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D:\GoogleDrive\ブログ関連\開発\白色帳簿\"/>
    </mc:Choice>
  </mc:AlternateContent>
  <xr:revisionPtr revIDLastSave="0" documentId="13_ncr:1_{EB6BC2CE-5718-4C44-BB66-C46E981CD359}" xr6:coauthVersionLast="45" xr6:coauthVersionMax="45" xr10:uidLastSave="{00000000-0000-0000-0000-000000000000}"/>
  <bookViews>
    <workbookView xWindow="-120" yWindow="-120" windowWidth="29040" windowHeight="16440" xr2:uid="{00000000-000D-0000-FFFF-FFFF00000000}"/>
  </bookViews>
  <sheets>
    <sheet name="設定・集計" sheetId="1" r:id="rId1"/>
    <sheet name="詳細設定" sheetId="7" r:id="rId2"/>
    <sheet name="帳簿印刷用" sheetId="23" r:id="rId3"/>
    <sheet name="減価償却費出力" sheetId="29" r:id="rId4"/>
    <sheet name="1月" sheetId="5" r:id="rId5"/>
    <sheet name="2月" sheetId="11" r:id="rId6"/>
    <sheet name="3月" sheetId="12" r:id="rId7"/>
    <sheet name="4月" sheetId="13" r:id="rId8"/>
    <sheet name="5月" sheetId="14" r:id="rId9"/>
    <sheet name="6月" sheetId="15" r:id="rId10"/>
    <sheet name="7月" sheetId="16" r:id="rId11"/>
    <sheet name="8月" sheetId="17" r:id="rId12"/>
    <sheet name="9月" sheetId="18" r:id="rId13"/>
    <sheet name="10月" sheetId="19" r:id="rId14"/>
    <sheet name="11月" sheetId="20" r:id="rId15"/>
    <sheet name="12月" sheetId="21" r:id="rId16"/>
    <sheet name="借入" sheetId="24" r:id="rId17"/>
    <sheet name="減価償却費入力" sheetId="26" r:id="rId18"/>
    <sheet name="DATA" sheetId="8" state="hidden" r:id="rId19"/>
    <sheet name="耐用年数" sheetId="28" state="hidden" r:id="rId20"/>
  </sheets>
  <definedNames>
    <definedName name="_xlnm._FilterDatabase" localSheetId="19" hidden="1">耐用年数!$B$1:$B$224</definedName>
    <definedName name="_xlnm._FilterDatabase" localSheetId="2" hidden="1">帳簿印刷用!$A$2:$F$1502</definedName>
    <definedName name="_xlnm.Extract" localSheetId="19">耐用年数!$H$1</definedName>
    <definedName name="_xlnm.Print_Area" localSheetId="3">OFFSET(減価償却費出力!$A$1,0,0,COUNT(減価償却費出力!$A:$A)+1,15)</definedName>
    <definedName name="_xlnm.Print_Area" localSheetId="16">OFFSET(借入!$A$1,0,0,COUNT(借入!$A:$A)+1,6)</definedName>
    <definedName name="_xlnm.Print_Area" localSheetId="0">設定・集計!$A$2:$T$39</definedName>
    <definedName name="_xlnm.Print_Area" localSheetId="2">OFFSET(帳簿印刷用!$B$1,0,0,COUNT(帳簿印刷用!$B:$B)+2,5)</definedName>
    <definedName name="_xlnm.Print_Titles" localSheetId="13">'10月'!$1:$1</definedName>
    <definedName name="_xlnm.Print_Titles" localSheetId="14">'11月'!$1:$1</definedName>
    <definedName name="_xlnm.Print_Titles" localSheetId="15">'12月'!$1:$1</definedName>
    <definedName name="_xlnm.Print_Titles" localSheetId="4">'1月'!$1:$1</definedName>
    <definedName name="_xlnm.Print_Titles" localSheetId="5">'2月'!$1:$1</definedName>
    <definedName name="_xlnm.Print_Titles" localSheetId="6">'3月'!$1:$1</definedName>
    <definedName name="_xlnm.Print_Titles" localSheetId="7">'4月'!$1:$1</definedName>
    <definedName name="_xlnm.Print_Titles" localSheetId="8">'5月'!$1:$1</definedName>
    <definedName name="_xlnm.Print_Titles" localSheetId="9">'6月'!$1:$1</definedName>
    <definedName name="_xlnm.Print_Titles" localSheetId="10">'7月'!$1:$1</definedName>
    <definedName name="_xlnm.Print_Titles" localSheetId="11">'8月'!$1:$1</definedName>
    <definedName name="_xlnm.Print_Titles" localSheetId="12">'9月'!$1:$1</definedName>
    <definedName name="_xlnm.Print_Titles" localSheetId="3">減価償却費出力!$1:$1</definedName>
    <definedName name="_xlnm.Print_Titles" localSheetId="17">減価償却費入力!$1:$1</definedName>
    <definedName name="_xlnm.Print_Titles" localSheetId="2">帳簿印刷用!$1:$2</definedName>
    <definedName name="アーケード・日よけ設備">耐用年数!$C$48:$C$49</definedName>
    <definedName name="あんず樹">耐用年数!$C$84</definedName>
    <definedName name="いちじく樹">耐用年数!$C$86</definedName>
    <definedName name="オリーブ樹">耐用年数!$C$91</definedName>
    <definedName name="かき樹">耐用年数!$C$83</definedName>
    <definedName name="かんきつ樹">耐用年数!$C$71:$C$72</definedName>
    <definedName name="キウイフルーツ樹">耐用年数!$C$87</definedName>
    <definedName name="くり樹">耐用年数!$C$81</definedName>
    <definedName name="ゴム製品製造業用設備">耐用年数!$C$200</definedName>
    <definedName name="すもも樹">耐用年数!$C$85</definedName>
    <definedName name="その他の小売業用設備">耐用年数!$C$217:$C$219</definedName>
    <definedName name="その他の生活関連サービス業用設備">耐用年数!$C$223</definedName>
    <definedName name="つばき樹">耐用年数!$C$92</definedName>
    <definedName name="なし樹">耐用年数!$C$77</definedName>
    <definedName name="なめし革_なめし革製品又は毛皮製造業用設備">耐用年数!$C$201</definedName>
    <definedName name="パイナップル">耐用年数!$C$89</definedName>
    <definedName name="パルプ_紙又は紙加工品製造業用設備">耐用年数!$C$194</definedName>
    <definedName name="びわ樹">耐用年数!$C$80</definedName>
    <definedName name="ぶどう樹">耐用年数!$C$75:$C$76</definedName>
    <definedName name="ブルーベリー樹">耐用年数!$C$88</definedName>
    <definedName name="りんご樹">耐用年数!$C$73:$C$74</definedName>
    <definedName name="れんが造・石造・ブロック造">耐用年数!$C$24:$C$29</definedName>
    <definedName name="医療機器">耐用年数!$C$168:$C$180</definedName>
    <definedName name="一般用のもの">耐用年数!$C$95:$C$102</definedName>
    <definedName name="印刷業又は印刷関連業用設備">耐用年数!$C$195:$C$199</definedName>
    <definedName name="飲食店業用設備">耐用年数!$C$221</definedName>
    <definedName name="飲食料品卸売業用設備">耐用年数!$C$215</definedName>
    <definedName name="飲食料品小売業用設備">耐用年数!$C$216</definedName>
    <definedName name="飲料_たばこ又は飼料製造業用設備">耐用年数!$C$188</definedName>
    <definedName name="運送事業用・貸自動車業用・自動車教習所用のもの">耐用年数!$C$103:$C$108</definedName>
    <definedName name="運輸に附帯するサービス業用設備">耐用年数!$C$214</definedName>
    <definedName name="家具_電気機器_ガス機器_家庭用品">耐用年数!$C$116:$C$139</definedName>
    <definedName name="家具又は装備品製造業用設備">耐用年数!$C$193</definedName>
    <definedName name="活字_活字に常用される金属">耐用年数!$C$114:$C$115</definedName>
    <definedName name="看板・広告器具">耐用年数!$C$155:$C$158</definedName>
    <definedName name="器具・備品">耐用年数!$H$43:$H$51</definedName>
    <definedName name="機械・装置">耐用年数!$H$52:$H$77</definedName>
    <definedName name="給排水・衛生設備_ガス設備">耐用年数!$C$53</definedName>
    <definedName name="牛">耐用年数!$C$60:$C$63</definedName>
    <definedName name="金属製品製造業用設備">耐用年数!$C$206:$C$207</definedName>
    <definedName name="金属造">耐用年数!$C$30:$C$47</definedName>
    <definedName name="桑樹">耐用年数!$C$93:$C$94</definedName>
    <definedName name="型_鍛圧工具_打抜工具">耐用年数!$C$112:$C$113</definedName>
    <definedName name="建物">耐用年数!$H$2:$H$6</definedName>
    <definedName name="娯楽・スポーツ器具">耐用年数!$C$181:$C$184</definedName>
    <definedName name="光学機器_写真製作機器">耐用年数!$C$153:$C$154</definedName>
    <definedName name="工具">耐用年数!$H$38:$H$42</definedName>
    <definedName name="構造物">耐用年数!$H$11</definedName>
    <definedName name="鉱業_採石業又は砂利採取業用設備">耐用年数!$C$208:$C$211</definedName>
    <definedName name="桜桃樹">耐用年数!$C$79</definedName>
    <definedName name="事務機器_通信機器">耐用年数!$C$140:$C$149</definedName>
    <definedName name="時計_試験機器_測定機器">耐用年数!$C$150:$C$152</definedName>
    <definedName name="治具_取付工具">耐用年数!$C$110</definedName>
    <definedName name="自動車整備業用設備">耐用年数!$C$224</definedName>
    <definedName name="車両運搬具">耐用年数!$H$36:$H$37</definedName>
    <definedName name="宿泊業用設備">耐用年数!$C$220</definedName>
    <definedName name="食料品製造業用">耐用年数!$C$187</definedName>
    <definedName name="生物">耐用年数!$H$12:$H$35</definedName>
    <definedName name="切削工具">耐用年数!$C$111</definedName>
    <definedName name="洗濯業_理容業_美容業又は浴場業用設備">耐用年数!$C$222</definedName>
    <definedName name="繊維工業用設備">耐用年数!$C$189:$C$191</definedName>
    <definedName name="倉庫業用設備">耐用年数!$C$213</definedName>
    <definedName name="総合工事業用設備">耐用年数!$C$212</definedName>
    <definedName name="測定工具_検査工具">耐用年数!$C$109</definedName>
    <definedName name="茶樹">耐用年数!$C$90</definedName>
    <definedName name="鉄鋼業用設備">耐用年数!$C$203:$C$205</definedName>
    <definedName name="鉄骨鉄筋コンクリート造・鉄筋コンクリート造">耐用年数!$C$14:$C$23</definedName>
    <definedName name="店舗簡易装備">耐用年数!$C$50</definedName>
    <definedName name="電気設備">耐用年数!$C$51:$C$52</definedName>
    <definedName name="桃樹">耐用年数!$C$78</definedName>
    <definedName name="豚">耐用年数!$C$68</definedName>
    <definedName name="農業用設備">耐用年数!$C$185</definedName>
    <definedName name="農林業用">耐用年数!$C$54:$C$59</definedName>
    <definedName name="馬">耐用年数!$C$64:$C$67</definedName>
    <definedName name="梅樹">耐用年数!$C$82</definedName>
    <definedName name="附属設備">耐用年数!$H$7:$H$10</definedName>
    <definedName name="綿羊及びやぎ">耐用年数!$C$69:$C$70</definedName>
    <definedName name="木骨モルタル造">耐用年数!$C$8:$C$13</definedName>
    <definedName name="木材又は木製品_家具を除く。_製造業用設備">耐用年数!$C$192</definedName>
    <definedName name="木造・合成樹脂造">耐用年数!$C$2:$C$7</definedName>
    <definedName name="容器_金庫">耐用年数!$C$159:$C$166</definedName>
    <definedName name="窯業又は土石製品製造業用設備">耐用年数!$C$202</definedName>
    <definedName name="理容・美容機器">耐用年数!$C$167</definedName>
    <definedName name="林業用設備">耐用年数!$C$186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7" l="1"/>
  <c r="B19" i="7"/>
  <c r="B20" i="7"/>
  <c r="B21" i="7"/>
  <c r="B22" i="7"/>
  <c r="B23" i="7"/>
  <c r="B24" i="7"/>
  <c r="B25" i="7"/>
  <c r="B26" i="7"/>
  <c r="B27" i="7"/>
  <c r="A5356" i="8" l="1"/>
  <c r="B5356" i="8" s="1"/>
  <c r="A5357" i="8"/>
  <c r="B5357" i="8" s="1"/>
  <c r="A5358" i="8"/>
  <c r="B5358" i="8" s="1"/>
  <c r="A5359" i="8"/>
  <c r="D5359" i="8" s="1"/>
  <c r="A5360" i="8"/>
  <c r="B5360" i="8" s="1"/>
  <c r="A5361" i="8"/>
  <c r="C5361" i="8" s="1"/>
  <c r="A5362" i="8"/>
  <c r="B5362" i="8" s="1"/>
  <c r="A5363" i="8"/>
  <c r="B5363" i="8" s="1"/>
  <c r="A5364" i="8"/>
  <c r="B5364" i="8" s="1"/>
  <c r="A5365" i="8"/>
  <c r="B5365" i="8" s="1"/>
  <c r="A5366" i="8"/>
  <c r="B5366" i="8" s="1"/>
  <c r="A5367" i="8"/>
  <c r="B5367" i="8" s="1"/>
  <c r="A5368" i="8"/>
  <c r="C5368" i="8" s="1"/>
  <c r="A5369" i="8"/>
  <c r="C5369" i="8" s="1"/>
  <c r="A5370" i="8"/>
  <c r="C5370" i="8" s="1"/>
  <c r="A5371" i="8"/>
  <c r="C5371" i="8" s="1"/>
  <c r="A5372" i="8"/>
  <c r="C5372" i="8" s="1"/>
  <c r="A5373" i="8"/>
  <c r="C5373" i="8" s="1"/>
  <c r="A5374" i="8"/>
  <c r="C5374" i="8" s="1"/>
  <c r="A5375" i="8"/>
  <c r="C5375" i="8" s="1"/>
  <c r="A5376" i="8"/>
  <c r="C5376" i="8" s="1"/>
  <c r="A5377" i="8"/>
  <c r="C5377" i="8" s="1"/>
  <c r="A5378" i="8"/>
  <c r="C5378" i="8" s="1"/>
  <c r="A5379" i="8"/>
  <c r="C5379" i="8" s="1"/>
  <c r="A5380" i="8"/>
  <c r="D5380" i="8" s="1"/>
  <c r="A5381" i="8"/>
  <c r="C5381" i="8" s="1"/>
  <c r="A5382" i="8"/>
  <c r="B5382" i="8" s="1"/>
  <c r="A5383" i="8"/>
  <c r="C5383" i="8" s="1"/>
  <c r="A5384" i="8"/>
  <c r="B5384" i="8" s="1"/>
  <c r="A5385" i="8"/>
  <c r="C5385" i="8" s="1"/>
  <c r="A5386" i="8"/>
  <c r="B5386" i="8" s="1"/>
  <c r="A5387" i="8"/>
  <c r="C5387" i="8" s="1"/>
  <c r="A5388" i="8"/>
  <c r="D5388" i="8" s="1"/>
  <c r="A5389" i="8"/>
  <c r="C5389" i="8" s="1"/>
  <c r="A5390" i="8"/>
  <c r="B5390" i="8" s="1"/>
  <c r="A5391" i="8"/>
  <c r="B5391" i="8" s="1"/>
  <c r="A5392" i="8"/>
  <c r="C5392" i="8" s="1"/>
  <c r="A5393" i="8"/>
  <c r="B5393" i="8" s="1"/>
  <c r="A5394" i="8"/>
  <c r="D5394" i="8" s="1"/>
  <c r="A5395" i="8"/>
  <c r="B5395" i="8" s="1"/>
  <c r="A5396" i="8"/>
  <c r="B5396" i="8" s="1"/>
  <c r="A5397" i="8"/>
  <c r="B5397" i="8" s="1"/>
  <c r="A5398" i="8"/>
  <c r="B5398" i="8" s="1"/>
  <c r="A5399" i="8"/>
  <c r="B5399" i="8" s="1"/>
  <c r="A5400" i="8"/>
  <c r="C5400" i="8" s="1"/>
  <c r="A5401" i="8"/>
  <c r="B5401" i="8" s="1"/>
  <c r="A5402" i="8"/>
  <c r="C5402" i="8" s="1"/>
  <c r="A5403" i="8"/>
  <c r="B5403" i="8" s="1"/>
  <c r="A5404" i="8"/>
  <c r="B5404" i="8" s="1"/>
  <c r="A5405" i="8"/>
  <c r="B5405" i="8" s="1"/>
  <c r="A5406" i="8"/>
  <c r="B5406" i="8" s="1"/>
  <c r="A5407" i="8"/>
  <c r="B5407" i="8" s="1"/>
  <c r="A5408" i="8"/>
  <c r="C5408" i="8" s="1"/>
  <c r="A5409" i="8"/>
  <c r="B5409" i="8" s="1"/>
  <c r="A5410" i="8"/>
  <c r="C5410" i="8" s="1"/>
  <c r="A5411" i="8"/>
  <c r="B5411" i="8" s="1"/>
  <c r="A5412" i="8"/>
  <c r="B5412" i="8" s="1"/>
  <c r="A5413" i="8"/>
  <c r="B5413" i="8" s="1"/>
  <c r="A5414" i="8"/>
  <c r="B5414" i="8" s="1"/>
  <c r="A5415" i="8"/>
  <c r="B5415" i="8" s="1"/>
  <c r="A5416" i="8"/>
  <c r="C5416" i="8" s="1"/>
  <c r="A5417" i="8"/>
  <c r="B5417" i="8" s="1"/>
  <c r="A5418" i="8"/>
  <c r="B5418" i="8" s="1"/>
  <c r="A5419" i="8"/>
  <c r="B5419" i="8" s="1"/>
  <c r="A5420" i="8"/>
  <c r="B5420" i="8" s="1"/>
  <c r="A5421" i="8"/>
  <c r="D5421" i="8" s="1"/>
  <c r="A5422" i="8"/>
  <c r="B5422" i="8" s="1"/>
  <c r="A5423" i="8"/>
  <c r="D5423" i="8" s="1"/>
  <c r="A5424" i="8"/>
  <c r="D5424" i="8" s="1"/>
  <c r="A5425" i="8"/>
  <c r="D5425" i="8" s="1"/>
  <c r="A5426" i="8"/>
  <c r="B5426" i="8" s="1"/>
  <c r="A5427" i="8"/>
  <c r="D5427" i="8" s="1"/>
  <c r="A5428" i="8"/>
  <c r="B5428" i="8" s="1"/>
  <c r="A5429" i="8"/>
  <c r="D5429" i="8" s="1"/>
  <c r="A5430" i="8"/>
  <c r="B5430" i="8" s="1"/>
  <c r="A5431" i="8"/>
  <c r="D5431" i="8" s="1"/>
  <c r="A5432" i="8"/>
  <c r="D5432" i="8" s="1"/>
  <c r="A5433" i="8"/>
  <c r="D5433" i="8" s="1"/>
  <c r="A5434" i="8"/>
  <c r="B5434" i="8" s="1"/>
  <c r="A5435" i="8"/>
  <c r="D5435" i="8" s="1"/>
  <c r="A5436" i="8"/>
  <c r="B5436" i="8" s="1"/>
  <c r="A5437" i="8"/>
  <c r="D5437" i="8" s="1"/>
  <c r="A5438" i="8"/>
  <c r="C5438" i="8" s="1"/>
  <c r="A5439" i="8"/>
  <c r="D5439" i="8" s="1"/>
  <c r="A5440" i="8"/>
  <c r="B5440" i="8" s="1"/>
  <c r="A5441" i="8"/>
  <c r="D5441" i="8" s="1"/>
  <c r="A5442" i="8"/>
  <c r="D5442" i="8" s="1"/>
  <c r="A5443" i="8"/>
  <c r="D5443" i="8" s="1"/>
  <c r="A5444" i="8"/>
  <c r="B5444" i="8" s="1"/>
  <c r="A5445" i="8"/>
  <c r="D5445" i="8" s="1"/>
  <c r="A5446" i="8"/>
  <c r="D5446" i="8" s="1"/>
  <c r="A5447" i="8"/>
  <c r="D5447" i="8" s="1"/>
  <c r="A5448" i="8"/>
  <c r="B5448" i="8" s="1"/>
  <c r="A5449" i="8"/>
  <c r="D5449" i="8" s="1"/>
  <c r="A5450" i="8"/>
  <c r="B5450" i="8" s="1"/>
  <c r="A5451" i="8"/>
  <c r="D5451" i="8" s="1"/>
  <c r="A5452" i="8"/>
  <c r="C5452" i="8" s="1"/>
  <c r="A5453" i="8"/>
  <c r="D5453" i="8" s="1"/>
  <c r="A5454" i="8"/>
  <c r="D5454" i="8" s="1"/>
  <c r="A5455" i="8"/>
  <c r="D5455" i="8" s="1"/>
  <c r="A5456" i="8"/>
  <c r="B5456" i="8" s="1"/>
  <c r="A5457" i="8"/>
  <c r="D5457" i="8" s="1"/>
  <c r="A5458" i="8"/>
  <c r="B5458" i="8" s="1"/>
  <c r="A5459" i="8"/>
  <c r="D5459" i="8" s="1"/>
  <c r="A5460" i="8"/>
  <c r="D5460" i="8" s="1"/>
  <c r="A5461" i="8"/>
  <c r="D5461" i="8" s="1"/>
  <c r="A5462" i="8"/>
  <c r="B5462" i="8" s="1"/>
  <c r="A5463" i="8"/>
  <c r="D5463" i="8" s="1"/>
  <c r="A5464" i="8"/>
  <c r="B5464" i="8" s="1"/>
  <c r="A5465" i="8"/>
  <c r="D5465" i="8" s="1"/>
  <c r="A5466" i="8"/>
  <c r="C5466" i="8" s="1"/>
  <c r="A5467" i="8"/>
  <c r="D5467" i="8" s="1"/>
  <c r="A5468" i="8"/>
  <c r="D5468" i="8" s="1"/>
  <c r="A5469" i="8"/>
  <c r="D5469" i="8" s="1"/>
  <c r="A5470" i="8"/>
  <c r="B5470" i="8" s="1"/>
  <c r="A5471" i="8"/>
  <c r="D5471" i="8" s="1"/>
  <c r="A5472" i="8"/>
  <c r="B5472" i="8" s="1"/>
  <c r="A5473" i="8"/>
  <c r="D5473" i="8" s="1"/>
  <c r="A5474" i="8"/>
  <c r="D5474" i="8" s="1"/>
  <c r="A5475" i="8"/>
  <c r="D5475" i="8" s="1"/>
  <c r="A5476" i="8"/>
  <c r="B5476" i="8" s="1"/>
  <c r="A5477" i="8"/>
  <c r="D5477" i="8" s="1"/>
  <c r="A5478" i="8"/>
  <c r="B5478" i="8" s="1"/>
  <c r="A5479" i="8"/>
  <c r="D5479" i="8" s="1"/>
  <c r="A5480" i="8"/>
  <c r="C5480" i="8" s="1"/>
  <c r="A5481" i="8"/>
  <c r="D5481" i="8" s="1"/>
  <c r="A5482" i="8"/>
  <c r="D5482" i="8" s="1"/>
  <c r="A5483" i="8"/>
  <c r="D5483" i="8" s="1"/>
  <c r="A5484" i="8"/>
  <c r="B5484" i="8" s="1"/>
  <c r="A5485" i="8"/>
  <c r="D5485" i="8" s="1"/>
  <c r="A5486" i="8"/>
  <c r="B5486" i="8" s="1"/>
  <c r="A5487" i="8"/>
  <c r="D5487" i="8" s="1"/>
  <c r="A5488" i="8"/>
  <c r="D5488" i="8" s="1"/>
  <c r="A5489" i="8"/>
  <c r="D5489" i="8" s="1"/>
  <c r="A5490" i="8"/>
  <c r="B5490" i="8" s="1"/>
  <c r="A5491" i="8"/>
  <c r="D5491" i="8" s="1"/>
  <c r="A5492" i="8"/>
  <c r="D5492" i="8" s="1"/>
  <c r="A5493" i="8"/>
  <c r="D5493" i="8" s="1"/>
  <c r="A5494" i="8"/>
  <c r="B5494" i="8" s="1"/>
  <c r="A5495" i="8"/>
  <c r="D5495" i="8" s="1"/>
  <c r="A5496" i="8"/>
  <c r="D5496" i="8" s="1"/>
  <c r="A5497" i="8"/>
  <c r="D5497" i="8" s="1"/>
  <c r="A5498" i="8"/>
  <c r="B5498" i="8" s="1"/>
  <c r="A5499" i="8"/>
  <c r="C5499" i="8" s="1"/>
  <c r="A5500" i="8"/>
  <c r="B5500" i="8" s="1"/>
  <c r="A5501" i="8"/>
  <c r="A5502" i="8"/>
  <c r="C5502" i="8" s="1"/>
  <c r="A5503" i="8"/>
  <c r="C5503" i="8" s="1"/>
  <c r="A5504" i="8"/>
  <c r="D5504" i="8" s="1"/>
  <c r="A5505" i="8"/>
  <c r="C5505" i="8" s="1"/>
  <c r="A5506" i="8"/>
  <c r="B5506" i="8" s="1"/>
  <c r="A5507" i="8"/>
  <c r="C5507" i="8" s="1"/>
  <c r="A5508" i="8"/>
  <c r="B5508" i="8" s="1"/>
  <c r="A5509" i="8"/>
  <c r="C5509" i="8" s="1"/>
  <c r="A5510" i="8"/>
  <c r="B5510" i="8" s="1"/>
  <c r="A5511" i="8"/>
  <c r="C5511" i="8" s="1"/>
  <c r="A5512" i="8"/>
  <c r="B5512" i="8" s="1"/>
  <c r="A5513" i="8"/>
  <c r="C5513" i="8" s="1"/>
  <c r="A5514" i="8"/>
  <c r="D5514" i="8" s="1"/>
  <c r="A5515" i="8"/>
  <c r="C5515" i="8" s="1"/>
  <c r="A5516" i="8"/>
  <c r="B5516" i="8" s="1"/>
  <c r="A5517" i="8"/>
  <c r="A5518" i="8"/>
  <c r="B5518" i="8" s="1"/>
  <c r="A5519" i="8"/>
  <c r="C5519" i="8" s="1"/>
  <c r="A5520" i="8"/>
  <c r="B5520" i="8" s="1"/>
  <c r="A5521" i="8"/>
  <c r="C5521" i="8" s="1"/>
  <c r="A5522" i="8"/>
  <c r="B5522" i="8" s="1"/>
  <c r="A5523" i="8"/>
  <c r="C5523" i="8" s="1"/>
  <c r="A5524" i="8"/>
  <c r="A5525" i="8"/>
  <c r="C5525" i="8" s="1"/>
  <c r="A5526" i="8"/>
  <c r="C5526" i="8" s="1"/>
  <c r="A5527" i="8"/>
  <c r="C5527" i="8" s="1"/>
  <c r="A5528" i="8"/>
  <c r="D5528" i="8" s="1"/>
  <c r="A5529" i="8"/>
  <c r="C5529" i="8" s="1"/>
  <c r="A5530" i="8"/>
  <c r="B5530" i="8" s="1"/>
  <c r="A5531" i="8"/>
  <c r="C5531" i="8" s="1"/>
  <c r="A5532" i="8"/>
  <c r="B5532" i="8" s="1"/>
  <c r="A5533" i="8"/>
  <c r="A5534" i="8"/>
  <c r="B5534" i="8" s="1"/>
  <c r="A5535" i="8"/>
  <c r="B5535" i="8" s="1"/>
  <c r="A5536" i="8"/>
  <c r="B5536" i="8" s="1"/>
  <c r="A5537" i="8"/>
  <c r="C5537" i="8" s="1"/>
  <c r="A5538" i="8"/>
  <c r="B5538" i="8" s="1"/>
  <c r="A5539" i="8"/>
  <c r="A5540" i="8"/>
  <c r="A5541" i="8"/>
  <c r="C5541" i="8" s="1"/>
  <c r="A5542" i="8"/>
  <c r="B5542" i="8" s="1"/>
  <c r="A5543" i="8"/>
  <c r="C5543" i="8" s="1"/>
  <c r="A5544" i="8"/>
  <c r="D5544" i="8" s="1"/>
  <c r="A5545" i="8"/>
  <c r="C5545" i="8" s="1"/>
  <c r="A5546" i="8"/>
  <c r="C5546" i="8" s="1"/>
  <c r="A5547" i="8"/>
  <c r="D5547" i="8" s="1"/>
  <c r="A5548" i="8"/>
  <c r="C5548" i="8" s="1"/>
  <c r="A5549" i="8"/>
  <c r="B5549" i="8" s="1"/>
  <c r="A5550" i="8"/>
  <c r="C5550" i="8" s="1"/>
  <c r="A5551" i="8"/>
  <c r="D5551" i="8" s="1"/>
  <c r="A5552" i="8"/>
  <c r="C5552" i="8" s="1"/>
  <c r="A5553" i="8"/>
  <c r="B5553" i="8" s="1"/>
  <c r="A5554" i="8"/>
  <c r="C5554" i="8" s="1"/>
  <c r="A5555" i="8"/>
  <c r="D5555" i="8" s="1"/>
  <c r="A5556" i="8"/>
  <c r="C5556" i="8" s="1"/>
  <c r="A5557" i="8"/>
  <c r="B5557" i="8" s="1"/>
  <c r="A5558" i="8"/>
  <c r="C5558" i="8" s="1"/>
  <c r="A5559" i="8"/>
  <c r="C5559" i="8" s="1"/>
  <c r="A5560" i="8"/>
  <c r="C5560" i="8" s="1"/>
  <c r="A5561" i="8"/>
  <c r="B5561" i="8" s="1"/>
  <c r="A5562" i="8"/>
  <c r="D5562" i="8" s="1"/>
  <c r="A5563" i="8"/>
  <c r="B5563" i="8" s="1"/>
  <c r="A5564" i="8"/>
  <c r="C5564" i="8" s="1"/>
  <c r="A5565" i="8"/>
  <c r="B5565" i="8" s="1"/>
  <c r="A5566" i="8"/>
  <c r="C5566" i="8" s="1"/>
  <c r="A5567" i="8"/>
  <c r="B5567" i="8" s="1"/>
  <c r="A5568" i="8"/>
  <c r="C5568" i="8" s="1"/>
  <c r="A5569" i="8"/>
  <c r="B5569" i="8" s="1"/>
  <c r="A5570" i="8"/>
  <c r="D5570" i="8" s="1"/>
  <c r="A5571" i="8"/>
  <c r="B5571" i="8" s="1"/>
  <c r="A5572" i="8"/>
  <c r="B5572" i="8" s="1"/>
  <c r="A5573" i="8"/>
  <c r="B5573" i="8" s="1"/>
  <c r="A5574" i="8"/>
  <c r="C5574" i="8" s="1"/>
  <c r="A5575" i="8"/>
  <c r="B5575" i="8" s="1"/>
  <c r="A5576" i="8"/>
  <c r="C5576" i="8" s="1"/>
  <c r="A5577" i="8"/>
  <c r="B5577" i="8" s="1"/>
  <c r="A5578" i="8"/>
  <c r="B5578" i="8" s="1"/>
  <c r="A5579" i="8"/>
  <c r="B5579" i="8" s="1"/>
  <c r="A5580" i="8"/>
  <c r="D5580" i="8" s="1"/>
  <c r="A5581" i="8"/>
  <c r="B5581" i="8" s="1"/>
  <c r="A5582" i="8"/>
  <c r="C5582" i="8" s="1"/>
  <c r="A5583" i="8"/>
  <c r="B5583" i="8" s="1"/>
  <c r="A5584" i="8"/>
  <c r="C5584" i="8" s="1"/>
  <c r="A5585" i="8"/>
  <c r="B5585" i="8" s="1"/>
  <c r="A5586" i="8"/>
  <c r="B5586" i="8" s="1"/>
  <c r="A5587" i="8"/>
  <c r="B5587" i="8" s="1"/>
  <c r="A5588" i="8"/>
  <c r="B5588" i="8" s="1"/>
  <c r="A5589" i="8"/>
  <c r="B5589" i="8" s="1"/>
  <c r="A5590" i="8"/>
  <c r="C5590" i="8" s="1"/>
  <c r="A5591" i="8"/>
  <c r="B5591" i="8" s="1"/>
  <c r="A5592" i="8"/>
  <c r="C5592" i="8" s="1"/>
  <c r="A5593" i="8"/>
  <c r="B5593" i="8" s="1"/>
  <c r="A5594" i="8"/>
  <c r="B5594" i="8" s="1"/>
  <c r="A5595" i="8"/>
  <c r="B5595" i="8" s="1"/>
  <c r="A5596" i="8"/>
  <c r="C5596" i="8" s="1"/>
  <c r="A5597" i="8"/>
  <c r="B5597" i="8" s="1"/>
  <c r="A5598" i="8"/>
  <c r="C5598" i="8" s="1"/>
  <c r="A5599" i="8"/>
  <c r="B5599" i="8" s="1"/>
  <c r="A5600" i="8"/>
  <c r="C5600" i="8" s="1"/>
  <c r="A5601" i="8"/>
  <c r="B5601" i="8" s="1"/>
  <c r="A5602" i="8"/>
  <c r="B5602" i="8" s="1"/>
  <c r="A5603" i="8"/>
  <c r="B5603" i="8" s="1"/>
  <c r="A5604" i="8"/>
  <c r="D5604" i="8" s="1"/>
  <c r="A5605" i="8"/>
  <c r="B5605" i="8" s="1"/>
  <c r="A5606" i="8"/>
  <c r="C5606" i="8" s="1"/>
  <c r="A5607" i="8"/>
  <c r="B5607" i="8" s="1"/>
  <c r="A5608" i="8"/>
  <c r="C5608" i="8" s="1"/>
  <c r="A5609" i="8"/>
  <c r="B5609" i="8" s="1"/>
  <c r="A5610" i="8"/>
  <c r="B5610" i="8" s="1"/>
  <c r="A5611" i="8"/>
  <c r="B5611" i="8" s="1"/>
  <c r="A5612" i="8"/>
  <c r="D5612" i="8" s="1"/>
  <c r="A5613" i="8"/>
  <c r="B5613" i="8" s="1"/>
  <c r="A5614" i="8"/>
  <c r="C5614" i="8" s="1"/>
  <c r="A5615" i="8"/>
  <c r="B5615" i="8" s="1"/>
  <c r="A5616" i="8"/>
  <c r="C5616" i="8" s="1"/>
  <c r="A5617" i="8"/>
  <c r="B5617" i="8" s="1"/>
  <c r="A5618" i="8"/>
  <c r="B5618" i="8" s="1"/>
  <c r="A5619" i="8"/>
  <c r="B5619" i="8" s="1"/>
  <c r="A5620" i="8"/>
  <c r="B5620" i="8" s="1"/>
  <c r="A5621" i="8"/>
  <c r="B5621" i="8" s="1"/>
  <c r="A5622" i="8"/>
  <c r="C5622" i="8" s="1"/>
  <c r="A5623" i="8"/>
  <c r="B5623" i="8" s="1"/>
  <c r="A5624" i="8"/>
  <c r="C5624" i="8" s="1"/>
  <c r="A5625" i="8"/>
  <c r="B5625" i="8" s="1"/>
  <c r="A5626" i="8"/>
  <c r="B5626" i="8" s="1"/>
  <c r="A5627" i="8"/>
  <c r="B5627" i="8" s="1"/>
  <c r="A5628" i="8"/>
  <c r="B5628" i="8" s="1"/>
  <c r="A5629" i="8"/>
  <c r="B5629" i="8" s="1"/>
  <c r="A5630" i="8"/>
  <c r="C5630" i="8" s="1"/>
  <c r="A5631" i="8"/>
  <c r="C5631" i="8" s="1"/>
  <c r="A5632" i="8"/>
  <c r="D5632" i="8" s="1"/>
  <c r="A5633" i="8"/>
  <c r="C5633" i="8" s="1"/>
  <c r="A5634" i="8"/>
  <c r="C5634" i="8" s="1"/>
  <c r="A5635" i="8"/>
  <c r="C5635" i="8" s="1"/>
  <c r="A5636" i="8"/>
  <c r="C5636" i="8" s="1"/>
  <c r="A5637" i="8"/>
  <c r="C5637" i="8" s="1"/>
  <c r="A5638" i="8"/>
  <c r="B5638" i="8" s="1"/>
  <c r="A5639" i="8"/>
  <c r="C5639" i="8" s="1"/>
  <c r="A5640" i="8"/>
  <c r="C5640" i="8" s="1"/>
  <c r="A5641" i="8"/>
  <c r="C5641" i="8" s="1"/>
  <c r="A5642" i="8"/>
  <c r="B5642" i="8" s="1"/>
  <c r="A5643" i="8"/>
  <c r="C5643" i="8" s="1"/>
  <c r="A5644" i="8"/>
  <c r="B5644" i="8" s="1"/>
  <c r="A5645" i="8"/>
  <c r="C5645" i="8" s="1"/>
  <c r="A5646" i="8"/>
  <c r="C5646" i="8" s="1"/>
  <c r="A5647" i="8"/>
  <c r="C5647" i="8" s="1"/>
  <c r="A5648" i="8"/>
  <c r="D5648" i="8" s="1"/>
  <c r="A5649" i="8"/>
  <c r="C5649" i="8" s="1"/>
  <c r="A5650" i="8"/>
  <c r="C5650" i="8" s="1"/>
  <c r="A5651" i="8"/>
  <c r="C5651" i="8" s="1"/>
  <c r="A5652" i="8"/>
  <c r="B5652" i="8" s="1"/>
  <c r="A5653" i="8"/>
  <c r="C5653" i="8" s="1"/>
  <c r="A5654" i="8"/>
  <c r="B5654" i="8" s="1"/>
  <c r="A5355" i="8"/>
  <c r="D5355" i="8" s="1"/>
  <c r="D5369" i="8" l="1"/>
  <c r="B5614" i="8"/>
  <c r="D5462" i="8"/>
  <c r="B5548" i="8"/>
  <c r="D5436" i="8"/>
  <c r="C5510" i="8"/>
  <c r="D5557" i="8"/>
  <c r="B5468" i="8"/>
  <c r="C5462" i="8"/>
  <c r="C5442" i="8"/>
  <c r="C5506" i="8"/>
  <c r="B5442" i="8"/>
  <c r="C5620" i="8"/>
  <c r="B5590" i="8"/>
  <c r="B5576" i="8"/>
  <c r="C5562" i="8"/>
  <c r="D5518" i="8"/>
  <c r="D5511" i="8"/>
  <c r="D5624" i="8"/>
  <c r="B5580" i="8"/>
  <c r="B5566" i="8"/>
  <c r="D5553" i="8"/>
  <c r="D5444" i="8"/>
  <c r="B5432" i="8"/>
  <c r="C5426" i="8"/>
  <c r="D5638" i="8"/>
  <c r="C5450" i="8"/>
  <c r="B5402" i="8"/>
  <c r="C5632" i="8"/>
  <c r="C5626" i="8"/>
  <c r="B5608" i="8"/>
  <c r="C5500" i="8"/>
  <c r="D5406" i="8"/>
  <c r="B5584" i="8"/>
  <c r="B5531" i="8"/>
  <c r="B5511" i="8"/>
  <c r="C5476" i="8"/>
  <c r="C5418" i="8"/>
  <c r="D5375" i="8"/>
  <c r="B5650" i="8"/>
  <c r="C5618" i="8"/>
  <c r="D5530" i="8"/>
  <c r="B5562" i="8"/>
  <c r="B5543" i="8"/>
  <c r="B5488" i="8"/>
  <c r="D5654" i="8"/>
  <c r="B5640" i="8"/>
  <c r="B5622" i="8"/>
  <c r="B5555" i="8"/>
  <c r="B5446" i="8"/>
  <c r="D5415" i="8"/>
  <c r="C5394" i="8"/>
  <c r="D5626" i="8"/>
  <c r="B5651" i="8"/>
  <c r="B5633" i="8"/>
  <c r="B5598" i="8"/>
  <c r="C5580" i="8"/>
  <c r="B5568" i="8"/>
  <c r="D5543" i="8"/>
  <c r="B5514" i="8"/>
  <c r="D5510" i="8"/>
  <c r="D5506" i="8"/>
  <c r="D5494" i="8"/>
  <c r="B5482" i="8"/>
  <c r="D5476" i="8"/>
  <c r="C5432" i="8"/>
  <c r="C5428" i="8"/>
  <c r="C5422" i="8"/>
  <c r="B5388" i="8"/>
  <c r="C5365" i="8"/>
  <c r="B5361" i="8"/>
  <c r="D5456" i="8"/>
  <c r="C5572" i="8"/>
  <c r="B5547" i="8"/>
  <c r="D5522" i="8"/>
  <c r="D5512" i="8"/>
  <c r="B5509" i="8"/>
  <c r="C5492" i="8"/>
  <c r="C5456" i="8"/>
  <c r="D5414" i="8"/>
  <c r="D5402" i="8"/>
  <c r="C5380" i="8"/>
  <c r="D5363" i="8"/>
  <c r="B5359" i="8"/>
  <c r="B5556" i="8"/>
  <c r="B5551" i="8"/>
  <c r="D5541" i="8"/>
  <c r="C5528" i="8"/>
  <c r="D5516" i="8"/>
  <c r="B5504" i="8"/>
  <c r="B5492" i="8"/>
  <c r="D5450" i="8"/>
  <c r="D5430" i="8"/>
  <c r="C5414" i="8"/>
  <c r="D5407" i="8"/>
  <c r="C5390" i="8"/>
  <c r="B5380" i="8"/>
  <c r="D5367" i="8"/>
  <c r="C5363" i="8"/>
  <c r="D5640" i="8"/>
  <c r="D5635" i="8"/>
  <c r="B5630" i="8"/>
  <c r="D5600" i="8"/>
  <c r="D5560" i="8"/>
  <c r="D5521" i="8"/>
  <c r="C5516" i="8"/>
  <c r="C5508" i="8"/>
  <c r="C5478" i="8"/>
  <c r="D5384" i="8"/>
  <c r="B5559" i="8"/>
  <c r="D5549" i="8"/>
  <c r="D5464" i="8"/>
  <c r="B5394" i="8"/>
  <c r="C5388" i="8"/>
  <c r="D5383" i="8"/>
  <c r="D5365" i="8"/>
  <c r="D5361" i="8"/>
  <c r="C5652" i="8"/>
  <c r="C5648" i="8"/>
  <c r="B5643" i="8"/>
  <c r="D5616" i="8"/>
  <c r="C5602" i="8"/>
  <c r="B5592" i="8"/>
  <c r="B5552" i="8"/>
  <c r="D5515" i="8"/>
  <c r="D5508" i="8"/>
  <c r="D5505" i="8"/>
  <c r="D5500" i="8"/>
  <c r="B5496" i="8"/>
  <c r="D5478" i="8"/>
  <c r="C5440" i="8"/>
  <c r="D5418" i="8"/>
  <c r="B5410" i="8"/>
  <c r="D5391" i="8"/>
  <c r="B5381" i="8"/>
  <c r="B5377" i="8"/>
  <c r="B5373" i="8"/>
  <c r="C5359" i="8"/>
  <c r="D5651" i="8"/>
  <c r="D5647" i="8"/>
  <c r="C5642" i="8"/>
  <c r="C5628" i="8"/>
  <c r="B5624" i="8"/>
  <c r="D5572" i="8"/>
  <c r="D5568" i="8"/>
  <c r="C5551" i="8"/>
  <c r="D5536" i="8"/>
  <c r="B5526" i="8"/>
  <c r="C5522" i="8"/>
  <c r="C5518" i="8"/>
  <c r="C5514" i="8"/>
  <c r="C5504" i="8"/>
  <c r="C5482" i="8"/>
  <c r="B5474" i="8"/>
  <c r="C5468" i="8"/>
  <c r="C5464" i="8"/>
  <c r="B5460" i="8"/>
  <c r="D5426" i="8"/>
  <c r="D5422" i="8"/>
  <c r="D5399" i="8"/>
  <c r="D5390" i="8"/>
  <c r="B5372" i="8"/>
  <c r="B5369" i="8"/>
  <c r="D5382" i="8"/>
  <c r="D5358" i="8"/>
  <c r="B5646" i="8"/>
  <c r="D5618" i="8"/>
  <c r="B5604" i="8"/>
  <c r="C5594" i="8"/>
  <c r="D5525" i="8"/>
  <c r="D5490" i="8"/>
  <c r="D5486" i="8"/>
  <c r="D5398" i="8"/>
  <c r="C5382" i="8"/>
  <c r="B5375" i="8"/>
  <c r="D5371" i="8"/>
  <c r="B5368" i="8"/>
  <c r="D5360" i="8"/>
  <c r="C5358" i="8"/>
  <c r="D5534" i="8"/>
  <c r="B5525" i="8"/>
  <c r="C5490" i="8"/>
  <c r="C5486" i="8"/>
  <c r="D5472" i="8"/>
  <c r="D5458" i="8"/>
  <c r="D5428" i="8"/>
  <c r="C5398" i="8"/>
  <c r="B5389" i="8"/>
  <c r="B5379" i="8"/>
  <c r="B5371" i="8"/>
  <c r="C5360" i="8"/>
  <c r="C5654" i="8"/>
  <c r="C5612" i="8"/>
  <c r="C5454" i="8"/>
  <c r="D5410" i="8"/>
  <c r="D5588" i="8"/>
  <c r="D5652" i="8"/>
  <c r="B5634" i="8"/>
  <c r="B5612" i="8"/>
  <c r="D5602" i="8"/>
  <c r="D5592" i="8"/>
  <c r="C5588" i="8"/>
  <c r="B5574" i="8"/>
  <c r="B5570" i="8"/>
  <c r="C5557" i="8"/>
  <c r="C5549" i="8"/>
  <c r="B5528" i="8"/>
  <c r="B5519" i="8"/>
  <c r="C5496" i="8"/>
  <c r="B5454" i="8"/>
  <c r="D5440" i="8"/>
  <c r="C5436" i="8"/>
  <c r="B5424" i="8"/>
  <c r="C5406" i="8"/>
  <c r="C5384" i="8"/>
  <c r="D5381" i="8"/>
  <c r="D5373" i="8"/>
  <c r="B5370" i="8"/>
  <c r="D5650" i="8"/>
  <c r="B5639" i="8"/>
  <c r="B5636" i="8"/>
  <c r="C5610" i="8"/>
  <c r="B5606" i="8"/>
  <c r="B5596" i="8"/>
  <c r="C5586" i="8"/>
  <c r="B5582" i="8"/>
  <c r="D5576" i="8"/>
  <c r="C5570" i="8"/>
  <c r="B5564" i="8"/>
  <c r="C5555" i="8"/>
  <c r="C5547" i="8"/>
  <c r="B5527" i="8"/>
  <c r="D5520" i="8"/>
  <c r="D5509" i="8"/>
  <c r="B5502" i="8"/>
  <c r="B5499" i="8"/>
  <c r="C5488" i="8"/>
  <c r="B5480" i="8"/>
  <c r="C5474" i="8"/>
  <c r="B5466" i="8"/>
  <c r="C5460" i="8"/>
  <c r="B5452" i="8"/>
  <c r="C5446" i="8"/>
  <c r="B5438" i="8"/>
  <c r="C5424" i="8"/>
  <c r="B5416" i="8"/>
  <c r="D5413" i="8"/>
  <c r="B5408" i="8"/>
  <c r="D5405" i="8"/>
  <c r="B5400" i="8"/>
  <c r="D5397" i="8"/>
  <c r="B5392" i="8"/>
  <c r="D5389" i="8"/>
  <c r="B5387" i="8"/>
  <c r="B5378" i="8"/>
  <c r="B5376" i="8"/>
  <c r="B5374" i="8"/>
  <c r="D5357" i="8"/>
  <c r="C5357" i="8"/>
  <c r="D5578" i="8"/>
  <c r="D5538" i="8"/>
  <c r="D5532" i="8"/>
  <c r="D5498" i="8"/>
  <c r="D5484" i="8"/>
  <c r="D5470" i="8"/>
  <c r="D5448" i="8"/>
  <c r="D5434" i="8"/>
  <c r="D5420" i="8"/>
  <c r="D5412" i="8"/>
  <c r="D5404" i="8"/>
  <c r="D5396" i="8"/>
  <c r="D5386" i="8"/>
  <c r="D5377" i="8"/>
  <c r="B5355" i="8"/>
  <c r="B5649" i="8"/>
  <c r="D5645" i="8"/>
  <c r="D5641" i="8"/>
  <c r="C5638" i="8"/>
  <c r="D5631" i="8"/>
  <c r="B5616" i="8"/>
  <c r="C5578" i="8"/>
  <c r="B5560" i="8"/>
  <c r="B5554" i="8"/>
  <c r="B5546" i="8"/>
  <c r="C5538" i="8"/>
  <c r="C5532" i="8"/>
  <c r="C5498" i="8"/>
  <c r="C5484" i="8"/>
  <c r="C5470" i="8"/>
  <c r="C5448" i="8"/>
  <c r="C5434" i="8"/>
  <c r="C5420" i="8"/>
  <c r="C5412" i="8"/>
  <c r="C5404" i="8"/>
  <c r="C5396" i="8"/>
  <c r="C5386" i="8"/>
  <c r="D5379" i="8"/>
  <c r="C5367" i="8"/>
  <c r="B5645" i="8"/>
  <c r="D5634" i="8"/>
  <c r="D5608" i="8"/>
  <c r="C5604" i="8"/>
  <c r="D5594" i="8"/>
  <c r="D5584" i="8"/>
  <c r="B5503" i="8"/>
  <c r="D5417" i="8"/>
  <c r="D5409" i="8"/>
  <c r="D5401" i="8"/>
  <c r="D5393" i="8"/>
  <c r="D5356" i="8"/>
  <c r="D5366" i="8"/>
  <c r="D5364" i="8"/>
  <c r="D5362" i="8"/>
  <c r="C5356" i="8"/>
  <c r="D5636" i="8"/>
  <c r="D5596" i="8"/>
  <c r="D5564" i="8"/>
  <c r="C5553" i="8"/>
  <c r="C5544" i="8"/>
  <c r="B5541" i="8"/>
  <c r="D5537" i="8"/>
  <c r="C5534" i="8"/>
  <c r="D5531" i="8"/>
  <c r="B5521" i="8"/>
  <c r="B5515" i="8"/>
  <c r="C5512" i="8"/>
  <c r="B5505" i="8"/>
  <c r="D5502" i="8"/>
  <c r="C5494" i="8"/>
  <c r="D5480" i="8"/>
  <c r="C5472" i="8"/>
  <c r="D5466" i="8"/>
  <c r="C5458" i="8"/>
  <c r="D5452" i="8"/>
  <c r="C5444" i="8"/>
  <c r="D5438" i="8"/>
  <c r="C5430" i="8"/>
  <c r="D5419" i="8"/>
  <c r="D5416" i="8"/>
  <c r="D5411" i="8"/>
  <c r="D5408" i="8"/>
  <c r="D5403" i="8"/>
  <c r="D5400" i="8"/>
  <c r="D5395" i="8"/>
  <c r="D5392" i="8"/>
  <c r="D5385" i="8"/>
  <c r="B5383" i="8"/>
  <c r="D5378" i="8"/>
  <c r="D5376" i="8"/>
  <c r="D5374" i="8"/>
  <c r="D5372" i="8"/>
  <c r="D5370" i="8"/>
  <c r="D5368" i="8"/>
  <c r="C5366" i="8"/>
  <c r="C5364" i="8"/>
  <c r="C5362" i="8"/>
  <c r="D5610" i="8"/>
  <c r="B5600" i="8"/>
  <c r="D5586" i="8"/>
  <c r="B5558" i="8"/>
  <c r="B5550" i="8"/>
  <c r="B5544" i="8"/>
  <c r="B5537" i="8"/>
  <c r="D5527" i="8"/>
  <c r="D5507" i="8"/>
  <c r="D5499" i="8"/>
  <c r="D5387" i="8"/>
  <c r="B5385" i="8"/>
  <c r="C5539" i="8"/>
  <c r="B5539" i="8"/>
  <c r="C5533" i="8"/>
  <c r="B5533" i="8"/>
  <c r="D5533" i="8"/>
  <c r="C5517" i="8"/>
  <c r="B5517" i="8"/>
  <c r="D5517" i="8"/>
  <c r="B5648" i="8"/>
  <c r="D5643" i="8"/>
  <c r="B5641" i="8"/>
  <c r="B5632" i="8"/>
  <c r="C5627" i="8"/>
  <c r="D5627" i="8"/>
  <c r="C5619" i="8"/>
  <c r="D5619" i="8"/>
  <c r="C5611" i="8"/>
  <c r="D5611" i="8"/>
  <c r="C5603" i="8"/>
  <c r="D5603" i="8"/>
  <c r="C5595" i="8"/>
  <c r="D5595" i="8"/>
  <c r="C5587" i="8"/>
  <c r="D5587" i="8"/>
  <c r="C5579" i="8"/>
  <c r="D5579" i="8"/>
  <c r="C5571" i="8"/>
  <c r="D5571" i="8"/>
  <c r="C5563" i="8"/>
  <c r="D5563" i="8"/>
  <c r="C5530" i="8"/>
  <c r="C5629" i="8"/>
  <c r="D5629" i="8"/>
  <c r="C5613" i="8"/>
  <c r="D5613" i="8"/>
  <c r="C5605" i="8"/>
  <c r="D5605" i="8"/>
  <c r="C5573" i="8"/>
  <c r="D5573" i="8"/>
  <c r="C5535" i="8"/>
  <c r="D5535" i="8"/>
  <c r="C5589" i="8"/>
  <c r="D5589" i="8"/>
  <c r="C5581" i="8"/>
  <c r="D5581" i="8"/>
  <c r="C5565" i="8"/>
  <c r="D5565" i="8"/>
  <c r="D5649" i="8"/>
  <c r="B5647" i="8"/>
  <c r="D5642" i="8"/>
  <c r="D5633" i="8"/>
  <c r="B5631" i="8"/>
  <c r="D5628" i="8"/>
  <c r="D5620" i="8"/>
  <c r="C5542" i="8"/>
  <c r="D5542" i="8"/>
  <c r="C5623" i="8"/>
  <c r="D5623" i="8"/>
  <c r="C5615" i="8"/>
  <c r="D5615" i="8"/>
  <c r="C5607" i="8"/>
  <c r="D5607" i="8"/>
  <c r="C5599" i="8"/>
  <c r="D5599" i="8"/>
  <c r="C5591" i="8"/>
  <c r="D5591" i="8"/>
  <c r="C5583" i="8"/>
  <c r="D5583" i="8"/>
  <c r="C5575" i="8"/>
  <c r="D5575" i="8"/>
  <c r="C5567" i="8"/>
  <c r="D5567" i="8"/>
  <c r="D5646" i="8"/>
  <c r="C5644" i="8"/>
  <c r="D5637" i="8"/>
  <c r="B5635" i="8"/>
  <c r="D5630" i="8"/>
  <c r="D5622" i="8"/>
  <c r="D5614" i="8"/>
  <c r="D5606" i="8"/>
  <c r="D5598" i="8"/>
  <c r="D5590" i="8"/>
  <c r="D5582" i="8"/>
  <c r="D5574" i="8"/>
  <c r="D5566" i="8"/>
  <c r="D5558" i="8"/>
  <c r="D5556" i="8"/>
  <c r="D5554" i="8"/>
  <c r="D5552" i="8"/>
  <c r="D5550" i="8"/>
  <c r="D5548" i="8"/>
  <c r="D5546" i="8"/>
  <c r="B5540" i="8"/>
  <c r="C5540" i="8"/>
  <c r="D5540" i="8"/>
  <c r="C5501" i="8"/>
  <c r="B5501" i="8"/>
  <c r="D5501" i="8"/>
  <c r="C5621" i="8"/>
  <c r="D5621" i="8"/>
  <c r="C5597" i="8"/>
  <c r="D5597" i="8"/>
  <c r="D5644" i="8"/>
  <c r="D5653" i="8"/>
  <c r="B5653" i="8"/>
  <c r="D5639" i="8"/>
  <c r="B5637" i="8"/>
  <c r="C5625" i="8"/>
  <c r="D5625" i="8"/>
  <c r="C5617" i="8"/>
  <c r="D5617" i="8"/>
  <c r="C5609" i="8"/>
  <c r="D5609" i="8"/>
  <c r="C5601" i="8"/>
  <c r="D5601" i="8"/>
  <c r="C5593" i="8"/>
  <c r="D5593" i="8"/>
  <c r="C5585" i="8"/>
  <c r="D5585" i="8"/>
  <c r="C5577" i="8"/>
  <c r="D5577" i="8"/>
  <c r="C5569" i="8"/>
  <c r="D5569" i="8"/>
  <c r="C5561" i="8"/>
  <c r="D5561" i="8"/>
  <c r="D5539" i="8"/>
  <c r="B5524" i="8"/>
  <c r="C5524" i="8"/>
  <c r="D5524" i="8"/>
  <c r="D5523" i="8"/>
  <c r="B5493" i="8"/>
  <c r="C5493" i="8"/>
  <c r="B5485" i="8"/>
  <c r="C5485" i="8"/>
  <c r="B5477" i="8"/>
  <c r="C5477" i="8"/>
  <c r="B5469" i="8"/>
  <c r="C5469" i="8"/>
  <c r="B5461" i="8"/>
  <c r="C5461" i="8"/>
  <c r="B5453" i="8"/>
  <c r="C5453" i="8"/>
  <c r="B5445" i="8"/>
  <c r="C5445" i="8"/>
  <c r="B5437" i="8"/>
  <c r="C5437" i="8"/>
  <c r="B5429" i="8"/>
  <c r="C5429" i="8"/>
  <c r="B5421" i="8"/>
  <c r="C5421" i="8"/>
  <c r="B5523" i="8"/>
  <c r="B5507" i="8"/>
  <c r="B5495" i="8"/>
  <c r="C5495" i="8"/>
  <c r="B5487" i="8"/>
  <c r="C5487" i="8"/>
  <c r="B5479" i="8"/>
  <c r="C5479" i="8"/>
  <c r="B5471" i="8"/>
  <c r="C5471" i="8"/>
  <c r="B5463" i="8"/>
  <c r="C5463" i="8"/>
  <c r="B5455" i="8"/>
  <c r="C5455" i="8"/>
  <c r="B5447" i="8"/>
  <c r="C5447" i="8"/>
  <c r="B5439" i="8"/>
  <c r="C5439" i="8"/>
  <c r="B5431" i="8"/>
  <c r="C5431" i="8"/>
  <c r="B5423" i="8"/>
  <c r="C5423" i="8"/>
  <c r="C5536" i="8"/>
  <c r="D5513" i="8"/>
  <c r="D5559" i="8"/>
  <c r="D5545" i="8"/>
  <c r="D5529" i="8"/>
  <c r="C5520" i="8"/>
  <c r="B5545" i="8"/>
  <c r="B5529" i="8"/>
  <c r="B5513" i="8"/>
  <c r="B5497" i="8"/>
  <c r="C5497" i="8"/>
  <c r="B5489" i="8"/>
  <c r="C5489" i="8"/>
  <c r="B5481" i="8"/>
  <c r="C5481" i="8"/>
  <c r="B5473" i="8"/>
  <c r="C5473" i="8"/>
  <c r="B5465" i="8"/>
  <c r="C5465" i="8"/>
  <c r="B5457" i="8"/>
  <c r="C5457" i="8"/>
  <c r="B5449" i="8"/>
  <c r="C5449" i="8"/>
  <c r="B5441" i="8"/>
  <c r="C5441" i="8"/>
  <c r="B5433" i="8"/>
  <c r="C5433" i="8"/>
  <c r="B5425" i="8"/>
  <c r="C5425" i="8"/>
  <c r="D5526" i="8"/>
  <c r="D5519" i="8"/>
  <c r="D5503" i="8"/>
  <c r="B5491" i="8"/>
  <c r="C5491" i="8"/>
  <c r="B5483" i="8"/>
  <c r="C5483" i="8"/>
  <c r="B5475" i="8"/>
  <c r="C5475" i="8"/>
  <c r="B5467" i="8"/>
  <c r="C5467" i="8"/>
  <c r="B5459" i="8"/>
  <c r="C5459" i="8"/>
  <c r="B5451" i="8"/>
  <c r="C5451" i="8"/>
  <c r="B5443" i="8"/>
  <c r="C5443" i="8"/>
  <c r="B5435" i="8"/>
  <c r="C5435" i="8"/>
  <c r="B5427" i="8"/>
  <c r="C5427" i="8"/>
  <c r="C5419" i="8"/>
  <c r="C5417" i="8"/>
  <c r="C5415" i="8"/>
  <c r="C5413" i="8"/>
  <c r="C5411" i="8"/>
  <c r="C5409" i="8"/>
  <c r="C5407" i="8"/>
  <c r="C5405" i="8"/>
  <c r="C5403" i="8"/>
  <c r="C5401" i="8"/>
  <c r="C5399" i="8"/>
  <c r="C5397" i="8"/>
  <c r="C5395" i="8"/>
  <c r="C5393" i="8"/>
  <c r="C5391" i="8"/>
  <c r="F5956" i="8"/>
  <c r="G5956" i="8" s="1"/>
  <c r="E5358" i="8"/>
  <c r="E5359" i="8"/>
  <c r="E5360" i="8"/>
  <c r="E5363" i="8"/>
  <c r="E5364" i="8"/>
  <c r="E5368" i="8"/>
  <c r="E5372" i="8"/>
  <c r="E5375" i="8"/>
  <c r="E5376" i="8"/>
  <c r="E5378" i="8"/>
  <c r="E5382" i="8"/>
  <c r="E5383" i="8"/>
  <c r="E5384" i="8"/>
  <c r="E5390" i="8"/>
  <c r="E5392" i="8"/>
  <c r="E5394" i="8"/>
  <c r="E5399" i="8"/>
  <c r="E5400" i="8"/>
  <c r="E5408" i="8"/>
  <c r="E5414" i="8"/>
  <c r="E5416" i="8"/>
  <c r="E5420" i="8"/>
  <c r="E5424" i="8"/>
  <c r="E5430" i="8"/>
  <c r="E5432" i="8"/>
  <c r="E5440" i="8"/>
  <c r="E5444" i="8"/>
  <c r="E5446" i="8"/>
  <c r="E5448" i="8"/>
  <c r="F5450" i="8"/>
  <c r="G5450" i="8" s="1"/>
  <c r="E5460" i="8"/>
  <c r="E5463" i="8"/>
  <c r="E5465" i="8"/>
  <c r="E5466" i="8"/>
  <c r="E5479" i="8"/>
  <c r="E5482" i="8"/>
  <c r="E5502" i="8"/>
  <c r="E5504" i="8"/>
  <c r="E5513" i="8"/>
  <c r="E5514" i="8"/>
  <c r="E5519" i="8"/>
  <c r="E5520" i="8"/>
  <c r="E5529" i="8"/>
  <c r="E5533" i="8"/>
  <c r="E5537" i="8"/>
  <c r="E5545" i="8"/>
  <c r="E5553" i="8"/>
  <c r="F5560" i="8"/>
  <c r="G5560" i="8" s="1"/>
  <c r="E5562" i="8"/>
  <c r="E5570" i="8"/>
  <c r="F5573" i="8"/>
  <c r="G5573" i="8" s="1"/>
  <c r="E5578" i="8"/>
  <c r="F5584" i="8"/>
  <c r="G5584" i="8" s="1"/>
  <c r="F5586" i="8"/>
  <c r="G5586" i="8" s="1"/>
  <c r="F5591" i="8"/>
  <c r="G5591" i="8" s="1"/>
  <c r="F5605" i="8"/>
  <c r="G5605" i="8" s="1"/>
  <c r="F5609" i="8"/>
  <c r="G5609" i="8" s="1"/>
  <c r="F5616" i="8"/>
  <c r="G5616" i="8" s="1"/>
  <c r="F5623" i="8"/>
  <c r="G5623" i="8" s="1"/>
  <c r="F5637" i="8"/>
  <c r="G5637" i="8" s="1"/>
  <c r="F5648" i="8"/>
  <c r="G5648" i="8" s="1"/>
  <c r="E5649" i="8"/>
  <c r="E5651" i="8"/>
  <c r="E5654" i="8"/>
  <c r="F5356" i="8"/>
  <c r="F5357" i="8"/>
  <c r="G5357" i="8" s="1"/>
  <c r="F5359" i="8"/>
  <c r="G5359" i="8" s="1"/>
  <c r="F5360" i="8"/>
  <c r="G5360" i="8" s="1"/>
  <c r="F5361" i="8"/>
  <c r="G5361" i="8" s="1"/>
  <c r="F5364" i="8"/>
  <c r="G5364" i="8" s="1"/>
  <c r="F5365" i="8"/>
  <c r="G5365" i="8" s="1"/>
  <c r="F5367" i="8"/>
  <c r="G5367" i="8" s="1"/>
  <c r="F5368" i="8"/>
  <c r="G5368" i="8" s="1"/>
  <c r="F5369" i="8"/>
  <c r="G5369" i="8" s="1"/>
  <c r="F5372" i="8"/>
  <c r="G5372" i="8" s="1"/>
  <c r="F5373" i="8"/>
  <c r="G5373" i="8" s="1"/>
  <c r="F5375" i="8"/>
  <c r="G5375" i="8" s="1"/>
  <c r="F5376" i="8"/>
  <c r="G5376" i="8" s="1"/>
  <c r="F5380" i="8"/>
  <c r="G5380" i="8" s="1"/>
  <c r="F5381" i="8"/>
  <c r="G5381" i="8" s="1"/>
  <c r="F5383" i="8"/>
  <c r="G5383" i="8" s="1"/>
  <c r="F5385" i="8"/>
  <c r="G5385" i="8" s="1"/>
  <c r="F5388" i="8"/>
  <c r="G5388" i="8" s="1"/>
  <c r="F5389" i="8"/>
  <c r="G5389" i="8" s="1"/>
  <c r="F5392" i="8"/>
  <c r="G5392" i="8" s="1"/>
  <c r="F5393" i="8"/>
  <c r="G5393" i="8" s="1"/>
  <c r="F5396" i="8"/>
  <c r="G5396" i="8" s="1"/>
  <c r="F5397" i="8"/>
  <c r="G5397" i="8" s="1"/>
  <c r="F5398" i="8"/>
  <c r="G5398" i="8" s="1"/>
  <c r="F5400" i="8"/>
  <c r="G5400" i="8" s="1"/>
  <c r="F5401" i="8"/>
  <c r="G5401" i="8" s="1"/>
  <c r="F5404" i="8"/>
  <c r="G5404" i="8" s="1"/>
  <c r="F5405" i="8"/>
  <c r="G5405" i="8" s="1"/>
  <c r="F5406" i="8"/>
  <c r="G5406" i="8" s="1"/>
  <c r="F5408" i="8"/>
  <c r="G5408" i="8" s="1"/>
  <c r="F5409" i="8"/>
  <c r="G5409" i="8" s="1"/>
  <c r="F5412" i="8"/>
  <c r="G5412" i="8" s="1"/>
  <c r="F5413" i="8"/>
  <c r="G5413" i="8" s="1"/>
  <c r="F5415" i="8"/>
  <c r="G5415" i="8" s="1"/>
  <c r="F5417" i="8"/>
  <c r="G5417" i="8" s="1"/>
  <c r="F5420" i="8"/>
  <c r="G5420" i="8" s="1"/>
  <c r="F5421" i="8"/>
  <c r="G5421" i="8" s="1"/>
  <c r="F5423" i="8"/>
  <c r="G5423" i="8" s="1"/>
  <c r="F5424" i="8"/>
  <c r="G5424" i="8" s="1"/>
  <c r="F5425" i="8"/>
  <c r="G5425" i="8" s="1"/>
  <c r="F5428" i="8"/>
  <c r="G5428" i="8" s="1"/>
  <c r="F5429" i="8"/>
  <c r="G5429" i="8" s="1"/>
  <c r="F5431" i="8"/>
  <c r="G5431" i="8" s="1"/>
  <c r="F5432" i="8"/>
  <c r="G5432" i="8" s="1"/>
  <c r="F5433" i="8"/>
  <c r="G5433" i="8" s="1"/>
  <c r="F5436" i="8"/>
  <c r="G5436" i="8" s="1"/>
  <c r="F5437" i="8"/>
  <c r="G5437" i="8" s="1"/>
  <c r="F5439" i="8"/>
  <c r="G5439" i="8" s="1"/>
  <c r="F5441" i="8"/>
  <c r="G5441" i="8" s="1"/>
  <c r="F5444" i="8"/>
  <c r="G5444" i="8" s="1"/>
  <c r="F5445" i="8"/>
  <c r="G5445" i="8" s="1"/>
  <c r="F5447" i="8"/>
  <c r="G5447" i="8" s="1"/>
  <c r="F5448" i="8"/>
  <c r="G5448" i="8" s="1"/>
  <c r="F5449" i="8"/>
  <c r="G5449" i="8" s="1"/>
  <c r="F5452" i="8"/>
  <c r="G5452" i="8" s="1"/>
  <c r="F5454" i="8"/>
  <c r="G5454" i="8" s="1"/>
  <c r="F5455" i="8"/>
  <c r="G5455" i="8" s="1"/>
  <c r="F5456" i="8"/>
  <c r="G5456" i="8" s="1"/>
  <c r="F5459" i="8"/>
  <c r="G5459" i="8" s="1"/>
  <c r="F5461" i="8"/>
  <c r="G5461" i="8" s="1"/>
  <c r="F5462" i="8"/>
  <c r="G5462" i="8" s="1"/>
  <c r="F5463" i="8"/>
  <c r="G5463" i="8" s="1"/>
  <c r="F5464" i="8"/>
  <c r="G5464" i="8" s="1"/>
  <c r="F5466" i="8"/>
  <c r="G5466" i="8" s="1"/>
  <c r="F5467" i="8"/>
  <c r="G5467" i="8" s="1"/>
  <c r="F5468" i="8"/>
  <c r="G5468" i="8" s="1"/>
  <c r="F5470" i="8"/>
  <c r="G5470" i="8" s="1"/>
  <c r="F5471" i="8"/>
  <c r="G5471" i="8" s="1"/>
  <c r="F5478" i="8"/>
  <c r="G5478" i="8" s="1"/>
  <c r="F5479" i="8"/>
  <c r="G5479" i="8" s="1"/>
  <c r="F5486" i="8"/>
  <c r="G5486" i="8" s="1"/>
  <c r="F5487" i="8"/>
  <c r="G5487" i="8" s="1"/>
  <c r="F5491" i="8"/>
  <c r="G5491" i="8" s="1"/>
  <c r="F5494" i="8"/>
  <c r="G5494" i="8" s="1"/>
  <c r="F5495" i="8"/>
  <c r="G5495" i="8" s="1"/>
  <c r="F5496" i="8"/>
  <c r="G5496" i="8" s="1"/>
  <c r="F5499" i="8"/>
  <c r="G5499" i="8" s="1"/>
  <c r="F5503" i="8"/>
  <c r="G5503" i="8" s="1"/>
  <c r="F5507" i="8"/>
  <c r="G5507" i="8" s="1"/>
  <c r="F5511" i="8"/>
  <c r="G5511" i="8" s="1"/>
  <c r="F5515" i="8"/>
  <c r="G5515" i="8" s="1"/>
  <c r="F5519" i="8"/>
  <c r="G5519" i="8" s="1"/>
  <c r="F5520" i="8"/>
  <c r="G5520" i="8" s="1"/>
  <c r="F5523" i="8"/>
  <c r="G5523" i="8" s="1"/>
  <c r="F5526" i="8"/>
  <c r="G5526" i="8" s="1"/>
  <c r="F5529" i="8"/>
  <c r="G5529" i="8" s="1"/>
  <c r="F5531" i="8"/>
  <c r="G5531" i="8" s="1"/>
  <c r="F5534" i="8"/>
  <c r="G5534" i="8" s="1"/>
  <c r="F5535" i="8"/>
  <c r="G5535" i="8" s="1"/>
  <c r="F5536" i="8"/>
  <c r="G5536" i="8" s="1"/>
  <c r="F5539" i="8"/>
  <c r="G5539" i="8" s="1"/>
  <c r="F5547" i="8"/>
  <c r="G5547" i="8" s="1"/>
  <c r="F5550" i="8"/>
  <c r="G5550" i="8" s="1"/>
  <c r="F5551" i="8"/>
  <c r="G5551" i="8" s="1"/>
  <c r="F5554" i="8"/>
  <c r="G5554" i="8" s="1"/>
  <c r="F5555" i="8"/>
  <c r="G5555" i="8" s="1"/>
  <c r="F5557" i="8"/>
  <c r="G5557" i="8" s="1"/>
  <c r="F5559" i="8"/>
  <c r="G5559" i="8" s="1"/>
  <c r="F5565" i="8"/>
  <c r="G5565" i="8" s="1"/>
  <c r="F5567" i="8"/>
  <c r="G5567" i="8" s="1"/>
  <c r="F5569" i="8"/>
  <c r="G5569" i="8" s="1"/>
  <c r="F5575" i="8"/>
  <c r="G5575" i="8" s="1"/>
  <c r="F5577" i="8"/>
  <c r="G5577" i="8" s="1"/>
  <c r="F5581" i="8"/>
  <c r="G5581" i="8" s="1"/>
  <c r="F5585" i="8"/>
  <c r="G5585" i="8" s="1"/>
  <c r="F5589" i="8"/>
  <c r="G5589" i="8" s="1"/>
  <c r="F5592" i="8"/>
  <c r="G5592" i="8" s="1"/>
  <c r="F5594" i="8"/>
  <c r="G5594" i="8" s="1"/>
  <c r="F5597" i="8"/>
  <c r="G5597" i="8" s="1"/>
  <c r="F5599" i="8"/>
  <c r="G5599" i="8" s="1"/>
  <c r="F5601" i="8"/>
  <c r="G5601" i="8" s="1"/>
  <c r="F5608" i="8"/>
  <c r="G5608" i="8" s="1"/>
  <c r="F5610" i="8"/>
  <c r="G5610" i="8" s="1"/>
  <c r="F5613" i="8"/>
  <c r="G5613" i="8" s="1"/>
  <c r="F5617" i="8"/>
  <c r="G5617" i="8" s="1"/>
  <c r="F5618" i="8"/>
  <c r="G5618" i="8" s="1"/>
  <c r="F5621" i="8"/>
  <c r="G5621" i="8" s="1"/>
  <c r="F5624" i="8"/>
  <c r="G5624" i="8" s="1"/>
  <c r="F5626" i="8"/>
  <c r="G5626" i="8" s="1"/>
  <c r="F5629" i="8"/>
  <c r="G5629" i="8" s="1"/>
  <c r="F5632" i="8"/>
  <c r="G5632" i="8" s="1"/>
  <c r="F5640" i="8"/>
  <c r="G5640" i="8" s="1"/>
  <c r="F5642" i="8"/>
  <c r="G5642" i="8" s="1"/>
  <c r="F5650" i="8"/>
  <c r="G5650" i="8" s="1"/>
  <c r="F5655" i="8"/>
  <c r="G5655" i="8" s="1"/>
  <c r="A3" i="29"/>
  <c r="C3" i="29"/>
  <c r="D3" i="29"/>
  <c r="E3" i="29"/>
  <c r="B3" i="29"/>
  <c r="F3" i="29"/>
  <c r="G3" i="29"/>
  <c r="J3" i="29"/>
  <c r="M3" i="29"/>
  <c r="A4" i="29"/>
  <c r="C4" i="29"/>
  <c r="D4" i="29"/>
  <c r="E4" i="29"/>
  <c r="B4" i="29"/>
  <c r="F4" i="29"/>
  <c r="G4" i="29"/>
  <c r="J4" i="29"/>
  <c r="M4" i="29"/>
  <c r="A5" i="29"/>
  <c r="C5" i="29"/>
  <c r="D5" i="29"/>
  <c r="E5" i="29"/>
  <c r="B5" i="29"/>
  <c r="F5" i="29"/>
  <c r="G5" i="29"/>
  <c r="J5" i="29"/>
  <c r="M5" i="29"/>
  <c r="A6" i="29"/>
  <c r="C6" i="29"/>
  <c r="D6" i="29"/>
  <c r="E6" i="29"/>
  <c r="B6" i="29"/>
  <c r="F6" i="29"/>
  <c r="G6" i="29"/>
  <c r="J6" i="29"/>
  <c r="M6" i="29"/>
  <c r="A7" i="29"/>
  <c r="C7" i="29"/>
  <c r="D7" i="29"/>
  <c r="E7" i="29"/>
  <c r="B7" i="29"/>
  <c r="F7" i="29"/>
  <c r="G7" i="29"/>
  <c r="J7" i="29"/>
  <c r="M7" i="29"/>
  <c r="A8" i="29"/>
  <c r="C8" i="29"/>
  <c r="D8" i="29"/>
  <c r="E8" i="29"/>
  <c r="B8" i="29"/>
  <c r="F8" i="29"/>
  <c r="G8" i="29"/>
  <c r="J8" i="29"/>
  <c r="M8" i="29"/>
  <c r="A9" i="29"/>
  <c r="C9" i="29"/>
  <c r="D9" i="29"/>
  <c r="E9" i="29"/>
  <c r="B9" i="29"/>
  <c r="F9" i="29"/>
  <c r="G9" i="29"/>
  <c r="J9" i="29"/>
  <c r="M9" i="29"/>
  <c r="A10" i="29"/>
  <c r="C10" i="29"/>
  <c r="D10" i="29"/>
  <c r="E10" i="29"/>
  <c r="B10" i="29"/>
  <c r="F10" i="29"/>
  <c r="G10" i="29"/>
  <c r="J10" i="29"/>
  <c r="M10" i="29"/>
  <c r="A11" i="29"/>
  <c r="C11" i="29"/>
  <c r="D11" i="29"/>
  <c r="E11" i="29"/>
  <c r="B11" i="29"/>
  <c r="F11" i="29"/>
  <c r="G11" i="29"/>
  <c r="J11" i="29"/>
  <c r="M11" i="29"/>
  <c r="A12" i="29"/>
  <c r="C12" i="29"/>
  <c r="D12" i="29"/>
  <c r="E12" i="29"/>
  <c r="B12" i="29"/>
  <c r="F12" i="29"/>
  <c r="G12" i="29"/>
  <c r="J12" i="29"/>
  <c r="M12" i="29"/>
  <c r="A13" i="29"/>
  <c r="C13" i="29"/>
  <c r="D13" i="29"/>
  <c r="E13" i="29"/>
  <c r="B13" i="29"/>
  <c r="F13" i="29"/>
  <c r="G13" i="29"/>
  <c r="J13" i="29"/>
  <c r="M13" i="29"/>
  <c r="A14" i="29"/>
  <c r="C14" i="29"/>
  <c r="D14" i="29"/>
  <c r="E14" i="29"/>
  <c r="B14" i="29"/>
  <c r="F14" i="29"/>
  <c r="G14" i="29"/>
  <c r="J14" i="29"/>
  <c r="M14" i="29"/>
  <c r="A15" i="29"/>
  <c r="C15" i="29"/>
  <c r="D15" i="29"/>
  <c r="E15" i="29"/>
  <c r="B15" i="29"/>
  <c r="F15" i="29"/>
  <c r="G15" i="29"/>
  <c r="J15" i="29"/>
  <c r="M15" i="29"/>
  <c r="A16" i="29"/>
  <c r="C16" i="29"/>
  <c r="D16" i="29"/>
  <c r="E16" i="29"/>
  <c r="B16" i="29"/>
  <c r="F16" i="29"/>
  <c r="G16" i="29"/>
  <c r="J16" i="29"/>
  <c r="M16" i="29"/>
  <c r="A17" i="29"/>
  <c r="C17" i="29"/>
  <c r="D17" i="29"/>
  <c r="E17" i="29"/>
  <c r="B17" i="29"/>
  <c r="F17" i="29"/>
  <c r="G17" i="29"/>
  <c r="J17" i="29"/>
  <c r="M17" i="29"/>
  <c r="A18" i="29"/>
  <c r="C18" i="29"/>
  <c r="D18" i="29"/>
  <c r="E18" i="29"/>
  <c r="B18" i="29"/>
  <c r="F18" i="29"/>
  <c r="G18" i="29"/>
  <c r="J18" i="29"/>
  <c r="M18" i="29"/>
  <c r="A19" i="29"/>
  <c r="C19" i="29"/>
  <c r="D19" i="29"/>
  <c r="E19" i="29"/>
  <c r="B19" i="29"/>
  <c r="F19" i="29"/>
  <c r="G19" i="29"/>
  <c r="J19" i="29"/>
  <c r="M19" i="29"/>
  <c r="A20" i="29"/>
  <c r="C20" i="29"/>
  <c r="D20" i="29"/>
  <c r="E20" i="29"/>
  <c r="B20" i="29"/>
  <c r="F20" i="29"/>
  <c r="G20" i="29"/>
  <c r="J20" i="29"/>
  <c r="M20" i="29"/>
  <c r="A21" i="29"/>
  <c r="C21" i="29"/>
  <c r="D21" i="29"/>
  <c r="E21" i="29"/>
  <c r="B21" i="29"/>
  <c r="F21" i="29"/>
  <c r="G21" i="29"/>
  <c r="J21" i="29"/>
  <c r="M21" i="29"/>
  <c r="A22" i="29"/>
  <c r="C22" i="29"/>
  <c r="D22" i="29"/>
  <c r="E22" i="29"/>
  <c r="B22" i="29"/>
  <c r="F22" i="29"/>
  <c r="G22" i="29"/>
  <c r="J22" i="29"/>
  <c r="M22" i="29"/>
  <c r="A23" i="29"/>
  <c r="C23" i="29"/>
  <c r="D23" i="29"/>
  <c r="E23" i="29"/>
  <c r="B23" i="29"/>
  <c r="F23" i="29"/>
  <c r="G23" i="29"/>
  <c r="J23" i="29"/>
  <c r="M23" i="29"/>
  <c r="A24" i="29"/>
  <c r="C24" i="29"/>
  <c r="D24" i="29"/>
  <c r="E24" i="29"/>
  <c r="B24" i="29"/>
  <c r="F24" i="29"/>
  <c r="G24" i="29"/>
  <c r="J24" i="29"/>
  <c r="M24" i="29"/>
  <c r="A25" i="29"/>
  <c r="C25" i="29"/>
  <c r="D25" i="29"/>
  <c r="E25" i="29"/>
  <c r="B25" i="29"/>
  <c r="F25" i="29"/>
  <c r="G25" i="29"/>
  <c r="J25" i="29"/>
  <c r="M25" i="29"/>
  <c r="A26" i="29"/>
  <c r="C26" i="29"/>
  <c r="D26" i="29"/>
  <c r="E26" i="29"/>
  <c r="B26" i="29"/>
  <c r="F26" i="29"/>
  <c r="G26" i="29"/>
  <c r="J26" i="29"/>
  <c r="M26" i="29"/>
  <c r="A27" i="29"/>
  <c r="C27" i="29"/>
  <c r="D27" i="29"/>
  <c r="E27" i="29"/>
  <c r="B27" i="29"/>
  <c r="F27" i="29"/>
  <c r="G27" i="29"/>
  <c r="J27" i="29"/>
  <c r="M27" i="29"/>
  <c r="A28" i="29"/>
  <c r="C28" i="29"/>
  <c r="D28" i="29"/>
  <c r="E28" i="29"/>
  <c r="B28" i="29"/>
  <c r="F28" i="29"/>
  <c r="G28" i="29"/>
  <c r="J28" i="29"/>
  <c r="M28" i="29"/>
  <c r="A29" i="29"/>
  <c r="C29" i="29"/>
  <c r="D29" i="29"/>
  <c r="E29" i="29"/>
  <c r="B29" i="29"/>
  <c r="F29" i="29"/>
  <c r="G29" i="29"/>
  <c r="J29" i="29"/>
  <c r="M29" i="29"/>
  <c r="A30" i="29"/>
  <c r="C30" i="29"/>
  <c r="D30" i="29"/>
  <c r="E30" i="29"/>
  <c r="B30" i="29"/>
  <c r="F30" i="29"/>
  <c r="G30" i="29"/>
  <c r="J30" i="29"/>
  <c r="M30" i="29"/>
  <c r="A31" i="29"/>
  <c r="C31" i="29"/>
  <c r="D31" i="29"/>
  <c r="E31" i="29"/>
  <c r="B31" i="29"/>
  <c r="F31" i="29"/>
  <c r="G31" i="29"/>
  <c r="J31" i="29"/>
  <c r="M31" i="29"/>
  <c r="A32" i="29"/>
  <c r="C32" i="29"/>
  <c r="D32" i="29"/>
  <c r="E32" i="29"/>
  <c r="B32" i="29"/>
  <c r="F32" i="29"/>
  <c r="G32" i="29"/>
  <c r="J32" i="29"/>
  <c r="M32" i="29"/>
  <c r="A33" i="29"/>
  <c r="C33" i="29"/>
  <c r="D33" i="29"/>
  <c r="E33" i="29"/>
  <c r="B33" i="29"/>
  <c r="F33" i="29"/>
  <c r="G33" i="29"/>
  <c r="J33" i="29"/>
  <c r="M33" i="29"/>
  <c r="A34" i="29"/>
  <c r="C34" i="29"/>
  <c r="D34" i="29"/>
  <c r="E34" i="29"/>
  <c r="B34" i="29"/>
  <c r="F34" i="29"/>
  <c r="G34" i="29"/>
  <c r="J34" i="29"/>
  <c r="M34" i="29"/>
  <c r="A35" i="29"/>
  <c r="C35" i="29"/>
  <c r="D35" i="29"/>
  <c r="E35" i="29"/>
  <c r="B35" i="29"/>
  <c r="F35" i="29"/>
  <c r="G35" i="29"/>
  <c r="J35" i="29"/>
  <c r="M35" i="29"/>
  <c r="A36" i="29"/>
  <c r="C36" i="29"/>
  <c r="D36" i="29"/>
  <c r="E36" i="29"/>
  <c r="B36" i="29"/>
  <c r="F36" i="29"/>
  <c r="G36" i="29"/>
  <c r="J36" i="29"/>
  <c r="M36" i="29"/>
  <c r="A37" i="29"/>
  <c r="C37" i="29"/>
  <c r="D37" i="29"/>
  <c r="E37" i="29"/>
  <c r="B37" i="29"/>
  <c r="F37" i="29"/>
  <c r="G37" i="29"/>
  <c r="J37" i="29"/>
  <c r="M37" i="29"/>
  <c r="A38" i="29"/>
  <c r="C38" i="29"/>
  <c r="D38" i="29"/>
  <c r="E38" i="29"/>
  <c r="B38" i="29"/>
  <c r="F38" i="29"/>
  <c r="G38" i="29"/>
  <c r="J38" i="29"/>
  <c r="M38" i="29"/>
  <c r="A39" i="29"/>
  <c r="C39" i="29"/>
  <c r="D39" i="29"/>
  <c r="E39" i="29"/>
  <c r="B39" i="29"/>
  <c r="F39" i="29"/>
  <c r="G39" i="29"/>
  <c r="J39" i="29"/>
  <c r="M39" i="29"/>
  <c r="A40" i="29"/>
  <c r="C40" i="29"/>
  <c r="D40" i="29"/>
  <c r="E40" i="29"/>
  <c r="B40" i="29"/>
  <c r="F40" i="29"/>
  <c r="G40" i="29"/>
  <c r="J40" i="29"/>
  <c r="M40" i="29"/>
  <c r="A41" i="29"/>
  <c r="C41" i="29"/>
  <c r="D41" i="29"/>
  <c r="E41" i="29"/>
  <c r="B41" i="29"/>
  <c r="F41" i="29"/>
  <c r="G41" i="29"/>
  <c r="J41" i="29"/>
  <c r="M41" i="29"/>
  <c r="A42" i="29"/>
  <c r="C42" i="29"/>
  <c r="D42" i="29"/>
  <c r="E42" i="29"/>
  <c r="B42" i="29"/>
  <c r="F42" i="29"/>
  <c r="G42" i="29"/>
  <c r="J42" i="29"/>
  <c r="M42" i="29"/>
  <c r="A43" i="29"/>
  <c r="C43" i="29"/>
  <c r="D43" i="29"/>
  <c r="E43" i="29"/>
  <c r="B43" i="29"/>
  <c r="F43" i="29"/>
  <c r="G43" i="29"/>
  <c r="J43" i="29"/>
  <c r="M43" i="29"/>
  <c r="A44" i="29"/>
  <c r="C44" i="29"/>
  <c r="D44" i="29"/>
  <c r="E44" i="29"/>
  <c r="B44" i="29"/>
  <c r="F44" i="29"/>
  <c r="G44" i="29"/>
  <c r="J44" i="29"/>
  <c r="M44" i="29"/>
  <c r="A45" i="29"/>
  <c r="C45" i="29"/>
  <c r="D45" i="29"/>
  <c r="E45" i="29"/>
  <c r="B45" i="29"/>
  <c r="F45" i="29"/>
  <c r="G45" i="29"/>
  <c r="J45" i="29"/>
  <c r="M45" i="29"/>
  <c r="A46" i="29"/>
  <c r="C46" i="29"/>
  <c r="D46" i="29"/>
  <c r="E46" i="29"/>
  <c r="B46" i="29"/>
  <c r="F46" i="29"/>
  <c r="G46" i="29"/>
  <c r="J46" i="29"/>
  <c r="M46" i="29"/>
  <c r="A47" i="29"/>
  <c r="C47" i="29"/>
  <c r="D47" i="29"/>
  <c r="E47" i="29"/>
  <c r="B47" i="29"/>
  <c r="F47" i="29"/>
  <c r="G47" i="29"/>
  <c r="J47" i="29"/>
  <c r="M47" i="29"/>
  <c r="A48" i="29"/>
  <c r="C48" i="29"/>
  <c r="D48" i="29"/>
  <c r="E48" i="29"/>
  <c r="B48" i="29"/>
  <c r="F48" i="29"/>
  <c r="G48" i="29"/>
  <c r="J48" i="29"/>
  <c r="M48" i="29"/>
  <c r="A49" i="29"/>
  <c r="C49" i="29"/>
  <c r="D49" i="29"/>
  <c r="E49" i="29"/>
  <c r="B49" i="29"/>
  <c r="F49" i="29"/>
  <c r="G49" i="29"/>
  <c r="J49" i="29"/>
  <c r="M49" i="29"/>
  <c r="A50" i="29"/>
  <c r="C50" i="29"/>
  <c r="D50" i="29"/>
  <c r="E50" i="29"/>
  <c r="B50" i="29"/>
  <c r="F50" i="29"/>
  <c r="G50" i="29"/>
  <c r="J50" i="29"/>
  <c r="M50" i="29"/>
  <c r="A51" i="29"/>
  <c r="C51" i="29"/>
  <c r="D51" i="29"/>
  <c r="E51" i="29"/>
  <c r="B51" i="29"/>
  <c r="F51" i="29"/>
  <c r="G51" i="29"/>
  <c r="J51" i="29"/>
  <c r="M51" i="29"/>
  <c r="A52" i="29"/>
  <c r="C52" i="29"/>
  <c r="D52" i="29"/>
  <c r="E52" i="29"/>
  <c r="B52" i="29"/>
  <c r="F52" i="29"/>
  <c r="G52" i="29"/>
  <c r="J52" i="29"/>
  <c r="M52" i="29"/>
  <c r="A53" i="29"/>
  <c r="C53" i="29"/>
  <c r="D53" i="29"/>
  <c r="E53" i="29"/>
  <c r="B53" i="29"/>
  <c r="F53" i="29"/>
  <c r="G53" i="29"/>
  <c r="J53" i="29"/>
  <c r="M53" i="29"/>
  <c r="A54" i="29"/>
  <c r="C54" i="29"/>
  <c r="D54" i="29"/>
  <c r="E54" i="29"/>
  <c r="B54" i="29"/>
  <c r="F54" i="29"/>
  <c r="G54" i="29"/>
  <c r="J54" i="29"/>
  <c r="M54" i="29"/>
  <c r="A55" i="29"/>
  <c r="C55" i="29"/>
  <c r="D55" i="29"/>
  <c r="E55" i="29"/>
  <c r="B55" i="29"/>
  <c r="F55" i="29"/>
  <c r="G55" i="29"/>
  <c r="J55" i="29"/>
  <c r="M55" i="29"/>
  <c r="A56" i="29"/>
  <c r="C56" i="29"/>
  <c r="D56" i="29"/>
  <c r="E56" i="29"/>
  <c r="B56" i="29"/>
  <c r="F56" i="29"/>
  <c r="G56" i="29"/>
  <c r="J56" i="29"/>
  <c r="M56" i="29"/>
  <c r="A57" i="29"/>
  <c r="C57" i="29"/>
  <c r="D57" i="29"/>
  <c r="E57" i="29"/>
  <c r="B57" i="29"/>
  <c r="F57" i="29"/>
  <c r="G57" i="29"/>
  <c r="J57" i="29"/>
  <c r="M57" i="29"/>
  <c r="A58" i="29"/>
  <c r="C58" i="29"/>
  <c r="D58" i="29"/>
  <c r="E58" i="29"/>
  <c r="B58" i="29"/>
  <c r="F58" i="29"/>
  <c r="G58" i="29"/>
  <c r="J58" i="29"/>
  <c r="M58" i="29"/>
  <c r="A59" i="29"/>
  <c r="C59" i="29"/>
  <c r="D59" i="29"/>
  <c r="E59" i="29"/>
  <c r="B59" i="29"/>
  <c r="F59" i="29"/>
  <c r="G59" i="29"/>
  <c r="J59" i="29"/>
  <c r="M59" i="29"/>
  <c r="A60" i="29"/>
  <c r="C60" i="29"/>
  <c r="D60" i="29"/>
  <c r="E60" i="29"/>
  <c r="B60" i="29"/>
  <c r="F60" i="29"/>
  <c r="G60" i="29"/>
  <c r="J60" i="29"/>
  <c r="M60" i="29"/>
  <c r="A61" i="29"/>
  <c r="C61" i="29"/>
  <c r="D61" i="29"/>
  <c r="E61" i="29"/>
  <c r="B61" i="29"/>
  <c r="F61" i="29"/>
  <c r="G61" i="29"/>
  <c r="J61" i="29"/>
  <c r="M61" i="29"/>
  <c r="A62" i="29"/>
  <c r="C62" i="29"/>
  <c r="D62" i="29"/>
  <c r="E62" i="29"/>
  <c r="B62" i="29"/>
  <c r="F62" i="29"/>
  <c r="G62" i="29"/>
  <c r="J62" i="29"/>
  <c r="M62" i="29"/>
  <c r="A63" i="29"/>
  <c r="C63" i="29"/>
  <c r="D63" i="29"/>
  <c r="E63" i="29"/>
  <c r="B63" i="29"/>
  <c r="F63" i="29"/>
  <c r="G63" i="29"/>
  <c r="J63" i="29"/>
  <c r="M63" i="29"/>
  <c r="A64" i="29"/>
  <c r="C64" i="29"/>
  <c r="D64" i="29"/>
  <c r="E64" i="29"/>
  <c r="B64" i="29"/>
  <c r="F64" i="29"/>
  <c r="G64" i="29"/>
  <c r="J64" i="29"/>
  <c r="M64" i="29"/>
  <c r="A65" i="29"/>
  <c r="C65" i="29"/>
  <c r="D65" i="29"/>
  <c r="E65" i="29"/>
  <c r="B65" i="29"/>
  <c r="F65" i="29"/>
  <c r="G65" i="29"/>
  <c r="J65" i="29"/>
  <c r="M65" i="29"/>
  <c r="A66" i="29"/>
  <c r="C66" i="29"/>
  <c r="D66" i="29"/>
  <c r="E66" i="29"/>
  <c r="B66" i="29"/>
  <c r="F66" i="29"/>
  <c r="G66" i="29"/>
  <c r="J66" i="29"/>
  <c r="M66" i="29"/>
  <c r="A67" i="29"/>
  <c r="C67" i="29"/>
  <c r="D67" i="29"/>
  <c r="E67" i="29"/>
  <c r="B67" i="29"/>
  <c r="F67" i="29"/>
  <c r="G67" i="29"/>
  <c r="J67" i="29"/>
  <c r="M67" i="29"/>
  <c r="A68" i="29"/>
  <c r="C68" i="29"/>
  <c r="D68" i="29"/>
  <c r="E68" i="29"/>
  <c r="B68" i="29"/>
  <c r="F68" i="29"/>
  <c r="G68" i="29"/>
  <c r="J68" i="29"/>
  <c r="M68" i="29"/>
  <c r="A69" i="29"/>
  <c r="C69" i="29"/>
  <c r="D69" i="29"/>
  <c r="E69" i="29"/>
  <c r="B69" i="29"/>
  <c r="F69" i="29"/>
  <c r="G69" i="29"/>
  <c r="J69" i="29"/>
  <c r="M69" i="29"/>
  <c r="A70" i="29"/>
  <c r="C70" i="29"/>
  <c r="D70" i="29"/>
  <c r="E70" i="29"/>
  <c r="B70" i="29"/>
  <c r="F70" i="29"/>
  <c r="G70" i="29"/>
  <c r="J70" i="29"/>
  <c r="M70" i="29"/>
  <c r="A71" i="29"/>
  <c r="C71" i="29"/>
  <c r="D71" i="29"/>
  <c r="E71" i="29"/>
  <c r="B71" i="29"/>
  <c r="F71" i="29"/>
  <c r="G71" i="29"/>
  <c r="J71" i="29"/>
  <c r="M71" i="29"/>
  <c r="A72" i="29"/>
  <c r="C72" i="29"/>
  <c r="D72" i="29"/>
  <c r="E72" i="29"/>
  <c r="B72" i="29"/>
  <c r="F72" i="29"/>
  <c r="G72" i="29"/>
  <c r="J72" i="29"/>
  <c r="M72" i="29"/>
  <c r="A73" i="29"/>
  <c r="C73" i="29"/>
  <c r="D73" i="29"/>
  <c r="E73" i="29"/>
  <c r="B73" i="29"/>
  <c r="F73" i="29"/>
  <c r="G73" i="29"/>
  <c r="J73" i="29"/>
  <c r="M73" i="29"/>
  <c r="A74" i="29"/>
  <c r="C74" i="29"/>
  <c r="D74" i="29"/>
  <c r="E74" i="29"/>
  <c r="B74" i="29"/>
  <c r="F74" i="29"/>
  <c r="G74" i="29"/>
  <c r="J74" i="29"/>
  <c r="M74" i="29"/>
  <c r="A75" i="29"/>
  <c r="C75" i="29"/>
  <c r="D75" i="29"/>
  <c r="E75" i="29"/>
  <c r="B75" i="29"/>
  <c r="F75" i="29"/>
  <c r="G75" i="29"/>
  <c r="J75" i="29"/>
  <c r="M75" i="29"/>
  <c r="A76" i="29"/>
  <c r="C76" i="29"/>
  <c r="D76" i="29"/>
  <c r="E76" i="29"/>
  <c r="B76" i="29"/>
  <c r="F76" i="29"/>
  <c r="G76" i="29"/>
  <c r="J76" i="29"/>
  <c r="M76" i="29"/>
  <c r="A77" i="29"/>
  <c r="C77" i="29"/>
  <c r="D77" i="29"/>
  <c r="E77" i="29"/>
  <c r="B77" i="29"/>
  <c r="F77" i="29"/>
  <c r="G77" i="29"/>
  <c r="J77" i="29"/>
  <c r="M77" i="29"/>
  <c r="A78" i="29"/>
  <c r="C78" i="29"/>
  <c r="D78" i="29"/>
  <c r="E78" i="29"/>
  <c r="B78" i="29"/>
  <c r="F78" i="29"/>
  <c r="G78" i="29"/>
  <c r="J78" i="29"/>
  <c r="M78" i="29"/>
  <c r="A79" i="29"/>
  <c r="C79" i="29"/>
  <c r="D79" i="29"/>
  <c r="E79" i="29"/>
  <c r="B79" i="29"/>
  <c r="F79" i="29"/>
  <c r="G79" i="29"/>
  <c r="J79" i="29"/>
  <c r="M79" i="29"/>
  <c r="A80" i="29"/>
  <c r="C80" i="29"/>
  <c r="D80" i="29"/>
  <c r="E80" i="29"/>
  <c r="B80" i="29"/>
  <c r="F80" i="29"/>
  <c r="G80" i="29"/>
  <c r="J80" i="29"/>
  <c r="M80" i="29"/>
  <c r="A81" i="29"/>
  <c r="C81" i="29"/>
  <c r="D81" i="29"/>
  <c r="E81" i="29"/>
  <c r="B81" i="29"/>
  <c r="F81" i="29"/>
  <c r="G81" i="29"/>
  <c r="J81" i="29"/>
  <c r="M81" i="29"/>
  <c r="A82" i="29"/>
  <c r="C82" i="29"/>
  <c r="D82" i="29"/>
  <c r="E82" i="29"/>
  <c r="B82" i="29"/>
  <c r="F82" i="29"/>
  <c r="G82" i="29"/>
  <c r="J82" i="29"/>
  <c r="M82" i="29"/>
  <c r="A83" i="29"/>
  <c r="C83" i="29"/>
  <c r="D83" i="29"/>
  <c r="E83" i="29"/>
  <c r="B83" i="29"/>
  <c r="F83" i="29"/>
  <c r="G83" i="29"/>
  <c r="J83" i="29"/>
  <c r="M83" i="29"/>
  <c r="A84" i="29"/>
  <c r="C84" i="29"/>
  <c r="D84" i="29"/>
  <c r="E84" i="29"/>
  <c r="B84" i="29"/>
  <c r="F84" i="29"/>
  <c r="G84" i="29"/>
  <c r="J84" i="29"/>
  <c r="M84" i="29"/>
  <c r="A85" i="29"/>
  <c r="C85" i="29"/>
  <c r="D85" i="29"/>
  <c r="E85" i="29"/>
  <c r="B85" i="29"/>
  <c r="F85" i="29"/>
  <c r="G85" i="29"/>
  <c r="J85" i="29"/>
  <c r="M85" i="29"/>
  <c r="A86" i="29"/>
  <c r="C86" i="29"/>
  <c r="D86" i="29"/>
  <c r="E86" i="29"/>
  <c r="B86" i="29"/>
  <c r="F86" i="29"/>
  <c r="G86" i="29"/>
  <c r="J86" i="29"/>
  <c r="M86" i="29"/>
  <c r="A87" i="29"/>
  <c r="C87" i="29"/>
  <c r="D87" i="29"/>
  <c r="E87" i="29"/>
  <c r="B87" i="29"/>
  <c r="F87" i="29"/>
  <c r="G87" i="29"/>
  <c r="J87" i="29"/>
  <c r="M87" i="29"/>
  <c r="A88" i="29"/>
  <c r="C88" i="29"/>
  <c r="D88" i="29"/>
  <c r="E88" i="29"/>
  <c r="B88" i="29"/>
  <c r="F88" i="29"/>
  <c r="G88" i="29"/>
  <c r="J88" i="29"/>
  <c r="M88" i="29"/>
  <c r="A89" i="29"/>
  <c r="C89" i="29"/>
  <c r="D89" i="29"/>
  <c r="E89" i="29"/>
  <c r="B89" i="29"/>
  <c r="F89" i="29"/>
  <c r="G89" i="29"/>
  <c r="J89" i="29"/>
  <c r="M89" i="29"/>
  <c r="A90" i="29"/>
  <c r="C90" i="29"/>
  <c r="D90" i="29"/>
  <c r="E90" i="29"/>
  <c r="B90" i="29"/>
  <c r="F90" i="29"/>
  <c r="G90" i="29"/>
  <c r="J90" i="29"/>
  <c r="M90" i="29"/>
  <c r="A91" i="29"/>
  <c r="C91" i="29"/>
  <c r="D91" i="29"/>
  <c r="E91" i="29"/>
  <c r="B91" i="29"/>
  <c r="F91" i="29"/>
  <c r="G91" i="29"/>
  <c r="J91" i="29"/>
  <c r="M91" i="29"/>
  <c r="A92" i="29"/>
  <c r="C92" i="29"/>
  <c r="D92" i="29"/>
  <c r="E92" i="29"/>
  <c r="B92" i="29"/>
  <c r="F92" i="29"/>
  <c r="G92" i="29"/>
  <c r="J92" i="29"/>
  <c r="M92" i="29"/>
  <c r="A93" i="29"/>
  <c r="C93" i="29"/>
  <c r="D93" i="29"/>
  <c r="E93" i="29"/>
  <c r="B93" i="29"/>
  <c r="F93" i="29"/>
  <c r="G93" i="29"/>
  <c r="J93" i="29"/>
  <c r="M93" i="29"/>
  <c r="A94" i="29"/>
  <c r="C94" i="29"/>
  <c r="D94" i="29"/>
  <c r="E94" i="29"/>
  <c r="B94" i="29"/>
  <c r="F94" i="29"/>
  <c r="G94" i="29"/>
  <c r="J94" i="29"/>
  <c r="M94" i="29"/>
  <c r="A95" i="29"/>
  <c r="C95" i="29"/>
  <c r="D95" i="29"/>
  <c r="E95" i="29"/>
  <c r="B95" i="29"/>
  <c r="F95" i="29"/>
  <c r="G95" i="29"/>
  <c r="J95" i="29"/>
  <c r="M95" i="29"/>
  <c r="A96" i="29"/>
  <c r="C96" i="29"/>
  <c r="D96" i="29"/>
  <c r="E96" i="29"/>
  <c r="B96" i="29"/>
  <c r="F96" i="29"/>
  <c r="G96" i="29"/>
  <c r="J96" i="29"/>
  <c r="M96" i="29"/>
  <c r="A97" i="29"/>
  <c r="C97" i="29"/>
  <c r="D97" i="29"/>
  <c r="E97" i="29"/>
  <c r="B97" i="29"/>
  <c r="F97" i="29"/>
  <c r="G97" i="29"/>
  <c r="J97" i="29"/>
  <c r="M97" i="29"/>
  <c r="A98" i="29"/>
  <c r="C98" i="29"/>
  <c r="D98" i="29"/>
  <c r="E98" i="29"/>
  <c r="B98" i="29"/>
  <c r="F98" i="29"/>
  <c r="G98" i="29"/>
  <c r="J98" i="29"/>
  <c r="M98" i="29"/>
  <c r="A99" i="29"/>
  <c r="C99" i="29"/>
  <c r="D99" i="29"/>
  <c r="E99" i="29"/>
  <c r="B99" i="29"/>
  <c r="F99" i="29"/>
  <c r="G99" i="29"/>
  <c r="J99" i="29"/>
  <c r="M99" i="29"/>
  <c r="A100" i="29"/>
  <c r="C100" i="29"/>
  <c r="D100" i="29"/>
  <c r="E100" i="29"/>
  <c r="B100" i="29"/>
  <c r="F100" i="29"/>
  <c r="G100" i="29"/>
  <c r="J100" i="29"/>
  <c r="M100" i="29"/>
  <c r="A101" i="29"/>
  <c r="C101" i="29"/>
  <c r="D101" i="29"/>
  <c r="E101" i="29"/>
  <c r="B101" i="29"/>
  <c r="F101" i="29"/>
  <c r="G101" i="29"/>
  <c r="J101" i="29"/>
  <c r="M101" i="29"/>
  <c r="A102" i="29"/>
  <c r="C102" i="29"/>
  <c r="D102" i="29"/>
  <c r="E102" i="29"/>
  <c r="B102" i="29"/>
  <c r="F102" i="29"/>
  <c r="G102" i="29"/>
  <c r="J102" i="29"/>
  <c r="M102" i="29"/>
  <c r="A103" i="29"/>
  <c r="C103" i="29"/>
  <c r="D103" i="29"/>
  <c r="E103" i="29"/>
  <c r="B103" i="29"/>
  <c r="F103" i="29"/>
  <c r="G103" i="29"/>
  <c r="J103" i="29"/>
  <c r="M103" i="29"/>
  <c r="A104" i="29"/>
  <c r="C104" i="29"/>
  <c r="D104" i="29"/>
  <c r="E104" i="29"/>
  <c r="B104" i="29"/>
  <c r="F104" i="29"/>
  <c r="G104" i="29"/>
  <c r="J104" i="29"/>
  <c r="M104" i="29"/>
  <c r="A105" i="29"/>
  <c r="C105" i="29"/>
  <c r="D105" i="29"/>
  <c r="E105" i="29"/>
  <c r="B105" i="29"/>
  <c r="F105" i="29"/>
  <c r="G105" i="29"/>
  <c r="J105" i="29"/>
  <c r="M105" i="29"/>
  <c r="A106" i="29"/>
  <c r="C106" i="29"/>
  <c r="D106" i="29"/>
  <c r="E106" i="29"/>
  <c r="B106" i="29"/>
  <c r="F106" i="29"/>
  <c r="G106" i="29"/>
  <c r="J106" i="29"/>
  <c r="M106" i="29"/>
  <c r="A107" i="29"/>
  <c r="C107" i="29"/>
  <c r="D107" i="29"/>
  <c r="E107" i="29"/>
  <c r="B107" i="29"/>
  <c r="F107" i="29"/>
  <c r="G107" i="29"/>
  <c r="J107" i="29"/>
  <c r="M107" i="29"/>
  <c r="A108" i="29"/>
  <c r="C108" i="29"/>
  <c r="D108" i="29"/>
  <c r="E108" i="29"/>
  <c r="B108" i="29"/>
  <c r="F108" i="29"/>
  <c r="G108" i="29"/>
  <c r="J108" i="29"/>
  <c r="M108" i="29"/>
  <c r="A109" i="29"/>
  <c r="C109" i="29"/>
  <c r="D109" i="29"/>
  <c r="E109" i="29"/>
  <c r="B109" i="29"/>
  <c r="F109" i="29"/>
  <c r="G109" i="29"/>
  <c r="J109" i="29"/>
  <c r="M109" i="29"/>
  <c r="A110" i="29"/>
  <c r="C110" i="29"/>
  <c r="D110" i="29"/>
  <c r="E110" i="29"/>
  <c r="B110" i="29"/>
  <c r="F110" i="29"/>
  <c r="G110" i="29"/>
  <c r="J110" i="29"/>
  <c r="M110" i="29"/>
  <c r="A111" i="29"/>
  <c r="C111" i="29"/>
  <c r="D111" i="29"/>
  <c r="E111" i="29"/>
  <c r="B111" i="29"/>
  <c r="F111" i="29"/>
  <c r="G111" i="29"/>
  <c r="J111" i="29"/>
  <c r="M111" i="29"/>
  <c r="A112" i="29"/>
  <c r="C112" i="29"/>
  <c r="D112" i="29"/>
  <c r="E112" i="29"/>
  <c r="B112" i="29"/>
  <c r="F112" i="29"/>
  <c r="G112" i="29"/>
  <c r="J112" i="29"/>
  <c r="M112" i="29"/>
  <c r="A113" i="29"/>
  <c r="C113" i="29"/>
  <c r="D113" i="29"/>
  <c r="E113" i="29"/>
  <c r="B113" i="29"/>
  <c r="F113" i="29"/>
  <c r="G113" i="29"/>
  <c r="J113" i="29"/>
  <c r="M113" i="29"/>
  <c r="A114" i="29"/>
  <c r="C114" i="29"/>
  <c r="D114" i="29"/>
  <c r="E114" i="29"/>
  <c r="B114" i="29"/>
  <c r="F114" i="29"/>
  <c r="G114" i="29"/>
  <c r="J114" i="29"/>
  <c r="M114" i="29"/>
  <c r="A115" i="29"/>
  <c r="C115" i="29"/>
  <c r="D115" i="29"/>
  <c r="E115" i="29"/>
  <c r="B115" i="29"/>
  <c r="F115" i="29"/>
  <c r="G115" i="29"/>
  <c r="J115" i="29"/>
  <c r="M115" i="29"/>
  <c r="A116" i="29"/>
  <c r="C116" i="29"/>
  <c r="D116" i="29"/>
  <c r="E116" i="29"/>
  <c r="B116" i="29"/>
  <c r="F116" i="29"/>
  <c r="G116" i="29"/>
  <c r="J116" i="29"/>
  <c r="M116" i="29"/>
  <c r="A117" i="29"/>
  <c r="C117" i="29"/>
  <c r="D117" i="29"/>
  <c r="E117" i="29"/>
  <c r="B117" i="29"/>
  <c r="F117" i="29"/>
  <c r="G117" i="29"/>
  <c r="J117" i="29"/>
  <c r="M117" i="29"/>
  <c r="A118" i="29"/>
  <c r="C118" i="29"/>
  <c r="D118" i="29"/>
  <c r="E118" i="29"/>
  <c r="B118" i="29"/>
  <c r="F118" i="29"/>
  <c r="G118" i="29"/>
  <c r="J118" i="29"/>
  <c r="M118" i="29"/>
  <c r="A119" i="29"/>
  <c r="C119" i="29"/>
  <c r="D119" i="29"/>
  <c r="E119" i="29"/>
  <c r="B119" i="29"/>
  <c r="F119" i="29"/>
  <c r="G119" i="29"/>
  <c r="J119" i="29"/>
  <c r="M119" i="29"/>
  <c r="A120" i="29"/>
  <c r="C120" i="29"/>
  <c r="D120" i="29"/>
  <c r="E120" i="29"/>
  <c r="B120" i="29"/>
  <c r="F120" i="29"/>
  <c r="G120" i="29"/>
  <c r="J120" i="29"/>
  <c r="M120" i="29"/>
  <c r="A121" i="29"/>
  <c r="C121" i="29"/>
  <c r="D121" i="29"/>
  <c r="E121" i="29"/>
  <c r="B121" i="29"/>
  <c r="F121" i="29"/>
  <c r="G121" i="29"/>
  <c r="J121" i="29"/>
  <c r="M121" i="29"/>
  <c r="A122" i="29"/>
  <c r="C122" i="29"/>
  <c r="D122" i="29"/>
  <c r="E122" i="29"/>
  <c r="B122" i="29"/>
  <c r="F122" i="29"/>
  <c r="G122" i="29"/>
  <c r="J122" i="29"/>
  <c r="M122" i="29"/>
  <c r="A123" i="29"/>
  <c r="C123" i="29"/>
  <c r="D123" i="29"/>
  <c r="E123" i="29"/>
  <c r="B123" i="29"/>
  <c r="F123" i="29"/>
  <c r="G123" i="29"/>
  <c r="J123" i="29"/>
  <c r="M123" i="29"/>
  <c r="A124" i="29"/>
  <c r="C124" i="29"/>
  <c r="D124" i="29"/>
  <c r="E124" i="29"/>
  <c r="B124" i="29"/>
  <c r="F124" i="29"/>
  <c r="G124" i="29"/>
  <c r="J124" i="29"/>
  <c r="M124" i="29"/>
  <c r="A125" i="29"/>
  <c r="C125" i="29"/>
  <c r="D125" i="29"/>
  <c r="E125" i="29"/>
  <c r="B125" i="29"/>
  <c r="F125" i="29"/>
  <c r="G125" i="29"/>
  <c r="J125" i="29"/>
  <c r="M125" i="29"/>
  <c r="A126" i="29"/>
  <c r="C126" i="29"/>
  <c r="D126" i="29"/>
  <c r="E126" i="29"/>
  <c r="B126" i="29"/>
  <c r="F126" i="29"/>
  <c r="G126" i="29"/>
  <c r="J126" i="29"/>
  <c r="M126" i="29"/>
  <c r="A127" i="29"/>
  <c r="C127" i="29"/>
  <c r="D127" i="29"/>
  <c r="E127" i="29"/>
  <c r="B127" i="29"/>
  <c r="F127" i="29"/>
  <c r="G127" i="29"/>
  <c r="J127" i="29"/>
  <c r="M127" i="29"/>
  <c r="A128" i="29"/>
  <c r="C128" i="29"/>
  <c r="D128" i="29"/>
  <c r="E128" i="29"/>
  <c r="B128" i="29"/>
  <c r="F128" i="29"/>
  <c r="G128" i="29"/>
  <c r="J128" i="29"/>
  <c r="M128" i="29"/>
  <c r="A129" i="29"/>
  <c r="C129" i="29"/>
  <c r="D129" i="29"/>
  <c r="E129" i="29"/>
  <c r="B129" i="29"/>
  <c r="F129" i="29"/>
  <c r="G129" i="29"/>
  <c r="J129" i="29"/>
  <c r="M129" i="29"/>
  <c r="A130" i="29"/>
  <c r="C130" i="29"/>
  <c r="D130" i="29"/>
  <c r="E130" i="29"/>
  <c r="B130" i="29"/>
  <c r="F130" i="29"/>
  <c r="G130" i="29"/>
  <c r="J130" i="29"/>
  <c r="M130" i="29"/>
  <c r="A131" i="29"/>
  <c r="C131" i="29"/>
  <c r="D131" i="29"/>
  <c r="E131" i="29"/>
  <c r="B131" i="29"/>
  <c r="F131" i="29"/>
  <c r="G131" i="29"/>
  <c r="J131" i="29"/>
  <c r="M131" i="29"/>
  <c r="A132" i="29"/>
  <c r="C132" i="29"/>
  <c r="D132" i="29"/>
  <c r="E132" i="29"/>
  <c r="B132" i="29"/>
  <c r="F132" i="29"/>
  <c r="G132" i="29"/>
  <c r="J132" i="29"/>
  <c r="M132" i="29"/>
  <c r="A133" i="29"/>
  <c r="C133" i="29"/>
  <c r="D133" i="29"/>
  <c r="E133" i="29"/>
  <c r="B133" i="29"/>
  <c r="F133" i="29"/>
  <c r="G133" i="29"/>
  <c r="J133" i="29"/>
  <c r="M133" i="29"/>
  <c r="A134" i="29"/>
  <c r="C134" i="29"/>
  <c r="D134" i="29"/>
  <c r="E134" i="29"/>
  <c r="B134" i="29"/>
  <c r="F134" i="29"/>
  <c r="G134" i="29"/>
  <c r="J134" i="29"/>
  <c r="M134" i="29"/>
  <c r="A135" i="29"/>
  <c r="C135" i="29"/>
  <c r="D135" i="29"/>
  <c r="E135" i="29"/>
  <c r="B135" i="29"/>
  <c r="F135" i="29"/>
  <c r="G135" i="29"/>
  <c r="J135" i="29"/>
  <c r="M135" i="29"/>
  <c r="A136" i="29"/>
  <c r="C136" i="29"/>
  <c r="D136" i="29"/>
  <c r="E136" i="29"/>
  <c r="B136" i="29"/>
  <c r="F136" i="29"/>
  <c r="G136" i="29"/>
  <c r="J136" i="29"/>
  <c r="M136" i="29"/>
  <c r="A137" i="29"/>
  <c r="C137" i="29"/>
  <c r="D137" i="29"/>
  <c r="E137" i="29"/>
  <c r="B137" i="29"/>
  <c r="F137" i="29"/>
  <c r="G137" i="29"/>
  <c r="J137" i="29"/>
  <c r="M137" i="29"/>
  <c r="A138" i="29"/>
  <c r="C138" i="29"/>
  <c r="D138" i="29"/>
  <c r="E138" i="29"/>
  <c r="B138" i="29"/>
  <c r="F138" i="29"/>
  <c r="G138" i="29"/>
  <c r="J138" i="29"/>
  <c r="M138" i="29"/>
  <c r="A139" i="29"/>
  <c r="C139" i="29"/>
  <c r="D139" i="29"/>
  <c r="E139" i="29"/>
  <c r="B139" i="29"/>
  <c r="F139" i="29"/>
  <c r="G139" i="29"/>
  <c r="J139" i="29"/>
  <c r="M139" i="29"/>
  <c r="A140" i="29"/>
  <c r="C140" i="29"/>
  <c r="D140" i="29"/>
  <c r="E140" i="29"/>
  <c r="B140" i="29"/>
  <c r="F140" i="29"/>
  <c r="G140" i="29"/>
  <c r="J140" i="29"/>
  <c r="M140" i="29"/>
  <c r="A141" i="29"/>
  <c r="C141" i="29"/>
  <c r="D141" i="29"/>
  <c r="E141" i="29"/>
  <c r="B141" i="29"/>
  <c r="F141" i="29"/>
  <c r="G141" i="29"/>
  <c r="J141" i="29"/>
  <c r="M141" i="29"/>
  <c r="A142" i="29"/>
  <c r="C142" i="29"/>
  <c r="D142" i="29"/>
  <c r="E142" i="29"/>
  <c r="B142" i="29"/>
  <c r="F142" i="29"/>
  <c r="G142" i="29"/>
  <c r="J142" i="29"/>
  <c r="M142" i="29"/>
  <c r="A143" i="29"/>
  <c r="C143" i="29"/>
  <c r="D143" i="29"/>
  <c r="E143" i="29"/>
  <c r="B143" i="29"/>
  <c r="F143" i="29"/>
  <c r="G143" i="29"/>
  <c r="J143" i="29"/>
  <c r="M143" i="29"/>
  <c r="A144" i="29"/>
  <c r="C144" i="29"/>
  <c r="D144" i="29"/>
  <c r="E144" i="29"/>
  <c r="B144" i="29"/>
  <c r="F144" i="29"/>
  <c r="G144" i="29"/>
  <c r="J144" i="29"/>
  <c r="M144" i="29"/>
  <c r="A145" i="29"/>
  <c r="C145" i="29"/>
  <c r="D145" i="29"/>
  <c r="E145" i="29"/>
  <c r="B145" i="29"/>
  <c r="F145" i="29"/>
  <c r="G145" i="29"/>
  <c r="J145" i="29"/>
  <c r="M145" i="29"/>
  <c r="A146" i="29"/>
  <c r="C146" i="29"/>
  <c r="D146" i="29"/>
  <c r="E146" i="29"/>
  <c r="B146" i="29"/>
  <c r="F146" i="29"/>
  <c r="G146" i="29"/>
  <c r="J146" i="29"/>
  <c r="M146" i="29"/>
  <c r="A147" i="29"/>
  <c r="C147" i="29"/>
  <c r="D147" i="29"/>
  <c r="E147" i="29"/>
  <c r="B147" i="29"/>
  <c r="F147" i="29"/>
  <c r="G147" i="29"/>
  <c r="J147" i="29"/>
  <c r="M147" i="29"/>
  <c r="A148" i="29"/>
  <c r="C148" i="29"/>
  <c r="D148" i="29"/>
  <c r="E148" i="29"/>
  <c r="B148" i="29"/>
  <c r="F148" i="29"/>
  <c r="G148" i="29"/>
  <c r="J148" i="29"/>
  <c r="M148" i="29"/>
  <c r="A149" i="29"/>
  <c r="C149" i="29"/>
  <c r="D149" i="29"/>
  <c r="E149" i="29"/>
  <c r="B149" i="29"/>
  <c r="F149" i="29"/>
  <c r="G149" i="29"/>
  <c r="J149" i="29"/>
  <c r="M149" i="29"/>
  <c r="A150" i="29"/>
  <c r="C150" i="29"/>
  <c r="D150" i="29"/>
  <c r="E150" i="29"/>
  <c r="B150" i="29"/>
  <c r="F150" i="29"/>
  <c r="G150" i="29"/>
  <c r="J150" i="29"/>
  <c r="M150" i="29"/>
  <c r="A151" i="29"/>
  <c r="C151" i="29"/>
  <c r="D151" i="29"/>
  <c r="E151" i="29"/>
  <c r="B151" i="29"/>
  <c r="F151" i="29"/>
  <c r="G151" i="29"/>
  <c r="J151" i="29"/>
  <c r="M151" i="29"/>
  <c r="A152" i="29"/>
  <c r="C152" i="29"/>
  <c r="D152" i="29"/>
  <c r="E152" i="29"/>
  <c r="B152" i="29"/>
  <c r="F152" i="29"/>
  <c r="G152" i="29"/>
  <c r="J152" i="29"/>
  <c r="M152" i="29"/>
  <c r="A153" i="29"/>
  <c r="C153" i="29"/>
  <c r="D153" i="29"/>
  <c r="E153" i="29"/>
  <c r="B153" i="29"/>
  <c r="F153" i="29"/>
  <c r="G153" i="29"/>
  <c r="J153" i="29"/>
  <c r="M153" i="29"/>
  <c r="A154" i="29"/>
  <c r="C154" i="29"/>
  <c r="D154" i="29"/>
  <c r="E154" i="29"/>
  <c r="B154" i="29"/>
  <c r="F154" i="29"/>
  <c r="G154" i="29"/>
  <c r="J154" i="29"/>
  <c r="M154" i="29"/>
  <c r="A155" i="29"/>
  <c r="C155" i="29"/>
  <c r="D155" i="29"/>
  <c r="E155" i="29"/>
  <c r="B155" i="29"/>
  <c r="F155" i="29"/>
  <c r="G155" i="29"/>
  <c r="J155" i="29"/>
  <c r="M155" i="29"/>
  <c r="A156" i="29"/>
  <c r="C156" i="29"/>
  <c r="D156" i="29"/>
  <c r="E156" i="29"/>
  <c r="B156" i="29"/>
  <c r="F156" i="29"/>
  <c r="G156" i="29"/>
  <c r="J156" i="29"/>
  <c r="M156" i="29"/>
  <c r="A157" i="29"/>
  <c r="C157" i="29"/>
  <c r="D157" i="29"/>
  <c r="E157" i="29"/>
  <c r="B157" i="29"/>
  <c r="F157" i="29"/>
  <c r="G157" i="29"/>
  <c r="J157" i="29"/>
  <c r="M157" i="29"/>
  <c r="A158" i="29"/>
  <c r="C158" i="29"/>
  <c r="D158" i="29"/>
  <c r="E158" i="29"/>
  <c r="B158" i="29"/>
  <c r="F158" i="29"/>
  <c r="G158" i="29"/>
  <c r="J158" i="29"/>
  <c r="M158" i="29"/>
  <c r="A159" i="29"/>
  <c r="C159" i="29"/>
  <c r="D159" i="29"/>
  <c r="E159" i="29"/>
  <c r="B159" i="29"/>
  <c r="F159" i="29"/>
  <c r="G159" i="29"/>
  <c r="J159" i="29"/>
  <c r="M159" i="29"/>
  <c r="A160" i="29"/>
  <c r="C160" i="29"/>
  <c r="D160" i="29"/>
  <c r="E160" i="29"/>
  <c r="B160" i="29"/>
  <c r="F160" i="29"/>
  <c r="G160" i="29"/>
  <c r="J160" i="29"/>
  <c r="M160" i="29"/>
  <c r="A161" i="29"/>
  <c r="C161" i="29"/>
  <c r="D161" i="29"/>
  <c r="E161" i="29"/>
  <c r="B161" i="29"/>
  <c r="F161" i="29"/>
  <c r="G161" i="29"/>
  <c r="J161" i="29"/>
  <c r="M161" i="29"/>
  <c r="A162" i="29"/>
  <c r="C162" i="29"/>
  <c r="D162" i="29"/>
  <c r="E162" i="29"/>
  <c r="B162" i="29"/>
  <c r="F162" i="29"/>
  <c r="G162" i="29"/>
  <c r="J162" i="29"/>
  <c r="M162" i="29"/>
  <c r="A163" i="29"/>
  <c r="C163" i="29"/>
  <c r="D163" i="29"/>
  <c r="E163" i="29"/>
  <c r="B163" i="29"/>
  <c r="F163" i="29"/>
  <c r="G163" i="29"/>
  <c r="J163" i="29"/>
  <c r="M163" i="29"/>
  <c r="A164" i="29"/>
  <c r="C164" i="29"/>
  <c r="D164" i="29"/>
  <c r="E164" i="29"/>
  <c r="B164" i="29"/>
  <c r="F164" i="29"/>
  <c r="G164" i="29"/>
  <c r="J164" i="29"/>
  <c r="M164" i="29"/>
  <c r="A165" i="29"/>
  <c r="C165" i="29"/>
  <c r="D165" i="29"/>
  <c r="E165" i="29"/>
  <c r="B165" i="29"/>
  <c r="F165" i="29"/>
  <c r="G165" i="29"/>
  <c r="J165" i="29"/>
  <c r="M165" i="29"/>
  <c r="A166" i="29"/>
  <c r="C166" i="29"/>
  <c r="D166" i="29"/>
  <c r="E166" i="29"/>
  <c r="B166" i="29"/>
  <c r="F166" i="29"/>
  <c r="G166" i="29"/>
  <c r="J166" i="29"/>
  <c r="M166" i="29"/>
  <c r="A167" i="29"/>
  <c r="C167" i="29"/>
  <c r="D167" i="29"/>
  <c r="E167" i="29"/>
  <c r="B167" i="29"/>
  <c r="F167" i="29"/>
  <c r="G167" i="29"/>
  <c r="J167" i="29"/>
  <c r="M167" i="29"/>
  <c r="A168" i="29"/>
  <c r="C168" i="29"/>
  <c r="D168" i="29"/>
  <c r="E168" i="29"/>
  <c r="B168" i="29"/>
  <c r="F168" i="29"/>
  <c r="G168" i="29"/>
  <c r="J168" i="29"/>
  <c r="M168" i="29"/>
  <c r="A169" i="29"/>
  <c r="C169" i="29"/>
  <c r="D169" i="29"/>
  <c r="E169" i="29"/>
  <c r="B169" i="29"/>
  <c r="F169" i="29"/>
  <c r="G169" i="29"/>
  <c r="J169" i="29"/>
  <c r="M169" i="29"/>
  <c r="A170" i="29"/>
  <c r="C170" i="29"/>
  <c r="D170" i="29"/>
  <c r="E170" i="29"/>
  <c r="B170" i="29"/>
  <c r="F170" i="29"/>
  <c r="G170" i="29"/>
  <c r="J170" i="29"/>
  <c r="M170" i="29"/>
  <c r="A171" i="29"/>
  <c r="C171" i="29"/>
  <c r="D171" i="29"/>
  <c r="E171" i="29"/>
  <c r="B171" i="29"/>
  <c r="F171" i="29"/>
  <c r="G171" i="29"/>
  <c r="J171" i="29"/>
  <c r="M171" i="29"/>
  <c r="A172" i="29"/>
  <c r="C172" i="29"/>
  <c r="D172" i="29"/>
  <c r="E172" i="29"/>
  <c r="B172" i="29"/>
  <c r="F172" i="29"/>
  <c r="G172" i="29"/>
  <c r="J172" i="29"/>
  <c r="M172" i="29"/>
  <c r="A173" i="29"/>
  <c r="C173" i="29"/>
  <c r="D173" i="29"/>
  <c r="E173" i="29"/>
  <c r="B173" i="29"/>
  <c r="F173" i="29"/>
  <c r="G173" i="29"/>
  <c r="J173" i="29"/>
  <c r="M173" i="29"/>
  <c r="A174" i="29"/>
  <c r="C174" i="29"/>
  <c r="D174" i="29"/>
  <c r="E174" i="29"/>
  <c r="B174" i="29"/>
  <c r="F174" i="29"/>
  <c r="G174" i="29"/>
  <c r="J174" i="29"/>
  <c r="M174" i="29"/>
  <c r="A175" i="29"/>
  <c r="C175" i="29"/>
  <c r="D175" i="29"/>
  <c r="E175" i="29"/>
  <c r="B175" i="29"/>
  <c r="F175" i="29"/>
  <c r="G175" i="29"/>
  <c r="J175" i="29"/>
  <c r="M175" i="29"/>
  <c r="A176" i="29"/>
  <c r="C176" i="29"/>
  <c r="D176" i="29"/>
  <c r="E176" i="29"/>
  <c r="B176" i="29"/>
  <c r="F176" i="29"/>
  <c r="G176" i="29"/>
  <c r="J176" i="29"/>
  <c r="M176" i="29"/>
  <c r="A177" i="29"/>
  <c r="C177" i="29"/>
  <c r="D177" i="29"/>
  <c r="E177" i="29"/>
  <c r="B177" i="29"/>
  <c r="F177" i="29"/>
  <c r="G177" i="29"/>
  <c r="J177" i="29"/>
  <c r="M177" i="29"/>
  <c r="A178" i="29"/>
  <c r="C178" i="29"/>
  <c r="D178" i="29"/>
  <c r="E178" i="29"/>
  <c r="B178" i="29"/>
  <c r="F178" i="29"/>
  <c r="G178" i="29"/>
  <c r="J178" i="29"/>
  <c r="M178" i="29"/>
  <c r="A179" i="29"/>
  <c r="C179" i="29"/>
  <c r="D179" i="29"/>
  <c r="E179" i="29"/>
  <c r="B179" i="29"/>
  <c r="F179" i="29"/>
  <c r="G179" i="29"/>
  <c r="J179" i="29"/>
  <c r="M179" i="29"/>
  <c r="A180" i="29"/>
  <c r="C180" i="29"/>
  <c r="D180" i="29"/>
  <c r="E180" i="29"/>
  <c r="B180" i="29"/>
  <c r="F180" i="29"/>
  <c r="G180" i="29"/>
  <c r="J180" i="29"/>
  <c r="M180" i="29"/>
  <c r="A181" i="29"/>
  <c r="C181" i="29"/>
  <c r="D181" i="29"/>
  <c r="E181" i="29"/>
  <c r="B181" i="29"/>
  <c r="F181" i="29"/>
  <c r="G181" i="29"/>
  <c r="J181" i="29"/>
  <c r="M181" i="29"/>
  <c r="A182" i="29"/>
  <c r="C182" i="29"/>
  <c r="D182" i="29"/>
  <c r="E182" i="29"/>
  <c r="B182" i="29"/>
  <c r="F182" i="29"/>
  <c r="G182" i="29"/>
  <c r="J182" i="29"/>
  <c r="M182" i="29"/>
  <c r="A183" i="29"/>
  <c r="C183" i="29"/>
  <c r="D183" i="29"/>
  <c r="E183" i="29"/>
  <c r="B183" i="29"/>
  <c r="F183" i="29"/>
  <c r="G183" i="29"/>
  <c r="J183" i="29"/>
  <c r="M183" i="29"/>
  <c r="A184" i="29"/>
  <c r="C184" i="29"/>
  <c r="D184" i="29"/>
  <c r="E184" i="29"/>
  <c r="B184" i="29"/>
  <c r="F184" i="29"/>
  <c r="G184" i="29"/>
  <c r="J184" i="29"/>
  <c r="M184" i="29"/>
  <c r="A185" i="29"/>
  <c r="C185" i="29"/>
  <c r="D185" i="29"/>
  <c r="E185" i="29"/>
  <c r="B185" i="29"/>
  <c r="F185" i="29"/>
  <c r="G185" i="29"/>
  <c r="J185" i="29"/>
  <c r="M185" i="29"/>
  <c r="A186" i="29"/>
  <c r="C186" i="29"/>
  <c r="D186" i="29"/>
  <c r="E186" i="29"/>
  <c r="B186" i="29"/>
  <c r="F186" i="29"/>
  <c r="G186" i="29"/>
  <c r="J186" i="29"/>
  <c r="M186" i="29"/>
  <c r="A187" i="29"/>
  <c r="C187" i="29"/>
  <c r="D187" i="29"/>
  <c r="E187" i="29"/>
  <c r="B187" i="29"/>
  <c r="F187" i="29"/>
  <c r="G187" i="29"/>
  <c r="J187" i="29"/>
  <c r="M187" i="29"/>
  <c r="A188" i="29"/>
  <c r="C188" i="29"/>
  <c r="D188" i="29"/>
  <c r="E188" i="29"/>
  <c r="B188" i="29"/>
  <c r="F188" i="29"/>
  <c r="G188" i="29"/>
  <c r="J188" i="29"/>
  <c r="M188" i="29"/>
  <c r="A189" i="29"/>
  <c r="C189" i="29"/>
  <c r="D189" i="29"/>
  <c r="E189" i="29"/>
  <c r="B189" i="29"/>
  <c r="F189" i="29"/>
  <c r="G189" i="29"/>
  <c r="J189" i="29"/>
  <c r="M189" i="29"/>
  <c r="A190" i="29"/>
  <c r="C190" i="29"/>
  <c r="D190" i="29"/>
  <c r="E190" i="29"/>
  <c r="B190" i="29"/>
  <c r="F190" i="29"/>
  <c r="G190" i="29"/>
  <c r="J190" i="29"/>
  <c r="M190" i="29"/>
  <c r="A191" i="29"/>
  <c r="C191" i="29"/>
  <c r="D191" i="29"/>
  <c r="E191" i="29"/>
  <c r="B191" i="29"/>
  <c r="F191" i="29"/>
  <c r="G191" i="29"/>
  <c r="J191" i="29"/>
  <c r="M191" i="29"/>
  <c r="A192" i="29"/>
  <c r="C192" i="29"/>
  <c r="D192" i="29"/>
  <c r="E192" i="29"/>
  <c r="B192" i="29"/>
  <c r="F192" i="29"/>
  <c r="G192" i="29"/>
  <c r="J192" i="29"/>
  <c r="M192" i="29"/>
  <c r="A193" i="29"/>
  <c r="C193" i="29"/>
  <c r="D193" i="29"/>
  <c r="E193" i="29"/>
  <c r="B193" i="29"/>
  <c r="F193" i="29"/>
  <c r="G193" i="29"/>
  <c r="J193" i="29"/>
  <c r="M193" i="29"/>
  <c r="A194" i="29"/>
  <c r="C194" i="29"/>
  <c r="D194" i="29"/>
  <c r="E194" i="29"/>
  <c r="B194" i="29"/>
  <c r="F194" i="29"/>
  <c r="G194" i="29"/>
  <c r="J194" i="29"/>
  <c r="M194" i="29"/>
  <c r="A195" i="29"/>
  <c r="C195" i="29"/>
  <c r="D195" i="29"/>
  <c r="E195" i="29"/>
  <c r="B195" i="29"/>
  <c r="F195" i="29"/>
  <c r="G195" i="29"/>
  <c r="J195" i="29"/>
  <c r="M195" i="29"/>
  <c r="A196" i="29"/>
  <c r="C196" i="29"/>
  <c r="D196" i="29"/>
  <c r="E196" i="29"/>
  <c r="B196" i="29"/>
  <c r="F196" i="29"/>
  <c r="G196" i="29"/>
  <c r="J196" i="29"/>
  <c r="M196" i="29"/>
  <c r="A197" i="29"/>
  <c r="C197" i="29"/>
  <c r="D197" i="29"/>
  <c r="E197" i="29"/>
  <c r="B197" i="29"/>
  <c r="F197" i="29"/>
  <c r="G197" i="29"/>
  <c r="J197" i="29"/>
  <c r="M197" i="29"/>
  <c r="A198" i="29"/>
  <c r="C198" i="29"/>
  <c r="D198" i="29"/>
  <c r="E198" i="29"/>
  <c r="B198" i="29"/>
  <c r="F198" i="29"/>
  <c r="G198" i="29"/>
  <c r="J198" i="29"/>
  <c r="M198" i="29"/>
  <c r="A199" i="29"/>
  <c r="C199" i="29"/>
  <c r="D199" i="29"/>
  <c r="E199" i="29"/>
  <c r="B199" i="29"/>
  <c r="F199" i="29"/>
  <c r="G199" i="29"/>
  <c r="J199" i="29"/>
  <c r="M199" i="29"/>
  <c r="A200" i="29"/>
  <c r="C200" i="29"/>
  <c r="D200" i="29"/>
  <c r="E200" i="29"/>
  <c r="B200" i="29"/>
  <c r="F200" i="29"/>
  <c r="G200" i="29"/>
  <c r="J200" i="29"/>
  <c r="M200" i="29"/>
  <c r="A201" i="29"/>
  <c r="C201" i="29"/>
  <c r="D201" i="29"/>
  <c r="E201" i="29"/>
  <c r="B201" i="29"/>
  <c r="F201" i="29"/>
  <c r="G201" i="29"/>
  <c r="J201" i="29"/>
  <c r="M201" i="29"/>
  <c r="A202" i="29"/>
  <c r="C202" i="29"/>
  <c r="D202" i="29"/>
  <c r="E202" i="29"/>
  <c r="B202" i="29"/>
  <c r="F202" i="29"/>
  <c r="G202" i="29"/>
  <c r="J202" i="29"/>
  <c r="M202" i="29"/>
  <c r="A203" i="29"/>
  <c r="C203" i="29"/>
  <c r="D203" i="29"/>
  <c r="E203" i="29"/>
  <c r="B203" i="29"/>
  <c r="F203" i="29"/>
  <c r="G203" i="29"/>
  <c r="J203" i="29"/>
  <c r="M203" i="29"/>
  <c r="A204" i="29"/>
  <c r="C204" i="29"/>
  <c r="D204" i="29"/>
  <c r="E204" i="29"/>
  <c r="B204" i="29"/>
  <c r="F204" i="29"/>
  <c r="G204" i="29"/>
  <c r="J204" i="29"/>
  <c r="M204" i="29"/>
  <c r="A205" i="29"/>
  <c r="C205" i="29"/>
  <c r="D205" i="29"/>
  <c r="E205" i="29"/>
  <c r="B205" i="29"/>
  <c r="F205" i="29"/>
  <c r="G205" i="29"/>
  <c r="J205" i="29"/>
  <c r="M205" i="29"/>
  <c r="A206" i="29"/>
  <c r="C206" i="29"/>
  <c r="D206" i="29"/>
  <c r="E206" i="29"/>
  <c r="B206" i="29"/>
  <c r="F206" i="29"/>
  <c r="G206" i="29"/>
  <c r="J206" i="29"/>
  <c r="M206" i="29"/>
  <c r="A207" i="29"/>
  <c r="C207" i="29"/>
  <c r="D207" i="29"/>
  <c r="E207" i="29"/>
  <c r="B207" i="29"/>
  <c r="F207" i="29"/>
  <c r="G207" i="29"/>
  <c r="J207" i="29"/>
  <c r="M207" i="29"/>
  <c r="A208" i="29"/>
  <c r="C208" i="29"/>
  <c r="D208" i="29"/>
  <c r="E208" i="29"/>
  <c r="B208" i="29"/>
  <c r="F208" i="29"/>
  <c r="G208" i="29"/>
  <c r="J208" i="29"/>
  <c r="M208" i="29"/>
  <c r="A209" i="29"/>
  <c r="C209" i="29"/>
  <c r="D209" i="29"/>
  <c r="E209" i="29"/>
  <c r="B209" i="29"/>
  <c r="F209" i="29"/>
  <c r="G209" i="29"/>
  <c r="J209" i="29"/>
  <c r="M209" i="29"/>
  <c r="A210" i="29"/>
  <c r="C210" i="29"/>
  <c r="D210" i="29"/>
  <c r="E210" i="29"/>
  <c r="B210" i="29"/>
  <c r="F210" i="29"/>
  <c r="G210" i="29"/>
  <c r="J210" i="29"/>
  <c r="M210" i="29"/>
  <c r="A211" i="29"/>
  <c r="C211" i="29"/>
  <c r="D211" i="29"/>
  <c r="E211" i="29"/>
  <c r="B211" i="29"/>
  <c r="F211" i="29"/>
  <c r="G211" i="29"/>
  <c r="J211" i="29"/>
  <c r="M211" i="29"/>
  <c r="A212" i="29"/>
  <c r="C212" i="29"/>
  <c r="D212" i="29"/>
  <c r="E212" i="29"/>
  <c r="B212" i="29"/>
  <c r="F212" i="29"/>
  <c r="G212" i="29"/>
  <c r="J212" i="29"/>
  <c r="M212" i="29"/>
  <c r="A213" i="29"/>
  <c r="C213" i="29"/>
  <c r="D213" i="29"/>
  <c r="E213" i="29"/>
  <c r="B213" i="29"/>
  <c r="F213" i="29"/>
  <c r="G213" i="29"/>
  <c r="J213" i="29"/>
  <c r="M213" i="29"/>
  <c r="A214" i="29"/>
  <c r="C214" i="29"/>
  <c r="D214" i="29"/>
  <c r="E214" i="29"/>
  <c r="B214" i="29"/>
  <c r="F214" i="29"/>
  <c r="G214" i="29"/>
  <c r="J214" i="29"/>
  <c r="M214" i="29"/>
  <c r="A215" i="29"/>
  <c r="C215" i="29"/>
  <c r="D215" i="29"/>
  <c r="E215" i="29"/>
  <c r="B215" i="29"/>
  <c r="F215" i="29"/>
  <c r="G215" i="29"/>
  <c r="J215" i="29"/>
  <c r="M215" i="29"/>
  <c r="A216" i="29"/>
  <c r="C216" i="29"/>
  <c r="D216" i="29"/>
  <c r="E216" i="29"/>
  <c r="B216" i="29"/>
  <c r="F216" i="29"/>
  <c r="G216" i="29"/>
  <c r="J216" i="29"/>
  <c r="M216" i="29"/>
  <c r="A217" i="29"/>
  <c r="C217" i="29"/>
  <c r="D217" i="29"/>
  <c r="E217" i="29"/>
  <c r="B217" i="29"/>
  <c r="F217" i="29"/>
  <c r="G217" i="29"/>
  <c r="J217" i="29"/>
  <c r="M217" i="29"/>
  <c r="A218" i="29"/>
  <c r="C218" i="29"/>
  <c r="D218" i="29"/>
  <c r="E218" i="29"/>
  <c r="B218" i="29"/>
  <c r="F218" i="29"/>
  <c r="G218" i="29"/>
  <c r="J218" i="29"/>
  <c r="M218" i="29"/>
  <c r="A219" i="29"/>
  <c r="C219" i="29"/>
  <c r="D219" i="29"/>
  <c r="E219" i="29"/>
  <c r="B219" i="29"/>
  <c r="F219" i="29"/>
  <c r="G219" i="29"/>
  <c r="J219" i="29"/>
  <c r="M219" i="29"/>
  <c r="A220" i="29"/>
  <c r="C220" i="29"/>
  <c r="D220" i="29"/>
  <c r="E220" i="29"/>
  <c r="B220" i="29"/>
  <c r="F220" i="29"/>
  <c r="G220" i="29"/>
  <c r="J220" i="29"/>
  <c r="M220" i="29"/>
  <c r="A221" i="29"/>
  <c r="C221" i="29"/>
  <c r="D221" i="29"/>
  <c r="E221" i="29"/>
  <c r="B221" i="29"/>
  <c r="F221" i="29"/>
  <c r="G221" i="29"/>
  <c r="J221" i="29"/>
  <c r="M221" i="29"/>
  <c r="A222" i="29"/>
  <c r="C222" i="29"/>
  <c r="D222" i="29"/>
  <c r="E222" i="29"/>
  <c r="B222" i="29"/>
  <c r="F222" i="29"/>
  <c r="G222" i="29"/>
  <c r="J222" i="29"/>
  <c r="M222" i="29"/>
  <c r="A223" i="29"/>
  <c r="C223" i="29"/>
  <c r="D223" i="29"/>
  <c r="E223" i="29"/>
  <c r="B223" i="29"/>
  <c r="F223" i="29"/>
  <c r="G223" i="29"/>
  <c r="J223" i="29"/>
  <c r="M223" i="29"/>
  <c r="A224" i="29"/>
  <c r="C224" i="29"/>
  <c r="D224" i="29"/>
  <c r="E224" i="29"/>
  <c r="B224" i="29"/>
  <c r="F224" i="29"/>
  <c r="G224" i="29"/>
  <c r="J224" i="29"/>
  <c r="M224" i="29"/>
  <c r="A225" i="29"/>
  <c r="C225" i="29"/>
  <c r="D225" i="29"/>
  <c r="E225" i="29"/>
  <c r="B225" i="29"/>
  <c r="F225" i="29"/>
  <c r="G225" i="29"/>
  <c r="J225" i="29"/>
  <c r="M225" i="29"/>
  <c r="A226" i="29"/>
  <c r="C226" i="29"/>
  <c r="D226" i="29"/>
  <c r="E226" i="29"/>
  <c r="B226" i="29"/>
  <c r="F226" i="29"/>
  <c r="G226" i="29"/>
  <c r="J226" i="29"/>
  <c r="M226" i="29"/>
  <c r="A227" i="29"/>
  <c r="C227" i="29"/>
  <c r="D227" i="29"/>
  <c r="E227" i="29"/>
  <c r="B227" i="29"/>
  <c r="F227" i="29"/>
  <c r="G227" i="29"/>
  <c r="J227" i="29"/>
  <c r="M227" i="29"/>
  <c r="A228" i="29"/>
  <c r="C228" i="29"/>
  <c r="D228" i="29"/>
  <c r="E228" i="29"/>
  <c r="B228" i="29"/>
  <c r="F228" i="29"/>
  <c r="G228" i="29"/>
  <c r="J228" i="29"/>
  <c r="M228" i="29"/>
  <c r="A229" i="29"/>
  <c r="C229" i="29"/>
  <c r="D229" i="29"/>
  <c r="E229" i="29"/>
  <c r="B229" i="29"/>
  <c r="F229" i="29"/>
  <c r="G229" i="29"/>
  <c r="J229" i="29"/>
  <c r="M229" i="29"/>
  <c r="A230" i="29"/>
  <c r="C230" i="29"/>
  <c r="D230" i="29"/>
  <c r="E230" i="29"/>
  <c r="B230" i="29"/>
  <c r="F230" i="29"/>
  <c r="G230" i="29"/>
  <c r="J230" i="29"/>
  <c r="M230" i="29"/>
  <c r="A231" i="29"/>
  <c r="C231" i="29"/>
  <c r="D231" i="29"/>
  <c r="E231" i="29"/>
  <c r="B231" i="29"/>
  <c r="F231" i="29"/>
  <c r="G231" i="29"/>
  <c r="J231" i="29"/>
  <c r="M231" i="29"/>
  <c r="A232" i="29"/>
  <c r="C232" i="29"/>
  <c r="D232" i="29"/>
  <c r="E232" i="29"/>
  <c r="B232" i="29"/>
  <c r="F232" i="29"/>
  <c r="G232" i="29"/>
  <c r="J232" i="29"/>
  <c r="M232" i="29"/>
  <c r="A233" i="29"/>
  <c r="C233" i="29"/>
  <c r="D233" i="29"/>
  <c r="E233" i="29"/>
  <c r="B233" i="29"/>
  <c r="F233" i="29"/>
  <c r="G233" i="29"/>
  <c r="J233" i="29"/>
  <c r="M233" i="29"/>
  <c r="A234" i="29"/>
  <c r="C234" i="29"/>
  <c r="D234" i="29"/>
  <c r="E234" i="29"/>
  <c r="B234" i="29"/>
  <c r="F234" i="29"/>
  <c r="G234" i="29"/>
  <c r="J234" i="29"/>
  <c r="M234" i="29"/>
  <c r="A235" i="29"/>
  <c r="C235" i="29"/>
  <c r="D235" i="29"/>
  <c r="E235" i="29"/>
  <c r="B235" i="29"/>
  <c r="F235" i="29"/>
  <c r="G235" i="29"/>
  <c r="J235" i="29"/>
  <c r="M235" i="29"/>
  <c r="A236" i="29"/>
  <c r="C236" i="29"/>
  <c r="D236" i="29"/>
  <c r="E236" i="29"/>
  <c r="B236" i="29"/>
  <c r="F236" i="29"/>
  <c r="G236" i="29"/>
  <c r="J236" i="29"/>
  <c r="M236" i="29"/>
  <c r="A237" i="29"/>
  <c r="C237" i="29"/>
  <c r="D237" i="29"/>
  <c r="E237" i="29"/>
  <c r="B237" i="29"/>
  <c r="F237" i="29"/>
  <c r="G237" i="29"/>
  <c r="J237" i="29"/>
  <c r="M237" i="29"/>
  <c r="A238" i="29"/>
  <c r="C238" i="29"/>
  <c r="D238" i="29"/>
  <c r="E238" i="29"/>
  <c r="B238" i="29"/>
  <c r="F238" i="29"/>
  <c r="G238" i="29"/>
  <c r="J238" i="29"/>
  <c r="M238" i="29"/>
  <c r="A239" i="29"/>
  <c r="A5893" i="8" s="1"/>
  <c r="E5893" i="8" s="1"/>
  <c r="C239" i="29"/>
  <c r="D239" i="29"/>
  <c r="E239" i="29"/>
  <c r="B239" i="29"/>
  <c r="F239" i="29"/>
  <c r="G239" i="29"/>
  <c r="J239" i="29"/>
  <c r="M239" i="29"/>
  <c r="A240" i="29"/>
  <c r="C240" i="29"/>
  <c r="D240" i="29"/>
  <c r="E240" i="29"/>
  <c r="B240" i="29"/>
  <c r="F240" i="29"/>
  <c r="G240" i="29"/>
  <c r="J240" i="29"/>
  <c r="M240" i="29"/>
  <c r="A241" i="29"/>
  <c r="A5895" i="8" s="1"/>
  <c r="C241" i="29"/>
  <c r="D241" i="29"/>
  <c r="E241" i="29"/>
  <c r="B241" i="29"/>
  <c r="F241" i="29"/>
  <c r="G241" i="29"/>
  <c r="J241" i="29"/>
  <c r="M241" i="29"/>
  <c r="A242" i="29"/>
  <c r="C242" i="29"/>
  <c r="D242" i="29"/>
  <c r="E242" i="29"/>
  <c r="B242" i="29"/>
  <c r="F242" i="29"/>
  <c r="G242" i="29"/>
  <c r="J242" i="29"/>
  <c r="M242" i="29"/>
  <c r="A243" i="29"/>
  <c r="C243" i="29"/>
  <c r="D243" i="29"/>
  <c r="E243" i="29"/>
  <c r="B243" i="29"/>
  <c r="F243" i="29"/>
  <c r="G243" i="29"/>
  <c r="J243" i="29"/>
  <c r="M243" i="29"/>
  <c r="A244" i="29"/>
  <c r="C244" i="29"/>
  <c r="D244" i="29"/>
  <c r="E244" i="29"/>
  <c r="B244" i="29"/>
  <c r="F244" i="29"/>
  <c r="G244" i="29"/>
  <c r="J244" i="29"/>
  <c r="M244" i="29"/>
  <c r="A245" i="29"/>
  <c r="C245" i="29"/>
  <c r="D245" i="29"/>
  <c r="E245" i="29"/>
  <c r="B245" i="29"/>
  <c r="F245" i="29"/>
  <c r="G245" i="29"/>
  <c r="J245" i="29"/>
  <c r="M245" i="29"/>
  <c r="A246" i="29"/>
  <c r="C246" i="29"/>
  <c r="D246" i="29"/>
  <c r="E246" i="29"/>
  <c r="B246" i="29"/>
  <c r="F246" i="29"/>
  <c r="G246" i="29"/>
  <c r="J246" i="29"/>
  <c r="M246" i="29"/>
  <c r="A247" i="29"/>
  <c r="C247" i="29"/>
  <c r="D247" i="29"/>
  <c r="E247" i="29"/>
  <c r="B247" i="29"/>
  <c r="F247" i="29"/>
  <c r="G247" i="29"/>
  <c r="J247" i="29"/>
  <c r="M247" i="29"/>
  <c r="A248" i="29"/>
  <c r="C248" i="29"/>
  <c r="D248" i="29"/>
  <c r="E248" i="29"/>
  <c r="B248" i="29"/>
  <c r="F248" i="29"/>
  <c r="G248" i="29"/>
  <c r="J248" i="29"/>
  <c r="M248" i="29"/>
  <c r="A249" i="29"/>
  <c r="A5903" i="8" s="1"/>
  <c r="C249" i="29"/>
  <c r="D249" i="29"/>
  <c r="E249" i="29"/>
  <c r="B249" i="29"/>
  <c r="F249" i="29"/>
  <c r="G249" i="29"/>
  <c r="J249" i="29"/>
  <c r="M249" i="29"/>
  <c r="A250" i="29"/>
  <c r="C5904" i="8" s="1"/>
  <c r="C250" i="29"/>
  <c r="D250" i="29"/>
  <c r="E250" i="29"/>
  <c r="B250" i="29"/>
  <c r="F250" i="29"/>
  <c r="G250" i="29"/>
  <c r="J250" i="29"/>
  <c r="M250" i="29"/>
  <c r="A251" i="29"/>
  <c r="C251" i="29"/>
  <c r="D251" i="29"/>
  <c r="E251" i="29"/>
  <c r="B251" i="29"/>
  <c r="F251" i="29"/>
  <c r="G251" i="29"/>
  <c r="J251" i="29"/>
  <c r="M251" i="29"/>
  <c r="A252" i="29"/>
  <c r="C5906" i="8" s="1"/>
  <c r="C252" i="29"/>
  <c r="D252" i="29"/>
  <c r="E252" i="29"/>
  <c r="B252" i="29"/>
  <c r="F252" i="29"/>
  <c r="G252" i="29"/>
  <c r="J252" i="29"/>
  <c r="M252" i="29"/>
  <c r="A253" i="29"/>
  <c r="C253" i="29"/>
  <c r="D253" i="29"/>
  <c r="E253" i="29"/>
  <c r="B253" i="29"/>
  <c r="F253" i="29"/>
  <c r="G253" i="29"/>
  <c r="J253" i="29"/>
  <c r="M253" i="29"/>
  <c r="A254" i="29"/>
  <c r="C254" i="29"/>
  <c r="D254" i="29"/>
  <c r="E254" i="29"/>
  <c r="B254" i="29"/>
  <c r="F254" i="29"/>
  <c r="G254" i="29"/>
  <c r="J254" i="29"/>
  <c r="M254" i="29"/>
  <c r="A255" i="29"/>
  <c r="C255" i="29"/>
  <c r="D255" i="29"/>
  <c r="E255" i="29"/>
  <c r="B255" i="29"/>
  <c r="F255" i="29"/>
  <c r="G255" i="29"/>
  <c r="J255" i="29"/>
  <c r="M255" i="29"/>
  <c r="A256" i="29"/>
  <c r="C256" i="29"/>
  <c r="D256" i="29"/>
  <c r="E256" i="29"/>
  <c r="B256" i="29"/>
  <c r="F256" i="29"/>
  <c r="G256" i="29"/>
  <c r="J256" i="29"/>
  <c r="M256" i="29"/>
  <c r="A257" i="29"/>
  <c r="A5911" i="8" s="1"/>
  <c r="C257" i="29"/>
  <c r="D257" i="29"/>
  <c r="E257" i="29"/>
  <c r="B257" i="29"/>
  <c r="F257" i="29"/>
  <c r="G257" i="29"/>
  <c r="J257" i="29"/>
  <c r="M257" i="29"/>
  <c r="A258" i="29"/>
  <c r="C258" i="29"/>
  <c r="D258" i="29"/>
  <c r="E258" i="29"/>
  <c r="B258" i="29"/>
  <c r="F258" i="29"/>
  <c r="G258" i="29"/>
  <c r="J258" i="29"/>
  <c r="M258" i="29"/>
  <c r="A259" i="29"/>
  <c r="A5913" i="8" s="1"/>
  <c r="C259" i="29"/>
  <c r="D259" i="29"/>
  <c r="E259" i="29"/>
  <c r="B259" i="29"/>
  <c r="F259" i="29"/>
  <c r="G259" i="29"/>
  <c r="J259" i="29"/>
  <c r="M259" i="29"/>
  <c r="A260" i="29"/>
  <c r="C5914" i="8" s="1"/>
  <c r="C260" i="29"/>
  <c r="D260" i="29"/>
  <c r="E260" i="29"/>
  <c r="B260" i="29"/>
  <c r="F260" i="29"/>
  <c r="G260" i="29"/>
  <c r="J260" i="29"/>
  <c r="M260" i="29"/>
  <c r="A261" i="29"/>
  <c r="C261" i="29"/>
  <c r="D261" i="29"/>
  <c r="E261" i="29"/>
  <c r="B261" i="29"/>
  <c r="F261" i="29"/>
  <c r="G261" i="29"/>
  <c r="J261" i="29"/>
  <c r="M261" i="29"/>
  <c r="A262" i="29"/>
  <c r="C5916" i="8" s="1"/>
  <c r="C262" i="29"/>
  <c r="D262" i="29"/>
  <c r="E262" i="29"/>
  <c r="B262" i="29"/>
  <c r="F262" i="29"/>
  <c r="G262" i="29"/>
  <c r="J262" i="29"/>
  <c r="M262" i="29"/>
  <c r="A263" i="29"/>
  <c r="A5917" i="8" s="1"/>
  <c r="E5917" i="8" s="1"/>
  <c r="C263" i="29"/>
  <c r="D263" i="29"/>
  <c r="E263" i="29"/>
  <c r="B263" i="29"/>
  <c r="F263" i="29"/>
  <c r="G263" i="29"/>
  <c r="J263" i="29"/>
  <c r="M263" i="29"/>
  <c r="A264" i="29"/>
  <c r="C5918" i="8" s="1"/>
  <c r="C264" i="29"/>
  <c r="D264" i="29"/>
  <c r="E264" i="29"/>
  <c r="B264" i="29"/>
  <c r="F264" i="29"/>
  <c r="G264" i="29"/>
  <c r="J264" i="29"/>
  <c r="M264" i="29"/>
  <c r="A265" i="29"/>
  <c r="C265" i="29"/>
  <c r="D265" i="29"/>
  <c r="E265" i="29"/>
  <c r="B265" i="29"/>
  <c r="F265" i="29"/>
  <c r="G265" i="29"/>
  <c r="J265" i="29"/>
  <c r="M265" i="29"/>
  <c r="A266" i="29"/>
  <c r="C5920" i="8" s="1"/>
  <c r="C266" i="29"/>
  <c r="D266" i="29"/>
  <c r="E266" i="29"/>
  <c r="B266" i="29"/>
  <c r="F266" i="29"/>
  <c r="G266" i="29"/>
  <c r="J266" i="29"/>
  <c r="M266" i="29"/>
  <c r="A267" i="29"/>
  <c r="C267" i="29"/>
  <c r="D267" i="29"/>
  <c r="E267" i="29"/>
  <c r="B267" i="29"/>
  <c r="F267" i="29"/>
  <c r="G267" i="29"/>
  <c r="J267" i="29"/>
  <c r="M267" i="29"/>
  <c r="A268" i="29"/>
  <c r="C268" i="29"/>
  <c r="D268" i="29"/>
  <c r="E268" i="29"/>
  <c r="B268" i="29"/>
  <c r="F268" i="29"/>
  <c r="G268" i="29"/>
  <c r="J268" i="29"/>
  <c r="M268" i="29"/>
  <c r="A269" i="29"/>
  <c r="C269" i="29"/>
  <c r="D269" i="29"/>
  <c r="E269" i="29"/>
  <c r="B269" i="29"/>
  <c r="F269" i="29"/>
  <c r="G269" i="29"/>
  <c r="J269" i="29"/>
  <c r="M269" i="29"/>
  <c r="A270" i="29"/>
  <c r="A5924" i="8" s="1"/>
  <c r="C270" i="29"/>
  <c r="D270" i="29"/>
  <c r="E270" i="29"/>
  <c r="B270" i="29"/>
  <c r="F270" i="29"/>
  <c r="G270" i="29"/>
  <c r="J270" i="29"/>
  <c r="M270" i="29"/>
  <c r="A271" i="29"/>
  <c r="C271" i="29"/>
  <c r="D271" i="29"/>
  <c r="E271" i="29"/>
  <c r="B271" i="29"/>
  <c r="F271" i="29"/>
  <c r="G271" i="29"/>
  <c r="J271" i="29"/>
  <c r="M271" i="29"/>
  <c r="A272" i="29"/>
  <c r="C5926" i="8" s="1"/>
  <c r="C272" i="29"/>
  <c r="D272" i="29"/>
  <c r="E272" i="29"/>
  <c r="B272" i="29"/>
  <c r="F272" i="29"/>
  <c r="G272" i="29"/>
  <c r="J272" i="29"/>
  <c r="M272" i="29"/>
  <c r="A273" i="29"/>
  <c r="C273" i="29"/>
  <c r="D273" i="29"/>
  <c r="E273" i="29"/>
  <c r="B273" i="29"/>
  <c r="F273" i="29"/>
  <c r="G273" i="29"/>
  <c r="J273" i="29"/>
  <c r="M273" i="29"/>
  <c r="A274" i="29"/>
  <c r="C5928" i="8" s="1"/>
  <c r="C274" i="29"/>
  <c r="D274" i="29"/>
  <c r="E274" i="29"/>
  <c r="B274" i="29"/>
  <c r="F274" i="29"/>
  <c r="G274" i="29"/>
  <c r="J274" i="29"/>
  <c r="M274" i="29"/>
  <c r="A275" i="29"/>
  <c r="C275" i="29"/>
  <c r="D275" i="29"/>
  <c r="E275" i="29"/>
  <c r="B275" i="29"/>
  <c r="F275" i="29"/>
  <c r="G275" i="29"/>
  <c r="J275" i="29"/>
  <c r="M275" i="29"/>
  <c r="A276" i="29"/>
  <c r="C5930" i="8" s="1"/>
  <c r="C276" i="29"/>
  <c r="D276" i="29"/>
  <c r="E276" i="29"/>
  <c r="B276" i="29"/>
  <c r="F276" i="29"/>
  <c r="G276" i="29"/>
  <c r="J276" i="29"/>
  <c r="M276" i="29"/>
  <c r="A277" i="29"/>
  <c r="C277" i="29"/>
  <c r="D277" i="29"/>
  <c r="E277" i="29"/>
  <c r="B277" i="29"/>
  <c r="F277" i="29"/>
  <c r="G277" i="29"/>
  <c r="J277" i="29"/>
  <c r="M277" i="29"/>
  <c r="A278" i="29"/>
  <c r="A5932" i="8" s="1"/>
  <c r="C278" i="29"/>
  <c r="D278" i="29"/>
  <c r="E278" i="29"/>
  <c r="B278" i="29"/>
  <c r="F278" i="29"/>
  <c r="G278" i="29"/>
  <c r="J278" i="29"/>
  <c r="M278" i="29"/>
  <c r="A279" i="29"/>
  <c r="C279" i="29"/>
  <c r="D279" i="29"/>
  <c r="E279" i="29"/>
  <c r="B279" i="29"/>
  <c r="F279" i="29"/>
  <c r="G279" i="29"/>
  <c r="J279" i="29"/>
  <c r="M279" i="29"/>
  <c r="A280" i="29"/>
  <c r="C5934" i="8" s="1"/>
  <c r="C280" i="29"/>
  <c r="D280" i="29"/>
  <c r="E280" i="29"/>
  <c r="B280" i="29"/>
  <c r="F280" i="29"/>
  <c r="G280" i="29"/>
  <c r="J280" i="29"/>
  <c r="M280" i="29"/>
  <c r="A281" i="29"/>
  <c r="C281" i="29"/>
  <c r="D281" i="29"/>
  <c r="E281" i="29"/>
  <c r="B281" i="29"/>
  <c r="F281" i="29"/>
  <c r="G281" i="29"/>
  <c r="J281" i="29"/>
  <c r="M281" i="29"/>
  <c r="A282" i="29"/>
  <c r="C5936" i="8" s="1"/>
  <c r="C282" i="29"/>
  <c r="D282" i="29"/>
  <c r="E282" i="29"/>
  <c r="B282" i="29"/>
  <c r="F282" i="29"/>
  <c r="G282" i="29"/>
  <c r="J282" i="29"/>
  <c r="M282" i="29"/>
  <c r="A283" i="29"/>
  <c r="C283" i="29"/>
  <c r="D283" i="29"/>
  <c r="E283" i="29"/>
  <c r="B283" i="29"/>
  <c r="F283" i="29"/>
  <c r="G283" i="29"/>
  <c r="J283" i="29"/>
  <c r="M283" i="29"/>
  <c r="A284" i="29"/>
  <c r="C5938" i="8" s="1"/>
  <c r="C284" i="29"/>
  <c r="D284" i="29"/>
  <c r="E284" i="29"/>
  <c r="B284" i="29"/>
  <c r="F284" i="29"/>
  <c r="G284" i="29"/>
  <c r="J284" i="29"/>
  <c r="M284" i="29"/>
  <c r="A285" i="29"/>
  <c r="A5939" i="8" s="1"/>
  <c r="E5939" i="8" s="1"/>
  <c r="C285" i="29"/>
  <c r="D285" i="29"/>
  <c r="E285" i="29"/>
  <c r="B285" i="29"/>
  <c r="F285" i="29"/>
  <c r="G285" i="29"/>
  <c r="J285" i="29"/>
  <c r="M285" i="29"/>
  <c r="A286" i="29"/>
  <c r="C5940" i="8" s="1"/>
  <c r="C286" i="29"/>
  <c r="D286" i="29"/>
  <c r="E286" i="29"/>
  <c r="B286" i="29"/>
  <c r="F286" i="29"/>
  <c r="G286" i="29"/>
  <c r="J286" i="29"/>
  <c r="M286" i="29"/>
  <c r="A287" i="29"/>
  <c r="A5941" i="8" s="1"/>
  <c r="E5941" i="8" s="1"/>
  <c r="C287" i="29"/>
  <c r="D287" i="29"/>
  <c r="E287" i="29"/>
  <c r="B287" i="29"/>
  <c r="F287" i="29"/>
  <c r="G287" i="29"/>
  <c r="J287" i="29"/>
  <c r="M287" i="29"/>
  <c r="A288" i="29"/>
  <c r="C5942" i="8" s="1"/>
  <c r="C288" i="29"/>
  <c r="D288" i="29"/>
  <c r="E288" i="29"/>
  <c r="B288" i="29"/>
  <c r="F288" i="29"/>
  <c r="G288" i="29"/>
  <c r="J288" i="29"/>
  <c r="M288" i="29"/>
  <c r="A289" i="29"/>
  <c r="A5943" i="8" s="1"/>
  <c r="C289" i="29"/>
  <c r="D289" i="29"/>
  <c r="E289" i="29"/>
  <c r="B289" i="29"/>
  <c r="F289" i="29"/>
  <c r="G289" i="29"/>
  <c r="J289" i="29"/>
  <c r="M289" i="29"/>
  <c r="A290" i="29"/>
  <c r="C290" i="29"/>
  <c r="D290" i="29"/>
  <c r="E290" i="29"/>
  <c r="B290" i="29"/>
  <c r="F290" i="29"/>
  <c r="G290" i="29"/>
  <c r="J290" i="29"/>
  <c r="M290" i="29"/>
  <c r="A291" i="29"/>
  <c r="C291" i="29"/>
  <c r="D291" i="29"/>
  <c r="E291" i="29"/>
  <c r="B291" i="29"/>
  <c r="F291" i="29"/>
  <c r="G291" i="29"/>
  <c r="J291" i="29"/>
  <c r="M291" i="29"/>
  <c r="A292" i="29"/>
  <c r="C292" i="29"/>
  <c r="D292" i="29"/>
  <c r="E292" i="29"/>
  <c r="B292" i="29"/>
  <c r="F292" i="29"/>
  <c r="G292" i="29"/>
  <c r="J292" i="29"/>
  <c r="M292" i="29"/>
  <c r="A293" i="29"/>
  <c r="C293" i="29"/>
  <c r="D293" i="29"/>
  <c r="E293" i="29"/>
  <c r="B293" i="29"/>
  <c r="F293" i="29"/>
  <c r="G293" i="29"/>
  <c r="J293" i="29"/>
  <c r="M293" i="29"/>
  <c r="A294" i="29"/>
  <c r="C294" i="29"/>
  <c r="D294" i="29"/>
  <c r="E294" i="29"/>
  <c r="B294" i="29"/>
  <c r="F294" i="29"/>
  <c r="G294" i="29"/>
  <c r="J294" i="29"/>
  <c r="M294" i="29"/>
  <c r="A295" i="29"/>
  <c r="A5949" i="8" s="1"/>
  <c r="E5949" i="8" s="1"/>
  <c r="C295" i="29"/>
  <c r="D295" i="29"/>
  <c r="E295" i="29"/>
  <c r="B295" i="29"/>
  <c r="F295" i="29"/>
  <c r="G295" i="29"/>
  <c r="J295" i="29"/>
  <c r="M295" i="29"/>
  <c r="A296" i="29"/>
  <c r="C296" i="29"/>
  <c r="D296" i="29"/>
  <c r="E296" i="29"/>
  <c r="B296" i="29"/>
  <c r="F296" i="29"/>
  <c r="G296" i="29"/>
  <c r="J296" i="29"/>
  <c r="M296" i="29"/>
  <c r="A297" i="29"/>
  <c r="A5951" i="8" s="1"/>
  <c r="C297" i="29"/>
  <c r="D297" i="29"/>
  <c r="E297" i="29"/>
  <c r="B297" i="29"/>
  <c r="F297" i="29"/>
  <c r="G297" i="29"/>
  <c r="J297" i="29"/>
  <c r="M297" i="29"/>
  <c r="A298" i="29"/>
  <c r="C5952" i="8" s="1"/>
  <c r="C298" i="29"/>
  <c r="D298" i="29"/>
  <c r="E298" i="29"/>
  <c r="B298" i="29"/>
  <c r="F298" i="29"/>
  <c r="G298" i="29"/>
  <c r="J298" i="29"/>
  <c r="M298" i="29"/>
  <c r="A299" i="29"/>
  <c r="C299" i="29"/>
  <c r="D299" i="29"/>
  <c r="E299" i="29"/>
  <c r="B299" i="29"/>
  <c r="F299" i="29"/>
  <c r="G299" i="29"/>
  <c r="J299" i="29"/>
  <c r="M299" i="29"/>
  <c r="A300" i="29"/>
  <c r="A5954" i="8" s="1"/>
  <c r="E5954" i="8" s="1"/>
  <c r="C300" i="29"/>
  <c r="D300" i="29"/>
  <c r="E300" i="29"/>
  <c r="B300" i="29"/>
  <c r="F300" i="29"/>
  <c r="G300" i="29"/>
  <c r="J300" i="29"/>
  <c r="M300" i="29"/>
  <c r="A301" i="29"/>
  <c r="A5955" i="8" s="1"/>
  <c r="E5955" i="8" s="1"/>
  <c r="C301" i="29"/>
  <c r="D301" i="29"/>
  <c r="E301" i="29"/>
  <c r="B301" i="29"/>
  <c r="F301" i="29"/>
  <c r="G301" i="29"/>
  <c r="J301" i="29"/>
  <c r="M301" i="29"/>
  <c r="M2" i="29"/>
  <c r="J2" i="29"/>
  <c r="G2" i="29"/>
  <c r="F2" i="29"/>
  <c r="B2" i="29"/>
  <c r="E2" i="29"/>
  <c r="D2" i="29"/>
  <c r="C2" i="29"/>
  <c r="A2" i="29"/>
  <c r="C5656" i="8" s="1"/>
  <c r="D3" i="28"/>
  <c r="D4" i="28"/>
  <c r="D5" i="28"/>
  <c r="D6" i="28"/>
  <c r="D7" i="28"/>
  <c r="D8" i="28"/>
  <c r="D9" i="28"/>
  <c r="D10" i="28"/>
  <c r="D11" i="28"/>
  <c r="D12" i="28"/>
  <c r="D13" i="28"/>
  <c r="D14" i="28"/>
  <c r="D15" i="28"/>
  <c r="D16" i="28"/>
  <c r="D17" i="28"/>
  <c r="D18" i="28"/>
  <c r="D19" i="28"/>
  <c r="D20" i="28"/>
  <c r="D21" i="28"/>
  <c r="D22" i="28"/>
  <c r="D23" i="28"/>
  <c r="D24" i="28"/>
  <c r="D25" i="28"/>
  <c r="D26" i="28"/>
  <c r="D27" i="28"/>
  <c r="D28" i="28"/>
  <c r="D29" i="28"/>
  <c r="D30" i="28"/>
  <c r="D31" i="28"/>
  <c r="D32" i="28"/>
  <c r="D33" i="28"/>
  <c r="D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85" i="28"/>
  <c r="D86" i="28"/>
  <c r="D87" i="28"/>
  <c r="D88" i="28"/>
  <c r="D89" i="28"/>
  <c r="D90" i="28"/>
  <c r="D91" i="28"/>
  <c r="D92" i="28"/>
  <c r="D93" i="28"/>
  <c r="D94" i="28"/>
  <c r="D95" i="28"/>
  <c r="D96" i="28"/>
  <c r="D97" i="28"/>
  <c r="D98" i="28"/>
  <c r="D99" i="28"/>
  <c r="D100" i="28"/>
  <c r="D101" i="28"/>
  <c r="D102" i="28"/>
  <c r="D103" i="28"/>
  <c r="D104" i="28"/>
  <c r="D105" i="28"/>
  <c r="D106" i="28"/>
  <c r="D107" i="28"/>
  <c r="D108" i="28"/>
  <c r="D109" i="28"/>
  <c r="D110" i="28"/>
  <c r="D111" i="28"/>
  <c r="D112" i="28"/>
  <c r="D113" i="28"/>
  <c r="D114" i="28"/>
  <c r="D115" i="28"/>
  <c r="D116" i="28"/>
  <c r="D117" i="28"/>
  <c r="D118" i="28"/>
  <c r="D119" i="28"/>
  <c r="D120" i="28"/>
  <c r="D121" i="28"/>
  <c r="D122" i="28"/>
  <c r="D123" i="28"/>
  <c r="D124" i="28"/>
  <c r="D125" i="28"/>
  <c r="D126" i="28"/>
  <c r="D127" i="28"/>
  <c r="D128" i="28"/>
  <c r="D129" i="28"/>
  <c r="D130" i="28"/>
  <c r="D131" i="28"/>
  <c r="D132" i="28"/>
  <c r="D133" i="28"/>
  <c r="D134" i="28"/>
  <c r="D135" i="28"/>
  <c r="D136" i="28"/>
  <c r="D137" i="28"/>
  <c r="D138" i="28"/>
  <c r="D139" i="28"/>
  <c r="D140" i="28"/>
  <c r="D141" i="28"/>
  <c r="D142" i="28"/>
  <c r="D143" i="28"/>
  <c r="D144" i="28"/>
  <c r="D145" i="28"/>
  <c r="D146" i="28"/>
  <c r="D147" i="28"/>
  <c r="D148" i="28"/>
  <c r="D149" i="28"/>
  <c r="D150" i="28"/>
  <c r="D151" i="28"/>
  <c r="D152" i="28"/>
  <c r="D153" i="28"/>
  <c r="D154" i="28"/>
  <c r="D155" i="28"/>
  <c r="D156" i="28"/>
  <c r="D157" i="28"/>
  <c r="D158" i="28"/>
  <c r="D159" i="28"/>
  <c r="D160" i="28"/>
  <c r="D161" i="28"/>
  <c r="D162" i="28"/>
  <c r="D163" i="28"/>
  <c r="D164" i="28"/>
  <c r="D165" i="28"/>
  <c r="D166" i="28"/>
  <c r="D167" i="28"/>
  <c r="D168" i="28"/>
  <c r="D169" i="28"/>
  <c r="D170" i="28"/>
  <c r="D171" i="28"/>
  <c r="D172" i="28"/>
  <c r="D173" i="28"/>
  <c r="D174" i="28"/>
  <c r="D175" i="28"/>
  <c r="D176" i="28"/>
  <c r="D177" i="28"/>
  <c r="D178" i="28"/>
  <c r="D179" i="28"/>
  <c r="D180" i="28"/>
  <c r="D181" i="28"/>
  <c r="D182" i="28"/>
  <c r="D183" i="28"/>
  <c r="D184" i="28"/>
  <c r="D185" i="28"/>
  <c r="D186" i="28"/>
  <c r="D187" i="28"/>
  <c r="D188" i="28"/>
  <c r="D189" i="28"/>
  <c r="D190" i="28"/>
  <c r="D191" i="28"/>
  <c r="D192" i="28"/>
  <c r="D193" i="28"/>
  <c r="D194" i="28"/>
  <c r="D195" i="28"/>
  <c r="D196" i="28"/>
  <c r="D197" i="28"/>
  <c r="D198" i="28"/>
  <c r="D199" i="28"/>
  <c r="D200" i="28"/>
  <c r="D201" i="28"/>
  <c r="D202" i="28"/>
  <c r="D203" i="28"/>
  <c r="D204" i="28"/>
  <c r="D205" i="28"/>
  <c r="D206" i="28"/>
  <c r="D207" i="28"/>
  <c r="D208" i="28"/>
  <c r="D209" i="28"/>
  <c r="D210" i="28"/>
  <c r="D211" i="28"/>
  <c r="D212" i="28"/>
  <c r="D213" i="28"/>
  <c r="D214" i="28"/>
  <c r="D215" i="28"/>
  <c r="D216" i="28"/>
  <c r="D217" i="28"/>
  <c r="D218" i="28"/>
  <c r="D219" i="28"/>
  <c r="D220" i="28"/>
  <c r="D221" i="28"/>
  <c r="D222" i="28"/>
  <c r="D223" i="28"/>
  <c r="D224" i="28"/>
  <c r="D2" i="28"/>
  <c r="B5928" i="8" l="1"/>
  <c r="B5920" i="8"/>
  <c r="B5912" i="8"/>
  <c r="B5904" i="8"/>
  <c r="B5896" i="8"/>
  <c r="B5888" i="8"/>
  <c r="B5657" i="8"/>
  <c r="B5880" i="8"/>
  <c r="B5872" i="8"/>
  <c r="B5864" i="8"/>
  <c r="B5856" i="8"/>
  <c r="B5848" i="8"/>
  <c r="B5840" i="8"/>
  <c r="B5832" i="8"/>
  <c r="B5824" i="8"/>
  <c r="B5816" i="8"/>
  <c r="B5808" i="8"/>
  <c r="B5800" i="8"/>
  <c r="B5792" i="8"/>
  <c r="B5784" i="8"/>
  <c r="B5776" i="8"/>
  <c r="B5768" i="8"/>
  <c r="B5760" i="8"/>
  <c r="B5752" i="8"/>
  <c r="B5744" i="8"/>
  <c r="B5736" i="8"/>
  <c r="B5728" i="8"/>
  <c r="B5943" i="8"/>
  <c r="B5935" i="8"/>
  <c r="B5951" i="8"/>
  <c r="N276" i="29"/>
  <c r="B5945" i="8"/>
  <c r="B5930" i="8"/>
  <c r="B5922" i="8"/>
  <c r="B5914" i="8"/>
  <c r="B5906" i="8"/>
  <c r="B5898" i="8"/>
  <c r="B5890" i="8"/>
  <c r="B5882" i="8"/>
  <c r="B5874" i="8"/>
  <c r="B5866" i="8"/>
  <c r="B5858" i="8"/>
  <c r="B5850" i="8"/>
  <c r="B5842" i="8"/>
  <c r="B5834" i="8"/>
  <c r="B5826" i="8"/>
  <c r="B5818" i="8"/>
  <c r="B5810" i="8"/>
  <c r="B5802" i="8"/>
  <c r="B5794" i="8"/>
  <c r="B5786" i="8"/>
  <c r="B5778" i="8"/>
  <c r="B5770" i="8"/>
  <c r="B5762" i="8"/>
  <c r="B5754" i="8"/>
  <c r="B5746" i="8"/>
  <c r="B5738" i="8"/>
  <c r="B5730" i="8"/>
  <c r="B5722" i="8"/>
  <c r="B5714" i="8"/>
  <c r="B5706" i="8"/>
  <c r="B5698" i="8"/>
  <c r="B5690" i="8"/>
  <c r="B5953" i="8"/>
  <c r="B5937" i="8"/>
  <c r="B5682" i="8"/>
  <c r="B5696" i="8"/>
  <c r="B5720" i="8"/>
  <c r="B5712" i="8"/>
  <c r="B5704" i="8"/>
  <c r="B5674" i="8"/>
  <c r="B5666" i="8"/>
  <c r="B5688" i="8"/>
  <c r="B5680" i="8"/>
  <c r="B5672" i="8"/>
  <c r="B5670" i="8"/>
  <c r="B5939" i="8"/>
  <c r="B5931" i="8"/>
  <c r="B5924" i="8"/>
  <c r="B5658" i="8"/>
  <c r="B5662" i="8"/>
  <c r="B5947" i="8"/>
  <c r="B5916" i="8"/>
  <c r="B5908" i="8"/>
  <c r="B5927" i="8"/>
  <c r="B5919" i="8"/>
  <c r="B5911" i="8"/>
  <c r="B5903" i="8"/>
  <c r="B5895" i="8"/>
  <c r="B5887" i="8"/>
  <c r="B5879" i="8"/>
  <c r="B5871" i="8"/>
  <c r="B5863" i="8"/>
  <c r="B5855" i="8"/>
  <c r="B5847" i="8"/>
  <c r="B5839" i="8"/>
  <c r="B5831" i="8"/>
  <c r="B5823" i="8"/>
  <c r="B5815" i="8"/>
  <c r="B5807" i="8"/>
  <c r="B5799" i="8"/>
  <c r="B5791" i="8"/>
  <c r="B5783" i="8"/>
  <c r="B5775" i="8"/>
  <c r="B5767" i="8"/>
  <c r="B5759" i="8"/>
  <c r="B5751" i="8"/>
  <c r="B5743" i="8"/>
  <c r="B5735" i="8"/>
  <c r="B5727" i="8"/>
  <c r="B5719" i="8"/>
  <c r="B5711" i="8"/>
  <c r="B5703" i="8"/>
  <c r="B5695" i="8"/>
  <c r="B5687" i="8"/>
  <c r="B5679" i="8"/>
  <c r="B5663" i="8"/>
  <c r="B5954" i="8"/>
  <c r="B5946" i="8"/>
  <c r="B5938" i="8"/>
  <c r="B5923" i="8"/>
  <c r="B5915" i="8"/>
  <c r="B5907" i="8"/>
  <c r="B5899" i="8"/>
  <c r="B5891" i="8"/>
  <c r="B5883" i="8"/>
  <c r="B5875" i="8"/>
  <c r="B5867" i="8"/>
  <c r="B5859" i="8"/>
  <c r="B5851" i="8"/>
  <c r="B5952" i="8"/>
  <c r="B5944" i="8"/>
  <c r="B5929" i="8"/>
  <c r="B5905" i="8"/>
  <c r="B5897" i="8"/>
  <c r="B5664" i="8"/>
  <c r="B5671" i="8"/>
  <c r="B5942" i="8"/>
  <c r="B5934" i="8"/>
  <c r="B5949" i="8"/>
  <c r="B5941" i="8"/>
  <c r="B5933" i="8"/>
  <c r="B5926" i="8"/>
  <c r="B5918" i="8"/>
  <c r="B5910" i="8"/>
  <c r="B5940" i="8"/>
  <c r="B5932" i="8"/>
  <c r="B5909" i="8"/>
  <c r="B5901" i="8"/>
  <c r="B5893" i="8"/>
  <c r="F5633" i="8"/>
  <c r="G5633" i="8" s="1"/>
  <c r="F5562" i="8"/>
  <c r="G5562" i="8" s="1"/>
  <c r="F5538" i="8"/>
  <c r="G5538" i="8" s="1"/>
  <c r="F5578" i="8"/>
  <c r="G5578" i="8" s="1"/>
  <c r="F5472" i="8"/>
  <c r="G5472" i="8" s="1"/>
  <c r="F5568" i="8"/>
  <c r="G5568" i="8" s="1"/>
  <c r="F5600" i="8"/>
  <c r="G5600" i="8" s="1"/>
  <c r="F5544" i="8"/>
  <c r="G5544" i="8" s="1"/>
  <c r="F5528" i="8"/>
  <c r="G5528" i="8" s="1"/>
  <c r="F5504" i="8"/>
  <c r="G5504" i="8" s="1"/>
  <c r="F5480" i="8"/>
  <c r="G5480" i="8" s="1"/>
  <c r="F5576" i="8"/>
  <c r="G5576" i="8" s="1"/>
  <c r="F5438" i="8"/>
  <c r="G5438" i="8" s="1"/>
  <c r="F5541" i="8"/>
  <c r="G5541" i="8" s="1"/>
  <c r="F5460" i="8"/>
  <c r="G5460" i="8" s="1"/>
  <c r="F5414" i="8"/>
  <c r="G5414" i="8" s="1"/>
  <c r="F5483" i="8"/>
  <c r="G5483" i="8" s="1"/>
  <c r="F5391" i="8"/>
  <c r="G5391" i="8" s="1"/>
  <c r="F5377" i="8"/>
  <c r="G5377" i="8" s="1"/>
  <c r="E5522" i="8"/>
  <c r="E5508" i="8"/>
  <c r="E5388" i="8"/>
  <c r="F5446" i="8"/>
  <c r="G5446" i="8" s="1"/>
  <c r="F5641" i="8"/>
  <c r="G5641" i="8" s="1"/>
  <c r="F5422" i="8"/>
  <c r="G5422" i="8" s="1"/>
  <c r="F5399" i="8"/>
  <c r="G5399" i="8" s="1"/>
  <c r="F5549" i="8"/>
  <c r="G5549" i="8" s="1"/>
  <c r="F5475" i="8"/>
  <c r="G5475" i="8" s="1"/>
  <c r="F5430" i="8"/>
  <c r="G5430" i="8" s="1"/>
  <c r="F5407" i="8"/>
  <c r="G5407" i="8" s="1"/>
  <c r="F5384" i="8"/>
  <c r="G5384" i="8" s="1"/>
  <c r="E5549" i="8"/>
  <c r="E5557" i="8"/>
  <c r="E5535" i="8"/>
  <c r="E5391" i="8"/>
  <c r="E5518" i="8"/>
  <c r="E5499" i="8"/>
  <c r="E5431" i="8"/>
  <c r="E5461" i="8"/>
  <c r="E5500" i="8"/>
  <c r="E5474" i="8"/>
  <c r="E5452" i="8"/>
  <c r="F5653" i="8"/>
  <c r="G5653" i="8" s="1"/>
  <c r="F5639" i="8"/>
  <c r="G5639" i="8" s="1"/>
  <c r="E5530" i="8"/>
  <c r="E5490" i="8"/>
  <c r="E5484" i="8"/>
  <c r="E5447" i="8"/>
  <c r="E5428" i="8"/>
  <c r="E5412" i="8"/>
  <c r="E5558" i="8"/>
  <c r="E5556" i="8"/>
  <c r="E5542" i="8"/>
  <c r="E5524" i="8"/>
  <c r="E5493" i="8"/>
  <c r="E5438" i="8"/>
  <c r="E5374" i="8"/>
  <c r="E5361" i="8"/>
  <c r="E5551" i="8"/>
  <c r="E5454" i="8"/>
  <c r="E5422" i="8"/>
  <c r="E5419" i="8"/>
  <c r="E5415" i="8"/>
  <c r="E5406" i="8"/>
  <c r="E5401" i="8"/>
  <c r="E5377" i="8"/>
  <c r="F5649" i="8"/>
  <c r="G5649" i="8" s="1"/>
  <c r="E5458" i="8"/>
  <c r="E5555" i="8"/>
  <c r="E5497" i="8"/>
  <c r="E5429" i="8"/>
  <c r="E5648" i="8"/>
  <c r="E5531" i="8"/>
  <c r="E5526" i="8"/>
  <c r="E5457" i="8"/>
  <c r="E5396" i="8"/>
  <c r="E5366" i="8"/>
  <c r="E5362" i="8"/>
  <c r="E5911" i="8"/>
  <c r="F5911" i="8"/>
  <c r="G5911" i="8" s="1"/>
  <c r="E5903" i="8"/>
  <c r="F5903" i="8"/>
  <c r="G5903" i="8" s="1"/>
  <c r="F5895" i="8"/>
  <c r="G5895" i="8" s="1"/>
  <c r="E5895" i="8"/>
  <c r="E5924" i="8"/>
  <c r="F5924" i="8"/>
  <c r="G5924" i="8" s="1"/>
  <c r="F5932" i="8"/>
  <c r="G5932" i="8" s="1"/>
  <c r="E5932" i="8"/>
  <c r="F5913" i="8"/>
  <c r="G5913" i="8" s="1"/>
  <c r="E5913" i="8"/>
  <c r="E5951" i="8"/>
  <c r="F5951" i="8"/>
  <c r="G5951" i="8" s="1"/>
  <c r="F5943" i="8"/>
  <c r="G5943" i="8" s="1"/>
  <c r="E5943" i="8"/>
  <c r="N269" i="29"/>
  <c r="C5923" i="8"/>
  <c r="A5923" i="8"/>
  <c r="E5923" i="8" s="1"/>
  <c r="N261" i="29"/>
  <c r="C5915" i="8"/>
  <c r="N253" i="29"/>
  <c r="C5907" i="8"/>
  <c r="N245" i="29"/>
  <c r="C5899" i="8"/>
  <c r="N237" i="29"/>
  <c r="O237" i="29" s="1"/>
  <c r="C5891" i="8"/>
  <c r="A5891" i="8"/>
  <c r="E5891" i="8" s="1"/>
  <c r="N229" i="29"/>
  <c r="C5883" i="8"/>
  <c r="A5883" i="8"/>
  <c r="E5883" i="8" s="1"/>
  <c r="N221" i="29"/>
  <c r="C5875" i="8"/>
  <c r="A5875" i="8"/>
  <c r="N213" i="29"/>
  <c r="C5867" i="8"/>
  <c r="A5867" i="8"/>
  <c r="N205" i="29"/>
  <c r="C5859" i="8"/>
  <c r="A5859" i="8"/>
  <c r="N197" i="29"/>
  <c r="C5851" i="8"/>
  <c r="A5851" i="8"/>
  <c r="N189" i="29"/>
  <c r="C5843" i="8"/>
  <c r="A5843" i="8"/>
  <c r="N181" i="29"/>
  <c r="C5835" i="8"/>
  <c r="A5835" i="8"/>
  <c r="N173" i="29"/>
  <c r="C5827" i="8"/>
  <c r="A5827" i="8"/>
  <c r="N165" i="29"/>
  <c r="C5819" i="8"/>
  <c r="A5819" i="8"/>
  <c r="N157" i="29"/>
  <c r="C5811" i="8"/>
  <c r="A5811" i="8"/>
  <c r="N149" i="29"/>
  <c r="C5803" i="8"/>
  <c r="A5803" i="8"/>
  <c r="N141" i="29"/>
  <c r="C5795" i="8"/>
  <c r="A5795" i="8"/>
  <c r="N133" i="29"/>
  <c r="C5787" i="8"/>
  <c r="A5787" i="8"/>
  <c r="N125" i="29"/>
  <c r="C5779" i="8"/>
  <c r="A5779" i="8"/>
  <c r="N117" i="29"/>
  <c r="C5771" i="8"/>
  <c r="A5771" i="8"/>
  <c r="N109" i="29"/>
  <c r="C5763" i="8"/>
  <c r="A5763" i="8"/>
  <c r="N101" i="29"/>
  <c r="A5755" i="8"/>
  <c r="C5755" i="8"/>
  <c r="N93" i="29"/>
  <c r="C5747" i="8"/>
  <c r="A5747" i="8"/>
  <c r="N85" i="29"/>
  <c r="C5739" i="8"/>
  <c r="A5739" i="8"/>
  <c r="N77" i="29"/>
  <c r="C5731" i="8"/>
  <c r="A5731" i="8"/>
  <c r="N69" i="29"/>
  <c r="C5723" i="8"/>
  <c r="A5723" i="8"/>
  <c r="N61" i="29"/>
  <c r="C5715" i="8"/>
  <c r="A5715" i="8"/>
  <c r="N53" i="29"/>
  <c r="A5707" i="8"/>
  <c r="C5707" i="8"/>
  <c r="N45" i="29"/>
  <c r="A5699" i="8"/>
  <c r="C5699" i="8"/>
  <c r="N37" i="29"/>
  <c r="C5691" i="8"/>
  <c r="A5691" i="8"/>
  <c r="N29" i="29"/>
  <c r="C5683" i="8"/>
  <c r="A5683" i="8"/>
  <c r="N21" i="29"/>
  <c r="C5675" i="8"/>
  <c r="A5675" i="8"/>
  <c r="N13" i="29"/>
  <c r="C5667" i="8"/>
  <c r="A5667" i="8"/>
  <c r="N5" i="29"/>
  <c r="C5659" i="8"/>
  <c r="A5659" i="8"/>
  <c r="A5942" i="8"/>
  <c r="A5906" i="8"/>
  <c r="N292" i="29"/>
  <c r="C5946" i="8"/>
  <c r="N299" i="29"/>
  <c r="C5953" i="8"/>
  <c r="A5953" i="8"/>
  <c r="N291" i="29"/>
  <c r="C5945" i="8"/>
  <c r="N283" i="29"/>
  <c r="C5937" i="8"/>
  <c r="B5936" i="8"/>
  <c r="N268" i="29"/>
  <c r="C5922" i="8"/>
  <c r="B5921" i="8"/>
  <c r="B5913" i="8"/>
  <c r="N244" i="29"/>
  <c r="C5898" i="8"/>
  <c r="A5898" i="8"/>
  <c r="N236" i="29"/>
  <c r="C5890" i="8"/>
  <c r="A5890" i="8"/>
  <c r="B5889" i="8"/>
  <c r="N228" i="29"/>
  <c r="C5882" i="8"/>
  <c r="A5882" i="8"/>
  <c r="B5881" i="8"/>
  <c r="C5874" i="8"/>
  <c r="A5874" i="8"/>
  <c r="B5873" i="8"/>
  <c r="C5866" i="8"/>
  <c r="A5866" i="8"/>
  <c r="B5865" i="8"/>
  <c r="C5858" i="8"/>
  <c r="A5858" i="8"/>
  <c r="B5857" i="8"/>
  <c r="C5850" i="8"/>
  <c r="A5850" i="8"/>
  <c r="B5849" i="8"/>
  <c r="C5842" i="8"/>
  <c r="A5842" i="8"/>
  <c r="B5841" i="8"/>
  <c r="C5834" i="8"/>
  <c r="A5834" i="8"/>
  <c r="B5833" i="8"/>
  <c r="N172" i="29"/>
  <c r="C5826" i="8"/>
  <c r="A5826" i="8"/>
  <c r="B5825" i="8"/>
  <c r="N164" i="29"/>
  <c r="C5818" i="8"/>
  <c r="A5818" i="8"/>
  <c r="B5817" i="8"/>
  <c r="C5810" i="8"/>
  <c r="A5810" i="8"/>
  <c r="B5809" i="8"/>
  <c r="N148" i="29"/>
  <c r="C5802" i="8"/>
  <c r="A5802" i="8"/>
  <c r="B5801" i="8"/>
  <c r="C5794" i="8"/>
  <c r="A5794" i="8"/>
  <c r="B5793" i="8"/>
  <c r="C5786" i="8"/>
  <c r="A5786" i="8"/>
  <c r="B5785" i="8"/>
  <c r="C5778" i="8"/>
  <c r="A5778" i="8"/>
  <c r="B5777" i="8"/>
  <c r="N116" i="29"/>
  <c r="C5770" i="8"/>
  <c r="A5770" i="8"/>
  <c r="B5769" i="8"/>
  <c r="C5762" i="8"/>
  <c r="A5762" i="8"/>
  <c r="B5761" i="8"/>
  <c r="C5754" i="8"/>
  <c r="A5754" i="8"/>
  <c r="B5753" i="8"/>
  <c r="C5746" i="8"/>
  <c r="A5746" i="8"/>
  <c r="B5745" i="8"/>
  <c r="N84" i="29"/>
  <c r="C5738" i="8"/>
  <c r="A5738" i="8"/>
  <c r="B5737" i="8"/>
  <c r="A5730" i="8"/>
  <c r="C5730" i="8"/>
  <c r="B5729" i="8"/>
  <c r="N68" i="29"/>
  <c r="C5722" i="8"/>
  <c r="A5722" i="8"/>
  <c r="B5721" i="8"/>
  <c r="N60" i="29"/>
  <c r="C5714" i="8"/>
  <c r="A5714" i="8"/>
  <c r="B5713" i="8"/>
  <c r="C5706" i="8"/>
  <c r="A5706" i="8"/>
  <c r="B5705" i="8"/>
  <c r="N44" i="29"/>
  <c r="C5698" i="8"/>
  <c r="A5698" i="8"/>
  <c r="B5697" i="8"/>
  <c r="N36" i="29"/>
  <c r="C5690" i="8"/>
  <c r="A5690" i="8"/>
  <c r="B5689" i="8"/>
  <c r="N28" i="29"/>
  <c r="C5682" i="8"/>
  <c r="A5682" i="8"/>
  <c r="B5681" i="8"/>
  <c r="N20" i="29"/>
  <c r="C5674" i="8"/>
  <c r="A5674" i="8"/>
  <c r="B5673" i="8"/>
  <c r="C5666" i="8"/>
  <c r="A5666" i="8"/>
  <c r="B5665" i="8"/>
  <c r="C5658" i="8"/>
  <c r="A5658" i="8"/>
  <c r="E5658" i="8" s="1"/>
  <c r="A5936" i="8"/>
  <c r="C5944" i="8"/>
  <c r="A5944" i="8"/>
  <c r="N275" i="29"/>
  <c r="C5929" i="8"/>
  <c r="A5929" i="8"/>
  <c r="N267" i="29"/>
  <c r="C5921" i="8"/>
  <c r="A5921" i="8"/>
  <c r="N259" i="29"/>
  <c r="C5913" i="8"/>
  <c r="N251" i="29"/>
  <c r="C5905" i="8"/>
  <c r="N243" i="29"/>
  <c r="O243" i="29" s="1"/>
  <c r="C5897" i="8"/>
  <c r="N235" i="29"/>
  <c r="C5889" i="8"/>
  <c r="A5889" i="8"/>
  <c r="N227" i="29"/>
  <c r="C5881" i="8"/>
  <c r="A5881" i="8"/>
  <c r="E5881" i="8" s="1"/>
  <c r="N219" i="29"/>
  <c r="O219" i="29" s="1"/>
  <c r="C5873" i="8"/>
  <c r="A5873" i="8"/>
  <c r="E5873" i="8" s="1"/>
  <c r="N211" i="29"/>
  <c r="C5865" i="8"/>
  <c r="A5865" i="8"/>
  <c r="F5865" i="8" s="1"/>
  <c r="G5865" i="8" s="1"/>
  <c r="N203" i="29"/>
  <c r="C5857" i="8"/>
  <c r="A5857" i="8"/>
  <c r="E5857" i="8" s="1"/>
  <c r="N195" i="29"/>
  <c r="C5849" i="8"/>
  <c r="A5849" i="8"/>
  <c r="E5849" i="8" s="1"/>
  <c r="N187" i="29"/>
  <c r="C5841" i="8"/>
  <c r="A5841" i="8"/>
  <c r="E5841" i="8" s="1"/>
  <c r="N179" i="29"/>
  <c r="C5833" i="8"/>
  <c r="A5833" i="8"/>
  <c r="E5833" i="8" s="1"/>
  <c r="N171" i="29"/>
  <c r="C5825" i="8"/>
  <c r="A5825" i="8"/>
  <c r="E5825" i="8" s="1"/>
  <c r="N163" i="29"/>
  <c r="C5817" i="8"/>
  <c r="A5817" i="8"/>
  <c r="E5817" i="8" s="1"/>
  <c r="N155" i="29"/>
  <c r="O155" i="29" s="1"/>
  <c r="C5809" i="8"/>
  <c r="A5809" i="8"/>
  <c r="E5809" i="8" s="1"/>
  <c r="N147" i="29"/>
  <c r="C5801" i="8"/>
  <c r="A5801" i="8"/>
  <c r="E5801" i="8" s="1"/>
  <c r="N139" i="29"/>
  <c r="C5793" i="8"/>
  <c r="A5793" i="8"/>
  <c r="E5793" i="8" s="1"/>
  <c r="N131" i="29"/>
  <c r="C5785" i="8"/>
  <c r="A5785" i="8"/>
  <c r="E5785" i="8" s="1"/>
  <c r="N123" i="29"/>
  <c r="C5777" i="8"/>
  <c r="A5777" i="8"/>
  <c r="E5777" i="8" s="1"/>
  <c r="N115" i="29"/>
  <c r="C5769" i="8"/>
  <c r="A5769" i="8"/>
  <c r="E5769" i="8" s="1"/>
  <c r="N107" i="29"/>
  <c r="C5761" i="8"/>
  <c r="A5761" i="8"/>
  <c r="E5761" i="8" s="1"/>
  <c r="N99" i="29"/>
  <c r="C5753" i="8"/>
  <c r="A5753" i="8"/>
  <c r="E5753" i="8" s="1"/>
  <c r="N91" i="29"/>
  <c r="O91" i="29" s="1"/>
  <c r="C5745" i="8"/>
  <c r="A5745" i="8"/>
  <c r="E5745" i="8" s="1"/>
  <c r="N83" i="29"/>
  <c r="C5737" i="8"/>
  <c r="A5737" i="8"/>
  <c r="E5737" i="8" s="1"/>
  <c r="N75" i="29"/>
  <c r="C5729" i="8"/>
  <c r="A5729" i="8"/>
  <c r="E5729" i="8" s="1"/>
  <c r="N67" i="29"/>
  <c r="C5721" i="8"/>
  <c r="A5721" i="8"/>
  <c r="E5721" i="8" s="1"/>
  <c r="N59" i="29"/>
  <c r="C5713" i="8"/>
  <c r="A5713" i="8"/>
  <c r="E5713" i="8" s="1"/>
  <c r="N51" i="29"/>
  <c r="C5705" i="8"/>
  <c r="A5705" i="8"/>
  <c r="E5705" i="8" s="1"/>
  <c r="N43" i="29"/>
  <c r="C5697" i="8"/>
  <c r="A5697" i="8"/>
  <c r="E5697" i="8" s="1"/>
  <c r="N35" i="29"/>
  <c r="C5689" i="8"/>
  <c r="A5689" i="8"/>
  <c r="E5689" i="8" s="1"/>
  <c r="N27" i="29"/>
  <c r="O27" i="29" s="1"/>
  <c r="C5681" i="8"/>
  <c r="A5681" i="8"/>
  <c r="E5681" i="8" s="1"/>
  <c r="N19" i="29"/>
  <c r="C5673" i="8"/>
  <c r="A5673" i="8"/>
  <c r="E5673" i="8" s="1"/>
  <c r="N11" i="29"/>
  <c r="C5665" i="8"/>
  <c r="A5665" i="8"/>
  <c r="E5665" i="8" s="1"/>
  <c r="C5657" i="8"/>
  <c r="A5657" i="8"/>
  <c r="E5657" i="8" s="1"/>
  <c r="A5946" i="8"/>
  <c r="E5946" i="8" s="1"/>
  <c r="A5934" i="8"/>
  <c r="A5916" i="8"/>
  <c r="A5905" i="8"/>
  <c r="A5897" i="8"/>
  <c r="N258" i="29"/>
  <c r="O258" i="29" s="1"/>
  <c r="C5912" i="8"/>
  <c r="C5896" i="8"/>
  <c r="A5896" i="8"/>
  <c r="C5888" i="8"/>
  <c r="A5888" i="8"/>
  <c r="C5880" i="8"/>
  <c r="A5880" i="8"/>
  <c r="C5872" i="8"/>
  <c r="A5872" i="8"/>
  <c r="E5872" i="8" s="1"/>
  <c r="C5864" i="8"/>
  <c r="A5864" i="8"/>
  <c r="E5864" i="8" s="1"/>
  <c r="C5856" i="8"/>
  <c r="A5856" i="8"/>
  <c r="E5856" i="8" s="1"/>
  <c r="C5848" i="8"/>
  <c r="A5848" i="8"/>
  <c r="E5848" i="8" s="1"/>
  <c r="C5840" i="8"/>
  <c r="A5840" i="8"/>
  <c r="E5840" i="8" s="1"/>
  <c r="N178" i="29"/>
  <c r="C5832" i="8"/>
  <c r="A5832" i="8"/>
  <c r="E5832" i="8" s="1"/>
  <c r="N170" i="29"/>
  <c r="A5824" i="8"/>
  <c r="E5824" i="8" s="1"/>
  <c r="C5824" i="8"/>
  <c r="N162" i="29"/>
  <c r="O162" i="29" s="1"/>
  <c r="C5816" i="8"/>
  <c r="A5816" i="8"/>
  <c r="E5816" i="8" s="1"/>
  <c r="N154" i="29"/>
  <c r="C5808" i="8"/>
  <c r="A5808" i="8"/>
  <c r="E5808" i="8" s="1"/>
  <c r="N146" i="29"/>
  <c r="C5800" i="8"/>
  <c r="A5800" i="8"/>
  <c r="E5800" i="8" s="1"/>
  <c r="N138" i="29"/>
  <c r="C5792" i="8"/>
  <c r="A5792" i="8"/>
  <c r="E5792" i="8" s="1"/>
  <c r="C5784" i="8"/>
  <c r="A5784" i="8"/>
  <c r="E5784" i="8" s="1"/>
  <c r="N122" i="29"/>
  <c r="C5776" i="8"/>
  <c r="A5776" i="8"/>
  <c r="E5776" i="8" s="1"/>
  <c r="C5768" i="8"/>
  <c r="A5768" i="8"/>
  <c r="E5768" i="8" s="1"/>
  <c r="N106" i="29"/>
  <c r="A5760" i="8"/>
  <c r="E5760" i="8" s="1"/>
  <c r="C5760" i="8"/>
  <c r="N98" i="29"/>
  <c r="C5752" i="8"/>
  <c r="A5752" i="8"/>
  <c r="E5752" i="8" s="1"/>
  <c r="A5744" i="8"/>
  <c r="E5744" i="8" s="1"/>
  <c r="C5744" i="8"/>
  <c r="C5736" i="8"/>
  <c r="A5736" i="8"/>
  <c r="E5736" i="8" s="1"/>
  <c r="C5728" i="8"/>
  <c r="A5728" i="8"/>
  <c r="E5728" i="8" s="1"/>
  <c r="A5720" i="8"/>
  <c r="E5720" i="8" s="1"/>
  <c r="C5720" i="8"/>
  <c r="N58" i="29"/>
  <c r="A5712" i="8"/>
  <c r="E5712" i="8" s="1"/>
  <c r="C5712" i="8"/>
  <c r="N50" i="29"/>
  <c r="A5704" i="8"/>
  <c r="E5704" i="8" s="1"/>
  <c r="C5704" i="8"/>
  <c r="C5696" i="8"/>
  <c r="A5696" i="8"/>
  <c r="E5696" i="8" s="1"/>
  <c r="N34" i="29"/>
  <c r="C5688" i="8"/>
  <c r="A5688" i="8"/>
  <c r="E5688" i="8" s="1"/>
  <c r="N26" i="29"/>
  <c r="A5680" i="8"/>
  <c r="E5680" i="8" s="1"/>
  <c r="C5680" i="8"/>
  <c r="N18" i="29"/>
  <c r="C5672" i="8"/>
  <c r="A5672" i="8"/>
  <c r="E5672" i="8" s="1"/>
  <c r="C5664" i="8"/>
  <c r="A5664" i="8"/>
  <c r="E5664" i="8" s="1"/>
  <c r="A5938" i="8"/>
  <c r="A5928" i="8"/>
  <c r="A5926" i="8"/>
  <c r="A5915" i="8"/>
  <c r="E5915" i="8" s="1"/>
  <c r="B5950" i="8"/>
  <c r="N273" i="29"/>
  <c r="C5927" i="8"/>
  <c r="A5927" i="8"/>
  <c r="N265" i="29"/>
  <c r="C5919" i="8"/>
  <c r="N257" i="29"/>
  <c r="C5911" i="8"/>
  <c r="N249" i="29"/>
  <c r="O249" i="29" s="1"/>
  <c r="C5903" i="8"/>
  <c r="B5902" i="8"/>
  <c r="N241" i="29"/>
  <c r="C5895" i="8"/>
  <c r="B5894" i="8"/>
  <c r="N233" i="29"/>
  <c r="C5887" i="8"/>
  <c r="A5887" i="8"/>
  <c r="B5886" i="8"/>
  <c r="N225" i="29"/>
  <c r="C5879" i="8"/>
  <c r="A5879" i="8"/>
  <c r="B5878" i="8"/>
  <c r="N217" i="29"/>
  <c r="C5871" i="8"/>
  <c r="A5871" i="8"/>
  <c r="B5870" i="8"/>
  <c r="N209" i="29"/>
  <c r="C5863" i="8"/>
  <c r="A5863" i="8"/>
  <c r="E5863" i="8" s="1"/>
  <c r="B5862" i="8"/>
  <c r="N201" i="29"/>
  <c r="C5855" i="8"/>
  <c r="A5855" i="8"/>
  <c r="F5855" i="8" s="1"/>
  <c r="G5855" i="8" s="1"/>
  <c r="B5854" i="8"/>
  <c r="N193" i="29"/>
  <c r="A5847" i="8"/>
  <c r="F5847" i="8" s="1"/>
  <c r="G5847" i="8" s="1"/>
  <c r="C5847" i="8"/>
  <c r="B5846" i="8"/>
  <c r="N185" i="29"/>
  <c r="C5839" i="8"/>
  <c r="A5839" i="8"/>
  <c r="E5839" i="8" s="1"/>
  <c r="B5838" i="8"/>
  <c r="N177" i="29"/>
  <c r="C5831" i="8"/>
  <c r="A5831" i="8"/>
  <c r="E5831" i="8" s="1"/>
  <c r="B5830" i="8"/>
  <c r="N169" i="29"/>
  <c r="C5823" i="8"/>
  <c r="A5823" i="8"/>
  <c r="E5823" i="8" s="1"/>
  <c r="B5822" i="8"/>
  <c r="N161" i="29"/>
  <c r="C5815" i="8"/>
  <c r="A5815" i="8"/>
  <c r="E5815" i="8" s="1"/>
  <c r="B5814" i="8"/>
  <c r="N153" i="29"/>
  <c r="C5807" i="8"/>
  <c r="A5807" i="8"/>
  <c r="E5807" i="8" s="1"/>
  <c r="B5806" i="8"/>
  <c r="N145" i="29"/>
  <c r="C5799" i="8"/>
  <c r="A5799" i="8"/>
  <c r="E5799" i="8" s="1"/>
  <c r="B5798" i="8"/>
  <c r="N137" i="29"/>
  <c r="C5791" i="8"/>
  <c r="A5791" i="8"/>
  <c r="E5791" i="8" s="1"/>
  <c r="B5790" i="8"/>
  <c r="N129" i="29"/>
  <c r="A5783" i="8"/>
  <c r="E5783" i="8" s="1"/>
  <c r="C5783" i="8"/>
  <c r="B5782" i="8"/>
  <c r="N121" i="29"/>
  <c r="C5775" i="8"/>
  <c r="A5775" i="8"/>
  <c r="E5775" i="8" s="1"/>
  <c r="B5774" i="8"/>
  <c r="N113" i="29"/>
  <c r="C5767" i="8"/>
  <c r="A5767" i="8"/>
  <c r="E5767" i="8" s="1"/>
  <c r="B5766" i="8"/>
  <c r="N105" i="29"/>
  <c r="C5759" i="8"/>
  <c r="A5759" i="8"/>
  <c r="E5759" i="8" s="1"/>
  <c r="B5758" i="8"/>
  <c r="N97" i="29"/>
  <c r="C5751" i="8"/>
  <c r="A5751" i="8"/>
  <c r="E5751" i="8" s="1"/>
  <c r="B5750" i="8"/>
  <c r="N89" i="29"/>
  <c r="C5743" i="8"/>
  <c r="A5743" i="8"/>
  <c r="E5743" i="8" s="1"/>
  <c r="B5742" i="8"/>
  <c r="N81" i="29"/>
  <c r="A5735" i="8"/>
  <c r="E5735" i="8" s="1"/>
  <c r="C5735" i="8"/>
  <c r="B5734" i="8"/>
  <c r="N73" i="29"/>
  <c r="C5727" i="8"/>
  <c r="A5727" i="8"/>
  <c r="E5727" i="8" s="1"/>
  <c r="B5726" i="8"/>
  <c r="N65" i="29"/>
  <c r="C5719" i="8"/>
  <c r="A5719" i="8"/>
  <c r="E5719" i="8" s="1"/>
  <c r="B5718" i="8"/>
  <c r="N57" i="29"/>
  <c r="C5711" i="8"/>
  <c r="A5711" i="8"/>
  <c r="E5711" i="8" s="1"/>
  <c r="B5710" i="8"/>
  <c r="N49" i="29"/>
  <c r="C5703" i="8"/>
  <c r="A5703" i="8"/>
  <c r="E5703" i="8" s="1"/>
  <c r="B5702" i="8"/>
  <c r="N41" i="29"/>
  <c r="A5695" i="8"/>
  <c r="E5695" i="8" s="1"/>
  <c r="C5695" i="8"/>
  <c r="B5694" i="8"/>
  <c r="N33" i="29"/>
  <c r="A5687" i="8"/>
  <c r="E5687" i="8" s="1"/>
  <c r="C5687" i="8"/>
  <c r="B5686" i="8"/>
  <c r="N25" i="29"/>
  <c r="C5679" i="8"/>
  <c r="A5679" i="8"/>
  <c r="E5679" i="8" s="1"/>
  <c r="B5678" i="8"/>
  <c r="N17" i="29"/>
  <c r="A5671" i="8"/>
  <c r="E5671" i="8" s="1"/>
  <c r="C5671" i="8"/>
  <c r="C5663" i="8"/>
  <c r="A5663" i="8"/>
  <c r="E5663" i="8" s="1"/>
  <c r="A5656" i="8"/>
  <c r="F5656" i="8" s="1"/>
  <c r="A5945" i="8"/>
  <c r="A5920" i="8"/>
  <c r="A5918" i="8"/>
  <c r="A5907" i="8"/>
  <c r="E5907" i="8" s="1"/>
  <c r="N297" i="29"/>
  <c r="C5951" i="8"/>
  <c r="N289" i="29"/>
  <c r="C5943" i="8"/>
  <c r="C5950" i="8"/>
  <c r="A5950" i="8"/>
  <c r="N279" i="29"/>
  <c r="C5933" i="8"/>
  <c r="A5933" i="8"/>
  <c r="E5933" i="8" s="1"/>
  <c r="B5925" i="8"/>
  <c r="B5917" i="8"/>
  <c r="C5910" i="8"/>
  <c r="A5910" i="8"/>
  <c r="C5902" i="8"/>
  <c r="A5902" i="8"/>
  <c r="C5894" i="8"/>
  <c r="A5894" i="8"/>
  <c r="C5886" i="8"/>
  <c r="A5886" i="8"/>
  <c r="B5885" i="8"/>
  <c r="C5878" i="8"/>
  <c r="A5878" i="8"/>
  <c r="E5878" i="8" s="1"/>
  <c r="B5877" i="8"/>
  <c r="C5870" i="8"/>
  <c r="A5870" i="8"/>
  <c r="B5869" i="8"/>
  <c r="C5862" i="8"/>
  <c r="A5862" i="8"/>
  <c r="E5862" i="8" s="1"/>
  <c r="B5861" i="8"/>
  <c r="C5854" i="8"/>
  <c r="A5854" i="8"/>
  <c r="B5853" i="8"/>
  <c r="C5846" i="8"/>
  <c r="A5846" i="8"/>
  <c r="B5845" i="8"/>
  <c r="C5838" i="8"/>
  <c r="A5838" i="8"/>
  <c r="B5837" i="8"/>
  <c r="C5830" i="8"/>
  <c r="A5830" i="8"/>
  <c r="B5829" i="8"/>
  <c r="C5822" i="8"/>
  <c r="A5822" i="8"/>
  <c r="B5821" i="8"/>
  <c r="A5814" i="8"/>
  <c r="C5814" i="8"/>
  <c r="B5813" i="8"/>
  <c r="C5806" i="8"/>
  <c r="A5806" i="8"/>
  <c r="B5805" i="8"/>
  <c r="C5798" i="8"/>
  <c r="A5798" i="8"/>
  <c r="B5797" i="8"/>
  <c r="C5790" i="8"/>
  <c r="A5790" i="8"/>
  <c r="B5789" i="8"/>
  <c r="C5782" i="8"/>
  <c r="A5782" i="8"/>
  <c r="B5781" i="8"/>
  <c r="C5774" i="8"/>
  <c r="A5774" i="8"/>
  <c r="B5773" i="8"/>
  <c r="C5766" i="8"/>
  <c r="A5766" i="8"/>
  <c r="B5765" i="8"/>
  <c r="C5758" i="8"/>
  <c r="A5758" i="8"/>
  <c r="B5757" i="8"/>
  <c r="A5750" i="8"/>
  <c r="C5750" i="8"/>
  <c r="B5749" i="8"/>
  <c r="C5742" i="8"/>
  <c r="A5742" i="8"/>
  <c r="B5741" i="8"/>
  <c r="C5734" i="8"/>
  <c r="A5734" i="8"/>
  <c r="B5733" i="8"/>
  <c r="A5726" i="8"/>
  <c r="C5726" i="8"/>
  <c r="B5725" i="8"/>
  <c r="C5718" i="8"/>
  <c r="A5718" i="8"/>
  <c r="B5717" i="8"/>
  <c r="C5710" i="8"/>
  <c r="A5710" i="8"/>
  <c r="B5709" i="8"/>
  <c r="A5702" i="8"/>
  <c r="C5702" i="8"/>
  <c r="B5701" i="8"/>
  <c r="C5694" i="8"/>
  <c r="A5694" i="8"/>
  <c r="B5693" i="8"/>
  <c r="A5686" i="8"/>
  <c r="C5686" i="8"/>
  <c r="B5685" i="8"/>
  <c r="A5678" i="8"/>
  <c r="C5678" i="8"/>
  <c r="B5677" i="8"/>
  <c r="C5670" i="8"/>
  <c r="A5670" i="8"/>
  <c r="B5669" i="8"/>
  <c r="C5662" i="8"/>
  <c r="A5662" i="8"/>
  <c r="B5661" i="8"/>
  <c r="A5930" i="8"/>
  <c r="A5912" i="8"/>
  <c r="A5899" i="8"/>
  <c r="E5899" i="8" s="1"/>
  <c r="N300" i="29"/>
  <c r="C5954" i="8"/>
  <c r="N281" i="29"/>
  <c r="C5935" i="8"/>
  <c r="B5948" i="8"/>
  <c r="N287" i="29"/>
  <c r="C5941" i="8"/>
  <c r="B5955" i="8"/>
  <c r="N294" i="29"/>
  <c r="C5948" i="8"/>
  <c r="A5948" i="8"/>
  <c r="N278" i="29"/>
  <c r="C5932" i="8"/>
  <c r="N271" i="29"/>
  <c r="O271" i="29" s="1"/>
  <c r="C5925" i="8"/>
  <c r="A5925" i="8"/>
  <c r="E5925" i="8" s="1"/>
  <c r="N263" i="29"/>
  <c r="C5917" i="8"/>
  <c r="N255" i="29"/>
  <c r="C5909" i="8"/>
  <c r="N247" i="29"/>
  <c r="C5901" i="8"/>
  <c r="B5900" i="8"/>
  <c r="N239" i="29"/>
  <c r="C5893" i="8"/>
  <c r="B5892" i="8"/>
  <c r="N231" i="29"/>
  <c r="C5885" i="8"/>
  <c r="A5885" i="8"/>
  <c r="E5885" i="8" s="1"/>
  <c r="B5884" i="8"/>
  <c r="N223" i="29"/>
  <c r="C5877" i="8"/>
  <c r="A5877" i="8"/>
  <c r="B5876" i="8"/>
  <c r="N215" i="29"/>
  <c r="C5869" i="8"/>
  <c r="A5869" i="8"/>
  <c r="B5868" i="8"/>
  <c r="N207" i="29"/>
  <c r="C5861" i="8"/>
  <c r="A5861" i="8"/>
  <c r="B5860" i="8"/>
  <c r="N199" i="29"/>
  <c r="C5853" i="8"/>
  <c r="A5853" i="8"/>
  <c r="B5852" i="8"/>
  <c r="N191" i="29"/>
  <c r="C5845" i="8"/>
  <c r="A5845" i="8"/>
  <c r="B5844" i="8"/>
  <c r="N183" i="29"/>
  <c r="C5837" i="8"/>
  <c r="A5837" i="8"/>
  <c r="B5836" i="8"/>
  <c r="N175" i="29"/>
  <c r="C5829" i="8"/>
  <c r="A5829" i="8"/>
  <c r="B5828" i="8"/>
  <c r="N167" i="29"/>
  <c r="C5821" i="8"/>
  <c r="A5821" i="8"/>
  <c r="B5820" i="8"/>
  <c r="N159" i="29"/>
  <c r="C5813" i="8"/>
  <c r="A5813" i="8"/>
  <c r="B5812" i="8"/>
  <c r="N151" i="29"/>
  <c r="C5805" i="8"/>
  <c r="A5805" i="8"/>
  <c r="B5804" i="8"/>
  <c r="N143" i="29"/>
  <c r="A5797" i="8"/>
  <c r="C5797" i="8"/>
  <c r="B5796" i="8"/>
  <c r="N135" i="29"/>
  <c r="C5789" i="8"/>
  <c r="A5789" i="8"/>
  <c r="B5788" i="8"/>
  <c r="N127" i="29"/>
  <c r="C5781" i="8"/>
  <c r="A5781" i="8"/>
  <c r="B5780" i="8"/>
  <c r="N119" i="29"/>
  <c r="C5773" i="8"/>
  <c r="A5773" i="8"/>
  <c r="B5772" i="8"/>
  <c r="N111" i="29"/>
  <c r="C5765" i="8"/>
  <c r="A5765" i="8"/>
  <c r="B5764" i="8"/>
  <c r="N103" i="29"/>
  <c r="C5757" i="8"/>
  <c r="A5757" i="8"/>
  <c r="B5756" i="8"/>
  <c r="N95" i="29"/>
  <c r="C5749" i="8"/>
  <c r="A5749" i="8"/>
  <c r="B5748" i="8"/>
  <c r="N87" i="29"/>
  <c r="C5741" i="8"/>
  <c r="A5741" i="8"/>
  <c r="B5740" i="8"/>
  <c r="N79" i="29"/>
  <c r="A5733" i="8"/>
  <c r="C5733" i="8"/>
  <c r="B5732" i="8"/>
  <c r="N71" i="29"/>
  <c r="C5725" i="8"/>
  <c r="A5725" i="8"/>
  <c r="B5724" i="8"/>
  <c r="N63" i="29"/>
  <c r="C5717" i="8"/>
  <c r="A5717" i="8"/>
  <c r="B5716" i="8"/>
  <c r="N55" i="29"/>
  <c r="A5709" i="8"/>
  <c r="C5709" i="8"/>
  <c r="B5708" i="8"/>
  <c r="N47" i="29"/>
  <c r="C5701" i="8"/>
  <c r="A5701" i="8"/>
  <c r="B5700" i="8"/>
  <c r="N39" i="29"/>
  <c r="C5693" i="8"/>
  <c r="A5693" i="8"/>
  <c r="B5692" i="8"/>
  <c r="N31" i="29"/>
  <c r="A5685" i="8"/>
  <c r="C5685" i="8"/>
  <c r="B5684" i="8"/>
  <c r="N23" i="29"/>
  <c r="C5677" i="8"/>
  <c r="A5677" i="8"/>
  <c r="B5676" i="8"/>
  <c r="N15" i="29"/>
  <c r="C5669" i="8"/>
  <c r="A5669" i="8"/>
  <c r="B5668" i="8"/>
  <c r="N7" i="29"/>
  <c r="C5661" i="8"/>
  <c r="A5661" i="8"/>
  <c r="B5660" i="8"/>
  <c r="A5940" i="8"/>
  <c r="A5935" i="8"/>
  <c r="A5922" i="8"/>
  <c r="A5909" i="8"/>
  <c r="E5909" i="8" s="1"/>
  <c r="A5904" i="8"/>
  <c r="N295" i="29"/>
  <c r="C5949" i="8"/>
  <c r="N301" i="29"/>
  <c r="C5955" i="8"/>
  <c r="N293" i="29"/>
  <c r="C5947" i="8"/>
  <c r="N285" i="29"/>
  <c r="O285" i="29" s="1"/>
  <c r="C5939" i="8"/>
  <c r="N277" i="29"/>
  <c r="C5931" i="8"/>
  <c r="A5931" i="8"/>
  <c r="E5931" i="8" s="1"/>
  <c r="N270" i="29"/>
  <c r="C5924" i="8"/>
  <c r="N254" i="29"/>
  <c r="C5908" i="8"/>
  <c r="A5908" i="8"/>
  <c r="N246" i="29"/>
  <c r="C5900" i="8"/>
  <c r="A5900" i="8"/>
  <c r="C5892" i="8"/>
  <c r="A5892" i="8"/>
  <c r="C5884" i="8"/>
  <c r="A5884" i="8"/>
  <c r="C5876" i="8"/>
  <c r="A5876" i="8"/>
  <c r="E5876" i="8" s="1"/>
  <c r="C5868" i="8"/>
  <c r="A5868" i="8"/>
  <c r="C5860" i="8"/>
  <c r="A5860" i="8"/>
  <c r="C5852" i="8"/>
  <c r="A5852" i="8"/>
  <c r="C5844" i="8"/>
  <c r="A5844" i="8"/>
  <c r="B5843" i="8"/>
  <c r="N182" i="29"/>
  <c r="A5836" i="8"/>
  <c r="C5836" i="8"/>
  <c r="B5835" i="8"/>
  <c r="C5828" i="8"/>
  <c r="A5828" i="8"/>
  <c r="B5827" i="8"/>
  <c r="C5820" i="8"/>
  <c r="A5820" i="8"/>
  <c r="B5819" i="8"/>
  <c r="N158" i="29"/>
  <c r="C5812" i="8"/>
  <c r="A5812" i="8"/>
  <c r="B5811" i="8"/>
  <c r="C5804" i="8"/>
  <c r="A5804" i="8"/>
  <c r="B5803" i="8"/>
  <c r="C5796" i="8"/>
  <c r="A5796" i="8"/>
  <c r="B5795" i="8"/>
  <c r="C5788" i="8"/>
  <c r="A5788" i="8"/>
  <c r="B5787" i="8"/>
  <c r="C5780" i="8"/>
  <c r="A5780" i="8"/>
  <c r="B5779" i="8"/>
  <c r="A5772" i="8"/>
  <c r="C5772" i="8"/>
  <c r="B5771" i="8"/>
  <c r="N110" i="29"/>
  <c r="C5764" i="8"/>
  <c r="A5764" i="8"/>
  <c r="B5763" i="8"/>
  <c r="N102" i="29"/>
  <c r="C5756" i="8"/>
  <c r="A5756" i="8"/>
  <c r="B5755" i="8"/>
  <c r="C5748" i="8"/>
  <c r="A5748" i="8"/>
  <c r="B5747" i="8"/>
  <c r="N86" i="29"/>
  <c r="A5740" i="8"/>
  <c r="C5740" i="8"/>
  <c r="B5739" i="8"/>
  <c r="C5732" i="8"/>
  <c r="A5732" i="8"/>
  <c r="B5731" i="8"/>
  <c r="A5724" i="8"/>
  <c r="C5724" i="8"/>
  <c r="B5723" i="8"/>
  <c r="N62" i="29"/>
  <c r="C5716" i="8"/>
  <c r="A5716" i="8"/>
  <c r="B5715" i="8"/>
  <c r="C5708" i="8"/>
  <c r="A5708" i="8"/>
  <c r="B5707" i="8"/>
  <c r="A5700" i="8"/>
  <c r="C5700" i="8"/>
  <c r="B5699" i="8"/>
  <c r="A5692" i="8"/>
  <c r="C5692" i="8"/>
  <c r="B5691" i="8"/>
  <c r="C5684" i="8"/>
  <c r="A5684" i="8"/>
  <c r="B5683" i="8"/>
  <c r="A5676" i="8"/>
  <c r="C5676" i="8"/>
  <c r="B5675" i="8"/>
  <c r="A5668" i="8"/>
  <c r="C5668" i="8"/>
  <c r="B5667" i="8"/>
  <c r="C5660" i="8"/>
  <c r="A5660" i="8"/>
  <c r="B5659" i="8"/>
  <c r="A5952" i="8"/>
  <c r="A5947" i="8"/>
  <c r="E5947" i="8" s="1"/>
  <c r="A5937" i="8"/>
  <c r="A5919" i="8"/>
  <c r="A5914" i="8"/>
  <c r="A5901" i="8"/>
  <c r="E5901" i="8" s="1"/>
  <c r="E5622" i="8"/>
  <c r="E5571" i="8"/>
  <c r="E5626" i="8"/>
  <c r="E5609" i="8"/>
  <c r="E5590" i="8"/>
  <c r="E5598" i="8"/>
  <c r="E5643" i="8"/>
  <c r="E5635" i="8"/>
  <c r="E5603" i="8"/>
  <c r="E5650" i="8"/>
  <c r="E5634" i="8"/>
  <c r="E5630" i="8"/>
  <c r="E5625" i="8"/>
  <c r="E5614" i="8"/>
  <c r="E5602" i="8"/>
  <c r="E5595" i="8"/>
  <c r="E5582" i="8"/>
  <c r="E5642" i="8"/>
  <c r="E5619" i="8"/>
  <c r="F5607" i="8"/>
  <c r="G5607" i="8" s="1"/>
  <c r="E5594" i="8"/>
  <c r="E5587" i="8"/>
  <c r="E5627" i="8"/>
  <c r="E5646" i="8"/>
  <c r="E5638" i="8"/>
  <c r="E5633" i="8"/>
  <c r="E5618" i="8"/>
  <c r="E5586" i="8"/>
  <c r="E5574" i="8"/>
  <c r="E5610" i="8"/>
  <c r="F5631" i="8"/>
  <c r="G5631" i="8" s="1"/>
  <c r="E5641" i="8"/>
  <c r="E5617" i="8"/>
  <c r="E5606" i="8"/>
  <c r="E5579" i="8"/>
  <c r="E5611" i="8"/>
  <c r="E5566" i="8"/>
  <c r="E5486" i="8"/>
  <c r="E5442" i="8"/>
  <c r="E5425" i="8"/>
  <c r="E5413" i="8"/>
  <c r="E5403" i="8"/>
  <c r="E5393" i="8"/>
  <c r="E5385" i="8"/>
  <c r="E5369" i="8"/>
  <c r="E5541" i="8"/>
  <c r="E5539" i="8"/>
  <c r="E5516" i="8"/>
  <c r="E5509" i="8"/>
  <c r="E5492" i="8"/>
  <c r="E5477" i="8"/>
  <c r="E5468" i="8"/>
  <c r="E5451" i="8"/>
  <c r="E5436" i="8"/>
  <c r="E5395" i="8"/>
  <c r="E5356" i="8"/>
  <c r="E5489" i="8"/>
  <c r="E5410" i="8"/>
  <c r="E5387" i="8"/>
  <c r="E5601" i="8"/>
  <c r="E5593" i="8"/>
  <c r="E5585" i="8"/>
  <c r="E5577" i="8"/>
  <c r="E5569" i="8"/>
  <c r="E5563" i="8"/>
  <c r="E5561" i="8"/>
  <c r="E5547" i="8"/>
  <c r="E5506" i="8"/>
  <c r="E5470" i="8"/>
  <c r="E5441" i="8"/>
  <c r="E5404" i="8"/>
  <c r="E5380" i="8"/>
  <c r="E5483" i="8"/>
  <c r="E5546" i="8"/>
  <c r="E5505" i="8"/>
  <c r="E5476" i="8"/>
  <c r="E5426" i="8"/>
  <c r="E5409" i="8"/>
  <c r="E5370" i="8"/>
  <c r="E5640" i="8"/>
  <c r="E5632" i="8"/>
  <c r="E5624" i="8"/>
  <c r="E5616" i="8"/>
  <c r="E5608" i="8"/>
  <c r="E5600" i="8"/>
  <c r="E5592" i="8"/>
  <c r="E5584" i="8"/>
  <c r="E5576" i="8"/>
  <c r="E5568" i="8"/>
  <c r="E5560" i="8"/>
  <c r="E5540" i="8"/>
  <c r="E5467" i="8"/>
  <c r="E5445" i="8"/>
  <c r="E5435" i="8"/>
  <c r="E5398" i="8"/>
  <c r="E5386" i="8"/>
  <c r="F5949" i="8"/>
  <c r="G5949" i="8" s="1"/>
  <c r="F5941" i="8"/>
  <c r="G5941" i="8" s="1"/>
  <c r="F5917" i="8"/>
  <c r="G5917" i="8" s="1"/>
  <c r="F5893" i="8"/>
  <c r="G5893" i="8" s="1"/>
  <c r="F5881" i="8"/>
  <c r="G5881" i="8" s="1"/>
  <c r="F5856" i="8"/>
  <c r="G5856" i="8" s="1"/>
  <c r="F5954" i="8"/>
  <c r="G5954" i="8" s="1"/>
  <c r="F5955" i="8"/>
  <c r="G5955" i="8" s="1"/>
  <c r="F5939" i="8"/>
  <c r="G5939" i="8" s="1"/>
  <c r="F5817" i="8"/>
  <c r="G5817" i="8" s="1"/>
  <c r="H111" i="29"/>
  <c r="I111" i="29" s="1"/>
  <c r="K111" i="29" s="1"/>
  <c r="L111" i="29" s="1"/>
  <c r="H110" i="29"/>
  <c r="I110" i="29" s="1"/>
  <c r="K110" i="29" s="1"/>
  <c r="L110" i="29" s="1"/>
  <c r="H22" i="29"/>
  <c r="I22" i="29" s="1"/>
  <c r="K22" i="29" s="1"/>
  <c r="L22" i="29" s="1"/>
  <c r="H2" i="29"/>
  <c r="I2" i="29" s="1"/>
  <c r="K2" i="29" s="1"/>
  <c r="L2" i="29" s="1"/>
  <c r="H156" i="29"/>
  <c r="I156" i="29" s="1"/>
  <c r="K156" i="29" s="1"/>
  <c r="L156" i="29" s="1"/>
  <c r="H223" i="29"/>
  <c r="I223" i="29" s="1"/>
  <c r="K223" i="29" s="1"/>
  <c r="L223" i="29" s="1"/>
  <c r="H183" i="29"/>
  <c r="I183" i="29" s="1"/>
  <c r="K183" i="29" s="1"/>
  <c r="L183" i="29" s="1"/>
  <c r="H237" i="29"/>
  <c r="I237" i="29" s="1"/>
  <c r="K237" i="29" s="1"/>
  <c r="L237" i="29" s="1"/>
  <c r="H252" i="29"/>
  <c r="I252" i="29" s="1"/>
  <c r="K252" i="29" s="1"/>
  <c r="L252" i="29" s="1"/>
  <c r="H78" i="29"/>
  <c r="I78" i="29" s="1"/>
  <c r="K78" i="29" s="1"/>
  <c r="L78" i="29" s="1"/>
  <c r="H289" i="29"/>
  <c r="I289" i="29" s="1"/>
  <c r="K289" i="29" s="1"/>
  <c r="L289" i="29" s="1"/>
  <c r="H114" i="29"/>
  <c r="I114" i="29" s="1"/>
  <c r="K114" i="29" s="1"/>
  <c r="L114" i="29" s="1"/>
  <c r="H38" i="29"/>
  <c r="I38" i="29" s="1"/>
  <c r="K38" i="29" s="1"/>
  <c r="L38" i="29" s="1"/>
  <c r="H54" i="29"/>
  <c r="I54" i="29" s="1"/>
  <c r="K54" i="29" s="1"/>
  <c r="L54" i="29" s="1"/>
  <c r="H142" i="29"/>
  <c r="I142" i="29" s="1"/>
  <c r="K142" i="29" s="1"/>
  <c r="L142" i="29" s="1"/>
  <c r="H99" i="29"/>
  <c r="I99" i="29" s="1"/>
  <c r="K99" i="29" s="1"/>
  <c r="L99" i="29" s="1"/>
  <c r="H61" i="29"/>
  <c r="I61" i="29" s="1"/>
  <c r="K61" i="29" s="1"/>
  <c r="L61" i="29" s="1"/>
  <c r="H265" i="29"/>
  <c r="I265" i="29" s="1"/>
  <c r="K265" i="29" s="1"/>
  <c r="L265" i="29" s="1"/>
  <c r="H249" i="29"/>
  <c r="I249" i="29" s="1"/>
  <c r="K249" i="29" s="1"/>
  <c r="L249" i="29" s="1"/>
  <c r="H247" i="29"/>
  <c r="I247" i="29" s="1"/>
  <c r="K247" i="29" s="1"/>
  <c r="L247" i="29" s="1"/>
  <c r="H203" i="29"/>
  <c r="I203" i="29" s="1"/>
  <c r="K203" i="29" s="1"/>
  <c r="L203" i="29" s="1"/>
  <c r="H126" i="29"/>
  <c r="I126" i="29" s="1"/>
  <c r="K126" i="29" s="1"/>
  <c r="L126" i="29" s="1"/>
  <c r="H66" i="29"/>
  <c r="I66" i="29" s="1"/>
  <c r="K66" i="29" s="1"/>
  <c r="L66" i="29" s="1"/>
  <c r="H11" i="29"/>
  <c r="I11" i="29" s="1"/>
  <c r="H3" i="29"/>
  <c r="I3" i="29" s="1"/>
  <c r="K3" i="29" s="1"/>
  <c r="L3" i="29" s="1"/>
  <c r="H293" i="29"/>
  <c r="I293" i="29" s="1"/>
  <c r="K293" i="29" s="1"/>
  <c r="L293" i="29" s="1"/>
  <c r="H271" i="29"/>
  <c r="I271" i="29" s="1"/>
  <c r="K271" i="29" s="1"/>
  <c r="L271" i="29" s="1"/>
  <c r="H279" i="29"/>
  <c r="I279" i="29" s="1"/>
  <c r="K279" i="29" s="1"/>
  <c r="L279" i="29" s="1"/>
  <c r="H165" i="29"/>
  <c r="I165" i="29" s="1"/>
  <c r="K165" i="29" s="1"/>
  <c r="L165" i="29" s="1"/>
  <c r="H87" i="29"/>
  <c r="I87" i="29" s="1"/>
  <c r="K87" i="29" s="1"/>
  <c r="L87" i="29" s="1"/>
  <c r="B5656" i="8"/>
  <c r="H297" i="29"/>
  <c r="I297" i="29" s="1"/>
  <c r="H207" i="29"/>
  <c r="I207" i="29" s="1"/>
  <c r="K207" i="29" s="1"/>
  <c r="L207" i="29" s="1"/>
  <c r="H63" i="29"/>
  <c r="I63" i="29" s="1"/>
  <c r="K63" i="29" s="1"/>
  <c r="L63" i="29" s="1"/>
  <c r="H8" i="29"/>
  <c r="I8" i="29" s="1"/>
  <c r="K8" i="29" s="1"/>
  <c r="L8" i="29" s="1"/>
  <c r="N8" i="29" s="1"/>
  <c r="O8" i="29" s="1"/>
  <c r="H300" i="29"/>
  <c r="I300" i="29" s="1"/>
  <c r="K300" i="29" s="1"/>
  <c r="L300" i="29" s="1"/>
  <c r="H288" i="29"/>
  <c r="I288" i="29" s="1"/>
  <c r="K288" i="29" s="1"/>
  <c r="L288" i="29" s="1"/>
  <c r="H287" i="29"/>
  <c r="I287" i="29" s="1"/>
  <c r="K287" i="29" s="1"/>
  <c r="L287" i="29" s="1"/>
  <c r="H233" i="29"/>
  <c r="I233" i="29" s="1"/>
  <c r="K233" i="29" s="1"/>
  <c r="L233" i="29" s="1"/>
  <c r="H217" i="29"/>
  <c r="I217" i="29" s="1"/>
  <c r="K217" i="29" s="1"/>
  <c r="L217" i="29" s="1"/>
  <c r="H151" i="29"/>
  <c r="I151" i="29" s="1"/>
  <c r="K151" i="29" s="1"/>
  <c r="L151" i="29" s="1"/>
  <c r="H84" i="29"/>
  <c r="I84" i="29" s="1"/>
  <c r="K84" i="29" s="1"/>
  <c r="L84" i="29" s="1"/>
  <c r="H77" i="29"/>
  <c r="I77" i="29" s="1"/>
  <c r="K77" i="29" s="1"/>
  <c r="L77" i="29" s="1"/>
  <c r="H70" i="29"/>
  <c r="I70" i="29" s="1"/>
  <c r="K70" i="29" s="1"/>
  <c r="L70" i="29" s="1"/>
  <c r="H62" i="29"/>
  <c r="I62" i="29" s="1"/>
  <c r="K62" i="29" s="1"/>
  <c r="L62" i="29" s="1"/>
  <c r="H25" i="29"/>
  <c r="I25" i="29" s="1"/>
  <c r="K25" i="29" s="1"/>
  <c r="L25" i="29" s="1"/>
  <c r="H20" i="29"/>
  <c r="I20" i="29" s="1"/>
  <c r="K20" i="29" s="1"/>
  <c r="L20" i="29" s="1"/>
  <c r="H298" i="29"/>
  <c r="I298" i="29" s="1"/>
  <c r="K298" i="29" s="1"/>
  <c r="L298" i="29" s="1"/>
  <c r="H253" i="29"/>
  <c r="I253" i="29" s="1"/>
  <c r="K253" i="29" s="1"/>
  <c r="L253" i="29" s="1"/>
  <c r="H181" i="29"/>
  <c r="I181" i="29" s="1"/>
  <c r="K181" i="29" s="1"/>
  <c r="L181" i="29" s="1"/>
  <c r="H143" i="29"/>
  <c r="I143" i="29" s="1"/>
  <c r="K143" i="29" s="1"/>
  <c r="L143" i="29" s="1"/>
  <c r="H68" i="29"/>
  <c r="I68" i="29" s="1"/>
  <c r="K68" i="29" s="1"/>
  <c r="L68" i="29" s="1"/>
  <c r="H49" i="29"/>
  <c r="I49" i="29" s="1"/>
  <c r="K49" i="29" s="1"/>
  <c r="L49" i="29" s="1"/>
  <c r="H214" i="29"/>
  <c r="I214" i="29" s="1"/>
  <c r="K214" i="29" s="1"/>
  <c r="L214" i="29" s="1"/>
  <c r="H179" i="29"/>
  <c r="I179" i="29" s="1"/>
  <c r="K179" i="29" s="1"/>
  <c r="L179" i="29" s="1"/>
  <c r="H178" i="29"/>
  <c r="I178" i="29" s="1"/>
  <c r="K178" i="29" s="1"/>
  <c r="L178" i="29" s="1"/>
  <c r="H160" i="29"/>
  <c r="I160" i="29" s="1"/>
  <c r="K160" i="29" s="1"/>
  <c r="L160" i="29" s="1"/>
  <c r="H134" i="29"/>
  <c r="I134" i="29" s="1"/>
  <c r="K134" i="29" s="1"/>
  <c r="L134" i="29" s="1"/>
  <c r="H108" i="29"/>
  <c r="I108" i="29" s="1"/>
  <c r="K108" i="29" s="1"/>
  <c r="L108" i="29" s="1"/>
  <c r="H80" i="29"/>
  <c r="I80" i="29" s="1"/>
  <c r="K80" i="29" s="1"/>
  <c r="L80" i="29" s="1"/>
  <c r="H17" i="29"/>
  <c r="I17" i="29" s="1"/>
  <c r="K17" i="29" s="1"/>
  <c r="L17" i="29" s="1"/>
  <c r="H227" i="29"/>
  <c r="I227" i="29" s="1"/>
  <c r="K227" i="29" s="1"/>
  <c r="L227" i="29" s="1"/>
  <c r="H140" i="29"/>
  <c r="I140" i="29" s="1"/>
  <c r="K140" i="29" s="1"/>
  <c r="L140" i="29" s="1"/>
  <c r="H100" i="29"/>
  <c r="I100" i="29" s="1"/>
  <c r="K100" i="29" s="1"/>
  <c r="L100" i="29" s="1"/>
  <c r="H59" i="29"/>
  <c r="I59" i="29" s="1"/>
  <c r="K59" i="29" s="1"/>
  <c r="L59" i="29" s="1"/>
  <c r="H46" i="29"/>
  <c r="I46" i="29" s="1"/>
  <c r="K46" i="29" s="1"/>
  <c r="L46" i="29" s="1"/>
  <c r="H39" i="29"/>
  <c r="I39" i="29" s="1"/>
  <c r="K39" i="29" s="1"/>
  <c r="L39" i="29" s="1"/>
  <c r="H21" i="29"/>
  <c r="I21" i="29" s="1"/>
  <c r="K21" i="29" s="1"/>
  <c r="L21" i="29" s="1"/>
  <c r="H255" i="29"/>
  <c r="I255" i="29" s="1"/>
  <c r="K255" i="29" s="1"/>
  <c r="L255" i="29" s="1"/>
  <c r="H190" i="29"/>
  <c r="I190" i="29" s="1"/>
  <c r="K190" i="29" s="1"/>
  <c r="L190" i="29" s="1"/>
  <c r="H158" i="29"/>
  <c r="I158" i="29" s="1"/>
  <c r="K158" i="29" s="1"/>
  <c r="L158" i="29" s="1"/>
  <c r="H146" i="29"/>
  <c r="I146" i="29" s="1"/>
  <c r="K146" i="29" s="1"/>
  <c r="L146" i="29" s="1"/>
  <c r="H125" i="29"/>
  <c r="I125" i="29" s="1"/>
  <c r="K125" i="29" s="1"/>
  <c r="L125" i="29" s="1"/>
  <c r="H31" i="29"/>
  <c r="I31" i="29" s="1"/>
  <c r="K31" i="29" s="1"/>
  <c r="L31" i="29" s="1"/>
  <c r="H30" i="29"/>
  <c r="I30" i="29" s="1"/>
  <c r="K30" i="29" s="1"/>
  <c r="L30" i="29" s="1"/>
  <c r="H14" i="29"/>
  <c r="I14" i="29" s="1"/>
  <c r="K14" i="29" s="1"/>
  <c r="L14" i="29" s="1"/>
  <c r="H7" i="29"/>
  <c r="I7" i="29" s="1"/>
  <c r="K7" i="29" s="1"/>
  <c r="L7" i="29" s="1"/>
  <c r="H6" i="29"/>
  <c r="I6" i="29" s="1"/>
  <c r="K6" i="29" s="1"/>
  <c r="L6" i="29" s="1"/>
  <c r="N290" i="29"/>
  <c r="N280" i="29"/>
  <c r="N262" i="29"/>
  <c r="O262" i="29" s="1"/>
  <c r="N256" i="29"/>
  <c r="O256" i="29" s="1"/>
  <c r="H246" i="29"/>
  <c r="I246" i="29" s="1"/>
  <c r="K246" i="29" s="1"/>
  <c r="L246" i="29" s="1"/>
  <c r="N238" i="29"/>
  <c r="N194" i="29"/>
  <c r="H118" i="29"/>
  <c r="I118" i="29" s="1"/>
  <c r="K118" i="29" s="1"/>
  <c r="L118" i="29" s="1"/>
  <c r="N78" i="29"/>
  <c r="N66" i="29"/>
  <c r="O66" i="29" s="1"/>
  <c r="N32" i="29"/>
  <c r="N22" i="29"/>
  <c r="O22" i="29" s="1"/>
  <c r="N206" i="29"/>
  <c r="N200" i="29"/>
  <c r="N176" i="29"/>
  <c r="N156" i="29"/>
  <c r="O156" i="29" s="1"/>
  <c r="N140" i="29"/>
  <c r="O140" i="29" s="1"/>
  <c r="N134" i="29"/>
  <c r="N96" i="29"/>
  <c r="N70" i="29"/>
  <c r="O70" i="29" s="1"/>
  <c r="N56" i="29"/>
  <c r="N46" i="29"/>
  <c r="N218" i="29"/>
  <c r="N212" i="29"/>
  <c r="N260" i="29"/>
  <c r="H258" i="29"/>
  <c r="I258" i="29" s="1"/>
  <c r="K258" i="29" s="1"/>
  <c r="L258" i="29" s="1"/>
  <c r="H251" i="29"/>
  <c r="I251" i="29" s="1"/>
  <c r="K251" i="29" s="1"/>
  <c r="L251" i="29" s="1"/>
  <c r="N248" i="29"/>
  <c r="O248" i="29" s="1"/>
  <c r="H230" i="29"/>
  <c r="I230" i="29" s="1"/>
  <c r="K230" i="29" s="1"/>
  <c r="L230" i="29" s="1"/>
  <c r="N186" i="29"/>
  <c r="H162" i="29"/>
  <c r="I162" i="29" s="1"/>
  <c r="K162" i="29" s="1"/>
  <c r="L162" i="29" s="1"/>
  <c r="N160" i="29"/>
  <c r="O160" i="29" s="1"/>
  <c r="H157" i="29"/>
  <c r="I157" i="29" s="1"/>
  <c r="K157" i="29" s="1"/>
  <c r="L157" i="29" s="1"/>
  <c r="N150" i="29"/>
  <c r="N128" i="29"/>
  <c r="H109" i="29"/>
  <c r="I109" i="29" s="1"/>
  <c r="K109" i="29" s="1"/>
  <c r="L109" i="29" s="1"/>
  <c r="H104" i="29"/>
  <c r="I104" i="29" s="1"/>
  <c r="K104" i="29" s="1"/>
  <c r="L104" i="29" s="1"/>
  <c r="N88" i="29"/>
  <c r="H79" i="29"/>
  <c r="I79" i="29" s="1"/>
  <c r="K79" i="29" s="1"/>
  <c r="L79" i="29" s="1"/>
  <c r="N76" i="29"/>
  <c r="N64" i="29"/>
  <c r="N10" i="29"/>
  <c r="N274" i="29"/>
  <c r="H296" i="29"/>
  <c r="I296" i="29" s="1"/>
  <c r="K296" i="29" s="1"/>
  <c r="L296" i="29" s="1"/>
  <c r="N288" i="29"/>
  <c r="O288" i="29" s="1"/>
  <c r="N272" i="29"/>
  <c r="H257" i="29"/>
  <c r="I257" i="29" s="1"/>
  <c r="K257" i="29" s="1"/>
  <c r="L257" i="29" s="1"/>
  <c r="H245" i="29"/>
  <c r="I245" i="29" s="1"/>
  <c r="K245" i="29" s="1"/>
  <c r="L245" i="29" s="1"/>
  <c r="N242" i="29"/>
  <c r="N232" i="29"/>
  <c r="H229" i="29"/>
  <c r="I229" i="29" s="1"/>
  <c r="K229" i="29" s="1"/>
  <c r="L229" i="29" s="1"/>
  <c r="H224" i="29"/>
  <c r="I224" i="29" s="1"/>
  <c r="K224" i="29" s="1"/>
  <c r="L224" i="29" s="1"/>
  <c r="N222" i="29"/>
  <c r="N216" i="29"/>
  <c r="N210" i="29"/>
  <c r="H202" i="29"/>
  <c r="I202" i="29" s="1"/>
  <c r="K202" i="29" s="1"/>
  <c r="L202" i="29" s="1"/>
  <c r="N198" i="29"/>
  <c r="N192" i="29"/>
  <c r="N180" i="29"/>
  <c r="N174" i="29"/>
  <c r="O174" i="29" s="1"/>
  <c r="N144" i="29"/>
  <c r="H135" i="29"/>
  <c r="I135" i="29" s="1"/>
  <c r="K135" i="29" s="1"/>
  <c r="L135" i="29" s="1"/>
  <c r="H130" i="29"/>
  <c r="I130" i="29" s="1"/>
  <c r="K130" i="29" s="1"/>
  <c r="L130" i="29" s="1"/>
  <c r="H103" i="29"/>
  <c r="I103" i="29" s="1"/>
  <c r="K103" i="29" s="1"/>
  <c r="L103" i="29" s="1"/>
  <c r="N94" i="29"/>
  <c r="N82" i="29"/>
  <c r="H47" i="29"/>
  <c r="I47" i="29" s="1"/>
  <c r="K47" i="29" s="1"/>
  <c r="L47" i="29" s="1"/>
  <c r="N40" i="29"/>
  <c r="H33" i="29"/>
  <c r="I33" i="29" s="1"/>
  <c r="K33" i="29" s="1"/>
  <c r="L33" i="29" s="1"/>
  <c r="N30" i="29"/>
  <c r="O30" i="29" s="1"/>
  <c r="H28" i="29"/>
  <c r="I28" i="29" s="1"/>
  <c r="K28" i="29" s="1"/>
  <c r="L28" i="29" s="1"/>
  <c r="N284" i="29"/>
  <c r="H281" i="29"/>
  <c r="I281" i="29" s="1"/>
  <c r="K281" i="29" s="1"/>
  <c r="L281" i="29" s="1"/>
  <c r="N298" i="29"/>
  <c r="O298" i="29" s="1"/>
  <c r="H295" i="29"/>
  <c r="I295" i="29" s="1"/>
  <c r="K295" i="29" s="1"/>
  <c r="L295" i="29" s="1"/>
  <c r="H286" i="29"/>
  <c r="I286" i="29" s="1"/>
  <c r="K286" i="29" s="1"/>
  <c r="L286" i="29" s="1"/>
  <c r="H280" i="29"/>
  <c r="I280" i="29" s="1"/>
  <c r="K280" i="29" s="1"/>
  <c r="L280" i="29" s="1"/>
  <c r="H275" i="29"/>
  <c r="I275" i="29" s="1"/>
  <c r="K275" i="29" s="1"/>
  <c r="L275" i="29" s="1"/>
  <c r="H273" i="29"/>
  <c r="I273" i="29" s="1"/>
  <c r="K273" i="29" s="1"/>
  <c r="L273" i="29" s="1"/>
  <c r="N266" i="29"/>
  <c r="H262" i="29"/>
  <c r="I262" i="29" s="1"/>
  <c r="K262" i="29" s="1"/>
  <c r="L262" i="29" s="1"/>
  <c r="H256" i="29"/>
  <c r="I256" i="29" s="1"/>
  <c r="K256" i="29" s="1"/>
  <c r="L256" i="29" s="1"/>
  <c r="N226" i="29"/>
  <c r="H213" i="29"/>
  <c r="I213" i="29" s="1"/>
  <c r="K213" i="29" s="1"/>
  <c r="L213" i="29" s="1"/>
  <c r="N204" i="29"/>
  <c r="H201" i="29"/>
  <c r="I201" i="29" s="1"/>
  <c r="K201" i="29" s="1"/>
  <c r="L201" i="29" s="1"/>
  <c r="H194" i="29"/>
  <c r="I194" i="29" s="1"/>
  <c r="K194" i="29" s="1"/>
  <c r="L194" i="29" s="1"/>
  <c r="N184" i="29"/>
  <c r="O184" i="29" s="1"/>
  <c r="H161" i="29"/>
  <c r="I161" i="29" s="1"/>
  <c r="K161" i="29" s="1"/>
  <c r="L161" i="29" s="1"/>
  <c r="N132" i="29"/>
  <c r="N126" i="29"/>
  <c r="O126" i="29" s="1"/>
  <c r="N120" i="29"/>
  <c r="O120" i="29" s="1"/>
  <c r="N100" i="29"/>
  <c r="O100" i="29" s="1"/>
  <c r="H95" i="29"/>
  <c r="I95" i="29" s="1"/>
  <c r="K95" i="29" s="1"/>
  <c r="L95" i="29" s="1"/>
  <c r="N74" i="29"/>
  <c r="H71" i="29"/>
  <c r="I71" i="29" s="1"/>
  <c r="K71" i="29" s="1"/>
  <c r="L71" i="29" s="1"/>
  <c r="H57" i="29"/>
  <c r="I57" i="29" s="1"/>
  <c r="K57" i="29" s="1"/>
  <c r="L57" i="29" s="1"/>
  <c r="N54" i="29"/>
  <c r="H10" i="29"/>
  <c r="I10" i="29" s="1"/>
  <c r="K10" i="29" s="1"/>
  <c r="L10" i="29" s="1"/>
  <c r="N168" i="29"/>
  <c r="O168" i="29" s="1"/>
  <c r="N114" i="29"/>
  <c r="O114" i="29" s="1"/>
  <c r="N92" i="29"/>
  <c r="N80" i="29"/>
  <c r="O80" i="29" s="1"/>
  <c r="N24" i="29"/>
  <c r="N14" i="29"/>
  <c r="O14" i="29" s="1"/>
  <c r="N252" i="29"/>
  <c r="O252" i="29" s="1"/>
  <c r="N196" i="29"/>
  <c r="N190" i="29"/>
  <c r="O190" i="29" s="1"/>
  <c r="N282" i="29"/>
  <c r="N264" i="29"/>
  <c r="H260" i="29"/>
  <c r="I260" i="29" s="1"/>
  <c r="K260" i="29" s="1"/>
  <c r="L260" i="29" s="1"/>
  <c r="H248" i="29"/>
  <c r="I248" i="29" s="1"/>
  <c r="K248" i="29" s="1"/>
  <c r="L248" i="29" s="1"/>
  <c r="H243" i="29"/>
  <c r="I243" i="29" s="1"/>
  <c r="K243" i="29" s="1"/>
  <c r="L243" i="29" s="1"/>
  <c r="N240" i="29"/>
  <c r="N230" i="29"/>
  <c r="O230" i="29" s="1"/>
  <c r="N220" i="29"/>
  <c r="O220" i="29" s="1"/>
  <c r="N214" i="29"/>
  <c r="H211" i="29"/>
  <c r="I211" i="29" s="1"/>
  <c r="K211" i="29" s="1"/>
  <c r="L211" i="29" s="1"/>
  <c r="N208" i="29"/>
  <c r="H199" i="29"/>
  <c r="I199" i="29" s="1"/>
  <c r="K199" i="29" s="1"/>
  <c r="L199" i="29" s="1"/>
  <c r="H185" i="29"/>
  <c r="I185" i="29" s="1"/>
  <c r="K185" i="29" s="1"/>
  <c r="L185" i="29" s="1"/>
  <c r="H170" i="29"/>
  <c r="I170" i="29" s="1"/>
  <c r="K170" i="29" s="1"/>
  <c r="L170" i="29" s="1"/>
  <c r="H150" i="29"/>
  <c r="I150" i="29" s="1"/>
  <c r="K150" i="29" s="1"/>
  <c r="L150" i="29" s="1"/>
  <c r="N142" i="29"/>
  <c r="O142" i="29" s="1"/>
  <c r="H139" i="29"/>
  <c r="I139" i="29" s="1"/>
  <c r="K139" i="29" s="1"/>
  <c r="L139" i="29" s="1"/>
  <c r="N136" i="29"/>
  <c r="N124" i="29"/>
  <c r="N118" i="29"/>
  <c r="O118" i="29" s="1"/>
  <c r="H116" i="29"/>
  <c r="I116" i="29" s="1"/>
  <c r="K116" i="29" s="1"/>
  <c r="L116" i="29" s="1"/>
  <c r="N104" i="29"/>
  <c r="O104" i="29" s="1"/>
  <c r="H88" i="29"/>
  <c r="I88" i="29" s="1"/>
  <c r="H83" i="29"/>
  <c r="I83" i="29" s="1"/>
  <c r="K83" i="29" s="1"/>
  <c r="L83" i="29" s="1"/>
  <c r="H64" i="29"/>
  <c r="I64" i="29" s="1"/>
  <c r="K64" i="29" s="1"/>
  <c r="L64" i="29" s="1"/>
  <c r="H55" i="29"/>
  <c r="I55" i="29" s="1"/>
  <c r="K55" i="29" s="1"/>
  <c r="L55" i="29" s="1"/>
  <c r="N48" i="29"/>
  <c r="H41" i="29"/>
  <c r="I41" i="29" s="1"/>
  <c r="K41" i="29" s="1"/>
  <c r="L41" i="29" s="1"/>
  <c r="N38" i="29"/>
  <c r="O38" i="29" s="1"/>
  <c r="H36" i="29"/>
  <c r="I36" i="29" s="1"/>
  <c r="K36" i="29" s="1"/>
  <c r="L36" i="29" s="1"/>
  <c r="N296" i="29"/>
  <c r="N286" i="29"/>
  <c r="O286" i="29" s="1"/>
  <c r="H272" i="29"/>
  <c r="I272" i="29" s="1"/>
  <c r="K272" i="29" s="1"/>
  <c r="L272" i="29" s="1"/>
  <c r="H267" i="29"/>
  <c r="I267" i="29" s="1"/>
  <c r="K267" i="29" s="1"/>
  <c r="L267" i="29" s="1"/>
  <c r="N250" i="29"/>
  <c r="N234" i="29"/>
  <c r="O234" i="29" s="1"/>
  <c r="H232" i="29"/>
  <c r="I232" i="29" s="1"/>
  <c r="K232" i="29" s="1"/>
  <c r="L232" i="29" s="1"/>
  <c r="N224" i="29"/>
  <c r="H222" i="29"/>
  <c r="I222" i="29" s="1"/>
  <c r="K222" i="29" s="1"/>
  <c r="L222" i="29" s="1"/>
  <c r="H215" i="29"/>
  <c r="I215" i="29" s="1"/>
  <c r="K215" i="29" s="1"/>
  <c r="L215" i="29" s="1"/>
  <c r="N202" i="29"/>
  <c r="H198" i="29"/>
  <c r="I198" i="29" s="1"/>
  <c r="K198" i="29" s="1"/>
  <c r="L198" i="29" s="1"/>
  <c r="N188" i="29"/>
  <c r="H174" i="29"/>
  <c r="I174" i="29" s="1"/>
  <c r="K174" i="29" s="1"/>
  <c r="L174" i="29" s="1"/>
  <c r="N166" i="29"/>
  <c r="N152" i="29"/>
  <c r="N130" i="29"/>
  <c r="O130" i="29" s="1"/>
  <c r="H127" i="29"/>
  <c r="I127" i="29" s="1"/>
  <c r="K127" i="29" s="1"/>
  <c r="L127" i="29" s="1"/>
  <c r="N112" i="29"/>
  <c r="N108" i="29"/>
  <c r="O108" i="29" s="1"/>
  <c r="H101" i="29"/>
  <c r="I101" i="29" s="1"/>
  <c r="K101" i="29" s="1"/>
  <c r="L101" i="29" s="1"/>
  <c r="H94" i="29"/>
  <c r="I94" i="29" s="1"/>
  <c r="K94" i="29" s="1"/>
  <c r="L94" i="29" s="1"/>
  <c r="N90" i="29"/>
  <c r="N72" i="29"/>
  <c r="N52" i="29"/>
  <c r="N42" i="29"/>
  <c r="O42" i="29" s="1"/>
  <c r="H23" i="29"/>
  <c r="I23" i="29" s="1"/>
  <c r="K23" i="29" s="1"/>
  <c r="L23" i="29" s="1"/>
  <c r="N16" i="29"/>
  <c r="H4" i="29"/>
  <c r="I4" i="29" s="1"/>
  <c r="K4" i="29" s="1"/>
  <c r="L4" i="29" s="1"/>
  <c r="H15" i="29"/>
  <c r="I15" i="29" s="1"/>
  <c r="K15" i="29" s="1"/>
  <c r="L15" i="29" s="1"/>
  <c r="N12" i="29"/>
  <c r="N6" i="29"/>
  <c r="F5645" i="8"/>
  <c r="G5645" i="8" s="1"/>
  <c r="E5653" i="8"/>
  <c r="E5645" i="8"/>
  <c r="E5637" i="8"/>
  <c r="E5629" i="8"/>
  <c r="E5621" i="8"/>
  <c r="E5613" i="8"/>
  <c r="E5605" i="8"/>
  <c r="E5597" i="8"/>
  <c r="E5589" i="8"/>
  <c r="E5581" i="8"/>
  <c r="E5573" i="8"/>
  <c r="E5565" i="8"/>
  <c r="E5548" i="8"/>
  <c r="E5532" i="8"/>
  <c r="E5523" i="8"/>
  <c r="E5521" i="8"/>
  <c r="E5515" i="8"/>
  <c r="E5488" i="8"/>
  <c r="E5462" i="8"/>
  <c r="E5443" i="8"/>
  <c r="E5418" i="8"/>
  <c r="E5544" i="8"/>
  <c r="E5528" i="8"/>
  <c r="E5517" i="8"/>
  <c r="E5487" i="8"/>
  <c r="E5485" i="8"/>
  <c r="E5480" i="8"/>
  <c r="E5475" i="8"/>
  <c r="E5472" i="8"/>
  <c r="E5379" i="8"/>
  <c r="E5367" i="8"/>
  <c r="E5411" i="8"/>
  <c r="E5510" i="8"/>
  <c r="E5494" i="8"/>
  <c r="E5471" i="8"/>
  <c r="E5469" i="8"/>
  <c r="E5464" i="8"/>
  <c r="E5459" i="8"/>
  <c r="E5456" i="8"/>
  <c r="E5434" i="8"/>
  <c r="E5652" i="8"/>
  <c r="E5644" i="8"/>
  <c r="E5636" i="8"/>
  <c r="E5620" i="8"/>
  <c r="E5612" i="8"/>
  <c r="E5604" i="8"/>
  <c r="E5596" i="8"/>
  <c r="E5588" i="8"/>
  <c r="E5580" i="8"/>
  <c r="E5572" i="8"/>
  <c r="E5564" i="8"/>
  <c r="E5554" i="8"/>
  <c r="E5538" i="8"/>
  <c r="E5512" i="8"/>
  <c r="E5503" i="8"/>
  <c r="E5501" i="8"/>
  <c r="E5453" i="8"/>
  <c r="E5402" i="8"/>
  <c r="E5655" i="8"/>
  <c r="E5647" i="8"/>
  <c r="E5639" i="8"/>
  <c r="E5631" i="8"/>
  <c r="E5623" i="8"/>
  <c r="E5615" i="8"/>
  <c r="E5607" i="8"/>
  <c r="E5599" i="8"/>
  <c r="E5591" i="8"/>
  <c r="E5583" i="8"/>
  <c r="E5575" i="8"/>
  <c r="E5567" i="8"/>
  <c r="E5559" i="8"/>
  <c r="E5552" i="8"/>
  <c r="E5543" i="8"/>
  <c r="E5536" i="8"/>
  <c r="E5527" i="8"/>
  <c r="E5511" i="8"/>
  <c r="E5507" i="8"/>
  <c r="E5496" i="8"/>
  <c r="E5491" i="8"/>
  <c r="E5481" i="8"/>
  <c r="E5473" i="8"/>
  <c r="E5427" i="8"/>
  <c r="E5628" i="8"/>
  <c r="F5647" i="8"/>
  <c r="G5647" i="8" s="1"/>
  <c r="F5634" i="8"/>
  <c r="G5634" i="8" s="1"/>
  <c r="F5625" i="8"/>
  <c r="G5625" i="8" s="1"/>
  <c r="F5615" i="8"/>
  <c r="G5615" i="8" s="1"/>
  <c r="F5602" i="8"/>
  <c r="G5602" i="8" s="1"/>
  <c r="F5593" i="8"/>
  <c r="G5593" i="8" s="1"/>
  <c r="F5583" i="8"/>
  <c r="G5583" i="8" s="1"/>
  <c r="F5570" i="8"/>
  <c r="G5570" i="8" s="1"/>
  <c r="F5552" i="8"/>
  <c r="G5552" i="8" s="1"/>
  <c r="F5543" i="8"/>
  <c r="G5543" i="8" s="1"/>
  <c r="F5527" i="8"/>
  <c r="G5527" i="8" s="1"/>
  <c r="F5512" i="8"/>
  <c r="G5512" i="8" s="1"/>
  <c r="F5488" i="8"/>
  <c r="G5488" i="8" s="1"/>
  <c r="E5550" i="8"/>
  <c r="E5534" i="8"/>
  <c r="E5525" i="8"/>
  <c r="E5498" i="8"/>
  <c r="E5495" i="8"/>
  <c r="E5478" i="8"/>
  <c r="E5450" i="8"/>
  <c r="E5365" i="8"/>
  <c r="E5437" i="8"/>
  <c r="E5421" i="8"/>
  <c r="E5405" i="8"/>
  <c r="E5373" i="8"/>
  <c r="E5449" i="8"/>
  <c r="E5433" i="8"/>
  <c r="E5417" i="8"/>
  <c r="E5357" i="8"/>
  <c r="E5397" i="8"/>
  <c r="E5389" i="8"/>
  <c r="E5371" i="8"/>
  <c r="E5455" i="8"/>
  <c r="E5439" i="8"/>
  <c r="E5423" i="8"/>
  <c r="E5407" i="8"/>
  <c r="E5381" i="8"/>
  <c r="F5521" i="8"/>
  <c r="G5521" i="8" s="1"/>
  <c r="F5497" i="8"/>
  <c r="G5497" i="8" s="1"/>
  <c r="F5561" i="8"/>
  <c r="G5561" i="8" s="1"/>
  <c r="F5513" i="8"/>
  <c r="G5513" i="8" s="1"/>
  <c r="F5505" i="8"/>
  <c r="G5505" i="8" s="1"/>
  <c r="F5440" i="8"/>
  <c r="G5440" i="8" s="1"/>
  <c r="F5556" i="8"/>
  <c r="G5556" i="8" s="1"/>
  <c r="F5545" i="8"/>
  <c r="G5545" i="8" s="1"/>
  <c r="F5540" i="8"/>
  <c r="G5540" i="8" s="1"/>
  <c r="F5386" i="8"/>
  <c r="G5386" i="8" s="1"/>
  <c r="F5370" i="8"/>
  <c r="G5370" i="8" s="1"/>
  <c r="F5651" i="8"/>
  <c r="G5651" i="8" s="1"/>
  <c r="F5643" i="8"/>
  <c r="G5643" i="8" s="1"/>
  <c r="F5635" i="8"/>
  <c r="G5635" i="8" s="1"/>
  <c r="F5627" i="8"/>
  <c r="G5627" i="8" s="1"/>
  <c r="F5619" i="8"/>
  <c r="G5619" i="8" s="1"/>
  <c r="F5611" i="8"/>
  <c r="G5611" i="8" s="1"/>
  <c r="F5603" i="8"/>
  <c r="G5603" i="8" s="1"/>
  <c r="F5595" i="8"/>
  <c r="G5595" i="8" s="1"/>
  <c r="F5587" i="8"/>
  <c r="G5587" i="8" s="1"/>
  <c r="F5579" i="8"/>
  <c r="G5579" i="8" s="1"/>
  <c r="F5571" i="8"/>
  <c r="G5571" i="8" s="1"/>
  <c r="F5563" i="8"/>
  <c r="G5563" i="8" s="1"/>
  <c r="F5558" i="8"/>
  <c r="G5558" i="8" s="1"/>
  <c r="F5542" i="8"/>
  <c r="G5542" i="8" s="1"/>
  <c r="F5458" i="8"/>
  <c r="G5458" i="8" s="1"/>
  <c r="F5652" i="8"/>
  <c r="G5652" i="8" s="1"/>
  <c r="F5644" i="8"/>
  <c r="G5644" i="8" s="1"/>
  <c r="F5636" i="8"/>
  <c r="G5636" i="8" s="1"/>
  <c r="F5628" i="8"/>
  <c r="G5628" i="8" s="1"/>
  <c r="F5620" i="8"/>
  <c r="G5620" i="8" s="1"/>
  <c r="F5612" i="8"/>
  <c r="G5612" i="8" s="1"/>
  <c r="F5604" i="8"/>
  <c r="G5604" i="8" s="1"/>
  <c r="F5596" i="8"/>
  <c r="G5596" i="8" s="1"/>
  <c r="F5588" i="8"/>
  <c r="G5588" i="8" s="1"/>
  <c r="F5580" i="8"/>
  <c r="G5580" i="8" s="1"/>
  <c r="F5572" i="8"/>
  <c r="G5572" i="8" s="1"/>
  <c r="F5564" i="8"/>
  <c r="G5564" i="8" s="1"/>
  <c r="F5532" i="8"/>
  <c r="G5532" i="8" s="1"/>
  <c r="F5530" i="8"/>
  <c r="G5530" i="8" s="1"/>
  <c r="F5473" i="8"/>
  <c r="G5473" i="8" s="1"/>
  <c r="F5457" i="8"/>
  <c r="G5457" i="8" s="1"/>
  <c r="F5416" i="8"/>
  <c r="G5416" i="8" s="1"/>
  <c r="F5546" i="8"/>
  <c r="G5546" i="8" s="1"/>
  <c r="F5442" i="8"/>
  <c r="G5442" i="8" s="1"/>
  <c r="F5435" i="8"/>
  <c r="G5435" i="8" s="1"/>
  <c r="F5654" i="8"/>
  <c r="G5654" i="8" s="1"/>
  <c r="F5646" i="8"/>
  <c r="G5646" i="8" s="1"/>
  <c r="F5638" i="8"/>
  <c r="G5638" i="8" s="1"/>
  <c r="F5630" i="8"/>
  <c r="G5630" i="8" s="1"/>
  <c r="F5622" i="8"/>
  <c r="G5622" i="8" s="1"/>
  <c r="F5614" i="8"/>
  <c r="G5614" i="8" s="1"/>
  <c r="F5606" i="8"/>
  <c r="G5606" i="8" s="1"/>
  <c r="F5598" i="8"/>
  <c r="G5598" i="8" s="1"/>
  <c r="F5590" i="8"/>
  <c r="G5590" i="8" s="1"/>
  <c r="F5582" i="8"/>
  <c r="G5582" i="8" s="1"/>
  <c r="F5574" i="8"/>
  <c r="G5574" i="8" s="1"/>
  <c r="F5566" i="8"/>
  <c r="G5566" i="8" s="1"/>
  <c r="F5553" i="8"/>
  <c r="G5553" i="8" s="1"/>
  <c r="F5548" i="8"/>
  <c r="G5548" i="8" s="1"/>
  <c r="F5537" i="8"/>
  <c r="G5537" i="8" s="1"/>
  <c r="F5522" i="8"/>
  <c r="G5522" i="8" s="1"/>
  <c r="F5518" i="8"/>
  <c r="G5518" i="8" s="1"/>
  <c r="F5481" i="8"/>
  <c r="G5481" i="8" s="1"/>
  <c r="F5434" i="8"/>
  <c r="G5434" i="8" s="1"/>
  <c r="F5514" i="8"/>
  <c r="G5514" i="8" s="1"/>
  <c r="F5510" i="8"/>
  <c r="G5510" i="8" s="1"/>
  <c r="F5506" i="8"/>
  <c r="G5506" i="8" s="1"/>
  <c r="F5502" i="8"/>
  <c r="G5502" i="8" s="1"/>
  <c r="F5489" i="8"/>
  <c r="G5489" i="8" s="1"/>
  <c r="F5418" i="8"/>
  <c r="G5418" i="8" s="1"/>
  <c r="F5419" i="8"/>
  <c r="G5419" i="8" s="1"/>
  <c r="F5411" i="8"/>
  <c r="G5411" i="8" s="1"/>
  <c r="F5402" i="8"/>
  <c r="G5402" i="8" s="1"/>
  <c r="F5498" i="8"/>
  <c r="G5498" i="8" s="1"/>
  <c r="F5490" i="8"/>
  <c r="G5490" i="8" s="1"/>
  <c r="F5482" i="8"/>
  <c r="G5482" i="8" s="1"/>
  <c r="F5474" i="8"/>
  <c r="G5474" i="8" s="1"/>
  <c r="F5410" i="8"/>
  <c r="G5410" i="8" s="1"/>
  <c r="F5524" i="8"/>
  <c r="G5524" i="8" s="1"/>
  <c r="F5516" i="8"/>
  <c r="G5516" i="8" s="1"/>
  <c r="F5508" i="8"/>
  <c r="G5508" i="8" s="1"/>
  <c r="F5500" i="8"/>
  <c r="G5500" i="8" s="1"/>
  <c r="F5492" i="8"/>
  <c r="G5492" i="8" s="1"/>
  <c r="F5484" i="8"/>
  <c r="G5484" i="8" s="1"/>
  <c r="F5476" i="8"/>
  <c r="G5476" i="8" s="1"/>
  <c r="F5451" i="8"/>
  <c r="G5451" i="8" s="1"/>
  <c r="F5533" i="8"/>
  <c r="G5533" i="8" s="1"/>
  <c r="F5525" i="8"/>
  <c r="G5525" i="8" s="1"/>
  <c r="F5517" i="8"/>
  <c r="G5517" i="8" s="1"/>
  <c r="F5509" i="8"/>
  <c r="G5509" i="8" s="1"/>
  <c r="F5501" i="8"/>
  <c r="G5501" i="8" s="1"/>
  <c r="F5493" i="8"/>
  <c r="G5493" i="8" s="1"/>
  <c r="F5485" i="8"/>
  <c r="G5485" i="8" s="1"/>
  <c r="F5477" i="8"/>
  <c r="G5477" i="8" s="1"/>
  <c r="F5469" i="8"/>
  <c r="G5469" i="8" s="1"/>
  <c r="F5453" i="8"/>
  <c r="G5453" i="8" s="1"/>
  <c r="F5465" i="8"/>
  <c r="G5465" i="8" s="1"/>
  <c r="F5427" i="8"/>
  <c r="G5427" i="8" s="1"/>
  <c r="F5394" i="8"/>
  <c r="G5394" i="8" s="1"/>
  <c r="F5378" i="8"/>
  <c r="G5378" i="8" s="1"/>
  <c r="F5362" i="8"/>
  <c r="G5362" i="8" s="1"/>
  <c r="F5443" i="8"/>
  <c r="G5443" i="8" s="1"/>
  <c r="F5426" i="8"/>
  <c r="G5426" i="8" s="1"/>
  <c r="F5403" i="8"/>
  <c r="G5403" i="8" s="1"/>
  <c r="F5395" i="8"/>
  <c r="G5395" i="8" s="1"/>
  <c r="F5387" i="8"/>
  <c r="G5387" i="8" s="1"/>
  <c r="F5379" i="8"/>
  <c r="G5379" i="8" s="1"/>
  <c r="F5371" i="8"/>
  <c r="G5371" i="8" s="1"/>
  <c r="F5363" i="8"/>
  <c r="G5363" i="8" s="1"/>
  <c r="F5390" i="8"/>
  <c r="G5390" i="8" s="1"/>
  <c r="F5382" i="8"/>
  <c r="G5382" i="8" s="1"/>
  <c r="F5374" i="8"/>
  <c r="G5374" i="8" s="1"/>
  <c r="F5366" i="8"/>
  <c r="G5366" i="8" s="1"/>
  <c r="F5358" i="8"/>
  <c r="H274" i="29"/>
  <c r="I274" i="29" s="1"/>
  <c r="K274" i="29" s="1"/>
  <c r="L274" i="29" s="1"/>
  <c r="H266" i="29"/>
  <c r="I266" i="29" s="1"/>
  <c r="K266" i="29" s="1"/>
  <c r="L266" i="29" s="1"/>
  <c r="H231" i="29"/>
  <c r="I231" i="29" s="1"/>
  <c r="K231" i="29" s="1"/>
  <c r="L231" i="29" s="1"/>
  <c r="H225" i="29"/>
  <c r="I225" i="29" s="1"/>
  <c r="K225" i="29" s="1"/>
  <c r="L225" i="29" s="1"/>
  <c r="H205" i="29"/>
  <c r="I205" i="29" s="1"/>
  <c r="K205" i="29" s="1"/>
  <c r="L205" i="29" s="1"/>
  <c r="H187" i="29"/>
  <c r="I187" i="29" s="1"/>
  <c r="K187" i="29" s="1"/>
  <c r="L187" i="29" s="1"/>
  <c r="H154" i="29"/>
  <c r="I154" i="29" s="1"/>
  <c r="K154" i="29" s="1"/>
  <c r="L154" i="29" s="1"/>
  <c r="H131" i="29"/>
  <c r="I131" i="29" s="1"/>
  <c r="K131" i="29" s="1"/>
  <c r="L131" i="29" s="1"/>
  <c r="H96" i="29"/>
  <c r="I96" i="29" s="1"/>
  <c r="K96" i="29" s="1"/>
  <c r="L96" i="29" s="1"/>
  <c r="H67" i="29"/>
  <c r="I67" i="29" s="1"/>
  <c r="K67" i="29" s="1"/>
  <c r="L67" i="29" s="1"/>
  <c r="H56" i="29"/>
  <c r="I56" i="29" s="1"/>
  <c r="K56" i="29" s="1"/>
  <c r="L56" i="29" s="1"/>
  <c r="H53" i="29"/>
  <c r="I53" i="29" s="1"/>
  <c r="K53" i="29" s="1"/>
  <c r="L53" i="29" s="1"/>
  <c r="H48" i="29"/>
  <c r="I48" i="29" s="1"/>
  <c r="K48" i="29" s="1"/>
  <c r="L48" i="29" s="1"/>
  <c r="H40" i="29"/>
  <c r="I40" i="29" s="1"/>
  <c r="K40" i="29" s="1"/>
  <c r="L40" i="29" s="1"/>
  <c r="H37" i="29"/>
  <c r="I37" i="29" s="1"/>
  <c r="K37" i="29" s="1"/>
  <c r="L37" i="29" s="1"/>
  <c r="H32" i="29"/>
  <c r="I32" i="29" s="1"/>
  <c r="K32" i="29" s="1"/>
  <c r="L32" i="29" s="1"/>
  <c r="H29" i="29"/>
  <c r="I29" i="29" s="1"/>
  <c r="K29" i="29" s="1"/>
  <c r="L29" i="29" s="1"/>
  <c r="H24" i="29"/>
  <c r="I24" i="29" s="1"/>
  <c r="K24" i="29" s="1"/>
  <c r="L24" i="29" s="1"/>
  <c r="H16" i="29"/>
  <c r="I16" i="29" s="1"/>
  <c r="K16" i="29" s="1"/>
  <c r="L16" i="29" s="1"/>
  <c r="K297" i="29"/>
  <c r="L297" i="29" s="1"/>
  <c r="H299" i="29"/>
  <c r="I299" i="29" s="1"/>
  <c r="K299" i="29" s="1"/>
  <c r="L299" i="29" s="1"/>
  <c r="H292" i="29"/>
  <c r="I292" i="29" s="1"/>
  <c r="K292" i="29" s="1"/>
  <c r="L292" i="29" s="1"/>
  <c r="H285" i="29"/>
  <c r="I285" i="29" s="1"/>
  <c r="K285" i="29" s="1"/>
  <c r="L285" i="29" s="1"/>
  <c r="H278" i="29"/>
  <c r="I278" i="29" s="1"/>
  <c r="K278" i="29" s="1"/>
  <c r="L278" i="29" s="1"/>
  <c r="H270" i="29"/>
  <c r="I270" i="29" s="1"/>
  <c r="K270" i="29" s="1"/>
  <c r="L270" i="29" s="1"/>
  <c r="H254" i="29"/>
  <c r="I254" i="29" s="1"/>
  <c r="K254" i="29" s="1"/>
  <c r="L254" i="29" s="1"/>
  <c r="H221" i="29"/>
  <c r="I221" i="29" s="1"/>
  <c r="K221" i="29" s="1"/>
  <c r="L221" i="29" s="1"/>
  <c r="H216" i="29"/>
  <c r="I216" i="29" s="1"/>
  <c r="K216" i="29" s="1"/>
  <c r="L216" i="29" s="1"/>
  <c r="H209" i="29"/>
  <c r="I209" i="29" s="1"/>
  <c r="K209" i="29" s="1"/>
  <c r="L209" i="29" s="1"/>
  <c r="H197" i="29"/>
  <c r="I197" i="29" s="1"/>
  <c r="K197" i="29" s="1"/>
  <c r="L197" i="29" s="1"/>
  <c r="H186" i="29"/>
  <c r="I186" i="29" s="1"/>
  <c r="K186" i="29" s="1"/>
  <c r="L186" i="29" s="1"/>
  <c r="H182" i="29"/>
  <c r="I182" i="29" s="1"/>
  <c r="K182" i="29" s="1"/>
  <c r="L182" i="29" s="1"/>
  <c r="H149" i="29"/>
  <c r="I149" i="29" s="1"/>
  <c r="K149" i="29" s="1"/>
  <c r="L149" i="29" s="1"/>
  <c r="H138" i="29"/>
  <c r="I138" i="29" s="1"/>
  <c r="K138" i="29" s="1"/>
  <c r="L138" i="29" s="1"/>
  <c r="H91" i="29"/>
  <c r="I91" i="29" s="1"/>
  <c r="K91" i="29" s="1"/>
  <c r="L91" i="29" s="1"/>
  <c r="H75" i="29"/>
  <c r="I75" i="29" s="1"/>
  <c r="K75" i="29" s="1"/>
  <c r="L75" i="29" s="1"/>
  <c r="H60" i="29"/>
  <c r="I60" i="29" s="1"/>
  <c r="K60" i="29" s="1"/>
  <c r="L60" i="29" s="1"/>
  <c r="H12" i="29"/>
  <c r="I12" i="29" s="1"/>
  <c r="K12" i="29" s="1"/>
  <c r="L12" i="29" s="1"/>
  <c r="H234" i="29"/>
  <c r="I234" i="29" s="1"/>
  <c r="K234" i="29" s="1"/>
  <c r="L234" i="29" s="1"/>
  <c r="H193" i="29"/>
  <c r="I193" i="29" s="1"/>
  <c r="K193" i="29" s="1"/>
  <c r="L193" i="29" s="1"/>
  <c r="H168" i="29"/>
  <c r="I168" i="29" s="1"/>
  <c r="K168" i="29" s="1"/>
  <c r="L168" i="29" s="1"/>
  <c r="H164" i="29"/>
  <c r="I164" i="29" s="1"/>
  <c r="K164" i="29" s="1"/>
  <c r="L164" i="29" s="1"/>
  <c r="H145" i="29"/>
  <c r="I145" i="29" s="1"/>
  <c r="K145" i="29" s="1"/>
  <c r="L145" i="29" s="1"/>
  <c r="H141" i="29"/>
  <c r="I141" i="29" s="1"/>
  <c r="K141" i="29" s="1"/>
  <c r="L141" i="29" s="1"/>
  <c r="H133" i="29"/>
  <c r="I133" i="29" s="1"/>
  <c r="K133" i="29" s="1"/>
  <c r="L133" i="29" s="1"/>
  <c r="H107" i="29"/>
  <c r="I107" i="29" s="1"/>
  <c r="K107" i="29" s="1"/>
  <c r="L107" i="29" s="1"/>
  <c r="H86" i="29"/>
  <c r="I86" i="29" s="1"/>
  <c r="K86" i="29" s="1"/>
  <c r="L86" i="29" s="1"/>
  <c r="H82" i="29"/>
  <c r="I82" i="29" s="1"/>
  <c r="K82" i="29" s="1"/>
  <c r="L82" i="29" s="1"/>
  <c r="H51" i="29"/>
  <c r="I51" i="29" s="1"/>
  <c r="K51" i="29" s="1"/>
  <c r="L51" i="29" s="1"/>
  <c r="H43" i="29"/>
  <c r="I43" i="29" s="1"/>
  <c r="K43" i="29" s="1"/>
  <c r="L43" i="29" s="1"/>
  <c r="H35" i="29"/>
  <c r="I35" i="29" s="1"/>
  <c r="K35" i="29" s="1"/>
  <c r="L35" i="29" s="1"/>
  <c r="H27" i="29"/>
  <c r="I27" i="29" s="1"/>
  <c r="K27" i="29" s="1"/>
  <c r="L27" i="29" s="1"/>
  <c r="H19" i="29"/>
  <c r="I19" i="29" s="1"/>
  <c r="K19" i="29" s="1"/>
  <c r="L19" i="29" s="1"/>
  <c r="H284" i="29"/>
  <c r="I284" i="29" s="1"/>
  <c r="K284" i="29" s="1"/>
  <c r="L284" i="29" s="1"/>
  <c r="H277" i="29"/>
  <c r="I277" i="29" s="1"/>
  <c r="K277" i="29" s="1"/>
  <c r="L277" i="29" s="1"/>
  <c r="H269" i="29"/>
  <c r="I269" i="29" s="1"/>
  <c r="K269" i="29" s="1"/>
  <c r="L269" i="29" s="1"/>
  <c r="H244" i="29"/>
  <c r="I244" i="29" s="1"/>
  <c r="K244" i="29" s="1"/>
  <c r="L244" i="29" s="1"/>
  <c r="H241" i="29"/>
  <c r="I241" i="29" s="1"/>
  <c r="K241" i="29" s="1"/>
  <c r="L241" i="29" s="1"/>
  <c r="H236" i="29"/>
  <c r="I236" i="29" s="1"/>
  <c r="K236" i="29" s="1"/>
  <c r="L236" i="29" s="1"/>
  <c r="H219" i="29"/>
  <c r="I219" i="29" s="1"/>
  <c r="K219" i="29" s="1"/>
  <c r="L219" i="29" s="1"/>
  <c r="H200" i="29"/>
  <c r="I200" i="29" s="1"/>
  <c r="K200" i="29" s="1"/>
  <c r="L200" i="29" s="1"/>
  <c r="H176" i="29"/>
  <c r="I176" i="29" s="1"/>
  <c r="K176" i="29" s="1"/>
  <c r="L176" i="29" s="1"/>
  <c r="H172" i="29"/>
  <c r="I172" i="29" s="1"/>
  <c r="K172" i="29" s="1"/>
  <c r="L172" i="29" s="1"/>
  <c r="H167" i="29"/>
  <c r="I167" i="29" s="1"/>
  <c r="K167" i="29" s="1"/>
  <c r="L167" i="29" s="1"/>
  <c r="H148" i="29"/>
  <c r="I148" i="29" s="1"/>
  <c r="K148" i="29" s="1"/>
  <c r="L148" i="29" s="1"/>
  <c r="H120" i="29"/>
  <c r="I120" i="29" s="1"/>
  <c r="K120" i="29" s="1"/>
  <c r="L120" i="29" s="1"/>
  <c r="H58" i="29"/>
  <c r="I58" i="29" s="1"/>
  <c r="K58" i="29" s="1"/>
  <c r="L58" i="29" s="1"/>
  <c r="H50" i="29"/>
  <c r="I50" i="29" s="1"/>
  <c r="K50" i="29" s="1"/>
  <c r="L50" i="29" s="1"/>
  <c r="H42" i="29"/>
  <c r="I42" i="29" s="1"/>
  <c r="K42" i="29" s="1"/>
  <c r="L42" i="29" s="1"/>
  <c r="H34" i="29"/>
  <c r="I34" i="29" s="1"/>
  <c r="K34" i="29" s="1"/>
  <c r="L34" i="29" s="1"/>
  <c r="H26" i="29"/>
  <c r="I26" i="29" s="1"/>
  <c r="K26" i="29" s="1"/>
  <c r="L26" i="29" s="1"/>
  <c r="H18" i="29"/>
  <c r="I18" i="29" s="1"/>
  <c r="K18" i="29" s="1"/>
  <c r="L18" i="29" s="1"/>
  <c r="H5" i="29"/>
  <c r="I5" i="29" s="1"/>
  <c r="K5" i="29" s="1"/>
  <c r="L5" i="29" s="1"/>
  <c r="H301" i="29"/>
  <c r="I301" i="29" s="1"/>
  <c r="K301" i="29" s="1"/>
  <c r="L301" i="29" s="1"/>
  <c r="H283" i="29"/>
  <c r="I283" i="29" s="1"/>
  <c r="K283" i="29" s="1"/>
  <c r="L283" i="29" s="1"/>
  <c r="H276" i="29"/>
  <c r="I276" i="29" s="1"/>
  <c r="K276" i="29" s="1"/>
  <c r="L276" i="29" s="1"/>
  <c r="H263" i="29"/>
  <c r="I263" i="29" s="1"/>
  <c r="K263" i="29" s="1"/>
  <c r="L263" i="29" s="1"/>
  <c r="H259" i="29"/>
  <c r="I259" i="29" s="1"/>
  <c r="K259" i="29" s="1"/>
  <c r="L259" i="29" s="1"/>
  <c r="H240" i="29"/>
  <c r="I240" i="29" s="1"/>
  <c r="K240" i="29" s="1"/>
  <c r="L240" i="29" s="1"/>
  <c r="H239" i="29"/>
  <c r="I239" i="29" s="1"/>
  <c r="K239" i="29" s="1"/>
  <c r="L239" i="29" s="1"/>
  <c r="H238" i="29"/>
  <c r="I238" i="29" s="1"/>
  <c r="K238" i="29" s="1"/>
  <c r="L238" i="29" s="1"/>
  <c r="H218" i="29"/>
  <c r="I218" i="29" s="1"/>
  <c r="K218" i="29" s="1"/>
  <c r="L218" i="29" s="1"/>
  <c r="H206" i="29"/>
  <c r="I206" i="29" s="1"/>
  <c r="K206" i="29" s="1"/>
  <c r="L206" i="29" s="1"/>
  <c r="H191" i="29"/>
  <c r="I191" i="29" s="1"/>
  <c r="K191" i="29" s="1"/>
  <c r="L191" i="29" s="1"/>
  <c r="H184" i="29"/>
  <c r="I184" i="29" s="1"/>
  <c r="K184" i="29" s="1"/>
  <c r="L184" i="29" s="1"/>
  <c r="H180" i="29"/>
  <c r="I180" i="29" s="1"/>
  <c r="K180" i="29" s="1"/>
  <c r="L180" i="29" s="1"/>
  <c r="H175" i="29"/>
  <c r="I175" i="29" s="1"/>
  <c r="K175" i="29" s="1"/>
  <c r="L175" i="29" s="1"/>
  <c r="H129" i="29"/>
  <c r="I129" i="29" s="1"/>
  <c r="K129" i="29" s="1"/>
  <c r="L129" i="29" s="1"/>
  <c r="H123" i="29"/>
  <c r="I123" i="29" s="1"/>
  <c r="K123" i="29" s="1"/>
  <c r="L123" i="29" s="1"/>
  <c r="H119" i="29"/>
  <c r="I119" i="29" s="1"/>
  <c r="K119" i="29" s="1"/>
  <c r="L119" i="29" s="1"/>
  <c r="H73" i="29"/>
  <c r="I73" i="29" s="1"/>
  <c r="K73" i="29" s="1"/>
  <c r="L73" i="29" s="1"/>
  <c r="H291" i="29"/>
  <c r="I291" i="29" s="1"/>
  <c r="K291" i="29" s="1"/>
  <c r="L291" i="29" s="1"/>
  <c r="H290" i="29"/>
  <c r="I290" i="29" s="1"/>
  <c r="K290" i="29" s="1"/>
  <c r="L290" i="29" s="1"/>
  <c r="H264" i="29"/>
  <c r="I264" i="29" s="1"/>
  <c r="K264" i="29" s="1"/>
  <c r="L264" i="29" s="1"/>
  <c r="H294" i="29"/>
  <c r="I294" i="29" s="1"/>
  <c r="K294" i="29" s="1"/>
  <c r="L294" i="29" s="1"/>
  <c r="H268" i="29"/>
  <c r="I268" i="29" s="1"/>
  <c r="K268" i="29" s="1"/>
  <c r="L268" i="29" s="1"/>
  <c r="H282" i="29"/>
  <c r="I282" i="29" s="1"/>
  <c r="K282" i="29" s="1"/>
  <c r="L282" i="29" s="1"/>
  <c r="H261" i="29"/>
  <c r="I261" i="29" s="1"/>
  <c r="K261" i="29" s="1"/>
  <c r="L261" i="29" s="1"/>
  <c r="H235" i="29"/>
  <c r="I235" i="29" s="1"/>
  <c r="K235" i="29" s="1"/>
  <c r="L235" i="29" s="1"/>
  <c r="H195" i="29"/>
  <c r="I195" i="29" s="1"/>
  <c r="K195" i="29" s="1"/>
  <c r="L195" i="29" s="1"/>
  <c r="H188" i="29"/>
  <c r="I188" i="29" s="1"/>
  <c r="K188" i="29" s="1"/>
  <c r="L188" i="29" s="1"/>
  <c r="H166" i="29"/>
  <c r="I166" i="29" s="1"/>
  <c r="K166" i="29" s="1"/>
  <c r="L166" i="29" s="1"/>
  <c r="H159" i="29"/>
  <c r="I159" i="29" s="1"/>
  <c r="K159" i="29" s="1"/>
  <c r="L159" i="29" s="1"/>
  <c r="H155" i="29"/>
  <c r="I155" i="29" s="1"/>
  <c r="K155" i="29" s="1"/>
  <c r="L155" i="29" s="1"/>
  <c r="H147" i="29"/>
  <c r="I147" i="29" s="1"/>
  <c r="K147" i="29" s="1"/>
  <c r="L147" i="29" s="1"/>
  <c r="H144" i="29"/>
  <c r="I144" i="29" s="1"/>
  <c r="K144" i="29" s="1"/>
  <c r="L144" i="29" s="1"/>
  <c r="H132" i="29"/>
  <c r="I132" i="29" s="1"/>
  <c r="K132" i="29" s="1"/>
  <c r="L132" i="29" s="1"/>
  <c r="H122" i="29"/>
  <c r="I122" i="29" s="1"/>
  <c r="K122" i="29" s="1"/>
  <c r="L122" i="29" s="1"/>
  <c r="H117" i="29"/>
  <c r="I117" i="29" s="1"/>
  <c r="K117" i="29" s="1"/>
  <c r="L117" i="29" s="1"/>
  <c r="H72" i="29"/>
  <c r="I72" i="29" s="1"/>
  <c r="K72" i="29" s="1"/>
  <c r="L72" i="29" s="1"/>
  <c r="H65" i="29"/>
  <c r="I65" i="29" s="1"/>
  <c r="K65" i="29" s="1"/>
  <c r="L65" i="29" s="1"/>
  <c r="H13" i="29"/>
  <c r="I13" i="29" s="1"/>
  <c r="K13" i="29" s="1"/>
  <c r="L13" i="29" s="1"/>
  <c r="H9" i="29"/>
  <c r="I9" i="29" s="1"/>
  <c r="K9" i="29" s="1"/>
  <c r="L9" i="29" s="1"/>
  <c r="H173" i="29"/>
  <c r="I173" i="29" s="1"/>
  <c r="K173" i="29" s="1"/>
  <c r="L173" i="29" s="1"/>
  <c r="H204" i="29"/>
  <c r="I204" i="29" s="1"/>
  <c r="K204" i="29" s="1"/>
  <c r="L204" i="29" s="1"/>
  <c r="H228" i="29"/>
  <c r="I228" i="29" s="1"/>
  <c r="K228" i="29" s="1"/>
  <c r="L228" i="29" s="1"/>
  <c r="H212" i="29"/>
  <c r="I212" i="29" s="1"/>
  <c r="K212" i="29" s="1"/>
  <c r="L212" i="29" s="1"/>
  <c r="H189" i="29"/>
  <c r="I189" i="29" s="1"/>
  <c r="K189" i="29" s="1"/>
  <c r="L189" i="29" s="1"/>
  <c r="H250" i="29"/>
  <c r="I250" i="29" s="1"/>
  <c r="K250" i="29" s="1"/>
  <c r="L250" i="29" s="1"/>
  <c r="H210" i="29"/>
  <c r="I210" i="29" s="1"/>
  <c r="K210" i="29" s="1"/>
  <c r="L210" i="29" s="1"/>
  <c r="H226" i="29"/>
  <c r="I226" i="29" s="1"/>
  <c r="K226" i="29" s="1"/>
  <c r="L226" i="29" s="1"/>
  <c r="H208" i="29"/>
  <c r="I208" i="29" s="1"/>
  <c r="K208" i="29" s="1"/>
  <c r="L208" i="29" s="1"/>
  <c r="H242" i="29"/>
  <c r="I242" i="29" s="1"/>
  <c r="K242" i="29" s="1"/>
  <c r="L242" i="29" s="1"/>
  <c r="H163" i="29"/>
  <c r="I163" i="29" s="1"/>
  <c r="K163" i="29" s="1"/>
  <c r="L163" i="29" s="1"/>
  <c r="H220" i="29"/>
  <c r="I220" i="29" s="1"/>
  <c r="K220" i="29" s="1"/>
  <c r="L220" i="29" s="1"/>
  <c r="H196" i="29"/>
  <c r="I196" i="29" s="1"/>
  <c r="K196" i="29" s="1"/>
  <c r="L196" i="29" s="1"/>
  <c r="H192" i="29"/>
  <c r="I192" i="29" s="1"/>
  <c r="K192" i="29" s="1"/>
  <c r="L192" i="29" s="1"/>
  <c r="H171" i="29"/>
  <c r="I171" i="29" s="1"/>
  <c r="K171" i="29" s="1"/>
  <c r="L171" i="29" s="1"/>
  <c r="H106" i="29"/>
  <c r="I106" i="29" s="1"/>
  <c r="K106" i="29" s="1"/>
  <c r="L106" i="29" s="1"/>
  <c r="H124" i="29"/>
  <c r="I124" i="29" s="1"/>
  <c r="K124" i="29" s="1"/>
  <c r="L124" i="29" s="1"/>
  <c r="H121" i="29"/>
  <c r="I121" i="29" s="1"/>
  <c r="K121" i="29" s="1"/>
  <c r="L121" i="29" s="1"/>
  <c r="H177" i="29"/>
  <c r="I177" i="29" s="1"/>
  <c r="K177" i="29" s="1"/>
  <c r="L177" i="29" s="1"/>
  <c r="H152" i="29"/>
  <c r="I152" i="29" s="1"/>
  <c r="K152" i="29" s="1"/>
  <c r="L152" i="29" s="1"/>
  <c r="H136" i="29"/>
  <c r="I136" i="29" s="1"/>
  <c r="K136" i="29" s="1"/>
  <c r="L136" i="29" s="1"/>
  <c r="H92" i="29"/>
  <c r="I92" i="29" s="1"/>
  <c r="K92" i="29" s="1"/>
  <c r="L92" i="29" s="1"/>
  <c r="H76" i="29"/>
  <c r="I76" i="29" s="1"/>
  <c r="K76" i="29" s="1"/>
  <c r="L76" i="29" s="1"/>
  <c r="H102" i="29"/>
  <c r="I102" i="29" s="1"/>
  <c r="K102" i="29" s="1"/>
  <c r="L102" i="29" s="1"/>
  <c r="H97" i="29"/>
  <c r="I97" i="29" s="1"/>
  <c r="K97" i="29" s="1"/>
  <c r="L97" i="29" s="1"/>
  <c r="H169" i="29"/>
  <c r="I169" i="29" s="1"/>
  <c r="K169" i="29" s="1"/>
  <c r="L169" i="29" s="1"/>
  <c r="H115" i="29"/>
  <c r="I115" i="29" s="1"/>
  <c r="K115" i="29" s="1"/>
  <c r="L115" i="29" s="1"/>
  <c r="H153" i="29"/>
  <c r="I153" i="29" s="1"/>
  <c r="K153" i="29" s="1"/>
  <c r="L153" i="29" s="1"/>
  <c r="H137" i="29"/>
  <c r="I137" i="29" s="1"/>
  <c r="K137" i="29" s="1"/>
  <c r="L137" i="29" s="1"/>
  <c r="H128" i="29"/>
  <c r="I128" i="29" s="1"/>
  <c r="K128" i="29" s="1"/>
  <c r="L128" i="29" s="1"/>
  <c r="H112" i="29"/>
  <c r="I112" i="29" s="1"/>
  <c r="K112" i="29" s="1"/>
  <c r="L112" i="29" s="1"/>
  <c r="K11" i="29"/>
  <c r="L11" i="29" s="1"/>
  <c r="K88" i="29"/>
  <c r="L88" i="29" s="1"/>
  <c r="H44" i="29"/>
  <c r="I44" i="29" s="1"/>
  <c r="K44" i="29" s="1"/>
  <c r="L44" i="29" s="1"/>
  <c r="H89" i="29"/>
  <c r="I89" i="29" s="1"/>
  <c r="K89" i="29" s="1"/>
  <c r="L89" i="29" s="1"/>
  <c r="H74" i="29"/>
  <c r="I74" i="29" s="1"/>
  <c r="K74" i="29" s="1"/>
  <c r="L74" i="29" s="1"/>
  <c r="H113" i="29"/>
  <c r="I113" i="29" s="1"/>
  <c r="K113" i="29" s="1"/>
  <c r="L113" i="29" s="1"/>
  <c r="H90" i="29"/>
  <c r="I90" i="29" s="1"/>
  <c r="K90" i="29" s="1"/>
  <c r="L90" i="29" s="1"/>
  <c r="H85" i="29"/>
  <c r="I85" i="29" s="1"/>
  <c r="K85" i="29" s="1"/>
  <c r="L85" i="29" s="1"/>
  <c r="H105" i="29"/>
  <c r="I105" i="29" s="1"/>
  <c r="K105" i="29" s="1"/>
  <c r="L105" i="29" s="1"/>
  <c r="H69" i="29"/>
  <c r="I69" i="29" s="1"/>
  <c r="K69" i="29" s="1"/>
  <c r="L69" i="29" s="1"/>
  <c r="H52" i="29"/>
  <c r="I52" i="29" s="1"/>
  <c r="K52" i="29" s="1"/>
  <c r="L52" i="29" s="1"/>
  <c r="H98" i="29"/>
  <c r="I98" i="29" s="1"/>
  <c r="K98" i="29" s="1"/>
  <c r="L98" i="29" s="1"/>
  <c r="H93" i="29"/>
  <c r="I93" i="29" s="1"/>
  <c r="K93" i="29" s="1"/>
  <c r="L93" i="29" s="1"/>
  <c r="H81" i="29"/>
  <c r="I81" i="29" s="1"/>
  <c r="K81" i="29" s="1"/>
  <c r="L81" i="29" s="1"/>
  <c r="H45" i="29"/>
  <c r="I45" i="29" s="1"/>
  <c r="K45" i="29" s="1"/>
  <c r="L45" i="29" s="1"/>
  <c r="M39" i="1"/>
  <c r="H39" i="1"/>
  <c r="F5354" i="8"/>
  <c r="G5354" i="8" s="1"/>
  <c r="F5355" i="8"/>
  <c r="G5355" i="8" s="1"/>
  <c r="E5354" i="8"/>
  <c r="E5355" i="8"/>
  <c r="C5355" i="8"/>
  <c r="B10" i="7"/>
  <c r="B15" i="7"/>
  <c r="A5353" i="8"/>
  <c r="O16" i="29" l="1"/>
  <c r="O136" i="29"/>
  <c r="O264" i="29"/>
  <c r="D5918" i="8" s="1"/>
  <c r="O92" i="29"/>
  <c r="O216" i="29"/>
  <c r="O272" i="29"/>
  <c r="O88" i="29"/>
  <c r="O186" i="29"/>
  <c r="O46" i="29"/>
  <c r="O200" i="29"/>
  <c r="O238" i="29"/>
  <c r="O246" i="29"/>
  <c r="O277" i="29"/>
  <c r="O295" i="29"/>
  <c r="O278" i="29"/>
  <c r="O279" i="29"/>
  <c r="O17" i="29"/>
  <c r="O33" i="29"/>
  <c r="O49" i="29"/>
  <c r="D5703" i="8" s="1"/>
  <c r="O65" i="29"/>
  <c r="O81" i="29"/>
  <c r="O97" i="29"/>
  <c r="O113" i="29"/>
  <c r="O129" i="29"/>
  <c r="O145" i="29"/>
  <c r="O161" i="29"/>
  <c r="O177" i="29"/>
  <c r="D5831" i="8" s="1"/>
  <c r="O193" i="29"/>
  <c r="O209" i="29"/>
  <c r="O225" i="29"/>
  <c r="O178" i="29"/>
  <c r="O43" i="29"/>
  <c r="O107" i="29"/>
  <c r="O171" i="29"/>
  <c r="O235" i="29"/>
  <c r="O20" i="29"/>
  <c r="O36" i="29"/>
  <c r="O148" i="29"/>
  <c r="O244" i="29"/>
  <c r="O61" i="29"/>
  <c r="O125" i="29"/>
  <c r="O189" i="29"/>
  <c r="O261" i="29"/>
  <c r="O112" i="29"/>
  <c r="O202" i="29"/>
  <c r="O214" i="29"/>
  <c r="O282" i="29"/>
  <c r="O204" i="29"/>
  <c r="O144" i="29"/>
  <c r="O222" i="29"/>
  <c r="O56" i="29"/>
  <c r="O206" i="29"/>
  <c r="O110" i="29"/>
  <c r="O7" i="29"/>
  <c r="O23" i="29"/>
  <c r="O39" i="29"/>
  <c r="D5693" i="8" s="1"/>
  <c r="O55" i="29"/>
  <c r="O71" i="29"/>
  <c r="D5725" i="8" s="1"/>
  <c r="O87" i="29"/>
  <c r="O103" i="29"/>
  <c r="O119" i="29"/>
  <c r="O135" i="29"/>
  <c r="O151" i="29"/>
  <c r="O167" i="29"/>
  <c r="D5821" i="8" s="1"/>
  <c r="O183" i="29"/>
  <c r="O199" i="29"/>
  <c r="D5853" i="8" s="1"/>
  <c r="O215" i="29"/>
  <c r="O231" i="29"/>
  <c r="O255" i="29"/>
  <c r="O281" i="29"/>
  <c r="O273" i="29"/>
  <c r="O34" i="29"/>
  <c r="D5688" i="8" s="1"/>
  <c r="O58" i="29"/>
  <c r="O138" i="29"/>
  <c r="D5792" i="8" s="1"/>
  <c r="O67" i="29"/>
  <c r="O131" i="29"/>
  <c r="O195" i="29"/>
  <c r="O267" i="29"/>
  <c r="O228" i="29"/>
  <c r="O291" i="29"/>
  <c r="D5945" i="8" s="1"/>
  <c r="O21" i="29"/>
  <c r="O85" i="29"/>
  <c r="O149" i="29"/>
  <c r="O213" i="29"/>
  <c r="O276" i="29"/>
  <c r="O45" i="29"/>
  <c r="O109" i="29"/>
  <c r="D5763" i="8" s="1"/>
  <c r="O173" i="29"/>
  <c r="D5851" i="8"/>
  <c r="O40" i="29"/>
  <c r="D5714" i="8"/>
  <c r="O52" i="29"/>
  <c r="O296" i="29"/>
  <c r="O196" i="29"/>
  <c r="O226" i="29"/>
  <c r="D5880" i="8" s="1"/>
  <c r="O180" i="29"/>
  <c r="O274" i="29"/>
  <c r="D5928" i="8" s="1"/>
  <c r="O128" i="29"/>
  <c r="O96" i="29"/>
  <c r="O32" i="29"/>
  <c r="O254" i="29"/>
  <c r="O263" i="29"/>
  <c r="D5917" i="8" s="1"/>
  <c r="O294" i="29"/>
  <c r="D5948" i="8" s="1"/>
  <c r="O300" i="29"/>
  <c r="O18" i="29"/>
  <c r="O51" i="29"/>
  <c r="O115" i="29"/>
  <c r="O179" i="29"/>
  <c r="O60" i="29"/>
  <c r="O116" i="29"/>
  <c r="O172" i="29"/>
  <c r="D5826" i="8" s="1"/>
  <c r="O5" i="29"/>
  <c r="O69" i="29"/>
  <c r="D5723" i="8" s="1"/>
  <c r="O133" i="29"/>
  <c r="D5787" i="8" s="1"/>
  <c r="O197" i="29"/>
  <c r="O269" i="29"/>
  <c r="D5923" i="8" s="1"/>
  <c r="D5743" i="8"/>
  <c r="D5769" i="8"/>
  <c r="D5817" i="8"/>
  <c r="O6" i="29"/>
  <c r="O72" i="29"/>
  <c r="O152" i="29"/>
  <c r="O224" i="29"/>
  <c r="D5878" i="8" s="1"/>
  <c r="O240" i="29"/>
  <c r="O54" i="29"/>
  <c r="D5708" i="8" s="1"/>
  <c r="O132" i="29"/>
  <c r="O82" i="29"/>
  <c r="O192" i="29"/>
  <c r="O232" i="29"/>
  <c r="O10" i="29"/>
  <c r="O150" i="29"/>
  <c r="D5804" i="8" s="1"/>
  <c r="O134" i="29"/>
  <c r="O280" i="29"/>
  <c r="D5934" i="8" s="1"/>
  <c r="O62" i="29"/>
  <c r="O158" i="29"/>
  <c r="O293" i="29"/>
  <c r="O239" i="29"/>
  <c r="D5893" i="8" s="1"/>
  <c r="O289" i="29"/>
  <c r="O25" i="29"/>
  <c r="O41" i="29"/>
  <c r="D5695" i="8" s="1"/>
  <c r="O57" i="29"/>
  <c r="O73" i="29"/>
  <c r="O89" i="29"/>
  <c r="O105" i="29"/>
  <c r="O121" i="29"/>
  <c r="O137" i="29"/>
  <c r="D5791" i="8" s="1"/>
  <c r="O153" i="29"/>
  <c r="D5807" i="8" s="1"/>
  <c r="O169" i="29"/>
  <c r="D5823" i="8" s="1"/>
  <c r="O185" i="29"/>
  <c r="D5839" i="8" s="1"/>
  <c r="O201" i="29"/>
  <c r="O217" i="29"/>
  <c r="D5871" i="8" s="1"/>
  <c r="O233" i="29"/>
  <c r="O257" i="29"/>
  <c r="O98" i="29"/>
  <c r="D5752" i="8" s="1"/>
  <c r="O122" i="29"/>
  <c r="D5776" i="8" s="1"/>
  <c r="O146" i="29"/>
  <c r="D5800" i="8" s="1"/>
  <c r="O11" i="29"/>
  <c r="O75" i="29"/>
  <c r="D5729" i="8" s="1"/>
  <c r="O139" i="29"/>
  <c r="D5793" i="8" s="1"/>
  <c r="O203" i="29"/>
  <c r="O251" i="29"/>
  <c r="O275" i="29"/>
  <c r="D5929" i="8" s="1"/>
  <c r="O28" i="29"/>
  <c r="O44" i="29"/>
  <c r="D5698" i="8" s="1"/>
  <c r="O268" i="29"/>
  <c r="D5922" i="8" s="1"/>
  <c r="O299" i="29"/>
  <c r="D5953" i="8" s="1"/>
  <c r="O29" i="29"/>
  <c r="O93" i="29"/>
  <c r="D5747" i="8" s="1"/>
  <c r="O157" i="29"/>
  <c r="O221" i="29"/>
  <c r="D5875" i="8" s="1"/>
  <c r="O245" i="29"/>
  <c r="D5946" i="8"/>
  <c r="D5775" i="8"/>
  <c r="D5727" i="8"/>
  <c r="O12" i="29"/>
  <c r="D5666" i="8" s="1"/>
  <c r="O90" i="29"/>
  <c r="O166" i="29"/>
  <c r="D5770" i="8"/>
  <c r="D5711" i="8"/>
  <c r="O94" i="29"/>
  <c r="O198" i="29"/>
  <c r="O242" i="29"/>
  <c r="D5896" i="8" s="1"/>
  <c r="O64" i="29"/>
  <c r="D5811" i="8"/>
  <c r="O260" i="29"/>
  <c r="O78" i="29"/>
  <c r="O290" i="29"/>
  <c r="D5833" i="8"/>
  <c r="D5887" i="8"/>
  <c r="O102" i="29"/>
  <c r="O270" i="29"/>
  <c r="O15" i="29"/>
  <c r="D5669" i="8" s="1"/>
  <c r="O31" i="29"/>
  <c r="O47" i="29"/>
  <c r="O63" i="29"/>
  <c r="O79" i="29"/>
  <c r="O95" i="29"/>
  <c r="O111" i="29"/>
  <c r="D5765" i="8" s="1"/>
  <c r="O127" i="29"/>
  <c r="O143" i="29"/>
  <c r="D5797" i="8" s="1"/>
  <c r="O159" i="29"/>
  <c r="O175" i="29"/>
  <c r="O191" i="29"/>
  <c r="O207" i="29"/>
  <c r="O223" i="29"/>
  <c r="O170" i="29"/>
  <c r="D5824" i="8" s="1"/>
  <c r="O35" i="29"/>
  <c r="O99" i="29"/>
  <c r="O163" i="29"/>
  <c r="O227" i="29"/>
  <c r="O236" i="29"/>
  <c r="O53" i="29"/>
  <c r="O117" i="29"/>
  <c r="D5771" i="8" s="1"/>
  <c r="O181" i="29"/>
  <c r="D5835" i="8" s="1"/>
  <c r="O24" i="29"/>
  <c r="O266" i="29"/>
  <c r="D5920" i="8" s="1"/>
  <c r="O284" i="29"/>
  <c r="D5899" i="8"/>
  <c r="O76" i="29"/>
  <c r="O212" i="29"/>
  <c r="D5881" i="8"/>
  <c r="D5877" i="8"/>
  <c r="O86" i="29"/>
  <c r="O182" i="29"/>
  <c r="D5836" i="8" s="1"/>
  <c r="O301" i="29"/>
  <c r="D5955" i="8" s="1"/>
  <c r="O287" i="29"/>
  <c r="O297" i="29"/>
  <c r="O265" i="29"/>
  <c r="O26" i="29"/>
  <c r="O50" i="29"/>
  <c r="D5704" i="8" s="1"/>
  <c r="O59" i="29"/>
  <c r="O123" i="29"/>
  <c r="D5777" i="8" s="1"/>
  <c r="O187" i="29"/>
  <c r="O259" i="29"/>
  <c r="O84" i="29"/>
  <c r="O292" i="29"/>
  <c r="O13" i="29"/>
  <c r="D5667" i="8" s="1"/>
  <c r="O77" i="29"/>
  <c r="D5731" i="8" s="1"/>
  <c r="O141" i="29"/>
  <c r="O205" i="29"/>
  <c r="D5859" i="8" s="1"/>
  <c r="O253" i="29"/>
  <c r="D5907" i="8" s="1"/>
  <c r="D5913" i="8"/>
  <c r="D5759" i="8"/>
  <c r="D5665" i="8"/>
  <c r="D5659" i="8"/>
  <c r="D5705" i="8"/>
  <c r="D5683" i="8"/>
  <c r="O188" i="29"/>
  <c r="D5842" i="8" s="1"/>
  <c r="O250" i="29"/>
  <c r="O48" i="29"/>
  <c r="O124" i="29"/>
  <c r="O208" i="29"/>
  <c r="O74" i="29"/>
  <c r="D5728" i="8" s="1"/>
  <c r="D5682" i="8"/>
  <c r="O210" i="29"/>
  <c r="D5864" i="8" s="1"/>
  <c r="O218" i="29"/>
  <c r="D5872" i="8" s="1"/>
  <c r="O176" i="29"/>
  <c r="O194" i="29"/>
  <c r="O247" i="29"/>
  <c r="O241" i="29"/>
  <c r="O106" i="29"/>
  <c r="O154" i="29"/>
  <c r="O19" i="29"/>
  <c r="D5673" i="8" s="1"/>
  <c r="O83" i="29"/>
  <c r="D5737" i="8" s="1"/>
  <c r="O147" i="29"/>
  <c r="O211" i="29"/>
  <c r="O68" i="29"/>
  <c r="O164" i="29"/>
  <c r="O283" i="29"/>
  <c r="D5937" i="8" s="1"/>
  <c r="O37" i="29"/>
  <c r="O101" i="29"/>
  <c r="D5755" i="8" s="1"/>
  <c r="O165" i="29"/>
  <c r="D5819" i="8" s="1"/>
  <c r="O229" i="29"/>
  <c r="F5737" i="8"/>
  <c r="G5737" i="8" s="1"/>
  <c r="F5808" i="8"/>
  <c r="G5808" i="8" s="1"/>
  <c r="F5883" i="8"/>
  <c r="G5883" i="8" s="1"/>
  <c r="D5788" i="8"/>
  <c r="D5883" i="8"/>
  <c r="D5846" i="8"/>
  <c r="D5736" i="8"/>
  <c r="D5886" i="8"/>
  <c r="D5812" i="8"/>
  <c r="F5824" i="8"/>
  <c r="G5824" i="8" s="1"/>
  <c r="D5664" i="8"/>
  <c r="D5905" i="8"/>
  <c r="F5841" i="8"/>
  <c r="G5841" i="8" s="1"/>
  <c r="F5713" i="8"/>
  <c r="G5713" i="8" s="1"/>
  <c r="F5777" i="8"/>
  <c r="G5777" i="8" s="1"/>
  <c r="D5911" i="8"/>
  <c r="D5857" i="8"/>
  <c r="D5855" i="8"/>
  <c r="F5728" i="8"/>
  <c r="G5728" i="8" s="1"/>
  <c r="D5829" i="8"/>
  <c r="E5865" i="8"/>
  <c r="F5680" i="8"/>
  <c r="G5680" i="8" s="1"/>
  <c r="D5685" i="8"/>
  <c r="D5701" i="8"/>
  <c r="D5861" i="8"/>
  <c r="F5704" i="8"/>
  <c r="G5704" i="8" s="1"/>
  <c r="D5845" i="8"/>
  <c r="D5707" i="8"/>
  <c r="D5753" i="8"/>
  <c r="F5673" i="8"/>
  <c r="G5673" i="8" s="1"/>
  <c r="D5756" i="8"/>
  <c r="D5890" i="8"/>
  <c r="D5689" i="8"/>
  <c r="F5784" i="8"/>
  <c r="G5784" i="8" s="1"/>
  <c r="D5813" i="8"/>
  <c r="D5924" i="8"/>
  <c r="D5733" i="8"/>
  <c r="F5801" i="8"/>
  <c r="G5801" i="8" s="1"/>
  <c r="D5738" i="8"/>
  <c r="D5919" i="8"/>
  <c r="D5795" i="8"/>
  <c r="D5936" i="8"/>
  <c r="D5933" i="8"/>
  <c r="F5760" i="8"/>
  <c r="G5760" i="8" s="1"/>
  <c r="D5691" i="8"/>
  <c r="D5808" i="8"/>
  <c r="D5865" i="8"/>
  <c r="D5722" i="8"/>
  <c r="D5901" i="8"/>
  <c r="F5849" i="8"/>
  <c r="G5849" i="8" s="1"/>
  <c r="F5664" i="8"/>
  <c r="G5664" i="8" s="1"/>
  <c r="D5730" i="8"/>
  <c r="D5939" i="8"/>
  <c r="D5930" i="8"/>
  <c r="F5825" i="8"/>
  <c r="G5825" i="8" s="1"/>
  <c r="F5831" i="8"/>
  <c r="G5831" i="8" s="1"/>
  <c r="F5697" i="8"/>
  <c r="G5697" i="8" s="1"/>
  <c r="D5941" i="8"/>
  <c r="F5832" i="8"/>
  <c r="G5832" i="8" s="1"/>
  <c r="F5703" i="8"/>
  <c r="G5703" i="8" s="1"/>
  <c r="D5680" i="8"/>
  <c r="D5740" i="8"/>
  <c r="F5761" i="8"/>
  <c r="G5761" i="8" s="1"/>
  <c r="D5841" i="8"/>
  <c r="D5925" i="8"/>
  <c r="F5736" i="8"/>
  <c r="G5736" i="8" s="1"/>
  <c r="D5951" i="8"/>
  <c r="D5713" i="8"/>
  <c r="F5792" i="8"/>
  <c r="G5792" i="8" s="1"/>
  <c r="F5864" i="8"/>
  <c r="G5864" i="8" s="1"/>
  <c r="D5801" i="8"/>
  <c r="D5702" i="8"/>
  <c r="D5895" i="8"/>
  <c r="F5785" i="8"/>
  <c r="G5785" i="8" s="1"/>
  <c r="D5818" i="8"/>
  <c r="D5822" i="8"/>
  <c r="F5840" i="8"/>
  <c r="G5840" i="8" s="1"/>
  <c r="F5688" i="8"/>
  <c r="G5688" i="8" s="1"/>
  <c r="D5760" i="8"/>
  <c r="F5744" i="8"/>
  <c r="G5744" i="8" s="1"/>
  <c r="F5671" i="8"/>
  <c r="G5671" i="8" s="1"/>
  <c r="E5847" i="8"/>
  <c r="F5721" i="8"/>
  <c r="G5721" i="8" s="1"/>
  <c r="F5833" i="8"/>
  <c r="G5833" i="8" s="1"/>
  <c r="F5687" i="8"/>
  <c r="G5687" i="8" s="1"/>
  <c r="D5866" i="8"/>
  <c r="F5776" i="8"/>
  <c r="G5776" i="8" s="1"/>
  <c r="F5823" i="8"/>
  <c r="G5823" i="8" s="1"/>
  <c r="E5855" i="8"/>
  <c r="F5751" i="8"/>
  <c r="G5751" i="8" s="1"/>
  <c r="F5799" i="8"/>
  <c r="G5799" i="8" s="1"/>
  <c r="F5815" i="8"/>
  <c r="G5815" i="8" s="1"/>
  <c r="F5863" i="8"/>
  <c r="G5863" i="8" s="1"/>
  <c r="D5721" i="8"/>
  <c r="D5712" i="8"/>
  <c r="D5921" i="8"/>
  <c r="D5675" i="8"/>
  <c r="D5710" i="8"/>
  <c r="D5867" i="8"/>
  <c r="D5766" i="8"/>
  <c r="F5769" i="8"/>
  <c r="G5769" i="8" s="1"/>
  <c r="F5672" i="8"/>
  <c r="G5672" i="8" s="1"/>
  <c r="F5872" i="8"/>
  <c r="G5872" i="8" s="1"/>
  <c r="D5803" i="8"/>
  <c r="D5882" i="8"/>
  <c r="D5785" i="8"/>
  <c r="F5923" i="8"/>
  <c r="G5923" i="8" s="1"/>
  <c r="D5739" i="8"/>
  <c r="D5849" i="8"/>
  <c r="F5705" i="8"/>
  <c r="G5705" i="8" s="1"/>
  <c r="D5927" i="8"/>
  <c r="D5900" i="8"/>
  <c r="D5892" i="8"/>
  <c r="D5949" i="8"/>
  <c r="D5931" i="8"/>
  <c r="D5932" i="8"/>
  <c r="D5840" i="8"/>
  <c r="D5670" i="8"/>
  <c r="D5860" i="8"/>
  <c r="N9" i="29"/>
  <c r="D5858" i="8"/>
  <c r="D5912" i="8"/>
  <c r="D5668" i="8"/>
  <c r="D5862" i="8"/>
  <c r="F5752" i="8"/>
  <c r="G5752" i="8" s="1"/>
  <c r="F5735" i="8"/>
  <c r="G5735" i="8" s="1"/>
  <c r="F5807" i="8"/>
  <c r="G5807" i="8" s="1"/>
  <c r="F5743" i="8"/>
  <c r="G5743" i="8" s="1"/>
  <c r="D5852" i="8"/>
  <c r="F5696" i="8"/>
  <c r="G5696" i="8" s="1"/>
  <c r="F5679" i="8"/>
  <c r="G5679" i="8" s="1"/>
  <c r="F5759" i="8"/>
  <c r="G5759" i="8" s="1"/>
  <c r="F5839" i="8"/>
  <c r="G5839" i="8" s="1"/>
  <c r="D5778" i="8"/>
  <c r="D5904" i="8"/>
  <c r="D5816" i="8"/>
  <c r="F5775" i="8"/>
  <c r="G5775" i="8" s="1"/>
  <c r="D5903" i="8"/>
  <c r="D5908" i="8"/>
  <c r="D5954" i="8"/>
  <c r="F5800" i="8"/>
  <c r="G5800" i="8" s="1"/>
  <c r="F5783" i="8"/>
  <c r="G5783" i="8" s="1"/>
  <c r="F5862" i="8"/>
  <c r="G5862" i="8" s="1"/>
  <c r="F5711" i="8"/>
  <c r="G5711" i="8" s="1"/>
  <c r="F5791" i="8"/>
  <c r="G5791" i="8" s="1"/>
  <c r="F5946" i="8"/>
  <c r="G5946" i="8" s="1"/>
  <c r="F5727" i="8"/>
  <c r="G5727" i="8" s="1"/>
  <c r="D5814" i="8"/>
  <c r="D5786" i="8"/>
  <c r="D5744" i="8"/>
  <c r="D5782" i="8"/>
  <c r="D5820" i="8"/>
  <c r="D5750" i="8"/>
  <c r="D5686" i="8"/>
  <c r="D5906" i="8"/>
  <c r="D5916" i="8"/>
  <c r="D5720" i="8"/>
  <c r="D5796" i="8"/>
  <c r="F5873" i="8"/>
  <c r="G5873" i="8" s="1"/>
  <c r="D5944" i="8"/>
  <c r="F5909" i="8"/>
  <c r="G5909" i="8" s="1"/>
  <c r="D5938" i="8"/>
  <c r="F5933" i="8"/>
  <c r="G5933" i="8" s="1"/>
  <c r="D5662" i="8"/>
  <c r="D5660" i="8"/>
  <c r="D5690" i="8"/>
  <c r="D5661" i="8"/>
  <c r="D5909" i="8"/>
  <c r="D5671" i="8"/>
  <c r="D5825" i="8"/>
  <c r="D5774" i="8"/>
  <c r="D5706" i="8"/>
  <c r="D5850" i="8"/>
  <c r="D5764" i="8"/>
  <c r="D5735" i="8"/>
  <c r="D5894" i="8"/>
  <c r="F5681" i="8"/>
  <c r="G5681" i="8" s="1"/>
  <c r="D5677" i="8"/>
  <c r="D5757" i="8"/>
  <c r="D5805" i="8"/>
  <c r="D5715" i="8"/>
  <c r="D5751" i="8"/>
  <c r="D5806" i="8"/>
  <c r="D5694" i="8"/>
  <c r="D5798" i="8"/>
  <c r="D5889" i="8"/>
  <c r="D5847" i="8"/>
  <c r="D5863" i="8"/>
  <c r="D5815" i="8"/>
  <c r="F5816" i="8"/>
  <c r="G5816" i="8" s="1"/>
  <c r="D5758" i="8"/>
  <c r="D5773" i="8"/>
  <c r="D5843" i="8"/>
  <c r="D5915" i="8"/>
  <c r="D5802" i="8"/>
  <c r="D5898" i="8"/>
  <c r="D5767" i="8"/>
  <c r="D5742" i="8"/>
  <c r="D5719" i="8"/>
  <c r="D5761" i="8"/>
  <c r="D5879" i="8"/>
  <c r="D5709" i="8"/>
  <c r="F5809" i="8"/>
  <c r="G5809" i="8" s="1"/>
  <c r="F5768" i="8"/>
  <c r="G5768" i="8" s="1"/>
  <c r="F5891" i="8"/>
  <c r="G5891" i="8" s="1"/>
  <c r="D5726" i="8"/>
  <c r="D5926" i="8"/>
  <c r="F5658" i="8"/>
  <c r="D5674" i="8"/>
  <c r="D5935" i="8"/>
  <c r="D5697" i="8"/>
  <c r="D5869" i="8"/>
  <c r="F5657" i="8"/>
  <c r="F5745" i="8"/>
  <c r="G5745" i="8" s="1"/>
  <c r="F5712" i="8"/>
  <c r="G5712" i="8" s="1"/>
  <c r="D5885" i="8"/>
  <c r="D5832" i="8"/>
  <c r="D5783" i="8"/>
  <c r="D5854" i="8"/>
  <c r="D5700" i="8"/>
  <c r="D5799" i="8"/>
  <c r="D5779" i="8"/>
  <c r="D5687" i="8"/>
  <c r="D5789" i="8"/>
  <c r="N3" i="29"/>
  <c r="F5767" i="8"/>
  <c r="G5767" i="8" s="1"/>
  <c r="D5678" i="8"/>
  <c r="D5741" i="8"/>
  <c r="D5716" i="8"/>
  <c r="D5681" i="8"/>
  <c r="D5768" i="8"/>
  <c r="D5672" i="8"/>
  <c r="D5873" i="8"/>
  <c r="F5720" i="8"/>
  <c r="G5720" i="8" s="1"/>
  <c r="F5663" i="8"/>
  <c r="G5663" i="8" s="1"/>
  <c r="D5827" i="8"/>
  <c r="D5834" i="8"/>
  <c r="D5947" i="8"/>
  <c r="F5848" i="8"/>
  <c r="G5848" i="8" s="1"/>
  <c r="D5838" i="8"/>
  <c r="F5899" i="8"/>
  <c r="G5899" i="8" s="1"/>
  <c r="F5925" i="8"/>
  <c r="G5925" i="8" s="1"/>
  <c r="D5809" i="8"/>
  <c r="D5891" i="8"/>
  <c r="F5793" i="8"/>
  <c r="G5793" i="8" s="1"/>
  <c r="F5915" i="8"/>
  <c r="G5915" i="8" s="1"/>
  <c r="F5857" i="8"/>
  <c r="G5857" i="8" s="1"/>
  <c r="D5699" i="8"/>
  <c r="D5746" i="8"/>
  <c r="D5897" i="8"/>
  <c r="F5729" i="8"/>
  <c r="G5729" i="8" s="1"/>
  <c r="F5695" i="8"/>
  <c r="G5695" i="8" s="1"/>
  <c r="D5790" i="8"/>
  <c r="F5665" i="8"/>
  <c r="G5665" i="8" s="1"/>
  <c r="D5943" i="8"/>
  <c r="D5745" i="8"/>
  <c r="D5718" i="8"/>
  <c r="F5876" i="8"/>
  <c r="G5876" i="8" s="1"/>
  <c r="F5878" i="8"/>
  <c r="G5878" i="8" s="1"/>
  <c r="D5717" i="8"/>
  <c r="D5848" i="8"/>
  <c r="F5947" i="8"/>
  <c r="G5947" i="8" s="1"/>
  <c r="D5828" i="8"/>
  <c r="F5907" i="8"/>
  <c r="G5907" i="8" s="1"/>
  <c r="D5868" i="8"/>
  <c r="F5931" i="8"/>
  <c r="G5931" i="8" s="1"/>
  <c r="D5837" i="8"/>
  <c r="D5692" i="8"/>
  <c r="D5679" i="8"/>
  <c r="D5781" i="8"/>
  <c r="D5749" i="8"/>
  <c r="F5689" i="8"/>
  <c r="G5689" i="8" s="1"/>
  <c r="F5753" i="8"/>
  <c r="G5753" i="8" s="1"/>
  <c r="D5676" i="8"/>
  <c r="D5876" i="8"/>
  <c r="F5719" i="8"/>
  <c r="G5719" i="8" s="1"/>
  <c r="F5885" i="8"/>
  <c r="G5885" i="8" s="1"/>
  <c r="E5684" i="8"/>
  <c r="F5684" i="8"/>
  <c r="G5684" i="8" s="1"/>
  <c r="E5780" i="8"/>
  <c r="F5780" i="8"/>
  <c r="G5780" i="8" s="1"/>
  <c r="E5820" i="8"/>
  <c r="F5820" i="8"/>
  <c r="G5820" i="8" s="1"/>
  <c r="E5868" i="8"/>
  <c r="F5868" i="8"/>
  <c r="G5868" i="8" s="1"/>
  <c r="E5900" i="8"/>
  <c r="F5900" i="8"/>
  <c r="G5900" i="8" s="1"/>
  <c r="E5930" i="8"/>
  <c r="F5930" i="8"/>
  <c r="G5930" i="8" s="1"/>
  <c r="E5742" i="8"/>
  <c r="F5742" i="8"/>
  <c r="G5742" i="8" s="1"/>
  <c r="E5806" i="8"/>
  <c r="F5806" i="8"/>
  <c r="G5806" i="8" s="1"/>
  <c r="E5870" i="8"/>
  <c r="F5870" i="8"/>
  <c r="G5870" i="8" s="1"/>
  <c r="E5894" i="8"/>
  <c r="F5894" i="8"/>
  <c r="G5894" i="8" s="1"/>
  <c r="E5928" i="8"/>
  <c r="F5928" i="8"/>
  <c r="G5928" i="8" s="1"/>
  <c r="E5888" i="8"/>
  <c r="F5888" i="8"/>
  <c r="G5888" i="8" s="1"/>
  <c r="E5916" i="8"/>
  <c r="F5916" i="8"/>
  <c r="G5916" i="8" s="1"/>
  <c r="F5738" i="8"/>
  <c r="G5738" i="8" s="1"/>
  <c r="E5738" i="8"/>
  <c r="F5874" i="8"/>
  <c r="G5874" i="8" s="1"/>
  <c r="E5874" i="8"/>
  <c r="E5667" i="8"/>
  <c r="F5667" i="8"/>
  <c r="G5667" i="8" s="1"/>
  <c r="E5707" i="8"/>
  <c r="F5707" i="8"/>
  <c r="G5707" i="8" s="1"/>
  <c r="F5731" i="8"/>
  <c r="G5731" i="8" s="1"/>
  <c r="E5731" i="8"/>
  <c r="E5795" i="8"/>
  <c r="F5795" i="8"/>
  <c r="G5795" i="8" s="1"/>
  <c r="E5859" i="8"/>
  <c r="F5859" i="8"/>
  <c r="G5859" i="8" s="1"/>
  <c r="E5914" i="8"/>
  <c r="F5914" i="8"/>
  <c r="G5914" i="8" s="1"/>
  <c r="F5708" i="8"/>
  <c r="G5708" i="8" s="1"/>
  <c r="E5708" i="8"/>
  <c r="E5724" i="8"/>
  <c r="F5724" i="8"/>
  <c r="G5724" i="8" s="1"/>
  <c r="E5764" i="8"/>
  <c r="F5764" i="8"/>
  <c r="G5764" i="8" s="1"/>
  <c r="F5804" i="8"/>
  <c r="G5804" i="8" s="1"/>
  <c r="E5804" i="8"/>
  <c r="F5661" i="8"/>
  <c r="G5661" i="8" s="1"/>
  <c r="E5661" i="8"/>
  <c r="E5677" i="8"/>
  <c r="F5677" i="8"/>
  <c r="G5677" i="8" s="1"/>
  <c r="E5693" i="8"/>
  <c r="F5693" i="8"/>
  <c r="G5693" i="8" s="1"/>
  <c r="E5725" i="8"/>
  <c r="F5725" i="8"/>
  <c r="G5725" i="8" s="1"/>
  <c r="F5741" i="8"/>
  <c r="G5741" i="8" s="1"/>
  <c r="E5741" i="8"/>
  <c r="E5757" i="8"/>
  <c r="F5757" i="8"/>
  <c r="G5757" i="8" s="1"/>
  <c r="E5773" i="8"/>
  <c r="F5773" i="8"/>
  <c r="G5773" i="8" s="1"/>
  <c r="E5789" i="8"/>
  <c r="F5789" i="8"/>
  <c r="G5789" i="8" s="1"/>
  <c r="F5805" i="8"/>
  <c r="G5805" i="8" s="1"/>
  <c r="E5805" i="8"/>
  <c r="E5821" i="8"/>
  <c r="F5821" i="8"/>
  <c r="G5821" i="8" s="1"/>
  <c r="E5837" i="8"/>
  <c r="F5837" i="8"/>
  <c r="G5837" i="8" s="1"/>
  <c r="E5853" i="8"/>
  <c r="F5853" i="8"/>
  <c r="G5853" i="8" s="1"/>
  <c r="E5869" i="8"/>
  <c r="F5869" i="8"/>
  <c r="G5869" i="8" s="1"/>
  <c r="E5678" i="8"/>
  <c r="F5678" i="8"/>
  <c r="G5678" i="8" s="1"/>
  <c r="E5766" i="8"/>
  <c r="F5766" i="8"/>
  <c r="G5766" i="8" s="1"/>
  <c r="E5830" i="8"/>
  <c r="F5830" i="8"/>
  <c r="G5830" i="8" s="1"/>
  <c r="E5879" i="8"/>
  <c r="F5879" i="8"/>
  <c r="G5879" i="8" s="1"/>
  <c r="E5938" i="8"/>
  <c r="F5938" i="8"/>
  <c r="G5938" i="8" s="1"/>
  <c r="F5934" i="8"/>
  <c r="G5934" i="8" s="1"/>
  <c r="E5934" i="8"/>
  <c r="E5944" i="8"/>
  <c r="F5944" i="8"/>
  <c r="G5944" i="8" s="1"/>
  <c r="F5722" i="8"/>
  <c r="G5722" i="8" s="1"/>
  <c r="E5722" i="8"/>
  <c r="F5778" i="8"/>
  <c r="G5778" i="8" s="1"/>
  <c r="E5778" i="8"/>
  <c r="F5818" i="8"/>
  <c r="G5818" i="8" s="1"/>
  <c r="E5818" i="8"/>
  <c r="F5834" i="8"/>
  <c r="G5834" i="8" s="1"/>
  <c r="E5834" i="8"/>
  <c r="E5691" i="8"/>
  <c r="F5691" i="8"/>
  <c r="G5691" i="8" s="1"/>
  <c r="E5819" i="8"/>
  <c r="F5819" i="8"/>
  <c r="G5819" i="8" s="1"/>
  <c r="E5919" i="8"/>
  <c r="F5919" i="8"/>
  <c r="G5919" i="8" s="1"/>
  <c r="E5748" i="8"/>
  <c r="F5748" i="8"/>
  <c r="G5748" i="8" s="1"/>
  <c r="E5844" i="8"/>
  <c r="F5844" i="8"/>
  <c r="G5844" i="8" s="1"/>
  <c r="E5709" i="8"/>
  <c r="F5709" i="8"/>
  <c r="G5709" i="8" s="1"/>
  <c r="E5662" i="8"/>
  <c r="F5662" i="8"/>
  <c r="G5662" i="8" s="1"/>
  <c r="E5702" i="8"/>
  <c r="F5702" i="8"/>
  <c r="G5702" i="8" s="1"/>
  <c r="E5790" i="8"/>
  <c r="F5790" i="8"/>
  <c r="G5790" i="8" s="1"/>
  <c r="E5854" i="8"/>
  <c r="F5854" i="8"/>
  <c r="G5854" i="8" s="1"/>
  <c r="E5902" i="8"/>
  <c r="F5902" i="8"/>
  <c r="G5902" i="8" s="1"/>
  <c r="E5918" i="8"/>
  <c r="F5918" i="8"/>
  <c r="G5918" i="8" s="1"/>
  <c r="E5927" i="8"/>
  <c r="F5927" i="8"/>
  <c r="G5927" i="8" s="1"/>
  <c r="E5896" i="8"/>
  <c r="F5896" i="8"/>
  <c r="G5896" i="8" s="1"/>
  <c r="F5889" i="8"/>
  <c r="G5889" i="8" s="1"/>
  <c r="E5889" i="8"/>
  <c r="F5674" i="8"/>
  <c r="G5674" i="8" s="1"/>
  <c r="E5674" i="8"/>
  <c r="F5690" i="8"/>
  <c r="G5690" i="8" s="1"/>
  <c r="E5690" i="8"/>
  <c r="F5706" i="8"/>
  <c r="G5706" i="8" s="1"/>
  <c r="E5706" i="8"/>
  <c r="F5762" i="8"/>
  <c r="G5762" i="8" s="1"/>
  <c r="E5762" i="8"/>
  <c r="F5802" i="8"/>
  <c r="G5802" i="8" s="1"/>
  <c r="E5802" i="8"/>
  <c r="F5858" i="8"/>
  <c r="G5858" i="8" s="1"/>
  <c r="E5858" i="8"/>
  <c r="E5898" i="8"/>
  <c r="F5898" i="8"/>
  <c r="G5898" i="8" s="1"/>
  <c r="E5715" i="8"/>
  <c r="F5715" i="8"/>
  <c r="G5715" i="8" s="1"/>
  <c r="E5755" i="8"/>
  <c r="F5755" i="8"/>
  <c r="G5755" i="8" s="1"/>
  <c r="F5779" i="8"/>
  <c r="G5779" i="8" s="1"/>
  <c r="E5779" i="8"/>
  <c r="F5843" i="8"/>
  <c r="G5843" i="8" s="1"/>
  <c r="E5843" i="8"/>
  <c r="F5937" i="8"/>
  <c r="G5937" i="8" s="1"/>
  <c r="E5937" i="8"/>
  <c r="E5668" i="8"/>
  <c r="F5668" i="8"/>
  <c r="G5668" i="8" s="1"/>
  <c r="E5732" i="8"/>
  <c r="F5732" i="8"/>
  <c r="G5732" i="8" s="1"/>
  <c r="E5788" i="8"/>
  <c r="F5788" i="8"/>
  <c r="G5788" i="8" s="1"/>
  <c r="E5828" i="8"/>
  <c r="F5828" i="8"/>
  <c r="G5828" i="8" s="1"/>
  <c r="F5908" i="8"/>
  <c r="G5908" i="8" s="1"/>
  <c r="E5908" i="8"/>
  <c r="E5904" i="8"/>
  <c r="F5904" i="8"/>
  <c r="G5904" i="8" s="1"/>
  <c r="E5948" i="8"/>
  <c r="F5948" i="8"/>
  <c r="G5948" i="8" s="1"/>
  <c r="E5726" i="8"/>
  <c r="F5726" i="8"/>
  <c r="G5726" i="8" s="1"/>
  <c r="E5950" i="8"/>
  <c r="F5950" i="8"/>
  <c r="G5950" i="8" s="1"/>
  <c r="E5920" i="8"/>
  <c r="F5920" i="8"/>
  <c r="G5920" i="8" s="1"/>
  <c r="F5921" i="8"/>
  <c r="G5921" i="8" s="1"/>
  <c r="E5921" i="8"/>
  <c r="E5936" i="8"/>
  <c r="F5936" i="8"/>
  <c r="G5936" i="8" s="1"/>
  <c r="E5882" i="8"/>
  <c r="F5882" i="8"/>
  <c r="G5882" i="8" s="1"/>
  <c r="E5906" i="8"/>
  <c r="F5906" i="8"/>
  <c r="G5906" i="8" s="1"/>
  <c r="E5675" i="8"/>
  <c r="F5675" i="8"/>
  <c r="G5675" i="8" s="1"/>
  <c r="E5739" i="8"/>
  <c r="F5739" i="8"/>
  <c r="G5739" i="8" s="1"/>
  <c r="E5803" i="8"/>
  <c r="F5803" i="8"/>
  <c r="G5803" i="8" s="1"/>
  <c r="E5867" i="8"/>
  <c r="F5867" i="8"/>
  <c r="G5867" i="8" s="1"/>
  <c r="F5692" i="8"/>
  <c r="G5692" i="8" s="1"/>
  <c r="E5692" i="8"/>
  <c r="E5716" i="8"/>
  <c r="F5716" i="8"/>
  <c r="G5716" i="8" s="1"/>
  <c r="E5812" i="8"/>
  <c r="F5812" i="8"/>
  <c r="G5812" i="8" s="1"/>
  <c r="E5852" i="8"/>
  <c r="F5852" i="8"/>
  <c r="G5852" i="8" s="1"/>
  <c r="E5884" i="8"/>
  <c r="F5884" i="8"/>
  <c r="G5884" i="8" s="1"/>
  <c r="E5686" i="8"/>
  <c r="F5686" i="8"/>
  <c r="G5686" i="8" s="1"/>
  <c r="E5710" i="8"/>
  <c r="F5710" i="8"/>
  <c r="G5710" i="8" s="1"/>
  <c r="E5750" i="8"/>
  <c r="F5750" i="8"/>
  <c r="G5750" i="8" s="1"/>
  <c r="E5774" i="8"/>
  <c r="F5774" i="8"/>
  <c r="G5774" i="8" s="1"/>
  <c r="E5814" i="8"/>
  <c r="F5814" i="8"/>
  <c r="G5814" i="8" s="1"/>
  <c r="E5838" i="8"/>
  <c r="F5838" i="8"/>
  <c r="G5838" i="8" s="1"/>
  <c r="E5910" i="8"/>
  <c r="F5910" i="8"/>
  <c r="G5910" i="8" s="1"/>
  <c r="F5945" i="8"/>
  <c r="G5945" i="8" s="1"/>
  <c r="E5945" i="8"/>
  <c r="F5746" i="8"/>
  <c r="G5746" i="8" s="1"/>
  <c r="E5746" i="8"/>
  <c r="F5786" i="8"/>
  <c r="G5786" i="8" s="1"/>
  <c r="E5786" i="8"/>
  <c r="F5842" i="8"/>
  <c r="G5842" i="8" s="1"/>
  <c r="E5842" i="8"/>
  <c r="E5942" i="8"/>
  <c r="F5942" i="8"/>
  <c r="G5942" i="8" s="1"/>
  <c r="F5763" i="8"/>
  <c r="G5763" i="8" s="1"/>
  <c r="E5763" i="8"/>
  <c r="E5827" i="8"/>
  <c r="F5827" i="8"/>
  <c r="G5827" i="8" s="1"/>
  <c r="E5952" i="8"/>
  <c r="F5952" i="8"/>
  <c r="G5952" i="8" s="1"/>
  <c r="E5756" i="8"/>
  <c r="F5756" i="8"/>
  <c r="G5756" i="8" s="1"/>
  <c r="E5922" i="8"/>
  <c r="F5922" i="8"/>
  <c r="G5922" i="8" s="1"/>
  <c r="E5669" i="8"/>
  <c r="F5669" i="8"/>
  <c r="G5669" i="8" s="1"/>
  <c r="F5701" i="8"/>
  <c r="G5701" i="8" s="1"/>
  <c r="E5701" i="8"/>
  <c r="F5717" i="8"/>
  <c r="G5717" i="8" s="1"/>
  <c r="E5717" i="8"/>
  <c r="E5749" i="8"/>
  <c r="F5749" i="8"/>
  <c r="G5749" i="8" s="1"/>
  <c r="F5765" i="8"/>
  <c r="G5765" i="8" s="1"/>
  <c r="E5765" i="8"/>
  <c r="E5781" i="8"/>
  <c r="F5781" i="8"/>
  <c r="G5781" i="8" s="1"/>
  <c r="E5813" i="8"/>
  <c r="F5813" i="8"/>
  <c r="G5813" i="8" s="1"/>
  <c r="F5829" i="8"/>
  <c r="G5829" i="8" s="1"/>
  <c r="E5829" i="8"/>
  <c r="F5845" i="8"/>
  <c r="G5845" i="8" s="1"/>
  <c r="E5845" i="8"/>
  <c r="E5861" i="8"/>
  <c r="F5861" i="8"/>
  <c r="G5861" i="8" s="1"/>
  <c r="E5877" i="8"/>
  <c r="F5877" i="8"/>
  <c r="G5877" i="8" s="1"/>
  <c r="E5670" i="8"/>
  <c r="F5670" i="8"/>
  <c r="G5670" i="8" s="1"/>
  <c r="E5734" i="8"/>
  <c r="F5734" i="8"/>
  <c r="G5734" i="8" s="1"/>
  <c r="E5798" i="8"/>
  <c r="F5798" i="8"/>
  <c r="G5798" i="8" s="1"/>
  <c r="F5871" i="8"/>
  <c r="G5871" i="8" s="1"/>
  <c r="E5871" i="8"/>
  <c r="E5887" i="8"/>
  <c r="F5887" i="8"/>
  <c r="G5887" i="8" s="1"/>
  <c r="F5714" i="8"/>
  <c r="G5714" i="8" s="1"/>
  <c r="E5714" i="8"/>
  <c r="F5770" i="8"/>
  <c r="G5770" i="8" s="1"/>
  <c r="E5770" i="8"/>
  <c r="F5826" i="8"/>
  <c r="G5826" i="8" s="1"/>
  <c r="E5826" i="8"/>
  <c r="F5866" i="8"/>
  <c r="G5866" i="8" s="1"/>
  <c r="E5866" i="8"/>
  <c r="E5659" i="8"/>
  <c r="F5659" i="8"/>
  <c r="G5659" i="8" s="1"/>
  <c r="E5699" i="8"/>
  <c r="F5699" i="8"/>
  <c r="G5699" i="8" s="1"/>
  <c r="E5723" i="8"/>
  <c r="F5723" i="8"/>
  <c r="G5723" i="8" s="1"/>
  <c r="E5787" i="8"/>
  <c r="F5787" i="8"/>
  <c r="G5787" i="8" s="1"/>
  <c r="E5851" i="8"/>
  <c r="F5851" i="8"/>
  <c r="G5851" i="8" s="1"/>
  <c r="F5901" i="8"/>
  <c r="G5901" i="8" s="1"/>
  <c r="E5676" i="8"/>
  <c r="F5676" i="8"/>
  <c r="G5676" i="8" s="1"/>
  <c r="E5772" i="8"/>
  <c r="F5772" i="8"/>
  <c r="G5772" i="8" s="1"/>
  <c r="E5796" i="8"/>
  <c r="F5796" i="8"/>
  <c r="G5796" i="8" s="1"/>
  <c r="E5860" i="8"/>
  <c r="F5860" i="8"/>
  <c r="G5860" i="8" s="1"/>
  <c r="E5892" i="8"/>
  <c r="F5892" i="8"/>
  <c r="G5892" i="8" s="1"/>
  <c r="E5935" i="8"/>
  <c r="F5935" i="8"/>
  <c r="G5935" i="8" s="1"/>
  <c r="E5685" i="8"/>
  <c r="F5685" i="8"/>
  <c r="G5685" i="8" s="1"/>
  <c r="E5733" i="8"/>
  <c r="F5733" i="8"/>
  <c r="G5733" i="8" s="1"/>
  <c r="E5797" i="8"/>
  <c r="F5797" i="8"/>
  <c r="G5797" i="8" s="1"/>
  <c r="E5694" i="8"/>
  <c r="F5694" i="8"/>
  <c r="G5694" i="8" s="1"/>
  <c r="E5758" i="8"/>
  <c r="F5758" i="8"/>
  <c r="G5758" i="8" s="1"/>
  <c r="E5822" i="8"/>
  <c r="F5822" i="8"/>
  <c r="G5822" i="8" s="1"/>
  <c r="E5886" i="8"/>
  <c r="F5886" i="8"/>
  <c r="G5886" i="8" s="1"/>
  <c r="E5880" i="8"/>
  <c r="F5880" i="8"/>
  <c r="G5880" i="8" s="1"/>
  <c r="F5897" i="8"/>
  <c r="G5897" i="8" s="1"/>
  <c r="E5897" i="8"/>
  <c r="F5929" i="8"/>
  <c r="G5929" i="8" s="1"/>
  <c r="E5929" i="8"/>
  <c r="F5682" i="8"/>
  <c r="G5682" i="8" s="1"/>
  <c r="E5682" i="8"/>
  <c r="F5698" i="8"/>
  <c r="G5698" i="8" s="1"/>
  <c r="E5698" i="8"/>
  <c r="F5730" i="8"/>
  <c r="G5730" i="8" s="1"/>
  <c r="E5730" i="8"/>
  <c r="F5810" i="8"/>
  <c r="G5810" i="8" s="1"/>
  <c r="E5810" i="8"/>
  <c r="F5953" i="8"/>
  <c r="G5953" i="8" s="1"/>
  <c r="E5953" i="8"/>
  <c r="E5683" i="8"/>
  <c r="F5683" i="8"/>
  <c r="G5683" i="8" s="1"/>
  <c r="E5747" i="8"/>
  <c r="F5747" i="8"/>
  <c r="G5747" i="8" s="1"/>
  <c r="E5811" i="8"/>
  <c r="F5811" i="8"/>
  <c r="G5811" i="8" s="1"/>
  <c r="F5875" i="8"/>
  <c r="G5875" i="8" s="1"/>
  <c r="E5875" i="8"/>
  <c r="E5660" i="8"/>
  <c r="F5660" i="8"/>
  <c r="G5660" i="8" s="1"/>
  <c r="E5700" i="8"/>
  <c r="F5700" i="8"/>
  <c r="G5700" i="8" s="1"/>
  <c r="E5740" i="8"/>
  <c r="F5740" i="8"/>
  <c r="G5740" i="8" s="1"/>
  <c r="E5836" i="8"/>
  <c r="F5836" i="8"/>
  <c r="G5836" i="8" s="1"/>
  <c r="E5940" i="8"/>
  <c r="F5940" i="8"/>
  <c r="G5940" i="8" s="1"/>
  <c r="E5912" i="8"/>
  <c r="F5912" i="8"/>
  <c r="G5912" i="8" s="1"/>
  <c r="E5718" i="8"/>
  <c r="F5718" i="8"/>
  <c r="G5718" i="8" s="1"/>
  <c r="E5782" i="8"/>
  <c r="F5782" i="8"/>
  <c r="G5782" i="8" s="1"/>
  <c r="E5846" i="8"/>
  <c r="F5846" i="8"/>
  <c r="G5846" i="8" s="1"/>
  <c r="F5926" i="8"/>
  <c r="G5926" i="8" s="1"/>
  <c r="E5926" i="8"/>
  <c r="F5905" i="8"/>
  <c r="G5905" i="8" s="1"/>
  <c r="E5905" i="8"/>
  <c r="F5666" i="8"/>
  <c r="G5666" i="8" s="1"/>
  <c r="E5666" i="8"/>
  <c r="F5754" i="8"/>
  <c r="G5754" i="8" s="1"/>
  <c r="E5754" i="8"/>
  <c r="F5794" i="8"/>
  <c r="G5794" i="8" s="1"/>
  <c r="E5794" i="8"/>
  <c r="F5850" i="8"/>
  <c r="G5850" i="8" s="1"/>
  <c r="E5850" i="8"/>
  <c r="E5890" i="8"/>
  <c r="F5890" i="8"/>
  <c r="G5890" i="8" s="1"/>
  <c r="E5771" i="8"/>
  <c r="F5771" i="8"/>
  <c r="G5771" i="8" s="1"/>
  <c r="E5835" i="8"/>
  <c r="F5835" i="8"/>
  <c r="G5835" i="8" s="1"/>
  <c r="D5940" i="8"/>
  <c r="D5902" i="8"/>
  <c r="D5732" i="8"/>
  <c r="D5696" i="8"/>
  <c r="D5762" i="8"/>
  <c r="D5952" i="8"/>
  <c r="D5810" i="8"/>
  <c r="D5870" i="8"/>
  <c r="D5884" i="8"/>
  <c r="D5794" i="8"/>
  <c r="D5874" i="8"/>
  <c r="D5830" i="8"/>
  <c r="D5684" i="8"/>
  <c r="D5748" i="8"/>
  <c r="D5724" i="8"/>
  <c r="D5910" i="8"/>
  <c r="D5754" i="8"/>
  <c r="E5656" i="8"/>
  <c r="D5942" i="8"/>
  <c r="D5772" i="8"/>
  <c r="D5888" i="8"/>
  <c r="D5914" i="8"/>
  <c r="D5844" i="8"/>
  <c r="D5734" i="8"/>
  <c r="N4" i="29"/>
  <c r="D5856" i="8"/>
  <c r="D5784" i="8"/>
  <c r="D5780" i="8"/>
  <c r="D5950" i="8"/>
  <c r="G5358" i="8"/>
  <c r="N2" i="29"/>
  <c r="A5055" i="8"/>
  <c r="B5055" i="8"/>
  <c r="C5055" i="8"/>
  <c r="D5055" i="8"/>
  <c r="A5056" i="8"/>
  <c r="B5056" i="8"/>
  <c r="C5056" i="8"/>
  <c r="D5056" i="8"/>
  <c r="A5057" i="8"/>
  <c r="B5057" i="8"/>
  <c r="C5057" i="8"/>
  <c r="D5057" i="8"/>
  <c r="A5058" i="8"/>
  <c r="B5058" i="8"/>
  <c r="C5058" i="8"/>
  <c r="D5058" i="8"/>
  <c r="A5059" i="8"/>
  <c r="B5059" i="8"/>
  <c r="C5059" i="8"/>
  <c r="D5059" i="8"/>
  <c r="A5060" i="8"/>
  <c r="B5060" i="8"/>
  <c r="C5060" i="8"/>
  <c r="D5060" i="8"/>
  <c r="A5061" i="8"/>
  <c r="B5061" i="8"/>
  <c r="C5061" i="8"/>
  <c r="D5061" i="8"/>
  <c r="A5062" i="8"/>
  <c r="B5062" i="8"/>
  <c r="C5062" i="8"/>
  <c r="D5062" i="8"/>
  <c r="A5063" i="8"/>
  <c r="B5063" i="8"/>
  <c r="C5063" i="8"/>
  <c r="D5063" i="8"/>
  <c r="A5064" i="8"/>
  <c r="B5064" i="8"/>
  <c r="C5064" i="8"/>
  <c r="D5064" i="8"/>
  <c r="A5065" i="8"/>
  <c r="B5065" i="8"/>
  <c r="C5065" i="8"/>
  <c r="D5065" i="8"/>
  <c r="A5066" i="8"/>
  <c r="B5066" i="8"/>
  <c r="C5066" i="8"/>
  <c r="D5066" i="8"/>
  <c r="A5067" i="8"/>
  <c r="B5067" i="8"/>
  <c r="C5067" i="8"/>
  <c r="D5067" i="8"/>
  <c r="A5068" i="8"/>
  <c r="B5068" i="8"/>
  <c r="C5068" i="8"/>
  <c r="D5068" i="8"/>
  <c r="A5069" i="8"/>
  <c r="B5069" i="8"/>
  <c r="C5069" i="8"/>
  <c r="D5069" i="8"/>
  <c r="A5070" i="8"/>
  <c r="B5070" i="8"/>
  <c r="C5070" i="8"/>
  <c r="D5070" i="8"/>
  <c r="A5071" i="8"/>
  <c r="B5071" i="8"/>
  <c r="C5071" i="8"/>
  <c r="D5071" i="8"/>
  <c r="A5072" i="8"/>
  <c r="B5072" i="8"/>
  <c r="C5072" i="8"/>
  <c r="D5072" i="8"/>
  <c r="A5073" i="8"/>
  <c r="B5073" i="8"/>
  <c r="C5073" i="8"/>
  <c r="D5073" i="8"/>
  <c r="A5074" i="8"/>
  <c r="B5074" i="8"/>
  <c r="C5074" i="8"/>
  <c r="D5074" i="8"/>
  <c r="A5075" i="8"/>
  <c r="B5075" i="8"/>
  <c r="C5075" i="8"/>
  <c r="D5075" i="8"/>
  <c r="A5076" i="8"/>
  <c r="B5076" i="8"/>
  <c r="C5076" i="8"/>
  <c r="D5076" i="8"/>
  <c r="A5077" i="8"/>
  <c r="B5077" i="8"/>
  <c r="C5077" i="8"/>
  <c r="D5077" i="8"/>
  <c r="A5078" i="8"/>
  <c r="B5078" i="8"/>
  <c r="C5078" i="8"/>
  <c r="D5078" i="8"/>
  <c r="A5079" i="8"/>
  <c r="B5079" i="8"/>
  <c r="C5079" i="8"/>
  <c r="D5079" i="8"/>
  <c r="A5080" i="8"/>
  <c r="B5080" i="8"/>
  <c r="C5080" i="8"/>
  <c r="D5080" i="8"/>
  <c r="A5081" i="8"/>
  <c r="B5081" i="8"/>
  <c r="C5081" i="8"/>
  <c r="D5081" i="8"/>
  <c r="A5082" i="8"/>
  <c r="B5082" i="8"/>
  <c r="C5082" i="8"/>
  <c r="D5082" i="8"/>
  <c r="A5083" i="8"/>
  <c r="B5083" i="8"/>
  <c r="C5083" i="8"/>
  <c r="D5083" i="8"/>
  <c r="A5084" i="8"/>
  <c r="B5084" i="8"/>
  <c r="C5084" i="8"/>
  <c r="D5084" i="8"/>
  <c r="A5085" i="8"/>
  <c r="B5085" i="8"/>
  <c r="C5085" i="8"/>
  <c r="D5085" i="8"/>
  <c r="A5086" i="8"/>
  <c r="B5086" i="8"/>
  <c r="C5086" i="8"/>
  <c r="D5086" i="8"/>
  <c r="A5087" i="8"/>
  <c r="B5087" i="8"/>
  <c r="C5087" i="8"/>
  <c r="D5087" i="8"/>
  <c r="A5088" i="8"/>
  <c r="B5088" i="8"/>
  <c r="C5088" i="8"/>
  <c r="D5088" i="8"/>
  <c r="A5089" i="8"/>
  <c r="B5089" i="8"/>
  <c r="C5089" i="8"/>
  <c r="D5089" i="8"/>
  <c r="A5090" i="8"/>
  <c r="B5090" i="8"/>
  <c r="C5090" i="8"/>
  <c r="D5090" i="8"/>
  <c r="A5091" i="8"/>
  <c r="B5091" i="8"/>
  <c r="C5091" i="8"/>
  <c r="D5091" i="8"/>
  <c r="A5092" i="8"/>
  <c r="B5092" i="8"/>
  <c r="C5092" i="8"/>
  <c r="D5092" i="8"/>
  <c r="A5093" i="8"/>
  <c r="B5093" i="8"/>
  <c r="C5093" i="8"/>
  <c r="D5093" i="8"/>
  <c r="A5094" i="8"/>
  <c r="B5094" i="8"/>
  <c r="C5094" i="8"/>
  <c r="D5094" i="8"/>
  <c r="A5095" i="8"/>
  <c r="B5095" i="8"/>
  <c r="C5095" i="8"/>
  <c r="D5095" i="8"/>
  <c r="A5096" i="8"/>
  <c r="B5096" i="8"/>
  <c r="C5096" i="8"/>
  <c r="D5096" i="8"/>
  <c r="A5097" i="8"/>
  <c r="B5097" i="8"/>
  <c r="C5097" i="8"/>
  <c r="D5097" i="8"/>
  <c r="A5098" i="8"/>
  <c r="B5098" i="8"/>
  <c r="C5098" i="8"/>
  <c r="D5098" i="8"/>
  <c r="A5099" i="8"/>
  <c r="B5099" i="8"/>
  <c r="C5099" i="8"/>
  <c r="D5099" i="8"/>
  <c r="A5100" i="8"/>
  <c r="B5100" i="8"/>
  <c r="C5100" i="8"/>
  <c r="D5100" i="8"/>
  <c r="A5101" i="8"/>
  <c r="B5101" i="8"/>
  <c r="C5101" i="8"/>
  <c r="D5101" i="8"/>
  <c r="A5102" i="8"/>
  <c r="B5102" i="8"/>
  <c r="C5102" i="8"/>
  <c r="D5102" i="8"/>
  <c r="A5103" i="8"/>
  <c r="B5103" i="8"/>
  <c r="C5103" i="8"/>
  <c r="D5103" i="8"/>
  <c r="A5104" i="8"/>
  <c r="B5104" i="8"/>
  <c r="C5104" i="8"/>
  <c r="D5104" i="8"/>
  <c r="A5105" i="8"/>
  <c r="B5105" i="8"/>
  <c r="C5105" i="8"/>
  <c r="D5105" i="8"/>
  <c r="A5106" i="8"/>
  <c r="B5106" i="8"/>
  <c r="C5106" i="8"/>
  <c r="D5106" i="8"/>
  <c r="A5107" i="8"/>
  <c r="B5107" i="8"/>
  <c r="C5107" i="8"/>
  <c r="D5107" i="8"/>
  <c r="A5108" i="8"/>
  <c r="B5108" i="8"/>
  <c r="C5108" i="8"/>
  <c r="D5108" i="8"/>
  <c r="A5109" i="8"/>
  <c r="B5109" i="8"/>
  <c r="C5109" i="8"/>
  <c r="D5109" i="8"/>
  <c r="A5110" i="8"/>
  <c r="B5110" i="8"/>
  <c r="C5110" i="8"/>
  <c r="D5110" i="8"/>
  <c r="A5111" i="8"/>
  <c r="B5111" i="8"/>
  <c r="C5111" i="8"/>
  <c r="D5111" i="8"/>
  <c r="A5112" i="8"/>
  <c r="B5112" i="8"/>
  <c r="C5112" i="8"/>
  <c r="D5112" i="8"/>
  <c r="A5113" i="8"/>
  <c r="B5113" i="8"/>
  <c r="C5113" i="8"/>
  <c r="D5113" i="8"/>
  <c r="A5114" i="8"/>
  <c r="B5114" i="8"/>
  <c r="C5114" i="8"/>
  <c r="D5114" i="8"/>
  <c r="A5115" i="8"/>
  <c r="B5115" i="8"/>
  <c r="C5115" i="8"/>
  <c r="D5115" i="8"/>
  <c r="A5116" i="8"/>
  <c r="B5116" i="8"/>
  <c r="C5116" i="8"/>
  <c r="D5116" i="8"/>
  <c r="A5117" i="8"/>
  <c r="B5117" i="8"/>
  <c r="C5117" i="8"/>
  <c r="D5117" i="8"/>
  <c r="A5118" i="8"/>
  <c r="B5118" i="8"/>
  <c r="C5118" i="8"/>
  <c r="D5118" i="8"/>
  <c r="A5119" i="8"/>
  <c r="B5119" i="8"/>
  <c r="C5119" i="8"/>
  <c r="D5119" i="8"/>
  <c r="A5120" i="8"/>
  <c r="B5120" i="8"/>
  <c r="C5120" i="8"/>
  <c r="D5120" i="8"/>
  <c r="A5121" i="8"/>
  <c r="B5121" i="8"/>
  <c r="C5121" i="8"/>
  <c r="D5121" i="8"/>
  <c r="A5122" i="8"/>
  <c r="B5122" i="8"/>
  <c r="C5122" i="8"/>
  <c r="D5122" i="8"/>
  <c r="A5123" i="8"/>
  <c r="B5123" i="8"/>
  <c r="C5123" i="8"/>
  <c r="D5123" i="8"/>
  <c r="A5124" i="8"/>
  <c r="B5124" i="8"/>
  <c r="C5124" i="8"/>
  <c r="D5124" i="8"/>
  <c r="A5125" i="8"/>
  <c r="B5125" i="8"/>
  <c r="C5125" i="8"/>
  <c r="D5125" i="8"/>
  <c r="A5126" i="8"/>
  <c r="B5126" i="8"/>
  <c r="C5126" i="8"/>
  <c r="D5126" i="8"/>
  <c r="A5127" i="8"/>
  <c r="B5127" i="8"/>
  <c r="C5127" i="8"/>
  <c r="D5127" i="8"/>
  <c r="A5128" i="8"/>
  <c r="B5128" i="8"/>
  <c r="C5128" i="8"/>
  <c r="D5128" i="8"/>
  <c r="A5129" i="8"/>
  <c r="B5129" i="8"/>
  <c r="C5129" i="8"/>
  <c r="D5129" i="8"/>
  <c r="A5130" i="8"/>
  <c r="B5130" i="8"/>
  <c r="C5130" i="8"/>
  <c r="D5130" i="8"/>
  <c r="A5131" i="8"/>
  <c r="B5131" i="8"/>
  <c r="C5131" i="8"/>
  <c r="D5131" i="8"/>
  <c r="A5132" i="8"/>
  <c r="B5132" i="8"/>
  <c r="C5132" i="8"/>
  <c r="D5132" i="8"/>
  <c r="A5133" i="8"/>
  <c r="B5133" i="8"/>
  <c r="C5133" i="8"/>
  <c r="D5133" i="8"/>
  <c r="A5134" i="8"/>
  <c r="B5134" i="8"/>
  <c r="C5134" i="8"/>
  <c r="D5134" i="8"/>
  <c r="A5135" i="8"/>
  <c r="B5135" i="8"/>
  <c r="C5135" i="8"/>
  <c r="D5135" i="8"/>
  <c r="A5136" i="8"/>
  <c r="B5136" i="8"/>
  <c r="C5136" i="8"/>
  <c r="D5136" i="8"/>
  <c r="A5137" i="8"/>
  <c r="B5137" i="8"/>
  <c r="C5137" i="8"/>
  <c r="D5137" i="8"/>
  <c r="A5138" i="8"/>
  <c r="B5138" i="8"/>
  <c r="C5138" i="8"/>
  <c r="D5138" i="8"/>
  <c r="A5139" i="8"/>
  <c r="B5139" i="8"/>
  <c r="C5139" i="8"/>
  <c r="D5139" i="8"/>
  <c r="A5140" i="8"/>
  <c r="B5140" i="8"/>
  <c r="C5140" i="8"/>
  <c r="D5140" i="8"/>
  <c r="A5141" i="8"/>
  <c r="B5141" i="8"/>
  <c r="C5141" i="8"/>
  <c r="D5141" i="8"/>
  <c r="A5142" i="8"/>
  <c r="B5142" i="8"/>
  <c r="C5142" i="8"/>
  <c r="D5142" i="8"/>
  <c r="A5143" i="8"/>
  <c r="B5143" i="8"/>
  <c r="C5143" i="8"/>
  <c r="D5143" i="8"/>
  <c r="A5144" i="8"/>
  <c r="B5144" i="8"/>
  <c r="C5144" i="8"/>
  <c r="D5144" i="8"/>
  <c r="A5145" i="8"/>
  <c r="B5145" i="8"/>
  <c r="C5145" i="8"/>
  <c r="D5145" i="8"/>
  <c r="A5146" i="8"/>
  <c r="B5146" i="8"/>
  <c r="C5146" i="8"/>
  <c r="D5146" i="8"/>
  <c r="A5147" i="8"/>
  <c r="B5147" i="8"/>
  <c r="C5147" i="8"/>
  <c r="D5147" i="8"/>
  <c r="A5148" i="8"/>
  <c r="B5148" i="8"/>
  <c r="C5148" i="8"/>
  <c r="D5148" i="8"/>
  <c r="A5149" i="8"/>
  <c r="B5149" i="8"/>
  <c r="C5149" i="8"/>
  <c r="D5149" i="8"/>
  <c r="A5150" i="8"/>
  <c r="B5150" i="8"/>
  <c r="C5150" i="8"/>
  <c r="D5150" i="8"/>
  <c r="A5151" i="8"/>
  <c r="B5151" i="8"/>
  <c r="C5151" i="8"/>
  <c r="D5151" i="8"/>
  <c r="A5152" i="8"/>
  <c r="B5152" i="8"/>
  <c r="C5152" i="8"/>
  <c r="D5152" i="8"/>
  <c r="A5153" i="8"/>
  <c r="B5153" i="8"/>
  <c r="C5153" i="8"/>
  <c r="D5153" i="8"/>
  <c r="A5154" i="8"/>
  <c r="B5154" i="8"/>
  <c r="C5154" i="8"/>
  <c r="D5154" i="8"/>
  <c r="A5155" i="8"/>
  <c r="B5155" i="8"/>
  <c r="C5155" i="8"/>
  <c r="D5155" i="8"/>
  <c r="A5156" i="8"/>
  <c r="B5156" i="8"/>
  <c r="C5156" i="8"/>
  <c r="D5156" i="8"/>
  <c r="A5157" i="8"/>
  <c r="B5157" i="8"/>
  <c r="C5157" i="8"/>
  <c r="D5157" i="8"/>
  <c r="A5158" i="8"/>
  <c r="B5158" i="8"/>
  <c r="C5158" i="8"/>
  <c r="D5158" i="8"/>
  <c r="A5159" i="8"/>
  <c r="B5159" i="8"/>
  <c r="C5159" i="8"/>
  <c r="D5159" i="8"/>
  <c r="A5160" i="8"/>
  <c r="B5160" i="8"/>
  <c r="C5160" i="8"/>
  <c r="D5160" i="8"/>
  <c r="A5161" i="8"/>
  <c r="B5161" i="8"/>
  <c r="C5161" i="8"/>
  <c r="D5161" i="8"/>
  <c r="A5162" i="8"/>
  <c r="B5162" i="8"/>
  <c r="C5162" i="8"/>
  <c r="D5162" i="8"/>
  <c r="A5163" i="8"/>
  <c r="B5163" i="8"/>
  <c r="C5163" i="8"/>
  <c r="D5163" i="8"/>
  <c r="A5164" i="8"/>
  <c r="B5164" i="8"/>
  <c r="C5164" i="8"/>
  <c r="D5164" i="8"/>
  <c r="A5165" i="8"/>
  <c r="B5165" i="8"/>
  <c r="C5165" i="8"/>
  <c r="D5165" i="8"/>
  <c r="A5166" i="8"/>
  <c r="B5166" i="8"/>
  <c r="C5166" i="8"/>
  <c r="D5166" i="8"/>
  <c r="A5167" i="8"/>
  <c r="B5167" i="8"/>
  <c r="C5167" i="8"/>
  <c r="D5167" i="8"/>
  <c r="A5168" i="8"/>
  <c r="B5168" i="8"/>
  <c r="C5168" i="8"/>
  <c r="D5168" i="8"/>
  <c r="A5169" i="8"/>
  <c r="B5169" i="8"/>
  <c r="C5169" i="8"/>
  <c r="D5169" i="8"/>
  <c r="A5170" i="8"/>
  <c r="B5170" i="8"/>
  <c r="C5170" i="8"/>
  <c r="D5170" i="8"/>
  <c r="A5171" i="8"/>
  <c r="B5171" i="8"/>
  <c r="C5171" i="8"/>
  <c r="D5171" i="8"/>
  <c r="A5172" i="8"/>
  <c r="B5172" i="8"/>
  <c r="C5172" i="8"/>
  <c r="D5172" i="8"/>
  <c r="A5173" i="8"/>
  <c r="B5173" i="8"/>
  <c r="C5173" i="8"/>
  <c r="D5173" i="8"/>
  <c r="A5174" i="8"/>
  <c r="B5174" i="8"/>
  <c r="C5174" i="8"/>
  <c r="D5174" i="8"/>
  <c r="A5175" i="8"/>
  <c r="B5175" i="8"/>
  <c r="C5175" i="8"/>
  <c r="D5175" i="8"/>
  <c r="A5176" i="8"/>
  <c r="B5176" i="8"/>
  <c r="C5176" i="8"/>
  <c r="D5176" i="8"/>
  <c r="A5177" i="8"/>
  <c r="B5177" i="8"/>
  <c r="C5177" i="8"/>
  <c r="D5177" i="8"/>
  <c r="A5178" i="8"/>
  <c r="B5178" i="8"/>
  <c r="C5178" i="8"/>
  <c r="D5178" i="8"/>
  <c r="A5179" i="8"/>
  <c r="B5179" i="8"/>
  <c r="C5179" i="8"/>
  <c r="D5179" i="8"/>
  <c r="A5180" i="8"/>
  <c r="B5180" i="8"/>
  <c r="C5180" i="8"/>
  <c r="D5180" i="8"/>
  <c r="A5181" i="8"/>
  <c r="B5181" i="8"/>
  <c r="C5181" i="8"/>
  <c r="D5181" i="8"/>
  <c r="A5182" i="8"/>
  <c r="B5182" i="8"/>
  <c r="C5182" i="8"/>
  <c r="D5182" i="8"/>
  <c r="A5183" i="8"/>
  <c r="B5183" i="8"/>
  <c r="C5183" i="8"/>
  <c r="D5183" i="8"/>
  <c r="A5184" i="8"/>
  <c r="B5184" i="8"/>
  <c r="C5184" i="8"/>
  <c r="D5184" i="8"/>
  <c r="A5185" i="8"/>
  <c r="B5185" i="8"/>
  <c r="C5185" i="8"/>
  <c r="D5185" i="8"/>
  <c r="A5186" i="8"/>
  <c r="B5186" i="8"/>
  <c r="C5186" i="8"/>
  <c r="D5186" i="8"/>
  <c r="A5187" i="8"/>
  <c r="B5187" i="8"/>
  <c r="C5187" i="8"/>
  <c r="D5187" i="8"/>
  <c r="A5188" i="8"/>
  <c r="B5188" i="8"/>
  <c r="C5188" i="8"/>
  <c r="D5188" i="8"/>
  <c r="A5189" i="8"/>
  <c r="B5189" i="8"/>
  <c r="C5189" i="8"/>
  <c r="D5189" i="8"/>
  <c r="A5190" i="8"/>
  <c r="B5190" i="8"/>
  <c r="C5190" i="8"/>
  <c r="D5190" i="8"/>
  <c r="A5191" i="8"/>
  <c r="B5191" i="8"/>
  <c r="C5191" i="8"/>
  <c r="D5191" i="8"/>
  <c r="A5192" i="8"/>
  <c r="B5192" i="8"/>
  <c r="C5192" i="8"/>
  <c r="D5192" i="8"/>
  <c r="A5193" i="8"/>
  <c r="B5193" i="8"/>
  <c r="C5193" i="8"/>
  <c r="D5193" i="8"/>
  <c r="A5194" i="8"/>
  <c r="B5194" i="8"/>
  <c r="C5194" i="8"/>
  <c r="D5194" i="8"/>
  <c r="A5195" i="8"/>
  <c r="B5195" i="8"/>
  <c r="C5195" i="8"/>
  <c r="D5195" i="8"/>
  <c r="A5196" i="8"/>
  <c r="B5196" i="8"/>
  <c r="C5196" i="8"/>
  <c r="D5196" i="8"/>
  <c r="A5197" i="8"/>
  <c r="B5197" i="8"/>
  <c r="C5197" i="8"/>
  <c r="D5197" i="8"/>
  <c r="A5198" i="8"/>
  <c r="B5198" i="8"/>
  <c r="C5198" i="8"/>
  <c r="D5198" i="8"/>
  <c r="A5199" i="8"/>
  <c r="B5199" i="8"/>
  <c r="C5199" i="8"/>
  <c r="D5199" i="8"/>
  <c r="A5200" i="8"/>
  <c r="B5200" i="8"/>
  <c r="C5200" i="8"/>
  <c r="D5200" i="8"/>
  <c r="A5201" i="8"/>
  <c r="B5201" i="8"/>
  <c r="C5201" i="8"/>
  <c r="D5201" i="8"/>
  <c r="A5202" i="8"/>
  <c r="B5202" i="8"/>
  <c r="C5202" i="8"/>
  <c r="D5202" i="8"/>
  <c r="A5203" i="8"/>
  <c r="B5203" i="8"/>
  <c r="C5203" i="8"/>
  <c r="D5203" i="8"/>
  <c r="A5204" i="8"/>
  <c r="B5204" i="8"/>
  <c r="C5204" i="8"/>
  <c r="D5204" i="8"/>
  <c r="A5205" i="8"/>
  <c r="B5205" i="8"/>
  <c r="C5205" i="8"/>
  <c r="D5205" i="8"/>
  <c r="A5206" i="8"/>
  <c r="B5206" i="8"/>
  <c r="C5206" i="8"/>
  <c r="D5206" i="8"/>
  <c r="A5207" i="8"/>
  <c r="B5207" i="8"/>
  <c r="C5207" i="8"/>
  <c r="D5207" i="8"/>
  <c r="A5208" i="8"/>
  <c r="B5208" i="8"/>
  <c r="C5208" i="8"/>
  <c r="D5208" i="8"/>
  <c r="A5209" i="8"/>
  <c r="B5209" i="8"/>
  <c r="C5209" i="8"/>
  <c r="D5209" i="8"/>
  <c r="A5210" i="8"/>
  <c r="B5210" i="8"/>
  <c r="C5210" i="8"/>
  <c r="D5210" i="8"/>
  <c r="A5211" i="8"/>
  <c r="B5211" i="8"/>
  <c r="C5211" i="8"/>
  <c r="D5211" i="8"/>
  <c r="A5212" i="8"/>
  <c r="B5212" i="8"/>
  <c r="C5212" i="8"/>
  <c r="D5212" i="8"/>
  <c r="A5213" i="8"/>
  <c r="B5213" i="8"/>
  <c r="C5213" i="8"/>
  <c r="D5213" i="8"/>
  <c r="A5214" i="8"/>
  <c r="B5214" i="8"/>
  <c r="C5214" i="8"/>
  <c r="D5214" i="8"/>
  <c r="A5215" i="8"/>
  <c r="B5215" i="8"/>
  <c r="C5215" i="8"/>
  <c r="D5215" i="8"/>
  <c r="A5216" i="8"/>
  <c r="B5216" i="8"/>
  <c r="C5216" i="8"/>
  <c r="D5216" i="8"/>
  <c r="A5217" i="8"/>
  <c r="B5217" i="8"/>
  <c r="C5217" i="8"/>
  <c r="D5217" i="8"/>
  <c r="A5218" i="8"/>
  <c r="B5218" i="8"/>
  <c r="C5218" i="8"/>
  <c r="D5218" i="8"/>
  <c r="A5219" i="8"/>
  <c r="B5219" i="8"/>
  <c r="C5219" i="8"/>
  <c r="D5219" i="8"/>
  <c r="A5220" i="8"/>
  <c r="B5220" i="8"/>
  <c r="C5220" i="8"/>
  <c r="D5220" i="8"/>
  <c r="A5221" i="8"/>
  <c r="B5221" i="8"/>
  <c r="C5221" i="8"/>
  <c r="D5221" i="8"/>
  <c r="A5222" i="8"/>
  <c r="B5222" i="8"/>
  <c r="C5222" i="8"/>
  <c r="D5222" i="8"/>
  <c r="A5223" i="8"/>
  <c r="B5223" i="8"/>
  <c r="C5223" i="8"/>
  <c r="D5223" i="8"/>
  <c r="A5224" i="8"/>
  <c r="B5224" i="8"/>
  <c r="C5224" i="8"/>
  <c r="D5224" i="8"/>
  <c r="A5225" i="8"/>
  <c r="B5225" i="8"/>
  <c r="C5225" i="8"/>
  <c r="D5225" i="8"/>
  <c r="A5226" i="8"/>
  <c r="B5226" i="8"/>
  <c r="C5226" i="8"/>
  <c r="D5226" i="8"/>
  <c r="A5227" i="8"/>
  <c r="B5227" i="8"/>
  <c r="C5227" i="8"/>
  <c r="D5227" i="8"/>
  <c r="A5228" i="8"/>
  <c r="B5228" i="8"/>
  <c r="C5228" i="8"/>
  <c r="D5228" i="8"/>
  <c r="A5229" i="8"/>
  <c r="B5229" i="8"/>
  <c r="C5229" i="8"/>
  <c r="D5229" i="8"/>
  <c r="A5230" i="8"/>
  <c r="B5230" i="8"/>
  <c r="C5230" i="8"/>
  <c r="D5230" i="8"/>
  <c r="A5231" i="8"/>
  <c r="B5231" i="8"/>
  <c r="C5231" i="8"/>
  <c r="D5231" i="8"/>
  <c r="A5232" i="8"/>
  <c r="B5232" i="8"/>
  <c r="C5232" i="8"/>
  <c r="D5232" i="8"/>
  <c r="A5233" i="8"/>
  <c r="B5233" i="8"/>
  <c r="C5233" i="8"/>
  <c r="D5233" i="8"/>
  <c r="A5234" i="8"/>
  <c r="B5234" i="8"/>
  <c r="C5234" i="8"/>
  <c r="D5234" i="8"/>
  <c r="A5235" i="8"/>
  <c r="B5235" i="8"/>
  <c r="C5235" i="8"/>
  <c r="D5235" i="8"/>
  <c r="A5236" i="8"/>
  <c r="B5236" i="8"/>
  <c r="C5236" i="8"/>
  <c r="D5236" i="8"/>
  <c r="A5237" i="8"/>
  <c r="B5237" i="8"/>
  <c r="C5237" i="8"/>
  <c r="D5237" i="8"/>
  <c r="A5238" i="8"/>
  <c r="B5238" i="8"/>
  <c r="C5238" i="8"/>
  <c r="D5238" i="8"/>
  <c r="A5239" i="8"/>
  <c r="B5239" i="8"/>
  <c r="C5239" i="8"/>
  <c r="D5239" i="8"/>
  <c r="A5240" i="8"/>
  <c r="B5240" i="8"/>
  <c r="C5240" i="8"/>
  <c r="D5240" i="8"/>
  <c r="A5241" i="8"/>
  <c r="B5241" i="8"/>
  <c r="C5241" i="8"/>
  <c r="D5241" i="8"/>
  <c r="A5242" i="8"/>
  <c r="B5242" i="8"/>
  <c r="C5242" i="8"/>
  <c r="D5242" i="8"/>
  <c r="A5243" i="8"/>
  <c r="B5243" i="8"/>
  <c r="C5243" i="8"/>
  <c r="D5243" i="8"/>
  <c r="A5244" i="8"/>
  <c r="B5244" i="8"/>
  <c r="C5244" i="8"/>
  <c r="D5244" i="8"/>
  <c r="A5245" i="8"/>
  <c r="B5245" i="8"/>
  <c r="C5245" i="8"/>
  <c r="D5245" i="8"/>
  <c r="A5246" i="8"/>
  <c r="B5246" i="8"/>
  <c r="C5246" i="8"/>
  <c r="D5246" i="8"/>
  <c r="A5247" i="8"/>
  <c r="B5247" i="8"/>
  <c r="C5247" i="8"/>
  <c r="D5247" i="8"/>
  <c r="A5248" i="8"/>
  <c r="B5248" i="8"/>
  <c r="C5248" i="8"/>
  <c r="D5248" i="8"/>
  <c r="A5249" i="8"/>
  <c r="B5249" i="8"/>
  <c r="C5249" i="8"/>
  <c r="D5249" i="8"/>
  <c r="A5250" i="8"/>
  <c r="B5250" i="8"/>
  <c r="C5250" i="8"/>
  <c r="D5250" i="8"/>
  <c r="A5251" i="8"/>
  <c r="B5251" i="8"/>
  <c r="C5251" i="8"/>
  <c r="D5251" i="8"/>
  <c r="A5252" i="8"/>
  <c r="B5252" i="8"/>
  <c r="C5252" i="8"/>
  <c r="D5252" i="8"/>
  <c r="A5253" i="8"/>
  <c r="B5253" i="8"/>
  <c r="C5253" i="8"/>
  <c r="D5253" i="8"/>
  <c r="A5254" i="8"/>
  <c r="B5254" i="8"/>
  <c r="C5254" i="8"/>
  <c r="D5254" i="8"/>
  <c r="A5255" i="8"/>
  <c r="B5255" i="8"/>
  <c r="C5255" i="8"/>
  <c r="D5255" i="8"/>
  <c r="A5256" i="8"/>
  <c r="B5256" i="8"/>
  <c r="C5256" i="8"/>
  <c r="D5256" i="8"/>
  <c r="A5257" i="8"/>
  <c r="B5257" i="8"/>
  <c r="C5257" i="8"/>
  <c r="D5257" i="8"/>
  <c r="A5258" i="8"/>
  <c r="B5258" i="8"/>
  <c r="C5258" i="8"/>
  <c r="D5258" i="8"/>
  <c r="A5259" i="8"/>
  <c r="B5259" i="8"/>
  <c r="C5259" i="8"/>
  <c r="D5259" i="8"/>
  <c r="A5260" i="8"/>
  <c r="B5260" i="8"/>
  <c r="C5260" i="8"/>
  <c r="D5260" i="8"/>
  <c r="A5261" i="8"/>
  <c r="B5261" i="8"/>
  <c r="C5261" i="8"/>
  <c r="D5261" i="8"/>
  <c r="A5262" i="8"/>
  <c r="B5262" i="8"/>
  <c r="C5262" i="8"/>
  <c r="D5262" i="8"/>
  <c r="A5263" i="8"/>
  <c r="B5263" i="8"/>
  <c r="C5263" i="8"/>
  <c r="D5263" i="8"/>
  <c r="A5264" i="8"/>
  <c r="B5264" i="8"/>
  <c r="C5264" i="8"/>
  <c r="D5264" i="8"/>
  <c r="A5265" i="8"/>
  <c r="B5265" i="8"/>
  <c r="C5265" i="8"/>
  <c r="D5265" i="8"/>
  <c r="A5266" i="8"/>
  <c r="B5266" i="8"/>
  <c r="C5266" i="8"/>
  <c r="D5266" i="8"/>
  <c r="A5267" i="8"/>
  <c r="B5267" i="8"/>
  <c r="C5267" i="8"/>
  <c r="D5267" i="8"/>
  <c r="A5268" i="8"/>
  <c r="B5268" i="8"/>
  <c r="C5268" i="8"/>
  <c r="D5268" i="8"/>
  <c r="A5269" i="8"/>
  <c r="B5269" i="8"/>
  <c r="C5269" i="8"/>
  <c r="D5269" i="8"/>
  <c r="A5270" i="8"/>
  <c r="B5270" i="8"/>
  <c r="C5270" i="8"/>
  <c r="D5270" i="8"/>
  <c r="A5271" i="8"/>
  <c r="B5271" i="8"/>
  <c r="C5271" i="8"/>
  <c r="D5271" i="8"/>
  <c r="A5272" i="8"/>
  <c r="B5272" i="8"/>
  <c r="C5272" i="8"/>
  <c r="D5272" i="8"/>
  <c r="A5273" i="8"/>
  <c r="B5273" i="8"/>
  <c r="C5273" i="8"/>
  <c r="D5273" i="8"/>
  <c r="A5274" i="8"/>
  <c r="B5274" i="8"/>
  <c r="C5274" i="8"/>
  <c r="D5274" i="8"/>
  <c r="A5275" i="8"/>
  <c r="B5275" i="8"/>
  <c r="C5275" i="8"/>
  <c r="D5275" i="8"/>
  <c r="A5276" i="8"/>
  <c r="B5276" i="8"/>
  <c r="C5276" i="8"/>
  <c r="D5276" i="8"/>
  <c r="A5277" i="8"/>
  <c r="B5277" i="8"/>
  <c r="C5277" i="8"/>
  <c r="D5277" i="8"/>
  <c r="A5278" i="8"/>
  <c r="B5278" i="8"/>
  <c r="C5278" i="8"/>
  <c r="D5278" i="8"/>
  <c r="A5279" i="8"/>
  <c r="B5279" i="8"/>
  <c r="C5279" i="8"/>
  <c r="D5279" i="8"/>
  <c r="A5280" i="8"/>
  <c r="B5280" i="8"/>
  <c r="C5280" i="8"/>
  <c r="D5280" i="8"/>
  <c r="A5281" i="8"/>
  <c r="B5281" i="8"/>
  <c r="C5281" i="8"/>
  <c r="D5281" i="8"/>
  <c r="A5282" i="8"/>
  <c r="B5282" i="8"/>
  <c r="C5282" i="8"/>
  <c r="D5282" i="8"/>
  <c r="A5283" i="8"/>
  <c r="B5283" i="8"/>
  <c r="C5283" i="8"/>
  <c r="D5283" i="8"/>
  <c r="A5284" i="8"/>
  <c r="B5284" i="8"/>
  <c r="C5284" i="8"/>
  <c r="D5284" i="8"/>
  <c r="A5285" i="8"/>
  <c r="B5285" i="8"/>
  <c r="C5285" i="8"/>
  <c r="D5285" i="8"/>
  <c r="A5286" i="8"/>
  <c r="B5286" i="8"/>
  <c r="C5286" i="8"/>
  <c r="D5286" i="8"/>
  <c r="A5287" i="8"/>
  <c r="B5287" i="8"/>
  <c r="C5287" i="8"/>
  <c r="D5287" i="8"/>
  <c r="A5288" i="8"/>
  <c r="B5288" i="8"/>
  <c r="C5288" i="8"/>
  <c r="D5288" i="8"/>
  <c r="A5289" i="8"/>
  <c r="B5289" i="8"/>
  <c r="C5289" i="8"/>
  <c r="D5289" i="8"/>
  <c r="A5290" i="8"/>
  <c r="B5290" i="8"/>
  <c r="C5290" i="8"/>
  <c r="D5290" i="8"/>
  <c r="A5291" i="8"/>
  <c r="B5291" i="8"/>
  <c r="C5291" i="8"/>
  <c r="D5291" i="8"/>
  <c r="A5292" i="8"/>
  <c r="B5292" i="8"/>
  <c r="C5292" i="8"/>
  <c r="D5292" i="8"/>
  <c r="A5293" i="8"/>
  <c r="B5293" i="8"/>
  <c r="C5293" i="8"/>
  <c r="D5293" i="8"/>
  <c r="A5294" i="8"/>
  <c r="B5294" i="8"/>
  <c r="C5294" i="8"/>
  <c r="D5294" i="8"/>
  <c r="A5295" i="8"/>
  <c r="B5295" i="8"/>
  <c r="C5295" i="8"/>
  <c r="D5295" i="8"/>
  <c r="A5296" i="8"/>
  <c r="B5296" i="8"/>
  <c r="C5296" i="8"/>
  <c r="D5296" i="8"/>
  <c r="A5297" i="8"/>
  <c r="B5297" i="8"/>
  <c r="C5297" i="8"/>
  <c r="D5297" i="8"/>
  <c r="A5298" i="8"/>
  <c r="B5298" i="8"/>
  <c r="C5298" i="8"/>
  <c r="D5298" i="8"/>
  <c r="A5299" i="8"/>
  <c r="B5299" i="8"/>
  <c r="C5299" i="8"/>
  <c r="D5299" i="8"/>
  <c r="A5300" i="8"/>
  <c r="B5300" i="8"/>
  <c r="C5300" i="8"/>
  <c r="D5300" i="8"/>
  <c r="A5301" i="8"/>
  <c r="B5301" i="8"/>
  <c r="C5301" i="8"/>
  <c r="D5301" i="8"/>
  <c r="A5302" i="8"/>
  <c r="B5302" i="8"/>
  <c r="C5302" i="8"/>
  <c r="D5302" i="8"/>
  <c r="A5303" i="8"/>
  <c r="B5303" i="8"/>
  <c r="C5303" i="8"/>
  <c r="D5303" i="8"/>
  <c r="A5304" i="8"/>
  <c r="B5304" i="8"/>
  <c r="C5304" i="8"/>
  <c r="D5304" i="8"/>
  <c r="A5305" i="8"/>
  <c r="B5305" i="8"/>
  <c r="C5305" i="8"/>
  <c r="D5305" i="8"/>
  <c r="A5306" i="8"/>
  <c r="B5306" i="8"/>
  <c r="C5306" i="8"/>
  <c r="D5306" i="8"/>
  <c r="A5307" i="8"/>
  <c r="B5307" i="8"/>
  <c r="C5307" i="8"/>
  <c r="D5307" i="8"/>
  <c r="A5308" i="8"/>
  <c r="B5308" i="8"/>
  <c r="C5308" i="8"/>
  <c r="D5308" i="8"/>
  <c r="A5309" i="8"/>
  <c r="B5309" i="8"/>
  <c r="C5309" i="8"/>
  <c r="D5309" i="8"/>
  <c r="A5310" i="8"/>
  <c r="B5310" i="8"/>
  <c r="C5310" i="8"/>
  <c r="D5310" i="8"/>
  <c r="A5311" i="8"/>
  <c r="B5311" i="8"/>
  <c r="C5311" i="8"/>
  <c r="D5311" i="8"/>
  <c r="A5312" i="8"/>
  <c r="B5312" i="8"/>
  <c r="C5312" i="8"/>
  <c r="D5312" i="8"/>
  <c r="A5313" i="8"/>
  <c r="B5313" i="8"/>
  <c r="C5313" i="8"/>
  <c r="D5313" i="8"/>
  <c r="A5314" i="8"/>
  <c r="B5314" i="8"/>
  <c r="C5314" i="8"/>
  <c r="D5314" i="8"/>
  <c r="A5315" i="8"/>
  <c r="B5315" i="8"/>
  <c r="C5315" i="8"/>
  <c r="D5315" i="8"/>
  <c r="A5316" i="8"/>
  <c r="B5316" i="8"/>
  <c r="C5316" i="8"/>
  <c r="D5316" i="8"/>
  <c r="A5317" i="8"/>
  <c r="B5317" i="8"/>
  <c r="C5317" i="8"/>
  <c r="D5317" i="8"/>
  <c r="A5318" i="8"/>
  <c r="B5318" i="8"/>
  <c r="C5318" i="8"/>
  <c r="D5318" i="8"/>
  <c r="A5319" i="8"/>
  <c r="B5319" i="8"/>
  <c r="C5319" i="8"/>
  <c r="D5319" i="8"/>
  <c r="A5320" i="8"/>
  <c r="B5320" i="8"/>
  <c r="C5320" i="8"/>
  <c r="D5320" i="8"/>
  <c r="A5321" i="8"/>
  <c r="B5321" i="8"/>
  <c r="C5321" i="8"/>
  <c r="D5321" i="8"/>
  <c r="A5322" i="8"/>
  <c r="B5322" i="8"/>
  <c r="C5322" i="8"/>
  <c r="D5322" i="8"/>
  <c r="A5323" i="8"/>
  <c r="B5323" i="8"/>
  <c r="C5323" i="8"/>
  <c r="D5323" i="8"/>
  <c r="A5324" i="8"/>
  <c r="B5324" i="8"/>
  <c r="C5324" i="8"/>
  <c r="D5324" i="8"/>
  <c r="A5325" i="8"/>
  <c r="B5325" i="8"/>
  <c r="C5325" i="8"/>
  <c r="D5325" i="8"/>
  <c r="A5326" i="8"/>
  <c r="B5326" i="8"/>
  <c r="C5326" i="8"/>
  <c r="D5326" i="8"/>
  <c r="A5327" i="8"/>
  <c r="B5327" i="8"/>
  <c r="C5327" i="8"/>
  <c r="D5327" i="8"/>
  <c r="A5328" i="8"/>
  <c r="B5328" i="8"/>
  <c r="C5328" i="8"/>
  <c r="D5328" i="8"/>
  <c r="A5329" i="8"/>
  <c r="B5329" i="8"/>
  <c r="C5329" i="8"/>
  <c r="D5329" i="8"/>
  <c r="A5330" i="8"/>
  <c r="B5330" i="8"/>
  <c r="C5330" i="8"/>
  <c r="D5330" i="8"/>
  <c r="A5331" i="8"/>
  <c r="B5331" i="8"/>
  <c r="C5331" i="8"/>
  <c r="D5331" i="8"/>
  <c r="A5332" i="8"/>
  <c r="B5332" i="8"/>
  <c r="C5332" i="8"/>
  <c r="D5332" i="8"/>
  <c r="A5333" i="8"/>
  <c r="B5333" i="8"/>
  <c r="C5333" i="8"/>
  <c r="D5333" i="8"/>
  <c r="A5334" i="8"/>
  <c r="B5334" i="8"/>
  <c r="C5334" i="8"/>
  <c r="D5334" i="8"/>
  <c r="A5335" i="8"/>
  <c r="B5335" i="8"/>
  <c r="C5335" i="8"/>
  <c r="D5335" i="8"/>
  <c r="A5336" i="8"/>
  <c r="B5336" i="8"/>
  <c r="C5336" i="8"/>
  <c r="D5336" i="8"/>
  <c r="A5337" i="8"/>
  <c r="B5337" i="8"/>
  <c r="C5337" i="8"/>
  <c r="D5337" i="8"/>
  <c r="A5338" i="8"/>
  <c r="B5338" i="8"/>
  <c r="C5338" i="8"/>
  <c r="D5338" i="8"/>
  <c r="A5339" i="8"/>
  <c r="B5339" i="8"/>
  <c r="C5339" i="8"/>
  <c r="D5339" i="8"/>
  <c r="A5340" i="8"/>
  <c r="B5340" i="8"/>
  <c r="C5340" i="8"/>
  <c r="D5340" i="8"/>
  <c r="A5341" i="8"/>
  <c r="B5341" i="8"/>
  <c r="C5341" i="8"/>
  <c r="D5341" i="8"/>
  <c r="A5342" i="8"/>
  <c r="B5342" i="8"/>
  <c r="C5342" i="8"/>
  <c r="D5342" i="8"/>
  <c r="A5343" i="8"/>
  <c r="B5343" i="8"/>
  <c r="C5343" i="8"/>
  <c r="D5343" i="8"/>
  <c r="A5344" i="8"/>
  <c r="B5344" i="8"/>
  <c r="C5344" i="8"/>
  <c r="D5344" i="8"/>
  <c r="A5345" i="8"/>
  <c r="B5345" i="8"/>
  <c r="C5345" i="8"/>
  <c r="D5345" i="8"/>
  <c r="A5346" i="8"/>
  <c r="B5346" i="8"/>
  <c r="C5346" i="8"/>
  <c r="D5346" i="8"/>
  <c r="A5347" i="8"/>
  <c r="B5347" i="8"/>
  <c r="C5347" i="8"/>
  <c r="D5347" i="8"/>
  <c r="A5348" i="8"/>
  <c r="B5348" i="8"/>
  <c r="C5348" i="8"/>
  <c r="D5348" i="8"/>
  <c r="A5349" i="8"/>
  <c r="B5349" i="8"/>
  <c r="C5349" i="8"/>
  <c r="D5349" i="8"/>
  <c r="A5350" i="8"/>
  <c r="B5350" i="8"/>
  <c r="C5350" i="8"/>
  <c r="D5350" i="8"/>
  <c r="A5351" i="8"/>
  <c r="B5351" i="8"/>
  <c r="C5351" i="8"/>
  <c r="D5351" i="8"/>
  <c r="A5352" i="8"/>
  <c r="B5352" i="8"/>
  <c r="C5352" i="8"/>
  <c r="D5352" i="8"/>
  <c r="B5353" i="8"/>
  <c r="C5353" i="8"/>
  <c r="D5353" i="8"/>
  <c r="D5054" i="8"/>
  <c r="C5054" i="8"/>
  <c r="B5054" i="8"/>
  <c r="A5054" i="8"/>
  <c r="A4754" i="8"/>
  <c r="B4754" i="8"/>
  <c r="C4754" i="8"/>
  <c r="D4754" i="8"/>
  <c r="A4755" i="8"/>
  <c r="B4755" i="8"/>
  <c r="C4755" i="8"/>
  <c r="D4755" i="8"/>
  <c r="A4756" i="8"/>
  <c r="B4756" i="8"/>
  <c r="C4756" i="8"/>
  <c r="D4756" i="8"/>
  <c r="A4757" i="8"/>
  <c r="B4757" i="8"/>
  <c r="C4757" i="8"/>
  <c r="D4757" i="8"/>
  <c r="A4758" i="8"/>
  <c r="B4758" i="8"/>
  <c r="C4758" i="8"/>
  <c r="D4758" i="8"/>
  <c r="A4759" i="8"/>
  <c r="B4759" i="8"/>
  <c r="C4759" i="8"/>
  <c r="D4759" i="8"/>
  <c r="A4760" i="8"/>
  <c r="B4760" i="8"/>
  <c r="C4760" i="8"/>
  <c r="D4760" i="8"/>
  <c r="A4761" i="8"/>
  <c r="B4761" i="8"/>
  <c r="C4761" i="8"/>
  <c r="D4761" i="8"/>
  <c r="A4762" i="8"/>
  <c r="B4762" i="8"/>
  <c r="C4762" i="8"/>
  <c r="D4762" i="8"/>
  <c r="A4763" i="8"/>
  <c r="B4763" i="8"/>
  <c r="C4763" i="8"/>
  <c r="D4763" i="8"/>
  <c r="A4764" i="8"/>
  <c r="B4764" i="8"/>
  <c r="C4764" i="8"/>
  <c r="D4764" i="8"/>
  <c r="A4765" i="8"/>
  <c r="B4765" i="8"/>
  <c r="C4765" i="8"/>
  <c r="D4765" i="8"/>
  <c r="A4766" i="8"/>
  <c r="B4766" i="8"/>
  <c r="C4766" i="8"/>
  <c r="D4766" i="8"/>
  <c r="A4767" i="8"/>
  <c r="B4767" i="8"/>
  <c r="C4767" i="8"/>
  <c r="D4767" i="8"/>
  <c r="A4768" i="8"/>
  <c r="B4768" i="8"/>
  <c r="C4768" i="8"/>
  <c r="D4768" i="8"/>
  <c r="A4769" i="8"/>
  <c r="B4769" i="8"/>
  <c r="C4769" i="8"/>
  <c r="D4769" i="8"/>
  <c r="A4770" i="8"/>
  <c r="B4770" i="8"/>
  <c r="C4770" i="8"/>
  <c r="D4770" i="8"/>
  <c r="A4771" i="8"/>
  <c r="B4771" i="8"/>
  <c r="C4771" i="8"/>
  <c r="D4771" i="8"/>
  <c r="A4772" i="8"/>
  <c r="B4772" i="8"/>
  <c r="C4772" i="8"/>
  <c r="D4772" i="8"/>
  <c r="A4773" i="8"/>
  <c r="B4773" i="8"/>
  <c r="C4773" i="8"/>
  <c r="D4773" i="8"/>
  <c r="A4774" i="8"/>
  <c r="B4774" i="8"/>
  <c r="C4774" i="8"/>
  <c r="D4774" i="8"/>
  <c r="A4775" i="8"/>
  <c r="B4775" i="8"/>
  <c r="C4775" i="8"/>
  <c r="D4775" i="8"/>
  <c r="A4776" i="8"/>
  <c r="B4776" i="8"/>
  <c r="C4776" i="8"/>
  <c r="D4776" i="8"/>
  <c r="A4777" i="8"/>
  <c r="B4777" i="8"/>
  <c r="C4777" i="8"/>
  <c r="D4777" i="8"/>
  <c r="A4778" i="8"/>
  <c r="B4778" i="8"/>
  <c r="C4778" i="8"/>
  <c r="D4778" i="8"/>
  <c r="A4779" i="8"/>
  <c r="B4779" i="8"/>
  <c r="C4779" i="8"/>
  <c r="D4779" i="8"/>
  <c r="A4780" i="8"/>
  <c r="B4780" i="8"/>
  <c r="C4780" i="8"/>
  <c r="D4780" i="8"/>
  <c r="A4781" i="8"/>
  <c r="B4781" i="8"/>
  <c r="C4781" i="8"/>
  <c r="D4781" i="8"/>
  <c r="A4782" i="8"/>
  <c r="B4782" i="8"/>
  <c r="C4782" i="8"/>
  <c r="D4782" i="8"/>
  <c r="A4783" i="8"/>
  <c r="B4783" i="8"/>
  <c r="C4783" i="8"/>
  <c r="D4783" i="8"/>
  <c r="A4784" i="8"/>
  <c r="B4784" i="8"/>
  <c r="C4784" i="8"/>
  <c r="D4784" i="8"/>
  <c r="A4785" i="8"/>
  <c r="B4785" i="8"/>
  <c r="C4785" i="8"/>
  <c r="D4785" i="8"/>
  <c r="A4786" i="8"/>
  <c r="B4786" i="8"/>
  <c r="C4786" i="8"/>
  <c r="D4786" i="8"/>
  <c r="A4787" i="8"/>
  <c r="B4787" i="8"/>
  <c r="C4787" i="8"/>
  <c r="D4787" i="8"/>
  <c r="A4788" i="8"/>
  <c r="B4788" i="8"/>
  <c r="C4788" i="8"/>
  <c r="D4788" i="8"/>
  <c r="A4789" i="8"/>
  <c r="B4789" i="8"/>
  <c r="C4789" i="8"/>
  <c r="D4789" i="8"/>
  <c r="A4790" i="8"/>
  <c r="B4790" i="8"/>
  <c r="C4790" i="8"/>
  <c r="D4790" i="8"/>
  <c r="A4791" i="8"/>
  <c r="B4791" i="8"/>
  <c r="C4791" i="8"/>
  <c r="D4791" i="8"/>
  <c r="A4792" i="8"/>
  <c r="B4792" i="8"/>
  <c r="C4792" i="8"/>
  <c r="D4792" i="8"/>
  <c r="A4793" i="8"/>
  <c r="B4793" i="8"/>
  <c r="C4793" i="8"/>
  <c r="D4793" i="8"/>
  <c r="A4794" i="8"/>
  <c r="B4794" i="8"/>
  <c r="C4794" i="8"/>
  <c r="D4794" i="8"/>
  <c r="A4795" i="8"/>
  <c r="B4795" i="8"/>
  <c r="C4795" i="8"/>
  <c r="D4795" i="8"/>
  <c r="A4796" i="8"/>
  <c r="B4796" i="8"/>
  <c r="C4796" i="8"/>
  <c r="D4796" i="8"/>
  <c r="A4797" i="8"/>
  <c r="B4797" i="8"/>
  <c r="C4797" i="8"/>
  <c r="D4797" i="8"/>
  <c r="A4798" i="8"/>
  <c r="B4798" i="8"/>
  <c r="C4798" i="8"/>
  <c r="D4798" i="8"/>
  <c r="A4799" i="8"/>
  <c r="B4799" i="8"/>
  <c r="C4799" i="8"/>
  <c r="D4799" i="8"/>
  <c r="A4800" i="8"/>
  <c r="B4800" i="8"/>
  <c r="C4800" i="8"/>
  <c r="D4800" i="8"/>
  <c r="A4801" i="8"/>
  <c r="B4801" i="8"/>
  <c r="C4801" i="8"/>
  <c r="D4801" i="8"/>
  <c r="A4802" i="8"/>
  <c r="B4802" i="8"/>
  <c r="C4802" i="8"/>
  <c r="D4802" i="8"/>
  <c r="A4803" i="8"/>
  <c r="B4803" i="8"/>
  <c r="C4803" i="8"/>
  <c r="D4803" i="8"/>
  <c r="A4804" i="8"/>
  <c r="B4804" i="8"/>
  <c r="C4804" i="8"/>
  <c r="D4804" i="8"/>
  <c r="A4805" i="8"/>
  <c r="B4805" i="8"/>
  <c r="C4805" i="8"/>
  <c r="D4805" i="8"/>
  <c r="A4806" i="8"/>
  <c r="B4806" i="8"/>
  <c r="C4806" i="8"/>
  <c r="D4806" i="8"/>
  <c r="A4807" i="8"/>
  <c r="B4807" i="8"/>
  <c r="C4807" i="8"/>
  <c r="D4807" i="8"/>
  <c r="A4808" i="8"/>
  <c r="B4808" i="8"/>
  <c r="C4808" i="8"/>
  <c r="D4808" i="8"/>
  <c r="A4809" i="8"/>
  <c r="B4809" i="8"/>
  <c r="C4809" i="8"/>
  <c r="D4809" i="8"/>
  <c r="A4810" i="8"/>
  <c r="B4810" i="8"/>
  <c r="C4810" i="8"/>
  <c r="D4810" i="8"/>
  <c r="A4811" i="8"/>
  <c r="B4811" i="8"/>
  <c r="C4811" i="8"/>
  <c r="D4811" i="8"/>
  <c r="A4812" i="8"/>
  <c r="B4812" i="8"/>
  <c r="C4812" i="8"/>
  <c r="D4812" i="8"/>
  <c r="A4813" i="8"/>
  <c r="B4813" i="8"/>
  <c r="C4813" i="8"/>
  <c r="D4813" i="8"/>
  <c r="A4814" i="8"/>
  <c r="B4814" i="8"/>
  <c r="C4814" i="8"/>
  <c r="D4814" i="8"/>
  <c r="A4815" i="8"/>
  <c r="B4815" i="8"/>
  <c r="C4815" i="8"/>
  <c r="D4815" i="8"/>
  <c r="A4816" i="8"/>
  <c r="B4816" i="8"/>
  <c r="C4816" i="8"/>
  <c r="D4816" i="8"/>
  <c r="A4817" i="8"/>
  <c r="B4817" i="8"/>
  <c r="C4817" i="8"/>
  <c r="D4817" i="8"/>
  <c r="A4818" i="8"/>
  <c r="B4818" i="8"/>
  <c r="C4818" i="8"/>
  <c r="D4818" i="8"/>
  <c r="A4819" i="8"/>
  <c r="B4819" i="8"/>
  <c r="C4819" i="8"/>
  <c r="D4819" i="8"/>
  <c r="A4820" i="8"/>
  <c r="B4820" i="8"/>
  <c r="C4820" i="8"/>
  <c r="D4820" i="8"/>
  <c r="A4821" i="8"/>
  <c r="B4821" i="8"/>
  <c r="C4821" i="8"/>
  <c r="D4821" i="8"/>
  <c r="A4822" i="8"/>
  <c r="B4822" i="8"/>
  <c r="C4822" i="8"/>
  <c r="D4822" i="8"/>
  <c r="A4823" i="8"/>
  <c r="B4823" i="8"/>
  <c r="C4823" i="8"/>
  <c r="D4823" i="8"/>
  <c r="A4824" i="8"/>
  <c r="B4824" i="8"/>
  <c r="C4824" i="8"/>
  <c r="D4824" i="8"/>
  <c r="A4825" i="8"/>
  <c r="B4825" i="8"/>
  <c r="C4825" i="8"/>
  <c r="D4825" i="8"/>
  <c r="A4826" i="8"/>
  <c r="B4826" i="8"/>
  <c r="C4826" i="8"/>
  <c r="D4826" i="8"/>
  <c r="A4827" i="8"/>
  <c r="B4827" i="8"/>
  <c r="C4827" i="8"/>
  <c r="D4827" i="8"/>
  <c r="A4828" i="8"/>
  <c r="B4828" i="8"/>
  <c r="C4828" i="8"/>
  <c r="D4828" i="8"/>
  <c r="A4829" i="8"/>
  <c r="B4829" i="8"/>
  <c r="C4829" i="8"/>
  <c r="D4829" i="8"/>
  <c r="A4830" i="8"/>
  <c r="B4830" i="8"/>
  <c r="C4830" i="8"/>
  <c r="D4830" i="8"/>
  <c r="A4831" i="8"/>
  <c r="B4831" i="8"/>
  <c r="C4831" i="8"/>
  <c r="D4831" i="8"/>
  <c r="A4832" i="8"/>
  <c r="B4832" i="8"/>
  <c r="C4832" i="8"/>
  <c r="D4832" i="8"/>
  <c r="A4833" i="8"/>
  <c r="B4833" i="8"/>
  <c r="C4833" i="8"/>
  <c r="D4833" i="8"/>
  <c r="A4834" i="8"/>
  <c r="B4834" i="8"/>
  <c r="C4834" i="8"/>
  <c r="D4834" i="8"/>
  <c r="A4835" i="8"/>
  <c r="B4835" i="8"/>
  <c r="C4835" i="8"/>
  <c r="D4835" i="8"/>
  <c r="A4836" i="8"/>
  <c r="B4836" i="8"/>
  <c r="C4836" i="8"/>
  <c r="D4836" i="8"/>
  <c r="A4837" i="8"/>
  <c r="B4837" i="8"/>
  <c r="C4837" i="8"/>
  <c r="D4837" i="8"/>
  <c r="A4838" i="8"/>
  <c r="B4838" i="8"/>
  <c r="C4838" i="8"/>
  <c r="D4838" i="8"/>
  <c r="A4839" i="8"/>
  <c r="B4839" i="8"/>
  <c r="C4839" i="8"/>
  <c r="D4839" i="8"/>
  <c r="A4840" i="8"/>
  <c r="B4840" i="8"/>
  <c r="C4840" i="8"/>
  <c r="D4840" i="8"/>
  <c r="A4841" i="8"/>
  <c r="B4841" i="8"/>
  <c r="C4841" i="8"/>
  <c r="D4841" i="8"/>
  <c r="A4842" i="8"/>
  <c r="B4842" i="8"/>
  <c r="C4842" i="8"/>
  <c r="D4842" i="8"/>
  <c r="A4843" i="8"/>
  <c r="B4843" i="8"/>
  <c r="C4843" i="8"/>
  <c r="D4843" i="8"/>
  <c r="A4844" i="8"/>
  <c r="B4844" i="8"/>
  <c r="C4844" i="8"/>
  <c r="D4844" i="8"/>
  <c r="A4845" i="8"/>
  <c r="B4845" i="8"/>
  <c r="C4845" i="8"/>
  <c r="D4845" i="8"/>
  <c r="A4846" i="8"/>
  <c r="B4846" i="8"/>
  <c r="C4846" i="8"/>
  <c r="D4846" i="8"/>
  <c r="A4847" i="8"/>
  <c r="B4847" i="8"/>
  <c r="C4847" i="8"/>
  <c r="D4847" i="8"/>
  <c r="A4848" i="8"/>
  <c r="B4848" i="8"/>
  <c r="C4848" i="8"/>
  <c r="D4848" i="8"/>
  <c r="A4849" i="8"/>
  <c r="B4849" i="8"/>
  <c r="C4849" i="8"/>
  <c r="D4849" i="8"/>
  <c r="A4850" i="8"/>
  <c r="B4850" i="8"/>
  <c r="C4850" i="8"/>
  <c r="D4850" i="8"/>
  <c r="A4851" i="8"/>
  <c r="B4851" i="8"/>
  <c r="C4851" i="8"/>
  <c r="D4851" i="8"/>
  <c r="A4852" i="8"/>
  <c r="B4852" i="8"/>
  <c r="C4852" i="8"/>
  <c r="D4852" i="8"/>
  <c r="A4853" i="8"/>
  <c r="B4853" i="8"/>
  <c r="C4853" i="8"/>
  <c r="D4853" i="8"/>
  <c r="A4854" i="8"/>
  <c r="B4854" i="8"/>
  <c r="C4854" i="8"/>
  <c r="D4854" i="8"/>
  <c r="A4855" i="8"/>
  <c r="B4855" i="8"/>
  <c r="C4855" i="8"/>
  <c r="D4855" i="8"/>
  <c r="A4856" i="8"/>
  <c r="B4856" i="8"/>
  <c r="C4856" i="8"/>
  <c r="D4856" i="8"/>
  <c r="A4857" i="8"/>
  <c r="B4857" i="8"/>
  <c r="C4857" i="8"/>
  <c r="D4857" i="8"/>
  <c r="A4858" i="8"/>
  <c r="B4858" i="8"/>
  <c r="C4858" i="8"/>
  <c r="D4858" i="8"/>
  <c r="A4859" i="8"/>
  <c r="B4859" i="8"/>
  <c r="C4859" i="8"/>
  <c r="D4859" i="8"/>
  <c r="A4860" i="8"/>
  <c r="B4860" i="8"/>
  <c r="C4860" i="8"/>
  <c r="D4860" i="8"/>
  <c r="A4861" i="8"/>
  <c r="B4861" i="8"/>
  <c r="C4861" i="8"/>
  <c r="D4861" i="8"/>
  <c r="A4862" i="8"/>
  <c r="B4862" i="8"/>
  <c r="C4862" i="8"/>
  <c r="D4862" i="8"/>
  <c r="A4863" i="8"/>
  <c r="B4863" i="8"/>
  <c r="C4863" i="8"/>
  <c r="D4863" i="8"/>
  <c r="A4864" i="8"/>
  <c r="B4864" i="8"/>
  <c r="C4864" i="8"/>
  <c r="D4864" i="8"/>
  <c r="A4865" i="8"/>
  <c r="B4865" i="8"/>
  <c r="C4865" i="8"/>
  <c r="D4865" i="8"/>
  <c r="A4866" i="8"/>
  <c r="B4866" i="8"/>
  <c r="C4866" i="8"/>
  <c r="D4866" i="8"/>
  <c r="A4867" i="8"/>
  <c r="B4867" i="8"/>
  <c r="C4867" i="8"/>
  <c r="D4867" i="8"/>
  <c r="A4868" i="8"/>
  <c r="B4868" i="8"/>
  <c r="C4868" i="8"/>
  <c r="D4868" i="8"/>
  <c r="A4869" i="8"/>
  <c r="B4869" i="8"/>
  <c r="C4869" i="8"/>
  <c r="D4869" i="8"/>
  <c r="A4870" i="8"/>
  <c r="B4870" i="8"/>
  <c r="C4870" i="8"/>
  <c r="D4870" i="8"/>
  <c r="A4871" i="8"/>
  <c r="B4871" i="8"/>
  <c r="C4871" i="8"/>
  <c r="D4871" i="8"/>
  <c r="A4872" i="8"/>
  <c r="B4872" i="8"/>
  <c r="C4872" i="8"/>
  <c r="D4872" i="8"/>
  <c r="A4873" i="8"/>
  <c r="B4873" i="8"/>
  <c r="C4873" i="8"/>
  <c r="D4873" i="8"/>
  <c r="A4874" i="8"/>
  <c r="B4874" i="8"/>
  <c r="C4874" i="8"/>
  <c r="D4874" i="8"/>
  <c r="A4875" i="8"/>
  <c r="B4875" i="8"/>
  <c r="C4875" i="8"/>
  <c r="D4875" i="8"/>
  <c r="A4876" i="8"/>
  <c r="B4876" i="8"/>
  <c r="C4876" i="8"/>
  <c r="D4876" i="8"/>
  <c r="A4877" i="8"/>
  <c r="B4877" i="8"/>
  <c r="C4877" i="8"/>
  <c r="D4877" i="8"/>
  <c r="A4878" i="8"/>
  <c r="B4878" i="8"/>
  <c r="C4878" i="8"/>
  <c r="D4878" i="8"/>
  <c r="A4879" i="8"/>
  <c r="B4879" i="8"/>
  <c r="C4879" i="8"/>
  <c r="D4879" i="8"/>
  <c r="A4880" i="8"/>
  <c r="B4880" i="8"/>
  <c r="C4880" i="8"/>
  <c r="D4880" i="8"/>
  <c r="A4881" i="8"/>
  <c r="B4881" i="8"/>
  <c r="C4881" i="8"/>
  <c r="D4881" i="8"/>
  <c r="A4882" i="8"/>
  <c r="B4882" i="8"/>
  <c r="C4882" i="8"/>
  <c r="D4882" i="8"/>
  <c r="A4883" i="8"/>
  <c r="B4883" i="8"/>
  <c r="C4883" i="8"/>
  <c r="D4883" i="8"/>
  <c r="A4884" i="8"/>
  <c r="B4884" i="8"/>
  <c r="C4884" i="8"/>
  <c r="D4884" i="8"/>
  <c r="A4885" i="8"/>
  <c r="B4885" i="8"/>
  <c r="C4885" i="8"/>
  <c r="D4885" i="8"/>
  <c r="A4886" i="8"/>
  <c r="B4886" i="8"/>
  <c r="C4886" i="8"/>
  <c r="D4886" i="8"/>
  <c r="A4887" i="8"/>
  <c r="B4887" i="8"/>
  <c r="C4887" i="8"/>
  <c r="D4887" i="8"/>
  <c r="A4888" i="8"/>
  <c r="B4888" i="8"/>
  <c r="C4888" i="8"/>
  <c r="D4888" i="8"/>
  <c r="A4889" i="8"/>
  <c r="B4889" i="8"/>
  <c r="C4889" i="8"/>
  <c r="D4889" i="8"/>
  <c r="A4890" i="8"/>
  <c r="B4890" i="8"/>
  <c r="C4890" i="8"/>
  <c r="D4890" i="8"/>
  <c r="A4891" i="8"/>
  <c r="B4891" i="8"/>
  <c r="C4891" i="8"/>
  <c r="D4891" i="8"/>
  <c r="A4892" i="8"/>
  <c r="B4892" i="8"/>
  <c r="C4892" i="8"/>
  <c r="D4892" i="8"/>
  <c r="A4893" i="8"/>
  <c r="B4893" i="8"/>
  <c r="C4893" i="8"/>
  <c r="D4893" i="8"/>
  <c r="A4894" i="8"/>
  <c r="B4894" i="8"/>
  <c r="C4894" i="8"/>
  <c r="D4894" i="8"/>
  <c r="A4895" i="8"/>
  <c r="B4895" i="8"/>
  <c r="C4895" i="8"/>
  <c r="D4895" i="8"/>
  <c r="A4896" i="8"/>
  <c r="B4896" i="8"/>
  <c r="C4896" i="8"/>
  <c r="D4896" i="8"/>
  <c r="A4897" i="8"/>
  <c r="B4897" i="8"/>
  <c r="C4897" i="8"/>
  <c r="D4897" i="8"/>
  <c r="A4898" i="8"/>
  <c r="B4898" i="8"/>
  <c r="C4898" i="8"/>
  <c r="D4898" i="8"/>
  <c r="A4899" i="8"/>
  <c r="B4899" i="8"/>
  <c r="C4899" i="8"/>
  <c r="D4899" i="8"/>
  <c r="A4900" i="8"/>
  <c r="B4900" i="8"/>
  <c r="C4900" i="8"/>
  <c r="D4900" i="8"/>
  <c r="A4901" i="8"/>
  <c r="B4901" i="8"/>
  <c r="C4901" i="8"/>
  <c r="D4901" i="8"/>
  <c r="A4902" i="8"/>
  <c r="B4902" i="8"/>
  <c r="C4902" i="8"/>
  <c r="D4902" i="8"/>
  <c r="A4903" i="8"/>
  <c r="B4903" i="8"/>
  <c r="C4903" i="8"/>
  <c r="D4903" i="8"/>
  <c r="A4904" i="8"/>
  <c r="B4904" i="8"/>
  <c r="C4904" i="8"/>
  <c r="D4904" i="8"/>
  <c r="A4905" i="8"/>
  <c r="B4905" i="8"/>
  <c r="C4905" i="8"/>
  <c r="D4905" i="8"/>
  <c r="A4906" i="8"/>
  <c r="B4906" i="8"/>
  <c r="C4906" i="8"/>
  <c r="D4906" i="8"/>
  <c r="A4907" i="8"/>
  <c r="B4907" i="8"/>
  <c r="C4907" i="8"/>
  <c r="D4907" i="8"/>
  <c r="A4908" i="8"/>
  <c r="B4908" i="8"/>
  <c r="C4908" i="8"/>
  <c r="D4908" i="8"/>
  <c r="A4909" i="8"/>
  <c r="B4909" i="8"/>
  <c r="C4909" i="8"/>
  <c r="D4909" i="8"/>
  <c r="A4910" i="8"/>
  <c r="B4910" i="8"/>
  <c r="C4910" i="8"/>
  <c r="D4910" i="8"/>
  <c r="A4911" i="8"/>
  <c r="B4911" i="8"/>
  <c r="C4911" i="8"/>
  <c r="D4911" i="8"/>
  <c r="A4912" i="8"/>
  <c r="B4912" i="8"/>
  <c r="C4912" i="8"/>
  <c r="D4912" i="8"/>
  <c r="A4913" i="8"/>
  <c r="B4913" i="8"/>
  <c r="C4913" i="8"/>
  <c r="D4913" i="8"/>
  <c r="A4914" i="8"/>
  <c r="B4914" i="8"/>
  <c r="C4914" i="8"/>
  <c r="D4914" i="8"/>
  <c r="A4915" i="8"/>
  <c r="B4915" i="8"/>
  <c r="C4915" i="8"/>
  <c r="D4915" i="8"/>
  <c r="A4916" i="8"/>
  <c r="B4916" i="8"/>
  <c r="C4916" i="8"/>
  <c r="D4916" i="8"/>
  <c r="A4917" i="8"/>
  <c r="B4917" i="8"/>
  <c r="C4917" i="8"/>
  <c r="D4917" i="8"/>
  <c r="A4918" i="8"/>
  <c r="B4918" i="8"/>
  <c r="C4918" i="8"/>
  <c r="D4918" i="8"/>
  <c r="A4919" i="8"/>
  <c r="B4919" i="8"/>
  <c r="C4919" i="8"/>
  <c r="D4919" i="8"/>
  <c r="A4920" i="8"/>
  <c r="B4920" i="8"/>
  <c r="C4920" i="8"/>
  <c r="D4920" i="8"/>
  <c r="A4921" i="8"/>
  <c r="B4921" i="8"/>
  <c r="C4921" i="8"/>
  <c r="D4921" i="8"/>
  <c r="A4922" i="8"/>
  <c r="B4922" i="8"/>
  <c r="C4922" i="8"/>
  <c r="D4922" i="8"/>
  <c r="A4923" i="8"/>
  <c r="B4923" i="8"/>
  <c r="C4923" i="8"/>
  <c r="D4923" i="8"/>
  <c r="A4924" i="8"/>
  <c r="B4924" i="8"/>
  <c r="C4924" i="8"/>
  <c r="D4924" i="8"/>
  <c r="A4925" i="8"/>
  <c r="B4925" i="8"/>
  <c r="C4925" i="8"/>
  <c r="D4925" i="8"/>
  <c r="A4926" i="8"/>
  <c r="B4926" i="8"/>
  <c r="C4926" i="8"/>
  <c r="D4926" i="8"/>
  <c r="A4927" i="8"/>
  <c r="B4927" i="8"/>
  <c r="C4927" i="8"/>
  <c r="D4927" i="8"/>
  <c r="A4928" i="8"/>
  <c r="B4928" i="8"/>
  <c r="C4928" i="8"/>
  <c r="D4928" i="8"/>
  <c r="A4929" i="8"/>
  <c r="B4929" i="8"/>
  <c r="C4929" i="8"/>
  <c r="D4929" i="8"/>
  <c r="A4930" i="8"/>
  <c r="B4930" i="8"/>
  <c r="C4930" i="8"/>
  <c r="D4930" i="8"/>
  <c r="A4931" i="8"/>
  <c r="B4931" i="8"/>
  <c r="C4931" i="8"/>
  <c r="D4931" i="8"/>
  <c r="A4932" i="8"/>
  <c r="B4932" i="8"/>
  <c r="C4932" i="8"/>
  <c r="D4932" i="8"/>
  <c r="A4933" i="8"/>
  <c r="B4933" i="8"/>
  <c r="C4933" i="8"/>
  <c r="D4933" i="8"/>
  <c r="A4934" i="8"/>
  <c r="B4934" i="8"/>
  <c r="C4934" i="8"/>
  <c r="D4934" i="8"/>
  <c r="A4935" i="8"/>
  <c r="B4935" i="8"/>
  <c r="C4935" i="8"/>
  <c r="D4935" i="8"/>
  <c r="A4936" i="8"/>
  <c r="B4936" i="8"/>
  <c r="C4936" i="8"/>
  <c r="D4936" i="8"/>
  <c r="A4937" i="8"/>
  <c r="B4937" i="8"/>
  <c r="C4937" i="8"/>
  <c r="D4937" i="8"/>
  <c r="A4938" i="8"/>
  <c r="B4938" i="8"/>
  <c r="C4938" i="8"/>
  <c r="D4938" i="8"/>
  <c r="A4939" i="8"/>
  <c r="B4939" i="8"/>
  <c r="C4939" i="8"/>
  <c r="D4939" i="8"/>
  <c r="A4940" i="8"/>
  <c r="B4940" i="8"/>
  <c r="C4940" i="8"/>
  <c r="D4940" i="8"/>
  <c r="A4941" i="8"/>
  <c r="B4941" i="8"/>
  <c r="C4941" i="8"/>
  <c r="D4941" i="8"/>
  <c r="A4942" i="8"/>
  <c r="B4942" i="8"/>
  <c r="C4942" i="8"/>
  <c r="D4942" i="8"/>
  <c r="A4943" i="8"/>
  <c r="B4943" i="8"/>
  <c r="C4943" i="8"/>
  <c r="D4943" i="8"/>
  <c r="A4944" i="8"/>
  <c r="B4944" i="8"/>
  <c r="C4944" i="8"/>
  <c r="D4944" i="8"/>
  <c r="A4945" i="8"/>
  <c r="B4945" i="8"/>
  <c r="C4945" i="8"/>
  <c r="D4945" i="8"/>
  <c r="A4946" i="8"/>
  <c r="B4946" i="8"/>
  <c r="C4946" i="8"/>
  <c r="D4946" i="8"/>
  <c r="A4947" i="8"/>
  <c r="B4947" i="8"/>
  <c r="C4947" i="8"/>
  <c r="D4947" i="8"/>
  <c r="A4948" i="8"/>
  <c r="B4948" i="8"/>
  <c r="C4948" i="8"/>
  <c r="D4948" i="8"/>
  <c r="A4949" i="8"/>
  <c r="B4949" i="8"/>
  <c r="C4949" i="8"/>
  <c r="D4949" i="8"/>
  <c r="A4950" i="8"/>
  <c r="B4950" i="8"/>
  <c r="C4950" i="8"/>
  <c r="D4950" i="8"/>
  <c r="A4951" i="8"/>
  <c r="B4951" i="8"/>
  <c r="C4951" i="8"/>
  <c r="D4951" i="8"/>
  <c r="A4952" i="8"/>
  <c r="B4952" i="8"/>
  <c r="C4952" i="8"/>
  <c r="D4952" i="8"/>
  <c r="A4953" i="8"/>
  <c r="B4953" i="8"/>
  <c r="C4953" i="8"/>
  <c r="D4953" i="8"/>
  <c r="A4954" i="8"/>
  <c r="B4954" i="8"/>
  <c r="C4954" i="8"/>
  <c r="D4954" i="8"/>
  <c r="A4955" i="8"/>
  <c r="B4955" i="8"/>
  <c r="C4955" i="8"/>
  <c r="D4955" i="8"/>
  <c r="A4956" i="8"/>
  <c r="B4956" i="8"/>
  <c r="C4956" i="8"/>
  <c r="D4956" i="8"/>
  <c r="A4957" i="8"/>
  <c r="B4957" i="8"/>
  <c r="C4957" i="8"/>
  <c r="D4957" i="8"/>
  <c r="A4958" i="8"/>
  <c r="B4958" i="8"/>
  <c r="C4958" i="8"/>
  <c r="D4958" i="8"/>
  <c r="A4959" i="8"/>
  <c r="B4959" i="8"/>
  <c r="C4959" i="8"/>
  <c r="D4959" i="8"/>
  <c r="A4960" i="8"/>
  <c r="B4960" i="8"/>
  <c r="C4960" i="8"/>
  <c r="D4960" i="8"/>
  <c r="A4961" i="8"/>
  <c r="B4961" i="8"/>
  <c r="C4961" i="8"/>
  <c r="D4961" i="8"/>
  <c r="A4962" i="8"/>
  <c r="B4962" i="8"/>
  <c r="C4962" i="8"/>
  <c r="D4962" i="8"/>
  <c r="A4963" i="8"/>
  <c r="B4963" i="8"/>
  <c r="C4963" i="8"/>
  <c r="D4963" i="8"/>
  <c r="A4964" i="8"/>
  <c r="B4964" i="8"/>
  <c r="C4964" i="8"/>
  <c r="D4964" i="8"/>
  <c r="A4965" i="8"/>
  <c r="B4965" i="8"/>
  <c r="C4965" i="8"/>
  <c r="D4965" i="8"/>
  <c r="A4966" i="8"/>
  <c r="B4966" i="8"/>
  <c r="C4966" i="8"/>
  <c r="D4966" i="8"/>
  <c r="A4967" i="8"/>
  <c r="B4967" i="8"/>
  <c r="C4967" i="8"/>
  <c r="D4967" i="8"/>
  <c r="A4968" i="8"/>
  <c r="B4968" i="8"/>
  <c r="C4968" i="8"/>
  <c r="D4968" i="8"/>
  <c r="A4969" i="8"/>
  <c r="B4969" i="8"/>
  <c r="C4969" i="8"/>
  <c r="D4969" i="8"/>
  <c r="A4970" i="8"/>
  <c r="B4970" i="8"/>
  <c r="C4970" i="8"/>
  <c r="D4970" i="8"/>
  <c r="A4971" i="8"/>
  <c r="B4971" i="8"/>
  <c r="C4971" i="8"/>
  <c r="D4971" i="8"/>
  <c r="A4972" i="8"/>
  <c r="B4972" i="8"/>
  <c r="C4972" i="8"/>
  <c r="D4972" i="8"/>
  <c r="A4973" i="8"/>
  <c r="B4973" i="8"/>
  <c r="C4973" i="8"/>
  <c r="D4973" i="8"/>
  <c r="A4974" i="8"/>
  <c r="B4974" i="8"/>
  <c r="C4974" i="8"/>
  <c r="D4974" i="8"/>
  <c r="A4975" i="8"/>
  <c r="B4975" i="8"/>
  <c r="C4975" i="8"/>
  <c r="D4975" i="8"/>
  <c r="A4976" i="8"/>
  <c r="B4976" i="8"/>
  <c r="C4976" i="8"/>
  <c r="D4976" i="8"/>
  <c r="A4977" i="8"/>
  <c r="B4977" i="8"/>
  <c r="C4977" i="8"/>
  <c r="D4977" i="8"/>
  <c r="A4978" i="8"/>
  <c r="B4978" i="8"/>
  <c r="C4978" i="8"/>
  <c r="D4978" i="8"/>
  <c r="A4979" i="8"/>
  <c r="B4979" i="8"/>
  <c r="C4979" i="8"/>
  <c r="D4979" i="8"/>
  <c r="A4980" i="8"/>
  <c r="B4980" i="8"/>
  <c r="C4980" i="8"/>
  <c r="D4980" i="8"/>
  <c r="A4981" i="8"/>
  <c r="B4981" i="8"/>
  <c r="C4981" i="8"/>
  <c r="D4981" i="8"/>
  <c r="A4982" i="8"/>
  <c r="B4982" i="8"/>
  <c r="C4982" i="8"/>
  <c r="D4982" i="8"/>
  <c r="A4983" i="8"/>
  <c r="B4983" i="8"/>
  <c r="C4983" i="8"/>
  <c r="D4983" i="8"/>
  <c r="A4984" i="8"/>
  <c r="B4984" i="8"/>
  <c r="C4984" i="8"/>
  <c r="D4984" i="8"/>
  <c r="A4985" i="8"/>
  <c r="B4985" i="8"/>
  <c r="C4985" i="8"/>
  <c r="D4985" i="8"/>
  <c r="A4986" i="8"/>
  <c r="B4986" i="8"/>
  <c r="C4986" i="8"/>
  <c r="D4986" i="8"/>
  <c r="A4987" i="8"/>
  <c r="B4987" i="8"/>
  <c r="C4987" i="8"/>
  <c r="D4987" i="8"/>
  <c r="A4988" i="8"/>
  <c r="B4988" i="8"/>
  <c r="C4988" i="8"/>
  <c r="D4988" i="8"/>
  <c r="A4989" i="8"/>
  <c r="B4989" i="8"/>
  <c r="C4989" i="8"/>
  <c r="D4989" i="8"/>
  <c r="A4990" i="8"/>
  <c r="B4990" i="8"/>
  <c r="C4990" i="8"/>
  <c r="D4990" i="8"/>
  <c r="A4991" i="8"/>
  <c r="B4991" i="8"/>
  <c r="C4991" i="8"/>
  <c r="D4991" i="8"/>
  <c r="A4992" i="8"/>
  <c r="B4992" i="8"/>
  <c r="C4992" i="8"/>
  <c r="D4992" i="8"/>
  <c r="A4993" i="8"/>
  <c r="B4993" i="8"/>
  <c r="C4993" i="8"/>
  <c r="D4993" i="8"/>
  <c r="A4994" i="8"/>
  <c r="B4994" i="8"/>
  <c r="C4994" i="8"/>
  <c r="D4994" i="8"/>
  <c r="A4995" i="8"/>
  <c r="B4995" i="8"/>
  <c r="C4995" i="8"/>
  <c r="D4995" i="8"/>
  <c r="A4996" i="8"/>
  <c r="B4996" i="8"/>
  <c r="C4996" i="8"/>
  <c r="D4996" i="8"/>
  <c r="A4997" i="8"/>
  <c r="B4997" i="8"/>
  <c r="C4997" i="8"/>
  <c r="D4997" i="8"/>
  <c r="A4998" i="8"/>
  <c r="B4998" i="8"/>
  <c r="C4998" i="8"/>
  <c r="D4998" i="8"/>
  <c r="A4999" i="8"/>
  <c r="B4999" i="8"/>
  <c r="C4999" i="8"/>
  <c r="D4999" i="8"/>
  <c r="A5000" i="8"/>
  <c r="B5000" i="8"/>
  <c r="C5000" i="8"/>
  <c r="D5000" i="8"/>
  <c r="A5001" i="8"/>
  <c r="B5001" i="8"/>
  <c r="C5001" i="8"/>
  <c r="D5001" i="8"/>
  <c r="A5002" i="8"/>
  <c r="B5002" i="8"/>
  <c r="C5002" i="8"/>
  <c r="D5002" i="8"/>
  <c r="A5003" i="8"/>
  <c r="B5003" i="8"/>
  <c r="C5003" i="8"/>
  <c r="D5003" i="8"/>
  <c r="A5004" i="8"/>
  <c r="B5004" i="8"/>
  <c r="C5004" i="8"/>
  <c r="D5004" i="8"/>
  <c r="A5005" i="8"/>
  <c r="B5005" i="8"/>
  <c r="C5005" i="8"/>
  <c r="D5005" i="8"/>
  <c r="A5006" i="8"/>
  <c r="B5006" i="8"/>
  <c r="C5006" i="8"/>
  <c r="D5006" i="8"/>
  <c r="A5007" i="8"/>
  <c r="B5007" i="8"/>
  <c r="C5007" i="8"/>
  <c r="D5007" i="8"/>
  <c r="A5008" i="8"/>
  <c r="B5008" i="8"/>
  <c r="C5008" i="8"/>
  <c r="D5008" i="8"/>
  <c r="A5009" i="8"/>
  <c r="B5009" i="8"/>
  <c r="C5009" i="8"/>
  <c r="D5009" i="8"/>
  <c r="A5010" i="8"/>
  <c r="B5010" i="8"/>
  <c r="C5010" i="8"/>
  <c r="D5010" i="8"/>
  <c r="A5011" i="8"/>
  <c r="B5011" i="8"/>
  <c r="C5011" i="8"/>
  <c r="D5011" i="8"/>
  <c r="A5012" i="8"/>
  <c r="B5012" i="8"/>
  <c r="C5012" i="8"/>
  <c r="D5012" i="8"/>
  <c r="A5013" i="8"/>
  <c r="B5013" i="8"/>
  <c r="C5013" i="8"/>
  <c r="D5013" i="8"/>
  <c r="A5014" i="8"/>
  <c r="B5014" i="8"/>
  <c r="C5014" i="8"/>
  <c r="D5014" i="8"/>
  <c r="A5015" i="8"/>
  <c r="B5015" i="8"/>
  <c r="C5015" i="8"/>
  <c r="D5015" i="8"/>
  <c r="A5016" i="8"/>
  <c r="B5016" i="8"/>
  <c r="C5016" i="8"/>
  <c r="D5016" i="8"/>
  <c r="A5017" i="8"/>
  <c r="B5017" i="8"/>
  <c r="C5017" i="8"/>
  <c r="D5017" i="8"/>
  <c r="A5018" i="8"/>
  <c r="B5018" i="8"/>
  <c r="C5018" i="8"/>
  <c r="D5018" i="8"/>
  <c r="A5019" i="8"/>
  <c r="B5019" i="8"/>
  <c r="C5019" i="8"/>
  <c r="D5019" i="8"/>
  <c r="A5020" i="8"/>
  <c r="B5020" i="8"/>
  <c r="C5020" i="8"/>
  <c r="D5020" i="8"/>
  <c r="A5021" i="8"/>
  <c r="B5021" i="8"/>
  <c r="C5021" i="8"/>
  <c r="D5021" i="8"/>
  <c r="A5022" i="8"/>
  <c r="B5022" i="8"/>
  <c r="C5022" i="8"/>
  <c r="D5022" i="8"/>
  <c r="A5023" i="8"/>
  <c r="B5023" i="8"/>
  <c r="C5023" i="8"/>
  <c r="D5023" i="8"/>
  <c r="A5024" i="8"/>
  <c r="B5024" i="8"/>
  <c r="C5024" i="8"/>
  <c r="D5024" i="8"/>
  <c r="A5025" i="8"/>
  <c r="B5025" i="8"/>
  <c r="C5025" i="8"/>
  <c r="D5025" i="8"/>
  <c r="A5026" i="8"/>
  <c r="B5026" i="8"/>
  <c r="C5026" i="8"/>
  <c r="D5026" i="8"/>
  <c r="A5027" i="8"/>
  <c r="B5027" i="8"/>
  <c r="C5027" i="8"/>
  <c r="D5027" i="8"/>
  <c r="A5028" i="8"/>
  <c r="B5028" i="8"/>
  <c r="C5028" i="8"/>
  <c r="D5028" i="8"/>
  <c r="A5029" i="8"/>
  <c r="B5029" i="8"/>
  <c r="C5029" i="8"/>
  <c r="D5029" i="8"/>
  <c r="A5030" i="8"/>
  <c r="B5030" i="8"/>
  <c r="C5030" i="8"/>
  <c r="D5030" i="8"/>
  <c r="A5031" i="8"/>
  <c r="B5031" i="8"/>
  <c r="C5031" i="8"/>
  <c r="D5031" i="8"/>
  <c r="A5032" i="8"/>
  <c r="B5032" i="8"/>
  <c r="C5032" i="8"/>
  <c r="D5032" i="8"/>
  <c r="A5033" i="8"/>
  <c r="B5033" i="8"/>
  <c r="C5033" i="8"/>
  <c r="D5033" i="8"/>
  <c r="A5034" i="8"/>
  <c r="B5034" i="8"/>
  <c r="C5034" i="8"/>
  <c r="D5034" i="8"/>
  <c r="A5035" i="8"/>
  <c r="B5035" i="8"/>
  <c r="C5035" i="8"/>
  <c r="D5035" i="8"/>
  <c r="A5036" i="8"/>
  <c r="B5036" i="8"/>
  <c r="C5036" i="8"/>
  <c r="D5036" i="8"/>
  <c r="A5037" i="8"/>
  <c r="B5037" i="8"/>
  <c r="C5037" i="8"/>
  <c r="D5037" i="8"/>
  <c r="A5038" i="8"/>
  <c r="B5038" i="8"/>
  <c r="C5038" i="8"/>
  <c r="D5038" i="8"/>
  <c r="A5039" i="8"/>
  <c r="B5039" i="8"/>
  <c r="C5039" i="8"/>
  <c r="D5039" i="8"/>
  <c r="A5040" i="8"/>
  <c r="B5040" i="8"/>
  <c r="C5040" i="8"/>
  <c r="D5040" i="8"/>
  <c r="A5041" i="8"/>
  <c r="B5041" i="8"/>
  <c r="C5041" i="8"/>
  <c r="D5041" i="8"/>
  <c r="A5042" i="8"/>
  <c r="B5042" i="8"/>
  <c r="C5042" i="8"/>
  <c r="D5042" i="8"/>
  <c r="A5043" i="8"/>
  <c r="B5043" i="8"/>
  <c r="C5043" i="8"/>
  <c r="D5043" i="8"/>
  <c r="A5044" i="8"/>
  <c r="B5044" i="8"/>
  <c r="C5044" i="8"/>
  <c r="D5044" i="8"/>
  <c r="A5045" i="8"/>
  <c r="B5045" i="8"/>
  <c r="C5045" i="8"/>
  <c r="D5045" i="8"/>
  <c r="A5046" i="8"/>
  <c r="B5046" i="8"/>
  <c r="C5046" i="8"/>
  <c r="D5046" i="8"/>
  <c r="A5047" i="8"/>
  <c r="B5047" i="8"/>
  <c r="C5047" i="8"/>
  <c r="D5047" i="8"/>
  <c r="A5048" i="8"/>
  <c r="B5048" i="8"/>
  <c r="C5048" i="8"/>
  <c r="D5048" i="8"/>
  <c r="A5049" i="8"/>
  <c r="B5049" i="8"/>
  <c r="C5049" i="8"/>
  <c r="D5049" i="8"/>
  <c r="A5050" i="8"/>
  <c r="B5050" i="8"/>
  <c r="C5050" i="8"/>
  <c r="D5050" i="8"/>
  <c r="A5051" i="8"/>
  <c r="B5051" i="8"/>
  <c r="C5051" i="8"/>
  <c r="D5051" i="8"/>
  <c r="A5052" i="8"/>
  <c r="B5052" i="8"/>
  <c r="C5052" i="8"/>
  <c r="D5052" i="8"/>
  <c r="D4753" i="8"/>
  <c r="C4753" i="8"/>
  <c r="B4753" i="8"/>
  <c r="A4753" i="8"/>
  <c r="A4453" i="8"/>
  <c r="B4453" i="8"/>
  <c r="C4453" i="8"/>
  <c r="D4453" i="8"/>
  <c r="A4454" i="8"/>
  <c r="B4454" i="8"/>
  <c r="C4454" i="8"/>
  <c r="D4454" i="8"/>
  <c r="A4455" i="8"/>
  <c r="B4455" i="8"/>
  <c r="C4455" i="8"/>
  <c r="D4455" i="8"/>
  <c r="A4456" i="8"/>
  <c r="B4456" i="8"/>
  <c r="C4456" i="8"/>
  <c r="D4456" i="8"/>
  <c r="A4457" i="8"/>
  <c r="B4457" i="8"/>
  <c r="C4457" i="8"/>
  <c r="D4457" i="8"/>
  <c r="A4458" i="8"/>
  <c r="B4458" i="8"/>
  <c r="C4458" i="8"/>
  <c r="D4458" i="8"/>
  <c r="A4459" i="8"/>
  <c r="B4459" i="8"/>
  <c r="C4459" i="8"/>
  <c r="D4459" i="8"/>
  <c r="A4460" i="8"/>
  <c r="B4460" i="8"/>
  <c r="C4460" i="8"/>
  <c r="D4460" i="8"/>
  <c r="A4461" i="8"/>
  <c r="B4461" i="8"/>
  <c r="C4461" i="8"/>
  <c r="D4461" i="8"/>
  <c r="A4462" i="8"/>
  <c r="B4462" i="8"/>
  <c r="C4462" i="8"/>
  <c r="D4462" i="8"/>
  <c r="A4463" i="8"/>
  <c r="B4463" i="8"/>
  <c r="C4463" i="8"/>
  <c r="D4463" i="8"/>
  <c r="A4464" i="8"/>
  <c r="B4464" i="8"/>
  <c r="C4464" i="8"/>
  <c r="D4464" i="8"/>
  <c r="A4465" i="8"/>
  <c r="B4465" i="8"/>
  <c r="C4465" i="8"/>
  <c r="D4465" i="8"/>
  <c r="A4466" i="8"/>
  <c r="B4466" i="8"/>
  <c r="C4466" i="8"/>
  <c r="D4466" i="8"/>
  <c r="A4467" i="8"/>
  <c r="B4467" i="8"/>
  <c r="C4467" i="8"/>
  <c r="D4467" i="8"/>
  <c r="A4468" i="8"/>
  <c r="B4468" i="8"/>
  <c r="C4468" i="8"/>
  <c r="D4468" i="8"/>
  <c r="A4469" i="8"/>
  <c r="B4469" i="8"/>
  <c r="C4469" i="8"/>
  <c r="D4469" i="8"/>
  <c r="A4470" i="8"/>
  <c r="B4470" i="8"/>
  <c r="C4470" i="8"/>
  <c r="D4470" i="8"/>
  <c r="A4471" i="8"/>
  <c r="B4471" i="8"/>
  <c r="C4471" i="8"/>
  <c r="D4471" i="8"/>
  <c r="A4472" i="8"/>
  <c r="B4472" i="8"/>
  <c r="C4472" i="8"/>
  <c r="D4472" i="8"/>
  <c r="A4473" i="8"/>
  <c r="B4473" i="8"/>
  <c r="C4473" i="8"/>
  <c r="D4473" i="8"/>
  <c r="A4474" i="8"/>
  <c r="B4474" i="8"/>
  <c r="C4474" i="8"/>
  <c r="D4474" i="8"/>
  <c r="A4475" i="8"/>
  <c r="B4475" i="8"/>
  <c r="C4475" i="8"/>
  <c r="D4475" i="8"/>
  <c r="A4476" i="8"/>
  <c r="B4476" i="8"/>
  <c r="C4476" i="8"/>
  <c r="D4476" i="8"/>
  <c r="A4477" i="8"/>
  <c r="B4477" i="8"/>
  <c r="C4477" i="8"/>
  <c r="D4477" i="8"/>
  <c r="A4478" i="8"/>
  <c r="B4478" i="8"/>
  <c r="C4478" i="8"/>
  <c r="D4478" i="8"/>
  <c r="A4479" i="8"/>
  <c r="B4479" i="8"/>
  <c r="C4479" i="8"/>
  <c r="D4479" i="8"/>
  <c r="A4480" i="8"/>
  <c r="B4480" i="8"/>
  <c r="C4480" i="8"/>
  <c r="D4480" i="8"/>
  <c r="A4481" i="8"/>
  <c r="B4481" i="8"/>
  <c r="C4481" i="8"/>
  <c r="D4481" i="8"/>
  <c r="A4482" i="8"/>
  <c r="B4482" i="8"/>
  <c r="C4482" i="8"/>
  <c r="D4482" i="8"/>
  <c r="A4483" i="8"/>
  <c r="B4483" i="8"/>
  <c r="C4483" i="8"/>
  <c r="D4483" i="8"/>
  <c r="A4484" i="8"/>
  <c r="B4484" i="8"/>
  <c r="C4484" i="8"/>
  <c r="D4484" i="8"/>
  <c r="A4485" i="8"/>
  <c r="B4485" i="8"/>
  <c r="C4485" i="8"/>
  <c r="D4485" i="8"/>
  <c r="A4486" i="8"/>
  <c r="B4486" i="8"/>
  <c r="C4486" i="8"/>
  <c r="D4486" i="8"/>
  <c r="A4487" i="8"/>
  <c r="B4487" i="8"/>
  <c r="C4487" i="8"/>
  <c r="D4487" i="8"/>
  <c r="A4488" i="8"/>
  <c r="B4488" i="8"/>
  <c r="C4488" i="8"/>
  <c r="D4488" i="8"/>
  <c r="A4489" i="8"/>
  <c r="B4489" i="8"/>
  <c r="C4489" i="8"/>
  <c r="D4489" i="8"/>
  <c r="A4490" i="8"/>
  <c r="B4490" i="8"/>
  <c r="C4490" i="8"/>
  <c r="D4490" i="8"/>
  <c r="A4491" i="8"/>
  <c r="B4491" i="8"/>
  <c r="C4491" i="8"/>
  <c r="D4491" i="8"/>
  <c r="A4492" i="8"/>
  <c r="B4492" i="8"/>
  <c r="C4492" i="8"/>
  <c r="D4492" i="8"/>
  <c r="A4493" i="8"/>
  <c r="B4493" i="8"/>
  <c r="C4493" i="8"/>
  <c r="D4493" i="8"/>
  <c r="A4494" i="8"/>
  <c r="B4494" i="8"/>
  <c r="C4494" i="8"/>
  <c r="D4494" i="8"/>
  <c r="A4495" i="8"/>
  <c r="B4495" i="8"/>
  <c r="C4495" i="8"/>
  <c r="D4495" i="8"/>
  <c r="A4496" i="8"/>
  <c r="B4496" i="8"/>
  <c r="C4496" i="8"/>
  <c r="D4496" i="8"/>
  <c r="A4497" i="8"/>
  <c r="B4497" i="8"/>
  <c r="C4497" i="8"/>
  <c r="D4497" i="8"/>
  <c r="A4498" i="8"/>
  <c r="B4498" i="8"/>
  <c r="C4498" i="8"/>
  <c r="D4498" i="8"/>
  <c r="A4499" i="8"/>
  <c r="B4499" i="8"/>
  <c r="C4499" i="8"/>
  <c r="D4499" i="8"/>
  <c r="A4500" i="8"/>
  <c r="B4500" i="8"/>
  <c r="C4500" i="8"/>
  <c r="D4500" i="8"/>
  <c r="A4501" i="8"/>
  <c r="B4501" i="8"/>
  <c r="C4501" i="8"/>
  <c r="D4501" i="8"/>
  <c r="A4502" i="8"/>
  <c r="B4502" i="8"/>
  <c r="C4502" i="8"/>
  <c r="D4502" i="8"/>
  <c r="A4503" i="8"/>
  <c r="B4503" i="8"/>
  <c r="C4503" i="8"/>
  <c r="D4503" i="8"/>
  <c r="A4504" i="8"/>
  <c r="B4504" i="8"/>
  <c r="C4504" i="8"/>
  <c r="D4504" i="8"/>
  <c r="A4505" i="8"/>
  <c r="B4505" i="8"/>
  <c r="C4505" i="8"/>
  <c r="D4505" i="8"/>
  <c r="A4506" i="8"/>
  <c r="B4506" i="8"/>
  <c r="C4506" i="8"/>
  <c r="D4506" i="8"/>
  <c r="A4507" i="8"/>
  <c r="B4507" i="8"/>
  <c r="C4507" i="8"/>
  <c r="D4507" i="8"/>
  <c r="A4508" i="8"/>
  <c r="B4508" i="8"/>
  <c r="C4508" i="8"/>
  <c r="D4508" i="8"/>
  <c r="A4509" i="8"/>
  <c r="B4509" i="8"/>
  <c r="C4509" i="8"/>
  <c r="D4509" i="8"/>
  <c r="A4510" i="8"/>
  <c r="B4510" i="8"/>
  <c r="C4510" i="8"/>
  <c r="D4510" i="8"/>
  <c r="A4511" i="8"/>
  <c r="B4511" i="8"/>
  <c r="C4511" i="8"/>
  <c r="D4511" i="8"/>
  <c r="A4512" i="8"/>
  <c r="B4512" i="8"/>
  <c r="C4512" i="8"/>
  <c r="D4512" i="8"/>
  <c r="A4513" i="8"/>
  <c r="B4513" i="8"/>
  <c r="C4513" i="8"/>
  <c r="D4513" i="8"/>
  <c r="A4514" i="8"/>
  <c r="B4514" i="8"/>
  <c r="C4514" i="8"/>
  <c r="D4514" i="8"/>
  <c r="A4515" i="8"/>
  <c r="B4515" i="8"/>
  <c r="C4515" i="8"/>
  <c r="D4515" i="8"/>
  <c r="A4516" i="8"/>
  <c r="B4516" i="8"/>
  <c r="C4516" i="8"/>
  <c r="D4516" i="8"/>
  <c r="A4517" i="8"/>
  <c r="B4517" i="8"/>
  <c r="C4517" i="8"/>
  <c r="D4517" i="8"/>
  <c r="A4518" i="8"/>
  <c r="B4518" i="8"/>
  <c r="C4518" i="8"/>
  <c r="D4518" i="8"/>
  <c r="A4519" i="8"/>
  <c r="B4519" i="8"/>
  <c r="C4519" i="8"/>
  <c r="D4519" i="8"/>
  <c r="A4520" i="8"/>
  <c r="B4520" i="8"/>
  <c r="C4520" i="8"/>
  <c r="D4520" i="8"/>
  <c r="A4521" i="8"/>
  <c r="B4521" i="8"/>
  <c r="C4521" i="8"/>
  <c r="D4521" i="8"/>
  <c r="A4522" i="8"/>
  <c r="B4522" i="8"/>
  <c r="C4522" i="8"/>
  <c r="D4522" i="8"/>
  <c r="A4523" i="8"/>
  <c r="B4523" i="8"/>
  <c r="C4523" i="8"/>
  <c r="D4523" i="8"/>
  <c r="A4524" i="8"/>
  <c r="B4524" i="8"/>
  <c r="C4524" i="8"/>
  <c r="D4524" i="8"/>
  <c r="A4525" i="8"/>
  <c r="B4525" i="8"/>
  <c r="C4525" i="8"/>
  <c r="D4525" i="8"/>
  <c r="A4526" i="8"/>
  <c r="B4526" i="8"/>
  <c r="C4526" i="8"/>
  <c r="D4526" i="8"/>
  <c r="A4527" i="8"/>
  <c r="B4527" i="8"/>
  <c r="C4527" i="8"/>
  <c r="D4527" i="8"/>
  <c r="A4528" i="8"/>
  <c r="B4528" i="8"/>
  <c r="C4528" i="8"/>
  <c r="D4528" i="8"/>
  <c r="A4529" i="8"/>
  <c r="B4529" i="8"/>
  <c r="C4529" i="8"/>
  <c r="D4529" i="8"/>
  <c r="A4530" i="8"/>
  <c r="B4530" i="8"/>
  <c r="C4530" i="8"/>
  <c r="D4530" i="8"/>
  <c r="A4531" i="8"/>
  <c r="B4531" i="8"/>
  <c r="C4531" i="8"/>
  <c r="D4531" i="8"/>
  <c r="A4532" i="8"/>
  <c r="B4532" i="8"/>
  <c r="C4532" i="8"/>
  <c r="D4532" i="8"/>
  <c r="A4533" i="8"/>
  <c r="B4533" i="8"/>
  <c r="C4533" i="8"/>
  <c r="D4533" i="8"/>
  <c r="A4534" i="8"/>
  <c r="B4534" i="8"/>
  <c r="C4534" i="8"/>
  <c r="D4534" i="8"/>
  <c r="A4535" i="8"/>
  <c r="B4535" i="8"/>
  <c r="C4535" i="8"/>
  <c r="D4535" i="8"/>
  <c r="A4536" i="8"/>
  <c r="B4536" i="8"/>
  <c r="C4536" i="8"/>
  <c r="D4536" i="8"/>
  <c r="A4537" i="8"/>
  <c r="B4537" i="8"/>
  <c r="C4537" i="8"/>
  <c r="D4537" i="8"/>
  <c r="A4538" i="8"/>
  <c r="B4538" i="8"/>
  <c r="C4538" i="8"/>
  <c r="D4538" i="8"/>
  <c r="A4539" i="8"/>
  <c r="B4539" i="8"/>
  <c r="C4539" i="8"/>
  <c r="D4539" i="8"/>
  <c r="A4540" i="8"/>
  <c r="B4540" i="8"/>
  <c r="C4540" i="8"/>
  <c r="D4540" i="8"/>
  <c r="A4541" i="8"/>
  <c r="B4541" i="8"/>
  <c r="C4541" i="8"/>
  <c r="D4541" i="8"/>
  <c r="A4542" i="8"/>
  <c r="B4542" i="8"/>
  <c r="C4542" i="8"/>
  <c r="D4542" i="8"/>
  <c r="A4543" i="8"/>
  <c r="B4543" i="8"/>
  <c r="C4543" i="8"/>
  <c r="D4543" i="8"/>
  <c r="A4544" i="8"/>
  <c r="B4544" i="8"/>
  <c r="C4544" i="8"/>
  <c r="D4544" i="8"/>
  <c r="A4545" i="8"/>
  <c r="B4545" i="8"/>
  <c r="C4545" i="8"/>
  <c r="D4545" i="8"/>
  <c r="A4546" i="8"/>
  <c r="B4546" i="8"/>
  <c r="C4546" i="8"/>
  <c r="D4546" i="8"/>
  <c r="A4547" i="8"/>
  <c r="B4547" i="8"/>
  <c r="C4547" i="8"/>
  <c r="D4547" i="8"/>
  <c r="A4548" i="8"/>
  <c r="B4548" i="8"/>
  <c r="C4548" i="8"/>
  <c r="D4548" i="8"/>
  <c r="A4549" i="8"/>
  <c r="B4549" i="8"/>
  <c r="C4549" i="8"/>
  <c r="D4549" i="8"/>
  <c r="A4550" i="8"/>
  <c r="B4550" i="8"/>
  <c r="C4550" i="8"/>
  <c r="D4550" i="8"/>
  <c r="A4551" i="8"/>
  <c r="B4551" i="8"/>
  <c r="C4551" i="8"/>
  <c r="D4551" i="8"/>
  <c r="A4552" i="8"/>
  <c r="B4552" i="8"/>
  <c r="C4552" i="8"/>
  <c r="D4552" i="8"/>
  <c r="A4553" i="8"/>
  <c r="B4553" i="8"/>
  <c r="C4553" i="8"/>
  <c r="D4553" i="8"/>
  <c r="A4554" i="8"/>
  <c r="B4554" i="8"/>
  <c r="C4554" i="8"/>
  <c r="D4554" i="8"/>
  <c r="A4555" i="8"/>
  <c r="B4555" i="8"/>
  <c r="C4555" i="8"/>
  <c r="D4555" i="8"/>
  <c r="A4556" i="8"/>
  <c r="B4556" i="8"/>
  <c r="C4556" i="8"/>
  <c r="D4556" i="8"/>
  <c r="A4557" i="8"/>
  <c r="B4557" i="8"/>
  <c r="C4557" i="8"/>
  <c r="D4557" i="8"/>
  <c r="A4558" i="8"/>
  <c r="B4558" i="8"/>
  <c r="C4558" i="8"/>
  <c r="D4558" i="8"/>
  <c r="A4559" i="8"/>
  <c r="B4559" i="8"/>
  <c r="C4559" i="8"/>
  <c r="D4559" i="8"/>
  <c r="A4560" i="8"/>
  <c r="B4560" i="8"/>
  <c r="C4560" i="8"/>
  <c r="D4560" i="8"/>
  <c r="A4561" i="8"/>
  <c r="B4561" i="8"/>
  <c r="C4561" i="8"/>
  <c r="D4561" i="8"/>
  <c r="A4562" i="8"/>
  <c r="B4562" i="8"/>
  <c r="C4562" i="8"/>
  <c r="D4562" i="8"/>
  <c r="A4563" i="8"/>
  <c r="B4563" i="8"/>
  <c r="C4563" i="8"/>
  <c r="D4563" i="8"/>
  <c r="A4564" i="8"/>
  <c r="B4564" i="8"/>
  <c r="C4564" i="8"/>
  <c r="D4564" i="8"/>
  <c r="A4565" i="8"/>
  <c r="B4565" i="8"/>
  <c r="C4565" i="8"/>
  <c r="D4565" i="8"/>
  <c r="A4566" i="8"/>
  <c r="B4566" i="8"/>
  <c r="C4566" i="8"/>
  <c r="D4566" i="8"/>
  <c r="A4567" i="8"/>
  <c r="B4567" i="8"/>
  <c r="C4567" i="8"/>
  <c r="D4567" i="8"/>
  <c r="A4568" i="8"/>
  <c r="B4568" i="8"/>
  <c r="C4568" i="8"/>
  <c r="D4568" i="8"/>
  <c r="A4569" i="8"/>
  <c r="B4569" i="8"/>
  <c r="C4569" i="8"/>
  <c r="D4569" i="8"/>
  <c r="A4570" i="8"/>
  <c r="B4570" i="8"/>
  <c r="C4570" i="8"/>
  <c r="D4570" i="8"/>
  <c r="A4571" i="8"/>
  <c r="B4571" i="8"/>
  <c r="C4571" i="8"/>
  <c r="D4571" i="8"/>
  <c r="A4572" i="8"/>
  <c r="B4572" i="8"/>
  <c r="C4572" i="8"/>
  <c r="D4572" i="8"/>
  <c r="A4573" i="8"/>
  <c r="B4573" i="8"/>
  <c r="C4573" i="8"/>
  <c r="D4573" i="8"/>
  <c r="A4574" i="8"/>
  <c r="B4574" i="8"/>
  <c r="C4574" i="8"/>
  <c r="D4574" i="8"/>
  <c r="A4575" i="8"/>
  <c r="B4575" i="8"/>
  <c r="C4575" i="8"/>
  <c r="D4575" i="8"/>
  <c r="A4576" i="8"/>
  <c r="B4576" i="8"/>
  <c r="C4576" i="8"/>
  <c r="D4576" i="8"/>
  <c r="A4577" i="8"/>
  <c r="B4577" i="8"/>
  <c r="C4577" i="8"/>
  <c r="D4577" i="8"/>
  <c r="A4578" i="8"/>
  <c r="B4578" i="8"/>
  <c r="C4578" i="8"/>
  <c r="D4578" i="8"/>
  <c r="A4579" i="8"/>
  <c r="B4579" i="8"/>
  <c r="C4579" i="8"/>
  <c r="D4579" i="8"/>
  <c r="A4580" i="8"/>
  <c r="B4580" i="8"/>
  <c r="C4580" i="8"/>
  <c r="D4580" i="8"/>
  <c r="A4581" i="8"/>
  <c r="B4581" i="8"/>
  <c r="C4581" i="8"/>
  <c r="D4581" i="8"/>
  <c r="A4582" i="8"/>
  <c r="B4582" i="8"/>
  <c r="C4582" i="8"/>
  <c r="D4582" i="8"/>
  <c r="A4583" i="8"/>
  <c r="B4583" i="8"/>
  <c r="C4583" i="8"/>
  <c r="D4583" i="8"/>
  <c r="A4584" i="8"/>
  <c r="B4584" i="8"/>
  <c r="C4584" i="8"/>
  <c r="D4584" i="8"/>
  <c r="A4585" i="8"/>
  <c r="B4585" i="8"/>
  <c r="C4585" i="8"/>
  <c r="D4585" i="8"/>
  <c r="A4586" i="8"/>
  <c r="B4586" i="8"/>
  <c r="C4586" i="8"/>
  <c r="D4586" i="8"/>
  <c r="A4587" i="8"/>
  <c r="B4587" i="8"/>
  <c r="C4587" i="8"/>
  <c r="D4587" i="8"/>
  <c r="A4588" i="8"/>
  <c r="B4588" i="8"/>
  <c r="C4588" i="8"/>
  <c r="D4588" i="8"/>
  <c r="A4589" i="8"/>
  <c r="B4589" i="8"/>
  <c r="C4589" i="8"/>
  <c r="D4589" i="8"/>
  <c r="A4590" i="8"/>
  <c r="B4590" i="8"/>
  <c r="C4590" i="8"/>
  <c r="D4590" i="8"/>
  <c r="A4591" i="8"/>
  <c r="B4591" i="8"/>
  <c r="C4591" i="8"/>
  <c r="D4591" i="8"/>
  <c r="A4592" i="8"/>
  <c r="B4592" i="8"/>
  <c r="C4592" i="8"/>
  <c r="D4592" i="8"/>
  <c r="A4593" i="8"/>
  <c r="B4593" i="8"/>
  <c r="C4593" i="8"/>
  <c r="D4593" i="8"/>
  <c r="A4594" i="8"/>
  <c r="B4594" i="8"/>
  <c r="C4594" i="8"/>
  <c r="D4594" i="8"/>
  <c r="A4595" i="8"/>
  <c r="B4595" i="8"/>
  <c r="C4595" i="8"/>
  <c r="D4595" i="8"/>
  <c r="A4596" i="8"/>
  <c r="B4596" i="8"/>
  <c r="C4596" i="8"/>
  <c r="D4596" i="8"/>
  <c r="A4597" i="8"/>
  <c r="B4597" i="8"/>
  <c r="C4597" i="8"/>
  <c r="D4597" i="8"/>
  <c r="A4598" i="8"/>
  <c r="B4598" i="8"/>
  <c r="C4598" i="8"/>
  <c r="D4598" i="8"/>
  <c r="A4599" i="8"/>
  <c r="B4599" i="8"/>
  <c r="C4599" i="8"/>
  <c r="D4599" i="8"/>
  <c r="A4600" i="8"/>
  <c r="B4600" i="8"/>
  <c r="C4600" i="8"/>
  <c r="D4600" i="8"/>
  <c r="A4601" i="8"/>
  <c r="B4601" i="8"/>
  <c r="C4601" i="8"/>
  <c r="D4601" i="8"/>
  <c r="A4602" i="8"/>
  <c r="B4602" i="8"/>
  <c r="C4602" i="8"/>
  <c r="D4602" i="8"/>
  <c r="A4603" i="8"/>
  <c r="B4603" i="8"/>
  <c r="C4603" i="8"/>
  <c r="D4603" i="8"/>
  <c r="A4604" i="8"/>
  <c r="B4604" i="8"/>
  <c r="C4604" i="8"/>
  <c r="D4604" i="8"/>
  <c r="A4605" i="8"/>
  <c r="B4605" i="8"/>
  <c r="C4605" i="8"/>
  <c r="D4605" i="8"/>
  <c r="A4606" i="8"/>
  <c r="B4606" i="8"/>
  <c r="C4606" i="8"/>
  <c r="D4606" i="8"/>
  <c r="A4607" i="8"/>
  <c r="B4607" i="8"/>
  <c r="C4607" i="8"/>
  <c r="D4607" i="8"/>
  <c r="A4608" i="8"/>
  <c r="B4608" i="8"/>
  <c r="C4608" i="8"/>
  <c r="D4608" i="8"/>
  <c r="A4609" i="8"/>
  <c r="B4609" i="8"/>
  <c r="C4609" i="8"/>
  <c r="D4609" i="8"/>
  <c r="A4610" i="8"/>
  <c r="B4610" i="8"/>
  <c r="C4610" i="8"/>
  <c r="D4610" i="8"/>
  <c r="A4611" i="8"/>
  <c r="B4611" i="8"/>
  <c r="C4611" i="8"/>
  <c r="D4611" i="8"/>
  <c r="A4612" i="8"/>
  <c r="B4612" i="8"/>
  <c r="C4612" i="8"/>
  <c r="D4612" i="8"/>
  <c r="A4613" i="8"/>
  <c r="B4613" i="8"/>
  <c r="C4613" i="8"/>
  <c r="D4613" i="8"/>
  <c r="A4614" i="8"/>
  <c r="B4614" i="8"/>
  <c r="C4614" i="8"/>
  <c r="D4614" i="8"/>
  <c r="A4615" i="8"/>
  <c r="B4615" i="8"/>
  <c r="C4615" i="8"/>
  <c r="D4615" i="8"/>
  <c r="A4616" i="8"/>
  <c r="B4616" i="8"/>
  <c r="C4616" i="8"/>
  <c r="D4616" i="8"/>
  <c r="A4617" i="8"/>
  <c r="B4617" i="8"/>
  <c r="C4617" i="8"/>
  <c r="D4617" i="8"/>
  <c r="A4618" i="8"/>
  <c r="B4618" i="8"/>
  <c r="C4618" i="8"/>
  <c r="D4618" i="8"/>
  <c r="A4619" i="8"/>
  <c r="B4619" i="8"/>
  <c r="C4619" i="8"/>
  <c r="D4619" i="8"/>
  <c r="A4620" i="8"/>
  <c r="B4620" i="8"/>
  <c r="C4620" i="8"/>
  <c r="D4620" i="8"/>
  <c r="A4621" i="8"/>
  <c r="B4621" i="8"/>
  <c r="C4621" i="8"/>
  <c r="D4621" i="8"/>
  <c r="A4622" i="8"/>
  <c r="B4622" i="8"/>
  <c r="C4622" i="8"/>
  <c r="D4622" i="8"/>
  <c r="A4623" i="8"/>
  <c r="B4623" i="8"/>
  <c r="C4623" i="8"/>
  <c r="D4623" i="8"/>
  <c r="A4624" i="8"/>
  <c r="B4624" i="8"/>
  <c r="C4624" i="8"/>
  <c r="D4624" i="8"/>
  <c r="A4625" i="8"/>
  <c r="B4625" i="8"/>
  <c r="C4625" i="8"/>
  <c r="D4625" i="8"/>
  <c r="A4626" i="8"/>
  <c r="B4626" i="8"/>
  <c r="C4626" i="8"/>
  <c r="D4626" i="8"/>
  <c r="A4627" i="8"/>
  <c r="B4627" i="8"/>
  <c r="C4627" i="8"/>
  <c r="D4627" i="8"/>
  <c r="A4628" i="8"/>
  <c r="B4628" i="8"/>
  <c r="C4628" i="8"/>
  <c r="D4628" i="8"/>
  <c r="A4629" i="8"/>
  <c r="B4629" i="8"/>
  <c r="C4629" i="8"/>
  <c r="D4629" i="8"/>
  <c r="A4630" i="8"/>
  <c r="B4630" i="8"/>
  <c r="C4630" i="8"/>
  <c r="D4630" i="8"/>
  <c r="A4631" i="8"/>
  <c r="B4631" i="8"/>
  <c r="C4631" i="8"/>
  <c r="D4631" i="8"/>
  <c r="A4632" i="8"/>
  <c r="B4632" i="8"/>
  <c r="C4632" i="8"/>
  <c r="D4632" i="8"/>
  <c r="A4633" i="8"/>
  <c r="B4633" i="8"/>
  <c r="C4633" i="8"/>
  <c r="D4633" i="8"/>
  <c r="A4634" i="8"/>
  <c r="B4634" i="8"/>
  <c r="C4634" i="8"/>
  <c r="D4634" i="8"/>
  <c r="A4635" i="8"/>
  <c r="B4635" i="8"/>
  <c r="C4635" i="8"/>
  <c r="D4635" i="8"/>
  <c r="A4636" i="8"/>
  <c r="B4636" i="8"/>
  <c r="C4636" i="8"/>
  <c r="D4636" i="8"/>
  <c r="A4637" i="8"/>
  <c r="B4637" i="8"/>
  <c r="C4637" i="8"/>
  <c r="D4637" i="8"/>
  <c r="A4638" i="8"/>
  <c r="B4638" i="8"/>
  <c r="C4638" i="8"/>
  <c r="D4638" i="8"/>
  <c r="A4639" i="8"/>
  <c r="B4639" i="8"/>
  <c r="C4639" i="8"/>
  <c r="D4639" i="8"/>
  <c r="A4640" i="8"/>
  <c r="B4640" i="8"/>
  <c r="C4640" i="8"/>
  <c r="D4640" i="8"/>
  <c r="A4641" i="8"/>
  <c r="B4641" i="8"/>
  <c r="C4641" i="8"/>
  <c r="D4641" i="8"/>
  <c r="A4642" i="8"/>
  <c r="B4642" i="8"/>
  <c r="C4642" i="8"/>
  <c r="D4642" i="8"/>
  <c r="A4643" i="8"/>
  <c r="B4643" i="8"/>
  <c r="C4643" i="8"/>
  <c r="D4643" i="8"/>
  <c r="A4644" i="8"/>
  <c r="B4644" i="8"/>
  <c r="C4644" i="8"/>
  <c r="D4644" i="8"/>
  <c r="A4645" i="8"/>
  <c r="B4645" i="8"/>
  <c r="C4645" i="8"/>
  <c r="D4645" i="8"/>
  <c r="A4646" i="8"/>
  <c r="B4646" i="8"/>
  <c r="C4646" i="8"/>
  <c r="D4646" i="8"/>
  <c r="A4647" i="8"/>
  <c r="B4647" i="8"/>
  <c r="C4647" i="8"/>
  <c r="D4647" i="8"/>
  <c r="A4648" i="8"/>
  <c r="B4648" i="8"/>
  <c r="C4648" i="8"/>
  <c r="D4648" i="8"/>
  <c r="A4649" i="8"/>
  <c r="B4649" i="8"/>
  <c r="C4649" i="8"/>
  <c r="D4649" i="8"/>
  <c r="A4650" i="8"/>
  <c r="B4650" i="8"/>
  <c r="C4650" i="8"/>
  <c r="D4650" i="8"/>
  <c r="A4651" i="8"/>
  <c r="B4651" i="8"/>
  <c r="C4651" i="8"/>
  <c r="D4651" i="8"/>
  <c r="A4652" i="8"/>
  <c r="B4652" i="8"/>
  <c r="C4652" i="8"/>
  <c r="D4652" i="8"/>
  <c r="A4653" i="8"/>
  <c r="B4653" i="8"/>
  <c r="C4653" i="8"/>
  <c r="D4653" i="8"/>
  <c r="A4654" i="8"/>
  <c r="B4654" i="8"/>
  <c r="C4654" i="8"/>
  <c r="D4654" i="8"/>
  <c r="A4655" i="8"/>
  <c r="B4655" i="8"/>
  <c r="C4655" i="8"/>
  <c r="D4655" i="8"/>
  <c r="A4656" i="8"/>
  <c r="B4656" i="8"/>
  <c r="C4656" i="8"/>
  <c r="D4656" i="8"/>
  <c r="A4657" i="8"/>
  <c r="B4657" i="8"/>
  <c r="C4657" i="8"/>
  <c r="D4657" i="8"/>
  <c r="A4658" i="8"/>
  <c r="B4658" i="8"/>
  <c r="C4658" i="8"/>
  <c r="D4658" i="8"/>
  <c r="A4659" i="8"/>
  <c r="B4659" i="8"/>
  <c r="C4659" i="8"/>
  <c r="D4659" i="8"/>
  <c r="A4660" i="8"/>
  <c r="B4660" i="8"/>
  <c r="C4660" i="8"/>
  <c r="D4660" i="8"/>
  <c r="A4661" i="8"/>
  <c r="B4661" i="8"/>
  <c r="C4661" i="8"/>
  <c r="D4661" i="8"/>
  <c r="A4662" i="8"/>
  <c r="B4662" i="8"/>
  <c r="C4662" i="8"/>
  <c r="D4662" i="8"/>
  <c r="A4663" i="8"/>
  <c r="B4663" i="8"/>
  <c r="C4663" i="8"/>
  <c r="D4663" i="8"/>
  <c r="A4664" i="8"/>
  <c r="B4664" i="8"/>
  <c r="C4664" i="8"/>
  <c r="D4664" i="8"/>
  <c r="A4665" i="8"/>
  <c r="B4665" i="8"/>
  <c r="C4665" i="8"/>
  <c r="D4665" i="8"/>
  <c r="A4666" i="8"/>
  <c r="B4666" i="8"/>
  <c r="C4666" i="8"/>
  <c r="D4666" i="8"/>
  <c r="A4667" i="8"/>
  <c r="B4667" i="8"/>
  <c r="C4667" i="8"/>
  <c r="D4667" i="8"/>
  <c r="A4668" i="8"/>
  <c r="B4668" i="8"/>
  <c r="C4668" i="8"/>
  <c r="D4668" i="8"/>
  <c r="A4669" i="8"/>
  <c r="B4669" i="8"/>
  <c r="C4669" i="8"/>
  <c r="D4669" i="8"/>
  <c r="A4670" i="8"/>
  <c r="B4670" i="8"/>
  <c r="C4670" i="8"/>
  <c r="D4670" i="8"/>
  <c r="A4671" i="8"/>
  <c r="B4671" i="8"/>
  <c r="C4671" i="8"/>
  <c r="D4671" i="8"/>
  <c r="A4672" i="8"/>
  <c r="B4672" i="8"/>
  <c r="C4672" i="8"/>
  <c r="D4672" i="8"/>
  <c r="A4673" i="8"/>
  <c r="B4673" i="8"/>
  <c r="C4673" i="8"/>
  <c r="D4673" i="8"/>
  <c r="A4674" i="8"/>
  <c r="B4674" i="8"/>
  <c r="C4674" i="8"/>
  <c r="D4674" i="8"/>
  <c r="A4675" i="8"/>
  <c r="B4675" i="8"/>
  <c r="C4675" i="8"/>
  <c r="D4675" i="8"/>
  <c r="A4676" i="8"/>
  <c r="B4676" i="8"/>
  <c r="C4676" i="8"/>
  <c r="D4676" i="8"/>
  <c r="A4677" i="8"/>
  <c r="B4677" i="8"/>
  <c r="C4677" i="8"/>
  <c r="D4677" i="8"/>
  <c r="A4678" i="8"/>
  <c r="B4678" i="8"/>
  <c r="C4678" i="8"/>
  <c r="D4678" i="8"/>
  <c r="A4679" i="8"/>
  <c r="B4679" i="8"/>
  <c r="C4679" i="8"/>
  <c r="D4679" i="8"/>
  <c r="A4680" i="8"/>
  <c r="B4680" i="8"/>
  <c r="C4680" i="8"/>
  <c r="D4680" i="8"/>
  <c r="A4681" i="8"/>
  <c r="B4681" i="8"/>
  <c r="C4681" i="8"/>
  <c r="D4681" i="8"/>
  <c r="A4682" i="8"/>
  <c r="B4682" i="8"/>
  <c r="C4682" i="8"/>
  <c r="D4682" i="8"/>
  <c r="A4683" i="8"/>
  <c r="B4683" i="8"/>
  <c r="C4683" i="8"/>
  <c r="D4683" i="8"/>
  <c r="A4684" i="8"/>
  <c r="B4684" i="8"/>
  <c r="C4684" i="8"/>
  <c r="D4684" i="8"/>
  <c r="A4685" i="8"/>
  <c r="B4685" i="8"/>
  <c r="C4685" i="8"/>
  <c r="D4685" i="8"/>
  <c r="A4686" i="8"/>
  <c r="B4686" i="8"/>
  <c r="C4686" i="8"/>
  <c r="D4686" i="8"/>
  <c r="A4687" i="8"/>
  <c r="B4687" i="8"/>
  <c r="C4687" i="8"/>
  <c r="D4687" i="8"/>
  <c r="A4688" i="8"/>
  <c r="B4688" i="8"/>
  <c r="C4688" i="8"/>
  <c r="D4688" i="8"/>
  <c r="A4689" i="8"/>
  <c r="B4689" i="8"/>
  <c r="C4689" i="8"/>
  <c r="D4689" i="8"/>
  <c r="A4690" i="8"/>
  <c r="B4690" i="8"/>
  <c r="C4690" i="8"/>
  <c r="D4690" i="8"/>
  <c r="A4691" i="8"/>
  <c r="B4691" i="8"/>
  <c r="C4691" i="8"/>
  <c r="D4691" i="8"/>
  <c r="A4692" i="8"/>
  <c r="B4692" i="8"/>
  <c r="C4692" i="8"/>
  <c r="D4692" i="8"/>
  <c r="A4693" i="8"/>
  <c r="B4693" i="8"/>
  <c r="C4693" i="8"/>
  <c r="D4693" i="8"/>
  <c r="A4694" i="8"/>
  <c r="B4694" i="8"/>
  <c r="C4694" i="8"/>
  <c r="D4694" i="8"/>
  <c r="A4695" i="8"/>
  <c r="B4695" i="8"/>
  <c r="C4695" i="8"/>
  <c r="D4695" i="8"/>
  <c r="A4696" i="8"/>
  <c r="B4696" i="8"/>
  <c r="C4696" i="8"/>
  <c r="D4696" i="8"/>
  <c r="A4697" i="8"/>
  <c r="B4697" i="8"/>
  <c r="C4697" i="8"/>
  <c r="D4697" i="8"/>
  <c r="A4698" i="8"/>
  <c r="B4698" i="8"/>
  <c r="C4698" i="8"/>
  <c r="D4698" i="8"/>
  <c r="A4699" i="8"/>
  <c r="B4699" i="8"/>
  <c r="C4699" i="8"/>
  <c r="D4699" i="8"/>
  <c r="A4700" i="8"/>
  <c r="B4700" i="8"/>
  <c r="C4700" i="8"/>
  <c r="D4700" i="8"/>
  <c r="A4701" i="8"/>
  <c r="B4701" i="8"/>
  <c r="C4701" i="8"/>
  <c r="D4701" i="8"/>
  <c r="A4702" i="8"/>
  <c r="B4702" i="8"/>
  <c r="C4702" i="8"/>
  <c r="D4702" i="8"/>
  <c r="A4703" i="8"/>
  <c r="B4703" i="8"/>
  <c r="C4703" i="8"/>
  <c r="D4703" i="8"/>
  <c r="A4704" i="8"/>
  <c r="B4704" i="8"/>
  <c r="C4704" i="8"/>
  <c r="D4704" i="8"/>
  <c r="A4705" i="8"/>
  <c r="B4705" i="8"/>
  <c r="C4705" i="8"/>
  <c r="D4705" i="8"/>
  <c r="A4706" i="8"/>
  <c r="B4706" i="8"/>
  <c r="C4706" i="8"/>
  <c r="D4706" i="8"/>
  <c r="A4707" i="8"/>
  <c r="B4707" i="8"/>
  <c r="C4707" i="8"/>
  <c r="D4707" i="8"/>
  <c r="A4708" i="8"/>
  <c r="B4708" i="8"/>
  <c r="C4708" i="8"/>
  <c r="D4708" i="8"/>
  <c r="A4709" i="8"/>
  <c r="B4709" i="8"/>
  <c r="C4709" i="8"/>
  <c r="D4709" i="8"/>
  <c r="A4710" i="8"/>
  <c r="B4710" i="8"/>
  <c r="C4710" i="8"/>
  <c r="D4710" i="8"/>
  <c r="A4711" i="8"/>
  <c r="B4711" i="8"/>
  <c r="C4711" i="8"/>
  <c r="D4711" i="8"/>
  <c r="A4712" i="8"/>
  <c r="B4712" i="8"/>
  <c r="C4712" i="8"/>
  <c r="D4712" i="8"/>
  <c r="A4713" i="8"/>
  <c r="B4713" i="8"/>
  <c r="C4713" i="8"/>
  <c r="D4713" i="8"/>
  <c r="A4714" i="8"/>
  <c r="B4714" i="8"/>
  <c r="C4714" i="8"/>
  <c r="D4714" i="8"/>
  <c r="A4715" i="8"/>
  <c r="B4715" i="8"/>
  <c r="C4715" i="8"/>
  <c r="D4715" i="8"/>
  <c r="A4716" i="8"/>
  <c r="B4716" i="8"/>
  <c r="C4716" i="8"/>
  <c r="D4716" i="8"/>
  <c r="A4717" i="8"/>
  <c r="B4717" i="8"/>
  <c r="C4717" i="8"/>
  <c r="D4717" i="8"/>
  <c r="A4718" i="8"/>
  <c r="B4718" i="8"/>
  <c r="C4718" i="8"/>
  <c r="D4718" i="8"/>
  <c r="A4719" i="8"/>
  <c r="B4719" i="8"/>
  <c r="C4719" i="8"/>
  <c r="D4719" i="8"/>
  <c r="A4720" i="8"/>
  <c r="B4720" i="8"/>
  <c r="C4720" i="8"/>
  <c r="D4720" i="8"/>
  <c r="A4721" i="8"/>
  <c r="B4721" i="8"/>
  <c r="C4721" i="8"/>
  <c r="D4721" i="8"/>
  <c r="A4722" i="8"/>
  <c r="B4722" i="8"/>
  <c r="C4722" i="8"/>
  <c r="D4722" i="8"/>
  <c r="A4723" i="8"/>
  <c r="B4723" i="8"/>
  <c r="C4723" i="8"/>
  <c r="D4723" i="8"/>
  <c r="A4724" i="8"/>
  <c r="B4724" i="8"/>
  <c r="C4724" i="8"/>
  <c r="D4724" i="8"/>
  <c r="A4725" i="8"/>
  <c r="B4725" i="8"/>
  <c r="C4725" i="8"/>
  <c r="D4725" i="8"/>
  <c r="A4726" i="8"/>
  <c r="B4726" i="8"/>
  <c r="C4726" i="8"/>
  <c r="D4726" i="8"/>
  <c r="A4727" i="8"/>
  <c r="B4727" i="8"/>
  <c r="C4727" i="8"/>
  <c r="D4727" i="8"/>
  <c r="A4728" i="8"/>
  <c r="B4728" i="8"/>
  <c r="C4728" i="8"/>
  <c r="D4728" i="8"/>
  <c r="A4729" i="8"/>
  <c r="B4729" i="8"/>
  <c r="C4729" i="8"/>
  <c r="D4729" i="8"/>
  <c r="A4730" i="8"/>
  <c r="B4730" i="8"/>
  <c r="C4730" i="8"/>
  <c r="D4730" i="8"/>
  <c r="A4731" i="8"/>
  <c r="B4731" i="8"/>
  <c r="C4731" i="8"/>
  <c r="D4731" i="8"/>
  <c r="A4732" i="8"/>
  <c r="B4732" i="8"/>
  <c r="C4732" i="8"/>
  <c r="D4732" i="8"/>
  <c r="A4733" i="8"/>
  <c r="B4733" i="8"/>
  <c r="C4733" i="8"/>
  <c r="D4733" i="8"/>
  <c r="A4734" i="8"/>
  <c r="B4734" i="8"/>
  <c r="C4734" i="8"/>
  <c r="D4734" i="8"/>
  <c r="A4735" i="8"/>
  <c r="B4735" i="8"/>
  <c r="C4735" i="8"/>
  <c r="D4735" i="8"/>
  <c r="A4736" i="8"/>
  <c r="B4736" i="8"/>
  <c r="C4736" i="8"/>
  <c r="D4736" i="8"/>
  <c r="A4737" i="8"/>
  <c r="B4737" i="8"/>
  <c r="C4737" i="8"/>
  <c r="D4737" i="8"/>
  <c r="A4738" i="8"/>
  <c r="B4738" i="8"/>
  <c r="C4738" i="8"/>
  <c r="D4738" i="8"/>
  <c r="A4739" i="8"/>
  <c r="B4739" i="8"/>
  <c r="C4739" i="8"/>
  <c r="D4739" i="8"/>
  <c r="A4740" i="8"/>
  <c r="B4740" i="8"/>
  <c r="C4740" i="8"/>
  <c r="D4740" i="8"/>
  <c r="A4741" i="8"/>
  <c r="B4741" i="8"/>
  <c r="C4741" i="8"/>
  <c r="D4741" i="8"/>
  <c r="A4742" i="8"/>
  <c r="B4742" i="8"/>
  <c r="C4742" i="8"/>
  <c r="D4742" i="8"/>
  <c r="A4743" i="8"/>
  <c r="B4743" i="8"/>
  <c r="C4743" i="8"/>
  <c r="D4743" i="8"/>
  <c r="A4744" i="8"/>
  <c r="B4744" i="8"/>
  <c r="C4744" i="8"/>
  <c r="D4744" i="8"/>
  <c r="A4745" i="8"/>
  <c r="B4745" i="8"/>
  <c r="C4745" i="8"/>
  <c r="D4745" i="8"/>
  <c r="A4746" i="8"/>
  <c r="B4746" i="8"/>
  <c r="C4746" i="8"/>
  <c r="D4746" i="8"/>
  <c r="A4747" i="8"/>
  <c r="B4747" i="8"/>
  <c r="C4747" i="8"/>
  <c r="D4747" i="8"/>
  <c r="A4748" i="8"/>
  <c r="B4748" i="8"/>
  <c r="C4748" i="8"/>
  <c r="D4748" i="8"/>
  <c r="A4749" i="8"/>
  <c r="B4749" i="8"/>
  <c r="C4749" i="8"/>
  <c r="D4749" i="8"/>
  <c r="A4750" i="8"/>
  <c r="B4750" i="8"/>
  <c r="C4750" i="8"/>
  <c r="D4750" i="8"/>
  <c r="A4751" i="8"/>
  <c r="B4751" i="8"/>
  <c r="C4751" i="8"/>
  <c r="D4751" i="8"/>
  <c r="D4452" i="8"/>
  <c r="C4452" i="8"/>
  <c r="B4452" i="8"/>
  <c r="A4452" i="8"/>
  <c r="A4152" i="8"/>
  <c r="B4152" i="8"/>
  <c r="C4152" i="8"/>
  <c r="D4152" i="8"/>
  <c r="A4153" i="8"/>
  <c r="B4153" i="8"/>
  <c r="C4153" i="8"/>
  <c r="D4153" i="8"/>
  <c r="A4154" i="8"/>
  <c r="B4154" i="8"/>
  <c r="C4154" i="8"/>
  <c r="D4154" i="8"/>
  <c r="A4155" i="8"/>
  <c r="B4155" i="8"/>
  <c r="C4155" i="8"/>
  <c r="D4155" i="8"/>
  <c r="A4156" i="8"/>
  <c r="B4156" i="8"/>
  <c r="C4156" i="8"/>
  <c r="D4156" i="8"/>
  <c r="A4157" i="8"/>
  <c r="B4157" i="8"/>
  <c r="C4157" i="8"/>
  <c r="D4157" i="8"/>
  <c r="A4158" i="8"/>
  <c r="B4158" i="8"/>
  <c r="C4158" i="8"/>
  <c r="D4158" i="8"/>
  <c r="A4159" i="8"/>
  <c r="B4159" i="8"/>
  <c r="C4159" i="8"/>
  <c r="D4159" i="8"/>
  <c r="A4160" i="8"/>
  <c r="B4160" i="8"/>
  <c r="C4160" i="8"/>
  <c r="D4160" i="8"/>
  <c r="A4161" i="8"/>
  <c r="B4161" i="8"/>
  <c r="C4161" i="8"/>
  <c r="D4161" i="8"/>
  <c r="A4162" i="8"/>
  <c r="B4162" i="8"/>
  <c r="C4162" i="8"/>
  <c r="D4162" i="8"/>
  <c r="A4163" i="8"/>
  <c r="B4163" i="8"/>
  <c r="C4163" i="8"/>
  <c r="D4163" i="8"/>
  <c r="A4164" i="8"/>
  <c r="B4164" i="8"/>
  <c r="C4164" i="8"/>
  <c r="D4164" i="8"/>
  <c r="A4165" i="8"/>
  <c r="B4165" i="8"/>
  <c r="C4165" i="8"/>
  <c r="D4165" i="8"/>
  <c r="A4166" i="8"/>
  <c r="B4166" i="8"/>
  <c r="C4166" i="8"/>
  <c r="D4166" i="8"/>
  <c r="A4167" i="8"/>
  <c r="B4167" i="8"/>
  <c r="C4167" i="8"/>
  <c r="D4167" i="8"/>
  <c r="A4168" i="8"/>
  <c r="B4168" i="8"/>
  <c r="C4168" i="8"/>
  <c r="D4168" i="8"/>
  <c r="A4169" i="8"/>
  <c r="B4169" i="8"/>
  <c r="C4169" i="8"/>
  <c r="D4169" i="8"/>
  <c r="A4170" i="8"/>
  <c r="B4170" i="8"/>
  <c r="C4170" i="8"/>
  <c r="D4170" i="8"/>
  <c r="A4171" i="8"/>
  <c r="B4171" i="8"/>
  <c r="C4171" i="8"/>
  <c r="D4171" i="8"/>
  <c r="A4172" i="8"/>
  <c r="B4172" i="8"/>
  <c r="C4172" i="8"/>
  <c r="D4172" i="8"/>
  <c r="A4173" i="8"/>
  <c r="B4173" i="8"/>
  <c r="C4173" i="8"/>
  <c r="D4173" i="8"/>
  <c r="A4174" i="8"/>
  <c r="B4174" i="8"/>
  <c r="C4174" i="8"/>
  <c r="D4174" i="8"/>
  <c r="A4175" i="8"/>
  <c r="B4175" i="8"/>
  <c r="C4175" i="8"/>
  <c r="D4175" i="8"/>
  <c r="A4176" i="8"/>
  <c r="B4176" i="8"/>
  <c r="C4176" i="8"/>
  <c r="D4176" i="8"/>
  <c r="A4177" i="8"/>
  <c r="B4177" i="8"/>
  <c r="C4177" i="8"/>
  <c r="D4177" i="8"/>
  <c r="A4178" i="8"/>
  <c r="B4178" i="8"/>
  <c r="C4178" i="8"/>
  <c r="D4178" i="8"/>
  <c r="A4179" i="8"/>
  <c r="B4179" i="8"/>
  <c r="C4179" i="8"/>
  <c r="D4179" i="8"/>
  <c r="A4180" i="8"/>
  <c r="B4180" i="8"/>
  <c r="C4180" i="8"/>
  <c r="D4180" i="8"/>
  <c r="A4181" i="8"/>
  <c r="B4181" i="8"/>
  <c r="C4181" i="8"/>
  <c r="D4181" i="8"/>
  <c r="A4182" i="8"/>
  <c r="B4182" i="8"/>
  <c r="C4182" i="8"/>
  <c r="D4182" i="8"/>
  <c r="A4183" i="8"/>
  <c r="B4183" i="8"/>
  <c r="C4183" i="8"/>
  <c r="D4183" i="8"/>
  <c r="A4184" i="8"/>
  <c r="B4184" i="8"/>
  <c r="C4184" i="8"/>
  <c r="D4184" i="8"/>
  <c r="A4185" i="8"/>
  <c r="B4185" i="8"/>
  <c r="C4185" i="8"/>
  <c r="D4185" i="8"/>
  <c r="A4186" i="8"/>
  <c r="B4186" i="8"/>
  <c r="C4186" i="8"/>
  <c r="D4186" i="8"/>
  <c r="A4187" i="8"/>
  <c r="B4187" i="8"/>
  <c r="C4187" i="8"/>
  <c r="D4187" i="8"/>
  <c r="A4188" i="8"/>
  <c r="B4188" i="8"/>
  <c r="C4188" i="8"/>
  <c r="D4188" i="8"/>
  <c r="A4189" i="8"/>
  <c r="B4189" i="8"/>
  <c r="C4189" i="8"/>
  <c r="D4189" i="8"/>
  <c r="A4190" i="8"/>
  <c r="B4190" i="8"/>
  <c r="C4190" i="8"/>
  <c r="D4190" i="8"/>
  <c r="A4191" i="8"/>
  <c r="B4191" i="8"/>
  <c r="C4191" i="8"/>
  <c r="D4191" i="8"/>
  <c r="A4192" i="8"/>
  <c r="B4192" i="8"/>
  <c r="C4192" i="8"/>
  <c r="D4192" i="8"/>
  <c r="A4193" i="8"/>
  <c r="B4193" i="8"/>
  <c r="C4193" i="8"/>
  <c r="D4193" i="8"/>
  <c r="A4194" i="8"/>
  <c r="B4194" i="8"/>
  <c r="C4194" i="8"/>
  <c r="D4194" i="8"/>
  <c r="A4195" i="8"/>
  <c r="B4195" i="8"/>
  <c r="C4195" i="8"/>
  <c r="D4195" i="8"/>
  <c r="A4196" i="8"/>
  <c r="B4196" i="8"/>
  <c r="C4196" i="8"/>
  <c r="D4196" i="8"/>
  <c r="A4197" i="8"/>
  <c r="B4197" i="8"/>
  <c r="C4197" i="8"/>
  <c r="D4197" i="8"/>
  <c r="A4198" i="8"/>
  <c r="B4198" i="8"/>
  <c r="C4198" i="8"/>
  <c r="D4198" i="8"/>
  <c r="A4199" i="8"/>
  <c r="B4199" i="8"/>
  <c r="C4199" i="8"/>
  <c r="D4199" i="8"/>
  <c r="A4200" i="8"/>
  <c r="B4200" i="8"/>
  <c r="C4200" i="8"/>
  <c r="D4200" i="8"/>
  <c r="A4201" i="8"/>
  <c r="B4201" i="8"/>
  <c r="C4201" i="8"/>
  <c r="D4201" i="8"/>
  <c r="A4202" i="8"/>
  <c r="B4202" i="8"/>
  <c r="C4202" i="8"/>
  <c r="D4202" i="8"/>
  <c r="A4203" i="8"/>
  <c r="B4203" i="8"/>
  <c r="C4203" i="8"/>
  <c r="D4203" i="8"/>
  <c r="A4204" i="8"/>
  <c r="B4204" i="8"/>
  <c r="C4204" i="8"/>
  <c r="D4204" i="8"/>
  <c r="A4205" i="8"/>
  <c r="B4205" i="8"/>
  <c r="C4205" i="8"/>
  <c r="D4205" i="8"/>
  <c r="A4206" i="8"/>
  <c r="B4206" i="8"/>
  <c r="C4206" i="8"/>
  <c r="D4206" i="8"/>
  <c r="A4207" i="8"/>
  <c r="B4207" i="8"/>
  <c r="C4207" i="8"/>
  <c r="D4207" i="8"/>
  <c r="A4208" i="8"/>
  <c r="B4208" i="8"/>
  <c r="C4208" i="8"/>
  <c r="D4208" i="8"/>
  <c r="A4209" i="8"/>
  <c r="B4209" i="8"/>
  <c r="C4209" i="8"/>
  <c r="D4209" i="8"/>
  <c r="A4210" i="8"/>
  <c r="B4210" i="8"/>
  <c r="C4210" i="8"/>
  <c r="D4210" i="8"/>
  <c r="A4211" i="8"/>
  <c r="B4211" i="8"/>
  <c r="C4211" i="8"/>
  <c r="D4211" i="8"/>
  <c r="A4212" i="8"/>
  <c r="B4212" i="8"/>
  <c r="C4212" i="8"/>
  <c r="D4212" i="8"/>
  <c r="A4213" i="8"/>
  <c r="B4213" i="8"/>
  <c r="C4213" i="8"/>
  <c r="D4213" i="8"/>
  <c r="A4214" i="8"/>
  <c r="B4214" i="8"/>
  <c r="C4214" i="8"/>
  <c r="D4214" i="8"/>
  <c r="A4215" i="8"/>
  <c r="B4215" i="8"/>
  <c r="C4215" i="8"/>
  <c r="D4215" i="8"/>
  <c r="A4216" i="8"/>
  <c r="B4216" i="8"/>
  <c r="C4216" i="8"/>
  <c r="D4216" i="8"/>
  <c r="A4217" i="8"/>
  <c r="B4217" i="8"/>
  <c r="C4217" i="8"/>
  <c r="D4217" i="8"/>
  <c r="A4218" i="8"/>
  <c r="B4218" i="8"/>
  <c r="C4218" i="8"/>
  <c r="D4218" i="8"/>
  <c r="A4219" i="8"/>
  <c r="B4219" i="8"/>
  <c r="C4219" i="8"/>
  <c r="D4219" i="8"/>
  <c r="A4220" i="8"/>
  <c r="B4220" i="8"/>
  <c r="C4220" i="8"/>
  <c r="D4220" i="8"/>
  <c r="A4221" i="8"/>
  <c r="B4221" i="8"/>
  <c r="C4221" i="8"/>
  <c r="D4221" i="8"/>
  <c r="A4222" i="8"/>
  <c r="B4222" i="8"/>
  <c r="C4222" i="8"/>
  <c r="D4222" i="8"/>
  <c r="A4223" i="8"/>
  <c r="B4223" i="8"/>
  <c r="C4223" i="8"/>
  <c r="D4223" i="8"/>
  <c r="A4224" i="8"/>
  <c r="B4224" i="8"/>
  <c r="C4224" i="8"/>
  <c r="D4224" i="8"/>
  <c r="A4225" i="8"/>
  <c r="B4225" i="8"/>
  <c r="C4225" i="8"/>
  <c r="D4225" i="8"/>
  <c r="A4226" i="8"/>
  <c r="B4226" i="8"/>
  <c r="C4226" i="8"/>
  <c r="D4226" i="8"/>
  <c r="A4227" i="8"/>
  <c r="B4227" i="8"/>
  <c r="C4227" i="8"/>
  <c r="D4227" i="8"/>
  <c r="A4228" i="8"/>
  <c r="B4228" i="8"/>
  <c r="C4228" i="8"/>
  <c r="D4228" i="8"/>
  <c r="A4229" i="8"/>
  <c r="B4229" i="8"/>
  <c r="C4229" i="8"/>
  <c r="D4229" i="8"/>
  <c r="A4230" i="8"/>
  <c r="B4230" i="8"/>
  <c r="C4230" i="8"/>
  <c r="D4230" i="8"/>
  <c r="A4231" i="8"/>
  <c r="B4231" i="8"/>
  <c r="C4231" i="8"/>
  <c r="D4231" i="8"/>
  <c r="A4232" i="8"/>
  <c r="B4232" i="8"/>
  <c r="C4232" i="8"/>
  <c r="D4232" i="8"/>
  <c r="A4233" i="8"/>
  <c r="B4233" i="8"/>
  <c r="C4233" i="8"/>
  <c r="D4233" i="8"/>
  <c r="A4234" i="8"/>
  <c r="B4234" i="8"/>
  <c r="C4234" i="8"/>
  <c r="D4234" i="8"/>
  <c r="A4235" i="8"/>
  <c r="B4235" i="8"/>
  <c r="C4235" i="8"/>
  <c r="D4235" i="8"/>
  <c r="A4236" i="8"/>
  <c r="B4236" i="8"/>
  <c r="C4236" i="8"/>
  <c r="D4236" i="8"/>
  <c r="A4237" i="8"/>
  <c r="B4237" i="8"/>
  <c r="C4237" i="8"/>
  <c r="D4237" i="8"/>
  <c r="A4238" i="8"/>
  <c r="B4238" i="8"/>
  <c r="C4238" i="8"/>
  <c r="D4238" i="8"/>
  <c r="A4239" i="8"/>
  <c r="B4239" i="8"/>
  <c r="C4239" i="8"/>
  <c r="D4239" i="8"/>
  <c r="A4240" i="8"/>
  <c r="B4240" i="8"/>
  <c r="C4240" i="8"/>
  <c r="D4240" i="8"/>
  <c r="A4241" i="8"/>
  <c r="B4241" i="8"/>
  <c r="C4241" i="8"/>
  <c r="D4241" i="8"/>
  <c r="A4242" i="8"/>
  <c r="B4242" i="8"/>
  <c r="C4242" i="8"/>
  <c r="D4242" i="8"/>
  <c r="A4243" i="8"/>
  <c r="B4243" i="8"/>
  <c r="C4243" i="8"/>
  <c r="D4243" i="8"/>
  <c r="A4244" i="8"/>
  <c r="B4244" i="8"/>
  <c r="C4244" i="8"/>
  <c r="D4244" i="8"/>
  <c r="A4245" i="8"/>
  <c r="B4245" i="8"/>
  <c r="C4245" i="8"/>
  <c r="D4245" i="8"/>
  <c r="A4246" i="8"/>
  <c r="B4246" i="8"/>
  <c r="C4246" i="8"/>
  <c r="D4246" i="8"/>
  <c r="A4247" i="8"/>
  <c r="B4247" i="8"/>
  <c r="C4247" i="8"/>
  <c r="D4247" i="8"/>
  <c r="A4248" i="8"/>
  <c r="B4248" i="8"/>
  <c r="C4248" i="8"/>
  <c r="D4248" i="8"/>
  <c r="A4249" i="8"/>
  <c r="B4249" i="8"/>
  <c r="C4249" i="8"/>
  <c r="D4249" i="8"/>
  <c r="A4250" i="8"/>
  <c r="B4250" i="8"/>
  <c r="C4250" i="8"/>
  <c r="D4250" i="8"/>
  <c r="A4251" i="8"/>
  <c r="B4251" i="8"/>
  <c r="C4251" i="8"/>
  <c r="D4251" i="8"/>
  <c r="A4252" i="8"/>
  <c r="B4252" i="8"/>
  <c r="C4252" i="8"/>
  <c r="D4252" i="8"/>
  <c r="A4253" i="8"/>
  <c r="B4253" i="8"/>
  <c r="C4253" i="8"/>
  <c r="D4253" i="8"/>
  <c r="A4254" i="8"/>
  <c r="B4254" i="8"/>
  <c r="C4254" i="8"/>
  <c r="D4254" i="8"/>
  <c r="A4255" i="8"/>
  <c r="B4255" i="8"/>
  <c r="C4255" i="8"/>
  <c r="D4255" i="8"/>
  <c r="A4256" i="8"/>
  <c r="B4256" i="8"/>
  <c r="C4256" i="8"/>
  <c r="D4256" i="8"/>
  <c r="A4257" i="8"/>
  <c r="B4257" i="8"/>
  <c r="C4257" i="8"/>
  <c r="D4257" i="8"/>
  <c r="A4258" i="8"/>
  <c r="B4258" i="8"/>
  <c r="C4258" i="8"/>
  <c r="D4258" i="8"/>
  <c r="A4259" i="8"/>
  <c r="B4259" i="8"/>
  <c r="C4259" i="8"/>
  <c r="D4259" i="8"/>
  <c r="A4260" i="8"/>
  <c r="B4260" i="8"/>
  <c r="C4260" i="8"/>
  <c r="D4260" i="8"/>
  <c r="A4261" i="8"/>
  <c r="B4261" i="8"/>
  <c r="C4261" i="8"/>
  <c r="D4261" i="8"/>
  <c r="A4262" i="8"/>
  <c r="B4262" i="8"/>
  <c r="C4262" i="8"/>
  <c r="D4262" i="8"/>
  <c r="A4263" i="8"/>
  <c r="B4263" i="8"/>
  <c r="C4263" i="8"/>
  <c r="D4263" i="8"/>
  <c r="A4264" i="8"/>
  <c r="B4264" i="8"/>
  <c r="C4264" i="8"/>
  <c r="D4264" i="8"/>
  <c r="A4265" i="8"/>
  <c r="B4265" i="8"/>
  <c r="C4265" i="8"/>
  <c r="D4265" i="8"/>
  <c r="A4266" i="8"/>
  <c r="B4266" i="8"/>
  <c r="C4266" i="8"/>
  <c r="D4266" i="8"/>
  <c r="A4267" i="8"/>
  <c r="B4267" i="8"/>
  <c r="C4267" i="8"/>
  <c r="D4267" i="8"/>
  <c r="A4268" i="8"/>
  <c r="B4268" i="8"/>
  <c r="C4268" i="8"/>
  <c r="D4268" i="8"/>
  <c r="A4269" i="8"/>
  <c r="B4269" i="8"/>
  <c r="C4269" i="8"/>
  <c r="D4269" i="8"/>
  <c r="A4270" i="8"/>
  <c r="B4270" i="8"/>
  <c r="C4270" i="8"/>
  <c r="D4270" i="8"/>
  <c r="A4271" i="8"/>
  <c r="B4271" i="8"/>
  <c r="C4271" i="8"/>
  <c r="D4271" i="8"/>
  <c r="A4272" i="8"/>
  <c r="B4272" i="8"/>
  <c r="C4272" i="8"/>
  <c r="D4272" i="8"/>
  <c r="A4273" i="8"/>
  <c r="B4273" i="8"/>
  <c r="C4273" i="8"/>
  <c r="D4273" i="8"/>
  <c r="A4274" i="8"/>
  <c r="B4274" i="8"/>
  <c r="C4274" i="8"/>
  <c r="D4274" i="8"/>
  <c r="A4275" i="8"/>
  <c r="B4275" i="8"/>
  <c r="C4275" i="8"/>
  <c r="D4275" i="8"/>
  <c r="A4276" i="8"/>
  <c r="B4276" i="8"/>
  <c r="C4276" i="8"/>
  <c r="D4276" i="8"/>
  <c r="A4277" i="8"/>
  <c r="B4277" i="8"/>
  <c r="C4277" i="8"/>
  <c r="D4277" i="8"/>
  <c r="A4278" i="8"/>
  <c r="B4278" i="8"/>
  <c r="C4278" i="8"/>
  <c r="D4278" i="8"/>
  <c r="A4279" i="8"/>
  <c r="B4279" i="8"/>
  <c r="C4279" i="8"/>
  <c r="D4279" i="8"/>
  <c r="A4280" i="8"/>
  <c r="B4280" i="8"/>
  <c r="C4280" i="8"/>
  <c r="D4280" i="8"/>
  <c r="A4281" i="8"/>
  <c r="B4281" i="8"/>
  <c r="C4281" i="8"/>
  <c r="D4281" i="8"/>
  <c r="A4282" i="8"/>
  <c r="B4282" i="8"/>
  <c r="C4282" i="8"/>
  <c r="D4282" i="8"/>
  <c r="A4283" i="8"/>
  <c r="B4283" i="8"/>
  <c r="C4283" i="8"/>
  <c r="D4283" i="8"/>
  <c r="A4284" i="8"/>
  <c r="B4284" i="8"/>
  <c r="C4284" i="8"/>
  <c r="D4284" i="8"/>
  <c r="A4285" i="8"/>
  <c r="B4285" i="8"/>
  <c r="C4285" i="8"/>
  <c r="D4285" i="8"/>
  <c r="A4286" i="8"/>
  <c r="B4286" i="8"/>
  <c r="C4286" i="8"/>
  <c r="D4286" i="8"/>
  <c r="A4287" i="8"/>
  <c r="B4287" i="8"/>
  <c r="C4287" i="8"/>
  <c r="D4287" i="8"/>
  <c r="A4288" i="8"/>
  <c r="B4288" i="8"/>
  <c r="C4288" i="8"/>
  <c r="D4288" i="8"/>
  <c r="A4289" i="8"/>
  <c r="B4289" i="8"/>
  <c r="C4289" i="8"/>
  <c r="D4289" i="8"/>
  <c r="A4290" i="8"/>
  <c r="B4290" i="8"/>
  <c r="C4290" i="8"/>
  <c r="D4290" i="8"/>
  <c r="A4291" i="8"/>
  <c r="B4291" i="8"/>
  <c r="C4291" i="8"/>
  <c r="D4291" i="8"/>
  <c r="A4292" i="8"/>
  <c r="B4292" i="8"/>
  <c r="C4292" i="8"/>
  <c r="D4292" i="8"/>
  <c r="A4293" i="8"/>
  <c r="B4293" i="8"/>
  <c r="C4293" i="8"/>
  <c r="D4293" i="8"/>
  <c r="A4294" i="8"/>
  <c r="B4294" i="8"/>
  <c r="C4294" i="8"/>
  <c r="D4294" i="8"/>
  <c r="A4295" i="8"/>
  <c r="B4295" i="8"/>
  <c r="C4295" i="8"/>
  <c r="D4295" i="8"/>
  <c r="A4296" i="8"/>
  <c r="B4296" i="8"/>
  <c r="C4296" i="8"/>
  <c r="D4296" i="8"/>
  <c r="A4297" i="8"/>
  <c r="B4297" i="8"/>
  <c r="C4297" i="8"/>
  <c r="D4297" i="8"/>
  <c r="A4298" i="8"/>
  <c r="B4298" i="8"/>
  <c r="C4298" i="8"/>
  <c r="D4298" i="8"/>
  <c r="A4299" i="8"/>
  <c r="B4299" i="8"/>
  <c r="C4299" i="8"/>
  <c r="D4299" i="8"/>
  <c r="A4300" i="8"/>
  <c r="B4300" i="8"/>
  <c r="C4300" i="8"/>
  <c r="D4300" i="8"/>
  <c r="A4301" i="8"/>
  <c r="B4301" i="8"/>
  <c r="C4301" i="8"/>
  <c r="D4301" i="8"/>
  <c r="A4302" i="8"/>
  <c r="B4302" i="8"/>
  <c r="C4302" i="8"/>
  <c r="D4302" i="8"/>
  <c r="A4303" i="8"/>
  <c r="B4303" i="8"/>
  <c r="C4303" i="8"/>
  <c r="D4303" i="8"/>
  <c r="A4304" i="8"/>
  <c r="B4304" i="8"/>
  <c r="C4304" i="8"/>
  <c r="D4304" i="8"/>
  <c r="A4305" i="8"/>
  <c r="B4305" i="8"/>
  <c r="C4305" i="8"/>
  <c r="D4305" i="8"/>
  <c r="A4306" i="8"/>
  <c r="B4306" i="8"/>
  <c r="C4306" i="8"/>
  <c r="D4306" i="8"/>
  <c r="A4307" i="8"/>
  <c r="B4307" i="8"/>
  <c r="C4307" i="8"/>
  <c r="D4307" i="8"/>
  <c r="A4308" i="8"/>
  <c r="B4308" i="8"/>
  <c r="C4308" i="8"/>
  <c r="D4308" i="8"/>
  <c r="A4309" i="8"/>
  <c r="B4309" i="8"/>
  <c r="C4309" i="8"/>
  <c r="D4309" i="8"/>
  <c r="A4310" i="8"/>
  <c r="B4310" i="8"/>
  <c r="C4310" i="8"/>
  <c r="D4310" i="8"/>
  <c r="A4311" i="8"/>
  <c r="B4311" i="8"/>
  <c r="C4311" i="8"/>
  <c r="D4311" i="8"/>
  <c r="A4312" i="8"/>
  <c r="B4312" i="8"/>
  <c r="C4312" i="8"/>
  <c r="D4312" i="8"/>
  <c r="A4313" i="8"/>
  <c r="B4313" i="8"/>
  <c r="C4313" i="8"/>
  <c r="D4313" i="8"/>
  <c r="A4314" i="8"/>
  <c r="B4314" i="8"/>
  <c r="C4314" i="8"/>
  <c r="D4314" i="8"/>
  <c r="A4315" i="8"/>
  <c r="B4315" i="8"/>
  <c r="C4315" i="8"/>
  <c r="D4315" i="8"/>
  <c r="A4316" i="8"/>
  <c r="B4316" i="8"/>
  <c r="C4316" i="8"/>
  <c r="D4316" i="8"/>
  <c r="A4317" i="8"/>
  <c r="B4317" i="8"/>
  <c r="C4317" i="8"/>
  <c r="D4317" i="8"/>
  <c r="A4318" i="8"/>
  <c r="B4318" i="8"/>
  <c r="C4318" i="8"/>
  <c r="D4318" i="8"/>
  <c r="A4319" i="8"/>
  <c r="B4319" i="8"/>
  <c r="C4319" i="8"/>
  <c r="D4319" i="8"/>
  <c r="A4320" i="8"/>
  <c r="B4320" i="8"/>
  <c r="C4320" i="8"/>
  <c r="D4320" i="8"/>
  <c r="A4321" i="8"/>
  <c r="B4321" i="8"/>
  <c r="C4321" i="8"/>
  <c r="D4321" i="8"/>
  <c r="A4322" i="8"/>
  <c r="B4322" i="8"/>
  <c r="C4322" i="8"/>
  <c r="D4322" i="8"/>
  <c r="A4323" i="8"/>
  <c r="B4323" i="8"/>
  <c r="C4323" i="8"/>
  <c r="D4323" i="8"/>
  <c r="A4324" i="8"/>
  <c r="B4324" i="8"/>
  <c r="C4324" i="8"/>
  <c r="D4324" i="8"/>
  <c r="A4325" i="8"/>
  <c r="B4325" i="8"/>
  <c r="C4325" i="8"/>
  <c r="D4325" i="8"/>
  <c r="A4326" i="8"/>
  <c r="B4326" i="8"/>
  <c r="C4326" i="8"/>
  <c r="D4326" i="8"/>
  <c r="A4327" i="8"/>
  <c r="B4327" i="8"/>
  <c r="C4327" i="8"/>
  <c r="D4327" i="8"/>
  <c r="A4328" i="8"/>
  <c r="B4328" i="8"/>
  <c r="C4328" i="8"/>
  <c r="D4328" i="8"/>
  <c r="A4329" i="8"/>
  <c r="B4329" i="8"/>
  <c r="C4329" i="8"/>
  <c r="D4329" i="8"/>
  <c r="A4330" i="8"/>
  <c r="B4330" i="8"/>
  <c r="C4330" i="8"/>
  <c r="D4330" i="8"/>
  <c r="A4331" i="8"/>
  <c r="B4331" i="8"/>
  <c r="C4331" i="8"/>
  <c r="D4331" i="8"/>
  <c r="A4332" i="8"/>
  <c r="B4332" i="8"/>
  <c r="C4332" i="8"/>
  <c r="D4332" i="8"/>
  <c r="A4333" i="8"/>
  <c r="B4333" i="8"/>
  <c r="C4333" i="8"/>
  <c r="D4333" i="8"/>
  <c r="A4334" i="8"/>
  <c r="B4334" i="8"/>
  <c r="C4334" i="8"/>
  <c r="D4334" i="8"/>
  <c r="A4335" i="8"/>
  <c r="B4335" i="8"/>
  <c r="C4335" i="8"/>
  <c r="D4335" i="8"/>
  <c r="A4336" i="8"/>
  <c r="B4336" i="8"/>
  <c r="C4336" i="8"/>
  <c r="D4336" i="8"/>
  <c r="A4337" i="8"/>
  <c r="B4337" i="8"/>
  <c r="C4337" i="8"/>
  <c r="D4337" i="8"/>
  <c r="A4338" i="8"/>
  <c r="B4338" i="8"/>
  <c r="C4338" i="8"/>
  <c r="D4338" i="8"/>
  <c r="A4339" i="8"/>
  <c r="B4339" i="8"/>
  <c r="C4339" i="8"/>
  <c r="D4339" i="8"/>
  <c r="A4340" i="8"/>
  <c r="B4340" i="8"/>
  <c r="C4340" i="8"/>
  <c r="D4340" i="8"/>
  <c r="A4341" i="8"/>
  <c r="B4341" i="8"/>
  <c r="C4341" i="8"/>
  <c r="D4341" i="8"/>
  <c r="A4342" i="8"/>
  <c r="B4342" i="8"/>
  <c r="C4342" i="8"/>
  <c r="D4342" i="8"/>
  <c r="A4343" i="8"/>
  <c r="B4343" i="8"/>
  <c r="C4343" i="8"/>
  <c r="D4343" i="8"/>
  <c r="A4344" i="8"/>
  <c r="B4344" i="8"/>
  <c r="C4344" i="8"/>
  <c r="D4344" i="8"/>
  <c r="A4345" i="8"/>
  <c r="B4345" i="8"/>
  <c r="C4345" i="8"/>
  <c r="D4345" i="8"/>
  <c r="A4346" i="8"/>
  <c r="B4346" i="8"/>
  <c r="C4346" i="8"/>
  <c r="D4346" i="8"/>
  <c r="A4347" i="8"/>
  <c r="B4347" i="8"/>
  <c r="C4347" i="8"/>
  <c r="D4347" i="8"/>
  <c r="A4348" i="8"/>
  <c r="B4348" i="8"/>
  <c r="C4348" i="8"/>
  <c r="D4348" i="8"/>
  <c r="A4349" i="8"/>
  <c r="B4349" i="8"/>
  <c r="C4349" i="8"/>
  <c r="D4349" i="8"/>
  <c r="A4350" i="8"/>
  <c r="B4350" i="8"/>
  <c r="C4350" i="8"/>
  <c r="D4350" i="8"/>
  <c r="A4351" i="8"/>
  <c r="B4351" i="8"/>
  <c r="C4351" i="8"/>
  <c r="D4351" i="8"/>
  <c r="A4352" i="8"/>
  <c r="B4352" i="8"/>
  <c r="C4352" i="8"/>
  <c r="D4352" i="8"/>
  <c r="A4353" i="8"/>
  <c r="B4353" i="8"/>
  <c r="C4353" i="8"/>
  <c r="D4353" i="8"/>
  <c r="A4354" i="8"/>
  <c r="B4354" i="8"/>
  <c r="C4354" i="8"/>
  <c r="D4354" i="8"/>
  <c r="A4355" i="8"/>
  <c r="B4355" i="8"/>
  <c r="C4355" i="8"/>
  <c r="D4355" i="8"/>
  <c r="A4356" i="8"/>
  <c r="B4356" i="8"/>
  <c r="C4356" i="8"/>
  <c r="D4356" i="8"/>
  <c r="A4357" i="8"/>
  <c r="B4357" i="8"/>
  <c r="C4357" i="8"/>
  <c r="D4357" i="8"/>
  <c r="A4358" i="8"/>
  <c r="B4358" i="8"/>
  <c r="C4358" i="8"/>
  <c r="D4358" i="8"/>
  <c r="A4359" i="8"/>
  <c r="B4359" i="8"/>
  <c r="C4359" i="8"/>
  <c r="D4359" i="8"/>
  <c r="A4360" i="8"/>
  <c r="B4360" i="8"/>
  <c r="C4360" i="8"/>
  <c r="D4360" i="8"/>
  <c r="A4361" i="8"/>
  <c r="B4361" i="8"/>
  <c r="C4361" i="8"/>
  <c r="D4361" i="8"/>
  <c r="A4362" i="8"/>
  <c r="B4362" i="8"/>
  <c r="C4362" i="8"/>
  <c r="D4362" i="8"/>
  <c r="A4363" i="8"/>
  <c r="B4363" i="8"/>
  <c r="C4363" i="8"/>
  <c r="D4363" i="8"/>
  <c r="A4364" i="8"/>
  <c r="B4364" i="8"/>
  <c r="C4364" i="8"/>
  <c r="D4364" i="8"/>
  <c r="A4365" i="8"/>
  <c r="B4365" i="8"/>
  <c r="C4365" i="8"/>
  <c r="D4365" i="8"/>
  <c r="A4366" i="8"/>
  <c r="B4366" i="8"/>
  <c r="C4366" i="8"/>
  <c r="D4366" i="8"/>
  <c r="A4367" i="8"/>
  <c r="B4367" i="8"/>
  <c r="C4367" i="8"/>
  <c r="D4367" i="8"/>
  <c r="A4368" i="8"/>
  <c r="B4368" i="8"/>
  <c r="C4368" i="8"/>
  <c r="D4368" i="8"/>
  <c r="A4369" i="8"/>
  <c r="B4369" i="8"/>
  <c r="C4369" i="8"/>
  <c r="D4369" i="8"/>
  <c r="A4370" i="8"/>
  <c r="B4370" i="8"/>
  <c r="C4370" i="8"/>
  <c r="D4370" i="8"/>
  <c r="A4371" i="8"/>
  <c r="B4371" i="8"/>
  <c r="C4371" i="8"/>
  <c r="D4371" i="8"/>
  <c r="A4372" i="8"/>
  <c r="B4372" i="8"/>
  <c r="C4372" i="8"/>
  <c r="D4372" i="8"/>
  <c r="A4373" i="8"/>
  <c r="B4373" i="8"/>
  <c r="C4373" i="8"/>
  <c r="D4373" i="8"/>
  <c r="A4374" i="8"/>
  <c r="B4374" i="8"/>
  <c r="C4374" i="8"/>
  <c r="D4374" i="8"/>
  <c r="A4375" i="8"/>
  <c r="B4375" i="8"/>
  <c r="C4375" i="8"/>
  <c r="D4375" i="8"/>
  <c r="A4376" i="8"/>
  <c r="B4376" i="8"/>
  <c r="C4376" i="8"/>
  <c r="D4376" i="8"/>
  <c r="A4377" i="8"/>
  <c r="B4377" i="8"/>
  <c r="C4377" i="8"/>
  <c r="D4377" i="8"/>
  <c r="A4378" i="8"/>
  <c r="B4378" i="8"/>
  <c r="C4378" i="8"/>
  <c r="D4378" i="8"/>
  <c r="A4379" i="8"/>
  <c r="B4379" i="8"/>
  <c r="C4379" i="8"/>
  <c r="D4379" i="8"/>
  <c r="A4380" i="8"/>
  <c r="B4380" i="8"/>
  <c r="C4380" i="8"/>
  <c r="D4380" i="8"/>
  <c r="A4381" i="8"/>
  <c r="B4381" i="8"/>
  <c r="C4381" i="8"/>
  <c r="D4381" i="8"/>
  <c r="A4382" i="8"/>
  <c r="B4382" i="8"/>
  <c r="C4382" i="8"/>
  <c r="D4382" i="8"/>
  <c r="A4383" i="8"/>
  <c r="B4383" i="8"/>
  <c r="C4383" i="8"/>
  <c r="D4383" i="8"/>
  <c r="A4384" i="8"/>
  <c r="B4384" i="8"/>
  <c r="C4384" i="8"/>
  <c r="D4384" i="8"/>
  <c r="A4385" i="8"/>
  <c r="B4385" i="8"/>
  <c r="C4385" i="8"/>
  <c r="D4385" i="8"/>
  <c r="A4386" i="8"/>
  <c r="B4386" i="8"/>
  <c r="C4386" i="8"/>
  <c r="D4386" i="8"/>
  <c r="A4387" i="8"/>
  <c r="B4387" i="8"/>
  <c r="C4387" i="8"/>
  <c r="D4387" i="8"/>
  <c r="A4388" i="8"/>
  <c r="B4388" i="8"/>
  <c r="C4388" i="8"/>
  <c r="D4388" i="8"/>
  <c r="A4389" i="8"/>
  <c r="B4389" i="8"/>
  <c r="C4389" i="8"/>
  <c r="D4389" i="8"/>
  <c r="A4390" i="8"/>
  <c r="B4390" i="8"/>
  <c r="C4390" i="8"/>
  <c r="D4390" i="8"/>
  <c r="A4391" i="8"/>
  <c r="B4391" i="8"/>
  <c r="C4391" i="8"/>
  <c r="D4391" i="8"/>
  <c r="A4392" i="8"/>
  <c r="B4392" i="8"/>
  <c r="C4392" i="8"/>
  <c r="D4392" i="8"/>
  <c r="A4393" i="8"/>
  <c r="B4393" i="8"/>
  <c r="C4393" i="8"/>
  <c r="D4393" i="8"/>
  <c r="A4394" i="8"/>
  <c r="B4394" i="8"/>
  <c r="C4394" i="8"/>
  <c r="D4394" i="8"/>
  <c r="A4395" i="8"/>
  <c r="B4395" i="8"/>
  <c r="C4395" i="8"/>
  <c r="D4395" i="8"/>
  <c r="A4396" i="8"/>
  <c r="B4396" i="8"/>
  <c r="C4396" i="8"/>
  <c r="D4396" i="8"/>
  <c r="A4397" i="8"/>
  <c r="B4397" i="8"/>
  <c r="C4397" i="8"/>
  <c r="D4397" i="8"/>
  <c r="A4398" i="8"/>
  <c r="B4398" i="8"/>
  <c r="C4398" i="8"/>
  <c r="D4398" i="8"/>
  <c r="A4399" i="8"/>
  <c r="B4399" i="8"/>
  <c r="C4399" i="8"/>
  <c r="D4399" i="8"/>
  <c r="A4400" i="8"/>
  <c r="B4400" i="8"/>
  <c r="C4400" i="8"/>
  <c r="D4400" i="8"/>
  <c r="A4401" i="8"/>
  <c r="B4401" i="8"/>
  <c r="C4401" i="8"/>
  <c r="D4401" i="8"/>
  <c r="A4402" i="8"/>
  <c r="B4402" i="8"/>
  <c r="C4402" i="8"/>
  <c r="D4402" i="8"/>
  <c r="A4403" i="8"/>
  <c r="B4403" i="8"/>
  <c r="C4403" i="8"/>
  <c r="D4403" i="8"/>
  <c r="A4404" i="8"/>
  <c r="B4404" i="8"/>
  <c r="C4404" i="8"/>
  <c r="D4404" i="8"/>
  <c r="A4405" i="8"/>
  <c r="B4405" i="8"/>
  <c r="C4405" i="8"/>
  <c r="D4405" i="8"/>
  <c r="A4406" i="8"/>
  <c r="B4406" i="8"/>
  <c r="C4406" i="8"/>
  <c r="D4406" i="8"/>
  <c r="A4407" i="8"/>
  <c r="B4407" i="8"/>
  <c r="C4407" i="8"/>
  <c r="D4407" i="8"/>
  <c r="A4408" i="8"/>
  <c r="B4408" i="8"/>
  <c r="C4408" i="8"/>
  <c r="D4408" i="8"/>
  <c r="A4409" i="8"/>
  <c r="B4409" i="8"/>
  <c r="C4409" i="8"/>
  <c r="D4409" i="8"/>
  <c r="A4410" i="8"/>
  <c r="B4410" i="8"/>
  <c r="C4410" i="8"/>
  <c r="D4410" i="8"/>
  <c r="A4411" i="8"/>
  <c r="B4411" i="8"/>
  <c r="C4411" i="8"/>
  <c r="D4411" i="8"/>
  <c r="A4412" i="8"/>
  <c r="B4412" i="8"/>
  <c r="C4412" i="8"/>
  <c r="D4412" i="8"/>
  <c r="A4413" i="8"/>
  <c r="B4413" i="8"/>
  <c r="C4413" i="8"/>
  <c r="D4413" i="8"/>
  <c r="A4414" i="8"/>
  <c r="B4414" i="8"/>
  <c r="C4414" i="8"/>
  <c r="D4414" i="8"/>
  <c r="A4415" i="8"/>
  <c r="B4415" i="8"/>
  <c r="C4415" i="8"/>
  <c r="D4415" i="8"/>
  <c r="A4416" i="8"/>
  <c r="B4416" i="8"/>
  <c r="C4416" i="8"/>
  <c r="D4416" i="8"/>
  <c r="A4417" i="8"/>
  <c r="B4417" i="8"/>
  <c r="C4417" i="8"/>
  <c r="D4417" i="8"/>
  <c r="A4418" i="8"/>
  <c r="B4418" i="8"/>
  <c r="C4418" i="8"/>
  <c r="D4418" i="8"/>
  <c r="A4419" i="8"/>
  <c r="B4419" i="8"/>
  <c r="C4419" i="8"/>
  <c r="D4419" i="8"/>
  <c r="A4420" i="8"/>
  <c r="B4420" i="8"/>
  <c r="C4420" i="8"/>
  <c r="D4420" i="8"/>
  <c r="A4421" i="8"/>
  <c r="B4421" i="8"/>
  <c r="C4421" i="8"/>
  <c r="D4421" i="8"/>
  <c r="A4422" i="8"/>
  <c r="B4422" i="8"/>
  <c r="C4422" i="8"/>
  <c r="D4422" i="8"/>
  <c r="A4423" i="8"/>
  <c r="B4423" i="8"/>
  <c r="C4423" i="8"/>
  <c r="D4423" i="8"/>
  <c r="A4424" i="8"/>
  <c r="B4424" i="8"/>
  <c r="C4424" i="8"/>
  <c r="D4424" i="8"/>
  <c r="A4425" i="8"/>
  <c r="B4425" i="8"/>
  <c r="C4425" i="8"/>
  <c r="D4425" i="8"/>
  <c r="A4426" i="8"/>
  <c r="B4426" i="8"/>
  <c r="C4426" i="8"/>
  <c r="D4426" i="8"/>
  <c r="A4427" i="8"/>
  <c r="B4427" i="8"/>
  <c r="C4427" i="8"/>
  <c r="D4427" i="8"/>
  <c r="A4428" i="8"/>
  <c r="B4428" i="8"/>
  <c r="C4428" i="8"/>
  <c r="D4428" i="8"/>
  <c r="A4429" i="8"/>
  <c r="B4429" i="8"/>
  <c r="C4429" i="8"/>
  <c r="D4429" i="8"/>
  <c r="A4430" i="8"/>
  <c r="B4430" i="8"/>
  <c r="C4430" i="8"/>
  <c r="D4430" i="8"/>
  <c r="A4431" i="8"/>
  <c r="B4431" i="8"/>
  <c r="C4431" i="8"/>
  <c r="D4431" i="8"/>
  <c r="A4432" i="8"/>
  <c r="B4432" i="8"/>
  <c r="C4432" i="8"/>
  <c r="D4432" i="8"/>
  <c r="A4433" i="8"/>
  <c r="B4433" i="8"/>
  <c r="C4433" i="8"/>
  <c r="D4433" i="8"/>
  <c r="A4434" i="8"/>
  <c r="B4434" i="8"/>
  <c r="C4434" i="8"/>
  <c r="D4434" i="8"/>
  <c r="A4435" i="8"/>
  <c r="B4435" i="8"/>
  <c r="C4435" i="8"/>
  <c r="D4435" i="8"/>
  <c r="A4436" i="8"/>
  <c r="B4436" i="8"/>
  <c r="C4436" i="8"/>
  <c r="D4436" i="8"/>
  <c r="A4437" i="8"/>
  <c r="B4437" i="8"/>
  <c r="C4437" i="8"/>
  <c r="D4437" i="8"/>
  <c r="A4438" i="8"/>
  <c r="B4438" i="8"/>
  <c r="C4438" i="8"/>
  <c r="D4438" i="8"/>
  <c r="A4439" i="8"/>
  <c r="B4439" i="8"/>
  <c r="C4439" i="8"/>
  <c r="D4439" i="8"/>
  <c r="A4440" i="8"/>
  <c r="B4440" i="8"/>
  <c r="C4440" i="8"/>
  <c r="D4440" i="8"/>
  <c r="A4441" i="8"/>
  <c r="B4441" i="8"/>
  <c r="C4441" i="8"/>
  <c r="D4441" i="8"/>
  <c r="A4442" i="8"/>
  <c r="B4442" i="8"/>
  <c r="C4442" i="8"/>
  <c r="D4442" i="8"/>
  <c r="A4443" i="8"/>
  <c r="B4443" i="8"/>
  <c r="C4443" i="8"/>
  <c r="D4443" i="8"/>
  <c r="A4444" i="8"/>
  <c r="B4444" i="8"/>
  <c r="C4444" i="8"/>
  <c r="D4444" i="8"/>
  <c r="A4445" i="8"/>
  <c r="B4445" i="8"/>
  <c r="C4445" i="8"/>
  <c r="D4445" i="8"/>
  <c r="A4446" i="8"/>
  <c r="B4446" i="8"/>
  <c r="C4446" i="8"/>
  <c r="D4446" i="8"/>
  <c r="A4447" i="8"/>
  <c r="B4447" i="8"/>
  <c r="C4447" i="8"/>
  <c r="D4447" i="8"/>
  <c r="A4448" i="8"/>
  <c r="B4448" i="8"/>
  <c r="C4448" i="8"/>
  <c r="D4448" i="8"/>
  <c r="A4449" i="8"/>
  <c r="B4449" i="8"/>
  <c r="C4449" i="8"/>
  <c r="D4449" i="8"/>
  <c r="A4450" i="8"/>
  <c r="B4450" i="8"/>
  <c r="C4450" i="8"/>
  <c r="D4450" i="8"/>
  <c r="D4151" i="8"/>
  <c r="C4151" i="8"/>
  <c r="B4151" i="8"/>
  <c r="A4151" i="8"/>
  <c r="A3851" i="8"/>
  <c r="B3851" i="8"/>
  <c r="C3851" i="8"/>
  <c r="D3851" i="8"/>
  <c r="A3852" i="8"/>
  <c r="B3852" i="8"/>
  <c r="C3852" i="8"/>
  <c r="D3852" i="8"/>
  <c r="A3853" i="8"/>
  <c r="B3853" i="8"/>
  <c r="C3853" i="8"/>
  <c r="D3853" i="8"/>
  <c r="A3854" i="8"/>
  <c r="B3854" i="8"/>
  <c r="C3854" i="8"/>
  <c r="D3854" i="8"/>
  <c r="A3855" i="8"/>
  <c r="B3855" i="8"/>
  <c r="C3855" i="8"/>
  <c r="D3855" i="8"/>
  <c r="A3856" i="8"/>
  <c r="B3856" i="8"/>
  <c r="C3856" i="8"/>
  <c r="D3856" i="8"/>
  <c r="A3857" i="8"/>
  <c r="B3857" i="8"/>
  <c r="C3857" i="8"/>
  <c r="D3857" i="8"/>
  <c r="A3858" i="8"/>
  <c r="B3858" i="8"/>
  <c r="C3858" i="8"/>
  <c r="D3858" i="8"/>
  <c r="A3859" i="8"/>
  <c r="B3859" i="8"/>
  <c r="C3859" i="8"/>
  <c r="D3859" i="8"/>
  <c r="A3860" i="8"/>
  <c r="B3860" i="8"/>
  <c r="C3860" i="8"/>
  <c r="D3860" i="8"/>
  <c r="A3861" i="8"/>
  <c r="B3861" i="8"/>
  <c r="C3861" i="8"/>
  <c r="D3861" i="8"/>
  <c r="A3862" i="8"/>
  <c r="B3862" i="8"/>
  <c r="C3862" i="8"/>
  <c r="D3862" i="8"/>
  <c r="A3863" i="8"/>
  <c r="B3863" i="8"/>
  <c r="C3863" i="8"/>
  <c r="D3863" i="8"/>
  <c r="A3864" i="8"/>
  <c r="B3864" i="8"/>
  <c r="C3864" i="8"/>
  <c r="D3864" i="8"/>
  <c r="A3865" i="8"/>
  <c r="B3865" i="8"/>
  <c r="C3865" i="8"/>
  <c r="D3865" i="8"/>
  <c r="A3866" i="8"/>
  <c r="B3866" i="8"/>
  <c r="C3866" i="8"/>
  <c r="D3866" i="8"/>
  <c r="A3867" i="8"/>
  <c r="B3867" i="8"/>
  <c r="C3867" i="8"/>
  <c r="D3867" i="8"/>
  <c r="A3868" i="8"/>
  <c r="B3868" i="8"/>
  <c r="C3868" i="8"/>
  <c r="D3868" i="8"/>
  <c r="A3869" i="8"/>
  <c r="B3869" i="8"/>
  <c r="C3869" i="8"/>
  <c r="D3869" i="8"/>
  <c r="A3870" i="8"/>
  <c r="B3870" i="8"/>
  <c r="C3870" i="8"/>
  <c r="D3870" i="8"/>
  <c r="A3871" i="8"/>
  <c r="B3871" i="8"/>
  <c r="C3871" i="8"/>
  <c r="D3871" i="8"/>
  <c r="A3872" i="8"/>
  <c r="B3872" i="8"/>
  <c r="C3872" i="8"/>
  <c r="D3872" i="8"/>
  <c r="A3873" i="8"/>
  <c r="B3873" i="8"/>
  <c r="C3873" i="8"/>
  <c r="D3873" i="8"/>
  <c r="A3874" i="8"/>
  <c r="B3874" i="8"/>
  <c r="C3874" i="8"/>
  <c r="D3874" i="8"/>
  <c r="A3875" i="8"/>
  <c r="B3875" i="8"/>
  <c r="C3875" i="8"/>
  <c r="D3875" i="8"/>
  <c r="A3876" i="8"/>
  <c r="B3876" i="8"/>
  <c r="C3876" i="8"/>
  <c r="D3876" i="8"/>
  <c r="A3877" i="8"/>
  <c r="B3877" i="8"/>
  <c r="C3877" i="8"/>
  <c r="D3877" i="8"/>
  <c r="A3878" i="8"/>
  <c r="B3878" i="8"/>
  <c r="C3878" i="8"/>
  <c r="D3878" i="8"/>
  <c r="A3879" i="8"/>
  <c r="B3879" i="8"/>
  <c r="C3879" i="8"/>
  <c r="D3879" i="8"/>
  <c r="A3880" i="8"/>
  <c r="B3880" i="8"/>
  <c r="C3880" i="8"/>
  <c r="D3880" i="8"/>
  <c r="A3881" i="8"/>
  <c r="B3881" i="8"/>
  <c r="C3881" i="8"/>
  <c r="D3881" i="8"/>
  <c r="A3882" i="8"/>
  <c r="B3882" i="8"/>
  <c r="C3882" i="8"/>
  <c r="D3882" i="8"/>
  <c r="A3883" i="8"/>
  <c r="B3883" i="8"/>
  <c r="C3883" i="8"/>
  <c r="D3883" i="8"/>
  <c r="A3884" i="8"/>
  <c r="B3884" i="8"/>
  <c r="C3884" i="8"/>
  <c r="D3884" i="8"/>
  <c r="A3885" i="8"/>
  <c r="B3885" i="8"/>
  <c r="C3885" i="8"/>
  <c r="D3885" i="8"/>
  <c r="A3886" i="8"/>
  <c r="B3886" i="8"/>
  <c r="C3886" i="8"/>
  <c r="D3886" i="8"/>
  <c r="A3887" i="8"/>
  <c r="B3887" i="8"/>
  <c r="C3887" i="8"/>
  <c r="D3887" i="8"/>
  <c r="A3888" i="8"/>
  <c r="B3888" i="8"/>
  <c r="C3888" i="8"/>
  <c r="D3888" i="8"/>
  <c r="A3889" i="8"/>
  <c r="B3889" i="8"/>
  <c r="C3889" i="8"/>
  <c r="D3889" i="8"/>
  <c r="A3890" i="8"/>
  <c r="B3890" i="8"/>
  <c r="C3890" i="8"/>
  <c r="D3890" i="8"/>
  <c r="A3891" i="8"/>
  <c r="B3891" i="8"/>
  <c r="C3891" i="8"/>
  <c r="D3891" i="8"/>
  <c r="A3892" i="8"/>
  <c r="B3892" i="8"/>
  <c r="C3892" i="8"/>
  <c r="D3892" i="8"/>
  <c r="A3893" i="8"/>
  <c r="B3893" i="8"/>
  <c r="C3893" i="8"/>
  <c r="D3893" i="8"/>
  <c r="A3894" i="8"/>
  <c r="B3894" i="8"/>
  <c r="C3894" i="8"/>
  <c r="D3894" i="8"/>
  <c r="A3895" i="8"/>
  <c r="B3895" i="8"/>
  <c r="C3895" i="8"/>
  <c r="D3895" i="8"/>
  <c r="A3896" i="8"/>
  <c r="B3896" i="8"/>
  <c r="C3896" i="8"/>
  <c r="D3896" i="8"/>
  <c r="A3897" i="8"/>
  <c r="B3897" i="8"/>
  <c r="C3897" i="8"/>
  <c r="D3897" i="8"/>
  <c r="A3898" i="8"/>
  <c r="B3898" i="8"/>
  <c r="C3898" i="8"/>
  <c r="D3898" i="8"/>
  <c r="A3899" i="8"/>
  <c r="B3899" i="8"/>
  <c r="C3899" i="8"/>
  <c r="D3899" i="8"/>
  <c r="A3900" i="8"/>
  <c r="B3900" i="8"/>
  <c r="C3900" i="8"/>
  <c r="D3900" i="8"/>
  <c r="A3901" i="8"/>
  <c r="B3901" i="8"/>
  <c r="C3901" i="8"/>
  <c r="D3901" i="8"/>
  <c r="A3902" i="8"/>
  <c r="B3902" i="8"/>
  <c r="C3902" i="8"/>
  <c r="D3902" i="8"/>
  <c r="A3903" i="8"/>
  <c r="B3903" i="8"/>
  <c r="C3903" i="8"/>
  <c r="D3903" i="8"/>
  <c r="A3904" i="8"/>
  <c r="B3904" i="8"/>
  <c r="C3904" i="8"/>
  <c r="D3904" i="8"/>
  <c r="A3905" i="8"/>
  <c r="B3905" i="8"/>
  <c r="C3905" i="8"/>
  <c r="D3905" i="8"/>
  <c r="A3906" i="8"/>
  <c r="B3906" i="8"/>
  <c r="C3906" i="8"/>
  <c r="D3906" i="8"/>
  <c r="A3907" i="8"/>
  <c r="B3907" i="8"/>
  <c r="C3907" i="8"/>
  <c r="D3907" i="8"/>
  <c r="A3908" i="8"/>
  <c r="B3908" i="8"/>
  <c r="C3908" i="8"/>
  <c r="D3908" i="8"/>
  <c r="A3909" i="8"/>
  <c r="B3909" i="8"/>
  <c r="C3909" i="8"/>
  <c r="D3909" i="8"/>
  <c r="A3910" i="8"/>
  <c r="B3910" i="8"/>
  <c r="C3910" i="8"/>
  <c r="D3910" i="8"/>
  <c r="A3911" i="8"/>
  <c r="B3911" i="8"/>
  <c r="C3911" i="8"/>
  <c r="D3911" i="8"/>
  <c r="A3912" i="8"/>
  <c r="B3912" i="8"/>
  <c r="C3912" i="8"/>
  <c r="D3912" i="8"/>
  <c r="A3913" i="8"/>
  <c r="B3913" i="8"/>
  <c r="C3913" i="8"/>
  <c r="D3913" i="8"/>
  <c r="A3914" i="8"/>
  <c r="B3914" i="8"/>
  <c r="C3914" i="8"/>
  <c r="D3914" i="8"/>
  <c r="A3915" i="8"/>
  <c r="B3915" i="8"/>
  <c r="C3915" i="8"/>
  <c r="D3915" i="8"/>
  <c r="A3916" i="8"/>
  <c r="B3916" i="8"/>
  <c r="C3916" i="8"/>
  <c r="D3916" i="8"/>
  <c r="A3917" i="8"/>
  <c r="B3917" i="8"/>
  <c r="C3917" i="8"/>
  <c r="D3917" i="8"/>
  <c r="A3918" i="8"/>
  <c r="B3918" i="8"/>
  <c r="C3918" i="8"/>
  <c r="D3918" i="8"/>
  <c r="A3919" i="8"/>
  <c r="B3919" i="8"/>
  <c r="C3919" i="8"/>
  <c r="D3919" i="8"/>
  <c r="A3920" i="8"/>
  <c r="B3920" i="8"/>
  <c r="C3920" i="8"/>
  <c r="D3920" i="8"/>
  <c r="A3921" i="8"/>
  <c r="B3921" i="8"/>
  <c r="C3921" i="8"/>
  <c r="D3921" i="8"/>
  <c r="A3922" i="8"/>
  <c r="B3922" i="8"/>
  <c r="C3922" i="8"/>
  <c r="D3922" i="8"/>
  <c r="A3923" i="8"/>
  <c r="B3923" i="8"/>
  <c r="C3923" i="8"/>
  <c r="D3923" i="8"/>
  <c r="A3924" i="8"/>
  <c r="B3924" i="8"/>
  <c r="C3924" i="8"/>
  <c r="D3924" i="8"/>
  <c r="A3925" i="8"/>
  <c r="B3925" i="8"/>
  <c r="C3925" i="8"/>
  <c r="D3925" i="8"/>
  <c r="A3926" i="8"/>
  <c r="B3926" i="8"/>
  <c r="C3926" i="8"/>
  <c r="D3926" i="8"/>
  <c r="A3927" i="8"/>
  <c r="B3927" i="8"/>
  <c r="C3927" i="8"/>
  <c r="D3927" i="8"/>
  <c r="A3928" i="8"/>
  <c r="B3928" i="8"/>
  <c r="C3928" i="8"/>
  <c r="D3928" i="8"/>
  <c r="A3929" i="8"/>
  <c r="B3929" i="8"/>
  <c r="C3929" i="8"/>
  <c r="D3929" i="8"/>
  <c r="A3930" i="8"/>
  <c r="B3930" i="8"/>
  <c r="C3930" i="8"/>
  <c r="D3930" i="8"/>
  <c r="A3931" i="8"/>
  <c r="B3931" i="8"/>
  <c r="C3931" i="8"/>
  <c r="D3931" i="8"/>
  <c r="A3932" i="8"/>
  <c r="B3932" i="8"/>
  <c r="C3932" i="8"/>
  <c r="D3932" i="8"/>
  <c r="A3933" i="8"/>
  <c r="B3933" i="8"/>
  <c r="C3933" i="8"/>
  <c r="D3933" i="8"/>
  <c r="A3934" i="8"/>
  <c r="B3934" i="8"/>
  <c r="C3934" i="8"/>
  <c r="D3934" i="8"/>
  <c r="A3935" i="8"/>
  <c r="B3935" i="8"/>
  <c r="C3935" i="8"/>
  <c r="D3935" i="8"/>
  <c r="A3936" i="8"/>
  <c r="B3936" i="8"/>
  <c r="C3936" i="8"/>
  <c r="D3936" i="8"/>
  <c r="A3937" i="8"/>
  <c r="B3937" i="8"/>
  <c r="C3937" i="8"/>
  <c r="D3937" i="8"/>
  <c r="A3938" i="8"/>
  <c r="B3938" i="8"/>
  <c r="C3938" i="8"/>
  <c r="D3938" i="8"/>
  <c r="A3939" i="8"/>
  <c r="B3939" i="8"/>
  <c r="C3939" i="8"/>
  <c r="D3939" i="8"/>
  <c r="A3940" i="8"/>
  <c r="B3940" i="8"/>
  <c r="C3940" i="8"/>
  <c r="D3940" i="8"/>
  <c r="A3941" i="8"/>
  <c r="B3941" i="8"/>
  <c r="C3941" i="8"/>
  <c r="D3941" i="8"/>
  <c r="A3942" i="8"/>
  <c r="B3942" i="8"/>
  <c r="C3942" i="8"/>
  <c r="D3942" i="8"/>
  <c r="A3943" i="8"/>
  <c r="B3943" i="8"/>
  <c r="C3943" i="8"/>
  <c r="D3943" i="8"/>
  <c r="A3944" i="8"/>
  <c r="B3944" i="8"/>
  <c r="C3944" i="8"/>
  <c r="D3944" i="8"/>
  <c r="A3945" i="8"/>
  <c r="B3945" i="8"/>
  <c r="C3945" i="8"/>
  <c r="D3945" i="8"/>
  <c r="A3946" i="8"/>
  <c r="B3946" i="8"/>
  <c r="C3946" i="8"/>
  <c r="D3946" i="8"/>
  <c r="A3947" i="8"/>
  <c r="B3947" i="8"/>
  <c r="C3947" i="8"/>
  <c r="D3947" i="8"/>
  <c r="A3948" i="8"/>
  <c r="B3948" i="8"/>
  <c r="C3948" i="8"/>
  <c r="D3948" i="8"/>
  <c r="A3949" i="8"/>
  <c r="B3949" i="8"/>
  <c r="C3949" i="8"/>
  <c r="D3949" i="8"/>
  <c r="A3950" i="8"/>
  <c r="B3950" i="8"/>
  <c r="C3950" i="8"/>
  <c r="D3950" i="8"/>
  <c r="A3951" i="8"/>
  <c r="B3951" i="8"/>
  <c r="C3951" i="8"/>
  <c r="D3951" i="8"/>
  <c r="A3952" i="8"/>
  <c r="B3952" i="8"/>
  <c r="C3952" i="8"/>
  <c r="D3952" i="8"/>
  <c r="A3953" i="8"/>
  <c r="B3953" i="8"/>
  <c r="C3953" i="8"/>
  <c r="D3953" i="8"/>
  <c r="A3954" i="8"/>
  <c r="B3954" i="8"/>
  <c r="C3954" i="8"/>
  <c r="D3954" i="8"/>
  <c r="A3955" i="8"/>
  <c r="B3955" i="8"/>
  <c r="C3955" i="8"/>
  <c r="D3955" i="8"/>
  <c r="A3956" i="8"/>
  <c r="B3956" i="8"/>
  <c r="C3956" i="8"/>
  <c r="D3956" i="8"/>
  <c r="A3957" i="8"/>
  <c r="B3957" i="8"/>
  <c r="C3957" i="8"/>
  <c r="D3957" i="8"/>
  <c r="A3958" i="8"/>
  <c r="B3958" i="8"/>
  <c r="C3958" i="8"/>
  <c r="D3958" i="8"/>
  <c r="A3959" i="8"/>
  <c r="B3959" i="8"/>
  <c r="C3959" i="8"/>
  <c r="D3959" i="8"/>
  <c r="A3960" i="8"/>
  <c r="B3960" i="8"/>
  <c r="C3960" i="8"/>
  <c r="D3960" i="8"/>
  <c r="A3961" i="8"/>
  <c r="B3961" i="8"/>
  <c r="C3961" i="8"/>
  <c r="D3961" i="8"/>
  <c r="A3962" i="8"/>
  <c r="B3962" i="8"/>
  <c r="C3962" i="8"/>
  <c r="D3962" i="8"/>
  <c r="A3963" i="8"/>
  <c r="B3963" i="8"/>
  <c r="C3963" i="8"/>
  <c r="D3963" i="8"/>
  <c r="A3964" i="8"/>
  <c r="B3964" i="8"/>
  <c r="C3964" i="8"/>
  <c r="D3964" i="8"/>
  <c r="A3965" i="8"/>
  <c r="B3965" i="8"/>
  <c r="C3965" i="8"/>
  <c r="D3965" i="8"/>
  <c r="A3966" i="8"/>
  <c r="B3966" i="8"/>
  <c r="C3966" i="8"/>
  <c r="D3966" i="8"/>
  <c r="A3967" i="8"/>
  <c r="B3967" i="8"/>
  <c r="C3967" i="8"/>
  <c r="D3967" i="8"/>
  <c r="A3968" i="8"/>
  <c r="B3968" i="8"/>
  <c r="C3968" i="8"/>
  <c r="D3968" i="8"/>
  <c r="A3969" i="8"/>
  <c r="B3969" i="8"/>
  <c r="C3969" i="8"/>
  <c r="D3969" i="8"/>
  <c r="A3970" i="8"/>
  <c r="B3970" i="8"/>
  <c r="C3970" i="8"/>
  <c r="D3970" i="8"/>
  <c r="A3971" i="8"/>
  <c r="B3971" i="8"/>
  <c r="C3971" i="8"/>
  <c r="D3971" i="8"/>
  <c r="A3972" i="8"/>
  <c r="B3972" i="8"/>
  <c r="C3972" i="8"/>
  <c r="D3972" i="8"/>
  <c r="A3973" i="8"/>
  <c r="B3973" i="8"/>
  <c r="C3973" i="8"/>
  <c r="D3973" i="8"/>
  <c r="A3974" i="8"/>
  <c r="B3974" i="8"/>
  <c r="C3974" i="8"/>
  <c r="D3974" i="8"/>
  <c r="A3975" i="8"/>
  <c r="B3975" i="8"/>
  <c r="C3975" i="8"/>
  <c r="D3975" i="8"/>
  <c r="A3976" i="8"/>
  <c r="B3976" i="8"/>
  <c r="C3976" i="8"/>
  <c r="D3976" i="8"/>
  <c r="A3977" i="8"/>
  <c r="B3977" i="8"/>
  <c r="C3977" i="8"/>
  <c r="D3977" i="8"/>
  <c r="A3978" i="8"/>
  <c r="B3978" i="8"/>
  <c r="C3978" i="8"/>
  <c r="D3978" i="8"/>
  <c r="A3979" i="8"/>
  <c r="B3979" i="8"/>
  <c r="C3979" i="8"/>
  <c r="D3979" i="8"/>
  <c r="A3980" i="8"/>
  <c r="B3980" i="8"/>
  <c r="C3980" i="8"/>
  <c r="D3980" i="8"/>
  <c r="A3981" i="8"/>
  <c r="B3981" i="8"/>
  <c r="C3981" i="8"/>
  <c r="D3981" i="8"/>
  <c r="A3982" i="8"/>
  <c r="B3982" i="8"/>
  <c r="C3982" i="8"/>
  <c r="D3982" i="8"/>
  <c r="A3983" i="8"/>
  <c r="B3983" i="8"/>
  <c r="C3983" i="8"/>
  <c r="D3983" i="8"/>
  <c r="A3984" i="8"/>
  <c r="B3984" i="8"/>
  <c r="C3984" i="8"/>
  <c r="D3984" i="8"/>
  <c r="A3985" i="8"/>
  <c r="B3985" i="8"/>
  <c r="C3985" i="8"/>
  <c r="D3985" i="8"/>
  <c r="A3986" i="8"/>
  <c r="B3986" i="8"/>
  <c r="C3986" i="8"/>
  <c r="D3986" i="8"/>
  <c r="A3987" i="8"/>
  <c r="B3987" i="8"/>
  <c r="C3987" i="8"/>
  <c r="D3987" i="8"/>
  <c r="A3988" i="8"/>
  <c r="B3988" i="8"/>
  <c r="C3988" i="8"/>
  <c r="D3988" i="8"/>
  <c r="A3989" i="8"/>
  <c r="B3989" i="8"/>
  <c r="C3989" i="8"/>
  <c r="D3989" i="8"/>
  <c r="A3990" i="8"/>
  <c r="B3990" i="8"/>
  <c r="C3990" i="8"/>
  <c r="D3990" i="8"/>
  <c r="A3991" i="8"/>
  <c r="B3991" i="8"/>
  <c r="C3991" i="8"/>
  <c r="D3991" i="8"/>
  <c r="A3992" i="8"/>
  <c r="B3992" i="8"/>
  <c r="C3992" i="8"/>
  <c r="D3992" i="8"/>
  <c r="A3993" i="8"/>
  <c r="B3993" i="8"/>
  <c r="C3993" i="8"/>
  <c r="D3993" i="8"/>
  <c r="A3994" i="8"/>
  <c r="B3994" i="8"/>
  <c r="C3994" i="8"/>
  <c r="D3994" i="8"/>
  <c r="A3995" i="8"/>
  <c r="B3995" i="8"/>
  <c r="C3995" i="8"/>
  <c r="D3995" i="8"/>
  <c r="A3996" i="8"/>
  <c r="B3996" i="8"/>
  <c r="C3996" i="8"/>
  <c r="D3996" i="8"/>
  <c r="A3997" i="8"/>
  <c r="B3997" i="8"/>
  <c r="C3997" i="8"/>
  <c r="D3997" i="8"/>
  <c r="A3998" i="8"/>
  <c r="B3998" i="8"/>
  <c r="C3998" i="8"/>
  <c r="D3998" i="8"/>
  <c r="A3999" i="8"/>
  <c r="B3999" i="8"/>
  <c r="C3999" i="8"/>
  <c r="D3999" i="8"/>
  <c r="A4000" i="8"/>
  <c r="B4000" i="8"/>
  <c r="C4000" i="8"/>
  <c r="D4000" i="8"/>
  <c r="A4001" i="8"/>
  <c r="B4001" i="8"/>
  <c r="C4001" i="8"/>
  <c r="D4001" i="8"/>
  <c r="A4002" i="8"/>
  <c r="B4002" i="8"/>
  <c r="C4002" i="8"/>
  <c r="D4002" i="8"/>
  <c r="A4003" i="8"/>
  <c r="B4003" i="8"/>
  <c r="C4003" i="8"/>
  <c r="D4003" i="8"/>
  <c r="A4004" i="8"/>
  <c r="B4004" i="8"/>
  <c r="C4004" i="8"/>
  <c r="D4004" i="8"/>
  <c r="A4005" i="8"/>
  <c r="B4005" i="8"/>
  <c r="C4005" i="8"/>
  <c r="D4005" i="8"/>
  <c r="A4006" i="8"/>
  <c r="B4006" i="8"/>
  <c r="C4006" i="8"/>
  <c r="D4006" i="8"/>
  <c r="A4007" i="8"/>
  <c r="B4007" i="8"/>
  <c r="C4007" i="8"/>
  <c r="D4007" i="8"/>
  <c r="A4008" i="8"/>
  <c r="B4008" i="8"/>
  <c r="C4008" i="8"/>
  <c r="D4008" i="8"/>
  <c r="A4009" i="8"/>
  <c r="B4009" i="8"/>
  <c r="C4009" i="8"/>
  <c r="D4009" i="8"/>
  <c r="A4010" i="8"/>
  <c r="B4010" i="8"/>
  <c r="C4010" i="8"/>
  <c r="D4010" i="8"/>
  <c r="A4011" i="8"/>
  <c r="B4011" i="8"/>
  <c r="C4011" i="8"/>
  <c r="D4011" i="8"/>
  <c r="A4012" i="8"/>
  <c r="B4012" i="8"/>
  <c r="C4012" i="8"/>
  <c r="D4012" i="8"/>
  <c r="A4013" i="8"/>
  <c r="B4013" i="8"/>
  <c r="C4013" i="8"/>
  <c r="D4013" i="8"/>
  <c r="A4014" i="8"/>
  <c r="B4014" i="8"/>
  <c r="C4014" i="8"/>
  <c r="D4014" i="8"/>
  <c r="A4015" i="8"/>
  <c r="B4015" i="8"/>
  <c r="C4015" i="8"/>
  <c r="D4015" i="8"/>
  <c r="A4016" i="8"/>
  <c r="B4016" i="8"/>
  <c r="C4016" i="8"/>
  <c r="D4016" i="8"/>
  <c r="A4017" i="8"/>
  <c r="B4017" i="8"/>
  <c r="C4017" i="8"/>
  <c r="D4017" i="8"/>
  <c r="A4018" i="8"/>
  <c r="B4018" i="8"/>
  <c r="C4018" i="8"/>
  <c r="D4018" i="8"/>
  <c r="A4019" i="8"/>
  <c r="B4019" i="8"/>
  <c r="C4019" i="8"/>
  <c r="D4019" i="8"/>
  <c r="A4020" i="8"/>
  <c r="B4020" i="8"/>
  <c r="C4020" i="8"/>
  <c r="D4020" i="8"/>
  <c r="A4021" i="8"/>
  <c r="B4021" i="8"/>
  <c r="C4021" i="8"/>
  <c r="D4021" i="8"/>
  <c r="A4022" i="8"/>
  <c r="B4022" i="8"/>
  <c r="C4022" i="8"/>
  <c r="D4022" i="8"/>
  <c r="A4023" i="8"/>
  <c r="B4023" i="8"/>
  <c r="C4023" i="8"/>
  <c r="D4023" i="8"/>
  <c r="A4024" i="8"/>
  <c r="B4024" i="8"/>
  <c r="C4024" i="8"/>
  <c r="D4024" i="8"/>
  <c r="A4025" i="8"/>
  <c r="B4025" i="8"/>
  <c r="C4025" i="8"/>
  <c r="D4025" i="8"/>
  <c r="A4026" i="8"/>
  <c r="B4026" i="8"/>
  <c r="C4026" i="8"/>
  <c r="D4026" i="8"/>
  <c r="A4027" i="8"/>
  <c r="B4027" i="8"/>
  <c r="C4027" i="8"/>
  <c r="D4027" i="8"/>
  <c r="A4028" i="8"/>
  <c r="B4028" i="8"/>
  <c r="C4028" i="8"/>
  <c r="D4028" i="8"/>
  <c r="A4029" i="8"/>
  <c r="B4029" i="8"/>
  <c r="C4029" i="8"/>
  <c r="D4029" i="8"/>
  <c r="A4030" i="8"/>
  <c r="B4030" i="8"/>
  <c r="C4030" i="8"/>
  <c r="D4030" i="8"/>
  <c r="A4031" i="8"/>
  <c r="B4031" i="8"/>
  <c r="C4031" i="8"/>
  <c r="D4031" i="8"/>
  <c r="A4032" i="8"/>
  <c r="B4032" i="8"/>
  <c r="C4032" i="8"/>
  <c r="D4032" i="8"/>
  <c r="A4033" i="8"/>
  <c r="B4033" i="8"/>
  <c r="C4033" i="8"/>
  <c r="D4033" i="8"/>
  <c r="A4034" i="8"/>
  <c r="B4034" i="8"/>
  <c r="C4034" i="8"/>
  <c r="D4034" i="8"/>
  <c r="A4035" i="8"/>
  <c r="B4035" i="8"/>
  <c r="C4035" i="8"/>
  <c r="D4035" i="8"/>
  <c r="A4036" i="8"/>
  <c r="B4036" i="8"/>
  <c r="C4036" i="8"/>
  <c r="D4036" i="8"/>
  <c r="A4037" i="8"/>
  <c r="B4037" i="8"/>
  <c r="C4037" i="8"/>
  <c r="D4037" i="8"/>
  <c r="A4038" i="8"/>
  <c r="B4038" i="8"/>
  <c r="C4038" i="8"/>
  <c r="D4038" i="8"/>
  <c r="A4039" i="8"/>
  <c r="B4039" i="8"/>
  <c r="C4039" i="8"/>
  <c r="D4039" i="8"/>
  <c r="A4040" i="8"/>
  <c r="B4040" i="8"/>
  <c r="C4040" i="8"/>
  <c r="D4040" i="8"/>
  <c r="A4041" i="8"/>
  <c r="B4041" i="8"/>
  <c r="C4041" i="8"/>
  <c r="D4041" i="8"/>
  <c r="A4042" i="8"/>
  <c r="B4042" i="8"/>
  <c r="C4042" i="8"/>
  <c r="D4042" i="8"/>
  <c r="A4043" i="8"/>
  <c r="B4043" i="8"/>
  <c r="C4043" i="8"/>
  <c r="D4043" i="8"/>
  <c r="A4044" i="8"/>
  <c r="B4044" i="8"/>
  <c r="C4044" i="8"/>
  <c r="D4044" i="8"/>
  <c r="A4045" i="8"/>
  <c r="B4045" i="8"/>
  <c r="C4045" i="8"/>
  <c r="D4045" i="8"/>
  <c r="A4046" i="8"/>
  <c r="B4046" i="8"/>
  <c r="C4046" i="8"/>
  <c r="D4046" i="8"/>
  <c r="A4047" i="8"/>
  <c r="B4047" i="8"/>
  <c r="C4047" i="8"/>
  <c r="D4047" i="8"/>
  <c r="A4048" i="8"/>
  <c r="B4048" i="8"/>
  <c r="C4048" i="8"/>
  <c r="D4048" i="8"/>
  <c r="A4049" i="8"/>
  <c r="B4049" i="8"/>
  <c r="C4049" i="8"/>
  <c r="D4049" i="8"/>
  <c r="A4050" i="8"/>
  <c r="B4050" i="8"/>
  <c r="C4050" i="8"/>
  <c r="D4050" i="8"/>
  <c r="A4051" i="8"/>
  <c r="B4051" i="8"/>
  <c r="C4051" i="8"/>
  <c r="D4051" i="8"/>
  <c r="A4052" i="8"/>
  <c r="B4052" i="8"/>
  <c r="C4052" i="8"/>
  <c r="D4052" i="8"/>
  <c r="A4053" i="8"/>
  <c r="B4053" i="8"/>
  <c r="C4053" i="8"/>
  <c r="D4053" i="8"/>
  <c r="A4054" i="8"/>
  <c r="B4054" i="8"/>
  <c r="C4054" i="8"/>
  <c r="D4054" i="8"/>
  <c r="A4055" i="8"/>
  <c r="B4055" i="8"/>
  <c r="C4055" i="8"/>
  <c r="D4055" i="8"/>
  <c r="A4056" i="8"/>
  <c r="B4056" i="8"/>
  <c r="C4056" i="8"/>
  <c r="D4056" i="8"/>
  <c r="A4057" i="8"/>
  <c r="B4057" i="8"/>
  <c r="C4057" i="8"/>
  <c r="D4057" i="8"/>
  <c r="A4058" i="8"/>
  <c r="B4058" i="8"/>
  <c r="C4058" i="8"/>
  <c r="D4058" i="8"/>
  <c r="A4059" i="8"/>
  <c r="B4059" i="8"/>
  <c r="C4059" i="8"/>
  <c r="D4059" i="8"/>
  <c r="A4060" i="8"/>
  <c r="B4060" i="8"/>
  <c r="C4060" i="8"/>
  <c r="D4060" i="8"/>
  <c r="A4061" i="8"/>
  <c r="B4061" i="8"/>
  <c r="C4061" i="8"/>
  <c r="D4061" i="8"/>
  <c r="A4062" i="8"/>
  <c r="B4062" i="8"/>
  <c r="C4062" i="8"/>
  <c r="D4062" i="8"/>
  <c r="A4063" i="8"/>
  <c r="B4063" i="8"/>
  <c r="C4063" i="8"/>
  <c r="D4063" i="8"/>
  <c r="A4064" i="8"/>
  <c r="B4064" i="8"/>
  <c r="C4064" i="8"/>
  <c r="D4064" i="8"/>
  <c r="A4065" i="8"/>
  <c r="B4065" i="8"/>
  <c r="C4065" i="8"/>
  <c r="D4065" i="8"/>
  <c r="A4066" i="8"/>
  <c r="B4066" i="8"/>
  <c r="C4066" i="8"/>
  <c r="D4066" i="8"/>
  <c r="A4067" i="8"/>
  <c r="B4067" i="8"/>
  <c r="C4067" i="8"/>
  <c r="D4067" i="8"/>
  <c r="A4068" i="8"/>
  <c r="B4068" i="8"/>
  <c r="C4068" i="8"/>
  <c r="D4068" i="8"/>
  <c r="A4069" i="8"/>
  <c r="B4069" i="8"/>
  <c r="C4069" i="8"/>
  <c r="D4069" i="8"/>
  <c r="A4070" i="8"/>
  <c r="B4070" i="8"/>
  <c r="C4070" i="8"/>
  <c r="D4070" i="8"/>
  <c r="A4071" i="8"/>
  <c r="B4071" i="8"/>
  <c r="C4071" i="8"/>
  <c r="D4071" i="8"/>
  <c r="A4072" i="8"/>
  <c r="B4072" i="8"/>
  <c r="C4072" i="8"/>
  <c r="D4072" i="8"/>
  <c r="A4073" i="8"/>
  <c r="B4073" i="8"/>
  <c r="C4073" i="8"/>
  <c r="D4073" i="8"/>
  <c r="A4074" i="8"/>
  <c r="B4074" i="8"/>
  <c r="C4074" i="8"/>
  <c r="D4074" i="8"/>
  <c r="A4075" i="8"/>
  <c r="B4075" i="8"/>
  <c r="C4075" i="8"/>
  <c r="D4075" i="8"/>
  <c r="A4076" i="8"/>
  <c r="B4076" i="8"/>
  <c r="C4076" i="8"/>
  <c r="D4076" i="8"/>
  <c r="A4077" i="8"/>
  <c r="B4077" i="8"/>
  <c r="C4077" i="8"/>
  <c r="D4077" i="8"/>
  <c r="A4078" i="8"/>
  <c r="B4078" i="8"/>
  <c r="C4078" i="8"/>
  <c r="D4078" i="8"/>
  <c r="A4079" i="8"/>
  <c r="B4079" i="8"/>
  <c r="C4079" i="8"/>
  <c r="D4079" i="8"/>
  <c r="A4080" i="8"/>
  <c r="B4080" i="8"/>
  <c r="C4080" i="8"/>
  <c r="D4080" i="8"/>
  <c r="A4081" i="8"/>
  <c r="B4081" i="8"/>
  <c r="C4081" i="8"/>
  <c r="D4081" i="8"/>
  <c r="A4082" i="8"/>
  <c r="B4082" i="8"/>
  <c r="C4082" i="8"/>
  <c r="D4082" i="8"/>
  <c r="A4083" i="8"/>
  <c r="B4083" i="8"/>
  <c r="C4083" i="8"/>
  <c r="D4083" i="8"/>
  <c r="A4084" i="8"/>
  <c r="B4084" i="8"/>
  <c r="C4084" i="8"/>
  <c r="D4084" i="8"/>
  <c r="A4085" i="8"/>
  <c r="B4085" i="8"/>
  <c r="C4085" i="8"/>
  <c r="D4085" i="8"/>
  <c r="A4086" i="8"/>
  <c r="B4086" i="8"/>
  <c r="C4086" i="8"/>
  <c r="D4086" i="8"/>
  <c r="A4087" i="8"/>
  <c r="B4087" i="8"/>
  <c r="C4087" i="8"/>
  <c r="D4087" i="8"/>
  <c r="A4088" i="8"/>
  <c r="B4088" i="8"/>
  <c r="C4088" i="8"/>
  <c r="D4088" i="8"/>
  <c r="A4089" i="8"/>
  <c r="B4089" i="8"/>
  <c r="C4089" i="8"/>
  <c r="D4089" i="8"/>
  <c r="A4090" i="8"/>
  <c r="B4090" i="8"/>
  <c r="C4090" i="8"/>
  <c r="D4090" i="8"/>
  <c r="A4091" i="8"/>
  <c r="B4091" i="8"/>
  <c r="C4091" i="8"/>
  <c r="D4091" i="8"/>
  <c r="A4092" i="8"/>
  <c r="B4092" i="8"/>
  <c r="C4092" i="8"/>
  <c r="D4092" i="8"/>
  <c r="A4093" i="8"/>
  <c r="B4093" i="8"/>
  <c r="C4093" i="8"/>
  <c r="D4093" i="8"/>
  <c r="A4094" i="8"/>
  <c r="B4094" i="8"/>
  <c r="C4094" i="8"/>
  <c r="D4094" i="8"/>
  <c r="A4095" i="8"/>
  <c r="B4095" i="8"/>
  <c r="C4095" i="8"/>
  <c r="D4095" i="8"/>
  <c r="A4096" i="8"/>
  <c r="B4096" i="8"/>
  <c r="C4096" i="8"/>
  <c r="D4096" i="8"/>
  <c r="A4097" i="8"/>
  <c r="B4097" i="8"/>
  <c r="C4097" i="8"/>
  <c r="D4097" i="8"/>
  <c r="A4098" i="8"/>
  <c r="B4098" i="8"/>
  <c r="C4098" i="8"/>
  <c r="D4098" i="8"/>
  <c r="A4099" i="8"/>
  <c r="B4099" i="8"/>
  <c r="C4099" i="8"/>
  <c r="D4099" i="8"/>
  <c r="A4100" i="8"/>
  <c r="B4100" i="8"/>
  <c r="C4100" i="8"/>
  <c r="D4100" i="8"/>
  <c r="A4101" i="8"/>
  <c r="B4101" i="8"/>
  <c r="C4101" i="8"/>
  <c r="D4101" i="8"/>
  <c r="A4102" i="8"/>
  <c r="B4102" i="8"/>
  <c r="C4102" i="8"/>
  <c r="D4102" i="8"/>
  <c r="A4103" i="8"/>
  <c r="B4103" i="8"/>
  <c r="C4103" i="8"/>
  <c r="D4103" i="8"/>
  <c r="A4104" i="8"/>
  <c r="B4104" i="8"/>
  <c r="C4104" i="8"/>
  <c r="D4104" i="8"/>
  <c r="A4105" i="8"/>
  <c r="B4105" i="8"/>
  <c r="C4105" i="8"/>
  <c r="D4105" i="8"/>
  <c r="A4106" i="8"/>
  <c r="B4106" i="8"/>
  <c r="C4106" i="8"/>
  <c r="D4106" i="8"/>
  <c r="A4107" i="8"/>
  <c r="B4107" i="8"/>
  <c r="C4107" i="8"/>
  <c r="D4107" i="8"/>
  <c r="A4108" i="8"/>
  <c r="B4108" i="8"/>
  <c r="C4108" i="8"/>
  <c r="D4108" i="8"/>
  <c r="A4109" i="8"/>
  <c r="B4109" i="8"/>
  <c r="C4109" i="8"/>
  <c r="D4109" i="8"/>
  <c r="A4110" i="8"/>
  <c r="B4110" i="8"/>
  <c r="C4110" i="8"/>
  <c r="D4110" i="8"/>
  <c r="A4111" i="8"/>
  <c r="B4111" i="8"/>
  <c r="C4111" i="8"/>
  <c r="D4111" i="8"/>
  <c r="A4112" i="8"/>
  <c r="B4112" i="8"/>
  <c r="C4112" i="8"/>
  <c r="D4112" i="8"/>
  <c r="A4113" i="8"/>
  <c r="B4113" i="8"/>
  <c r="C4113" i="8"/>
  <c r="D4113" i="8"/>
  <c r="A4114" i="8"/>
  <c r="B4114" i="8"/>
  <c r="C4114" i="8"/>
  <c r="D4114" i="8"/>
  <c r="A4115" i="8"/>
  <c r="B4115" i="8"/>
  <c r="C4115" i="8"/>
  <c r="D4115" i="8"/>
  <c r="A4116" i="8"/>
  <c r="B4116" i="8"/>
  <c r="C4116" i="8"/>
  <c r="D4116" i="8"/>
  <c r="A4117" i="8"/>
  <c r="B4117" i="8"/>
  <c r="C4117" i="8"/>
  <c r="D4117" i="8"/>
  <c r="A4118" i="8"/>
  <c r="B4118" i="8"/>
  <c r="C4118" i="8"/>
  <c r="D4118" i="8"/>
  <c r="A4119" i="8"/>
  <c r="B4119" i="8"/>
  <c r="C4119" i="8"/>
  <c r="D4119" i="8"/>
  <c r="A4120" i="8"/>
  <c r="B4120" i="8"/>
  <c r="C4120" i="8"/>
  <c r="D4120" i="8"/>
  <c r="A4121" i="8"/>
  <c r="B4121" i="8"/>
  <c r="C4121" i="8"/>
  <c r="D4121" i="8"/>
  <c r="A4122" i="8"/>
  <c r="B4122" i="8"/>
  <c r="C4122" i="8"/>
  <c r="D4122" i="8"/>
  <c r="A4123" i="8"/>
  <c r="B4123" i="8"/>
  <c r="C4123" i="8"/>
  <c r="D4123" i="8"/>
  <c r="A4124" i="8"/>
  <c r="B4124" i="8"/>
  <c r="C4124" i="8"/>
  <c r="D4124" i="8"/>
  <c r="A4125" i="8"/>
  <c r="B4125" i="8"/>
  <c r="C4125" i="8"/>
  <c r="D4125" i="8"/>
  <c r="A4126" i="8"/>
  <c r="B4126" i="8"/>
  <c r="C4126" i="8"/>
  <c r="D4126" i="8"/>
  <c r="A4127" i="8"/>
  <c r="B4127" i="8"/>
  <c r="C4127" i="8"/>
  <c r="D4127" i="8"/>
  <c r="A4128" i="8"/>
  <c r="B4128" i="8"/>
  <c r="C4128" i="8"/>
  <c r="D4128" i="8"/>
  <c r="A4129" i="8"/>
  <c r="B4129" i="8"/>
  <c r="C4129" i="8"/>
  <c r="D4129" i="8"/>
  <c r="A4130" i="8"/>
  <c r="B4130" i="8"/>
  <c r="C4130" i="8"/>
  <c r="D4130" i="8"/>
  <c r="A4131" i="8"/>
  <c r="B4131" i="8"/>
  <c r="C4131" i="8"/>
  <c r="D4131" i="8"/>
  <c r="A4132" i="8"/>
  <c r="B4132" i="8"/>
  <c r="C4132" i="8"/>
  <c r="D4132" i="8"/>
  <c r="A4133" i="8"/>
  <c r="B4133" i="8"/>
  <c r="C4133" i="8"/>
  <c r="D4133" i="8"/>
  <c r="A4134" i="8"/>
  <c r="B4134" i="8"/>
  <c r="C4134" i="8"/>
  <c r="D4134" i="8"/>
  <c r="A4135" i="8"/>
  <c r="B4135" i="8"/>
  <c r="C4135" i="8"/>
  <c r="D4135" i="8"/>
  <c r="A4136" i="8"/>
  <c r="B4136" i="8"/>
  <c r="C4136" i="8"/>
  <c r="D4136" i="8"/>
  <c r="A4137" i="8"/>
  <c r="B4137" i="8"/>
  <c r="C4137" i="8"/>
  <c r="D4137" i="8"/>
  <c r="A4138" i="8"/>
  <c r="B4138" i="8"/>
  <c r="C4138" i="8"/>
  <c r="D4138" i="8"/>
  <c r="A4139" i="8"/>
  <c r="B4139" i="8"/>
  <c r="C4139" i="8"/>
  <c r="D4139" i="8"/>
  <c r="A4140" i="8"/>
  <c r="B4140" i="8"/>
  <c r="C4140" i="8"/>
  <c r="D4140" i="8"/>
  <c r="A4141" i="8"/>
  <c r="B4141" i="8"/>
  <c r="C4141" i="8"/>
  <c r="D4141" i="8"/>
  <c r="A4142" i="8"/>
  <c r="B4142" i="8"/>
  <c r="C4142" i="8"/>
  <c r="D4142" i="8"/>
  <c r="A4143" i="8"/>
  <c r="B4143" i="8"/>
  <c r="C4143" i="8"/>
  <c r="D4143" i="8"/>
  <c r="A4144" i="8"/>
  <c r="B4144" i="8"/>
  <c r="C4144" i="8"/>
  <c r="D4144" i="8"/>
  <c r="A4145" i="8"/>
  <c r="B4145" i="8"/>
  <c r="C4145" i="8"/>
  <c r="D4145" i="8"/>
  <c r="A4146" i="8"/>
  <c r="B4146" i="8"/>
  <c r="C4146" i="8"/>
  <c r="D4146" i="8"/>
  <c r="A4147" i="8"/>
  <c r="B4147" i="8"/>
  <c r="C4147" i="8"/>
  <c r="D4147" i="8"/>
  <c r="A4148" i="8"/>
  <c r="B4148" i="8"/>
  <c r="C4148" i="8"/>
  <c r="D4148" i="8"/>
  <c r="A4149" i="8"/>
  <c r="B4149" i="8"/>
  <c r="C4149" i="8"/>
  <c r="D4149" i="8"/>
  <c r="D3850" i="8"/>
  <c r="C3850" i="8"/>
  <c r="B3850" i="8"/>
  <c r="A3850" i="8"/>
  <c r="A3550" i="8"/>
  <c r="B3550" i="8"/>
  <c r="C3550" i="8"/>
  <c r="D3550" i="8"/>
  <c r="A3551" i="8"/>
  <c r="B3551" i="8"/>
  <c r="C3551" i="8"/>
  <c r="D3551" i="8"/>
  <c r="A3552" i="8"/>
  <c r="B3552" i="8"/>
  <c r="C3552" i="8"/>
  <c r="D3552" i="8"/>
  <c r="A3553" i="8"/>
  <c r="B3553" i="8"/>
  <c r="C3553" i="8"/>
  <c r="D3553" i="8"/>
  <c r="A3554" i="8"/>
  <c r="B3554" i="8"/>
  <c r="C3554" i="8"/>
  <c r="D3554" i="8"/>
  <c r="A3555" i="8"/>
  <c r="B3555" i="8"/>
  <c r="C3555" i="8"/>
  <c r="D3555" i="8"/>
  <c r="A3556" i="8"/>
  <c r="B3556" i="8"/>
  <c r="C3556" i="8"/>
  <c r="D3556" i="8"/>
  <c r="A3557" i="8"/>
  <c r="B3557" i="8"/>
  <c r="C3557" i="8"/>
  <c r="D3557" i="8"/>
  <c r="A3558" i="8"/>
  <c r="B3558" i="8"/>
  <c r="C3558" i="8"/>
  <c r="D3558" i="8"/>
  <c r="A3559" i="8"/>
  <c r="B3559" i="8"/>
  <c r="C3559" i="8"/>
  <c r="D3559" i="8"/>
  <c r="A3560" i="8"/>
  <c r="B3560" i="8"/>
  <c r="C3560" i="8"/>
  <c r="D3560" i="8"/>
  <c r="A3561" i="8"/>
  <c r="B3561" i="8"/>
  <c r="C3561" i="8"/>
  <c r="D3561" i="8"/>
  <c r="A3562" i="8"/>
  <c r="B3562" i="8"/>
  <c r="C3562" i="8"/>
  <c r="D3562" i="8"/>
  <c r="A3563" i="8"/>
  <c r="B3563" i="8"/>
  <c r="C3563" i="8"/>
  <c r="D3563" i="8"/>
  <c r="A3564" i="8"/>
  <c r="B3564" i="8"/>
  <c r="C3564" i="8"/>
  <c r="D3564" i="8"/>
  <c r="A3565" i="8"/>
  <c r="B3565" i="8"/>
  <c r="C3565" i="8"/>
  <c r="D3565" i="8"/>
  <c r="A3566" i="8"/>
  <c r="B3566" i="8"/>
  <c r="C3566" i="8"/>
  <c r="D3566" i="8"/>
  <c r="A3567" i="8"/>
  <c r="B3567" i="8"/>
  <c r="C3567" i="8"/>
  <c r="D3567" i="8"/>
  <c r="A3568" i="8"/>
  <c r="B3568" i="8"/>
  <c r="C3568" i="8"/>
  <c r="D3568" i="8"/>
  <c r="A3569" i="8"/>
  <c r="B3569" i="8"/>
  <c r="C3569" i="8"/>
  <c r="D3569" i="8"/>
  <c r="A3570" i="8"/>
  <c r="B3570" i="8"/>
  <c r="C3570" i="8"/>
  <c r="D3570" i="8"/>
  <c r="A3571" i="8"/>
  <c r="B3571" i="8"/>
  <c r="C3571" i="8"/>
  <c r="D3571" i="8"/>
  <c r="A3572" i="8"/>
  <c r="B3572" i="8"/>
  <c r="C3572" i="8"/>
  <c r="D3572" i="8"/>
  <c r="A3573" i="8"/>
  <c r="B3573" i="8"/>
  <c r="C3573" i="8"/>
  <c r="D3573" i="8"/>
  <c r="A3574" i="8"/>
  <c r="B3574" i="8"/>
  <c r="C3574" i="8"/>
  <c r="D3574" i="8"/>
  <c r="A3575" i="8"/>
  <c r="B3575" i="8"/>
  <c r="C3575" i="8"/>
  <c r="D3575" i="8"/>
  <c r="A3576" i="8"/>
  <c r="B3576" i="8"/>
  <c r="C3576" i="8"/>
  <c r="D3576" i="8"/>
  <c r="A3577" i="8"/>
  <c r="B3577" i="8"/>
  <c r="C3577" i="8"/>
  <c r="D3577" i="8"/>
  <c r="A3578" i="8"/>
  <c r="B3578" i="8"/>
  <c r="C3578" i="8"/>
  <c r="D3578" i="8"/>
  <c r="A3579" i="8"/>
  <c r="B3579" i="8"/>
  <c r="C3579" i="8"/>
  <c r="D3579" i="8"/>
  <c r="A3580" i="8"/>
  <c r="B3580" i="8"/>
  <c r="C3580" i="8"/>
  <c r="D3580" i="8"/>
  <c r="A3581" i="8"/>
  <c r="B3581" i="8"/>
  <c r="C3581" i="8"/>
  <c r="D3581" i="8"/>
  <c r="A3582" i="8"/>
  <c r="B3582" i="8"/>
  <c r="C3582" i="8"/>
  <c r="D3582" i="8"/>
  <c r="A3583" i="8"/>
  <c r="B3583" i="8"/>
  <c r="C3583" i="8"/>
  <c r="D3583" i="8"/>
  <c r="A3584" i="8"/>
  <c r="B3584" i="8"/>
  <c r="C3584" i="8"/>
  <c r="D3584" i="8"/>
  <c r="A3585" i="8"/>
  <c r="B3585" i="8"/>
  <c r="C3585" i="8"/>
  <c r="D3585" i="8"/>
  <c r="A3586" i="8"/>
  <c r="B3586" i="8"/>
  <c r="C3586" i="8"/>
  <c r="D3586" i="8"/>
  <c r="A3587" i="8"/>
  <c r="B3587" i="8"/>
  <c r="C3587" i="8"/>
  <c r="D3587" i="8"/>
  <c r="A3588" i="8"/>
  <c r="B3588" i="8"/>
  <c r="C3588" i="8"/>
  <c r="D3588" i="8"/>
  <c r="A3589" i="8"/>
  <c r="B3589" i="8"/>
  <c r="C3589" i="8"/>
  <c r="D3589" i="8"/>
  <c r="A3590" i="8"/>
  <c r="B3590" i="8"/>
  <c r="C3590" i="8"/>
  <c r="D3590" i="8"/>
  <c r="A3591" i="8"/>
  <c r="B3591" i="8"/>
  <c r="C3591" i="8"/>
  <c r="D3591" i="8"/>
  <c r="A3592" i="8"/>
  <c r="B3592" i="8"/>
  <c r="C3592" i="8"/>
  <c r="D3592" i="8"/>
  <c r="A3593" i="8"/>
  <c r="B3593" i="8"/>
  <c r="C3593" i="8"/>
  <c r="D3593" i="8"/>
  <c r="A3594" i="8"/>
  <c r="B3594" i="8"/>
  <c r="C3594" i="8"/>
  <c r="D3594" i="8"/>
  <c r="A3595" i="8"/>
  <c r="B3595" i="8"/>
  <c r="C3595" i="8"/>
  <c r="D3595" i="8"/>
  <c r="A3596" i="8"/>
  <c r="B3596" i="8"/>
  <c r="C3596" i="8"/>
  <c r="D3596" i="8"/>
  <c r="A3597" i="8"/>
  <c r="B3597" i="8"/>
  <c r="C3597" i="8"/>
  <c r="D3597" i="8"/>
  <c r="A3598" i="8"/>
  <c r="B3598" i="8"/>
  <c r="C3598" i="8"/>
  <c r="D3598" i="8"/>
  <c r="A3599" i="8"/>
  <c r="B3599" i="8"/>
  <c r="C3599" i="8"/>
  <c r="D3599" i="8"/>
  <c r="A3600" i="8"/>
  <c r="B3600" i="8"/>
  <c r="C3600" i="8"/>
  <c r="D3600" i="8"/>
  <c r="A3601" i="8"/>
  <c r="B3601" i="8"/>
  <c r="C3601" i="8"/>
  <c r="D3601" i="8"/>
  <c r="A3602" i="8"/>
  <c r="B3602" i="8"/>
  <c r="C3602" i="8"/>
  <c r="D3602" i="8"/>
  <c r="A3603" i="8"/>
  <c r="B3603" i="8"/>
  <c r="C3603" i="8"/>
  <c r="D3603" i="8"/>
  <c r="A3604" i="8"/>
  <c r="B3604" i="8"/>
  <c r="C3604" i="8"/>
  <c r="D3604" i="8"/>
  <c r="A3605" i="8"/>
  <c r="B3605" i="8"/>
  <c r="C3605" i="8"/>
  <c r="D3605" i="8"/>
  <c r="A3606" i="8"/>
  <c r="B3606" i="8"/>
  <c r="C3606" i="8"/>
  <c r="D3606" i="8"/>
  <c r="A3607" i="8"/>
  <c r="B3607" i="8"/>
  <c r="C3607" i="8"/>
  <c r="D3607" i="8"/>
  <c r="A3608" i="8"/>
  <c r="B3608" i="8"/>
  <c r="C3608" i="8"/>
  <c r="D3608" i="8"/>
  <c r="A3609" i="8"/>
  <c r="B3609" i="8"/>
  <c r="C3609" i="8"/>
  <c r="D3609" i="8"/>
  <c r="A3610" i="8"/>
  <c r="B3610" i="8"/>
  <c r="C3610" i="8"/>
  <c r="D3610" i="8"/>
  <c r="A3611" i="8"/>
  <c r="B3611" i="8"/>
  <c r="C3611" i="8"/>
  <c r="D3611" i="8"/>
  <c r="A3612" i="8"/>
  <c r="B3612" i="8"/>
  <c r="C3612" i="8"/>
  <c r="D3612" i="8"/>
  <c r="A3613" i="8"/>
  <c r="B3613" i="8"/>
  <c r="C3613" i="8"/>
  <c r="D3613" i="8"/>
  <c r="A3614" i="8"/>
  <c r="B3614" i="8"/>
  <c r="C3614" i="8"/>
  <c r="D3614" i="8"/>
  <c r="A3615" i="8"/>
  <c r="B3615" i="8"/>
  <c r="C3615" i="8"/>
  <c r="D3615" i="8"/>
  <c r="A3616" i="8"/>
  <c r="B3616" i="8"/>
  <c r="C3616" i="8"/>
  <c r="D3616" i="8"/>
  <c r="A3617" i="8"/>
  <c r="B3617" i="8"/>
  <c r="C3617" i="8"/>
  <c r="D3617" i="8"/>
  <c r="A3618" i="8"/>
  <c r="B3618" i="8"/>
  <c r="C3618" i="8"/>
  <c r="D3618" i="8"/>
  <c r="A3619" i="8"/>
  <c r="B3619" i="8"/>
  <c r="C3619" i="8"/>
  <c r="D3619" i="8"/>
  <c r="A3620" i="8"/>
  <c r="B3620" i="8"/>
  <c r="C3620" i="8"/>
  <c r="D3620" i="8"/>
  <c r="A3621" i="8"/>
  <c r="B3621" i="8"/>
  <c r="C3621" i="8"/>
  <c r="D3621" i="8"/>
  <c r="A3622" i="8"/>
  <c r="B3622" i="8"/>
  <c r="C3622" i="8"/>
  <c r="D3622" i="8"/>
  <c r="A3623" i="8"/>
  <c r="B3623" i="8"/>
  <c r="C3623" i="8"/>
  <c r="D3623" i="8"/>
  <c r="A3624" i="8"/>
  <c r="B3624" i="8"/>
  <c r="C3624" i="8"/>
  <c r="D3624" i="8"/>
  <c r="A3625" i="8"/>
  <c r="B3625" i="8"/>
  <c r="C3625" i="8"/>
  <c r="D3625" i="8"/>
  <c r="A3626" i="8"/>
  <c r="B3626" i="8"/>
  <c r="C3626" i="8"/>
  <c r="D3626" i="8"/>
  <c r="A3627" i="8"/>
  <c r="B3627" i="8"/>
  <c r="C3627" i="8"/>
  <c r="D3627" i="8"/>
  <c r="A3628" i="8"/>
  <c r="B3628" i="8"/>
  <c r="C3628" i="8"/>
  <c r="D3628" i="8"/>
  <c r="A3629" i="8"/>
  <c r="B3629" i="8"/>
  <c r="C3629" i="8"/>
  <c r="D3629" i="8"/>
  <c r="A3630" i="8"/>
  <c r="B3630" i="8"/>
  <c r="C3630" i="8"/>
  <c r="D3630" i="8"/>
  <c r="A3631" i="8"/>
  <c r="B3631" i="8"/>
  <c r="C3631" i="8"/>
  <c r="D3631" i="8"/>
  <c r="A3632" i="8"/>
  <c r="B3632" i="8"/>
  <c r="C3632" i="8"/>
  <c r="D3632" i="8"/>
  <c r="A3633" i="8"/>
  <c r="B3633" i="8"/>
  <c r="C3633" i="8"/>
  <c r="D3633" i="8"/>
  <c r="A3634" i="8"/>
  <c r="B3634" i="8"/>
  <c r="C3634" i="8"/>
  <c r="D3634" i="8"/>
  <c r="A3635" i="8"/>
  <c r="B3635" i="8"/>
  <c r="C3635" i="8"/>
  <c r="D3635" i="8"/>
  <c r="A3636" i="8"/>
  <c r="B3636" i="8"/>
  <c r="C3636" i="8"/>
  <c r="D3636" i="8"/>
  <c r="A3637" i="8"/>
  <c r="B3637" i="8"/>
  <c r="C3637" i="8"/>
  <c r="D3637" i="8"/>
  <c r="A3638" i="8"/>
  <c r="B3638" i="8"/>
  <c r="C3638" i="8"/>
  <c r="D3638" i="8"/>
  <c r="A3639" i="8"/>
  <c r="B3639" i="8"/>
  <c r="C3639" i="8"/>
  <c r="D3639" i="8"/>
  <c r="A3640" i="8"/>
  <c r="B3640" i="8"/>
  <c r="C3640" i="8"/>
  <c r="D3640" i="8"/>
  <c r="A3641" i="8"/>
  <c r="B3641" i="8"/>
  <c r="C3641" i="8"/>
  <c r="D3641" i="8"/>
  <c r="A3642" i="8"/>
  <c r="B3642" i="8"/>
  <c r="C3642" i="8"/>
  <c r="D3642" i="8"/>
  <c r="A3643" i="8"/>
  <c r="B3643" i="8"/>
  <c r="C3643" i="8"/>
  <c r="D3643" i="8"/>
  <c r="A3644" i="8"/>
  <c r="B3644" i="8"/>
  <c r="C3644" i="8"/>
  <c r="D3644" i="8"/>
  <c r="A3645" i="8"/>
  <c r="B3645" i="8"/>
  <c r="C3645" i="8"/>
  <c r="D3645" i="8"/>
  <c r="A3646" i="8"/>
  <c r="B3646" i="8"/>
  <c r="C3646" i="8"/>
  <c r="D3646" i="8"/>
  <c r="A3647" i="8"/>
  <c r="B3647" i="8"/>
  <c r="C3647" i="8"/>
  <c r="D3647" i="8"/>
  <c r="A3648" i="8"/>
  <c r="B3648" i="8"/>
  <c r="C3648" i="8"/>
  <c r="D3648" i="8"/>
  <c r="A3649" i="8"/>
  <c r="B3649" i="8"/>
  <c r="C3649" i="8"/>
  <c r="D3649" i="8"/>
  <c r="A3650" i="8"/>
  <c r="B3650" i="8"/>
  <c r="C3650" i="8"/>
  <c r="D3650" i="8"/>
  <c r="A3651" i="8"/>
  <c r="B3651" i="8"/>
  <c r="C3651" i="8"/>
  <c r="D3651" i="8"/>
  <c r="A3652" i="8"/>
  <c r="B3652" i="8"/>
  <c r="C3652" i="8"/>
  <c r="D3652" i="8"/>
  <c r="A3653" i="8"/>
  <c r="B3653" i="8"/>
  <c r="C3653" i="8"/>
  <c r="D3653" i="8"/>
  <c r="A3654" i="8"/>
  <c r="B3654" i="8"/>
  <c r="C3654" i="8"/>
  <c r="D3654" i="8"/>
  <c r="A3655" i="8"/>
  <c r="B3655" i="8"/>
  <c r="C3655" i="8"/>
  <c r="D3655" i="8"/>
  <c r="A3656" i="8"/>
  <c r="B3656" i="8"/>
  <c r="C3656" i="8"/>
  <c r="D3656" i="8"/>
  <c r="A3657" i="8"/>
  <c r="B3657" i="8"/>
  <c r="C3657" i="8"/>
  <c r="D3657" i="8"/>
  <c r="A3658" i="8"/>
  <c r="B3658" i="8"/>
  <c r="C3658" i="8"/>
  <c r="D3658" i="8"/>
  <c r="A3659" i="8"/>
  <c r="B3659" i="8"/>
  <c r="C3659" i="8"/>
  <c r="D3659" i="8"/>
  <c r="A3660" i="8"/>
  <c r="B3660" i="8"/>
  <c r="C3660" i="8"/>
  <c r="D3660" i="8"/>
  <c r="A3661" i="8"/>
  <c r="B3661" i="8"/>
  <c r="C3661" i="8"/>
  <c r="D3661" i="8"/>
  <c r="A3662" i="8"/>
  <c r="B3662" i="8"/>
  <c r="C3662" i="8"/>
  <c r="D3662" i="8"/>
  <c r="A3663" i="8"/>
  <c r="B3663" i="8"/>
  <c r="C3663" i="8"/>
  <c r="D3663" i="8"/>
  <c r="A3664" i="8"/>
  <c r="B3664" i="8"/>
  <c r="C3664" i="8"/>
  <c r="D3664" i="8"/>
  <c r="A3665" i="8"/>
  <c r="B3665" i="8"/>
  <c r="C3665" i="8"/>
  <c r="D3665" i="8"/>
  <c r="A3666" i="8"/>
  <c r="B3666" i="8"/>
  <c r="C3666" i="8"/>
  <c r="D3666" i="8"/>
  <c r="A3667" i="8"/>
  <c r="B3667" i="8"/>
  <c r="C3667" i="8"/>
  <c r="D3667" i="8"/>
  <c r="A3668" i="8"/>
  <c r="B3668" i="8"/>
  <c r="C3668" i="8"/>
  <c r="D3668" i="8"/>
  <c r="A3669" i="8"/>
  <c r="B3669" i="8"/>
  <c r="C3669" i="8"/>
  <c r="D3669" i="8"/>
  <c r="A3670" i="8"/>
  <c r="B3670" i="8"/>
  <c r="C3670" i="8"/>
  <c r="D3670" i="8"/>
  <c r="A3671" i="8"/>
  <c r="B3671" i="8"/>
  <c r="C3671" i="8"/>
  <c r="D3671" i="8"/>
  <c r="A3672" i="8"/>
  <c r="B3672" i="8"/>
  <c r="C3672" i="8"/>
  <c r="D3672" i="8"/>
  <c r="A3673" i="8"/>
  <c r="B3673" i="8"/>
  <c r="C3673" i="8"/>
  <c r="D3673" i="8"/>
  <c r="A3674" i="8"/>
  <c r="B3674" i="8"/>
  <c r="C3674" i="8"/>
  <c r="D3674" i="8"/>
  <c r="A3675" i="8"/>
  <c r="B3675" i="8"/>
  <c r="C3675" i="8"/>
  <c r="D3675" i="8"/>
  <c r="A3676" i="8"/>
  <c r="B3676" i="8"/>
  <c r="C3676" i="8"/>
  <c r="D3676" i="8"/>
  <c r="A3677" i="8"/>
  <c r="B3677" i="8"/>
  <c r="C3677" i="8"/>
  <c r="D3677" i="8"/>
  <c r="A3678" i="8"/>
  <c r="B3678" i="8"/>
  <c r="C3678" i="8"/>
  <c r="D3678" i="8"/>
  <c r="A3679" i="8"/>
  <c r="B3679" i="8"/>
  <c r="C3679" i="8"/>
  <c r="D3679" i="8"/>
  <c r="A3680" i="8"/>
  <c r="B3680" i="8"/>
  <c r="C3680" i="8"/>
  <c r="D3680" i="8"/>
  <c r="A3681" i="8"/>
  <c r="B3681" i="8"/>
  <c r="C3681" i="8"/>
  <c r="D3681" i="8"/>
  <c r="A3682" i="8"/>
  <c r="B3682" i="8"/>
  <c r="C3682" i="8"/>
  <c r="D3682" i="8"/>
  <c r="A3683" i="8"/>
  <c r="B3683" i="8"/>
  <c r="C3683" i="8"/>
  <c r="D3683" i="8"/>
  <c r="A3684" i="8"/>
  <c r="B3684" i="8"/>
  <c r="C3684" i="8"/>
  <c r="D3684" i="8"/>
  <c r="A3685" i="8"/>
  <c r="B3685" i="8"/>
  <c r="C3685" i="8"/>
  <c r="D3685" i="8"/>
  <c r="A3686" i="8"/>
  <c r="B3686" i="8"/>
  <c r="C3686" i="8"/>
  <c r="D3686" i="8"/>
  <c r="A3687" i="8"/>
  <c r="B3687" i="8"/>
  <c r="C3687" i="8"/>
  <c r="D3687" i="8"/>
  <c r="A3688" i="8"/>
  <c r="B3688" i="8"/>
  <c r="C3688" i="8"/>
  <c r="D3688" i="8"/>
  <c r="A3689" i="8"/>
  <c r="B3689" i="8"/>
  <c r="C3689" i="8"/>
  <c r="D3689" i="8"/>
  <c r="A3690" i="8"/>
  <c r="B3690" i="8"/>
  <c r="C3690" i="8"/>
  <c r="D3690" i="8"/>
  <c r="A3691" i="8"/>
  <c r="B3691" i="8"/>
  <c r="C3691" i="8"/>
  <c r="D3691" i="8"/>
  <c r="A3692" i="8"/>
  <c r="B3692" i="8"/>
  <c r="C3692" i="8"/>
  <c r="D3692" i="8"/>
  <c r="A3693" i="8"/>
  <c r="B3693" i="8"/>
  <c r="C3693" i="8"/>
  <c r="D3693" i="8"/>
  <c r="A3694" i="8"/>
  <c r="B3694" i="8"/>
  <c r="C3694" i="8"/>
  <c r="D3694" i="8"/>
  <c r="A3695" i="8"/>
  <c r="B3695" i="8"/>
  <c r="C3695" i="8"/>
  <c r="D3695" i="8"/>
  <c r="A3696" i="8"/>
  <c r="B3696" i="8"/>
  <c r="C3696" i="8"/>
  <c r="D3696" i="8"/>
  <c r="A3697" i="8"/>
  <c r="B3697" i="8"/>
  <c r="C3697" i="8"/>
  <c r="D3697" i="8"/>
  <c r="A3698" i="8"/>
  <c r="B3698" i="8"/>
  <c r="C3698" i="8"/>
  <c r="D3698" i="8"/>
  <c r="A3699" i="8"/>
  <c r="B3699" i="8"/>
  <c r="C3699" i="8"/>
  <c r="D3699" i="8"/>
  <c r="A3700" i="8"/>
  <c r="B3700" i="8"/>
  <c r="C3700" i="8"/>
  <c r="D3700" i="8"/>
  <c r="A3701" i="8"/>
  <c r="B3701" i="8"/>
  <c r="C3701" i="8"/>
  <c r="D3701" i="8"/>
  <c r="A3702" i="8"/>
  <c r="B3702" i="8"/>
  <c r="C3702" i="8"/>
  <c r="D3702" i="8"/>
  <c r="A3703" i="8"/>
  <c r="B3703" i="8"/>
  <c r="C3703" i="8"/>
  <c r="D3703" i="8"/>
  <c r="A3704" i="8"/>
  <c r="B3704" i="8"/>
  <c r="C3704" i="8"/>
  <c r="D3704" i="8"/>
  <c r="A3705" i="8"/>
  <c r="B3705" i="8"/>
  <c r="C3705" i="8"/>
  <c r="D3705" i="8"/>
  <c r="A3706" i="8"/>
  <c r="B3706" i="8"/>
  <c r="C3706" i="8"/>
  <c r="D3706" i="8"/>
  <c r="A3707" i="8"/>
  <c r="B3707" i="8"/>
  <c r="C3707" i="8"/>
  <c r="D3707" i="8"/>
  <c r="A3708" i="8"/>
  <c r="B3708" i="8"/>
  <c r="C3708" i="8"/>
  <c r="D3708" i="8"/>
  <c r="A3709" i="8"/>
  <c r="B3709" i="8"/>
  <c r="C3709" i="8"/>
  <c r="D3709" i="8"/>
  <c r="A3710" i="8"/>
  <c r="B3710" i="8"/>
  <c r="C3710" i="8"/>
  <c r="D3710" i="8"/>
  <c r="A3711" i="8"/>
  <c r="B3711" i="8"/>
  <c r="C3711" i="8"/>
  <c r="D3711" i="8"/>
  <c r="A3712" i="8"/>
  <c r="B3712" i="8"/>
  <c r="C3712" i="8"/>
  <c r="D3712" i="8"/>
  <c r="A3713" i="8"/>
  <c r="B3713" i="8"/>
  <c r="C3713" i="8"/>
  <c r="D3713" i="8"/>
  <c r="A3714" i="8"/>
  <c r="B3714" i="8"/>
  <c r="C3714" i="8"/>
  <c r="D3714" i="8"/>
  <c r="A3715" i="8"/>
  <c r="B3715" i="8"/>
  <c r="C3715" i="8"/>
  <c r="D3715" i="8"/>
  <c r="A3716" i="8"/>
  <c r="B3716" i="8"/>
  <c r="C3716" i="8"/>
  <c r="D3716" i="8"/>
  <c r="A3717" i="8"/>
  <c r="B3717" i="8"/>
  <c r="C3717" i="8"/>
  <c r="D3717" i="8"/>
  <c r="A3718" i="8"/>
  <c r="B3718" i="8"/>
  <c r="C3718" i="8"/>
  <c r="D3718" i="8"/>
  <c r="A3719" i="8"/>
  <c r="B3719" i="8"/>
  <c r="C3719" i="8"/>
  <c r="D3719" i="8"/>
  <c r="A3720" i="8"/>
  <c r="B3720" i="8"/>
  <c r="C3720" i="8"/>
  <c r="D3720" i="8"/>
  <c r="A3721" i="8"/>
  <c r="B3721" i="8"/>
  <c r="C3721" i="8"/>
  <c r="D3721" i="8"/>
  <c r="A3722" i="8"/>
  <c r="B3722" i="8"/>
  <c r="C3722" i="8"/>
  <c r="D3722" i="8"/>
  <c r="A3723" i="8"/>
  <c r="B3723" i="8"/>
  <c r="C3723" i="8"/>
  <c r="D3723" i="8"/>
  <c r="A3724" i="8"/>
  <c r="B3724" i="8"/>
  <c r="C3724" i="8"/>
  <c r="D3724" i="8"/>
  <c r="A3725" i="8"/>
  <c r="B3725" i="8"/>
  <c r="C3725" i="8"/>
  <c r="D3725" i="8"/>
  <c r="A3726" i="8"/>
  <c r="B3726" i="8"/>
  <c r="C3726" i="8"/>
  <c r="D3726" i="8"/>
  <c r="A3727" i="8"/>
  <c r="B3727" i="8"/>
  <c r="C3727" i="8"/>
  <c r="D3727" i="8"/>
  <c r="A3728" i="8"/>
  <c r="B3728" i="8"/>
  <c r="C3728" i="8"/>
  <c r="D3728" i="8"/>
  <c r="A3729" i="8"/>
  <c r="B3729" i="8"/>
  <c r="C3729" i="8"/>
  <c r="D3729" i="8"/>
  <c r="A3730" i="8"/>
  <c r="B3730" i="8"/>
  <c r="C3730" i="8"/>
  <c r="D3730" i="8"/>
  <c r="A3731" i="8"/>
  <c r="B3731" i="8"/>
  <c r="C3731" i="8"/>
  <c r="D3731" i="8"/>
  <c r="A3732" i="8"/>
  <c r="B3732" i="8"/>
  <c r="C3732" i="8"/>
  <c r="D3732" i="8"/>
  <c r="A3733" i="8"/>
  <c r="B3733" i="8"/>
  <c r="C3733" i="8"/>
  <c r="D3733" i="8"/>
  <c r="A3734" i="8"/>
  <c r="B3734" i="8"/>
  <c r="C3734" i="8"/>
  <c r="D3734" i="8"/>
  <c r="A3735" i="8"/>
  <c r="B3735" i="8"/>
  <c r="C3735" i="8"/>
  <c r="D3735" i="8"/>
  <c r="A3736" i="8"/>
  <c r="B3736" i="8"/>
  <c r="C3736" i="8"/>
  <c r="D3736" i="8"/>
  <c r="A3737" i="8"/>
  <c r="B3737" i="8"/>
  <c r="C3737" i="8"/>
  <c r="D3737" i="8"/>
  <c r="A3738" i="8"/>
  <c r="B3738" i="8"/>
  <c r="C3738" i="8"/>
  <c r="D3738" i="8"/>
  <c r="A3739" i="8"/>
  <c r="B3739" i="8"/>
  <c r="C3739" i="8"/>
  <c r="D3739" i="8"/>
  <c r="A3740" i="8"/>
  <c r="B3740" i="8"/>
  <c r="C3740" i="8"/>
  <c r="D3740" i="8"/>
  <c r="A3741" i="8"/>
  <c r="B3741" i="8"/>
  <c r="C3741" i="8"/>
  <c r="D3741" i="8"/>
  <c r="A3742" i="8"/>
  <c r="B3742" i="8"/>
  <c r="C3742" i="8"/>
  <c r="D3742" i="8"/>
  <c r="A3743" i="8"/>
  <c r="B3743" i="8"/>
  <c r="C3743" i="8"/>
  <c r="D3743" i="8"/>
  <c r="A3744" i="8"/>
  <c r="B3744" i="8"/>
  <c r="C3744" i="8"/>
  <c r="D3744" i="8"/>
  <c r="A3745" i="8"/>
  <c r="B3745" i="8"/>
  <c r="C3745" i="8"/>
  <c r="D3745" i="8"/>
  <c r="A3746" i="8"/>
  <c r="B3746" i="8"/>
  <c r="C3746" i="8"/>
  <c r="D3746" i="8"/>
  <c r="A3747" i="8"/>
  <c r="B3747" i="8"/>
  <c r="C3747" i="8"/>
  <c r="D3747" i="8"/>
  <c r="A3748" i="8"/>
  <c r="B3748" i="8"/>
  <c r="C3748" i="8"/>
  <c r="D3748" i="8"/>
  <c r="A3749" i="8"/>
  <c r="B3749" i="8"/>
  <c r="C3749" i="8"/>
  <c r="D3749" i="8"/>
  <c r="A3750" i="8"/>
  <c r="B3750" i="8"/>
  <c r="C3750" i="8"/>
  <c r="D3750" i="8"/>
  <c r="A3751" i="8"/>
  <c r="B3751" i="8"/>
  <c r="C3751" i="8"/>
  <c r="D3751" i="8"/>
  <c r="A3752" i="8"/>
  <c r="B3752" i="8"/>
  <c r="C3752" i="8"/>
  <c r="D3752" i="8"/>
  <c r="A3753" i="8"/>
  <c r="B3753" i="8"/>
  <c r="C3753" i="8"/>
  <c r="D3753" i="8"/>
  <c r="A3754" i="8"/>
  <c r="B3754" i="8"/>
  <c r="C3754" i="8"/>
  <c r="D3754" i="8"/>
  <c r="A3755" i="8"/>
  <c r="B3755" i="8"/>
  <c r="C3755" i="8"/>
  <c r="D3755" i="8"/>
  <c r="A3756" i="8"/>
  <c r="B3756" i="8"/>
  <c r="C3756" i="8"/>
  <c r="D3756" i="8"/>
  <c r="A3757" i="8"/>
  <c r="B3757" i="8"/>
  <c r="C3757" i="8"/>
  <c r="D3757" i="8"/>
  <c r="A3758" i="8"/>
  <c r="B3758" i="8"/>
  <c r="C3758" i="8"/>
  <c r="D3758" i="8"/>
  <c r="A3759" i="8"/>
  <c r="B3759" i="8"/>
  <c r="C3759" i="8"/>
  <c r="D3759" i="8"/>
  <c r="A3760" i="8"/>
  <c r="B3760" i="8"/>
  <c r="C3760" i="8"/>
  <c r="D3760" i="8"/>
  <c r="A3761" i="8"/>
  <c r="B3761" i="8"/>
  <c r="C3761" i="8"/>
  <c r="D3761" i="8"/>
  <c r="A3762" i="8"/>
  <c r="B3762" i="8"/>
  <c r="C3762" i="8"/>
  <c r="D3762" i="8"/>
  <c r="A3763" i="8"/>
  <c r="B3763" i="8"/>
  <c r="C3763" i="8"/>
  <c r="D3763" i="8"/>
  <c r="A3764" i="8"/>
  <c r="B3764" i="8"/>
  <c r="C3764" i="8"/>
  <c r="D3764" i="8"/>
  <c r="A3765" i="8"/>
  <c r="B3765" i="8"/>
  <c r="C3765" i="8"/>
  <c r="D3765" i="8"/>
  <c r="A3766" i="8"/>
  <c r="B3766" i="8"/>
  <c r="C3766" i="8"/>
  <c r="D3766" i="8"/>
  <c r="A3767" i="8"/>
  <c r="B3767" i="8"/>
  <c r="C3767" i="8"/>
  <c r="D3767" i="8"/>
  <c r="A3768" i="8"/>
  <c r="B3768" i="8"/>
  <c r="C3768" i="8"/>
  <c r="D3768" i="8"/>
  <c r="A3769" i="8"/>
  <c r="B3769" i="8"/>
  <c r="C3769" i="8"/>
  <c r="D3769" i="8"/>
  <c r="A3770" i="8"/>
  <c r="B3770" i="8"/>
  <c r="C3770" i="8"/>
  <c r="D3770" i="8"/>
  <c r="A3771" i="8"/>
  <c r="B3771" i="8"/>
  <c r="C3771" i="8"/>
  <c r="D3771" i="8"/>
  <c r="A3772" i="8"/>
  <c r="B3772" i="8"/>
  <c r="C3772" i="8"/>
  <c r="D3772" i="8"/>
  <c r="A3773" i="8"/>
  <c r="B3773" i="8"/>
  <c r="C3773" i="8"/>
  <c r="D3773" i="8"/>
  <c r="A3774" i="8"/>
  <c r="B3774" i="8"/>
  <c r="C3774" i="8"/>
  <c r="D3774" i="8"/>
  <c r="A3775" i="8"/>
  <c r="B3775" i="8"/>
  <c r="C3775" i="8"/>
  <c r="D3775" i="8"/>
  <c r="A3776" i="8"/>
  <c r="B3776" i="8"/>
  <c r="C3776" i="8"/>
  <c r="D3776" i="8"/>
  <c r="A3777" i="8"/>
  <c r="B3777" i="8"/>
  <c r="C3777" i="8"/>
  <c r="D3777" i="8"/>
  <c r="A3778" i="8"/>
  <c r="B3778" i="8"/>
  <c r="C3778" i="8"/>
  <c r="D3778" i="8"/>
  <c r="A3779" i="8"/>
  <c r="B3779" i="8"/>
  <c r="C3779" i="8"/>
  <c r="D3779" i="8"/>
  <c r="A3780" i="8"/>
  <c r="B3780" i="8"/>
  <c r="C3780" i="8"/>
  <c r="D3780" i="8"/>
  <c r="A3781" i="8"/>
  <c r="B3781" i="8"/>
  <c r="C3781" i="8"/>
  <c r="D3781" i="8"/>
  <c r="A3782" i="8"/>
  <c r="B3782" i="8"/>
  <c r="C3782" i="8"/>
  <c r="D3782" i="8"/>
  <c r="A3783" i="8"/>
  <c r="B3783" i="8"/>
  <c r="C3783" i="8"/>
  <c r="D3783" i="8"/>
  <c r="A3784" i="8"/>
  <c r="B3784" i="8"/>
  <c r="C3784" i="8"/>
  <c r="D3784" i="8"/>
  <c r="A3785" i="8"/>
  <c r="B3785" i="8"/>
  <c r="C3785" i="8"/>
  <c r="D3785" i="8"/>
  <c r="A3786" i="8"/>
  <c r="B3786" i="8"/>
  <c r="C3786" i="8"/>
  <c r="D3786" i="8"/>
  <c r="A3787" i="8"/>
  <c r="B3787" i="8"/>
  <c r="C3787" i="8"/>
  <c r="D3787" i="8"/>
  <c r="A3788" i="8"/>
  <c r="B3788" i="8"/>
  <c r="C3788" i="8"/>
  <c r="D3788" i="8"/>
  <c r="A3789" i="8"/>
  <c r="B3789" i="8"/>
  <c r="C3789" i="8"/>
  <c r="D3789" i="8"/>
  <c r="A3790" i="8"/>
  <c r="B3790" i="8"/>
  <c r="C3790" i="8"/>
  <c r="D3790" i="8"/>
  <c r="A3791" i="8"/>
  <c r="B3791" i="8"/>
  <c r="C3791" i="8"/>
  <c r="D3791" i="8"/>
  <c r="A3792" i="8"/>
  <c r="B3792" i="8"/>
  <c r="C3792" i="8"/>
  <c r="D3792" i="8"/>
  <c r="A3793" i="8"/>
  <c r="B3793" i="8"/>
  <c r="C3793" i="8"/>
  <c r="D3793" i="8"/>
  <c r="A3794" i="8"/>
  <c r="B3794" i="8"/>
  <c r="C3794" i="8"/>
  <c r="D3794" i="8"/>
  <c r="A3795" i="8"/>
  <c r="B3795" i="8"/>
  <c r="C3795" i="8"/>
  <c r="D3795" i="8"/>
  <c r="A3796" i="8"/>
  <c r="B3796" i="8"/>
  <c r="C3796" i="8"/>
  <c r="D3796" i="8"/>
  <c r="A3797" i="8"/>
  <c r="B3797" i="8"/>
  <c r="C3797" i="8"/>
  <c r="D3797" i="8"/>
  <c r="A3798" i="8"/>
  <c r="B3798" i="8"/>
  <c r="C3798" i="8"/>
  <c r="D3798" i="8"/>
  <c r="A3799" i="8"/>
  <c r="B3799" i="8"/>
  <c r="C3799" i="8"/>
  <c r="D3799" i="8"/>
  <c r="A3800" i="8"/>
  <c r="B3800" i="8"/>
  <c r="C3800" i="8"/>
  <c r="D3800" i="8"/>
  <c r="A3801" i="8"/>
  <c r="B3801" i="8"/>
  <c r="C3801" i="8"/>
  <c r="D3801" i="8"/>
  <c r="A3802" i="8"/>
  <c r="B3802" i="8"/>
  <c r="C3802" i="8"/>
  <c r="D3802" i="8"/>
  <c r="A3803" i="8"/>
  <c r="B3803" i="8"/>
  <c r="C3803" i="8"/>
  <c r="D3803" i="8"/>
  <c r="A3804" i="8"/>
  <c r="B3804" i="8"/>
  <c r="C3804" i="8"/>
  <c r="D3804" i="8"/>
  <c r="A3805" i="8"/>
  <c r="B3805" i="8"/>
  <c r="C3805" i="8"/>
  <c r="D3805" i="8"/>
  <c r="A3806" i="8"/>
  <c r="B3806" i="8"/>
  <c r="C3806" i="8"/>
  <c r="D3806" i="8"/>
  <c r="A3807" i="8"/>
  <c r="B3807" i="8"/>
  <c r="C3807" i="8"/>
  <c r="D3807" i="8"/>
  <c r="A3808" i="8"/>
  <c r="B3808" i="8"/>
  <c r="C3808" i="8"/>
  <c r="D3808" i="8"/>
  <c r="A3809" i="8"/>
  <c r="B3809" i="8"/>
  <c r="C3809" i="8"/>
  <c r="D3809" i="8"/>
  <c r="A3810" i="8"/>
  <c r="B3810" i="8"/>
  <c r="C3810" i="8"/>
  <c r="D3810" i="8"/>
  <c r="A3811" i="8"/>
  <c r="B3811" i="8"/>
  <c r="C3811" i="8"/>
  <c r="D3811" i="8"/>
  <c r="A3812" i="8"/>
  <c r="B3812" i="8"/>
  <c r="C3812" i="8"/>
  <c r="D3812" i="8"/>
  <c r="A3813" i="8"/>
  <c r="B3813" i="8"/>
  <c r="C3813" i="8"/>
  <c r="D3813" i="8"/>
  <c r="A3814" i="8"/>
  <c r="B3814" i="8"/>
  <c r="C3814" i="8"/>
  <c r="D3814" i="8"/>
  <c r="A3815" i="8"/>
  <c r="B3815" i="8"/>
  <c r="C3815" i="8"/>
  <c r="D3815" i="8"/>
  <c r="A3816" i="8"/>
  <c r="B3816" i="8"/>
  <c r="C3816" i="8"/>
  <c r="D3816" i="8"/>
  <c r="A3817" i="8"/>
  <c r="B3817" i="8"/>
  <c r="C3817" i="8"/>
  <c r="D3817" i="8"/>
  <c r="A3818" i="8"/>
  <c r="B3818" i="8"/>
  <c r="C3818" i="8"/>
  <c r="D3818" i="8"/>
  <c r="A3819" i="8"/>
  <c r="B3819" i="8"/>
  <c r="C3819" i="8"/>
  <c r="D3819" i="8"/>
  <c r="A3820" i="8"/>
  <c r="B3820" i="8"/>
  <c r="C3820" i="8"/>
  <c r="D3820" i="8"/>
  <c r="A3821" i="8"/>
  <c r="B3821" i="8"/>
  <c r="C3821" i="8"/>
  <c r="D3821" i="8"/>
  <c r="A3822" i="8"/>
  <c r="B3822" i="8"/>
  <c r="C3822" i="8"/>
  <c r="D3822" i="8"/>
  <c r="A3823" i="8"/>
  <c r="B3823" i="8"/>
  <c r="C3823" i="8"/>
  <c r="D3823" i="8"/>
  <c r="A3824" i="8"/>
  <c r="B3824" i="8"/>
  <c r="C3824" i="8"/>
  <c r="D3824" i="8"/>
  <c r="A3825" i="8"/>
  <c r="B3825" i="8"/>
  <c r="C3825" i="8"/>
  <c r="D3825" i="8"/>
  <c r="A3826" i="8"/>
  <c r="B3826" i="8"/>
  <c r="C3826" i="8"/>
  <c r="D3826" i="8"/>
  <c r="A3827" i="8"/>
  <c r="B3827" i="8"/>
  <c r="C3827" i="8"/>
  <c r="D3827" i="8"/>
  <c r="A3828" i="8"/>
  <c r="B3828" i="8"/>
  <c r="C3828" i="8"/>
  <c r="D3828" i="8"/>
  <c r="A3829" i="8"/>
  <c r="B3829" i="8"/>
  <c r="C3829" i="8"/>
  <c r="D3829" i="8"/>
  <c r="A3830" i="8"/>
  <c r="B3830" i="8"/>
  <c r="C3830" i="8"/>
  <c r="D3830" i="8"/>
  <c r="A3831" i="8"/>
  <c r="B3831" i="8"/>
  <c r="C3831" i="8"/>
  <c r="D3831" i="8"/>
  <c r="A3832" i="8"/>
  <c r="B3832" i="8"/>
  <c r="C3832" i="8"/>
  <c r="D3832" i="8"/>
  <c r="A3833" i="8"/>
  <c r="B3833" i="8"/>
  <c r="C3833" i="8"/>
  <c r="D3833" i="8"/>
  <c r="A3834" i="8"/>
  <c r="B3834" i="8"/>
  <c r="C3834" i="8"/>
  <c r="D3834" i="8"/>
  <c r="A3835" i="8"/>
  <c r="B3835" i="8"/>
  <c r="C3835" i="8"/>
  <c r="D3835" i="8"/>
  <c r="A3836" i="8"/>
  <c r="B3836" i="8"/>
  <c r="C3836" i="8"/>
  <c r="D3836" i="8"/>
  <c r="A3837" i="8"/>
  <c r="B3837" i="8"/>
  <c r="C3837" i="8"/>
  <c r="D3837" i="8"/>
  <c r="A3838" i="8"/>
  <c r="B3838" i="8"/>
  <c r="C3838" i="8"/>
  <c r="D3838" i="8"/>
  <c r="A3839" i="8"/>
  <c r="B3839" i="8"/>
  <c r="C3839" i="8"/>
  <c r="D3839" i="8"/>
  <c r="A3840" i="8"/>
  <c r="B3840" i="8"/>
  <c r="C3840" i="8"/>
  <c r="D3840" i="8"/>
  <c r="A3841" i="8"/>
  <c r="B3841" i="8"/>
  <c r="C3841" i="8"/>
  <c r="D3841" i="8"/>
  <c r="A3842" i="8"/>
  <c r="B3842" i="8"/>
  <c r="C3842" i="8"/>
  <c r="D3842" i="8"/>
  <c r="A3843" i="8"/>
  <c r="B3843" i="8"/>
  <c r="C3843" i="8"/>
  <c r="D3843" i="8"/>
  <c r="A3844" i="8"/>
  <c r="B3844" i="8"/>
  <c r="C3844" i="8"/>
  <c r="D3844" i="8"/>
  <c r="A3845" i="8"/>
  <c r="B3845" i="8"/>
  <c r="C3845" i="8"/>
  <c r="D3845" i="8"/>
  <c r="A3846" i="8"/>
  <c r="B3846" i="8"/>
  <c r="C3846" i="8"/>
  <c r="D3846" i="8"/>
  <c r="A3847" i="8"/>
  <c r="B3847" i="8"/>
  <c r="C3847" i="8"/>
  <c r="D3847" i="8"/>
  <c r="A3848" i="8"/>
  <c r="B3848" i="8"/>
  <c r="C3848" i="8"/>
  <c r="D3848" i="8"/>
  <c r="D3549" i="8"/>
  <c r="C3549" i="8"/>
  <c r="B3549" i="8"/>
  <c r="A3549" i="8"/>
  <c r="A3249" i="8"/>
  <c r="B3249" i="8"/>
  <c r="C3249" i="8"/>
  <c r="D3249" i="8"/>
  <c r="A3250" i="8"/>
  <c r="B3250" i="8"/>
  <c r="C3250" i="8"/>
  <c r="D3250" i="8"/>
  <c r="A3251" i="8"/>
  <c r="B3251" i="8"/>
  <c r="C3251" i="8"/>
  <c r="D3251" i="8"/>
  <c r="A3252" i="8"/>
  <c r="B3252" i="8"/>
  <c r="C3252" i="8"/>
  <c r="D3252" i="8"/>
  <c r="A3253" i="8"/>
  <c r="B3253" i="8"/>
  <c r="C3253" i="8"/>
  <c r="D3253" i="8"/>
  <c r="A3254" i="8"/>
  <c r="B3254" i="8"/>
  <c r="C3254" i="8"/>
  <c r="D3254" i="8"/>
  <c r="A3255" i="8"/>
  <c r="B3255" i="8"/>
  <c r="C3255" i="8"/>
  <c r="D3255" i="8"/>
  <c r="A3256" i="8"/>
  <c r="B3256" i="8"/>
  <c r="C3256" i="8"/>
  <c r="D3256" i="8"/>
  <c r="A3257" i="8"/>
  <c r="B3257" i="8"/>
  <c r="C3257" i="8"/>
  <c r="D3257" i="8"/>
  <c r="A3258" i="8"/>
  <c r="B3258" i="8"/>
  <c r="C3258" i="8"/>
  <c r="D3258" i="8"/>
  <c r="A3259" i="8"/>
  <c r="B3259" i="8"/>
  <c r="C3259" i="8"/>
  <c r="D3259" i="8"/>
  <c r="A3260" i="8"/>
  <c r="B3260" i="8"/>
  <c r="C3260" i="8"/>
  <c r="D3260" i="8"/>
  <c r="A3261" i="8"/>
  <c r="B3261" i="8"/>
  <c r="C3261" i="8"/>
  <c r="D3261" i="8"/>
  <c r="A3262" i="8"/>
  <c r="B3262" i="8"/>
  <c r="C3262" i="8"/>
  <c r="D3262" i="8"/>
  <c r="A3263" i="8"/>
  <c r="B3263" i="8"/>
  <c r="C3263" i="8"/>
  <c r="D3263" i="8"/>
  <c r="A3264" i="8"/>
  <c r="B3264" i="8"/>
  <c r="C3264" i="8"/>
  <c r="D3264" i="8"/>
  <c r="A3265" i="8"/>
  <c r="B3265" i="8"/>
  <c r="C3265" i="8"/>
  <c r="D3265" i="8"/>
  <c r="A3266" i="8"/>
  <c r="B3266" i="8"/>
  <c r="C3266" i="8"/>
  <c r="D3266" i="8"/>
  <c r="A3267" i="8"/>
  <c r="B3267" i="8"/>
  <c r="C3267" i="8"/>
  <c r="D3267" i="8"/>
  <c r="A3268" i="8"/>
  <c r="B3268" i="8"/>
  <c r="C3268" i="8"/>
  <c r="D3268" i="8"/>
  <c r="A3269" i="8"/>
  <c r="B3269" i="8"/>
  <c r="C3269" i="8"/>
  <c r="D3269" i="8"/>
  <c r="A3270" i="8"/>
  <c r="B3270" i="8"/>
  <c r="C3270" i="8"/>
  <c r="D3270" i="8"/>
  <c r="A3271" i="8"/>
  <c r="B3271" i="8"/>
  <c r="C3271" i="8"/>
  <c r="D3271" i="8"/>
  <c r="A3272" i="8"/>
  <c r="B3272" i="8"/>
  <c r="C3272" i="8"/>
  <c r="D3272" i="8"/>
  <c r="A3273" i="8"/>
  <c r="B3273" i="8"/>
  <c r="C3273" i="8"/>
  <c r="D3273" i="8"/>
  <c r="A3274" i="8"/>
  <c r="B3274" i="8"/>
  <c r="C3274" i="8"/>
  <c r="D3274" i="8"/>
  <c r="A3275" i="8"/>
  <c r="B3275" i="8"/>
  <c r="C3275" i="8"/>
  <c r="D3275" i="8"/>
  <c r="A3276" i="8"/>
  <c r="B3276" i="8"/>
  <c r="C3276" i="8"/>
  <c r="D3276" i="8"/>
  <c r="A3277" i="8"/>
  <c r="B3277" i="8"/>
  <c r="C3277" i="8"/>
  <c r="D3277" i="8"/>
  <c r="A3278" i="8"/>
  <c r="B3278" i="8"/>
  <c r="C3278" i="8"/>
  <c r="D3278" i="8"/>
  <c r="A3279" i="8"/>
  <c r="B3279" i="8"/>
  <c r="C3279" i="8"/>
  <c r="D3279" i="8"/>
  <c r="A3280" i="8"/>
  <c r="B3280" i="8"/>
  <c r="C3280" i="8"/>
  <c r="D3280" i="8"/>
  <c r="A3281" i="8"/>
  <c r="B3281" i="8"/>
  <c r="C3281" i="8"/>
  <c r="D3281" i="8"/>
  <c r="A3282" i="8"/>
  <c r="B3282" i="8"/>
  <c r="C3282" i="8"/>
  <c r="D3282" i="8"/>
  <c r="A3283" i="8"/>
  <c r="B3283" i="8"/>
  <c r="C3283" i="8"/>
  <c r="D3283" i="8"/>
  <c r="A3284" i="8"/>
  <c r="B3284" i="8"/>
  <c r="C3284" i="8"/>
  <c r="D3284" i="8"/>
  <c r="A3285" i="8"/>
  <c r="B3285" i="8"/>
  <c r="C3285" i="8"/>
  <c r="D3285" i="8"/>
  <c r="A3286" i="8"/>
  <c r="B3286" i="8"/>
  <c r="C3286" i="8"/>
  <c r="D3286" i="8"/>
  <c r="A3287" i="8"/>
  <c r="B3287" i="8"/>
  <c r="C3287" i="8"/>
  <c r="D3287" i="8"/>
  <c r="A3288" i="8"/>
  <c r="B3288" i="8"/>
  <c r="C3288" i="8"/>
  <c r="D3288" i="8"/>
  <c r="A3289" i="8"/>
  <c r="B3289" i="8"/>
  <c r="C3289" i="8"/>
  <c r="D3289" i="8"/>
  <c r="A3290" i="8"/>
  <c r="B3290" i="8"/>
  <c r="C3290" i="8"/>
  <c r="D3290" i="8"/>
  <c r="A3291" i="8"/>
  <c r="B3291" i="8"/>
  <c r="C3291" i="8"/>
  <c r="D3291" i="8"/>
  <c r="A3292" i="8"/>
  <c r="B3292" i="8"/>
  <c r="C3292" i="8"/>
  <c r="D3292" i="8"/>
  <c r="A3293" i="8"/>
  <c r="B3293" i="8"/>
  <c r="C3293" i="8"/>
  <c r="D3293" i="8"/>
  <c r="A3294" i="8"/>
  <c r="B3294" i="8"/>
  <c r="C3294" i="8"/>
  <c r="D3294" i="8"/>
  <c r="A3295" i="8"/>
  <c r="B3295" i="8"/>
  <c r="C3295" i="8"/>
  <c r="D3295" i="8"/>
  <c r="A3296" i="8"/>
  <c r="B3296" i="8"/>
  <c r="C3296" i="8"/>
  <c r="D3296" i="8"/>
  <c r="A3297" i="8"/>
  <c r="B3297" i="8"/>
  <c r="C3297" i="8"/>
  <c r="D3297" i="8"/>
  <c r="A3298" i="8"/>
  <c r="B3298" i="8"/>
  <c r="C3298" i="8"/>
  <c r="D3298" i="8"/>
  <c r="A3299" i="8"/>
  <c r="B3299" i="8"/>
  <c r="C3299" i="8"/>
  <c r="D3299" i="8"/>
  <c r="A3300" i="8"/>
  <c r="B3300" i="8"/>
  <c r="C3300" i="8"/>
  <c r="D3300" i="8"/>
  <c r="A3301" i="8"/>
  <c r="B3301" i="8"/>
  <c r="C3301" i="8"/>
  <c r="D3301" i="8"/>
  <c r="A3302" i="8"/>
  <c r="B3302" i="8"/>
  <c r="C3302" i="8"/>
  <c r="D3302" i="8"/>
  <c r="A3303" i="8"/>
  <c r="B3303" i="8"/>
  <c r="C3303" i="8"/>
  <c r="D3303" i="8"/>
  <c r="A3304" i="8"/>
  <c r="B3304" i="8"/>
  <c r="C3304" i="8"/>
  <c r="D3304" i="8"/>
  <c r="A3305" i="8"/>
  <c r="B3305" i="8"/>
  <c r="C3305" i="8"/>
  <c r="D3305" i="8"/>
  <c r="A3306" i="8"/>
  <c r="B3306" i="8"/>
  <c r="C3306" i="8"/>
  <c r="D3306" i="8"/>
  <c r="A3307" i="8"/>
  <c r="B3307" i="8"/>
  <c r="C3307" i="8"/>
  <c r="D3307" i="8"/>
  <c r="A3308" i="8"/>
  <c r="B3308" i="8"/>
  <c r="C3308" i="8"/>
  <c r="D3308" i="8"/>
  <c r="A3309" i="8"/>
  <c r="B3309" i="8"/>
  <c r="C3309" i="8"/>
  <c r="D3309" i="8"/>
  <c r="A3310" i="8"/>
  <c r="B3310" i="8"/>
  <c r="C3310" i="8"/>
  <c r="D3310" i="8"/>
  <c r="A3311" i="8"/>
  <c r="B3311" i="8"/>
  <c r="C3311" i="8"/>
  <c r="D3311" i="8"/>
  <c r="A3312" i="8"/>
  <c r="B3312" i="8"/>
  <c r="C3312" i="8"/>
  <c r="D3312" i="8"/>
  <c r="A3313" i="8"/>
  <c r="B3313" i="8"/>
  <c r="C3313" i="8"/>
  <c r="D3313" i="8"/>
  <c r="A3314" i="8"/>
  <c r="B3314" i="8"/>
  <c r="C3314" i="8"/>
  <c r="D3314" i="8"/>
  <c r="A3315" i="8"/>
  <c r="B3315" i="8"/>
  <c r="C3315" i="8"/>
  <c r="D3315" i="8"/>
  <c r="A3316" i="8"/>
  <c r="B3316" i="8"/>
  <c r="C3316" i="8"/>
  <c r="D3316" i="8"/>
  <c r="A3317" i="8"/>
  <c r="B3317" i="8"/>
  <c r="C3317" i="8"/>
  <c r="D3317" i="8"/>
  <c r="A3318" i="8"/>
  <c r="B3318" i="8"/>
  <c r="C3318" i="8"/>
  <c r="D3318" i="8"/>
  <c r="A3319" i="8"/>
  <c r="B3319" i="8"/>
  <c r="C3319" i="8"/>
  <c r="D3319" i="8"/>
  <c r="A3320" i="8"/>
  <c r="B3320" i="8"/>
  <c r="C3320" i="8"/>
  <c r="D3320" i="8"/>
  <c r="A3321" i="8"/>
  <c r="B3321" i="8"/>
  <c r="C3321" i="8"/>
  <c r="D3321" i="8"/>
  <c r="A3322" i="8"/>
  <c r="B3322" i="8"/>
  <c r="C3322" i="8"/>
  <c r="D3322" i="8"/>
  <c r="A3323" i="8"/>
  <c r="B3323" i="8"/>
  <c r="C3323" i="8"/>
  <c r="D3323" i="8"/>
  <c r="A3324" i="8"/>
  <c r="B3324" i="8"/>
  <c r="C3324" i="8"/>
  <c r="D3324" i="8"/>
  <c r="A3325" i="8"/>
  <c r="B3325" i="8"/>
  <c r="C3325" i="8"/>
  <c r="D3325" i="8"/>
  <c r="A3326" i="8"/>
  <c r="B3326" i="8"/>
  <c r="C3326" i="8"/>
  <c r="D3326" i="8"/>
  <c r="A3327" i="8"/>
  <c r="B3327" i="8"/>
  <c r="C3327" i="8"/>
  <c r="D3327" i="8"/>
  <c r="A3328" i="8"/>
  <c r="B3328" i="8"/>
  <c r="C3328" i="8"/>
  <c r="D3328" i="8"/>
  <c r="A3329" i="8"/>
  <c r="B3329" i="8"/>
  <c r="C3329" i="8"/>
  <c r="D3329" i="8"/>
  <c r="A3330" i="8"/>
  <c r="B3330" i="8"/>
  <c r="C3330" i="8"/>
  <c r="D3330" i="8"/>
  <c r="A3331" i="8"/>
  <c r="B3331" i="8"/>
  <c r="C3331" i="8"/>
  <c r="D3331" i="8"/>
  <c r="A3332" i="8"/>
  <c r="B3332" i="8"/>
  <c r="C3332" i="8"/>
  <c r="D3332" i="8"/>
  <c r="A3333" i="8"/>
  <c r="B3333" i="8"/>
  <c r="C3333" i="8"/>
  <c r="D3333" i="8"/>
  <c r="A3334" i="8"/>
  <c r="B3334" i="8"/>
  <c r="C3334" i="8"/>
  <c r="D3334" i="8"/>
  <c r="A3335" i="8"/>
  <c r="B3335" i="8"/>
  <c r="C3335" i="8"/>
  <c r="D3335" i="8"/>
  <c r="A3336" i="8"/>
  <c r="B3336" i="8"/>
  <c r="C3336" i="8"/>
  <c r="D3336" i="8"/>
  <c r="A3337" i="8"/>
  <c r="B3337" i="8"/>
  <c r="C3337" i="8"/>
  <c r="D3337" i="8"/>
  <c r="A3338" i="8"/>
  <c r="B3338" i="8"/>
  <c r="C3338" i="8"/>
  <c r="D3338" i="8"/>
  <c r="A3339" i="8"/>
  <c r="B3339" i="8"/>
  <c r="C3339" i="8"/>
  <c r="D3339" i="8"/>
  <c r="A3340" i="8"/>
  <c r="B3340" i="8"/>
  <c r="C3340" i="8"/>
  <c r="D3340" i="8"/>
  <c r="A3341" i="8"/>
  <c r="B3341" i="8"/>
  <c r="C3341" i="8"/>
  <c r="D3341" i="8"/>
  <c r="A3342" i="8"/>
  <c r="B3342" i="8"/>
  <c r="C3342" i="8"/>
  <c r="D3342" i="8"/>
  <c r="A3343" i="8"/>
  <c r="B3343" i="8"/>
  <c r="C3343" i="8"/>
  <c r="D3343" i="8"/>
  <c r="A3344" i="8"/>
  <c r="B3344" i="8"/>
  <c r="C3344" i="8"/>
  <c r="D3344" i="8"/>
  <c r="A3345" i="8"/>
  <c r="B3345" i="8"/>
  <c r="C3345" i="8"/>
  <c r="D3345" i="8"/>
  <c r="A3346" i="8"/>
  <c r="B3346" i="8"/>
  <c r="C3346" i="8"/>
  <c r="D3346" i="8"/>
  <c r="A3347" i="8"/>
  <c r="B3347" i="8"/>
  <c r="C3347" i="8"/>
  <c r="D3347" i="8"/>
  <c r="A3348" i="8"/>
  <c r="B3348" i="8"/>
  <c r="C3348" i="8"/>
  <c r="D3348" i="8"/>
  <c r="A3349" i="8"/>
  <c r="B3349" i="8"/>
  <c r="C3349" i="8"/>
  <c r="D3349" i="8"/>
  <c r="A3350" i="8"/>
  <c r="B3350" i="8"/>
  <c r="C3350" i="8"/>
  <c r="D3350" i="8"/>
  <c r="A3351" i="8"/>
  <c r="B3351" i="8"/>
  <c r="C3351" i="8"/>
  <c r="D3351" i="8"/>
  <c r="A3352" i="8"/>
  <c r="B3352" i="8"/>
  <c r="C3352" i="8"/>
  <c r="D3352" i="8"/>
  <c r="A3353" i="8"/>
  <c r="B3353" i="8"/>
  <c r="C3353" i="8"/>
  <c r="D3353" i="8"/>
  <c r="A3354" i="8"/>
  <c r="B3354" i="8"/>
  <c r="C3354" i="8"/>
  <c r="D3354" i="8"/>
  <c r="A3355" i="8"/>
  <c r="B3355" i="8"/>
  <c r="C3355" i="8"/>
  <c r="D3355" i="8"/>
  <c r="A3356" i="8"/>
  <c r="B3356" i="8"/>
  <c r="C3356" i="8"/>
  <c r="D3356" i="8"/>
  <c r="A3357" i="8"/>
  <c r="B3357" i="8"/>
  <c r="C3357" i="8"/>
  <c r="D3357" i="8"/>
  <c r="A3358" i="8"/>
  <c r="B3358" i="8"/>
  <c r="C3358" i="8"/>
  <c r="D3358" i="8"/>
  <c r="A3359" i="8"/>
  <c r="B3359" i="8"/>
  <c r="C3359" i="8"/>
  <c r="D3359" i="8"/>
  <c r="A3360" i="8"/>
  <c r="B3360" i="8"/>
  <c r="C3360" i="8"/>
  <c r="D3360" i="8"/>
  <c r="A3361" i="8"/>
  <c r="B3361" i="8"/>
  <c r="C3361" i="8"/>
  <c r="D3361" i="8"/>
  <c r="A3362" i="8"/>
  <c r="B3362" i="8"/>
  <c r="C3362" i="8"/>
  <c r="D3362" i="8"/>
  <c r="A3363" i="8"/>
  <c r="B3363" i="8"/>
  <c r="C3363" i="8"/>
  <c r="D3363" i="8"/>
  <c r="A3364" i="8"/>
  <c r="B3364" i="8"/>
  <c r="C3364" i="8"/>
  <c r="D3364" i="8"/>
  <c r="A3365" i="8"/>
  <c r="B3365" i="8"/>
  <c r="C3365" i="8"/>
  <c r="D3365" i="8"/>
  <c r="A3366" i="8"/>
  <c r="B3366" i="8"/>
  <c r="C3366" i="8"/>
  <c r="D3366" i="8"/>
  <c r="A3367" i="8"/>
  <c r="B3367" i="8"/>
  <c r="C3367" i="8"/>
  <c r="D3367" i="8"/>
  <c r="A3368" i="8"/>
  <c r="B3368" i="8"/>
  <c r="C3368" i="8"/>
  <c r="D3368" i="8"/>
  <c r="A3369" i="8"/>
  <c r="B3369" i="8"/>
  <c r="C3369" i="8"/>
  <c r="D3369" i="8"/>
  <c r="A3370" i="8"/>
  <c r="B3370" i="8"/>
  <c r="C3370" i="8"/>
  <c r="D3370" i="8"/>
  <c r="A3371" i="8"/>
  <c r="B3371" i="8"/>
  <c r="C3371" i="8"/>
  <c r="D3371" i="8"/>
  <c r="A3372" i="8"/>
  <c r="B3372" i="8"/>
  <c r="C3372" i="8"/>
  <c r="D3372" i="8"/>
  <c r="A3373" i="8"/>
  <c r="B3373" i="8"/>
  <c r="C3373" i="8"/>
  <c r="D3373" i="8"/>
  <c r="A3374" i="8"/>
  <c r="B3374" i="8"/>
  <c r="C3374" i="8"/>
  <c r="D3374" i="8"/>
  <c r="A3375" i="8"/>
  <c r="B3375" i="8"/>
  <c r="C3375" i="8"/>
  <c r="D3375" i="8"/>
  <c r="A3376" i="8"/>
  <c r="B3376" i="8"/>
  <c r="C3376" i="8"/>
  <c r="D3376" i="8"/>
  <c r="A3377" i="8"/>
  <c r="B3377" i="8"/>
  <c r="C3377" i="8"/>
  <c r="D3377" i="8"/>
  <c r="A3378" i="8"/>
  <c r="B3378" i="8"/>
  <c r="C3378" i="8"/>
  <c r="D3378" i="8"/>
  <c r="A3379" i="8"/>
  <c r="B3379" i="8"/>
  <c r="C3379" i="8"/>
  <c r="D3379" i="8"/>
  <c r="A3380" i="8"/>
  <c r="B3380" i="8"/>
  <c r="C3380" i="8"/>
  <c r="D3380" i="8"/>
  <c r="A3381" i="8"/>
  <c r="B3381" i="8"/>
  <c r="C3381" i="8"/>
  <c r="D3381" i="8"/>
  <c r="A3382" i="8"/>
  <c r="B3382" i="8"/>
  <c r="C3382" i="8"/>
  <c r="D3382" i="8"/>
  <c r="A3383" i="8"/>
  <c r="B3383" i="8"/>
  <c r="C3383" i="8"/>
  <c r="D3383" i="8"/>
  <c r="A3384" i="8"/>
  <c r="B3384" i="8"/>
  <c r="C3384" i="8"/>
  <c r="D3384" i="8"/>
  <c r="A3385" i="8"/>
  <c r="B3385" i="8"/>
  <c r="C3385" i="8"/>
  <c r="D3385" i="8"/>
  <c r="A3386" i="8"/>
  <c r="B3386" i="8"/>
  <c r="C3386" i="8"/>
  <c r="D3386" i="8"/>
  <c r="A3387" i="8"/>
  <c r="B3387" i="8"/>
  <c r="C3387" i="8"/>
  <c r="D3387" i="8"/>
  <c r="A3388" i="8"/>
  <c r="B3388" i="8"/>
  <c r="C3388" i="8"/>
  <c r="D3388" i="8"/>
  <c r="A3389" i="8"/>
  <c r="B3389" i="8"/>
  <c r="C3389" i="8"/>
  <c r="D3389" i="8"/>
  <c r="A3390" i="8"/>
  <c r="B3390" i="8"/>
  <c r="C3390" i="8"/>
  <c r="D3390" i="8"/>
  <c r="A3391" i="8"/>
  <c r="B3391" i="8"/>
  <c r="C3391" i="8"/>
  <c r="D3391" i="8"/>
  <c r="A3392" i="8"/>
  <c r="B3392" i="8"/>
  <c r="C3392" i="8"/>
  <c r="D3392" i="8"/>
  <c r="A3393" i="8"/>
  <c r="B3393" i="8"/>
  <c r="C3393" i="8"/>
  <c r="D3393" i="8"/>
  <c r="A3394" i="8"/>
  <c r="B3394" i="8"/>
  <c r="C3394" i="8"/>
  <c r="D3394" i="8"/>
  <c r="A3395" i="8"/>
  <c r="B3395" i="8"/>
  <c r="C3395" i="8"/>
  <c r="D3395" i="8"/>
  <c r="A3396" i="8"/>
  <c r="B3396" i="8"/>
  <c r="C3396" i="8"/>
  <c r="D3396" i="8"/>
  <c r="A3397" i="8"/>
  <c r="B3397" i="8"/>
  <c r="C3397" i="8"/>
  <c r="D3397" i="8"/>
  <c r="A3398" i="8"/>
  <c r="B3398" i="8"/>
  <c r="C3398" i="8"/>
  <c r="D3398" i="8"/>
  <c r="A3399" i="8"/>
  <c r="B3399" i="8"/>
  <c r="C3399" i="8"/>
  <c r="D3399" i="8"/>
  <c r="A3400" i="8"/>
  <c r="B3400" i="8"/>
  <c r="C3400" i="8"/>
  <c r="D3400" i="8"/>
  <c r="A3401" i="8"/>
  <c r="B3401" i="8"/>
  <c r="C3401" i="8"/>
  <c r="D3401" i="8"/>
  <c r="A3402" i="8"/>
  <c r="B3402" i="8"/>
  <c r="C3402" i="8"/>
  <c r="D3402" i="8"/>
  <c r="A3403" i="8"/>
  <c r="B3403" i="8"/>
  <c r="C3403" i="8"/>
  <c r="D3403" i="8"/>
  <c r="A3404" i="8"/>
  <c r="B3404" i="8"/>
  <c r="C3404" i="8"/>
  <c r="D3404" i="8"/>
  <c r="A3405" i="8"/>
  <c r="B3405" i="8"/>
  <c r="C3405" i="8"/>
  <c r="D3405" i="8"/>
  <c r="A3406" i="8"/>
  <c r="B3406" i="8"/>
  <c r="C3406" i="8"/>
  <c r="D3406" i="8"/>
  <c r="A3407" i="8"/>
  <c r="B3407" i="8"/>
  <c r="C3407" i="8"/>
  <c r="D3407" i="8"/>
  <c r="A3408" i="8"/>
  <c r="B3408" i="8"/>
  <c r="C3408" i="8"/>
  <c r="D3408" i="8"/>
  <c r="A3409" i="8"/>
  <c r="B3409" i="8"/>
  <c r="C3409" i="8"/>
  <c r="D3409" i="8"/>
  <c r="A3410" i="8"/>
  <c r="B3410" i="8"/>
  <c r="C3410" i="8"/>
  <c r="D3410" i="8"/>
  <c r="A3411" i="8"/>
  <c r="B3411" i="8"/>
  <c r="C3411" i="8"/>
  <c r="D3411" i="8"/>
  <c r="A3412" i="8"/>
  <c r="B3412" i="8"/>
  <c r="C3412" i="8"/>
  <c r="D3412" i="8"/>
  <c r="A3413" i="8"/>
  <c r="B3413" i="8"/>
  <c r="C3413" i="8"/>
  <c r="D3413" i="8"/>
  <c r="A3414" i="8"/>
  <c r="B3414" i="8"/>
  <c r="C3414" i="8"/>
  <c r="D3414" i="8"/>
  <c r="A3415" i="8"/>
  <c r="B3415" i="8"/>
  <c r="C3415" i="8"/>
  <c r="D3415" i="8"/>
  <c r="A3416" i="8"/>
  <c r="B3416" i="8"/>
  <c r="C3416" i="8"/>
  <c r="D3416" i="8"/>
  <c r="A3417" i="8"/>
  <c r="B3417" i="8"/>
  <c r="C3417" i="8"/>
  <c r="D3417" i="8"/>
  <c r="A3418" i="8"/>
  <c r="B3418" i="8"/>
  <c r="C3418" i="8"/>
  <c r="D3418" i="8"/>
  <c r="A3419" i="8"/>
  <c r="B3419" i="8"/>
  <c r="C3419" i="8"/>
  <c r="D3419" i="8"/>
  <c r="A3420" i="8"/>
  <c r="B3420" i="8"/>
  <c r="C3420" i="8"/>
  <c r="D3420" i="8"/>
  <c r="A3421" i="8"/>
  <c r="B3421" i="8"/>
  <c r="C3421" i="8"/>
  <c r="D3421" i="8"/>
  <c r="A3422" i="8"/>
  <c r="B3422" i="8"/>
  <c r="C3422" i="8"/>
  <c r="D3422" i="8"/>
  <c r="A3423" i="8"/>
  <c r="B3423" i="8"/>
  <c r="C3423" i="8"/>
  <c r="D3423" i="8"/>
  <c r="A3424" i="8"/>
  <c r="B3424" i="8"/>
  <c r="C3424" i="8"/>
  <c r="D3424" i="8"/>
  <c r="A3425" i="8"/>
  <c r="B3425" i="8"/>
  <c r="C3425" i="8"/>
  <c r="D3425" i="8"/>
  <c r="A3426" i="8"/>
  <c r="B3426" i="8"/>
  <c r="C3426" i="8"/>
  <c r="D3426" i="8"/>
  <c r="A3427" i="8"/>
  <c r="B3427" i="8"/>
  <c r="C3427" i="8"/>
  <c r="D3427" i="8"/>
  <c r="A3428" i="8"/>
  <c r="B3428" i="8"/>
  <c r="C3428" i="8"/>
  <c r="D3428" i="8"/>
  <c r="A3429" i="8"/>
  <c r="B3429" i="8"/>
  <c r="C3429" i="8"/>
  <c r="D3429" i="8"/>
  <c r="A3430" i="8"/>
  <c r="B3430" i="8"/>
  <c r="C3430" i="8"/>
  <c r="D3430" i="8"/>
  <c r="A3431" i="8"/>
  <c r="B3431" i="8"/>
  <c r="C3431" i="8"/>
  <c r="D3431" i="8"/>
  <c r="A3432" i="8"/>
  <c r="B3432" i="8"/>
  <c r="C3432" i="8"/>
  <c r="D3432" i="8"/>
  <c r="A3433" i="8"/>
  <c r="B3433" i="8"/>
  <c r="C3433" i="8"/>
  <c r="D3433" i="8"/>
  <c r="A3434" i="8"/>
  <c r="B3434" i="8"/>
  <c r="C3434" i="8"/>
  <c r="D3434" i="8"/>
  <c r="A3435" i="8"/>
  <c r="B3435" i="8"/>
  <c r="C3435" i="8"/>
  <c r="D3435" i="8"/>
  <c r="A3436" i="8"/>
  <c r="B3436" i="8"/>
  <c r="C3436" i="8"/>
  <c r="D3436" i="8"/>
  <c r="A3437" i="8"/>
  <c r="B3437" i="8"/>
  <c r="C3437" i="8"/>
  <c r="D3437" i="8"/>
  <c r="A3438" i="8"/>
  <c r="B3438" i="8"/>
  <c r="C3438" i="8"/>
  <c r="D3438" i="8"/>
  <c r="A3439" i="8"/>
  <c r="B3439" i="8"/>
  <c r="C3439" i="8"/>
  <c r="D3439" i="8"/>
  <c r="A3440" i="8"/>
  <c r="B3440" i="8"/>
  <c r="C3440" i="8"/>
  <c r="D3440" i="8"/>
  <c r="A3441" i="8"/>
  <c r="B3441" i="8"/>
  <c r="C3441" i="8"/>
  <c r="D3441" i="8"/>
  <c r="A3442" i="8"/>
  <c r="B3442" i="8"/>
  <c r="C3442" i="8"/>
  <c r="D3442" i="8"/>
  <c r="A3443" i="8"/>
  <c r="B3443" i="8"/>
  <c r="C3443" i="8"/>
  <c r="D3443" i="8"/>
  <c r="A3444" i="8"/>
  <c r="B3444" i="8"/>
  <c r="C3444" i="8"/>
  <c r="D3444" i="8"/>
  <c r="A3445" i="8"/>
  <c r="B3445" i="8"/>
  <c r="C3445" i="8"/>
  <c r="D3445" i="8"/>
  <c r="A3446" i="8"/>
  <c r="B3446" i="8"/>
  <c r="C3446" i="8"/>
  <c r="D3446" i="8"/>
  <c r="A3447" i="8"/>
  <c r="B3447" i="8"/>
  <c r="C3447" i="8"/>
  <c r="D3447" i="8"/>
  <c r="A3448" i="8"/>
  <c r="B3448" i="8"/>
  <c r="C3448" i="8"/>
  <c r="D3448" i="8"/>
  <c r="A3449" i="8"/>
  <c r="B3449" i="8"/>
  <c r="C3449" i="8"/>
  <c r="D3449" i="8"/>
  <c r="A3450" i="8"/>
  <c r="B3450" i="8"/>
  <c r="C3450" i="8"/>
  <c r="D3450" i="8"/>
  <c r="A3451" i="8"/>
  <c r="B3451" i="8"/>
  <c r="C3451" i="8"/>
  <c r="D3451" i="8"/>
  <c r="A3452" i="8"/>
  <c r="B3452" i="8"/>
  <c r="C3452" i="8"/>
  <c r="D3452" i="8"/>
  <c r="A3453" i="8"/>
  <c r="B3453" i="8"/>
  <c r="C3453" i="8"/>
  <c r="D3453" i="8"/>
  <c r="A3454" i="8"/>
  <c r="B3454" i="8"/>
  <c r="C3454" i="8"/>
  <c r="D3454" i="8"/>
  <c r="A3455" i="8"/>
  <c r="B3455" i="8"/>
  <c r="C3455" i="8"/>
  <c r="D3455" i="8"/>
  <c r="A3456" i="8"/>
  <c r="B3456" i="8"/>
  <c r="C3456" i="8"/>
  <c r="D3456" i="8"/>
  <c r="A3457" i="8"/>
  <c r="B3457" i="8"/>
  <c r="C3457" i="8"/>
  <c r="D3457" i="8"/>
  <c r="A3458" i="8"/>
  <c r="B3458" i="8"/>
  <c r="C3458" i="8"/>
  <c r="D3458" i="8"/>
  <c r="A3459" i="8"/>
  <c r="B3459" i="8"/>
  <c r="C3459" i="8"/>
  <c r="D3459" i="8"/>
  <c r="A3460" i="8"/>
  <c r="B3460" i="8"/>
  <c r="C3460" i="8"/>
  <c r="D3460" i="8"/>
  <c r="A3461" i="8"/>
  <c r="B3461" i="8"/>
  <c r="C3461" i="8"/>
  <c r="D3461" i="8"/>
  <c r="A3462" i="8"/>
  <c r="B3462" i="8"/>
  <c r="C3462" i="8"/>
  <c r="D3462" i="8"/>
  <c r="A3463" i="8"/>
  <c r="B3463" i="8"/>
  <c r="C3463" i="8"/>
  <c r="D3463" i="8"/>
  <c r="A3464" i="8"/>
  <c r="B3464" i="8"/>
  <c r="C3464" i="8"/>
  <c r="D3464" i="8"/>
  <c r="A3465" i="8"/>
  <c r="B3465" i="8"/>
  <c r="C3465" i="8"/>
  <c r="D3465" i="8"/>
  <c r="A3466" i="8"/>
  <c r="B3466" i="8"/>
  <c r="C3466" i="8"/>
  <c r="D3466" i="8"/>
  <c r="A3467" i="8"/>
  <c r="B3467" i="8"/>
  <c r="C3467" i="8"/>
  <c r="D3467" i="8"/>
  <c r="A3468" i="8"/>
  <c r="B3468" i="8"/>
  <c r="C3468" i="8"/>
  <c r="D3468" i="8"/>
  <c r="A3469" i="8"/>
  <c r="B3469" i="8"/>
  <c r="C3469" i="8"/>
  <c r="D3469" i="8"/>
  <c r="A3470" i="8"/>
  <c r="B3470" i="8"/>
  <c r="C3470" i="8"/>
  <c r="D3470" i="8"/>
  <c r="A3471" i="8"/>
  <c r="B3471" i="8"/>
  <c r="C3471" i="8"/>
  <c r="D3471" i="8"/>
  <c r="A3472" i="8"/>
  <c r="B3472" i="8"/>
  <c r="C3472" i="8"/>
  <c r="D3472" i="8"/>
  <c r="A3473" i="8"/>
  <c r="B3473" i="8"/>
  <c r="C3473" i="8"/>
  <c r="D3473" i="8"/>
  <c r="A3474" i="8"/>
  <c r="B3474" i="8"/>
  <c r="C3474" i="8"/>
  <c r="D3474" i="8"/>
  <c r="A3475" i="8"/>
  <c r="B3475" i="8"/>
  <c r="C3475" i="8"/>
  <c r="D3475" i="8"/>
  <c r="A3476" i="8"/>
  <c r="B3476" i="8"/>
  <c r="C3476" i="8"/>
  <c r="D3476" i="8"/>
  <c r="A3477" i="8"/>
  <c r="B3477" i="8"/>
  <c r="C3477" i="8"/>
  <c r="D3477" i="8"/>
  <c r="A3478" i="8"/>
  <c r="B3478" i="8"/>
  <c r="C3478" i="8"/>
  <c r="D3478" i="8"/>
  <c r="A3479" i="8"/>
  <c r="B3479" i="8"/>
  <c r="C3479" i="8"/>
  <c r="D3479" i="8"/>
  <c r="A3480" i="8"/>
  <c r="B3480" i="8"/>
  <c r="C3480" i="8"/>
  <c r="D3480" i="8"/>
  <c r="A3481" i="8"/>
  <c r="B3481" i="8"/>
  <c r="C3481" i="8"/>
  <c r="D3481" i="8"/>
  <c r="A3482" i="8"/>
  <c r="B3482" i="8"/>
  <c r="C3482" i="8"/>
  <c r="D3482" i="8"/>
  <c r="A3483" i="8"/>
  <c r="B3483" i="8"/>
  <c r="C3483" i="8"/>
  <c r="D3483" i="8"/>
  <c r="A3484" i="8"/>
  <c r="B3484" i="8"/>
  <c r="C3484" i="8"/>
  <c r="D3484" i="8"/>
  <c r="A3485" i="8"/>
  <c r="B3485" i="8"/>
  <c r="C3485" i="8"/>
  <c r="D3485" i="8"/>
  <c r="A3486" i="8"/>
  <c r="B3486" i="8"/>
  <c r="C3486" i="8"/>
  <c r="D3486" i="8"/>
  <c r="A3487" i="8"/>
  <c r="B3487" i="8"/>
  <c r="C3487" i="8"/>
  <c r="D3487" i="8"/>
  <c r="A3488" i="8"/>
  <c r="B3488" i="8"/>
  <c r="C3488" i="8"/>
  <c r="D3488" i="8"/>
  <c r="A3489" i="8"/>
  <c r="B3489" i="8"/>
  <c r="C3489" i="8"/>
  <c r="D3489" i="8"/>
  <c r="A3490" i="8"/>
  <c r="B3490" i="8"/>
  <c r="C3490" i="8"/>
  <c r="D3490" i="8"/>
  <c r="A3491" i="8"/>
  <c r="B3491" i="8"/>
  <c r="C3491" i="8"/>
  <c r="D3491" i="8"/>
  <c r="A3492" i="8"/>
  <c r="B3492" i="8"/>
  <c r="C3492" i="8"/>
  <c r="D3492" i="8"/>
  <c r="A3493" i="8"/>
  <c r="B3493" i="8"/>
  <c r="C3493" i="8"/>
  <c r="D3493" i="8"/>
  <c r="A3494" i="8"/>
  <c r="B3494" i="8"/>
  <c r="C3494" i="8"/>
  <c r="D3494" i="8"/>
  <c r="A3495" i="8"/>
  <c r="B3495" i="8"/>
  <c r="C3495" i="8"/>
  <c r="D3495" i="8"/>
  <c r="A3496" i="8"/>
  <c r="B3496" i="8"/>
  <c r="C3496" i="8"/>
  <c r="D3496" i="8"/>
  <c r="A3497" i="8"/>
  <c r="B3497" i="8"/>
  <c r="C3497" i="8"/>
  <c r="D3497" i="8"/>
  <c r="A3498" i="8"/>
  <c r="B3498" i="8"/>
  <c r="C3498" i="8"/>
  <c r="D3498" i="8"/>
  <c r="A3499" i="8"/>
  <c r="B3499" i="8"/>
  <c r="C3499" i="8"/>
  <c r="D3499" i="8"/>
  <c r="A3500" i="8"/>
  <c r="B3500" i="8"/>
  <c r="C3500" i="8"/>
  <c r="D3500" i="8"/>
  <c r="A3501" i="8"/>
  <c r="B3501" i="8"/>
  <c r="C3501" i="8"/>
  <c r="D3501" i="8"/>
  <c r="A3502" i="8"/>
  <c r="B3502" i="8"/>
  <c r="C3502" i="8"/>
  <c r="D3502" i="8"/>
  <c r="A3503" i="8"/>
  <c r="B3503" i="8"/>
  <c r="C3503" i="8"/>
  <c r="D3503" i="8"/>
  <c r="A3504" i="8"/>
  <c r="B3504" i="8"/>
  <c r="C3504" i="8"/>
  <c r="D3504" i="8"/>
  <c r="A3505" i="8"/>
  <c r="B3505" i="8"/>
  <c r="C3505" i="8"/>
  <c r="D3505" i="8"/>
  <c r="A3506" i="8"/>
  <c r="B3506" i="8"/>
  <c r="C3506" i="8"/>
  <c r="D3506" i="8"/>
  <c r="A3507" i="8"/>
  <c r="B3507" i="8"/>
  <c r="C3507" i="8"/>
  <c r="D3507" i="8"/>
  <c r="A3508" i="8"/>
  <c r="B3508" i="8"/>
  <c r="C3508" i="8"/>
  <c r="D3508" i="8"/>
  <c r="A3509" i="8"/>
  <c r="B3509" i="8"/>
  <c r="C3509" i="8"/>
  <c r="D3509" i="8"/>
  <c r="A3510" i="8"/>
  <c r="B3510" i="8"/>
  <c r="C3510" i="8"/>
  <c r="D3510" i="8"/>
  <c r="A3511" i="8"/>
  <c r="B3511" i="8"/>
  <c r="C3511" i="8"/>
  <c r="D3511" i="8"/>
  <c r="A3512" i="8"/>
  <c r="B3512" i="8"/>
  <c r="C3512" i="8"/>
  <c r="D3512" i="8"/>
  <c r="A3513" i="8"/>
  <c r="B3513" i="8"/>
  <c r="C3513" i="8"/>
  <c r="D3513" i="8"/>
  <c r="A3514" i="8"/>
  <c r="B3514" i="8"/>
  <c r="C3514" i="8"/>
  <c r="D3514" i="8"/>
  <c r="A3515" i="8"/>
  <c r="B3515" i="8"/>
  <c r="C3515" i="8"/>
  <c r="D3515" i="8"/>
  <c r="A3516" i="8"/>
  <c r="B3516" i="8"/>
  <c r="C3516" i="8"/>
  <c r="D3516" i="8"/>
  <c r="A3517" i="8"/>
  <c r="B3517" i="8"/>
  <c r="C3517" i="8"/>
  <c r="D3517" i="8"/>
  <c r="A3518" i="8"/>
  <c r="B3518" i="8"/>
  <c r="C3518" i="8"/>
  <c r="D3518" i="8"/>
  <c r="A3519" i="8"/>
  <c r="B3519" i="8"/>
  <c r="C3519" i="8"/>
  <c r="D3519" i="8"/>
  <c r="A3520" i="8"/>
  <c r="B3520" i="8"/>
  <c r="C3520" i="8"/>
  <c r="D3520" i="8"/>
  <c r="A3521" i="8"/>
  <c r="B3521" i="8"/>
  <c r="C3521" i="8"/>
  <c r="D3521" i="8"/>
  <c r="A3522" i="8"/>
  <c r="B3522" i="8"/>
  <c r="C3522" i="8"/>
  <c r="D3522" i="8"/>
  <c r="A3523" i="8"/>
  <c r="B3523" i="8"/>
  <c r="C3523" i="8"/>
  <c r="D3523" i="8"/>
  <c r="A3524" i="8"/>
  <c r="B3524" i="8"/>
  <c r="C3524" i="8"/>
  <c r="D3524" i="8"/>
  <c r="A3525" i="8"/>
  <c r="B3525" i="8"/>
  <c r="C3525" i="8"/>
  <c r="D3525" i="8"/>
  <c r="A3526" i="8"/>
  <c r="B3526" i="8"/>
  <c r="C3526" i="8"/>
  <c r="D3526" i="8"/>
  <c r="A3527" i="8"/>
  <c r="B3527" i="8"/>
  <c r="C3527" i="8"/>
  <c r="D3527" i="8"/>
  <c r="A3528" i="8"/>
  <c r="B3528" i="8"/>
  <c r="C3528" i="8"/>
  <c r="D3528" i="8"/>
  <c r="A3529" i="8"/>
  <c r="B3529" i="8"/>
  <c r="C3529" i="8"/>
  <c r="D3529" i="8"/>
  <c r="A3530" i="8"/>
  <c r="B3530" i="8"/>
  <c r="C3530" i="8"/>
  <c r="D3530" i="8"/>
  <c r="A3531" i="8"/>
  <c r="B3531" i="8"/>
  <c r="C3531" i="8"/>
  <c r="D3531" i="8"/>
  <c r="A3532" i="8"/>
  <c r="B3532" i="8"/>
  <c r="C3532" i="8"/>
  <c r="D3532" i="8"/>
  <c r="A3533" i="8"/>
  <c r="B3533" i="8"/>
  <c r="C3533" i="8"/>
  <c r="D3533" i="8"/>
  <c r="A3534" i="8"/>
  <c r="B3534" i="8"/>
  <c r="C3534" i="8"/>
  <c r="D3534" i="8"/>
  <c r="A3535" i="8"/>
  <c r="B3535" i="8"/>
  <c r="C3535" i="8"/>
  <c r="D3535" i="8"/>
  <c r="A3536" i="8"/>
  <c r="B3536" i="8"/>
  <c r="C3536" i="8"/>
  <c r="D3536" i="8"/>
  <c r="A3537" i="8"/>
  <c r="B3537" i="8"/>
  <c r="C3537" i="8"/>
  <c r="D3537" i="8"/>
  <c r="A3538" i="8"/>
  <c r="B3538" i="8"/>
  <c r="C3538" i="8"/>
  <c r="D3538" i="8"/>
  <c r="A3539" i="8"/>
  <c r="B3539" i="8"/>
  <c r="C3539" i="8"/>
  <c r="D3539" i="8"/>
  <c r="A3540" i="8"/>
  <c r="B3540" i="8"/>
  <c r="C3540" i="8"/>
  <c r="D3540" i="8"/>
  <c r="A3541" i="8"/>
  <c r="B3541" i="8"/>
  <c r="C3541" i="8"/>
  <c r="D3541" i="8"/>
  <c r="A3542" i="8"/>
  <c r="B3542" i="8"/>
  <c r="C3542" i="8"/>
  <c r="D3542" i="8"/>
  <c r="A3543" i="8"/>
  <c r="B3543" i="8"/>
  <c r="C3543" i="8"/>
  <c r="D3543" i="8"/>
  <c r="A3544" i="8"/>
  <c r="B3544" i="8"/>
  <c r="C3544" i="8"/>
  <c r="D3544" i="8"/>
  <c r="A3545" i="8"/>
  <c r="B3545" i="8"/>
  <c r="C3545" i="8"/>
  <c r="D3545" i="8"/>
  <c r="A3546" i="8"/>
  <c r="B3546" i="8"/>
  <c r="C3546" i="8"/>
  <c r="D3546" i="8"/>
  <c r="A3547" i="8"/>
  <c r="B3547" i="8"/>
  <c r="C3547" i="8"/>
  <c r="D3547" i="8"/>
  <c r="D3248" i="8"/>
  <c r="C3248" i="8"/>
  <c r="B3248" i="8"/>
  <c r="A3248" i="8"/>
  <c r="A2948" i="8"/>
  <c r="B2948" i="8"/>
  <c r="C2948" i="8"/>
  <c r="D2948" i="8"/>
  <c r="A2949" i="8"/>
  <c r="B2949" i="8"/>
  <c r="C2949" i="8"/>
  <c r="D2949" i="8"/>
  <c r="A2950" i="8"/>
  <c r="B2950" i="8"/>
  <c r="C2950" i="8"/>
  <c r="D2950" i="8"/>
  <c r="A2951" i="8"/>
  <c r="B2951" i="8"/>
  <c r="C2951" i="8"/>
  <c r="D2951" i="8"/>
  <c r="A2952" i="8"/>
  <c r="B2952" i="8"/>
  <c r="C2952" i="8"/>
  <c r="D2952" i="8"/>
  <c r="A2953" i="8"/>
  <c r="B2953" i="8"/>
  <c r="C2953" i="8"/>
  <c r="D2953" i="8"/>
  <c r="A2954" i="8"/>
  <c r="B2954" i="8"/>
  <c r="C2954" i="8"/>
  <c r="D2954" i="8"/>
  <c r="A2955" i="8"/>
  <c r="B2955" i="8"/>
  <c r="C2955" i="8"/>
  <c r="D2955" i="8"/>
  <c r="A2956" i="8"/>
  <c r="B2956" i="8"/>
  <c r="C2956" i="8"/>
  <c r="D2956" i="8"/>
  <c r="A2957" i="8"/>
  <c r="B2957" i="8"/>
  <c r="C2957" i="8"/>
  <c r="D2957" i="8"/>
  <c r="A2958" i="8"/>
  <c r="B2958" i="8"/>
  <c r="C2958" i="8"/>
  <c r="D2958" i="8"/>
  <c r="A2959" i="8"/>
  <c r="B2959" i="8"/>
  <c r="C2959" i="8"/>
  <c r="D2959" i="8"/>
  <c r="A2960" i="8"/>
  <c r="B2960" i="8"/>
  <c r="C2960" i="8"/>
  <c r="D2960" i="8"/>
  <c r="A2961" i="8"/>
  <c r="B2961" i="8"/>
  <c r="C2961" i="8"/>
  <c r="D2961" i="8"/>
  <c r="A2962" i="8"/>
  <c r="B2962" i="8"/>
  <c r="C2962" i="8"/>
  <c r="D2962" i="8"/>
  <c r="A2963" i="8"/>
  <c r="B2963" i="8"/>
  <c r="C2963" i="8"/>
  <c r="D2963" i="8"/>
  <c r="A2964" i="8"/>
  <c r="B2964" i="8"/>
  <c r="C2964" i="8"/>
  <c r="D2964" i="8"/>
  <c r="A2965" i="8"/>
  <c r="B2965" i="8"/>
  <c r="C2965" i="8"/>
  <c r="D2965" i="8"/>
  <c r="A2966" i="8"/>
  <c r="B2966" i="8"/>
  <c r="C2966" i="8"/>
  <c r="D2966" i="8"/>
  <c r="A2967" i="8"/>
  <c r="B2967" i="8"/>
  <c r="C2967" i="8"/>
  <c r="D2967" i="8"/>
  <c r="A2968" i="8"/>
  <c r="B2968" i="8"/>
  <c r="C2968" i="8"/>
  <c r="D2968" i="8"/>
  <c r="A2969" i="8"/>
  <c r="B2969" i="8"/>
  <c r="C2969" i="8"/>
  <c r="D2969" i="8"/>
  <c r="A2970" i="8"/>
  <c r="B2970" i="8"/>
  <c r="C2970" i="8"/>
  <c r="D2970" i="8"/>
  <c r="A2971" i="8"/>
  <c r="B2971" i="8"/>
  <c r="C2971" i="8"/>
  <c r="D2971" i="8"/>
  <c r="A2972" i="8"/>
  <c r="B2972" i="8"/>
  <c r="C2972" i="8"/>
  <c r="D2972" i="8"/>
  <c r="A2973" i="8"/>
  <c r="B2973" i="8"/>
  <c r="C2973" i="8"/>
  <c r="D2973" i="8"/>
  <c r="A2974" i="8"/>
  <c r="B2974" i="8"/>
  <c r="C2974" i="8"/>
  <c r="D2974" i="8"/>
  <c r="A2975" i="8"/>
  <c r="B2975" i="8"/>
  <c r="C2975" i="8"/>
  <c r="D2975" i="8"/>
  <c r="A2976" i="8"/>
  <c r="B2976" i="8"/>
  <c r="C2976" i="8"/>
  <c r="D2976" i="8"/>
  <c r="A2977" i="8"/>
  <c r="B2977" i="8"/>
  <c r="C2977" i="8"/>
  <c r="D2977" i="8"/>
  <c r="A2978" i="8"/>
  <c r="B2978" i="8"/>
  <c r="C2978" i="8"/>
  <c r="D2978" i="8"/>
  <c r="A2979" i="8"/>
  <c r="B2979" i="8"/>
  <c r="C2979" i="8"/>
  <c r="D2979" i="8"/>
  <c r="A2980" i="8"/>
  <c r="B2980" i="8"/>
  <c r="C2980" i="8"/>
  <c r="D2980" i="8"/>
  <c r="A2981" i="8"/>
  <c r="B2981" i="8"/>
  <c r="C2981" i="8"/>
  <c r="D2981" i="8"/>
  <c r="A2982" i="8"/>
  <c r="B2982" i="8"/>
  <c r="C2982" i="8"/>
  <c r="D2982" i="8"/>
  <c r="A2983" i="8"/>
  <c r="B2983" i="8"/>
  <c r="C2983" i="8"/>
  <c r="D2983" i="8"/>
  <c r="A2984" i="8"/>
  <c r="B2984" i="8"/>
  <c r="C2984" i="8"/>
  <c r="D2984" i="8"/>
  <c r="A2985" i="8"/>
  <c r="B2985" i="8"/>
  <c r="C2985" i="8"/>
  <c r="D2985" i="8"/>
  <c r="A2986" i="8"/>
  <c r="B2986" i="8"/>
  <c r="C2986" i="8"/>
  <c r="D2986" i="8"/>
  <c r="A2987" i="8"/>
  <c r="B2987" i="8"/>
  <c r="C2987" i="8"/>
  <c r="D2987" i="8"/>
  <c r="A2988" i="8"/>
  <c r="B2988" i="8"/>
  <c r="C2988" i="8"/>
  <c r="D2988" i="8"/>
  <c r="A2989" i="8"/>
  <c r="B2989" i="8"/>
  <c r="C2989" i="8"/>
  <c r="D2989" i="8"/>
  <c r="A2990" i="8"/>
  <c r="B2990" i="8"/>
  <c r="C2990" i="8"/>
  <c r="D2990" i="8"/>
  <c r="A2991" i="8"/>
  <c r="B2991" i="8"/>
  <c r="C2991" i="8"/>
  <c r="D2991" i="8"/>
  <c r="A2992" i="8"/>
  <c r="B2992" i="8"/>
  <c r="C2992" i="8"/>
  <c r="D2992" i="8"/>
  <c r="A2993" i="8"/>
  <c r="B2993" i="8"/>
  <c r="C2993" i="8"/>
  <c r="D2993" i="8"/>
  <c r="A2994" i="8"/>
  <c r="B2994" i="8"/>
  <c r="C2994" i="8"/>
  <c r="D2994" i="8"/>
  <c r="A2995" i="8"/>
  <c r="B2995" i="8"/>
  <c r="C2995" i="8"/>
  <c r="D2995" i="8"/>
  <c r="A2996" i="8"/>
  <c r="B2996" i="8"/>
  <c r="C2996" i="8"/>
  <c r="D2996" i="8"/>
  <c r="A2997" i="8"/>
  <c r="B2997" i="8"/>
  <c r="C2997" i="8"/>
  <c r="D2997" i="8"/>
  <c r="A2998" i="8"/>
  <c r="B2998" i="8"/>
  <c r="C2998" i="8"/>
  <c r="D2998" i="8"/>
  <c r="A2999" i="8"/>
  <c r="B2999" i="8"/>
  <c r="C2999" i="8"/>
  <c r="D2999" i="8"/>
  <c r="A3000" i="8"/>
  <c r="B3000" i="8"/>
  <c r="C3000" i="8"/>
  <c r="D3000" i="8"/>
  <c r="A3001" i="8"/>
  <c r="B3001" i="8"/>
  <c r="C3001" i="8"/>
  <c r="D3001" i="8"/>
  <c r="A3002" i="8"/>
  <c r="B3002" i="8"/>
  <c r="C3002" i="8"/>
  <c r="D3002" i="8"/>
  <c r="A3003" i="8"/>
  <c r="B3003" i="8"/>
  <c r="C3003" i="8"/>
  <c r="D3003" i="8"/>
  <c r="A3004" i="8"/>
  <c r="B3004" i="8"/>
  <c r="C3004" i="8"/>
  <c r="D3004" i="8"/>
  <c r="A3005" i="8"/>
  <c r="B3005" i="8"/>
  <c r="C3005" i="8"/>
  <c r="D3005" i="8"/>
  <c r="A3006" i="8"/>
  <c r="B3006" i="8"/>
  <c r="C3006" i="8"/>
  <c r="D3006" i="8"/>
  <c r="A3007" i="8"/>
  <c r="B3007" i="8"/>
  <c r="C3007" i="8"/>
  <c r="D3007" i="8"/>
  <c r="A3008" i="8"/>
  <c r="B3008" i="8"/>
  <c r="C3008" i="8"/>
  <c r="D3008" i="8"/>
  <c r="A3009" i="8"/>
  <c r="B3009" i="8"/>
  <c r="C3009" i="8"/>
  <c r="D3009" i="8"/>
  <c r="A3010" i="8"/>
  <c r="B3010" i="8"/>
  <c r="C3010" i="8"/>
  <c r="D3010" i="8"/>
  <c r="A3011" i="8"/>
  <c r="B3011" i="8"/>
  <c r="C3011" i="8"/>
  <c r="D3011" i="8"/>
  <c r="A3012" i="8"/>
  <c r="B3012" i="8"/>
  <c r="C3012" i="8"/>
  <c r="D3012" i="8"/>
  <c r="A3013" i="8"/>
  <c r="B3013" i="8"/>
  <c r="C3013" i="8"/>
  <c r="D3013" i="8"/>
  <c r="A3014" i="8"/>
  <c r="B3014" i="8"/>
  <c r="C3014" i="8"/>
  <c r="D3014" i="8"/>
  <c r="A3015" i="8"/>
  <c r="B3015" i="8"/>
  <c r="C3015" i="8"/>
  <c r="D3015" i="8"/>
  <c r="A3016" i="8"/>
  <c r="B3016" i="8"/>
  <c r="C3016" i="8"/>
  <c r="D3016" i="8"/>
  <c r="A3017" i="8"/>
  <c r="B3017" i="8"/>
  <c r="C3017" i="8"/>
  <c r="D3017" i="8"/>
  <c r="A3018" i="8"/>
  <c r="B3018" i="8"/>
  <c r="C3018" i="8"/>
  <c r="D3018" i="8"/>
  <c r="A3019" i="8"/>
  <c r="B3019" i="8"/>
  <c r="C3019" i="8"/>
  <c r="D3019" i="8"/>
  <c r="A3020" i="8"/>
  <c r="B3020" i="8"/>
  <c r="C3020" i="8"/>
  <c r="D3020" i="8"/>
  <c r="A3021" i="8"/>
  <c r="B3021" i="8"/>
  <c r="C3021" i="8"/>
  <c r="D3021" i="8"/>
  <c r="A3022" i="8"/>
  <c r="B3022" i="8"/>
  <c r="C3022" i="8"/>
  <c r="D3022" i="8"/>
  <c r="A3023" i="8"/>
  <c r="B3023" i="8"/>
  <c r="C3023" i="8"/>
  <c r="D3023" i="8"/>
  <c r="A3024" i="8"/>
  <c r="B3024" i="8"/>
  <c r="C3024" i="8"/>
  <c r="D3024" i="8"/>
  <c r="A3025" i="8"/>
  <c r="B3025" i="8"/>
  <c r="C3025" i="8"/>
  <c r="D3025" i="8"/>
  <c r="A3026" i="8"/>
  <c r="B3026" i="8"/>
  <c r="C3026" i="8"/>
  <c r="D3026" i="8"/>
  <c r="A3027" i="8"/>
  <c r="B3027" i="8"/>
  <c r="C3027" i="8"/>
  <c r="D3027" i="8"/>
  <c r="A3028" i="8"/>
  <c r="B3028" i="8"/>
  <c r="C3028" i="8"/>
  <c r="D3028" i="8"/>
  <c r="A3029" i="8"/>
  <c r="B3029" i="8"/>
  <c r="C3029" i="8"/>
  <c r="D3029" i="8"/>
  <c r="A3030" i="8"/>
  <c r="B3030" i="8"/>
  <c r="C3030" i="8"/>
  <c r="D3030" i="8"/>
  <c r="A3031" i="8"/>
  <c r="B3031" i="8"/>
  <c r="C3031" i="8"/>
  <c r="D3031" i="8"/>
  <c r="A3032" i="8"/>
  <c r="B3032" i="8"/>
  <c r="C3032" i="8"/>
  <c r="D3032" i="8"/>
  <c r="A3033" i="8"/>
  <c r="B3033" i="8"/>
  <c r="C3033" i="8"/>
  <c r="D3033" i="8"/>
  <c r="A3034" i="8"/>
  <c r="B3034" i="8"/>
  <c r="C3034" i="8"/>
  <c r="D3034" i="8"/>
  <c r="A3035" i="8"/>
  <c r="B3035" i="8"/>
  <c r="C3035" i="8"/>
  <c r="D3035" i="8"/>
  <c r="A3036" i="8"/>
  <c r="B3036" i="8"/>
  <c r="C3036" i="8"/>
  <c r="D3036" i="8"/>
  <c r="A3037" i="8"/>
  <c r="B3037" i="8"/>
  <c r="C3037" i="8"/>
  <c r="D3037" i="8"/>
  <c r="A3038" i="8"/>
  <c r="B3038" i="8"/>
  <c r="C3038" i="8"/>
  <c r="D3038" i="8"/>
  <c r="A3039" i="8"/>
  <c r="B3039" i="8"/>
  <c r="C3039" i="8"/>
  <c r="D3039" i="8"/>
  <c r="A3040" i="8"/>
  <c r="B3040" i="8"/>
  <c r="C3040" i="8"/>
  <c r="D3040" i="8"/>
  <c r="A3041" i="8"/>
  <c r="B3041" i="8"/>
  <c r="C3041" i="8"/>
  <c r="D3041" i="8"/>
  <c r="A3042" i="8"/>
  <c r="B3042" i="8"/>
  <c r="C3042" i="8"/>
  <c r="D3042" i="8"/>
  <c r="A3043" i="8"/>
  <c r="B3043" i="8"/>
  <c r="C3043" i="8"/>
  <c r="D3043" i="8"/>
  <c r="A3044" i="8"/>
  <c r="B3044" i="8"/>
  <c r="C3044" i="8"/>
  <c r="D3044" i="8"/>
  <c r="A3045" i="8"/>
  <c r="B3045" i="8"/>
  <c r="C3045" i="8"/>
  <c r="D3045" i="8"/>
  <c r="A3046" i="8"/>
  <c r="B3046" i="8"/>
  <c r="C3046" i="8"/>
  <c r="D3046" i="8"/>
  <c r="A3047" i="8"/>
  <c r="B3047" i="8"/>
  <c r="C3047" i="8"/>
  <c r="D3047" i="8"/>
  <c r="A3048" i="8"/>
  <c r="B3048" i="8"/>
  <c r="C3048" i="8"/>
  <c r="D3048" i="8"/>
  <c r="A3049" i="8"/>
  <c r="B3049" i="8"/>
  <c r="C3049" i="8"/>
  <c r="D3049" i="8"/>
  <c r="A3050" i="8"/>
  <c r="B3050" i="8"/>
  <c r="C3050" i="8"/>
  <c r="D3050" i="8"/>
  <c r="A3051" i="8"/>
  <c r="B3051" i="8"/>
  <c r="C3051" i="8"/>
  <c r="D3051" i="8"/>
  <c r="A3052" i="8"/>
  <c r="B3052" i="8"/>
  <c r="C3052" i="8"/>
  <c r="D3052" i="8"/>
  <c r="A3053" i="8"/>
  <c r="B3053" i="8"/>
  <c r="C3053" i="8"/>
  <c r="D3053" i="8"/>
  <c r="A3054" i="8"/>
  <c r="B3054" i="8"/>
  <c r="C3054" i="8"/>
  <c r="D3054" i="8"/>
  <c r="A3055" i="8"/>
  <c r="B3055" i="8"/>
  <c r="C3055" i="8"/>
  <c r="D3055" i="8"/>
  <c r="A3056" i="8"/>
  <c r="B3056" i="8"/>
  <c r="C3056" i="8"/>
  <c r="D3056" i="8"/>
  <c r="A3057" i="8"/>
  <c r="B3057" i="8"/>
  <c r="C3057" i="8"/>
  <c r="D3057" i="8"/>
  <c r="A3058" i="8"/>
  <c r="B3058" i="8"/>
  <c r="C3058" i="8"/>
  <c r="D3058" i="8"/>
  <c r="A3059" i="8"/>
  <c r="B3059" i="8"/>
  <c r="C3059" i="8"/>
  <c r="D3059" i="8"/>
  <c r="A3060" i="8"/>
  <c r="B3060" i="8"/>
  <c r="C3060" i="8"/>
  <c r="D3060" i="8"/>
  <c r="A3061" i="8"/>
  <c r="B3061" i="8"/>
  <c r="C3061" i="8"/>
  <c r="D3061" i="8"/>
  <c r="A3062" i="8"/>
  <c r="B3062" i="8"/>
  <c r="C3062" i="8"/>
  <c r="D3062" i="8"/>
  <c r="A3063" i="8"/>
  <c r="B3063" i="8"/>
  <c r="C3063" i="8"/>
  <c r="D3063" i="8"/>
  <c r="A3064" i="8"/>
  <c r="B3064" i="8"/>
  <c r="C3064" i="8"/>
  <c r="D3064" i="8"/>
  <c r="A3065" i="8"/>
  <c r="B3065" i="8"/>
  <c r="C3065" i="8"/>
  <c r="D3065" i="8"/>
  <c r="A3066" i="8"/>
  <c r="B3066" i="8"/>
  <c r="C3066" i="8"/>
  <c r="D3066" i="8"/>
  <c r="A3067" i="8"/>
  <c r="B3067" i="8"/>
  <c r="C3067" i="8"/>
  <c r="D3067" i="8"/>
  <c r="A3068" i="8"/>
  <c r="B3068" i="8"/>
  <c r="C3068" i="8"/>
  <c r="D3068" i="8"/>
  <c r="A3069" i="8"/>
  <c r="B3069" i="8"/>
  <c r="C3069" i="8"/>
  <c r="D3069" i="8"/>
  <c r="A3070" i="8"/>
  <c r="B3070" i="8"/>
  <c r="C3070" i="8"/>
  <c r="D3070" i="8"/>
  <c r="A3071" i="8"/>
  <c r="B3071" i="8"/>
  <c r="C3071" i="8"/>
  <c r="D3071" i="8"/>
  <c r="A3072" i="8"/>
  <c r="B3072" i="8"/>
  <c r="C3072" i="8"/>
  <c r="D3072" i="8"/>
  <c r="A3073" i="8"/>
  <c r="B3073" i="8"/>
  <c r="C3073" i="8"/>
  <c r="D3073" i="8"/>
  <c r="A3074" i="8"/>
  <c r="B3074" i="8"/>
  <c r="C3074" i="8"/>
  <c r="D3074" i="8"/>
  <c r="A3075" i="8"/>
  <c r="B3075" i="8"/>
  <c r="C3075" i="8"/>
  <c r="D3075" i="8"/>
  <c r="A3076" i="8"/>
  <c r="B3076" i="8"/>
  <c r="C3076" i="8"/>
  <c r="D3076" i="8"/>
  <c r="A3077" i="8"/>
  <c r="B3077" i="8"/>
  <c r="C3077" i="8"/>
  <c r="D3077" i="8"/>
  <c r="A3078" i="8"/>
  <c r="B3078" i="8"/>
  <c r="C3078" i="8"/>
  <c r="D3078" i="8"/>
  <c r="A3079" i="8"/>
  <c r="B3079" i="8"/>
  <c r="C3079" i="8"/>
  <c r="D3079" i="8"/>
  <c r="A3080" i="8"/>
  <c r="B3080" i="8"/>
  <c r="C3080" i="8"/>
  <c r="D3080" i="8"/>
  <c r="A3081" i="8"/>
  <c r="B3081" i="8"/>
  <c r="C3081" i="8"/>
  <c r="D3081" i="8"/>
  <c r="A3082" i="8"/>
  <c r="B3082" i="8"/>
  <c r="C3082" i="8"/>
  <c r="D3082" i="8"/>
  <c r="A3083" i="8"/>
  <c r="B3083" i="8"/>
  <c r="C3083" i="8"/>
  <c r="D3083" i="8"/>
  <c r="A3084" i="8"/>
  <c r="B3084" i="8"/>
  <c r="C3084" i="8"/>
  <c r="D3084" i="8"/>
  <c r="A3085" i="8"/>
  <c r="B3085" i="8"/>
  <c r="C3085" i="8"/>
  <c r="D3085" i="8"/>
  <c r="A3086" i="8"/>
  <c r="B3086" i="8"/>
  <c r="C3086" i="8"/>
  <c r="D3086" i="8"/>
  <c r="A3087" i="8"/>
  <c r="B3087" i="8"/>
  <c r="C3087" i="8"/>
  <c r="D3087" i="8"/>
  <c r="A3088" i="8"/>
  <c r="B3088" i="8"/>
  <c r="C3088" i="8"/>
  <c r="D3088" i="8"/>
  <c r="A3089" i="8"/>
  <c r="B3089" i="8"/>
  <c r="C3089" i="8"/>
  <c r="D3089" i="8"/>
  <c r="A3090" i="8"/>
  <c r="B3090" i="8"/>
  <c r="C3090" i="8"/>
  <c r="D3090" i="8"/>
  <c r="A3091" i="8"/>
  <c r="B3091" i="8"/>
  <c r="C3091" i="8"/>
  <c r="D3091" i="8"/>
  <c r="A3092" i="8"/>
  <c r="B3092" i="8"/>
  <c r="C3092" i="8"/>
  <c r="D3092" i="8"/>
  <c r="A3093" i="8"/>
  <c r="B3093" i="8"/>
  <c r="C3093" i="8"/>
  <c r="D3093" i="8"/>
  <c r="A3094" i="8"/>
  <c r="B3094" i="8"/>
  <c r="C3094" i="8"/>
  <c r="D3094" i="8"/>
  <c r="A3095" i="8"/>
  <c r="B3095" i="8"/>
  <c r="C3095" i="8"/>
  <c r="D3095" i="8"/>
  <c r="A3096" i="8"/>
  <c r="B3096" i="8"/>
  <c r="C3096" i="8"/>
  <c r="D3096" i="8"/>
  <c r="A3097" i="8"/>
  <c r="B3097" i="8"/>
  <c r="C3097" i="8"/>
  <c r="D3097" i="8"/>
  <c r="A3098" i="8"/>
  <c r="B3098" i="8"/>
  <c r="C3098" i="8"/>
  <c r="D3098" i="8"/>
  <c r="A3099" i="8"/>
  <c r="B3099" i="8"/>
  <c r="C3099" i="8"/>
  <c r="D3099" i="8"/>
  <c r="A3100" i="8"/>
  <c r="B3100" i="8"/>
  <c r="C3100" i="8"/>
  <c r="D3100" i="8"/>
  <c r="A3101" i="8"/>
  <c r="B3101" i="8"/>
  <c r="C3101" i="8"/>
  <c r="D3101" i="8"/>
  <c r="A3102" i="8"/>
  <c r="B3102" i="8"/>
  <c r="C3102" i="8"/>
  <c r="D3102" i="8"/>
  <c r="A3103" i="8"/>
  <c r="B3103" i="8"/>
  <c r="C3103" i="8"/>
  <c r="D3103" i="8"/>
  <c r="A3104" i="8"/>
  <c r="B3104" i="8"/>
  <c r="C3104" i="8"/>
  <c r="D3104" i="8"/>
  <c r="A3105" i="8"/>
  <c r="B3105" i="8"/>
  <c r="C3105" i="8"/>
  <c r="D3105" i="8"/>
  <c r="A3106" i="8"/>
  <c r="B3106" i="8"/>
  <c r="C3106" i="8"/>
  <c r="D3106" i="8"/>
  <c r="A3107" i="8"/>
  <c r="B3107" i="8"/>
  <c r="C3107" i="8"/>
  <c r="D3107" i="8"/>
  <c r="A3108" i="8"/>
  <c r="B3108" i="8"/>
  <c r="C3108" i="8"/>
  <c r="D3108" i="8"/>
  <c r="A3109" i="8"/>
  <c r="B3109" i="8"/>
  <c r="C3109" i="8"/>
  <c r="D3109" i="8"/>
  <c r="A3110" i="8"/>
  <c r="B3110" i="8"/>
  <c r="C3110" i="8"/>
  <c r="D3110" i="8"/>
  <c r="A3111" i="8"/>
  <c r="B3111" i="8"/>
  <c r="C3111" i="8"/>
  <c r="D3111" i="8"/>
  <c r="A3112" i="8"/>
  <c r="B3112" i="8"/>
  <c r="C3112" i="8"/>
  <c r="D3112" i="8"/>
  <c r="A3113" i="8"/>
  <c r="B3113" i="8"/>
  <c r="C3113" i="8"/>
  <c r="D3113" i="8"/>
  <c r="A3114" i="8"/>
  <c r="B3114" i="8"/>
  <c r="C3114" i="8"/>
  <c r="D3114" i="8"/>
  <c r="A3115" i="8"/>
  <c r="B3115" i="8"/>
  <c r="C3115" i="8"/>
  <c r="D3115" i="8"/>
  <c r="A3116" i="8"/>
  <c r="B3116" i="8"/>
  <c r="C3116" i="8"/>
  <c r="D3116" i="8"/>
  <c r="A3117" i="8"/>
  <c r="B3117" i="8"/>
  <c r="C3117" i="8"/>
  <c r="D3117" i="8"/>
  <c r="A3118" i="8"/>
  <c r="B3118" i="8"/>
  <c r="C3118" i="8"/>
  <c r="D3118" i="8"/>
  <c r="A3119" i="8"/>
  <c r="B3119" i="8"/>
  <c r="C3119" i="8"/>
  <c r="D3119" i="8"/>
  <c r="A3120" i="8"/>
  <c r="B3120" i="8"/>
  <c r="C3120" i="8"/>
  <c r="D3120" i="8"/>
  <c r="A3121" i="8"/>
  <c r="B3121" i="8"/>
  <c r="C3121" i="8"/>
  <c r="D3121" i="8"/>
  <c r="A3122" i="8"/>
  <c r="B3122" i="8"/>
  <c r="C3122" i="8"/>
  <c r="D3122" i="8"/>
  <c r="A3123" i="8"/>
  <c r="B3123" i="8"/>
  <c r="C3123" i="8"/>
  <c r="D3123" i="8"/>
  <c r="A3124" i="8"/>
  <c r="B3124" i="8"/>
  <c r="C3124" i="8"/>
  <c r="D3124" i="8"/>
  <c r="A3125" i="8"/>
  <c r="B3125" i="8"/>
  <c r="C3125" i="8"/>
  <c r="D3125" i="8"/>
  <c r="A3126" i="8"/>
  <c r="B3126" i="8"/>
  <c r="C3126" i="8"/>
  <c r="D3126" i="8"/>
  <c r="A3127" i="8"/>
  <c r="B3127" i="8"/>
  <c r="C3127" i="8"/>
  <c r="D3127" i="8"/>
  <c r="A3128" i="8"/>
  <c r="B3128" i="8"/>
  <c r="C3128" i="8"/>
  <c r="D3128" i="8"/>
  <c r="A3129" i="8"/>
  <c r="B3129" i="8"/>
  <c r="C3129" i="8"/>
  <c r="D3129" i="8"/>
  <c r="A3130" i="8"/>
  <c r="B3130" i="8"/>
  <c r="C3130" i="8"/>
  <c r="D3130" i="8"/>
  <c r="A3131" i="8"/>
  <c r="B3131" i="8"/>
  <c r="C3131" i="8"/>
  <c r="D3131" i="8"/>
  <c r="A3132" i="8"/>
  <c r="B3132" i="8"/>
  <c r="C3132" i="8"/>
  <c r="D3132" i="8"/>
  <c r="A3133" i="8"/>
  <c r="B3133" i="8"/>
  <c r="C3133" i="8"/>
  <c r="D3133" i="8"/>
  <c r="A3134" i="8"/>
  <c r="B3134" i="8"/>
  <c r="C3134" i="8"/>
  <c r="D3134" i="8"/>
  <c r="A3135" i="8"/>
  <c r="B3135" i="8"/>
  <c r="C3135" i="8"/>
  <c r="D3135" i="8"/>
  <c r="A3136" i="8"/>
  <c r="B3136" i="8"/>
  <c r="C3136" i="8"/>
  <c r="D3136" i="8"/>
  <c r="A3137" i="8"/>
  <c r="B3137" i="8"/>
  <c r="C3137" i="8"/>
  <c r="D3137" i="8"/>
  <c r="A3138" i="8"/>
  <c r="B3138" i="8"/>
  <c r="C3138" i="8"/>
  <c r="D3138" i="8"/>
  <c r="A3139" i="8"/>
  <c r="B3139" i="8"/>
  <c r="C3139" i="8"/>
  <c r="D3139" i="8"/>
  <c r="A3140" i="8"/>
  <c r="B3140" i="8"/>
  <c r="C3140" i="8"/>
  <c r="D3140" i="8"/>
  <c r="A3141" i="8"/>
  <c r="B3141" i="8"/>
  <c r="C3141" i="8"/>
  <c r="D3141" i="8"/>
  <c r="A3142" i="8"/>
  <c r="B3142" i="8"/>
  <c r="C3142" i="8"/>
  <c r="D3142" i="8"/>
  <c r="A3143" i="8"/>
  <c r="B3143" i="8"/>
  <c r="C3143" i="8"/>
  <c r="D3143" i="8"/>
  <c r="A3144" i="8"/>
  <c r="B3144" i="8"/>
  <c r="C3144" i="8"/>
  <c r="D3144" i="8"/>
  <c r="A3145" i="8"/>
  <c r="B3145" i="8"/>
  <c r="C3145" i="8"/>
  <c r="D3145" i="8"/>
  <c r="A3146" i="8"/>
  <c r="B3146" i="8"/>
  <c r="C3146" i="8"/>
  <c r="D3146" i="8"/>
  <c r="A3147" i="8"/>
  <c r="B3147" i="8"/>
  <c r="C3147" i="8"/>
  <c r="D3147" i="8"/>
  <c r="A3148" i="8"/>
  <c r="B3148" i="8"/>
  <c r="C3148" i="8"/>
  <c r="D3148" i="8"/>
  <c r="A3149" i="8"/>
  <c r="B3149" i="8"/>
  <c r="C3149" i="8"/>
  <c r="D3149" i="8"/>
  <c r="A3150" i="8"/>
  <c r="B3150" i="8"/>
  <c r="C3150" i="8"/>
  <c r="D3150" i="8"/>
  <c r="A3151" i="8"/>
  <c r="B3151" i="8"/>
  <c r="C3151" i="8"/>
  <c r="D3151" i="8"/>
  <c r="A3152" i="8"/>
  <c r="B3152" i="8"/>
  <c r="C3152" i="8"/>
  <c r="D3152" i="8"/>
  <c r="A3153" i="8"/>
  <c r="B3153" i="8"/>
  <c r="C3153" i="8"/>
  <c r="D3153" i="8"/>
  <c r="A3154" i="8"/>
  <c r="B3154" i="8"/>
  <c r="C3154" i="8"/>
  <c r="D3154" i="8"/>
  <c r="A3155" i="8"/>
  <c r="B3155" i="8"/>
  <c r="C3155" i="8"/>
  <c r="D3155" i="8"/>
  <c r="A3156" i="8"/>
  <c r="B3156" i="8"/>
  <c r="C3156" i="8"/>
  <c r="D3156" i="8"/>
  <c r="A3157" i="8"/>
  <c r="B3157" i="8"/>
  <c r="C3157" i="8"/>
  <c r="D3157" i="8"/>
  <c r="A3158" i="8"/>
  <c r="B3158" i="8"/>
  <c r="C3158" i="8"/>
  <c r="D3158" i="8"/>
  <c r="A3159" i="8"/>
  <c r="B3159" i="8"/>
  <c r="C3159" i="8"/>
  <c r="D3159" i="8"/>
  <c r="A3160" i="8"/>
  <c r="B3160" i="8"/>
  <c r="C3160" i="8"/>
  <c r="D3160" i="8"/>
  <c r="A3161" i="8"/>
  <c r="B3161" i="8"/>
  <c r="C3161" i="8"/>
  <c r="D3161" i="8"/>
  <c r="A3162" i="8"/>
  <c r="B3162" i="8"/>
  <c r="C3162" i="8"/>
  <c r="D3162" i="8"/>
  <c r="A3163" i="8"/>
  <c r="B3163" i="8"/>
  <c r="C3163" i="8"/>
  <c r="D3163" i="8"/>
  <c r="A3164" i="8"/>
  <c r="B3164" i="8"/>
  <c r="C3164" i="8"/>
  <c r="D3164" i="8"/>
  <c r="A3165" i="8"/>
  <c r="B3165" i="8"/>
  <c r="C3165" i="8"/>
  <c r="D3165" i="8"/>
  <c r="A3166" i="8"/>
  <c r="B3166" i="8"/>
  <c r="C3166" i="8"/>
  <c r="D3166" i="8"/>
  <c r="A3167" i="8"/>
  <c r="B3167" i="8"/>
  <c r="C3167" i="8"/>
  <c r="D3167" i="8"/>
  <c r="A3168" i="8"/>
  <c r="B3168" i="8"/>
  <c r="C3168" i="8"/>
  <c r="D3168" i="8"/>
  <c r="A3169" i="8"/>
  <c r="B3169" i="8"/>
  <c r="C3169" i="8"/>
  <c r="D3169" i="8"/>
  <c r="A3170" i="8"/>
  <c r="B3170" i="8"/>
  <c r="C3170" i="8"/>
  <c r="D3170" i="8"/>
  <c r="A3171" i="8"/>
  <c r="B3171" i="8"/>
  <c r="C3171" i="8"/>
  <c r="D3171" i="8"/>
  <c r="A3172" i="8"/>
  <c r="B3172" i="8"/>
  <c r="C3172" i="8"/>
  <c r="D3172" i="8"/>
  <c r="A3173" i="8"/>
  <c r="B3173" i="8"/>
  <c r="C3173" i="8"/>
  <c r="D3173" i="8"/>
  <c r="A3174" i="8"/>
  <c r="B3174" i="8"/>
  <c r="C3174" i="8"/>
  <c r="D3174" i="8"/>
  <c r="A3175" i="8"/>
  <c r="B3175" i="8"/>
  <c r="C3175" i="8"/>
  <c r="D3175" i="8"/>
  <c r="A3176" i="8"/>
  <c r="B3176" i="8"/>
  <c r="C3176" i="8"/>
  <c r="D3176" i="8"/>
  <c r="A3177" i="8"/>
  <c r="B3177" i="8"/>
  <c r="C3177" i="8"/>
  <c r="D3177" i="8"/>
  <c r="A3178" i="8"/>
  <c r="B3178" i="8"/>
  <c r="C3178" i="8"/>
  <c r="D3178" i="8"/>
  <c r="A3179" i="8"/>
  <c r="B3179" i="8"/>
  <c r="C3179" i="8"/>
  <c r="D3179" i="8"/>
  <c r="A3180" i="8"/>
  <c r="B3180" i="8"/>
  <c r="C3180" i="8"/>
  <c r="D3180" i="8"/>
  <c r="A3181" i="8"/>
  <c r="B3181" i="8"/>
  <c r="C3181" i="8"/>
  <c r="D3181" i="8"/>
  <c r="A3182" i="8"/>
  <c r="B3182" i="8"/>
  <c r="C3182" i="8"/>
  <c r="D3182" i="8"/>
  <c r="A3183" i="8"/>
  <c r="B3183" i="8"/>
  <c r="C3183" i="8"/>
  <c r="D3183" i="8"/>
  <c r="A3184" i="8"/>
  <c r="B3184" i="8"/>
  <c r="C3184" i="8"/>
  <c r="D3184" i="8"/>
  <c r="A3185" i="8"/>
  <c r="B3185" i="8"/>
  <c r="C3185" i="8"/>
  <c r="D3185" i="8"/>
  <c r="A3186" i="8"/>
  <c r="B3186" i="8"/>
  <c r="C3186" i="8"/>
  <c r="D3186" i="8"/>
  <c r="A3187" i="8"/>
  <c r="B3187" i="8"/>
  <c r="C3187" i="8"/>
  <c r="D3187" i="8"/>
  <c r="A3188" i="8"/>
  <c r="B3188" i="8"/>
  <c r="C3188" i="8"/>
  <c r="D3188" i="8"/>
  <c r="A3189" i="8"/>
  <c r="B3189" i="8"/>
  <c r="C3189" i="8"/>
  <c r="D3189" i="8"/>
  <c r="A3190" i="8"/>
  <c r="B3190" i="8"/>
  <c r="C3190" i="8"/>
  <c r="D3190" i="8"/>
  <c r="A3191" i="8"/>
  <c r="B3191" i="8"/>
  <c r="C3191" i="8"/>
  <c r="D3191" i="8"/>
  <c r="A3192" i="8"/>
  <c r="B3192" i="8"/>
  <c r="C3192" i="8"/>
  <c r="D3192" i="8"/>
  <c r="A3193" i="8"/>
  <c r="B3193" i="8"/>
  <c r="C3193" i="8"/>
  <c r="D3193" i="8"/>
  <c r="A3194" i="8"/>
  <c r="B3194" i="8"/>
  <c r="C3194" i="8"/>
  <c r="D3194" i="8"/>
  <c r="A3195" i="8"/>
  <c r="B3195" i="8"/>
  <c r="C3195" i="8"/>
  <c r="D3195" i="8"/>
  <c r="A3196" i="8"/>
  <c r="B3196" i="8"/>
  <c r="C3196" i="8"/>
  <c r="D3196" i="8"/>
  <c r="A3197" i="8"/>
  <c r="B3197" i="8"/>
  <c r="C3197" i="8"/>
  <c r="D3197" i="8"/>
  <c r="A3198" i="8"/>
  <c r="B3198" i="8"/>
  <c r="C3198" i="8"/>
  <c r="D3198" i="8"/>
  <c r="A3199" i="8"/>
  <c r="B3199" i="8"/>
  <c r="C3199" i="8"/>
  <c r="D3199" i="8"/>
  <c r="A3200" i="8"/>
  <c r="B3200" i="8"/>
  <c r="C3200" i="8"/>
  <c r="D3200" i="8"/>
  <c r="A3201" i="8"/>
  <c r="B3201" i="8"/>
  <c r="C3201" i="8"/>
  <c r="D3201" i="8"/>
  <c r="A3202" i="8"/>
  <c r="B3202" i="8"/>
  <c r="C3202" i="8"/>
  <c r="D3202" i="8"/>
  <c r="A3203" i="8"/>
  <c r="B3203" i="8"/>
  <c r="C3203" i="8"/>
  <c r="D3203" i="8"/>
  <c r="A3204" i="8"/>
  <c r="B3204" i="8"/>
  <c r="C3204" i="8"/>
  <c r="D3204" i="8"/>
  <c r="A3205" i="8"/>
  <c r="B3205" i="8"/>
  <c r="C3205" i="8"/>
  <c r="D3205" i="8"/>
  <c r="A3206" i="8"/>
  <c r="B3206" i="8"/>
  <c r="C3206" i="8"/>
  <c r="D3206" i="8"/>
  <c r="A3207" i="8"/>
  <c r="B3207" i="8"/>
  <c r="C3207" i="8"/>
  <c r="D3207" i="8"/>
  <c r="A3208" i="8"/>
  <c r="B3208" i="8"/>
  <c r="C3208" i="8"/>
  <c r="D3208" i="8"/>
  <c r="A3209" i="8"/>
  <c r="B3209" i="8"/>
  <c r="C3209" i="8"/>
  <c r="D3209" i="8"/>
  <c r="A3210" i="8"/>
  <c r="B3210" i="8"/>
  <c r="C3210" i="8"/>
  <c r="D3210" i="8"/>
  <c r="A3211" i="8"/>
  <c r="B3211" i="8"/>
  <c r="C3211" i="8"/>
  <c r="D3211" i="8"/>
  <c r="A3212" i="8"/>
  <c r="B3212" i="8"/>
  <c r="C3212" i="8"/>
  <c r="D3212" i="8"/>
  <c r="A3213" i="8"/>
  <c r="B3213" i="8"/>
  <c r="C3213" i="8"/>
  <c r="D3213" i="8"/>
  <c r="A3214" i="8"/>
  <c r="B3214" i="8"/>
  <c r="C3214" i="8"/>
  <c r="D3214" i="8"/>
  <c r="A3215" i="8"/>
  <c r="B3215" i="8"/>
  <c r="C3215" i="8"/>
  <c r="D3215" i="8"/>
  <c r="A3216" i="8"/>
  <c r="B3216" i="8"/>
  <c r="C3216" i="8"/>
  <c r="D3216" i="8"/>
  <c r="A3217" i="8"/>
  <c r="B3217" i="8"/>
  <c r="C3217" i="8"/>
  <c r="D3217" i="8"/>
  <c r="A3218" i="8"/>
  <c r="B3218" i="8"/>
  <c r="C3218" i="8"/>
  <c r="D3218" i="8"/>
  <c r="A3219" i="8"/>
  <c r="B3219" i="8"/>
  <c r="C3219" i="8"/>
  <c r="D3219" i="8"/>
  <c r="A3220" i="8"/>
  <c r="B3220" i="8"/>
  <c r="C3220" i="8"/>
  <c r="D3220" i="8"/>
  <c r="A3221" i="8"/>
  <c r="B3221" i="8"/>
  <c r="C3221" i="8"/>
  <c r="D3221" i="8"/>
  <c r="A3222" i="8"/>
  <c r="B3222" i="8"/>
  <c r="C3222" i="8"/>
  <c r="D3222" i="8"/>
  <c r="A3223" i="8"/>
  <c r="B3223" i="8"/>
  <c r="C3223" i="8"/>
  <c r="D3223" i="8"/>
  <c r="A3224" i="8"/>
  <c r="B3224" i="8"/>
  <c r="C3224" i="8"/>
  <c r="D3224" i="8"/>
  <c r="A3225" i="8"/>
  <c r="B3225" i="8"/>
  <c r="C3225" i="8"/>
  <c r="D3225" i="8"/>
  <c r="A3226" i="8"/>
  <c r="B3226" i="8"/>
  <c r="C3226" i="8"/>
  <c r="D3226" i="8"/>
  <c r="A3227" i="8"/>
  <c r="B3227" i="8"/>
  <c r="C3227" i="8"/>
  <c r="D3227" i="8"/>
  <c r="A3228" i="8"/>
  <c r="B3228" i="8"/>
  <c r="C3228" i="8"/>
  <c r="D3228" i="8"/>
  <c r="A3229" i="8"/>
  <c r="B3229" i="8"/>
  <c r="C3229" i="8"/>
  <c r="D3229" i="8"/>
  <c r="A3230" i="8"/>
  <c r="B3230" i="8"/>
  <c r="C3230" i="8"/>
  <c r="D3230" i="8"/>
  <c r="A3231" i="8"/>
  <c r="B3231" i="8"/>
  <c r="C3231" i="8"/>
  <c r="D3231" i="8"/>
  <c r="A3232" i="8"/>
  <c r="B3232" i="8"/>
  <c r="C3232" i="8"/>
  <c r="D3232" i="8"/>
  <c r="A3233" i="8"/>
  <c r="B3233" i="8"/>
  <c r="C3233" i="8"/>
  <c r="D3233" i="8"/>
  <c r="A3234" i="8"/>
  <c r="B3234" i="8"/>
  <c r="C3234" i="8"/>
  <c r="D3234" i="8"/>
  <c r="A3235" i="8"/>
  <c r="B3235" i="8"/>
  <c r="C3235" i="8"/>
  <c r="D3235" i="8"/>
  <c r="A3236" i="8"/>
  <c r="B3236" i="8"/>
  <c r="C3236" i="8"/>
  <c r="D3236" i="8"/>
  <c r="A3237" i="8"/>
  <c r="B3237" i="8"/>
  <c r="C3237" i="8"/>
  <c r="D3237" i="8"/>
  <c r="A3238" i="8"/>
  <c r="B3238" i="8"/>
  <c r="C3238" i="8"/>
  <c r="D3238" i="8"/>
  <c r="A3239" i="8"/>
  <c r="B3239" i="8"/>
  <c r="C3239" i="8"/>
  <c r="D3239" i="8"/>
  <c r="A3240" i="8"/>
  <c r="B3240" i="8"/>
  <c r="C3240" i="8"/>
  <c r="D3240" i="8"/>
  <c r="A3241" i="8"/>
  <c r="B3241" i="8"/>
  <c r="C3241" i="8"/>
  <c r="D3241" i="8"/>
  <c r="A3242" i="8"/>
  <c r="B3242" i="8"/>
  <c r="C3242" i="8"/>
  <c r="D3242" i="8"/>
  <c r="A3243" i="8"/>
  <c r="B3243" i="8"/>
  <c r="C3243" i="8"/>
  <c r="D3243" i="8"/>
  <c r="A3244" i="8"/>
  <c r="B3244" i="8"/>
  <c r="C3244" i="8"/>
  <c r="D3244" i="8"/>
  <c r="A3245" i="8"/>
  <c r="B3245" i="8"/>
  <c r="C3245" i="8"/>
  <c r="D3245" i="8"/>
  <c r="A3246" i="8"/>
  <c r="B3246" i="8"/>
  <c r="C3246" i="8"/>
  <c r="D3246" i="8"/>
  <c r="D2947" i="8"/>
  <c r="C2947" i="8"/>
  <c r="B2947" i="8"/>
  <c r="A2947" i="8"/>
  <c r="A2647" i="8"/>
  <c r="B2647" i="8"/>
  <c r="C2647" i="8"/>
  <c r="D2647" i="8"/>
  <c r="A2648" i="8"/>
  <c r="B2648" i="8"/>
  <c r="C2648" i="8"/>
  <c r="D2648" i="8"/>
  <c r="A2649" i="8"/>
  <c r="B2649" i="8"/>
  <c r="C2649" i="8"/>
  <c r="D2649" i="8"/>
  <c r="A2650" i="8"/>
  <c r="B2650" i="8"/>
  <c r="C2650" i="8"/>
  <c r="D2650" i="8"/>
  <c r="A2651" i="8"/>
  <c r="B2651" i="8"/>
  <c r="C2651" i="8"/>
  <c r="D2651" i="8"/>
  <c r="A2652" i="8"/>
  <c r="B2652" i="8"/>
  <c r="C2652" i="8"/>
  <c r="D2652" i="8"/>
  <c r="A2653" i="8"/>
  <c r="B2653" i="8"/>
  <c r="C2653" i="8"/>
  <c r="D2653" i="8"/>
  <c r="A2654" i="8"/>
  <c r="B2654" i="8"/>
  <c r="C2654" i="8"/>
  <c r="D2654" i="8"/>
  <c r="A2655" i="8"/>
  <c r="B2655" i="8"/>
  <c r="C2655" i="8"/>
  <c r="D2655" i="8"/>
  <c r="A2656" i="8"/>
  <c r="B2656" i="8"/>
  <c r="C2656" i="8"/>
  <c r="D2656" i="8"/>
  <c r="A2657" i="8"/>
  <c r="B2657" i="8"/>
  <c r="C2657" i="8"/>
  <c r="D2657" i="8"/>
  <c r="A2658" i="8"/>
  <c r="B2658" i="8"/>
  <c r="C2658" i="8"/>
  <c r="D2658" i="8"/>
  <c r="A2659" i="8"/>
  <c r="B2659" i="8"/>
  <c r="C2659" i="8"/>
  <c r="D2659" i="8"/>
  <c r="A2660" i="8"/>
  <c r="B2660" i="8"/>
  <c r="C2660" i="8"/>
  <c r="D2660" i="8"/>
  <c r="A2661" i="8"/>
  <c r="B2661" i="8"/>
  <c r="C2661" i="8"/>
  <c r="D2661" i="8"/>
  <c r="A2662" i="8"/>
  <c r="B2662" i="8"/>
  <c r="C2662" i="8"/>
  <c r="D2662" i="8"/>
  <c r="A2663" i="8"/>
  <c r="B2663" i="8"/>
  <c r="C2663" i="8"/>
  <c r="D2663" i="8"/>
  <c r="A2664" i="8"/>
  <c r="B2664" i="8"/>
  <c r="C2664" i="8"/>
  <c r="D2664" i="8"/>
  <c r="A2665" i="8"/>
  <c r="B2665" i="8"/>
  <c r="C2665" i="8"/>
  <c r="D2665" i="8"/>
  <c r="A2666" i="8"/>
  <c r="B2666" i="8"/>
  <c r="C2666" i="8"/>
  <c r="D2666" i="8"/>
  <c r="A2667" i="8"/>
  <c r="B2667" i="8"/>
  <c r="C2667" i="8"/>
  <c r="D2667" i="8"/>
  <c r="A2668" i="8"/>
  <c r="B2668" i="8"/>
  <c r="C2668" i="8"/>
  <c r="D2668" i="8"/>
  <c r="A2669" i="8"/>
  <c r="B2669" i="8"/>
  <c r="C2669" i="8"/>
  <c r="D2669" i="8"/>
  <c r="A2670" i="8"/>
  <c r="B2670" i="8"/>
  <c r="C2670" i="8"/>
  <c r="D2670" i="8"/>
  <c r="A2671" i="8"/>
  <c r="B2671" i="8"/>
  <c r="C2671" i="8"/>
  <c r="D2671" i="8"/>
  <c r="A2672" i="8"/>
  <c r="B2672" i="8"/>
  <c r="C2672" i="8"/>
  <c r="D2672" i="8"/>
  <c r="A2673" i="8"/>
  <c r="B2673" i="8"/>
  <c r="C2673" i="8"/>
  <c r="D2673" i="8"/>
  <c r="A2674" i="8"/>
  <c r="B2674" i="8"/>
  <c r="C2674" i="8"/>
  <c r="D2674" i="8"/>
  <c r="A2675" i="8"/>
  <c r="B2675" i="8"/>
  <c r="C2675" i="8"/>
  <c r="D2675" i="8"/>
  <c r="A2676" i="8"/>
  <c r="B2676" i="8"/>
  <c r="C2676" i="8"/>
  <c r="D2676" i="8"/>
  <c r="A2677" i="8"/>
  <c r="B2677" i="8"/>
  <c r="C2677" i="8"/>
  <c r="D2677" i="8"/>
  <c r="A2678" i="8"/>
  <c r="B2678" i="8"/>
  <c r="C2678" i="8"/>
  <c r="D2678" i="8"/>
  <c r="A2679" i="8"/>
  <c r="B2679" i="8"/>
  <c r="C2679" i="8"/>
  <c r="D2679" i="8"/>
  <c r="A2680" i="8"/>
  <c r="B2680" i="8"/>
  <c r="C2680" i="8"/>
  <c r="D2680" i="8"/>
  <c r="A2681" i="8"/>
  <c r="B2681" i="8"/>
  <c r="C2681" i="8"/>
  <c r="D2681" i="8"/>
  <c r="A2682" i="8"/>
  <c r="B2682" i="8"/>
  <c r="C2682" i="8"/>
  <c r="D2682" i="8"/>
  <c r="A2683" i="8"/>
  <c r="B2683" i="8"/>
  <c r="C2683" i="8"/>
  <c r="D2683" i="8"/>
  <c r="A2684" i="8"/>
  <c r="B2684" i="8"/>
  <c r="C2684" i="8"/>
  <c r="D2684" i="8"/>
  <c r="A2685" i="8"/>
  <c r="B2685" i="8"/>
  <c r="C2685" i="8"/>
  <c r="D2685" i="8"/>
  <c r="A2686" i="8"/>
  <c r="B2686" i="8"/>
  <c r="C2686" i="8"/>
  <c r="D2686" i="8"/>
  <c r="A2687" i="8"/>
  <c r="B2687" i="8"/>
  <c r="C2687" i="8"/>
  <c r="D2687" i="8"/>
  <c r="A2688" i="8"/>
  <c r="B2688" i="8"/>
  <c r="C2688" i="8"/>
  <c r="D2688" i="8"/>
  <c r="A2689" i="8"/>
  <c r="B2689" i="8"/>
  <c r="C2689" i="8"/>
  <c r="D2689" i="8"/>
  <c r="A2690" i="8"/>
  <c r="B2690" i="8"/>
  <c r="C2690" i="8"/>
  <c r="D2690" i="8"/>
  <c r="A2691" i="8"/>
  <c r="B2691" i="8"/>
  <c r="C2691" i="8"/>
  <c r="D2691" i="8"/>
  <c r="A2692" i="8"/>
  <c r="B2692" i="8"/>
  <c r="C2692" i="8"/>
  <c r="D2692" i="8"/>
  <c r="A2693" i="8"/>
  <c r="B2693" i="8"/>
  <c r="C2693" i="8"/>
  <c r="D2693" i="8"/>
  <c r="A2694" i="8"/>
  <c r="B2694" i="8"/>
  <c r="C2694" i="8"/>
  <c r="D2694" i="8"/>
  <c r="A2695" i="8"/>
  <c r="B2695" i="8"/>
  <c r="C2695" i="8"/>
  <c r="D2695" i="8"/>
  <c r="A2696" i="8"/>
  <c r="B2696" i="8"/>
  <c r="C2696" i="8"/>
  <c r="D2696" i="8"/>
  <c r="A2697" i="8"/>
  <c r="B2697" i="8"/>
  <c r="C2697" i="8"/>
  <c r="D2697" i="8"/>
  <c r="A2698" i="8"/>
  <c r="B2698" i="8"/>
  <c r="C2698" i="8"/>
  <c r="D2698" i="8"/>
  <c r="A2699" i="8"/>
  <c r="B2699" i="8"/>
  <c r="C2699" i="8"/>
  <c r="D2699" i="8"/>
  <c r="A2700" i="8"/>
  <c r="B2700" i="8"/>
  <c r="C2700" i="8"/>
  <c r="D2700" i="8"/>
  <c r="A2701" i="8"/>
  <c r="B2701" i="8"/>
  <c r="C2701" i="8"/>
  <c r="D2701" i="8"/>
  <c r="A2702" i="8"/>
  <c r="B2702" i="8"/>
  <c r="C2702" i="8"/>
  <c r="D2702" i="8"/>
  <c r="A2703" i="8"/>
  <c r="B2703" i="8"/>
  <c r="C2703" i="8"/>
  <c r="D2703" i="8"/>
  <c r="A2704" i="8"/>
  <c r="B2704" i="8"/>
  <c r="C2704" i="8"/>
  <c r="D2704" i="8"/>
  <c r="A2705" i="8"/>
  <c r="B2705" i="8"/>
  <c r="C2705" i="8"/>
  <c r="D2705" i="8"/>
  <c r="A2706" i="8"/>
  <c r="B2706" i="8"/>
  <c r="C2706" i="8"/>
  <c r="D2706" i="8"/>
  <c r="A2707" i="8"/>
  <c r="B2707" i="8"/>
  <c r="C2707" i="8"/>
  <c r="D2707" i="8"/>
  <c r="A2708" i="8"/>
  <c r="B2708" i="8"/>
  <c r="C2708" i="8"/>
  <c r="D2708" i="8"/>
  <c r="A2709" i="8"/>
  <c r="B2709" i="8"/>
  <c r="C2709" i="8"/>
  <c r="D2709" i="8"/>
  <c r="A2710" i="8"/>
  <c r="B2710" i="8"/>
  <c r="C2710" i="8"/>
  <c r="D2710" i="8"/>
  <c r="A2711" i="8"/>
  <c r="B2711" i="8"/>
  <c r="C2711" i="8"/>
  <c r="D2711" i="8"/>
  <c r="A2712" i="8"/>
  <c r="B2712" i="8"/>
  <c r="C2712" i="8"/>
  <c r="D2712" i="8"/>
  <c r="A2713" i="8"/>
  <c r="B2713" i="8"/>
  <c r="C2713" i="8"/>
  <c r="D2713" i="8"/>
  <c r="A2714" i="8"/>
  <c r="B2714" i="8"/>
  <c r="C2714" i="8"/>
  <c r="D2714" i="8"/>
  <c r="A2715" i="8"/>
  <c r="B2715" i="8"/>
  <c r="C2715" i="8"/>
  <c r="D2715" i="8"/>
  <c r="A2716" i="8"/>
  <c r="B2716" i="8"/>
  <c r="C2716" i="8"/>
  <c r="D2716" i="8"/>
  <c r="A2717" i="8"/>
  <c r="B2717" i="8"/>
  <c r="C2717" i="8"/>
  <c r="D2717" i="8"/>
  <c r="A2718" i="8"/>
  <c r="B2718" i="8"/>
  <c r="C2718" i="8"/>
  <c r="D2718" i="8"/>
  <c r="A2719" i="8"/>
  <c r="B2719" i="8"/>
  <c r="C2719" i="8"/>
  <c r="D2719" i="8"/>
  <c r="A2720" i="8"/>
  <c r="B2720" i="8"/>
  <c r="C2720" i="8"/>
  <c r="D2720" i="8"/>
  <c r="A2721" i="8"/>
  <c r="B2721" i="8"/>
  <c r="C2721" i="8"/>
  <c r="D2721" i="8"/>
  <c r="A2722" i="8"/>
  <c r="B2722" i="8"/>
  <c r="C2722" i="8"/>
  <c r="D2722" i="8"/>
  <c r="A2723" i="8"/>
  <c r="B2723" i="8"/>
  <c r="C2723" i="8"/>
  <c r="D2723" i="8"/>
  <c r="A2724" i="8"/>
  <c r="B2724" i="8"/>
  <c r="C2724" i="8"/>
  <c r="D2724" i="8"/>
  <c r="A2725" i="8"/>
  <c r="B2725" i="8"/>
  <c r="C2725" i="8"/>
  <c r="D2725" i="8"/>
  <c r="A2726" i="8"/>
  <c r="B2726" i="8"/>
  <c r="C2726" i="8"/>
  <c r="D2726" i="8"/>
  <c r="A2727" i="8"/>
  <c r="B2727" i="8"/>
  <c r="C2727" i="8"/>
  <c r="D2727" i="8"/>
  <c r="A2728" i="8"/>
  <c r="B2728" i="8"/>
  <c r="C2728" i="8"/>
  <c r="D2728" i="8"/>
  <c r="A2729" i="8"/>
  <c r="B2729" i="8"/>
  <c r="C2729" i="8"/>
  <c r="D2729" i="8"/>
  <c r="A2730" i="8"/>
  <c r="B2730" i="8"/>
  <c r="C2730" i="8"/>
  <c r="D2730" i="8"/>
  <c r="A2731" i="8"/>
  <c r="B2731" i="8"/>
  <c r="C2731" i="8"/>
  <c r="D2731" i="8"/>
  <c r="A2732" i="8"/>
  <c r="B2732" i="8"/>
  <c r="C2732" i="8"/>
  <c r="D2732" i="8"/>
  <c r="A2733" i="8"/>
  <c r="B2733" i="8"/>
  <c r="C2733" i="8"/>
  <c r="D2733" i="8"/>
  <c r="A2734" i="8"/>
  <c r="B2734" i="8"/>
  <c r="C2734" i="8"/>
  <c r="D2734" i="8"/>
  <c r="A2735" i="8"/>
  <c r="B2735" i="8"/>
  <c r="C2735" i="8"/>
  <c r="D2735" i="8"/>
  <c r="A2736" i="8"/>
  <c r="B2736" i="8"/>
  <c r="C2736" i="8"/>
  <c r="D2736" i="8"/>
  <c r="A2737" i="8"/>
  <c r="B2737" i="8"/>
  <c r="C2737" i="8"/>
  <c r="D2737" i="8"/>
  <c r="A2738" i="8"/>
  <c r="B2738" i="8"/>
  <c r="C2738" i="8"/>
  <c r="D2738" i="8"/>
  <c r="A2739" i="8"/>
  <c r="B2739" i="8"/>
  <c r="C2739" i="8"/>
  <c r="D2739" i="8"/>
  <c r="A2740" i="8"/>
  <c r="B2740" i="8"/>
  <c r="C2740" i="8"/>
  <c r="D2740" i="8"/>
  <c r="A2741" i="8"/>
  <c r="B2741" i="8"/>
  <c r="C2741" i="8"/>
  <c r="D2741" i="8"/>
  <c r="A2742" i="8"/>
  <c r="B2742" i="8"/>
  <c r="C2742" i="8"/>
  <c r="D2742" i="8"/>
  <c r="A2743" i="8"/>
  <c r="B2743" i="8"/>
  <c r="C2743" i="8"/>
  <c r="D2743" i="8"/>
  <c r="A2744" i="8"/>
  <c r="B2744" i="8"/>
  <c r="C2744" i="8"/>
  <c r="D2744" i="8"/>
  <c r="A2745" i="8"/>
  <c r="B2745" i="8"/>
  <c r="C2745" i="8"/>
  <c r="D2745" i="8"/>
  <c r="A2746" i="8"/>
  <c r="B2746" i="8"/>
  <c r="C2746" i="8"/>
  <c r="D2746" i="8"/>
  <c r="A2747" i="8"/>
  <c r="B2747" i="8"/>
  <c r="C2747" i="8"/>
  <c r="D2747" i="8"/>
  <c r="A2748" i="8"/>
  <c r="B2748" i="8"/>
  <c r="C2748" i="8"/>
  <c r="D2748" i="8"/>
  <c r="A2749" i="8"/>
  <c r="B2749" i="8"/>
  <c r="C2749" i="8"/>
  <c r="D2749" i="8"/>
  <c r="A2750" i="8"/>
  <c r="B2750" i="8"/>
  <c r="C2750" i="8"/>
  <c r="D2750" i="8"/>
  <c r="A2751" i="8"/>
  <c r="B2751" i="8"/>
  <c r="C2751" i="8"/>
  <c r="D2751" i="8"/>
  <c r="A2752" i="8"/>
  <c r="B2752" i="8"/>
  <c r="C2752" i="8"/>
  <c r="D2752" i="8"/>
  <c r="A2753" i="8"/>
  <c r="B2753" i="8"/>
  <c r="C2753" i="8"/>
  <c r="D2753" i="8"/>
  <c r="A2754" i="8"/>
  <c r="B2754" i="8"/>
  <c r="C2754" i="8"/>
  <c r="D2754" i="8"/>
  <c r="A2755" i="8"/>
  <c r="B2755" i="8"/>
  <c r="C2755" i="8"/>
  <c r="D2755" i="8"/>
  <c r="A2756" i="8"/>
  <c r="B2756" i="8"/>
  <c r="C2756" i="8"/>
  <c r="D2756" i="8"/>
  <c r="A2757" i="8"/>
  <c r="B2757" i="8"/>
  <c r="C2757" i="8"/>
  <c r="D2757" i="8"/>
  <c r="A2758" i="8"/>
  <c r="B2758" i="8"/>
  <c r="C2758" i="8"/>
  <c r="D2758" i="8"/>
  <c r="A2759" i="8"/>
  <c r="B2759" i="8"/>
  <c r="C2759" i="8"/>
  <c r="D2759" i="8"/>
  <c r="A2760" i="8"/>
  <c r="B2760" i="8"/>
  <c r="C2760" i="8"/>
  <c r="D2760" i="8"/>
  <c r="A2761" i="8"/>
  <c r="B2761" i="8"/>
  <c r="C2761" i="8"/>
  <c r="D2761" i="8"/>
  <c r="A2762" i="8"/>
  <c r="B2762" i="8"/>
  <c r="C2762" i="8"/>
  <c r="D2762" i="8"/>
  <c r="A2763" i="8"/>
  <c r="B2763" i="8"/>
  <c r="C2763" i="8"/>
  <c r="D2763" i="8"/>
  <c r="A2764" i="8"/>
  <c r="B2764" i="8"/>
  <c r="C2764" i="8"/>
  <c r="D2764" i="8"/>
  <c r="A2765" i="8"/>
  <c r="B2765" i="8"/>
  <c r="C2765" i="8"/>
  <c r="D2765" i="8"/>
  <c r="A2766" i="8"/>
  <c r="B2766" i="8"/>
  <c r="C2766" i="8"/>
  <c r="D2766" i="8"/>
  <c r="A2767" i="8"/>
  <c r="B2767" i="8"/>
  <c r="C2767" i="8"/>
  <c r="D2767" i="8"/>
  <c r="A2768" i="8"/>
  <c r="B2768" i="8"/>
  <c r="C2768" i="8"/>
  <c r="D2768" i="8"/>
  <c r="A2769" i="8"/>
  <c r="B2769" i="8"/>
  <c r="C2769" i="8"/>
  <c r="D2769" i="8"/>
  <c r="A2770" i="8"/>
  <c r="B2770" i="8"/>
  <c r="C2770" i="8"/>
  <c r="D2770" i="8"/>
  <c r="A2771" i="8"/>
  <c r="B2771" i="8"/>
  <c r="C2771" i="8"/>
  <c r="D2771" i="8"/>
  <c r="A2772" i="8"/>
  <c r="B2772" i="8"/>
  <c r="C2772" i="8"/>
  <c r="D2772" i="8"/>
  <c r="A2773" i="8"/>
  <c r="B2773" i="8"/>
  <c r="C2773" i="8"/>
  <c r="D2773" i="8"/>
  <c r="A2774" i="8"/>
  <c r="B2774" i="8"/>
  <c r="C2774" i="8"/>
  <c r="D2774" i="8"/>
  <c r="A2775" i="8"/>
  <c r="B2775" i="8"/>
  <c r="C2775" i="8"/>
  <c r="D2775" i="8"/>
  <c r="A2776" i="8"/>
  <c r="B2776" i="8"/>
  <c r="C2776" i="8"/>
  <c r="D2776" i="8"/>
  <c r="A2777" i="8"/>
  <c r="B2777" i="8"/>
  <c r="C2777" i="8"/>
  <c r="D2777" i="8"/>
  <c r="A2778" i="8"/>
  <c r="B2778" i="8"/>
  <c r="C2778" i="8"/>
  <c r="D2778" i="8"/>
  <c r="A2779" i="8"/>
  <c r="B2779" i="8"/>
  <c r="C2779" i="8"/>
  <c r="D2779" i="8"/>
  <c r="A2780" i="8"/>
  <c r="B2780" i="8"/>
  <c r="C2780" i="8"/>
  <c r="D2780" i="8"/>
  <c r="A2781" i="8"/>
  <c r="B2781" i="8"/>
  <c r="C2781" i="8"/>
  <c r="D2781" i="8"/>
  <c r="A2782" i="8"/>
  <c r="B2782" i="8"/>
  <c r="C2782" i="8"/>
  <c r="D2782" i="8"/>
  <c r="A2783" i="8"/>
  <c r="B2783" i="8"/>
  <c r="C2783" i="8"/>
  <c r="D2783" i="8"/>
  <c r="A2784" i="8"/>
  <c r="B2784" i="8"/>
  <c r="C2784" i="8"/>
  <c r="D2784" i="8"/>
  <c r="A2785" i="8"/>
  <c r="B2785" i="8"/>
  <c r="C2785" i="8"/>
  <c r="D2785" i="8"/>
  <c r="A2786" i="8"/>
  <c r="B2786" i="8"/>
  <c r="C2786" i="8"/>
  <c r="D2786" i="8"/>
  <c r="A2787" i="8"/>
  <c r="B2787" i="8"/>
  <c r="C2787" i="8"/>
  <c r="D2787" i="8"/>
  <c r="A2788" i="8"/>
  <c r="B2788" i="8"/>
  <c r="C2788" i="8"/>
  <c r="D2788" i="8"/>
  <c r="A2789" i="8"/>
  <c r="B2789" i="8"/>
  <c r="C2789" i="8"/>
  <c r="D2789" i="8"/>
  <c r="A2790" i="8"/>
  <c r="B2790" i="8"/>
  <c r="C2790" i="8"/>
  <c r="D2790" i="8"/>
  <c r="A2791" i="8"/>
  <c r="B2791" i="8"/>
  <c r="C2791" i="8"/>
  <c r="D2791" i="8"/>
  <c r="A2792" i="8"/>
  <c r="B2792" i="8"/>
  <c r="C2792" i="8"/>
  <c r="D2792" i="8"/>
  <c r="A2793" i="8"/>
  <c r="B2793" i="8"/>
  <c r="C2793" i="8"/>
  <c r="D2793" i="8"/>
  <c r="A2794" i="8"/>
  <c r="B2794" i="8"/>
  <c r="C2794" i="8"/>
  <c r="D2794" i="8"/>
  <c r="A2795" i="8"/>
  <c r="B2795" i="8"/>
  <c r="C2795" i="8"/>
  <c r="D2795" i="8"/>
  <c r="A2796" i="8"/>
  <c r="B2796" i="8"/>
  <c r="C2796" i="8"/>
  <c r="D2796" i="8"/>
  <c r="A2797" i="8"/>
  <c r="B2797" i="8"/>
  <c r="C2797" i="8"/>
  <c r="D2797" i="8"/>
  <c r="A2798" i="8"/>
  <c r="B2798" i="8"/>
  <c r="C2798" i="8"/>
  <c r="D2798" i="8"/>
  <c r="A2799" i="8"/>
  <c r="B2799" i="8"/>
  <c r="C2799" i="8"/>
  <c r="D2799" i="8"/>
  <c r="A2800" i="8"/>
  <c r="B2800" i="8"/>
  <c r="C2800" i="8"/>
  <c r="D2800" i="8"/>
  <c r="A2801" i="8"/>
  <c r="B2801" i="8"/>
  <c r="C2801" i="8"/>
  <c r="D2801" i="8"/>
  <c r="A2802" i="8"/>
  <c r="B2802" i="8"/>
  <c r="C2802" i="8"/>
  <c r="D2802" i="8"/>
  <c r="A2803" i="8"/>
  <c r="B2803" i="8"/>
  <c r="C2803" i="8"/>
  <c r="D2803" i="8"/>
  <c r="A2804" i="8"/>
  <c r="B2804" i="8"/>
  <c r="C2804" i="8"/>
  <c r="D2804" i="8"/>
  <c r="A2805" i="8"/>
  <c r="B2805" i="8"/>
  <c r="C2805" i="8"/>
  <c r="D2805" i="8"/>
  <c r="A2806" i="8"/>
  <c r="B2806" i="8"/>
  <c r="C2806" i="8"/>
  <c r="D2806" i="8"/>
  <c r="A2807" i="8"/>
  <c r="B2807" i="8"/>
  <c r="C2807" i="8"/>
  <c r="D2807" i="8"/>
  <c r="A2808" i="8"/>
  <c r="B2808" i="8"/>
  <c r="C2808" i="8"/>
  <c r="D2808" i="8"/>
  <c r="A2809" i="8"/>
  <c r="B2809" i="8"/>
  <c r="C2809" i="8"/>
  <c r="D2809" i="8"/>
  <c r="A2810" i="8"/>
  <c r="B2810" i="8"/>
  <c r="C2810" i="8"/>
  <c r="D2810" i="8"/>
  <c r="A2811" i="8"/>
  <c r="B2811" i="8"/>
  <c r="C2811" i="8"/>
  <c r="D2811" i="8"/>
  <c r="A2812" i="8"/>
  <c r="B2812" i="8"/>
  <c r="C2812" i="8"/>
  <c r="D2812" i="8"/>
  <c r="A2813" i="8"/>
  <c r="B2813" i="8"/>
  <c r="C2813" i="8"/>
  <c r="D2813" i="8"/>
  <c r="A2814" i="8"/>
  <c r="B2814" i="8"/>
  <c r="C2814" i="8"/>
  <c r="D2814" i="8"/>
  <c r="A2815" i="8"/>
  <c r="B2815" i="8"/>
  <c r="C2815" i="8"/>
  <c r="D2815" i="8"/>
  <c r="A2816" i="8"/>
  <c r="B2816" i="8"/>
  <c r="C2816" i="8"/>
  <c r="D2816" i="8"/>
  <c r="A2817" i="8"/>
  <c r="B2817" i="8"/>
  <c r="C2817" i="8"/>
  <c r="D2817" i="8"/>
  <c r="A2818" i="8"/>
  <c r="B2818" i="8"/>
  <c r="C2818" i="8"/>
  <c r="D2818" i="8"/>
  <c r="A2819" i="8"/>
  <c r="B2819" i="8"/>
  <c r="C2819" i="8"/>
  <c r="D2819" i="8"/>
  <c r="A2820" i="8"/>
  <c r="B2820" i="8"/>
  <c r="C2820" i="8"/>
  <c r="D2820" i="8"/>
  <c r="A2821" i="8"/>
  <c r="B2821" i="8"/>
  <c r="C2821" i="8"/>
  <c r="D2821" i="8"/>
  <c r="A2822" i="8"/>
  <c r="B2822" i="8"/>
  <c r="C2822" i="8"/>
  <c r="D2822" i="8"/>
  <c r="A2823" i="8"/>
  <c r="B2823" i="8"/>
  <c r="C2823" i="8"/>
  <c r="D2823" i="8"/>
  <c r="A2824" i="8"/>
  <c r="B2824" i="8"/>
  <c r="C2824" i="8"/>
  <c r="D2824" i="8"/>
  <c r="A2825" i="8"/>
  <c r="B2825" i="8"/>
  <c r="C2825" i="8"/>
  <c r="D2825" i="8"/>
  <c r="A2826" i="8"/>
  <c r="B2826" i="8"/>
  <c r="C2826" i="8"/>
  <c r="D2826" i="8"/>
  <c r="A2827" i="8"/>
  <c r="B2827" i="8"/>
  <c r="C2827" i="8"/>
  <c r="D2827" i="8"/>
  <c r="A2828" i="8"/>
  <c r="B2828" i="8"/>
  <c r="C2828" i="8"/>
  <c r="D2828" i="8"/>
  <c r="A2829" i="8"/>
  <c r="B2829" i="8"/>
  <c r="C2829" i="8"/>
  <c r="D2829" i="8"/>
  <c r="A2830" i="8"/>
  <c r="B2830" i="8"/>
  <c r="C2830" i="8"/>
  <c r="D2830" i="8"/>
  <c r="A2831" i="8"/>
  <c r="B2831" i="8"/>
  <c r="C2831" i="8"/>
  <c r="D2831" i="8"/>
  <c r="A2832" i="8"/>
  <c r="B2832" i="8"/>
  <c r="C2832" i="8"/>
  <c r="D2832" i="8"/>
  <c r="A2833" i="8"/>
  <c r="B2833" i="8"/>
  <c r="C2833" i="8"/>
  <c r="D2833" i="8"/>
  <c r="A2834" i="8"/>
  <c r="B2834" i="8"/>
  <c r="C2834" i="8"/>
  <c r="D2834" i="8"/>
  <c r="A2835" i="8"/>
  <c r="B2835" i="8"/>
  <c r="C2835" i="8"/>
  <c r="D2835" i="8"/>
  <c r="A2836" i="8"/>
  <c r="B2836" i="8"/>
  <c r="C2836" i="8"/>
  <c r="D2836" i="8"/>
  <c r="A2837" i="8"/>
  <c r="B2837" i="8"/>
  <c r="C2837" i="8"/>
  <c r="D2837" i="8"/>
  <c r="A2838" i="8"/>
  <c r="B2838" i="8"/>
  <c r="C2838" i="8"/>
  <c r="D2838" i="8"/>
  <c r="A2839" i="8"/>
  <c r="B2839" i="8"/>
  <c r="C2839" i="8"/>
  <c r="D2839" i="8"/>
  <c r="A2840" i="8"/>
  <c r="B2840" i="8"/>
  <c r="C2840" i="8"/>
  <c r="D2840" i="8"/>
  <c r="A2841" i="8"/>
  <c r="B2841" i="8"/>
  <c r="C2841" i="8"/>
  <c r="D2841" i="8"/>
  <c r="A2842" i="8"/>
  <c r="B2842" i="8"/>
  <c r="C2842" i="8"/>
  <c r="D2842" i="8"/>
  <c r="A2843" i="8"/>
  <c r="B2843" i="8"/>
  <c r="C2843" i="8"/>
  <c r="D2843" i="8"/>
  <c r="A2844" i="8"/>
  <c r="B2844" i="8"/>
  <c r="C2844" i="8"/>
  <c r="D2844" i="8"/>
  <c r="A2845" i="8"/>
  <c r="B2845" i="8"/>
  <c r="C2845" i="8"/>
  <c r="D2845" i="8"/>
  <c r="A2846" i="8"/>
  <c r="B2846" i="8"/>
  <c r="C2846" i="8"/>
  <c r="D2846" i="8"/>
  <c r="A2847" i="8"/>
  <c r="B2847" i="8"/>
  <c r="C2847" i="8"/>
  <c r="D2847" i="8"/>
  <c r="A2848" i="8"/>
  <c r="B2848" i="8"/>
  <c r="C2848" i="8"/>
  <c r="D2848" i="8"/>
  <c r="A2849" i="8"/>
  <c r="B2849" i="8"/>
  <c r="C2849" i="8"/>
  <c r="D2849" i="8"/>
  <c r="A2850" i="8"/>
  <c r="B2850" i="8"/>
  <c r="C2850" i="8"/>
  <c r="D2850" i="8"/>
  <c r="A2851" i="8"/>
  <c r="B2851" i="8"/>
  <c r="C2851" i="8"/>
  <c r="D2851" i="8"/>
  <c r="A2852" i="8"/>
  <c r="B2852" i="8"/>
  <c r="C2852" i="8"/>
  <c r="D2852" i="8"/>
  <c r="A2853" i="8"/>
  <c r="B2853" i="8"/>
  <c r="C2853" i="8"/>
  <c r="D2853" i="8"/>
  <c r="A2854" i="8"/>
  <c r="B2854" i="8"/>
  <c r="C2854" i="8"/>
  <c r="D2854" i="8"/>
  <c r="A2855" i="8"/>
  <c r="B2855" i="8"/>
  <c r="C2855" i="8"/>
  <c r="D2855" i="8"/>
  <c r="A2856" i="8"/>
  <c r="B2856" i="8"/>
  <c r="C2856" i="8"/>
  <c r="D2856" i="8"/>
  <c r="A2857" i="8"/>
  <c r="B2857" i="8"/>
  <c r="C2857" i="8"/>
  <c r="D2857" i="8"/>
  <c r="A2858" i="8"/>
  <c r="B2858" i="8"/>
  <c r="C2858" i="8"/>
  <c r="D2858" i="8"/>
  <c r="A2859" i="8"/>
  <c r="B2859" i="8"/>
  <c r="C2859" i="8"/>
  <c r="D2859" i="8"/>
  <c r="A2860" i="8"/>
  <c r="B2860" i="8"/>
  <c r="C2860" i="8"/>
  <c r="D2860" i="8"/>
  <c r="A2861" i="8"/>
  <c r="B2861" i="8"/>
  <c r="C2861" i="8"/>
  <c r="D2861" i="8"/>
  <c r="A2862" i="8"/>
  <c r="B2862" i="8"/>
  <c r="C2862" i="8"/>
  <c r="D2862" i="8"/>
  <c r="A2863" i="8"/>
  <c r="B2863" i="8"/>
  <c r="C2863" i="8"/>
  <c r="D2863" i="8"/>
  <c r="A2864" i="8"/>
  <c r="B2864" i="8"/>
  <c r="C2864" i="8"/>
  <c r="D2864" i="8"/>
  <c r="A2865" i="8"/>
  <c r="B2865" i="8"/>
  <c r="C2865" i="8"/>
  <c r="D2865" i="8"/>
  <c r="A2866" i="8"/>
  <c r="B2866" i="8"/>
  <c r="C2866" i="8"/>
  <c r="D2866" i="8"/>
  <c r="A2867" i="8"/>
  <c r="B2867" i="8"/>
  <c r="C2867" i="8"/>
  <c r="D2867" i="8"/>
  <c r="A2868" i="8"/>
  <c r="B2868" i="8"/>
  <c r="C2868" i="8"/>
  <c r="D2868" i="8"/>
  <c r="A2869" i="8"/>
  <c r="B2869" i="8"/>
  <c r="C2869" i="8"/>
  <c r="D2869" i="8"/>
  <c r="A2870" i="8"/>
  <c r="B2870" i="8"/>
  <c r="C2870" i="8"/>
  <c r="D2870" i="8"/>
  <c r="A2871" i="8"/>
  <c r="B2871" i="8"/>
  <c r="C2871" i="8"/>
  <c r="D2871" i="8"/>
  <c r="A2872" i="8"/>
  <c r="B2872" i="8"/>
  <c r="C2872" i="8"/>
  <c r="D2872" i="8"/>
  <c r="A2873" i="8"/>
  <c r="B2873" i="8"/>
  <c r="C2873" i="8"/>
  <c r="D2873" i="8"/>
  <c r="A2874" i="8"/>
  <c r="B2874" i="8"/>
  <c r="C2874" i="8"/>
  <c r="D2874" i="8"/>
  <c r="A2875" i="8"/>
  <c r="B2875" i="8"/>
  <c r="C2875" i="8"/>
  <c r="D2875" i="8"/>
  <c r="A2876" i="8"/>
  <c r="B2876" i="8"/>
  <c r="C2876" i="8"/>
  <c r="D2876" i="8"/>
  <c r="A2877" i="8"/>
  <c r="B2877" i="8"/>
  <c r="C2877" i="8"/>
  <c r="D2877" i="8"/>
  <c r="A2878" i="8"/>
  <c r="B2878" i="8"/>
  <c r="C2878" i="8"/>
  <c r="D2878" i="8"/>
  <c r="A2879" i="8"/>
  <c r="B2879" i="8"/>
  <c r="C2879" i="8"/>
  <c r="D2879" i="8"/>
  <c r="A2880" i="8"/>
  <c r="B2880" i="8"/>
  <c r="C2880" i="8"/>
  <c r="D2880" i="8"/>
  <c r="A2881" i="8"/>
  <c r="B2881" i="8"/>
  <c r="C2881" i="8"/>
  <c r="D2881" i="8"/>
  <c r="A2882" i="8"/>
  <c r="B2882" i="8"/>
  <c r="C2882" i="8"/>
  <c r="D2882" i="8"/>
  <c r="A2883" i="8"/>
  <c r="B2883" i="8"/>
  <c r="C2883" i="8"/>
  <c r="D2883" i="8"/>
  <c r="A2884" i="8"/>
  <c r="B2884" i="8"/>
  <c r="C2884" i="8"/>
  <c r="D2884" i="8"/>
  <c r="A2885" i="8"/>
  <c r="B2885" i="8"/>
  <c r="C2885" i="8"/>
  <c r="D2885" i="8"/>
  <c r="A2886" i="8"/>
  <c r="B2886" i="8"/>
  <c r="C2886" i="8"/>
  <c r="D2886" i="8"/>
  <c r="A2887" i="8"/>
  <c r="B2887" i="8"/>
  <c r="C2887" i="8"/>
  <c r="D2887" i="8"/>
  <c r="A2888" i="8"/>
  <c r="B2888" i="8"/>
  <c r="C2888" i="8"/>
  <c r="D2888" i="8"/>
  <c r="A2889" i="8"/>
  <c r="B2889" i="8"/>
  <c r="C2889" i="8"/>
  <c r="D2889" i="8"/>
  <c r="A2890" i="8"/>
  <c r="B2890" i="8"/>
  <c r="C2890" i="8"/>
  <c r="D2890" i="8"/>
  <c r="A2891" i="8"/>
  <c r="B2891" i="8"/>
  <c r="C2891" i="8"/>
  <c r="D2891" i="8"/>
  <c r="A2892" i="8"/>
  <c r="B2892" i="8"/>
  <c r="C2892" i="8"/>
  <c r="D2892" i="8"/>
  <c r="A2893" i="8"/>
  <c r="B2893" i="8"/>
  <c r="C2893" i="8"/>
  <c r="D2893" i="8"/>
  <c r="A2894" i="8"/>
  <c r="B2894" i="8"/>
  <c r="C2894" i="8"/>
  <c r="D2894" i="8"/>
  <c r="A2895" i="8"/>
  <c r="B2895" i="8"/>
  <c r="C2895" i="8"/>
  <c r="D2895" i="8"/>
  <c r="A2896" i="8"/>
  <c r="B2896" i="8"/>
  <c r="C2896" i="8"/>
  <c r="D2896" i="8"/>
  <c r="A2897" i="8"/>
  <c r="B2897" i="8"/>
  <c r="C2897" i="8"/>
  <c r="D2897" i="8"/>
  <c r="A2898" i="8"/>
  <c r="B2898" i="8"/>
  <c r="C2898" i="8"/>
  <c r="D2898" i="8"/>
  <c r="A2899" i="8"/>
  <c r="B2899" i="8"/>
  <c r="C2899" i="8"/>
  <c r="D2899" i="8"/>
  <c r="A2900" i="8"/>
  <c r="B2900" i="8"/>
  <c r="C2900" i="8"/>
  <c r="D2900" i="8"/>
  <c r="A2901" i="8"/>
  <c r="B2901" i="8"/>
  <c r="C2901" i="8"/>
  <c r="D2901" i="8"/>
  <c r="A2902" i="8"/>
  <c r="B2902" i="8"/>
  <c r="C2902" i="8"/>
  <c r="D2902" i="8"/>
  <c r="A2903" i="8"/>
  <c r="B2903" i="8"/>
  <c r="C2903" i="8"/>
  <c r="D2903" i="8"/>
  <c r="A2904" i="8"/>
  <c r="B2904" i="8"/>
  <c r="C2904" i="8"/>
  <c r="D2904" i="8"/>
  <c r="A2905" i="8"/>
  <c r="B2905" i="8"/>
  <c r="C2905" i="8"/>
  <c r="D2905" i="8"/>
  <c r="A2906" i="8"/>
  <c r="B2906" i="8"/>
  <c r="C2906" i="8"/>
  <c r="D2906" i="8"/>
  <c r="A2907" i="8"/>
  <c r="B2907" i="8"/>
  <c r="C2907" i="8"/>
  <c r="D2907" i="8"/>
  <c r="A2908" i="8"/>
  <c r="B2908" i="8"/>
  <c r="C2908" i="8"/>
  <c r="D2908" i="8"/>
  <c r="A2909" i="8"/>
  <c r="B2909" i="8"/>
  <c r="C2909" i="8"/>
  <c r="D2909" i="8"/>
  <c r="A2910" i="8"/>
  <c r="B2910" i="8"/>
  <c r="C2910" i="8"/>
  <c r="D2910" i="8"/>
  <c r="A2911" i="8"/>
  <c r="B2911" i="8"/>
  <c r="C2911" i="8"/>
  <c r="D2911" i="8"/>
  <c r="A2912" i="8"/>
  <c r="B2912" i="8"/>
  <c r="C2912" i="8"/>
  <c r="D2912" i="8"/>
  <c r="A2913" i="8"/>
  <c r="B2913" i="8"/>
  <c r="C2913" i="8"/>
  <c r="D2913" i="8"/>
  <c r="A2914" i="8"/>
  <c r="B2914" i="8"/>
  <c r="C2914" i="8"/>
  <c r="D2914" i="8"/>
  <c r="A2915" i="8"/>
  <c r="B2915" i="8"/>
  <c r="C2915" i="8"/>
  <c r="D2915" i="8"/>
  <c r="A2916" i="8"/>
  <c r="B2916" i="8"/>
  <c r="C2916" i="8"/>
  <c r="D2916" i="8"/>
  <c r="A2917" i="8"/>
  <c r="B2917" i="8"/>
  <c r="C2917" i="8"/>
  <c r="D2917" i="8"/>
  <c r="A2918" i="8"/>
  <c r="B2918" i="8"/>
  <c r="C2918" i="8"/>
  <c r="D2918" i="8"/>
  <c r="A2919" i="8"/>
  <c r="B2919" i="8"/>
  <c r="C2919" i="8"/>
  <c r="D2919" i="8"/>
  <c r="A2920" i="8"/>
  <c r="B2920" i="8"/>
  <c r="C2920" i="8"/>
  <c r="D2920" i="8"/>
  <c r="A2921" i="8"/>
  <c r="B2921" i="8"/>
  <c r="C2921" i="8"/>
  <c r="D2921" i="8"/>
  <c r="A2922" i="8"/>
  <c r="B2922" i="8"/>
  <c r="C2922" i="8"/>
  <c r="D2922" i="8"/>
  <c r="A2923" i="8"/>
  <c r="B2923" i="8"/>
  <c r="C2923" i="8"/>
  <c r="D2923" i="8"/>
  <c r="A2924" i="8"/>
  <c r="B2924" i="8"/>
  <c r="C2924" i="8"/>
  <c r="D2924" i="8"/>
  <c r="A2925" i="8"/>
  <c r="B2925" i="8"/>
  <c r="C2925" i="8"/>
  <c r="D2925" i="8"/>
  <c r="A2926" i="8"/>
  <c r="B2926" i="8"/>
  <c r="C2926" i="8"/>
  <c r="D2926" i="8"/>
  <c r="A2927" i="8"/>
  <c r="B2927" i="8"/>
  <c r="C2927" i="8"/>
  <c r="D2927" i="8"/>
  <c r="A2928" i="8"/>
  <c r="B2928" i="8"/>
  <c r="C2928" i="8"/>
  <c r="D2928" i="8"/>
  <c r="A2929" i="8"/>
  <c r="B2929" i="8"/>
  <c r="C2929" i="8"/>
  <c r="D2929" i="8"/>
  <c r="A2930" i="8"/>
  <c r="B2930" i="8"/>
  <c r="C2930" i="8"/>
  <c r="D2930" i="8"/>
  <c r="A2931" i="8"/>
  <c r="B2931" i="8"/>
  <c r="C2931" i="8"/>
  <c r="D2931" i="8"/>
  <c r="A2932" i="8"/>
  <c r="B2932" i="8"/>
  <c r="C2932" i="8"/>
  <c r="D2932" i="8"/>
  <c r="A2933" i="8"/>
  <c r="B2933" i="8"/>
  <c r="C2933" i="8"/>
  <c r="D2933" i="8"/>
  <c r="A2934" i="8"/>
  <c r="B2934" i="8"/>
  <c r="C2934" i="8"/>
  <c r="D2934" i="8"/>
  <c r="A2935" i="8"/>
  <c r="B2935" i="8"/>
  <c r="C2935" i="8"/>
  <c r="D2935" i="8"/>
  <c r="A2936" i="8"/>
  <c r="B2936" i="8"/>
  <c r="C2936" i="8"/>
  <c r="D2936" i="8"/>
  <c r="A2937" i="8"/>
  <c r="B2937" i="8"/>
  <c r="C2937" i="8"/>
  <c r="D2937" i="8"/>
  <c r="A2938" i="8"/>
  <c r="B2938" i="8"/>
  <c r="C2938" i="8"/>
  <c r="D2938" i="8"/>
  <c r="A2939" i="8"/>
  <c r="B2939" i="8"/>
  <c r="C2939" i="8"/>
  <c r="D2939" i="8"/>
  <c r="A2940" i="8"/>
  <c r="B2940" i="8"/>
  <c r="C2940" i="8"/>
  <c r="D2940" i="8"/>
  <c r="A2941" i="8"/>
  <c r="B2941" i="8"/>
  <c r="C2941" i="8"/>
  <c r="D2941" i="8"/>
  <c r="A2942" i="8"/>
  <c r="B2942" i="8"/>
  <c r="C2942" i="8"/>
  <c r="D2942" i="8"/>
  <c r="A2943" i="8"/>
  <c r="B2943" i="8"/>
  <c r="C2943" i="8"/>
  <c r="D2943" i="8"/>
  <c r="A2944" i="8"/>
  <c r="B2944" i="8"/>
  <c r="C2944" i="8"/>
  <c r="D2944" i="8"/>
  <c r="A2945" i="8"/>
  <c r="B2945" i="8"/>
  <c r="C2945" i="8"/>
  <c r="D2945" i="8"/>
  <c r="D2646" i="8"/>
  <c r="C2646" i="8"/>
  <c r="B2646" i="8"/>
  <c r="A2646" i="8"/>
  <c r="A2346" i="8"/>
  <c r="B2346" i="8"/>
  <c r="C2346" i="8"/>
  <c r="D2346" i="8"/>
  <c r="A2347" i="8"/>
  <c r="B2347" i="8"/>
  <c r="C2347" i="8"/>
  <c r="D2347" i="8"/>
  <c r="A2348" i="8"/>
  <c r="B2348" i="8"/>
  <c r="C2348" i="8"/>
  <c r="D2348" i="8"/>
  <c r="A2349" i="8"/>
  <c r="B2349" i="8"/>
  <c r="C2349" i="8"/>
  <c r="D2349" i="8"/>
  <c r="A2350" i="8"/>
  <c r="B2350" i="8"/>
  <c r="C2350" i="8"/>
  <c r="D2350" i="8"/>
  <c r="A2351" i="8"/>
  <c r="B2351" i="8"/>
  <c r="C2351" i="8"/>
  <c r="D2351" i="8"/>
  <c r="A2352" i="8"/>
  <c r="B2352" i="8"/>
  <c r="C2352" i="8"/>
  <c r="D2352" i="8"/>
  <c r="A2353" i="8"/>
  <c r="B2353" i="8"/>
  <c r="C2353" i="8"/>
  <c r="D2353" i="8"/>
  <c r="A2354" i="8"/>
  <c r="B2354" i="8"/>
  <c r="C2354" i="8"/>
  <c r="D2354" i="8"/>
  <c r="A2355" i="8"/>
  <c r="B2355" i="8"/>
  <c r="C2355" i="8"/>
  <c r="D2355" i="8"/>
  <c r="A2356" i="8"/>
  <c r="B2356" i="8"/>
  <c r="C2356" i="8"/>
  <c r="D2356" i="8"/>
  <c r="A2357" i="8"/>
  <c r="B2357" i="8"/>
  <c r="C2357" i="8"/>
  <c r="D2357" i="8"/>
  <c r="A2358" i="8"/>
  <c r="B2358" i="8"/>
  <c r="C2358" i="8"/>
  <c r="D2358" i="8"/>
  <c r="A2359" i="8"/>
  <c r="B2359" i="8"/>
  <c r="C2359" i="8"/>
  <c r="D2359" i="8"/>
  <c r="A2360" i="8"/>
  <c r="B2360" i="8"/>
  <c r="C2360" i="8"/>
  <c r="D2360" i="8"/>
  <c r="A2361" i="8"/>
  <c r="B2361" i="8"/>
  <c r="C2361" i="8"/>
  <c r="D2361" i="8"/>
  <c r="A2362" i="8"/>
  <c r="B2362" i="8"/>
  <c r="C2362" i="8"/>
  <c r="D2362" i="8"/>
  <c r="A2363" i="8"/>
  <c r="B2363" i="8"/>
  <c r="C2363" i="8"/>
  <c r="D2363" i="8"/>
  <c r="A2364" i="8"/>
  <c r="B2364" i="8"/>
  <c r="C2364" i="8"/>
  <c r="D2364" i="8"/>
  <c r="A2365" i="8"/>
  <c r="B2365" i="8"/>
  <c r="C2365" i="8"/>
  <c r="D2365" i="8"/>
  <c r="A2366" i="8"/>
  <c r="B2366" i="8"/>
  <c r="C2366" i="8"/>
  <c r="D2366" i="8"/>
  <c r="A2367" i="8"/>
  <c r="B2367" i="8"/>
  <c r="C2367" i="8"/>
  <c r="D2367" i="8"/>
  <c r="A2368" i="8"/>
  <c r="B2368" i="8"/>
  <c r="C2368" i="8"/>
  <c r="D2368" i="8"/>
  <c r="A2369" i="8"/>
  <c r="B2369" i="8"/>
  <c r="C2369" i="8"/>
  <c r="D2369" i="8"/>
  <c r="A2370" i="8"/>
  <c r="B2370" i="8"/>
  <c r="C2370" i="8"/>
  <c r="D2370" i="8"/>
  <c r="A2371" i="8"/>
  <c r="B2371" i="8"/>
  <c r="C2371" i="8"/>
  <c r="D2371" i="8"/>
  <c r="A2372" i="8"/>
  <c r="B2372" i="8"/>
  <c r="C2372" i="8"/>
  <c r="D2372" i="8"/>
  <c r="A2373" i="8"/>
  <c r="B2373" i="8"/>
  <c r="C2373" i="8"/>
  <c r="D2373" i="8"/>
  <c r="A2374" i="8"/>
  <c r="B2374" i="8"/>
  <c r="C2374" i="8"/>
  <c r="D2374" i="8"/>
  <c r="A2375" i="8"/>
  <c r="B2375" i="8"/>
  <c r="C2375" i="8"/>
  <c r="D2375" i="8"/>
  <c r="A2376" i="8"/>
  <c r="B2376" i="8"/>
  <c r="C2376" i="8"/>
  <c r="D2376" i="8"/>
  <c r="A2377" i="8"/>
  <c r="B2377" i="8"/>
  <c r="C2377" i="8"/>
  <c r="D2377" i="8"/>
  <c r="A2378" i="8"/>
  <c r="B2378" i="8"/>
  <c r="C2378" i="8"/>
  <c r="D2378" i="8"/>
  <c r="A2379" i="8"/>
  <c r="B2379" i="8"/>
  <c r="C2379" i="8"/>
  <c r="D2379" i="8"/>
  <c r="A2380" i="8"/>
  <c r="B2380" i="8"/>
  <c r="C2380" i="8"/>
  <c r="D2380" i="8"/>
  <c r="A2381" i="8"/>
  <c r="B2381" i="8"/>
  <c r="C2381" i="8"/>
  <c r="D2381" i="8"/>
  <c r="A2382" i="8"/>
  <c r="B2382" i="8"/>
  <c r="C2382" i="8"/>
  <c r="D2382" i="8"/>
  <c r="A2383" i="8"/>
  <c r="B2383" i="8"/>
  <c r="C2383" i="8"/>
  <c r="D2383" i="8"/>
  <c r="A2384" i="8"/>
  <c r="B2384" i="8"/>
  <c r="C2384" i="8"/>
  <c r="D2384" i="8"/>
  <c r="A2385" i="8"/>
  <c r="B2385" i="8"/>
  <c r="C2385" i="8"/>
  <c r="D2385" i="8"/>
  <c r="A2386" i="8"/>
  <c r="B2386" i="8"/>
  <c r="C2386" i="8"/>
  <c r="D2386" i="8"/>
  <c r="A2387" i="8"/>
  <c r="B2387" i="8"/>
  <c r="C2387" i="8"/>
  <c r="D2387" i="8"/>
  <c r="A2388" i="8"/>
  <c r="B2388" i="8"/>
  <c r="C2388" i="8"/>
  <c r="D2388" i="8"/>
  <c r="A2389" i="8"/>
  <c r="B2389" i="8"/>
  <c r="C2389" i="8"/>
  <c r="D2389" i="8"/>
  <c r="A2390" i="8"/>
  <c r="B2390" i="8"/>
  <c r="C2390" i="8"/>
  <c r="D2390" i="8"/>
  <c r="A2391" i="8"/>
  <c r="B2391" i="8"/>
  <c r="C2391" i="8"/>
  <c r="D2391" i="8"/>
  <c r="A2392" i="8"/>
  <c r="B2392" i="8"/>
  <c r="C2392" i="8"/>
  <c r="D2392" i="8"/>
  <c r="A2393" i="8"/>
  <c r="B2393" i="8"/>
  <c r="C2393" i="8"/>
  <c r="D2393" i="8"/>
  <c r="A2394" i="8"/>
  <c r="B2394" i="8"/>
  <c r="C2394" i="8"/>
  <c r="D2394" i="8"/>
  <c r="A2395" i="8"/>
  <c r="B2395" i="8"/>
  <c r="C2395" i="8"/>
  <c r="D2395" i="8"/>
  <c r="A2396" i="8"/>
  <c r="B2396" i="8"/>
  <c r="C2396" i="8"/>
  <c r="D2396" i="8"/>
  <c r="A2397" i="8"/>
  <c r="B2397" i="8"/>
  <c r="C2397" i="8"/>
  <c r="D2397" i="8"/>
  <c r="A2398" i="8"/>
  <c r="B2398" i="8"/>
  <c r="C2398" i="8"/>
  <c r="D2398" i="8"/>
  <c r="A2399" i="8"/>
  <c r="B2399" i="8"/>
  <c r="C2399" i="8"/>
  <c r="D2399" i="8"/>
  <c r="A2400" i="8"/>
  <c r="B2400" i="8"/>
  <c r="C2400" i="8"/>
  <c r="D2400" i="8"/>
  <c r="A2401" i="8"/>
  <c r="B2401" i="8"/>
  <c r="C2401" i="8"/>
  <c r="D2401" i="8"/>
  <c r="A2402" i="8"/>
  <c r="B2402" i="8"/>
  <c r="C2402" i="8"/>
  <c r="D2402" i="8"/>
  <c r="A2403" i="8"/>
  <c r="B2403" i="8"/>
  <c r="C2403" i="8"/>
  <c r="D2403" i="8"/>
  <c r="A2404" i="8"/>
  <c r="B2404" i="8"/>
  <c r="C2404" i="8"/>
  <c r="D2404" i="8"/>
  <c r="A2405" i="8"/>
  <c r="B2405" i="8"/>
  <c r="C2405" i="8"/>
  <c r="D2405" i="8"/>
  <c r="A2406" i="8"/>
  <c r="B2406" i="8"/>
  <c r="C2406" i="8"/>
  <c r="D2406" i="8"/>
  <c r="A2407" i="8"/>
  <c r="B2407" i="8"/>
  <c r="C2407" i="8"/>
  <c r="D2407" i="8"/>
  <c r="A2408" i="8"/>
  <c r="B2408" i="8"/>
  <c r="C2408" i="8"/>
  <c r="D2408" i="8"/>
  <c r="A2409" i="8"/>
  <c r="B2409" i="8"/>
  <c r="C2409" i="8"/>
  <c r="D2409" i="8"/>
  <c r="A2410" i="8"/>
  <c r="B2410" i="8"/>
  <c r="C2410" i="8"/>
  <c r="D2410" i="8"/>
  <c r="A2411" i="8"/>
  <c r="B2411" i="8"/>
  <c r="C2411" i="8"/>
  <c r="D2411" i="8"/>
  <c r="A2412" i="8"/>
  <c r="B2412" i="8"/>
  <c r="C2412" i="8"/>
  <c r="D2412" i="8"/>
  <c r="A2413" i="8"/>
  <c r="B2413" i="8"/>
  <c r="C2413" i="8"/>
  <c r="D2413" i="8"/>
  <c r="A2414" i="8"/>
  <c r="B2414" i="8"/>
  <c r="C2414" i="8"/>
  <c r="D2414" i="8"/>
  <c r="A2415" i="8"/>
  <c r="B2415" i="8"/>
  <c r="C2415" i="8"/>
  <c r="D2415" i="8"/>
  <c r="A2416" i="8"/>
  <c r="B2416" i="8"/>
  <c r="C2416" i="8"/>
  <c r="D2416" i="8"/>
  <c r="A2417" i="8"/>
  <c r="B2417" i="8"/>
  <c r="C2417" i="8"/>
  <c r="D2417" i="8"/>
  <c r="A2418" i="8"/>
  <c r="B2418" i="8"/>
  <c r="C2418" i="8"/>
  <c r="D2418" i="8"/>
  <c r="A2419" i="8"/>
  <c r="B2419" i="8"/>
  <c r="C2419" i="8"/>
  <c r="D2419" i="8"/>
  <c r="A2420" i="8"/>
  <c r="B2420" i="8"/>
  <c r="C2420" i="8"/>
  <c r="D2420" i="8"/>
  <c r="A2421" i="8"/>
  <c r="B2421" i="8"/>
  <c r="C2421" i="8"/>
  <c r="D2421" i="8"/>
  <c r="A2422" i="8"/>
  <c r="B2422" i="8"/>
  <c r="C2422" i="8"/>
  <c r="D2422" i="8"/>
  <c r="A2423" i="8"/>
  <c r="B2423" i="8"/>
  <c r="C2423" i="8"/>
  <c r="D2423" i="8"/>
  <c r="A2424" i="8"/>
  <c r="B2424" i="8"/>
  <c r="C2424" i="8"/>
  <c r="D2424" i="8"/>
  <c r="A2425" i="8"/>
  <c r="B2425" i="8"/>
  <c r="C2425" i="8"/>
  <c r="D2425" i="8"/>
  <c r="A2426" i="8"/>
  <c r="B2426" i="8"/>
  <c r="C2426" i="8"/>
  <c r="D2426" i="8"/>
  <c r="A2427" i="8"/>
  <c r="B2427" i="8"/>
  <c r="C2427" i="8"/>
  <c r="D2427" i="8"/>
  <c r="A2428" i="8"/>
  <c r="B2428" i="8"/>
  <c r="C2428" i="8"/>
  <c r="D2428" i="8"/>
  <c r="A2429" i="8"/>
  <c r="B2429" i="8"/>
  <c r="C2429" i="8"/>
  <c r="D2429" i="8"/>
  <c r="A2430" i="8"/>
  <c r="B2430" i="8"/>
  <c r="C2430" i="8"/>
  <c r="D2430" i="8"/>
  <c r="A2431" i="8"/>
  <c r="B2431" i="8"/>
  <c r="C2431" i="8"/>
  <c r="D2431" i="8"/>
  <c r="A2432" i="8"/>
  <c r="B2432" i="8"/>
  <c r="C2432" i="8"/>
  <c r="D2432" i="8"/>
  <c r="A2433" i="8"/>
  <c r="B2433" i="8"/>
  <c r="C2433" i="8"/>
  <c r="D2433" i="8"/>
  <c r="A2434" i="8"/>
  <c r="B2434" i="8"/>
  <c r="C2434" i="8"/>
  <c r="D2434" i="8"/>
  <c r="A2435" i="8"/>
  <c r="B2435" i="8"/>
  <c r="C2435" i="8"/>
  <c r="D2435" i="8"/>
  <c r="A2436" i="8"/>
  <c r="B2436" i="8"/>
  <c r="C2436" i="8"/>
  <c r="D2436" i="8"/>
  <c r="A2437" i="8"/>
  <c r="B2437" i="8"/>
  <c r="C2437" i="8"/>
  <c r="D2437" i="8"/>
  <c r="A2438" i="8"/>
  <c r="B2438" i="8"/>
  <c r="C2438" i="8"/>
  <c r="D2438" i="8"/>
  <c r="A2439" i="8"/>
  <c r="B2439" i="8"/>
  <c r="C2439" i="8"/>
  <c r="D2439" i="8"/>
  <c r="A2440" i="8"/>
  <c r="B2440" i="8"/>
  <c r="C2440" i="8"/>
  <c r="D2440" i="8"/>
  <c r="A2441" i="8"/>
  <c r="B2441" i="8"/>
  <c r="C2441" i="8"/>
  <c r="D2441" i="8"/>
  <c r="A2442" i="8"/>
  <c r="B2442" i="8"/>
  <c r="C2442" i="8"/>
  <c r="D2442" i="8"/>
  <c r="A2443" i="8"/>
  <c r="B2443" i="8"/>
  <c r="C2443" i="8"/>
  <c r="D2443" i="8"/>
  <c r="A2444" i="8"/>
  <c r="B2444" i="8"/>
  <c r="C2444" i="8"/>
  <c r="D2444" i="8"/>
  <c r="A2445" i="8"/>
  <c r="B2445" i="8"/>
  <c r="C2445" i="8"/>
  <c r="D2445" i="8"/>
  <c r="A2446" i="8"/>
  <c r="B2446" i="8"/>
  <c r="C2446" i="8"/>
  <c r="D2446" i="8"/>
  <c r="A2447" i="8"/>
  <c r="B2447" i="8"/>
  <c r="C2447" i="8"/>
  <c r="D2447" i="8"/>
  <c r="A2448" i="8"/>
  <c r="B2448" i="8"/>
  <c r="C2448" i="8"/>
  <c r="D2448" i="8"/>
  <c r="A2449" i="8"/>
  <c r="B2449" i="8"/>
  <c r="C2449" i="8"/>
  <c r="D2449" i="8"/>
  <c r="A2450" i="8"/>
  <c r="B2450" i="8"/>
  <c r="C2450" i="8"/>
  <c r="D2450" i="8"/>
  <c r="A2451" i="8"/>
  <c r="B2451" i="8"/>
  <c r="C2451" i="8"/>
  <c r="D2451" i="8"/>
  <c r="A2452" i="8"/>
  <c r="B2452" i="8"/>
  <c r="C2452" i="8"/>
  <c r="D2452" i="8"/>
  <c r="A2453" i="8"/>
  <c r="B2453" i="8"/>
  <c r="C2453" i="8"/>
  <c r="D2453" i="8"/>
  <c r="A2454" i="8"/>
  <c r="B2454" i="8"/>
  <c r="C2454" i="8"/>
  <c r="D2454" i="8"/>
  <c r="A2455" i="8"/>
  <c r="B2455" i="8"/>
  <c r="C2455" i="8"/>
  <c r="D2455" i="8"/>
  <c r="A2456" i="8"/>
  <c r="B2456" i="8"/>
  <c r="C2456" i="8"/>
  <c r="D2456" i="8"/>
  <c r="A2457" i="8"/>
  <c r="B2457" i="8"/>
  <c r="C2457" i="8"/>
  <c r="D2457" i="8"/>
  <c r="A2458" i="8"/>
  <c r="B2458" i="8"/>
  <c r="C2458" i="8"/>
  <c r="D2458" i="8"/>
  <c r="A2459" i="8"/>
  <c r="B2459" i="8"/>
  <c r="C2459" i="8"/>
  <c r="D2459" i="8"/>
  <c r="A2460" i="8"/>
  <c r="B2460" i="8"/>
  <c r="C2460" i="8"/>
  <c r="D2460" i="8"/>
  <c r="A2461" i="8"/>
  <c r="B2461" i="8"/>
  <c r="C2461" i="8"/>
  <c r="D2461" i="8"/>
  <c r="A2462" i="8"/>
  <c r="B2462" i="8"/>
  <c r="C2462" i="8"/>
  <c r="D2462" i="8"/>
  <c r="A2463" i="8"/>
  <c r="B2463" i="8"/>
  <c r="C2463" i="8"/>
  <c r="D2463" i="8"/>
  <c r="A2464" i="8"/>
  <c r="B2464" i="8"/>
  <c r="C2464" i="8"/>
  <c r="D2464" i="8"/>
  <c r="A2465" i="8"/>
  <c r="B2465" i="8"/>
  <c r="C2465" i="8"/>
  <c r="D2465" i="8"/>
  <c r="A2466" i="8"/>
  <c r="B2466" i="8"/>
  <c r="C2466" i="8"/>
  <c r="D2466" i="8"/>
  <c r="A2467" i="8"/>
  <c r="B2467" i="8"/>
  <c r="C2467" i="8"/>
  <c r="D2467" i="8"/>
  <c r="A2468" i="8"/>
  <c r="B2468" i="8"/>
  <c r="C2468" i="8"/>
  <c r="D2468" i="8"/>
  <c r="A2469" i="8"/>
  <c r="B2469" i="8"/>
  <c r="C2469" i="8"/>
  <c r="D2469" i="8"/>
  <c r="A2470" i="8"/>
  <c r="B2470" i="8"/>
  <c r="C2470" i="8"/>
  <c r="D2470" i="8"/>
  <c r="A2471" i="8"/>
  <c r="B2471" i="8"/>
  <c r="C2471" i="8"/>
  <c r="D2471" i="8"/>
  <c r="A2472" i="8"/>
  <c r="B2472" i="8"/>
  <c r="C2472" i="8"/>
  <c r="D2472" i="8"/>
  <c r="A2473" i="8"/>
  <c r="B2473" i="8"/>
  <c r="C2473" i="8"/>
  <c r="D2473" i="8"/>
  <c r="A2474" i="8"/>
  <c r="B2474" i="8"/>
  <c r="C2474" i="8"/>
  <c r="D2474" i="8"/>
  <c r="A2475" i="8"/>
  <c r="B2475" i="8"/>
  <c r="C2475" i="8"/>
  <c r="D2475" i="8"/>
  <c r="A2476" i="8"/>
  <c r="B2476" i="8"/>
  <c r="C2476" i="8"/>
  <c r="D2476" i="8"/>
  <c r="A2477" i="8"/>
  <c r="B2477" i="8"/>
  <c r="C2477" i="8"/>
  <c r="D2477" i="8"/>
  <c r="A2478" i="8"/>
  <c r="B2478" i="8"/>
  <c r="C2478" i="8"/>
  <c r="D2478" i="8"/>
  <c r="A2479" i="8"/>
  <c r="B2479" i="8"/>
  <c r="C2479" i="8"/>
  <c r="D2479" i="8"/>
  <c r="A2480" i="8"/>
  <c r="B2480" i="8"/>
  <c r="C2480" i="8"/>
  <c r="D2480" i="8"/>
  <c r="A2481" i="8"/>
  <c r="B2481" i="8"/>
  <c r="C2481" i="8"/>
  <c r="D2481" i="8"/>
  <c r="A2482" i="8"/>
  <c r="B2482" i="8"/>
  <c r="C2482" i="8"/>
  <c r="D2482" i="8"/>
  <c r="A2483" i="8"/>
  <c r="B2483" i="8"/>
  <c r="C2483" i="8"/>
  <c r="D2483" i="8"/>
  <c r="A2484" i="8"/>
  <c r="B2484" i="8"/>
  <c r="C2484" i="8"/>
  <c r="D2484" i="8"/>
  <c r="A2485" i="8"/>
  <c r="B2485" i="8"/>
  <c r="C2485" i="8"/>
  <c r="D2485" i="8"/>
  <c r="A2486" i="8"/>
  <c r="B2486" i="8"/>
  <c r="C2486" i="8"/>
  <c r="D2486" i="8"/>
  <c r="A2487" i="8"/>
  <c r="B2487" i="8"/>
  <c r="C2487" i="8"/>
  <c r="D2487" i="8"/>
  <c r="A2488" i="8"/>
  <c r="B2488" i="8"/>
  <c r="C2488" i="8"/>
  <c r="D2488" i="8"/>
  <c r="A2489" i="8"/>
  <c r="B2489" i="8"/>
  <c r="C2489" i="8"/>
  <c r="D2489" i="8"/>
  <c r="A2490" i="8"/>
  <c r="B2490" i="8"/>
  <c r="C2490" i="8"/>
  <c r="D2490" i="8"/>
  <c r="A2491" i="8"/>
  <c r="B2491" i="8"/>
  <c r="C2491" i="8"/>
  <c r="D2491" i="8"/>
  <c r="A2492" i="8"/>
  <c r="B2492" i="8"/>
  <c r="C2492" i="8"/>
  <c r="D2492" i="8"/>
  <c r="A2493" i="8"/>
  <c r="B2493" i="8"/>
  <c r="C2493" i="8"/>
  <c r="D2493" i="8"/>
  <c r="A2494" i="8"/>
  <c r="B2494" i="8"/>
  <c r="C2494" i="8"/>
  <c r="D2494" i="8"/>
  <c r="A2495" i="8"/>
  <c r="B2495" i="8"/>
  <c r="C2495" i="8"/>
  <c r="D2495" i="8"/>
  <c r="A2496" i="8"/>
  <c r="B2496" i="8"/>
  <c r="C2496" i="8"/>
  <c r="D2496" i="8"/>
  <c r="A2497" i="8"/>
  <c r="B2497" i="8"/>
  <c r="C2497" i="8"/>
  <c r="D2497" i="8"/>
  <c r="A2498" i="8"/>
  <c r="B2498" i="8"/>
  <c r="C2498" i="8"/>
  <c r="D2498" i="8"/>
  <c r="A2499" i="8"/>
  <c r="B2499" i="8"/>
  <c r="C2499" i="8"/>
  <c r="D2499" i="8"/>
  <c r="A2500" i="8"/>
  <c r="B2500" i="8"/>
  <c r="C2500" i="8"/>
  <c r="D2500" i="8"/>
  <c r="A2501" i="8"/>
  <c r="B2501" i="8"/>
  <c r="C2501" i="8"/>
  <c r="D2501" i="8"/>
  <c r="A2502" i="8"/>
  <c r="B2502" i="8"/>
  <c r="C2502" i="8"/>
  <c r="D2502" i="8"/>
  <c r="A2503" i="8"/>
  <c r="B2503" i="8"/>
  <c r="C2503" i="8"/>
  <c r="D2503" i="8"/>
  <c r="A2504" i="8"/>
  <c r="B2504" i="8"/>
  <c r="C2504" i="8"/>
  <c r="D2504" i="8"/>
  <c r="A2505" i="8"/>
  <c r="B2505" i="8"/>
  <c r="C2505" i="8"/>
  <c r="D2505" i="8"/>
  <c r="A2506" i="8"/>
  <c r="B2506" i="8"/>
  <c r="C2506" i="8"/>
  <c r="D2506" i="8"/>
  <c r="A2507" i="8"/>
  <c r="B2507" i="8"/>
  <c r="C2507" i="8"/>
  <c r="D2507" i="8"/>
  <c r="A2508" i="8"/>
  <c r="B2508" i="8"/>
  <c r="C2508" i="8"/>
  <c r="D2508" i="8"/>
  <c r="A2509" i="8"/>
  <c r="B2509" i="8"/>
  <c r="C2509" i="8"/>
  <c r="D2509" i="8"/>
  <c r="A2510" i="8"/>
  <c r="B2510" i="8"/>
  <c r="C2510" i="8"/>
  <c r="D2510" i="8"/>
  <c r="A2511" i="8"/>
  <c r="B2511" i="8"/>
  <c r="C2511" i="8"/>
  <c r="D2511" i="8"/>
  <c r="A2512" i="8"/>
  <c r="B2512" i="8"/>
  <c r="C2512" i="8"/>
  <c r="D2512" i="8"/>
  <c r="A2513" i="8"/>
  <c r="B2513" i="8"/>
  <c r="C2513" i="8"/>
  <c r="D2513" i="8"/>
  <c r="A2514" i="8"/>
  <c r="B2514" i="8"/>
  <c r="C2514" i="8"/>
  <c r="D2514" i="8"/>
  <c r="A2515" i="8"/>
  <c r="B2515" i="8"/>
  <c r="C2515" i="8"/>
  <c r="D2515" i="8"/>
  <c r="A2516" i="8"/>
  <c r="B2516" i="8"/>
  <c r="C2516" i="8"/>
  <c r="D2516" i="8"/>
  <c r="A2517" i="8"/>
  <c r="B2517" i="8"/>
  <c r="C2517" i="8"/>
  <c r="D2517" i="8"/>
  <c r="A2518" i="8"/>
  <c r="B2518" i="8"/>
  <c r="C2518" i="8"/>
  <c r="D2518" i="8"/>
  <c r="A2519" i="8"/>
  <c r="B2519" i="8"/>
  <c r="C2519" i="8"/>
  <c r="D2519" i="8"/>
  <c r="A2520" i="8"/>
  <c r="B2520" i="8"/>
  <c r="C2520" i="8"/>
  <c r="D2520" i="8"/>
  <c r="A2521" i="8"/>
  <c r="B2521" i="8"/>
  <c r="C2521" i="8"/>
  <c r="D2521" i="8"/>
  <c r="A2522" i="8"/>
  <c r="B2522" i="8"/>
  <c r="C2522" i="8"/>
  <c r="D2522" i="8"/>
  <c r="A2523" i="8"/>
  <c r="B2523" i="8"/>
  <c r="C2523" i="8"/>
  <c r="D2523" i="8"/>
  <c r="A2524" i="8"/>
  <c r="B2524" i="8"/>
  <c r="C2524" i="8"/>
  <c r="D2524" i="8"/>
  <c r="A2525" i="8"/>
  <c r="B2525" i="8"/>
  <c r="C2525" i="8"/>
  <c r="D2525" i="8"/>
  <c r="A2526" i="8"/>
  <c r="B2526" i="8"/>
  <c r="C2526" i="8"/>
  <c r="D2526" i="8"/>
  <c r="A2527" i="8"/>
  <c r="B2527" i="8"/>
  <c r="C2527" i="8"/>
  <c r="D2527" i="8"/>
  <c r="A2528" i="8"/>
  <c r="B2528" i="8"/>
  <c r="C2528" i="8"/>
  <c r="D2528" i="8"/>
  <c r="A2529" i="8"/>
  <c r="B2529" i="8"/>
  <c r="C2529" i="8"/>
  <c r="D2529" i="8"/>
  <c r="A2530" i="8"/>
  <c r="B2530" i="8"/>
  <c r="C2530" i="8"/>
  <c r="D2530" i="8"/>
  <c r="A2531" i="8"/>
  <c r="B2531" i="8"/>
  <c r="C2531" i="8"/>
  <c r="D2531" i="8"/>
  <c r="A2532" i="8"/>
  <c r="B2532" i="8"/>
  <c r="C2532" i="8"/>
  <c r="D2532" i="8"/>
  <c r="A2533" i="8"/>
  <c r="B2533" i="8"/>
  <c r="C2533" i="8"/>
  <c r="D2533" i="8"/>
  <c r="A2534" i="8"/>
  <c r="B2534" i="8"/>
  <c r="C2534" i="8"/>
  <c r="D2534" i="8"/>
  <c r="A2535" i="8"/>
  <c r="B2535" i="8"/>
  <c r="C2535" i="8"/>
  <c r="D2535" i="8"/>
  <c r="A2536" i="8"/>
  <c r="B2536" i="8"/>
  <c r="C2536" i="8"/>
  <c r="D2536" i="8"/>
  <c r="A2537" i="8"/>
  <c r="B2537" i="8"/>
  <c r="C2537" i="8"/>
  <c r="D2537" i="8"/>
  <c r="A2538" i="8"/>
  <c r="B2538" i="8"/>
  <c r="C2538" i="8"/>
  <c r="D2538" i="8"/>
  <c r="A2539" i="8"/>
  <c r="B2539" i="8"/>
  <c r="C2539" i="8"/>
  <c r="D2539" i="8"/>
  <c r="A2540" i="8"/>
  <c r="B2540" i="8"/>
  <c r="C2540" i="8"/>
  <c r="D2540" i="8"/>
  <c r="A2541" i="8"/>
  <c r="B2541" i="8"/>
  <c r="C2541" i="8"/>
  <c r="D2541" i="8"/>
  <c r="A2542" i="8"/>
  <c r="B2542" i="8"/>
  <c r="C2542" i="8"/>
  <c r="D2542" i="8"/>
  <c r="A2543" i="8"/>
  <c r="B2543" i="8"/>
  <c r="C2543" i="8"/>
  <c r="D2543" i="8"/>
  <c r="A2544" i="8"/>
  <c r="B2544" i="8"/>
  <c r="C2544" i="8"/>
  <c r="D2544" i="8"/>
  <c r="A2545" i="8"/>
  <c r="B2545" i="8"/>
  <c r="C2545" i="8"/>
  <c r="D2545" i="8"/>
  <c r="A2546" i="8"/>
  <c r="B2546" i="8"/>
  <c r="C2546" i="8"/>
  <c r="D2546" i="8"/>
  <c r="A2547" i="8"/>
  <c r="B2547" i="8"/>
  <c r="C2547" i="8"/>
  <c r="D2547" i="8"/>
  <c r="A2548" i="8"/>
  <c r="B2548" i="8"/>
  <c r="C2548" i="8"/>
  <c r="D2548" i="8"/>
  <c r="A2549" i="8"/>
  <c r="B2549" i="8"/>
  <c r="C2549" i="8"/>
  <c r="D2549" i="8"/>
  <c r="A2550" i="8"/>
  <c r="B2550" i="8"/>
  <c r="C2550" i="8"/>
  <c r="D2550" i="8"/>
  <c r="A2551" i="8"/>
  <c r="B2551" i="8"/>
  <c r="C2551" i="8"/>
  <c r="D2551" i="8"/>
  <c r="A2552" i="8"/>
  <c r="B2552" i="8"/>
  <c r="C2552" i="8"/>
  <c r="D2552" i="8"/>
  <c r="A2553" i="8"/>
  <c r="B2553" i="8"/>
  <c r="C2553" i="8"/>
  <c r="D2553" i="8"/>
  <c r="A2554" i="8"/>
  <c r="B2554" i="8"/>
  <c r="C2554" i="8"/>
  <c r="D2554" i="8"/>
  <c r="A2555" i="8"/>
  <c r="B2555" i="8"/>
  <c r="C2555" i="8"/>
  <c r="D2555" i="8"/>
  <c r="A2556" i="8"/>
  <c r="B2556" i="8"/>
  <c r="C2556" i="8"/>
  <c r="D2556" i="8"/>
  <c r="A2557" i="8"/>
  <c r="B2557" i="8"/>
  <c r="C2557" i="8"/>
  <c r="D2557" i="8"/>
  <c r="A2558" i="8"/>
  <c r="B2558" i="8"/>
  <c r="C2558" i="8"/>
  <c r="D2558" i="8"/>
  <c r="A2559" i="8"/>
  <c r="B2559" i="8"/>
  <c r="C2559" i="8"/>
  <c r="D2559" i="8"/>
  <c r="A2560" i="8"/>
  <c r="B2560" i="8"/>
  <c r="C2560" i="8"/>
  <c r="D2560" i="8"/>
  <c r="A2561" i="8"/>
  <c r="B2561" i="8"/>
  <c r="C2561" i="8"/>
  <c r="D2561" i="8"/>
  <c r="A2562" i="8"/>
  <c r="B2562" i="8"/>
  <c r="C2562" i="8"/>
  <c r="D2562" i="8"/>
  <c r="A2563" i="8"/>
  <c r="B2563" i="8"/>
  <c r="C2563" i="8"/>
  <c r="D2563" i="8"/>
  <c r="A2564" i="8"/>
  <c r="B2564" i="8"/>
  <c r="C2564" i="8"/>
  <c r="D2564" i="8"/>
  <c r="A2565" i="8"/>
  <c r="B2565" i="8"/>
  <c r="C2565" i="8"/>
  <c r="D2565" i="8"/>
  <c r="A2566" i="8"/>
  <c r="B2566" i="8"/>
  <c r="C2566" i="8"/>
  <c r="D2566" i="8"/>
  <c r="A2567" i="8"/>
  <c r="B2567" i="8"/>
  <c r="C2567" i="8"/>
  <c r="D2567" i="8"/>
  <c r="A2568" i="8"/>
  <c r="B2568" i="8"/>
  <c r="C2568" i="8"/>
  <c r="D2568" i="8"/>
  <c r="A2569" i="8"/>
  <c r="B2569" i="8"/>
  <c r="C2569" i="8"/>
  <c r="D2569" i="8"/>
  <c r="A2570" i="8"/>
  <c r="B2570" i="8"/>
  <c r="C2570" i="8"/>
  <c r="D2570" i="8"/>
  <c r="A2571" i="8"/>
  <c r="B2571" i="8"/>
  <c r="C2571" i="8"/>
  <c r="D2571" i="8"/>
  <c r="A2572" i="8"/>
  <c r="B2572" i="8"/>
  <c r="C2572" i="8"/>
  <c r="D2572" i="8"/>
  <c r="A2573" i="8"/>
  <c r="B2573" i="8"/>
  <c r="C2573" i="8"/>
  <c r="D2573" i="8"/>
  <c r="A2574" i="8"/>
  <c r="B2574" i="8"/>
  <c r="C2574" i="8"/>
  <c r="D2574" i="8"/>
  <c r="A2575" i="8"/>
  <c r="B2575" i="8"/>
  <c r="C2575" i="8"/>
  <c r="D2575" i="8"/>
  <c r="A2576" i="8"/>
  <c r="B2576" i="8"/>
  <c r="C2576" i="8"/>
  <c r="D2576" i="8"/>
  <c r="A2577" i="8"/>
  <c r="B2577" i="8"/>
  <c r="C2577" i="8"/>
  <c r="D2577" i="8"/>
  <c r="A2578" i="8"/>
  <c r="B2578" i="8"/>
  <c r="C2578" i="8"/>
  <c r="D2578" i="8"/>
  <c r="A2579" i="8"/>
  <c r="B2579" i="8"/>
  <c r="C2579" i="8"/>
  <c r="D2579" i="8"/>
  <c r="A2580" i="8"/>
  <c r="B2580" i="8"/>
  <c r="C2580" i="8"/>
  <c r="D2580" i="8"/>
  <c r="A2581" i="8"/>
  <c r="B2581" i="8"/>
  <c r="C2581" i="8"/>
  <c r="D2581" i="8"/>
  <c r="A2582" i="8"/>
  <c r="B2582" i="8"/>
  <c r="C2582" i="8"/>
  <c r="D2582" i="8"/>
  <c r="A2583" i="8"/>
  <c r="B2583" i="8"/>
  <c r="C2583" i="8"/>
  <c r="D2583" i="8"/>
  <c r="A2584" i="8"/>
  <c r="B2584" i="8"/>
  <c r="C2584" i="8"/>
  <c r="D2584" i="8"/>
  <c r="A2585" i="8"/>
  <c r="B2585" i="8"/>
  <c r="C2585" i="8"/>
  <c r="D2585" i="8"/>
  <c r="A2586" i="8"/>
  <c r="B2586" i="8"/>
  <c r="C2586" i="8"/>
  <c r="D2586" i="8"/>
  <c r="A2587" i="8"/>
  <c r="B2587" i="8"/>
  <c r="C2587" i="8"/>
  <c r="D2587" i="8"/>
  <c r="A2588" i="8"/>
  <c r="B2588" i="8"/>
  <c r="C2588" i="8"/>
  <c r="D2588" i="8"/>
  <c r="A2589" i="8"/>
  <c r="B2589" i="8"/>
  <c r="C2589" i="8"/>
  <c r="D2589" i="8"/>
  <c r="A2590" i="8"/>
  <c r="B2590" i="8"/>
  <c r="C2590" i="8"/>
  <c r="D2590" i="8"/>
  <c r="A2591" i="8"/>
  <c r="B2591" i="8"/>
  <c r="C2591" i="8"/>
  <c r="D2591" i="8"/>
  <c r="A2592" i="8"/>
  <c r="B2592" i="8"/>
  <c r="C2592" i="8"/>
  <c r="D2592" i="8"/>
  <c r="A2593" i="8"/>
  <c r="B2593" i="8"/>
  <c r="C2593" i="8"/>
  <c r="D2593" i="8"/>
  <c r="A2594" i="8"/>
  <c r="B2594" i="8"/>
  <c r="C2594" i="8"/>
  <c r="D2594" i="8"/>
  <c r="A2595" i="8"/>
  <c r="B2595" i="8"/>
  <c r="C2595" i="8"/>
  <c r="D2595" i="8"/>
  <c r="A2596" i="8"/>
  <c r="B2596" i="8"/>
  <c r="C2596" i="8"/>
  <c r="D2596" i="8"/>
  <c r="A2597" i="8"/>
  <c r="B2597" i="8"/>
  <c r="C2597" i="8"/>
  <c r="D2597" i="8"/>
  <c r="A2598" i="8"/>
  <c r="B2598" i="8"/>
  <c r="C2598" i="8"/>
  <c r="D2598" i="8"/>
  <c r="A2599" i="8"/>
  <c r="B2599" i="8"/>
  <c r="C2599" i="8"/>
  <c r="D2599" i="8"/>
  <c r="A2600" i="8"/>
  <c r="B2600" i="8"/>
  <c r="C2600" i="8"/>
  <c r="D2600" i="8"/>
  <c r="A2601" i="8"/>
  <c r="B2601" i="8"/>
  <c r="C2601" i="8"/>
  <c r="D2601" i="8"/>
  <c r="A2602" i="8"/>
  <c r="B2602" i="8"/>
  <c r="C2602" i="8"/>
  <c r="D2602" i="8"/>
  <c r="A2603" i="8"/>
  <c r="B2603" i="8"/>
  <c r="C2603" i="8"/>
  <c r="D2603" i="8"/>
  <c r="A2604" i="8"/>
  <c r="B2604" i="8"/>
  <c r="C2604" i="8"/>
  <c r="D2604" i="8"/>
  <c r="A2605" i="8"/>
  <c r="B2605" i="8"/>
  <c r="C2605" i="8"/>
  <c r="D2605" i="8"/>
  <c r="A2606" i="8"/>
  <c r="B2606" i="8"/>
  <c r="C2606" i="8"/>
  <c r="D2606" i="8"/>
  <c r="A2607" i="8"/>
  <c r="B2607" i="8"/>
  <c r="C2607" i="8"/>
  <c r="D2607" i="8"/>
  <c r="A2608" i="8"/>
  <c r="B2608" i="8"/>
  <c r="C2608" i="8"/>
  <c r="D2608" i="8"/>
  <c r="A2609" i="8"/>
  <c r="B2609" i="8"/>
  <c r="C2609" i="8"/>
  <c r="D2609" i="8"/>
  <c r="A2610" i="8"/>
  <c r="B2610" i="8"/>
  <c r="C2610" i="8"/>
  <c r="D2610" i="8"/>
  <c r="A2611" i="8"/>
  <c r="B2611" i="8"/>
  <c r="C2611" i="8"/>
  <c r="D2611" i="8"/>
  <c r="A2612" i="8"/>
  <c r="B2612" i="8"/>
  <c r="C2612" i="8"/>
  <c r="D2612" i="8"/>
  <c r="A2613" i="8"/>
  <c r="B2613" i="8"/>
  <c r="C2613" i="8"/>
  <c r="D2613" i="8"/>
  <c r="A2614" i="8"/>
  <c r="B2614" i="8"/>
  <c r="C2614" i="8"/>
  <c r="D2614" i="8"/>
  <c r="A2615" i="8"/>
  <c r="B2615" i="8"/>
  <c r="C2615" i="8"/>
  <c r="D2615" i="8"/>
  <c r="A2616" i="8"/>
  <c r="B2616" i="8"/>
  <c r="C2616" i="8"/>
  <c r="D2616" i="8"/>
  <c r="A2617" i="8"/>
  <c r="B2617" i="8"/>
  <c r="C2617" i="8"/>
  <c r="D2617" i="8"/>
  <c r="A2618" i="8"/>
  <c r="B2618" i="8"/>
  <c r="C2618" i="8"/>
  <c r="D2618" i="8"/>
  <c r="A2619" i="8"/>
  <c r="B2619" i="8"/>
  <c r="C2619" i="8"/>
  <c r="D2619" i="8"/>
  <c r="A2620" i="8"/>
  <c r="B2620" i="8"/>
  <c r="C2620" i="8"/>
  <c r="D2620" i="8"/>
  <c r="A2621" i="8"/>
  <c r="B2621" i="8"/>
  <c r="C2621" i="8"/>
  <c r="D2621" i="8"/>
  <c r="A2622" i="8"/>
  <c r="B2622" i="8"/>
  <c r="C2622" i="8"/>
  <c r="D2622" i="8"/>
  <c r="A2623" i="8"/>
  <c r="B2623" i="8"/>
  <c r="C2623" i="8"/>
  <c r="D2623" i="8"/>
  <c r="A2624" i="8"/>
  <c r="B2624" i="8"/>
  <c r="C2624" i="8"/>
  <c r="D2624" i="8"/>
  <c r="A2625" i="8"/>
  <c r="B2625" i="8"/>
  <c r="C2625" i="8"/>
  <c r="D2625" i="8"/>
  <c r="A2626" i="8"/>
  <c r="B2626" i="8"/>
  <c r="C2626" i="8"/>
  <c r="D2626" i="8"/>
  <c r="A2627" i="8"/>
  <c r="B2627" i="8"/>
  <c r="C2627" i="8"/>
  <c r="D2627" i="8"/>
  <c r="A2628" i="8"/>
  <c r="B2628" i="8"/>
  <c r="C2628" i="8"/>
  <c r="D2628" i="8"/>
  <c r="A2629" i="8"/>
  <c r="B2629" i="8"/>
  <c r="C2629" i="8"/>
  <c r="D2629" i="8"/>
  <c r="A2630" i="8"/>
  <c r="B2630" i="8"/>
  <c r="C2630" i="8"/>
  <c r="D2630" i="8"/>
  <c r="A2631" i="8"/>
  <c r="B2631" i="8"/>
  <c r="C2631" i="8"/>
  <c r="D2631" i="8"/>
  <c r="A2632" i="8"/>
  <c r="B2632" i="8"/>
  <c r="C2632" i="8"/>
  <c r="D2632" i="8"/>
  <c r="A2633" i="8"/>
  <c r="B2633" i="8"/>
  <c r="C2633" i="8"/>
  <c r="D2633" i="8"/>
  <c r="A2634" i="8"/>
  <c r="B2634" i="8"/>
  <c r="C2634" i="8"/>
  <c r="D2634" i="8"/>
  <c r="A2635" i="8"/>
  <c r="B2635" i="8"/>
  <c r="C2635" i="8"/>
  <c r="D2635" i="8"/>
  <c r="A2636" i="8"/>
  <c r="B2636" i="8"/>
  <c r="C2636" i="8"/>
  <c r="D2636" i="8"/>
  <c r="A2637" i="8"/>
  <c r="B2637" i="8"/>
  <c r="C2637" i="8"/>
  <c r="D2637" i="8"/>
  <c r="A2638" i="8"/>
  <c r="B2638" i="8"/>
  <c r="C2638" i="8"/>
  <c r="D2638" i="8"/>
  <c r="A2639" i="8"/>
  <c r="B2639" i="8"/>
  <c r="C2639" i="8"/>
  <c r="D2639" i="8"/>
  <c r="A2640" i="8"/>
  <c r="B2640" i="8"/>
  <c r="C2640" i="8"/>
  <c r="D2640" i="8"/>
  <c r="A2641" i="8"/>
  <c r="B2641" i="8"/>
  <c r="C2641" i="8"/>
  <c r="D2641" i="8"/>
  <c r="A2642" i="8"/>
  <c r="B2642" i="8"/>
  <c r="C2642" i="8"/>
  <c r="D2642" i="8"/>
  <c r="A2643" i="8"/>
  <c r="B2643" i="8"/>
  <c r="C2643" i="8"/>
  <c r="D2643" i="8"/>
  <c r="A2644" i="8"/>
  <c r="B2644" i="8"/>
  <c r="C2644" i="8"/>
  <c r="D2644" i="8"/>
  <c r="D2345" i="8"/>
  <c r="C2345" i="8"/>
  <c r="B2345" i="8"/>
  <c r="A2345" i="8"/>
  <c r="A2045" i="8"/>
  <c r="B2045" i="8"/>
  <c r="C2045" i="8"/>
  <c r="D2045" i="8"/>
  <c r="A2046" i="8"/>
  <c r="B2046" i="8"/>
  <c r="C2046" i="8"/>
  <c r="D2046" i="8"/>
  <c r="A2047" i="8"/>
  <c r="B2047" i="8"/>
  <c r="C2047" i="8"/>
  <c r="D2047" i="8"/>
  <c r="A2048" i="8"/>
  <c r="B2048" i="8"/>
  <c r="C2048" i="8"/>
  <c r="D2048" i="8"/>
  <c r="A2049" i="8"/>
  <c r="B2049" i="8"/>
  <c r="C2049" i="8"/>
  <c r="D2049" i="8"/>
  <c r="A2050" i="8"/>
  <c r="B2050" i="8"/>
  <c r="C2050" i="8"/>
  <c r="D2050" i="8"/>
  <c r="A2051" i="8"/>
  <c r="B2051" i="8"/>
  <c r="C2051" i="8"/>
  <c r="D2051" i="8"/>
  <c r="A2052" i="8"/>
  <c r="B2052" i="8"/>
  <c r="C2052" i="8"/>
  <c r="D2052" i="8"/>
  <c r="A2053" i="8"/>
  <c r="B2053" i="8"/>
  <c r="C2053" i="8"/>
  <c r="D2053" i="8"/>
  <c r="A2054" i="8"/>
  <c r="B2054" i="8"/>
  <c r="C2054" i="8"/>
  <c r="D2054" i="8"/>
  <c r="A2055" i="8"/>
  <c r="B2055" i="8"/>
  <c r="C2055" i="8"/>
  <c r="D2055" i="8"/>
  <c r="A2056" i="8"/>
  <c r="B2056" i="8"/>
  <c r="C2056" i="8"/>
  <c r="D2056" i="8"/>
  <c r="A2057" i="8"/>
  <c r="B2057" i="8"/>
  <c r="C2057" i="8"/>
  <c r="D2057" i="8"/>
  <c r="A2058" i="8"/>
  <c r="B2058" i="8"/>
  <c r="C2058" i="8"/>
  <c r="D2058" i="8"/>
  <c r="A2059" i="8"/>
  <c r="B2059" i="8"/>
  <c r="C2059" i="8"/>
  <c r="D2059" i="8"/>
  <c r="A2060" i="8"/>
  <c r="B2060" i="8"/>
  <c r="C2060" i="8"/>
  <c r="D2060" i="8"/>
  <c r="A2061" i="8"/>
  <c r="B2061" i="8"/>
  <c r="C2061" i="8"/>
  <c r="D2061" i="8"/>
  <c r="A2062" i="8"/>
  <c r="B2062" i="8"/>
  <c r="C2062" i="8"/>
  <c r="D2062" i="8"/>
  <c r="A2063" i="8"/>
  <c r="B2063" i="8"/>
  <c r="C2063" i="8"/>
  <c r="D2063" i="8"/>
  <c r="A2064" i="8"/>
  <c r="B2064" i="8"/>
  <c r="C2064" i="8"/>
  <c r="D2064" i="8"/>
  <c r="A2065" i="8"/>
  <c r="B2065" i="8"/>
  <c r="C2065" i="8"/>
  <c r="D2065" i="8"/>
  <c r="A2066" i="8"/>
  <c r="B2066" i="8"/>
  <c r="C2066" i="8"/>
  <c r="D2066" i="8"/>
  <c r="A2067" i="8"/>
  <c r="B2067" i="8"/>
  <c r="C2067" i="8"/>
  <c r="D2067" i="8"/>
  <c r="A2068" i="8"/>
  <c r="B2068" i="8"/>
  <c r="C2068" i="8"/>
  <c r="D2068" i="8"/>
  <c r="A2069" i="8"/>
  <c r="B2069" i="8"/>
  <c r="C2069" i="8"/>
  <c r="D2069" i="8"/>
  <c r="A2070" i="8"/>
  <c r="B2070" i="8"/>
  <c r="C2070" i="8"/>
  <c r="D2070" i="8"/>
  <c r="A2071" i="8"/>
  <c r="B2071" i="8"/>
  <c r="C2071" i="8"/>
  <c r="D2071" i="8"/>
  <c r="A2072" i="8"/>
  <c r="B2072" i="8"/>
  <c r="C2072" i="8"/>
  <c r="D2072" i="8"/>
  <c r="A2073" i="8"/>
  <c r="B2073" i="8"/>
  <c r="C2073" i="8"/>
  <c r="D2073" i="8"/>
  <c r="A2074" i="8"/>
  <c r="B2074" i="8"/>
  <c r="C2074" i="8"/>
  <c r="D2074" i="8"/>
  <c r="A2075" i="8"/>
  <c r="B2075" i="8"/>
  <c r="C2075" i="8"/>
  <c r="D2075" i="8"/>
  <c r="A2076" i="8"/>
  <c r="B2076" i="8"/>
  <c r="C2076" i="8"/>
  <c r="D2076" i="8"/>
  <c r="A2077" i="8"/>
  <c r="B2077" i="8"/>
  <c r="C2077" i="8"/>
  <c r="D2077" i="8"/>
  <c r="A2078" i="8"/>
  <c r="B2078" i="8"/>
  <c r="C2078" i="8"/>
  <c r="D2078" i="8"/>
  <c r="A2079" i="8"/>
  <c r="B2079" i="8"/>
  <c r="C2079" i="8"/>
  <c r="D2079" i="8"/>
  <c r="A2080" i="8"/>
  <c r="B2080" i="8"/>
  <c r="C2080" i="8"/>
  <c r="D2080" i="8"/>
  <c r="A2081" i="8"/>
  <c r="B2081" i="8"/>
  <c r="C2081" i="8"/>
  <c r="D2081" i="8"/>
  <c r="A2082" i="8"/>
  <c r="B2082" i="8"/>
  <c r="C2082" i="8"/>
  <c r="D2082" i="8"/>
  <c r="A2083" i="8"/>
  <c r="B2083" i="8"/>
  <c r="C2083" i="8"/>
  <c r="D2083" i="8"/>
  <c r="A2084" i="8"/>
  <c r="B2084" i="8"/>
  <c r="C2084" i="8"/>
  <c r="D2084" i="8"/>
  <c r="A2085" i="8"/>
  <c r="B2085" i="8"/>
  <c r="C2085" i="8"/>
  <c r="D2085" i="8"/>
  <c r="A2086" i="8"/>
  <c r="B2086" i="8"/>
  <c r="C2086" i="8"/>
  <c r="D2086" i="8"/>
  <c r="A2087" i="8"/>
  <c r="B2087" i="8"/>
  <c r="C2087" i="8"/>
  <c r="D2087" i="8"/>
  <c r="A2088" i="8"/>
  <c r="B2088" i="8"/>
  <c r="C2088" i="8"/>
  <c r="D2088" i="8"/>
  <c r="A2089" i="8"/>
  <c r="B2089" i="8"/>
  <c r="C2089" i="8"/>
  <c r="D2089" i="8"/>
  <c r="A2090" i="8"/>
  <c r="B2090" i="8"/>
  <c r="C2090" i="8"/>
  <c r="D2090" i="8"/>
  <c r="A2091" i="8"/>
  <c r="B2091" i="8"/>
  <c r="C2091" i="8"/>
  <c r="D2091" i="8"/>
  <c r="A2092" i="8"/>
  <c r="B2092" i="8"/>
  <c r="C2092" i="8"/>
  <c r="D2092" i="8"/>
  <c r="A2093" i="8"/>
  <c r="B2093" i="8"/>
  <c r="C2093" i="8"/>
  <c r="D2093" i="8"/>
  <c r="A2094" i="8"/>
  <c r="B2094" i="8"/>
  <c r="C2094" i="8"/>
  <c r="D2094" i="8"/>
  <c r="A2095" i="8"/>
  <c r="B2095" i="8"/>
  <c r="C2095" i="8"/>
  <c r="D2095" i="8"/>
  <c r="A2096" i="8"/>
  <c r="B2096" i="8"/>
  <c r="C2096" i="8"/>
  <c r="D2096" i="8"/>
  <c r="A2097" i="8"/>
  <c r="B2097" i="8"/>
  <c r="C2097" i="8"/>
  <c r="D2097" i="8"/>
  <c r="A2098" i="8"/>
  <c r="B2098" i="8"/>
  <c r="C2098" i="8"/>
  <c r="D2098" i="8"/>
  <c r="A2099" i="8"/>
  <c r="B2099" i="8"/>
  <c r="C2099" i="8"/>
  <c r="D2099" i="8"/>
  <c r="A2100" i="8"/>
  <c r="B2100" i="8"/>
  <c r="C2100" i="8"/>
  <c r="D2100" i="8"/>
  <c r="A2101" i="8"/>
  <c r="B2101" i="8"/>
  <c r="C2101" i="8"/>
  <c r="D2101" i="8"/>
  <c r="A2102" i="8"/>
  <c r="B2102" i="8"/>
  <c r="C2102" i="8"/>
  <c r="D2102" i="8"/>
  <c r="A2103" i="8"/>
  <c r="B2103" i="8"/>
  <c r="C2103" i="8"/>
  <c r="D2103" i="8"/>
  <c r="A2104" i="8"/>
  <c r="B2104" i="8"/>
  <c r="C2104" i="8"/>
  <c r="D2104" i="8"/>
  <c r="A2105" i="8"/>
  <c r="B2105" i="8"/>
  <c r="C2105" i="8"/>
  <c r="D2105" i="8"/>
  <c r="A2106" i="8"/>
  <c r="B2106" i="8"/>
  <c r="C2106" i="8"/>
  <c r="D2106" i="8"/>
  <c r="A2107" i="8"/>
  <c r="B2107" i="8"/>
  <c r="C2107" i="8"/>
  <c r="D2107" i="8"/>
  <c r="A2108" i="8"/>
  <c r="B2108" i="8"/>
  <c r="C2108" i="8"/>
  <c r="D2108" i="8"/>
  <c r="A2109" i="8"/>
  <c r="B2109" i="8"/>
  <c r="C2109" i="8"/>
  <c r="D2109" i="8"/>
  <c r="A2110" i="8"/>
  <c r="B2110" i="8"/>
  <c r="C2110" i="8"/>
  <c r="D2110" i="8"/>
  <c r="A2111" i="8"/>
  <c r="B2111" i="8"/>
  <c r="C2111" i="8"/>
  <c r="D2111" i="8"/>
  <c r="A2112" i="8"/>
  <c r="B2112" i="8"/>
  <c r="C2112" i="8"/>
  <c r="D2112" i="8"/>
  <c r="A2113" i="8"/>
  <c r="B2113" i="8"/>
  <c r="C2113" i="8"/>
  <c r="D2113" i="8"/>
  <c r="A2114" i="8"/>
  <c r="B2114" i="8"/>
  <c r="C2114" i="8"/>
  <c r="D2114" i="8"/>
  <c r="A2115" i="8"/>
  <c r="B2115" i="8"/>
  <c r="C2115" i="8"/>
  <c r="D2115" i="8"/>
  <c r="A2116" i="8"/>
  <c r="B2116" i="8"/>
  <c r="C2116" i="8"/>
  <c r="D2116" i="8"/>
  <c r="A2117" i="8"/>
  <c r="B2117" i="8"/>
  <c r="C2117" i="8"/>
  <c r="D2117" i="8"/>
  <c r="A2118" i="8"/>
  <c r="B2118" i="8"/>
  <c r="C2118" i="8"/>
  <c r="D2118" i="8"/>
  <c r="A2119" i="8"/>
  <c r="B2119" i="8"/>
  <c r="C2119" i="8"/>
  <c r="D2119" i="8"/>
  <c r="A2120" i="8"/>
  <c r="B2120" i="8"/>
  <c r="C2120" i="8"/>
  <c r="D2120" i="8"/>
  <c r="A2121" i="8"/>
  <c r="B2121" i="8"/>
  <c r="C2121" i="8"/>
  <c r="D2121" i="8"/>
  <c r="A2122" i="8"/>
  <c r="B2122" i="8"/>
  <c r="C2122" i="8"/>
  <c r="D2122" i="8"/>
  <c r="A2123" i="8"/>
  <c r="B2123" i="8"/>
  <c r="C2123" i="8"/>
  <c r="D2123" i="8"/>
  <c r="A2124" i="8"/>
  <c r="B2124" i="8"/>
  <c r="C2124" i="8"/>
  <c r="D2124" i="8"/>
  <c r="A2125" i="8"/>
  <c r="B2125" i="8"/>
  <c r="C2125" i="8"/>
  <c r="D2125" i="8"/>
  <c r="A2126" i="8"/>
  <c r="B2126" i="8"/>
  <c r="C2126" i="8"/>
  <c r="D2126" i="8"/>
  <c r="A2127" i="8"/>
  <c r="B2127" i="8"/>
  <c r="C2127" i="8"/>
  <c r="D2127" i="8"/>
  <c r="A2128" i="8"/>
  <c r="B2128" i="8"/>
  <c r="C2128" i="8"/>
  <c r="D2128" i="8"/>
  <c r="A2129" i="8"/>
  <c r="B2129" i="8"/>
  <c r="C2129" i="8"/>
  <c r="D2129" i="8"/>
  <c r="A2130" i="8"/>
  <c r="B2130" i="8"/>
  <c r="C2130" i="8"/>
  <c r="D2130" i="8"/>
  <c r="A2131" i="8"/>
  <c r="B2131" i="8"/>
  <c r="C2131" i="8"/>
  <c r="D2131" i="8"/>
  <c r="A2132" i="8"/>
  <c r="B2132" i="8"/>
  <c r="C2132" i="8"/>
  <c r="D2132" i="8"/>
  <c r="A2133" i="8"/>
  <c r="B2133" i="8"/>
  <c r="C2133" i="8"/>
  <c r="D2133" i="8"/>
  <c r="A2134" i="8"/>
  <c r="B2134" i="8"/>
  <c r="C2134" i="8"/>
  <c r="D2134" i="8"/>
  <c r="A2135" i="8"/>
  <c r="B2135" i="8"/>
  <c r="C2135" i="8"/>
  <c r="D2135" i="8"/>
  <c r="A2136" i="8"/>
  <c r="B2136" i="8"/>
  <c r="C2136" i="8"/>
  <c r="D2136" i="8"/>
  <c r="A2137" i="8"/>
  <c r="B2137" i="8"/>
  <c r="C2137" i="8"/>
  <c r="D2137" i="8"/>
  <c r="A2138" i="8"/>
  <c r="B2138" i="8"/>
  <c r="C2138" i="8"/>
  <c r="D2138" i="8"/>
  <c r="A2139" i="8"/>
  <c r="B2139" i="8"/>
  <c r="C2139" i="8"/>
  <c r="D2139" i="8"/>
  <c r="A2140" i="8"/>
  <c r="B2140" i="8"/>
  <c r="C2140" i="8"/>
  <c r="D2140" i="8"/>
  <c r="A2141" i="8"/>
  <c r="B2141" i="8"/>
  <c r="C2141" i="8"/>
  <c r="D2141" i="8"/>
  <c r="A2142" i="8"/>
  <c r="B2142" i="8"/>
  <c r="C2142" i="8"/>
  <c r="D2142" i="8"/>
  <c r="A2143" i="8"/>
  <c r="B2143" i="8"/>
  <c r="C2143" i="8"/>
  <c r="D2143" i="8"/>
  <c r="A2144" i="8"/>
  <c r="B2144" i="8"/>
  <c r="C2144" i="8"/>
  <c r="D2144" i="8"/>
  <c r="A2145" i="8"/>
  <c r="B2145" i="8"/>
  <c r="C2145" i="8"/>
  <c r="D2145" i="8"/>
  <c r="A2146" i="8"/>
  <c r="B2146" i="8"/>
  <c r="C2146" i="8"/>
  <c r="D2146" i="8"/>
  <c r="A2147" i="8"/>
  <c r="B2147" i="8"/>
  <c r="C2147" i="8"/>
  <c r="D2147" i="8"/>
  <c r="A2148" i="8"/>
  <c r="B2148" i="8"/>
  <c r="C2148" i="8"/>
  <c r="D2148" i="8"/>
  <c r="A2149" i="8"/>
  <c r="B2149" i="8"/>
  <c r="C2149" i="8"/>
  <c r="D2149" i="8"/>
  <c r="A2150" i="8"/>
  <c r="B2150" i="8"/>
  <c r="C2150" i="8"/>
  <c r="D2150" i="8"/>
  <c r="A2151" i="8"/>
  <c r="B2151" i="8"/>
  <c r="C2151" i="8"/>
  <c r="D2151" i="8"/>
  <c r="A2152" i="8"/>
  <c r="B2152" i="8"/>
  <c r="C2152" i="8"/>
  <c r="D2152" i="8"/>
  <c r="A2153" i="8"/>
  <c r="B2153" i="8"/>
  <c r="C2153" i="8"/>
  <c r="D2153" i="8"/>
  <c r="A2154" i="8"/>
  <c r="B2154" i="8"/>
  <c r="C2154" i="8"/>
  <c r="D2154" i="8"/>
  <c r="A2155" i="8"/>
  <c r="B2155" i="8"/>
  <c r="C2155" i="8"/>
  <c r="D2155" i="8"/>
  <c r="A2156" i="8"/>
  <c r="B2156" i="8"/>
  <c r="C2156" i="8"/>
  <c r="D2156" i="8"/>
  <c r="A2157" i="8"/>
  <c r="B2157" i="8"/>
  <c r="C2157" i="8"/>
  <c r="D2157" i="8"/>
  <c r="A2158" i="8"/>
  <c r="B2158" i="8"/>
  <c r="C2158" i="8"/>
  <c r="D2158" i="8"/>
  <c r="A2159" i="8"/>
  <c r="B2159" i="8"/>
  <c r="C2159" i="8"/>
  <c r="D2159" i="8"/>
  <c r="A2160" i="8"/>
  <c r="B2160" i="8"/>
  <c r="C2160" i="8"/>
  <c r="D2160" i="8"/>
  <c r="A2161" i="8"/>
  <c r="B2161" i="8"/>
  <c r="C2161" i="8"/>
  <c r="D2161" i="8"/>
  <c r="A2162" i="8"/>
  <c r="B2162" i="8"/>
  <c r="C2162" i="8"/>
  <c r="D2162" i="8"/>
  <c r="A2163" i="8"/>
  <c r="B2163" i="8"/>
  <c r="C2163" i="8"/>
  <c r="D2163" i="8"/>
  <c r="A2164" i="8"/>
  <c r="B2164" i="8"/>
  <c r="C2164" i="8"/>
  <c r="D2164" i="8"/>
  <c r="A2165" i="8"/>
  <c r="B2165" i="8"/>
  <c r="C2165" i="8"/>
  <c r="D2165" i="8"/>
  <c r="A2166" i="8"/>
  <c r="B2166" i="8"/>
  <c r="C2166" i="8"/>
  <c r="D2166" i="8"/>
  <c r="A2167" i="8"/>
  <c r="B2167" i="8"/>
  <c r="C2167" i="8"/>
  <c r="D2167" i="8"/>
  <c r="A2168" i="8"/>
  <c r="B2168" i="8"/>
  <c r="C2168" i="8"/>
  <c r="D2168" i="8"/>
  <c r="A2169" i="8"/>
  <c r="B2169" i="8"/>
  <c r="C2169" i="8"/>
  <c r="D2169" i="8"/>
  <c r="A2170" i="8"/>
  <c r="B2170" i="8"/>
  <c r="C2170" i="8"/>
  <c r="D2170" i="8"/>
  <c r="A2171" i="8"/>
  <c r="B2171" i="8"/>
  <c r="C2171" i="8"/>
  <c r="D2171" i="8"/>
  <c r="A2172" i="8"/>
  <c r="B2172" i="8"/>
  <c r="C2172" i="8"/>
  <c r="D2172" i="8"/>
  <c r="A2173" i="8"/>
  <c r="B2173" i="8"/>
  <c r="C2173" i="8"/>
  <c r="D2173" i="8"/>
  <c r="A2174" i="8"/>
  <c r="B2174" i="8"/>
  <c r="C2174" i="8"/>
  <c r="D2174" i="8"/>
  <c r="A2175" i="8"/>
  <c r="B2175" i="8"/>
  <c r="C2175" i="8"/>
  <c r="D2175" i="8"/>
  <c r="A2176" i="8"/>
  <c r="B2176" i="8"/>
  <c r="C2176" i="8"/>
  <c r="D2176" i="8"/>
  <c r="A2177" i="8"/>
  <c r="B2177" i="8"/>
  <c r="C2177" i="8"/>
  <c r="D2177" i="8"/>
  <c r="A2178" i="8"/>
  <c r="B2178" i="8"/>
  <c r="C2178" i="8"/>
  <c r="D2178" i="8"/>
  <c r="A2179" i="8"/>
  <c r="B2179" i="8"/>
  <c r="C2179" i="8"/>
  <c r="D2179" i="8"/>
  <c r="A2180" i="8"/>
  <c r="B2180" i="8"/>
  <c r="C2180" i="8"/>
  <c r="D2180" i="8"/>
  <c r="A2181" i="8"/>
  <c r="B2181" i="8"/>
  <c r="C2181" i="8"/>
  <c r="D2181" i="8"/>
  <c r="A2182" i="8"/>
  <c r="B2182" i="8"/>
  <c r="C2182" i="8"/>
  <c r="D2182" i="8"/>
  <c r="A2183" i="8"/>
  <c r="B2183" i="8"/>
  <c r="C2183" i="8"/>
  <c r="D2183" i="8"/>
  <c r="A2184" i="8"/>
  <c r="B2184" i="8"/>
  <c r="C2184" i="8"/>
  <c r="D2184" i="8"/>
  <c r="A2185" i="8"/>
  <c r="B2185" i="8"/>
  <c r="C2185" i="8"/>
  <c r="D2185" i="8"/>
  <c r="A2186" i="8"/>
  <c r="B2186" i="8"/>
  <c r="C2186" i="8"/>
  <c r="D2186" i="8"/>
  <c r="A2187" i="8"/>
  <c r="B2187" i="8"/>
  <c r="C2187" i="8"/>
  <c r="D2187" i="8"/>
  <c r="A2188" i="8"/>
  <c r="B2188" i="8"/>
  <c r="C2188" i="8"/>
  <c r="D2188" i="8"/>
  <c r="A2189" i="8"/>
  <c r="B2189" i="8"/>
  <c r="C2189" i="8"/>
  <c r="D2189" i="8"/>
  <c r="A2190" i="8"/>
  <c r="B2190" i="8"/>
  <c r="C2190" i="8"/>
  <c r="D2190" i="8"/>
  <c r="A2191" i="8"/>
  <c r="B2191" i="8"/>
  <c r="C2191" i="8"/>
  <c r="D2191" i="8"/>
  <c r="A2192" i="8"/>
  <c r="B2192" i="8"/>
  <c r="C2192" i="8"/>
  <c r="D2192" i="8"/>
  <c r="A2193" i="8"/>
  <c r="B2193" i="8"/>
  <c r="C2193" i="8"/>
  <c r="D2193" i="8"/>
  <c r="A2194" i="8"/>
  <c r="B2194" i="8"/>
  <c r="C2194" i="8"/>
  <c r="D2194" i="8"/>
  <c r="A2195" i="8"/>
  <c r="B2195" i="8"/>
  <c r="C2195" i="8"/>
  <c r="D2195" i="8"/>
  <c r="A2196" i="8"/>
  <c r="B2196" i="8"/>
  <c r="C2196" i="8"/>
  <c r="D2196" i="8"/>
  <c r="A2197" i="8"/>
  <c r="B2197" i="8"/>
  <c r="C2197" i="8"/>
  <c r="D2197" i="8"/>
  <c r="A2198" i="8"/>
  <c r="B2198" i="8"/>
  <c r="C2198" i="8"/>
  <c r="D2198" i="8"/>
  <c r="A2199" i="8"/>
  <c r="B2199" i="8"/>
  <c r="C2199" i="8"/>
  <c r="D2199" i="8"/>
  <c r="A2200" i="8"/>
  <c r="B2200" i="8"/>
  <c r="C2200" i="8"/>
  <c r="D2200" i="8"/>
  <c r="A2201" i="8"/>
  <c r="B2201" i="8"/>
  <c r="C2201" i="8"/>
  <c r="D2201" i="8"/>
  <c r="A2202" i="8"/>
  <c r="B2202" i="8"/>
  <c r="C2202" i="8"/>
  <c r="D2202" i="8"/>
  <c r="A2203" i="8"/>
  <c r="B2203" i="8"/>
  <c r="C2203" i="8"/>
  <c r="D2203" i="8"/>
  <c r="A2204" i="8"/>
  <c r="B2204" i="8"/>
  <c r="C2204" i="8"/>
  <c r="D2204" i="8"/>
  <c r="A2205" i="8"/>
  <c r="B2205" i="8"/>
  <c r="C2205" i="8"/>
  <c r="D2205" i="8"/>
  <c r="A2206" i="8"/>
  <c r="B2206" i="8"/>
  <c r="C2206" i="8"/>
  <c r="D2206" i="8"/>
  <c r="A2207" i="8"/>
  <c r="B2207" i="8"/>
  <c r="C2207" i="8"/>
  <c r="D2207" i="8"/>
  <c r="A2208" i="8"/>
  <c r="B2208" i="8"/>
  <c r="C2208" i="8"/>
  <c r="D2208" i="8"/>
  <c r="A2209" i="8"/>
  <c r="B2209" i="8"/>
  <c r="C2209" i="8"/>
  <c r="D2209" i="8"/>
  <c r="A2210" i="8"/>
  <c r="B2210" i="8"/>
  <c r="C2210" i="8"/>
  <c r="D2210" i="8"/>
  <c r="A2211" i="8"/>
  <c r="B2211" i="8"/>
  <c r="C2211" i="8"/>
  <c r="D2211" i="8"/>
  <c r="A2212" i="8"/>
  <c r="B2212" i="8"/>
  <c r="C2212" i="8"/>
  <c r="D2212" i="8"/>
  <c r="A2213" i="8"/>
  <c r="B2213" i="8"/>
  <c r="C2213" i="8"/>
  <c r="D2213" i="8"/>
  <c r="A2214" i="8"/>
  <c r="B2214" i="8"/>
  <c r="C2214" i="8"/>
  <c r="D2214" i="8"/>
  <c r="A2215" i="8"/>
  <c r="B2215" i="8"/>
  <c r="C2215" i="8"/>
  <c r="D2215" i="8"/>
  <c r="A2216" i="8"/>
  <c r="B2216" i="8"/>
  <c r="C2216" i="8"/>
  <c r="D2216" i="8"/>
  <c r="A2217" i="8"/>
  <c r="B2217" i="8"/>
  <c r="C2217" i="8"/>
  <c r="D2217" i="8"/>
  <c r="A2218" i="8"/>
  <c r="B2218" i="8"/>
  <c r="C2218" i="8"/>
  <c r="D2218" i="8"/>
  <c r="A2219" i="8"/>
  <c r="B2219" i="8"/>
  <c r="C2219" i="8"/>
  <c r="D2219" i="8"/>
  <c r="A2220" i="8"/>
  <c r="B2220" i="8"/>
  <c r="C2220" i="8"/>
  <c r="D2220" i="8"/>
  <c r="A2221" i="8"/>
  <c r="B2221" i="8"/>
  <c r="C2221" i="8"/>
  <c r="D2221" i="8"/>
  <c r="A2222" i="8"/>
  <c r="B2222" i="8"/>
  <c r="C2222" i="8"/>
  <c r="D2222" i="8"/>
  <c r="A2223" i="8"/>
  <c r="B2223" i="8"/>
  <c r="C2223" i="8"/>
  <c r="D2223" i="8"/>
  <c r="A2224" i="8"/>
  <c r="B2224" i="8"/>
  <c r="C2224" i="8"/>
  <c r="D2224" i="8"/>
  <c r="A2225" i="8"/>
  <c r="B2225" i="8"/>
  <c r="C2225" i="8"/>
  <c r="D2225" i="8"/>
  <c r="A2226" i="8"/>
  <c r="B2226" i="8"/>
  <c r="C2226" i="8"/>
  <c r="D2226" i="8"/>
  <c r="A2227" i="8"/>
  <c r="B2227" i="8"/>
  <c r="C2227" i="8"/>
  <c r="D2227" i="8"/>
  <c r="A2228" i="8"/>
  <c r="B2228" i="8"/>
  <c r="C2228" i="8"/>
  <c r="D2228" i="8"/>
  <c r="A2229" i="8"/>
  <c r="B2229" i="8"/>
  <c r="C2229" i="8"/>
  <c r="D2229" i="8"/>
  <c r="A2230" i="8"/>
  <c r="B2230" i="8"/>
  <c r="C2230" i="8"/>
  <c r="D2230" i="8"/>
  <c r="A2231" i="8"/>
  <c r="B2231" i="8"/>
  <c r="C2231" i="8"/>
  <c r="D2231" i="8"/>
  <c r="A2232" i="8"/>
  <c r="B2232" i="8"/>
  <c r="C2232" i="8"/>
  <c r="D2232" i="8"/>
  <c r="A2233" i="8"/>
  <c r="B2233" i="8"/>
  <c r="C2233" i="8"/>
  <c r="D2233" i="8"/>
  <c r="A2234" i="8"/>
  <c r="B2234" i="8"/>
  <c r="C2234" i="8"/>
  <c r="D2234" i="8"/>
  <c r="A2235" i="8"/>
  <c r="B2235" i="8"/>
  <c r="C2235" i="8"/>
  <c r="D2235" i="8"/>
  <c r="A2236" i="8"/>
  <c r="B2236" i="8"/>
  <c r="C2236" i="8"/>
  <c r="D2236" i="8"/>
  <c r="A2237" i="8"/>
  <c r="B2237" i="8"/>
  <c r="C2237" i="8"/>
  <c r="D2237" i="8"/>
  <c r="A2238" i="8"/>
  <c r="B2238" i="8"/>
  <c r="C2238" i="8"/>
  <c r="D2238" i="8"/>
  <c r="A2239" i="8"/>
  <c r="B2239" i="8"/>
  <c r="C2239" i="8"/>
  <c r="D2239" i="8"/>
  <c r="A2240" i="8"/>
  <c r="B2240" i="8"/>
  <c r="C2240" i="8"/>
  <c r="D2240" i="8"/>
  <c r="A2241" i="8"/>
  <c r="B2241" i="8"/>
  <c r="C2241" i="8"/>
  <c r="D2241" i="8"/>
  <c r="A2242" i="8"/>
  <c r="B2242" i="8"/>
  <c r="C2242" i="8"/>
  <c r="D2242" i="8"/>
  <c r="A2243" i="8"/>
  <c r="B2243" i="8"/>
  <c r="C2243" i="8"/>
  <c r="D2243" i="8"/>
  <c r="A2244" i="8"/>
  <c r="B2244" i="8"/>
  <c r="C2244" i="8"/>
  <c r="D2244" i="8"/>
  <c r="A2245" i="8"/>
  <c r="B2245" i="8"/>
  <c r="C2245" i="8"/>
  <c r="D2245" i="8"/>
  <c r="A2246" i="8"/>
  <c r="B2246" i="8"/>
  <c r="C2246" i="8"/>
  <c r="D2246" i="8"/>
  <c r="A2247" i="8"/>
  <c r="B2247" i="8"/>
  <c r="C2247" i="8"/>
  <c r="D2247" i="8"/>
  <c r="A2248" i="8"/>
  <c r="B2248" i="8"/>
  <c r="C2248" i="8"/>
  <c r="D2248" i="8"/>
  <c r="A2249" i="8"/>
  <c r="B2249" i="8"/>
  <c r="C2249" i="8"/>
  <c r="D2249" i="8"/>
  <c r="A2250" i="8"/>
  <c r="B2250" i="8"/>
  <c r="C2250" i="8"/>
  <c r="D2250" i="8"/>
  <c r="A2251" i="8"/>
  <c r="B2251" i="8"/>
  <c r="C2251" i="8"/>
  <c r="D2251" i="8"/>
  <c r="A2252" i="8"/>
  <c r="B2252" i="8"/>
  <c r="C2252" i="8"/>
  <c r="D2252" i="8"/>
  <c r="A2253" i="8"/>
  <c r="B2253" i="8"/>
  <c r="C2253" i="8"/>
  <c r="D2253" i="8"/>
  <c r="A2254" i="8"/>
  <c r="B2254" i="8"/>
  <c r="C2254" i="8"/>
  <c r="D2254" i="8"/>
  <c r="A2255" i="8"/>
  <c r="B2255" i="8"/>
  <c r="C2255" i="8"/>
  <c r="D2255" i="8"/>
  <c r="A2256" i="8"/>
  <c r="B2256" i="8"/>
  <c r="C2256" i="8"/>
  <c r="D2256" i="8"/>
  <c r="A2257" i="8"/>
  <c r="B2257" i="8"/>
  <c r="C2257" i="8"/>
  <c r="D2257" i="8"/>
  <c r="A2258" i="8"/>
  <c r="B2258" i="8"/>
  <c r="C2258" i="8"/>
  <c r="D2258" i="8"/>
  <c r="A2259" i="8"/>
  <c r="B2259" i="8"/>
  <c r="C2259" i="8"/>
  <c r="D2259" i="8"/>
  <c r="A2260" i="8"/>
  <c r="B2260" i="8"/>
  <c r="C2260" i="8"/>
  <c r="D2260" i="8"/>
  <c r="A2261" i="8"/>
  <c r="B2261" i="8"/>
  <c r="C2261" i="8"/>
  <c r="D2261" i="8"/>
  <c r="A2262" i="8"/>
  <c r="B2262" i="8"/>
  <c r="C2262" i="8"/>
  <c r="D2262" i="8"/>
  <c r="A2263" i="8"/>
  <c r="B2263" i="8"/>
  <c r="C2263" i="8"/>
  <c r="D2263" i="8"/>
  <c r="A2264" i="8"/>
  <c r="B2264" i="8"/>
  <c r="C2264" i="8"/>
  <c r="D2264" i="8"/>
  <c r="A2265" i="8"/>
  <c r="B2265" i="8"/>
  <c r="C2265" i="8"/>
  <c r="D2265" i="8"/>
  <c r="A2266" i="8"/>
  <c r="B2266" i="8"/>
  <c r="C2266" i="8"/>
  <c r="D2266" i="8"/>
  <c r="A2267" i="8"/>
  <c r="B2267" i="8"/>
  <c r="C2267" i="8"/>
  <c r="D2267" i="8"/>
  <c r="A2268" i="8"/>
  <c r="B2268" i="8"/>
  <c r="C2268" i="8"/>
  <c r="D2268" i="8"/>
  <c r="A2269" i="8"/>
  <c r="B2269" i="8"/>
  <c r="C2269" i="8"/>
  <c r="D2269" i="8"/>
  <c r="A2270" i="8"/>
  <c r="B2270" i="8"/>
  <c r="C2270" i="8"/>
  <c r="D2270" i="8"/>
  <c r="A2271" i="8"/>
  <c r="B2271" i="8"/>
  <c r="C2271" i="8"/>
  <c r="D2271" i="8"/>
  <c r="A2272" i="8"/>
  <c r="B2272" i="8"/>
  <c r="C2272" i="8"/>
  <c r="D2272" i="8"/>
  <c r="A2273" i="8"/>
  <c r="B2273" i="8"/>
  <c r="C2273" i="8"/>
  <c r="D2273" i="8"/>
  <c r="A2274" i="8"/>
  <c r="B2274" i="8"/>
  <c r="C2274" i="8"/>
  <c r="D2274" i="8"/>
  <c r="A2275" i="8"/>
  <c r="B2275" i="8"/>
  <c r="C2275" i="8"/>
  <c r="D2275" i="8"/>
  <c r="A2276" i="8"/>
  <c r="B2276" i="8"/>
  <c r="C2276" i="8"/>
  <c r="D2276" i="8"/>
  <c r="A2277" i="8"/>
  <c r="B2277" i="8"/>
  <c r="C2277" i="8"/>
  <c r="D2277" i="8"/>
  <c r="A2278" i="8"/>
  <c r="B2278" i="8"/>
  <c r="C2278" i="8"/>
  <c r="D2278" i="8"/>
  <c r="A2279" i="8"/>
  <c r="B2279" i="8"/>
  <c r="C2279" i="8"/>
  <c r="D2279" i="8"/>
  <c r="A2280" i="8"/>
  <c r="B2280" i="8"/>
  <c r="C2280" i="8"/>
  <c r="D2280" i="8"/>
  <c r="A2281" i="8"/>
  <c r="B2281" i="8"/>
  <c r="C2281" i="8"/>
  <c r="D2281" i="8"/>
  <c r="A2282" i="8"/>
  <c r="B2282" i="8"/>
  <c r="C2282" i="8"/>
  <c r="D2282" i="8"/>
  <c r="A2283" i="8"/>
  <c r="B2283" i="8"/>
  <c r="C2283" i="8"/>
  <c r="D2283" i="8"/>
  <c r="A2284" i="8"/>
  <c r="B2284" i="8"/>
  <c r="C2284" i="8"/>
  <c r="D2284" i="8"/>
  <c r="A2285" i="8"/>
  <c r="B2285" i="8"/>
  <c r="C2285" i="8"/>
  <c r="D2285" i="8"/>
  <c r="A2286" i="8"/>
  <c r="B2286" i="8"/>
  <c r="C2286" i="8"/>
  <c r="D2286" i="8"/>
  <c r="A2287" i="8"/>
  <c r="B2287" i="8"/>
  <c r="C2287" i="8"/>
  <c r="D2287" i="8"/>
  <c r="A2288" i="8"/>
  <c r="B2288" i="8"/>
  <c r="C2288" i="8"/>
  <c r="D2288" i="8"/>
  <c r="A2289" i="8"/>
  <c r="B2289" i="8"/>
  <c r="C2289" i="8"/>
  <c r="D2289" i="8"/>
  <c r="A2290" i="8"/>
  <c r="B2290" i="8"/>
  <c r="C2290" i="8"/>
  <c r="D2290" i="8"/>
  <c r="A2291" i="8"/>
  <c r="B2291" i="8"/>
  <c r="C2291" i="8"/>
  <c r="D2291" i="8"/>
  <c r="A2292" i="8"/>
  <c r="B2292" i="8"/>
  <c r="C2292" i="8"/>
  <c r="D2292" i="8"/>
  <c r="A2293" i="8"/>
  <c r="B2293" i="8"/>
  <c r="C2293" i="8"/>
  <c r="D2293" i="8"/>
  <c r="A2294" i="8"/>
  <c r="B2294" i="8"/>
  <c r="C2294" i="8"/>
  <c r="D2294" i="8"/>
  <c r="A2295" i="8"/>
  <c r="B2295" i="8"/>
  <c r="C2295" i="8"/>
  <c r="D2295" i="8"/>
  <c r="A2296" i="8"/>
  <c r="B2296" i="8"/>
  <c r="C2296" i="8"/>
  <c r="D2296" i="8"/>
  <c r="A2297" i="8"/>
  <c r="B2297" i="8"/>
  <c r="C2297" i="8"/>
  <c r="D2297" i="8"/>
  <c r="A2298" i="8"/>
  <c r="B2298" i="8"/>
  <c r="C2298" i="8"/>
  <c r="D2298" i="8"/>
  <c r="A2299" i="8"/>
  <c r="B2299" i="8"/>
  <c r="C2299" i="8"/>
  <c r="D2299" i="8"/>
  <c r="A2300" i="8"/>
  <c r="B2300" i="8"/>
  <c r="C2300" i="8"/>
  <c r="D2300" i="8"/>
  <c r="A2301" i="8"/>
  <c r="B2301" i="8"/>
  <c r="C2301" i="8"/>
  <c r="D2301" i="8"/>
  <c r="A2302" i="8"/>
  <c r="B2302" i="8"/>
  <c r="C2302" i="8"/>
  <c r="D2302" i="8"/>
  <c r="A2303" i="8"/>
  <c r="B2303" i="8"/>
  <c r="C2303" i="8"/>
  <c r="D2303" i="8"/>
  <c r="A2304" i="8"/>
  <c r="B2304" i="8"/>
  <c r="C2304" i="8"/>
  <c r="D2304" i="8"/>
  <c r="A2305" i="8"/>
  <c r="B2305" i="8"/>
  <c r="C2305" i="8"/>
  <c r="D2305" i="8"/>
  <c r="A2306" i="8"/>
  <c r="B2306" i="8"/>
  <c r="C2306" i="8"/>
  <c r="D2306" i="8"/>
  <c r="A2307" i="8"/>
  <c r="B2307" i="8"/>
  <c r="C2307" i="8"/>
  <c r="D2307" i="8"/>
  <c r="A2308" i="8"/>
  <c r="B2308" i="8"/>
  <c r="C2308" i="8"/>
  <c r="D2308" i="8"/>
  <c r="A2309" i="8"/>
  <c r="B2309" i="8"/>
  <c r="C2309" i="8"/>
  <c r="D2309" i="8"/>
  <c r="A2310" i="8"/>
  <c r="B2310" i="8"/>
  <c r="C2310" i="8"/>
  <c r="D2310" i="8"/>
  <c r="A2311" i="8"/>
  <c r="B2311" i="8"/>
  <c r="C2311" i="8"/>
  <c r="D2311" i="8"/>
  <c r="A2312" i="8"/>
  <c r="B2312" i="8"/>
  <c r="C2312" i="8"/>
  <c r="D2312" i="8"/>
  <c r="A2313" i="8"/>
  <c r="B2313" i="8"/>
  <c r="C2313" i="8"/>
  <c r="D2313" i="8"/>
  <c r="A2314" i="8"/>
  <c r="B2314" i="8"/>
  <c r="C2314" i="8"/>
  <c r="D2314" i="8"/>
  <c r="A2315" i="8"/>
  <c r="B2315" i="8"/>
  <c r="C2315" i="8"/>
  <c r="D2315" i="8"/>
  <c r="A2316" i="8"/>
  <c r="B2316" i="8"/>
  <c r="C2316" i="8"/>
  <c r="D2316" i="8"/>
  <c r="A2317" i="8"/>
  <c r="B2317" i="8"/>
  <c r="C2317" i="8"/>
  <c r="D2317" i="8"/>
  <c r="A2318" i="8"/>
  <c r="B2318" i="8"/>
  <c r="C2318" i="8"/>
  <c r="D2318" i="8"/>
  <c r="A2319" i="8"/>
  <c r="B2319" i="8"/>
  <c r="C2319" i="8"/>
  <c r="D2319" i="8"/>
  <c r="A2320" i="8"/>
  <c r="B2320" i="8"/>
  <c r="C2320" i="8"/>
  <c r="D2320" i="8"/>
  <c r="A2321" i="8"/>
  <c r="B2321" i="8"/>
  <c r="C2321" i="8"/>
  <c r="D2321" i="8"/>
  <c r="A2322" i="8"/>
  <c r="B2322" i="8"/>
  <c r="C2322" i="8"/>
  <c r="D2322" i="8"/>
  <c r="A2323" i="8"/>
  <c r="B2323" i="8"/>
  <c r="C2323" i="8"/>
  <c r="D2323" i="8"/>
  <c r="A2324" i="8"/>
  <c r="B2324" i="8"/>
  <c r="C2324" i="8"/>
  <c r="D2324" i="8"/>
  <c r="A2325" i="8"/>
  <c r="B2325" i="8"/>
  <c r="C2325" i="8"/>
  <c r="D2325" i="8"/>
  <c r="A2326" i="8"/>
  <c r="B2326" i="8"/>
  <c r="C2326" i="8"/>
  <c r="D2326" i="8"/>
  <c r="A2327" i="8"/>
  <c r="B2327" i="8"/>
  <c r="C2327" i="8"/>
  <c r="D2327" i="8"/>
  <c r="A2328" i="8"/>
  <c r="B2328" i="8"/>
  <c r="C2328" i="8"/>
  <c r="D2328" i="8"/>
  <c r="A2329" i="8"/>
  <c r="B2329" i="8"/>
  <c r="C2329" i="8"/>
  <c r="D2329" i="8"/>
  <c r="A2330" i="8"/>
  <c r="B2330" i="8"/>
  <c r="C2330" i="8"/>
  <c r="D2330" i="8"/>
  <c r="A2331" i="8"/>
  <c r="B2331" i="8"/>
  <c r="C2331" i="8"/>
  <c r="D2331" i="8"/>
  <c r="A2332" i="8"/>
  <c r="B2332" i="8"/>
  <c r="C2332" i="8"/>
  <c r="D2332" i="8"/>
  <c r="A2333" i="8"/>
  <c r="B2333" i="8"/>
  <c r="C2333" i="8"/>
  <c r="D2333" i="8"/>
  <c r="A2334" i="8"/>
  <c r="B2334" i="8"/>
  <c r="C2334" i="8"/>
  <c r="D2334" i="8"/>
  <c r="A2335" i="8"/>
  <c r="B2335" i="8"/>
  <c r="C2335" i="8"/>
  <c r="D2335" i="8"/>
  <c r="A2336" i="8"/>
  <c r="B2336" i="8"/>
  <c r="C2336" i="8"/>
  <c r="D2336" i="8"/>
  <c r="A2337" i="8"/>
  <c r="B2337" i="8"/>
  <c r="C2337" i="8"/>
  <c r="D2337" i="8"/>
  <c r="A2338" i="8"/>
  <c r="B2338" i="8"/>
  <c r="C2338" i="8"/>
  <c r="D2338" i="8"/>
  <c r="A2339" i="8"/>
  <c r="B2339" i="8"/>
  <c r="C2339" i="8"/>
  <c r="D2339" i="8"/>
  <c r="A2340" i="8"/>
  <c r="B2340" i="8"/>
  <c r="C2340" i="8"/>
  <c r="D2340" i="8"/>
  <c r="A2341" i="8"/>
  <c r="B2341" i="8"/>
  <c r="C2341" i="8"/>
  <c r="D2341" i="8"/>
  <c r="A2342" i="8"/>
  <c r="B2342" i="8"/>
  <c r="C2342" i="8"/>
  <c r="D2342" i="8"/>
  <c r="A2343" i="8"/>
  <c r="B2343" i="8"/>
  <c r="C2343" i="8"/>
  <c r="D2343" i="8"/>
  <c r="D2044" i="8"/>
  <c r="C2044" i="8"/>
  <c r="B2044" i="8"/>
  <c r="A2044" i="8"/>
  <c r="B54" i="8"/>
  <c r="E2043" i="8"/>
  <c r="E2344" i="8"/>
  <c r="E2645" i="8"/>
  <c r="E2946" i="8"/>
  <c r="E3247" i="8"/>
  <c r="E3548" i="8"/>
  <c r="E3849" i="8"/>
  <c r="E4150" i="8"/>
  <c r="E4451" i="8"/>
  <c r="E4752" i="8"/>
  <c r="E5053" i="8"/>
  <c r="A47" i="8"/>
  <c r="E47" i="8" s="1"/>
  <c r="B47" i="8"/>
  <c r="C47" i="8"/>
  <c r="D47" i="8"/>
  <c r="A48" i="8"/>
  <c r="E48" i="8" s="1"/>
  <c r="B48" i="8"/>
  <c r="C48" i="8"/>
  <c r="D48" i="8"/>
  <c r="A49" i="8"/>
  <c r="E49" i="8" s="1"/>
  <c r="B49" i="8"/>
  <c r="C49" i="8"/>
  <c r="D49" i="8"/>
  <c r="A50" i="8"/>
  <c r="E50" i="8" s="1"/>
  <c r="B50" i="8"/>
  <c r="C50" i="8"/>
  <c r="D50" i="8"/>
  <c r="A51" i="8"/>
  <c r="E51" i="8" s="1"/>
  <c r="B51" i="8"/>
  <c r="C51" i="8"/>
  <c r="D51" i="8"/>
  <c r="A52" i="8"/>
  <c r="E52" i="8" s="1"/>
  <c r="B52" i="8"/>
  <c r="C52" i="8"/>
  <c r="D52" i="8"/>
  <c r="A53" i="8"/>
  <c r="E53" i="8" s="1"/>
  <c r="B53" i="8"/>
  <c r="C53" i="8"/>
  <c r="D53" i="8"/>
  <c r="A54" i="8"/>
  <c r="E54" i="8" s="1"/>
  <c r="C54" i="8"/>
  <c r="D54" i="8"/>
  <c r="A55" i="8"/>
  <c r="E55" i="8" s="1"/>
  <c r="B55" i="8"/>
  <c r="C55" i="8"/>
  <c r="D55" i="8"/>
  <c r="A56" i="8"/>
  <c r="E56" i="8" s="1"/>
  <c r="B56" i="8"/>
  <c r="C56" i="8"/>
  <c r="D56" i="8"/>
  <c r="A57" i="8"/>
  <c r="E57" i="8" s="1"/>
  <c r="B57" i="8"/>
  <c r="C57" i="8"/>
  <c r="D57" i="8"/>
  <c r="A58" i="8"/>
  <c r="E58" i="8" s="1"/>
  <c r="B58" i="8"/>
  <c r="C58" i="8"/>
  <c r="D58" i="8"/>
  <c r="A59" i="8"/>
  <c r="E59" i="8" s="1"/>
  <c r="B59" i="8"/>
  <c r="C59" i="8"/>
  <c r="D59" i="8"/>
  <c r="A60" i="8"/>
  <c r="E60" i="8" s="1"/>
  <c r="B60" i="8"/>
  <c r="C60" i="8"/>
  <c r="D60" i="8"/>
  <c r="A61" i="8"/>
  <c r="E61" i="8" s="1"/>
  <c r="B61" i="8"/>
  <c r="C61" i="8"/>
  <c r="D61" i="8"/>
  <c r="A62" i="8"/>
  <c r="E62" i="8" s="1"/>
  <c r="B62" i="8"/>
  <c r="C62" i="8"/>
  <c r="D62" i="8"/>
  <c r="A63" i="8"/>
  <c r="E63" i="8" s="1"/>
  <c r="B63" i="8"/>
  <c r="C63" i="8"/>
  <c r="D63" i="8"/>
  <c r="A64" i="8"/>
  <c r="E64" i="8" s="1"/>
  <c r="B64" i="8"/>
  <c r="C64" i="8"/>
  <c r="D64" i="8"/>
  <c r="A65" i="8"/>
  <c r="E65" i="8" s="1"/>
  <c r="B65" i="8"/>
  <c r="C65" i="8"/>
  <c r="D65" i="8"/>
  <c r="A66" i="8"/>
  <c r="E66" i="8" s="1"/>
  <c r="B66" i="8"/>
  <c r="C66" i="8"/>
  <c r="D66" i="8"/>
  <c r="A67" i="8"/>
  <c r="E67" i="8" s="1"/>
  <c r="B67" i="8"/>
  <c r="C67" i="8"/>
  <c r="D67" i="8"/>
  <c r="A68" i="8"/>
  <c r="E68" i="8" s="1"/>
  <c r="B68" i="8"/>
  <c r="C68" i="8"/>
  <c r="D68" i="8"/>
  <c r="A69" i="8"/>
  <c r="E69" i="8" s="1"/>
  <c r="B69" i="8"/>
  <c r="C69" i="8"/>
  <c r="D69" i="8"/>
  <c r="A70" i="8"/>
  <c r="E70" i="8" s="1"/>
  <c r="B70" i="8"/>
  <c r="C70" i="8"/>
  <c r="D70" i="8"/>
  <c r="A71" i="8"/>
  <c r="E71" i="8" s="1"/>
  <c r="B71" i="8"/>
  <c r="C71" i="8"/>
  <c r="D71" i="8"/>
  <c r="A72" i="8"/>
  <c r="E72" i="8" s="1"/>
  <c r="B72" i="8"/>
  <c r="C72" i="8"/>
  <c r="D72" i="8"/>
  <c r="A73" i="8"/>
  <c r="E73" i="8" s="1"/>
  <c r="B73" i="8"/>
  <c r="C73" i="8"/>
  <c r="D73" i="8"/>
  <c r="A74" i="8"/>
  <c r="E74" i="8" s="1"/>
  <c r="B74" i="8"/>
  <c r="C74" i="8"/>
  <c r="D74" i="8"/>
  <c r="A75" i="8"/>
  <c r="E75" i="8" s="1"/>
  <c r="B75" i="8"/>
  <c r="C75" i="8"/>
  <c r="D75" i="8"/>
  <c r="A76" i="8"/>
  <c r="E76" i="8" s="1"/>
  <c r="B76" i="8"/>
  <c r="C76" i="8"/>
  <c r="D76" i="8"/>
  <c r="A77" i="8"/>
  <c r="E77" i="8" s="1"/>
  <c r="B77" i="8"/>
  <c r="C77" i="8"/>
  <c r="D77" i="8"/>
  <c r="A78" i="8"/>
  <c r="E78" i="8" s="1"/>
  <c r="B78" i="8"/>
  <c r="C78" i="8"/>
  <c r="D78" i="8"/>
  <c r="A79" i="8"/>
  <c r="E79" i="8" s="1"/>
  <c r="B79" i="8"/>
  <c r="C79" i="8"/>
  <c r="D79" i="8"/>
  <c r="A80" i="8"/>
  <c r="E80" i="8" s="1"/>
  <c r="B80" i="8"/>
  <c r="C80" i="8"/>
  <c r="D80" i="8"/>
  <c r="A81" i="8"/>
  <c r="E81" i="8" s="1"/>
  <c r="B81" i="8"/>
  <c r="C81" i="8"/>
  <c r="D81" i="8"/>
  <c r="A82" i="8"/>
  <c r="E82" i="8" s="1"/>
  <c r="B82" i="8"/>
  <c r="C82" i="8"/>
  <c r="D82" i="8"/>
  <c r="A83" i="8"/>
  <c r="E83" i="8" s="1"/>
  <c r="B83" i="8"/>
  <c r="C83" i="8"/>
  <c r="D83" i="8"/>
  <c r="A84" i="8"/>
  <c r="E84" i="8" s="1"/>
  <c r="B84" i="8"/>
  <c r="C84" i="8"/>
  <c r="D84" i="8"/>
  <c r="A85" i="8"/>
  <c r="E85" i="8" s="1"/>
  <c r="B85" i="8"/>
  <c r="C85" i="8"/>
  <c r="D85" i="8"/>
  <c r="A86" i="8"/>
  <c r="E86" i="8" s="1"/>
  <c r="B86" i="8"/>
  <c r="C86" i="8"/>
  <c r="D86" i="8"/>
  <c r="A87" i="8"/>
  <c r="E87" i="8" s="1"/>
  <c r="B87" i="8"/>
  <c r="C87" i="8"/>
  <c r="D87" i="8"/>
  <c r="A88" i="8"/>
  <c r="E88" i="8" s="1"/>
  <c r="B88" i="8"/>
  <c r="C88" i="8"/>
  <c r="D88" i="8"/>
  <c r="A89" i="8"/>
  <c r="E89" i="8" s="1"/>
  <c r="B89" i="8"/>
  <c r="C89" i="8"/>
  <c r="D89" i="8"/>
  <c r="A90" i="8"/>
  <c r="E90" i="8" s="1"/>
  <c r="B90" i="8"/>
  <c r="C90" i="8"/>
  <c r="D90" i="8"/>
  <c r="A91" i="8"/>
  <c r="E91" i="8" s="1"/>
  <c r="B91" i="8"/>
  <c r="C91" i="8"/>
  <c r="D91" i="8"/>
  <c r="A92" i="8"/>
  <c r="E92" i="8" s="1"/>
  <c r="B92" i="8"/>
  <c r="C92" i="8"/>
  <c r="D92" i="8"/>
  <c r="A93" i="8"/>
  <c r="E93" i="8" s="1"/>
  <c r="B93" i="8"/>
  <c r="C93" i="8"/>
  <c r="D93" i="8"/>
  <c r="A94" i="8"/>
  <c r="E94" i="8" s="1"/>
  <c r="B94" i="8"/>
  <c r="C94" i="8"/>
  <c r="D94" i="8"/>
  <c r="A95" i="8"/>
  <c r="E95" i="8" s="1"/>
  <c r="B95" i="8"/>
  <c r="C95" i="8"/>
  <c r="D95" i="8"/>
  <c r="A96" i="8"/>
  <c r="E96" i="8" s="1"/>
  <c r="B96" i="8"/>
  <c r="C96" i="8"/>
  <c r="D96" i="8"/>
  <c r="A97" i="8"/>
  <c r="E97" i="8" s="1"/>
  <c r="B97" i="8"/>
  <c r="C97" i="8"/>
  <c r="D97" i="8"/>
  <c r="A98" i="8"/>
  <c r="E98" i="8" s="1"/>
  <c r="B98" i="8"/>
  <c r="C98" i="8"/>
  <c r="D98" i="8"/>
  <c r="A99" i="8"/>
  <c r="E99" i="8" s="1"/>
  <c r="B99" i="8"/>
  <c r="C99" i="8"/>
  <c r="D99" i="8"/>
  <c r="A100" i="8"/>
  <c r="E100" i="8" s="1"/>
  <c r="B100" i="8"/>
  <c r="C100" i="8"/>
  <c r="D100" i="8"/>
  <c r="A101" i="8"/>
  <c r="E101" i="8" s="1"/>
  <c r="B101" i="8"/>
  <c r="C101" i="8"/>
  <c r="D101" i="8"/>
  <c r="A102" i="8"/>
  <c r="E102" i="8" s="1"/>
  <c r="B102" i="8"/>
  <c r="C102" i="8"/>
  <c r="D102" i="8"/>
  <c r="A103" i="8"/>
  <c r="E103" i="8" s="1"/>
  <c r="B103" i="8"/>
  <c r="C103" i="8"/>
  <c r="D103" i="8"/>
  <c r="A104" i="8"/>
  <c r="E104" i="8" s="1"/>
  <c r="B104" i="8"/>
  <c r="C104" i="8"/>
  <c r="D104" i="8"/>
  <c r="A105" i="8"/>
  <c r="E105" i="8" s="1"/>
  <c r="B105" i="8"/>
  <c r="C105" i="8"/>
  <c r="D105" i="8"/>
  <c r="A106" i="8"/>
  <c r="E106" i="8" s="1"/>
  <c r="B106" i="8"/>
  <c r="C106" i="8"/>
  <c r="D106" i="8"/>
  <c r="A107" i="8"/>
  <c r="E107" i="8" s="1"/>
  <c r="B107" i="8"/>
  <c r="C107" i="8"/>
  <c r="D107" i="8"/>
  <c r="A108" i="8"/>
  <c r="E108" i="8" s="1"/>
  <c r="B108" i="8"/>
  <c r="C108" i="8"/>
  <c r="D108" i="8"/>
  <c r="A109" i="8"/>
  <c r="E109" i="8" s="1"/>
  <c r="B109" i="8"/>
  <c r="C109" i="8"/>
  <c r="D109" i="8"/>
  <c r="A110" i="8"/>
  <c r="E110" i="8" s="1"/>
  <c r="B110" i="8"/>
  <c r="C110" i="8"/>
  <c r="D110" i="8"/>
  <c r="A111" i="8"/>
  <c r="E111" i="8" s="1"/>
  <c r="B111" i="8"/>
  <c r="C111" i="8"/>
  <c r="D111" i="8"/>
  <c r="A112" i="8"/>
  <c r="E112" i="8" s="1"/>
  <c r="B112" i="8"/>
  <c r="C112" i="8"/>
  <c r="D112" i="8"/>
  <c r="A113" i="8"/>
  <c r="E113" i="8" s="1"/>
  <c r="B113" i="8"/>
  <c r="C113" i="8"/>
  <c r="D113" i="8"/>
  <c r="A114" i="8"/>
  <c r="E114" i="8" s="1"/>
  <c r="B114" i="8"/>
  <c r="C114" i="8"/>
  <c r="D114" i="8"/>
  <c r="A115" i="8"/>
  <c r="E115" i="8" s="1"/>
  <c r="B115" i="8"/>
  <c r="C115" i="8"/>
  <c r="D115" i="8"/>
  <c r="A116" i="8"/>
  <c r="E116" i="8" s="1"/>
  <c r="B116" i="8"/>
  <c r="C116" i="8"/>
  <c r="D116" i="8"/>
  <c r="A117" i="8"/>
  <c r="E117" i="8" s="1"/>
  <c r="B117" i="8"/>
  <c r="C117" i="8"/>
  <c r="D117" i="8"/>
  <c r="A118" i="8"/>
  <c r="E118" i="8" s="1"/>
  <c r="B118" i="8"/>
  <c r="C118" i="8"/>
  <c r="D118" i="8"/>
  <c r="A119" i="8"/>
  <c r="E119" i="8" s="1"/>
  <c r="B119" i="8"/>
  <c r="C119" i="8"/>
  <c r="D119" i="8"/>
  <c r="A120" i="8"/>
  <c r="E120" i="8" s="1"/>
  <c r="B120" i="8"/>
  <c r="C120" i="8"/>
  <c r="D120" i="8"/>
  <c r="A121" i="8"/>
  <c r="E121" i="8" s="1"/>
  <c r="B121" i="8"/>
  <c r="C121" i="8"/>
  <c r="D121" i="8"/>
  <c r="A122" i="8"/>
  <c r="E122" i="8" s="1"/>
  <c r="B122" i="8"/>
  <c r="C122" i="8"/>
  <c r="D122" i="8"/>
  <c r="A123" i="8"/>
  <c r="E123" i="8" s="1"/>
  <c r="B123" i="8"/>
  <c r="C123" i="8"/>
  <c r="D123" i="8"/>
  <c r="A124" i="8"/>
  <c r="E124" i="8" s="1"/>
  <c r="B124" i="8"/>
  <c r="C124" i="8"/>
  <c r="D124" i="8"/>
  <c r="A125" i="8"/>
  <c r="E125" i="8" s="1"/>
  <c r="B125" i="8"/>
  <c r="C125" i="8"/>
  <c r="D125" i="8"/>
  <c r="A126" i="8"/>
  <c r="E126" i="8" s="1"/>
  <c r="B126" i="8"/>
  <c r="C126" i="8"/>
  <c r="D126" i="8"/>
  <c r="A127" i="8"/>
  <c r="E127" i="8" s="1"/>
  <c r="B127" i="8"/>
  <c r="C127" i="8"/>
  <c r="D127" i="8"/>
  <c r="A128" i="8"/>
  <c r="E128" i="8" s="1"/>
  <c r="B128" i="8"/>
  <c r="C128" i="8"/>
  <c r="D128" i="8"/>
  <c r="A129" i="8"/>
  <c r="E129" i="8" s="1"/>
  <c r="B129" i="8"/>
  <c r="C129" i="8"/>
  <c r="D129" i="8"/>
  <c r="A130" i="8"/>
  <c r="E130" i="8" s="1"/>
  <c r="B130" i="8"/>
  <c r="C130" i="8"/>
  <c r="D130" i="8"/>
  <c r="A131" i="8"/>
  <c r="E131" i="8" s="1"/>
  <c r="B131" i="8"/>
  <c r="C131" i="8"/>
  <c r="D131" i="8"/>
  <c r="A132" i="8"/>
  <c r="E132" i="8" s="1"/>
  <c r="B132" i="8"/>
  <c r="C132" i="8"/>
  <c r="D132" i="8"/>
  <c r="A133" i="8"/>
  <c r="E133" i="8" s="1"/>
  <c r="B133" i="8"/>
  <c r="C133" i="8"/>
  <c r="D133" i="8"/>
  <c r="A134" i="8"/>
  <c r="E134" i="8" s="1"/>
  <c r="B134" i="8"/>
  <c r="C134" i="8"/>
  <c r="D134" i="8"/>
  <c r="A135" i="8"/>
  <c r="E135" i="8" s="1"/>
  <c r="B135" i="8"/>
  <c r="C135" i="8"/>
  <c r="D135" i="8"/>
  <c r="A136" i="8"/>
  <c r="E136" i="8" s="1"/>
  <c r="B136" i="8"/>
  <c r="C136" i="8"/>
  <c r="D136" i="8"/>
  <c r="A137" i="8"/>
  <c r="E137" i="8" s="1"/>
  <c r="B137" i="8"/>
  <c r="C137" i="8"/>
  <c r="D137" i="8"/>
  <c r="A138" i="8"/>
  <c r="E138" i="8" s="1"/>
  <c r="B138" i="8"/>
  <c r="C138" i="8"/>
  <c r="D138" i="8"/>
  <c r="A139" i="8"/>
  <c r="E139" i="8" s="1"/>
  <c r="B139" i="8"/>
  <c r="C139" i="8"/>
  <c r="D139" i="8"/>
  <c r="A140" i="8"/>
  <c r="E140" i="8" s="1"/>
  <c r="B140" i="8"/>
  <c r="C140" i="8"/>
  <c r="D140" i="8"/>
  <c r="A141" i="8"/>
  <c r="E141" i="8" s="1"/>
  <c r="B141" i="8"/>
  <c r="C141" i="8"/>
  <c r="D141" i="8"/>
  <c r="A142" i="8"/>
  <c r="E142" i="8" s="1"/>
  <c r="B142" i="8"/>
  <c r="C142" i="8"/>
  <c r="D142" i="8"/>
  <c r="A143" i="8"/>
  <c r="E143" i="8" s="1"/>
  <c r="B143" i="8"/>
  <c r="C143" i="8"/>
  <c r="D143" i="8"/>
  <c r="A144" i="8"/>
  <c r="E144" i="8" s="1"/>
  <c r="B144" i="8"/>
  <c r="C144" i="8"/>
  <c r="D144" i="8"/>
  <c r="A145" i="8"/>
  <c r="E145" i="8" s="1"/>
  <c r="B145" i="8"/>
  <c r="C145" i="8"/>
  <c r="D145" i="8"/>
  <c r="A146" i="8"/>
  <c r="E146" i="8" s="1"/>
  <c r="B146" i="8"/>
  <c r="C146" i="8"/>
  <c r="D146" i="8"/>
  <c r="A147" i="8"/>
  <c r="E147" i="8" s="1"/>
  <c r="B147" i="8"/>
  <c r="C147" i="8"/>
  <c r="D147" i="8"/>
  <c r="A148" i="8"/>
  <c r="E148" i="8" s="1"/>
  <c r="B148" i="8"/>
  <c r="C148" i="8"/>
  <c r="D148" i="8"/>
  <c r="A149" i="8"/>
  <c r="E149" i="8" s="1"/>
  <c r="B149" i="8"/>
  <c r="C149" i="8"/>
  <c r="D149" i="8"/>
  <c r="A150" i="8"/>
  <c r="E150" i="8" s="1"/>
  <c r="B150" i="8"/>
  <c r="C150" i="8"/>
  <c r="D150" i="8"/>
  <c r="A151" i="8"/>
  <c r="E151" i="8" s="1"/>
  <c r="B151" i="8"/>
  <c r="C151" i="8"/>
  <c r="D151" i="8"/>
  <c r="A152" i="8"/>
  <c r="E152" i="8" s="1"/>
  <c r="B152" i="8"/>
  <c r="C152" i="8"/>
  <c r="D152" i="8"/>
  <c r="A153" i="8"/>
  <c r="E153" i="8" s="1"/>
  <c r="B153" i="8"/>
  <c r="C153" i="8"/>
  <c r="D153" i="8"/>
  <c r="A154" i="8"/>
  <c r="E154" i="8" s="1"/>
  <c r="B154" i="8"/>
  <c r="C154" i="8"/>
  <c r="D154" i="8"/>
  <c r="A155" i="8"/>
  <c r="E155" i="8" s="1"/>
  <c r="B155" i="8"/>
  <c r="C155" i="8"/>
  <c r="D155" i="8"/>
  <c r="A156" i="8"/>
  <c r="E156" i="8" s="1"/>
  <c r="B156" i="8"/>
  <c r="C156" i="8"/>
  <c r="D156" i="8"/>
  <c r="A157" i="8"/>
  <c r="E157" i="8" s="1"/>
  <c r="B157" i="8"/>
  <c r="C157" i="8"/>
  <c r="D157" i="8"/>
  <c r="A158" i="8"/>
  <c r="E158" i="8" s="1"/>
  <c r="B158" i="8"/>
  <c r="C158" i="8"/>
  <c r="D158" i="8"/>
  <c r="A159" i="8"/>
  <c r="E159" i="8" s="1"/>
  <c r="B159" i="8"/>
  <c r="C159" i="8"/>
  <c r="D159" i="8"/>
  <c r="A160" i="8"/>
  <c r="E160" i="8" s="1"/>
  <c r="B160" i="8"/>
  <c r="C160" i="8"/>
  <c r="D160" i="8"/>
  <c r="A161" i="8"/>
  <c r="E161" i="8" s="1"/>
  <c r="B161" i="8"/>
  <c r="C161" i="8"/>
  <c r="D161" i="8"/>
  <c r="A162" i="8"/>
  <c r="E162" i="8" s="1"/>
  <c r="B162" i="8"/>
  <c r="C162" i="8"/>
  <c r="D162" i="8"/>
  <c r="A163" i="8"/>
  <c r="E163" i="8" s="1"/>
  <c r="B163" i="8"/>
  <c r="C163" i="8"/>
  <c r="D163" i="8"/>
  <c r="A164" i="8"/>
  <c r="E164" i="8" s="1"/>
  <c r="B164" i="8"/>
  <c r="C164" i="8"/>
  <c r="D164" i="8"/>
  <c r="A165" i="8"/>
  <c r="E165" i="8" s="1"/>
  <c r="B165" i="8"/>
  <c r="C165" i="8"/>
  <c r="D165" i="8"/>
  <c r="A166" i="8"/>
  <c r="E166" i="8" s="1"/>
  <c r="B166" i="8"/>
  <c r="C166" i="8"/>
  <c r="D166" i="8"/>
  <c r="A167" i="8"/>
  <c r="E167" i="8" s="1"/>
  <c r="B167" i="8"/>
  <c r="C167" i="8"/>
  <c r="D167" i="8"/>
  <c r="A168" i="8"/>
  <c r="E168" i="8" s="1"/>
  <c r="B168" i="8"/>
  <c r="C168" i="8"/>
  <c r="D168" i="8"/>
  <c r="A169" i="8"/>
  <c r="E169" i="8" s="1"/>
  <c r="B169" i="8"/>
  <c r="C169" i="8"/>
  <c r="D169" i="8"/>
  <c r="A170" i="8"/>
  <c r="E170" i="8" s="1"/>
  <c r="B170" i="8"/>
  <c r="C170" i="8"/>
  <c r="D170" i="8"/>
  <c r="A171" i="8"/>
  <c r="E171" i="8" s="1"/>
  <c r="B171" i="8"/>
  <c r="C171" i="8"/>
  <c r="D171" i="8"/>
  <c r="A172" i="8"/>
  <c r="E172" i="8" s="1"/>
  <c r="B172" i="8"/>
  <c r="C172" i="8"/>
  <c r="D172" i="8"/>
  <c r="A173" i="8"/>
  <c r="E173" i="8" s="1"/>
  <c r="B173" i="8"/>
  <c r="C173" i="8"/>
  <c r="D173" i="8"/>
  <c r="A174" i="8"/>
  <c r="E174" i="8" s="1"/>
  <c r="B174" i="8"/>
  <c r="C174" i="8"/>
  <c r="D174" i="8"/>
  <c r="A175" i="8"/>
  <c r="E175" i="8" s="1"/>
  <c r="B175" i="8"/>
  <c r="C175" i="8"/>
  <c r="D175" i="8"/>
  <c r="A176" i="8"/>
  <c r="E176" i="8" s="1"/>
  <c r="B176" i="8"/>
  <c r="C176" i="8"/>
  <c r="D176" i="8"/>
  <c r="A177" i="8"/>
  <c r="E177" i="8" s="1"/>
  <c r="B177" i="8"/>
  <c r="C177" i="8"/>
  <c r="D177" i="8"/>
  <c r="A178" i="8"/>
  <c r="E178" i="8" s="1"/>
  <c r="B178" i="8"/>
  <c r="C178" i="8"/>
  <c r="D178" i="8"/>
  <c r="A179" i="8"/>
  <c r="E179" i="8" s="1"/>
  <c r="B179" i="8"/>
  <c r="C179" i="8"/>
  <c r="D179" i="8"/>
  <c r="A180" i="8"/>
  <c r="E180" i="8" s="1"/>
  <c r="B180" i="8"/>
  <c r="C180" i="8"/>
  <c r="D180" i="8"/>
  <c r="A181" i="8"/>
  <c r="E181" i="8" s="1"/>
  <c r="B181" i="8"/>
  <c r="C181" i="8"/>
  <c r="D181" i="8"/>
  <c r="A182" i="8"/>
  <c r="E182" i="8" s="1"/>
  <c r="B182" i="8"/>
  <c r="C182" i="8"/>
  <c r="D182" i="8"/>
  <c r="A183" i="8"/>
  <c r="E183" i="8" s="1"/>
  <c r="B183" i="8"/>
  <c r="C183" i="8"/>
  <c r="D183" i="8"/>
  <c r="A184" i="8"/>
  <c r="E184" i="8" s="1"/>
  <c r="B184" i="8"/>
  <c r="C184" i="8"/>
  <c r="D184" i="8"/>
  <c r="A185" i="8"/>
  <c r="E185" i="8" s="1"/>
  <c r="B185" i="8"/>
  <c r="C185" i="8"/>
  <c r="D185" i="8"/>
  <c r="A186" i="8"/>
  <c r="E186" i="8" s="1"/>
  <c r="B186" i="8"/>
  <c r="C186" i="8"/>
  <c r="D186" i="8"/>
  <c r="A187" i="8"/>
  <c r="E187" i="8" s="1"/>
  <c r="B187" i="8"/>
  <c r="C187" i="8"/>
  <c r="D187" i="8"/>
  <c r="A188" i="8"/>
  <c r="E188" i="8" s="1"/>
  <c r="B188" i="8"/>
  <c r="C188" i="8"/>
  <c r="D188" i="8"/>
  <c r="A189" i="8"/>
  <c r="E189" i="8" s="1"/>
  <c r="B189" i="8"/>
  <c r="C189" i="8"/>
  <c r="D189" i="8"/>
  <c r="A190" i="8"/>
  <c r="E190" i="8" s="1"/>
  <c r="B190" i="8"/>
  <c r="C190" i="8"/>
  <c r="D190" i="8"/>
  <c r="A191" i="8"/>
  <c r="E191" i="8" s="1"/>
  <c r="B191" i="8"/>
  <c r="C191" i="8"/>
  <c r="D191" i="8"/>
  <c r="A192" i="8"/>
  <c r="E192" i="8" s="1"/>
  <c r="B192" i="8"/>
  <c r="C192" i="8"/>
  <c r="D192" i="8"/>
  <c r="A193" i="8"/>
  <c r="E193" i="8" s="1"/>
  <c r="B193" i="8"/>
  <c r="C193" i="8"/>
  <c r="D193" i="8"/>
  <c r="A194" i="8"/>
  <c r="E194" i="8" s="1"/>
  <c r="B194" i="8"/>
  <c r="C194" i="8"/>
  <c r="D194" i="8"/>
  <c r="A195" i="8"/>
  <c r="E195" i="8" s="1"/>
  <c r="B195" i="8"/>
  <c r="C195" i="8"/>
  <c r="D195" i="8"/>
  <c r="A196" i="8"/>
  <c r="E196" i="8" s="1"/>
  <c r="B196" i="8"/>
  <c r="C196" i="8"/>
  <c r="D196" i="8"/>
  <c r="A197" i="8"/>
  <c r="E197" i="8" s="1"/>
  <c r="B197" i="8"/>
  <c r="C197" i="8"/>
  <c r="D197" i="8"/>
  <c r="A198" i="8"/>
  <c r="E198" i="8" s="1"/>
  <c r="B198" i="8"/>
  <c r="C198" i="8"/>
  <c r="D198" i="8"/>
  <c r="A199" i="8"/>
  <c r="E199" i="8" s="1"/>
  <c r="B199" i="8"/>
  <c r="C199" i="8"/>
  <c r="D199" i="8"/>
  <c r="A200" i="8"/>
  <c r="E200" i="8" s="1"/>
  <c r="B200" i="8"/>
  <c r="C200" i="8"/>
  <c r="D200" i="8"/>
  <c r="A201" i="8"/>
  <c r="E201" i="8" s="1"/>
  <c r="B201" i="8"/>
  <c r="C201" i="8"/>
  <c r="D201" i="8"/>
  <c r="A202" i="8"/>
  <c r="E202" i="8" s="1"/>
  <c r="B202" i="8"/>
  <c r="C202" i="8"/>
  <c r="D202" i="8"/>
  <c r="A203" i="8"/>
  <c r="E203" i="8" s="1"/>
  <c r="B203" i="8"/>
  <c r="C203" i="8"/>
  <c r="D203" i="8"/>
  <c r="A204" i="8"/>
  <c r="E204" i="8" s="1"/>
  <c r="B204" i="8"/>
  <c r="C204" i="8"/>
  <c r="D204" i="8"/>
  <c r="A205" i="8"/>
  <c r="E205" i="8" s="1"/>
  <c r="B205" i="8"/>
  <c r="C205" i="8"/>
  <c r="D205" i="8"/>
  <c r="A206" i="8"/>
  <c r="E206" i="8" s="1"/>
  <c r="B206" i="8"/>
  <c r="C206" i="8"/>
  <c r="D206" i="8"/>
  <c r="A207" i="8"/>
  <c r="E207" i="8" s="1"/>
  <c r="B207" i="8"/>
  <c r="C207" i="8"/>
  <c r="D207" i="8"/>
  <c r="A208" i="8"/>
  <c r="E208" i="8" s="1"/>
  <c r="B208" i="8"/>
  <c r="C208" i="8"/>
  <c r="D208" i="8"/>
  <c r="A209" i="8"/>
  <c r="E209" i="8" s="1"/>
  <c r="B209" i="8"/>
  <c r="C209" i="8"/>
  <c r="D209" i="8"/>
  <c r="A210" i="8"/>
  <c r="E210" i="8" s="1"/>
  <c r="B210" i="8"/>
  <c r="C210" i="8"/>
  <c r="D210" i="8"/>
  <c r="A211" i="8"/>
  <c r="E211" i="8" s="1"/>
  <c r="B211" i="8"/>
  <c r="C211" i="8"/>
  <c r="D211" i="8"/>
  <c r="A212" i="8"/>
  <c r="E212" i="8" s="1"/>
  <c r="B212" i="8"/>
  <c r="C212" i="8"/>
  <c r="D212" i="8"/>
  <c r="A213" i="8"/>
  <c r="E213" i="8" s="1"/>
  <c r="B213" i="8"/>
  <c r="C213" i="8"/>
  <c r="D213" i="8"/>
  <c r="A214" i="8"/>
  <c r="E214" i="8" s="1"/>
  <c r="B214" i="8"/>
  <c r="C214" i="8"/>
  <c r="D214" i="8"/>
  <c r="A215" i="8"/>
  <c r="E215" i="8" s="1"/>
  <c r="B215" i="8"/>
  <c r="C215" i="8"/>
  <c r="D215" i="8"/>
  <c r="A216" i="8"/>
  <c r="E216" i="8" s="1"/>
  <c r="B216" i="8"/>
  <c r="C216" i="8"/>
  <c r="D216" i="8"/>
  <c r="A217" i="8"/>
  <c r="E217" i="8" s="1"/>
  <c r="B217" i="8"/>
  <c r="C217" i="8"/>
  <c r="D217" i="8"/>
  <c r="A218" i="8"/>
  <c r="E218" i="8" s="1"/>
  <c r="B218" i="8"/>
  <c r="C218" i="8"/>
  <c r="D218" i="8"/>
  <c r="A219" i="8"/>
  <c r="E219" i="8" s="1"/>
  <c r="B219" i="8"/>
  <c r="C219" i="8"/>
  <c r="D219" i="8"/>
  <c r="A220" i="8"/>
  <c r="E220" i="8" s="1"/>
  <c r="B220" i="8"/>
  <c r="C220" i="8"/>
  <c r="D220" i="8"/>
  <c r="A221" i="8"/>
  <c r="E221" i="8" s="1"/>
  <c r="B221" i="8"/>
  <c r="C221" i="8"/>
  <c r="D221" i="8"/>
  <c r="A222" i="8"/>
  <c r="E222" i="8" s="1"/>
  <c r="B222" i="8"/>
  <c r="C222" i="8"/>
  <c r="D222" i="8"/>
  <c r="A223" i="8"/>
  <c r="E223" i="8" s="1"/>
  <c r="B223" i="8"/>
  <c r="C223" i="8"/>
  <c r="D223" i="8"/>
  <c r="A224" i="8"/>
  <c r="E224" i="8" s="1"/>
  <c r="B224" i="8"/>
  <c r="C224" i="8"/>
  <c r="D224" i="8"/>
  <c r="A225" i="8"/>
  <c r="E225" i="8" s="1"/>
  <c r="B225" i="8"/>
  <c r="C225" i="8"/>
  <c r="D225" i="8"/>
  <c r="A226" i="8"/>
  <c r="E226" i="8" s="1"/>
  <c r="B226" i="8"/>
  <c r="C226" i="8"/>
  <c r="D226" i="8"/>
  <c r="A227" i="8"/>
  <c r="E227" i="8" s="1"/>
  <c r="B227" i="8"/>
  <c r="C227" i="8"/>
  <c r="D227" i="8"/>
  <c r="A228" i="8"/>
  <c r="E228" i="8" s="1"/>
  <c r="B228" i="8"/>
  <c r="C228" i="8"/>
  <c r="D228" i="8"/>
  <c r="A229" i="8"/>
  <c r="E229" i="8" s="1"/>
  <c r="B229" i="8"/>
  <c r="C229" i="8"/>
  <c r="D229" i="8"/>
  <c r="A230" i="8"/>
  <c r="E230" i="8" s="1"/>
  <c r="B230" i="8"/>
  <c r="C230" i="8"/>
  <c r="D230" i="8"/>
  <c r="A231" i="8"/>
  <c r="E231" i="8" s="1"/>
  <c r="B231" i="8"/>
  <c r="C231" i="8"/>
  <c r="D231" i="8"/>
  <c r="A232" i="8"/>
  <c r="E232" i="8" s="1"/>
  <c r="B232" i="8"/>
  <c r="C232" i="8"/>
  <c r="D232" i="8"/>
  <c r="A233" i="8"/>
  <c r="E233" i="8" s="1"/>
  <c r="B233" i="8"/>
  <c r="C233" i="8"/>
  <c r="D233" i="8"/>
  <c r="A234" i="8"/>
  <c r="E234" i="8" s="1"/>
  <c r="B234" i="8"/>
  <c r="C234" i="8"/>
  <c r="D234" i="8"/>
  <c r="A235" i="8"/>
  <c r="E235" i="8" s="1"/>
  <c r="B235" i="8"/>
  <c r="C235" i="8"/>
  <c r="D235" i="8"/>
  <c r="A236" i="8"/>
  <c r="E236" i="8" s="1"/>
  <c r="B236" i="8"/>
  <c r="C236" i="8"/>
  <c r="D236" i="8"/>
  <c r="A237" i="8"/>
  <c r="E237" i="8" s="1"/>
  <c r="B237" i="8"/>
  <c r="C237" i="8"/>
  <c r="D237" i="8"/>
  <c r="A238" i="8"/>
  <c r="E238" i="8" s="1"/>
  <c r="B238" i="8"/>
  <c r="C238" i="8"/>
  <c r="D238" i="8"/>
  <c r="A239" i="8"/>
  <c r="E239" i="8" s="1"/>
  <c r="B239" i="8"/>
  <c r="C239" i="8"/>
  <c r="D239" i="8"/>
  <c r="A240" i="8"/>
  <c r="E240" i="8" s="1"/>
  <c r="B240" i="8"/>
  <c r="C240" i="8"/>
  <c r="D240" i="8"/>
  <c r="A241" i="8"/>
  <c r="E241" i="8" s="1"/>
  <c r="B241" i="8"/>
  <c r="C241" i="8"/>
  <c r="D241" i="8"/>
  <c r="A242" i="8"/>
  <c r="E242" i="8" s="1"/>
  <c r="B242" i="8"/>
  <c r="C242" i="8"/>
  <c r="D242" i="8"/>
  <c r="A243" i="8"/>
  <c r="E243" i="8" s="1"/>
  <c r="B243" i="8"/>
  <c r="C243" i="8"/>
  <c r="D243" i="8"/>
  <c r="A244" i="8"/>
  <c r="E244" i="8" s="1"/>
  <c r="B244" i="8"/>
  <c r="C244" i="8"/>
  <c r="D244" i="8"/>
  <c r="A245" i="8"/>
  <c r="E245" i="8" s="1"/>
  <c r="B245" i="8"/>
  <c r="C245" i="8"/>
  <c r="D245" i="8"/>
  <c r="A246" i="8"/>
  <c r="E246" i="8" s="1"/>
  <c r="B246" i="8"/>
  <c r="C246" i="8"/>
  <c r="D246" i="8"/>
  <c r="A247" i="8"/>
  <c r="E247" i="8" s="1"/>
  <c r="B247" i="8"/>
  <c r="C247" i="8"/>
  <c r="D247" i="8"/>
  <c r="A248" i="8"/>
  <c r="E248" i="8" s="1"/>
  <c r="B248" i="8"/>
  <c r="C248" i="8"/>
  <c r="D248" i="8"/>
  <c r="A249" i="8"/>
  <c r="E249" i="8" s="1"/>
  <c r="B249" i="8"/>
  <c r="C249" i="8"/>
  <c r="D249" i="8"/>
  <c r="A250" i="8"/>
  <c r="E250" i="8" s="1"/>
  <c r="B250" i="8"/>
  <c r="C250" i="8"/>
  <c r="D250" i="8"/>
  <c r="A251" i="8"/>
  <c r="E251" i="8" s="1"/>
  <c r="B251" i="8"/>
  <c r="C251" i="8"/>
  <c r="D251" i="8"/>
  <c r="A252" i="8"/>
  <c r="E252" i="8" s="1"/>
  <c r="B252" i="8"/>
  <c r="C252" i="8"/>
  <c r="D252" i="8"/>
  <c r="A253" i="8"/>
  <c r="E253" i="8" s="1"/>
  <c r="B253" i="8"/>
  <c r="C253" i="8"/>
  <c r="D253" i="8"/>
  <c r="A254" i="8"/>
  <c r="E254" i="8" s="1"/>
  <c r="B254" i="8"/>
  <c r="C254" i="8"/>
  <c r="D254" i="8"/>
  <c r="A255" i="8"/>
  <c r="E255" i="8" s="1"/>
  <c r="B255" i="8"/>
  <c r="C255" i="8"/>
  <c r="D255" i="8"/>
  <c r="A256" i="8"/>
  <c r="E256" i="8" s="1"/>
  <c r="B256" i="8"/>
  <c r="C256" i="8"/>
  <c r="D256" i="8"/>
  <c r="A257" i="8"/>
  <c r="E257" i="8" s="1"/>
  <c r="B257" i="8"/>
  <c r="C257" i="8"/>
  <c r="D257" i="8"/>
  <c r="A258" i="8"/>
  <c r="E258" i="8" s="1"/>
  <c r="B258" i="8"/>
  <c r="C258" i="8"/>
  <c r="D258" i="8"/>
  <c r="A259" i="8"/>
  <c r="E259" i="8" s="1"/>
  <c r="B259" i="8"/>
  <c r="C259" i="8"/>
  <c r="D259" i="8"/>
  <c r="A260" i="8"/>
  <c r="E260" i="8" s="1"/>
  <c r="B260" i="8"/>
  <c r="C260" i="8"/>
  <c r="D260" i="8"/>
  <c r="A261" i="8"/>
  <c r="E261" i="8" s="1"/>
  <c r="B261" i="8"/>
  <c r="C261" i="8"/>
  <c r="D261" i="8"/>
  <c r="A262" i="8"/>
  <c r="E262" i="8" s="1"/>
  <c r="B262" i="8"/>
  <c r="C262" i="8"/>
  <c r="D262" i="8"/>
  <c r="A263" i="8"/>
  <c r="E263" i="8" s="1"/>
  <c r="B263" i="8"/>
  <c r="C263" i="8"/>
  <c r="D263" i="8"/>
  <c r="A264" i="8"/>
  <c r="E264" i="8" s="1"/>
  <c r="B264" i="8"/>
  <c r="C264" i="8"/>
  <c r="D264" i="8"/>
  <c r="A265" i="8"/>
  <c r="E265" i="8" s="1"/>
  <c r="B265" i="8"/>
  <c r="C265" i="8"/>
  <c r="D265" i="8"/>
  <c r="A266" i="8"/>
  <c r="E266" i="8" s="1"/>
  <c r="B266" i="8"/>
  <c r="C266" i="8"/>
  <c r="D266" i="8"/>
  <c r="A267" i="8"/>
  <c r="E267" i="8" s="1"/>
  <c r="B267" i="8"/>
  <c r="C267" i="8"/>
  <c r="D267" i="8"/>
  <c r="A268" i="8"/>
  <c r="E268" i="8" s="1"/>
  <c r="B268" i="8"/>
  <c r="C268" i="8"/>
  <c r="D268" i="8"/>
  <c r="A269" i="8"/>
  <c r="E269" i="8" s="1"/>
  <c r="B269" i="8"/>
  <c r="C269" i="8"/>
  <c r="D269" i="8"/>
  <c r="A270" i="8"/>
  <c r="E270" i="8" s="1"/>
  <c r="B270" i="8"/>
  <c r="C270" i="8"/>
  <c r="D270" i="8"/>
  <c r="A271" i="8"/>
  <c r="E271" i="8" s="1"/>
  <c r="B271" i="8"/>
  <c r="C271" i="8"/>
  <c r="D271" i="8"/>
  <c r="A272" i="8"/>
  <c r="E272" i="8" s="1"/>
  <c r="B272" i="8"/>
  <c r="C272" i="8"/>
  <c r="D272" i="8"/>
  <c r="A273" i="8"/>
  <c r="E273" i="8" s="1"/>
  <c r="B273" i="8"/>
  <c r="C273" i="8"/>
  <c r="D273" i="8"/>
  <c r="A274" i="8"/>
  <c r="E274" i="8" s="1"/>
  <c r="B274" i="8"/>
  <c r="C274" i="8"/>
  <c r="D274" i="8"/>
  <c r="A275" i="8"/>
  <c r="E275" i="8" s="1"/>
  <c r="B275" i="8"/>
  <c r="C275" i="8"/>
  <c r="D275" i="8"/>
  <c r="A276" i="8"/>
  <c r="E276" i="8" s="1"/>
  <c r="B276" i="8"/>
  <c r="C276" i="8"/>
  <c r="D276" i="8"/>
  <c r="A277" i="8"/>
  <c r="E277" i="8" s="1"/>
  <c r="B277" i="8"/>
  <c r="C277" i="8"/>
  <c r="D277" i="8"/>
  <c r="A278" i="8"/>
  <c r="E278" i="8" s="1"/>
  <c r="B278" i="8"/>
  <c r="C278" i="8"/>
  <c r="D278" i="8"/>
  <c r="A279" i="8"/>
  <c r="E279" i="8" s="1"/>
  <c r="B279" i="8"/>
  <c r="C279" i="8"/>
  <c r="D279" i="8"/>
  <c r="A280" i="8"/>
  <c r="E280" i="8" s="1"/>
  <c r="B280" i="8"/>
  <c r="C280" i="8"/>
  <c r="D280" i="8"/>
  <c r="A281" i="8"/>
  <c r="E281" i="8" s="1"/>
  <c r="B281" i="8"/>
  <c r="C281" i="8"/>
  <c r="D281" i="8"/>
  <c r="A282" i="8"/>
  <c r="E282" i="8" s="1"/>
  <c r="B282" i="8"/>
  <c r="C282" i="8"/>
  <c r="D282" i="8"/>
  <c r="A283" i="8"/>
  <c r="E283" i="8" s="1"/>
  <c r="B283" i="8"/>
  <c r="C283" i="8"/>
  <c r="D283" i="8"/>
  <c r="A284" i="8"/>
  <c r="E284" i="8" s="1"/>
  <c r="B284" i="8"/>
  <c r="C284" i="8"/>
  <c r="D284" i="8"/>
  <c r="A285" i="8"/>
  <c r="E285" i="8" s="1"/>
  <c r="B285" i="8"/>
  <c r="C285" i="8"/>
  <c r="D285" i="8"/>
  <c r="A286" i="8"/>
  <c r="E286" i="8" s="1"/>
  <c r="B286" i="8"/>
  <c r="C286" i="8"/>
  <c r="D286" i="8"/>
  <c r="A287" i="8"/>
  <c r="E287" i="8" s="1"/>
  <c r="B287" i="8"/>
  <c r="C287" i="8"/>
  <c r="D287" i="8"/>
  <c r="A288" i="8"/>
  <c r="E288" i="8" s="1"/>
  <c r="B288" i="8"/>
  <c r="C288" i="8"/>
  <c r="D288" i="8"/>
  <c r="A289" i="8"/>
  <c r="E289" i="8" s="1"/>
  <c r="B289" i="8"/>
  <c r="C289" i="8"/>
  <c r="D289" i="8"/>
  <c r="A290" i="8"/>
  <c r="E290" i="8" s="1"/>
  <c r="B290" i="8"/>
  <c r="C290" i="8"/>
  <c r="D290" i="8"/>
  <c r="A291" i="8"/>
  <c r="E291" i="8" s="1"/>
  <c r="B291" i="8"/>
  <c r="C291" i="8"/>
  <c r="D291" i="8"/>
  <c r="A292" i="8"/>
  <c r="E292" i="8" s="1"/>
  <c r="B292" i="8"/>
  <c r="C292" i="8"/>
  <c r="D292" i="8"/>
  <c r="A293" i="8"/>
  <c r="E293" i="8" s="1"/>
  <c r="B293" i="8"/>
  <c r="C293" i="8"/>
  <c r="D293" i="8"/>
  <c r="A294" i="8"/>
  <c r="E294" i="8" s="1"/>
  <c r="B294" i="8"/>
  <c r="C294" i="8"/>
  <c r="D294" i="8"/>
  <c r="A295" i="8"/>
  <c r="E295" i="8" s="1"/>
  <c r="B295" i="8"/>
  <c r="C295" i="8"/>
  <c r="D295" i="8"/>
  <c r="A296" i="8"/>
  <c r="E296" i="8" s="1"/>
  <c r="B296" i="8"/>
  <c r="C296" i="8"/>
  <c r="D296" i="8"/>
  <c r="A297" i="8"/>
  <c r="E297" i="8" s="1"/>
  <c r="B297" i="8"/>
  <c r="C297" i="8"/>
  <c r="D297" i="8"/>
  <c r="A298" i="8"/>
  <c r="E298" i="8" s="1"/>
  <c r="B298" i="8"/>
  <c r="C298" i="8"/>
  <c r="D298" i="8"/>
  <c r="A299" i="8"/>
  <c r="E299" i="8" s="1"/>
  <c r="B299" i="8"/>
  <c r="C299" i="8"/>
  <c r="D299" i="8"/>
  <c r="A300" i="8"/>
  <c r="E300" i="8" s="1"/>
  <c r="B300" i="8"/>
  <c r="C300" i="8"/>
  <c r="D300" i="8"/>
  <c r="A301" i="8"/>
  <c r="E301" i="8" s="1"/>
  <c r="B301" i="8"/>
  <c r="C301" i="8"/>
  <c r="D301" i="8"/>
  <c r="A302" i="8"/>
  <c r="E302" i="8" s="1"/>
  <c r="B302" i="8"/>
  <c r="C302" i="8"/>
  <c r="D302" i="8"/>
  <c r="A303" i="8"/>
  <c r="E303" i="8" s="1"/>
  <c r="B303" i="8"/>
  <c r="C303" i="8"/>
  <c r="D303" i="8"/>
  <c r="A304" i="8"/>
  <c r="E304" i="8" s="1"/>
  <c r="B304" i="8"/>
  <c r="C304" i="8"/>
  <c r="D304" i="8"/>
  <c r="A305" i="8"/>
  <c r="E305" i="8" s="1"/>
  <c r="B305" i="8"/>
  <c r="C305" i="8"/>
  <c r="D305" i="8"/>
  <c r="A306" i="8"/>
  <c r="E306" i="8" s="1"/>
  <c r="B306" i="8"/>
  <c r="C306" i="8"/>
  <c r="D306" i="8"/>
  <c r="A307" i="8"/>
  <c r="E307" i="8" s="1"/>
  <c r="B307" i="8"/>
  <c r="C307" i="8"/>
  <c r="D307" i="8"/>
  <c r="A308" i="8"/>
  <c r="E308" i="8" s="1"/>
  <c r="B308" i="8"/>
  <c r="C308" i="8"/>
  <c r="D308" i="8"/>
  <c r="A309" i="8"/>
  <c r="E309" i="8" s="1"/>
  <c r="B309" i="8"/>
  <c r="C309" i="8"/>
  <c r="D309" i="8"/>
  <c r="A310" i="8"/>
  <c r="E310" i="8" s="1"/>
  <c r="B310" i="8"/>
  <c r="C310" i="8"/>
  <c r="D310" i="8"/>
  <c r="A311" i="8"/>
  <c r="E311" i="8" s="1"/>
  <c r="B311" i="8"/>
  <c r="C311" i="8"/>
  <c r="D311" i="8"/>
  <c r="A312" i="8"/>
  <c r="E312" i="8" s="1"/>
  <c r="B312" i="8"/>
  <c r="C312" i="8"/>
  <c r="D312" i="8"/>
  <c r="A313" i="8"/>
  <c r="E313" i="8" s="1"/>
  <c r="B313" i="8"/>
  <c r="C313" i="8"/>
  <c r="D313" i="8"/>
  <c r="A314" i="8"/>
  <c r="E314" i="8" s="1"/>
  <c r="B314" i="8"/>
  <c r="C314" i="8"/>
  <c r="D314" i="8"/>
  <c r="A315" i="8"/>
  <c r="E315" i="8" s="1"/>
  <c r="B315" i="8"/>
  <c r="C315" i="8"/>
  <c r="D315" i="8"/>
  <c r="A316" i="8"/>
  <c r="E316" i="8" s="1"/>
  <c r="B316" i="8"/>
  <c r="C316" i="8"/>
  <c r="D316" i="8"/>
  <c r="A317" i="8"/>
  <c r="E317" i="8" s="1"/>
  <c r="B317" i="8"/>
  <c r="C317" i="8"/>
  <c r="D317" i="8"/>
  <c r="A318" i="8"/>
  <c r="E318" i="8" s="1"/>
  <c r="B318" i="8"/>
  <c r="C318" i="8"/>
  <c r="D318" i="8"/>
  <c r="A319" i="8"/>
  <c r="E319" i="8" s="1"/>
  <c r="B319" i="8"/>
  <c r="C319" i="8"/>
  <c r="D319" i="8"/>
  <c r="A320" i="8"/>
  <c r="E320" i="8" s="1"/>
  <c r="B320" i="8"/>
  <c r="C320" i="8"/>
  <c r="D320" i="8"/>
  <c r="A321" i="8"/>
  <c r="E321" i="8" s="1"/>
  <c r="B321" i="8"/>
  <c r="C321" i="8"/>
  <c r="D321" i="8"/>
  <c r="A322" i="8"/>
  <c r="E322" i="8" s="1"/>
  <c r="B322" i="8"/>
  <c r="C322" i="8"/>
  <c r="D322" i="8"/>
  <c r="A323" i="8"/>
  <c r="E323" i="8" s="1"/>
  <c r="B323" i="8"/>
  <c r="C323" i="8"/>
  <c r="D323" i="8"/>
  <c r="A324" i="8"/>
  <c r="E324" i="8" s="1"/>
  <c r="B324" i="8"/>
  <c r="C324" i="8"/>
  <c r="D324" i="8"/>
  <c r="A325" i="8"/>
  <c r="E325" i="8" s="1"/>
  <c r="B325" i="8"/>
  <c r="C325" i="8"/>
  <c r="D325" i="8"/>
  <c r="A326" i="8"/>
  <c r="E326" i="8" s="1"/>
  <c r="B326" i="8"/>
  <c r="C326" i="8"/>
  <c r="D326" i="8"/>
  <c r="A327" i="8"/>
  <c r="E327" i="8" s="1"/>
  <c r="B327" i="8"/>
  <c r="C327" i="8"/>
  <c r="D327" i="8"/>
  <c r="A328" i="8"/>
  <c r="E328" i="8" s="1"/>
  <c r="B328" i="8"/>
  <c r="C328" i="8"/>
  <c r="D328" i="8"/>
  <c r="A329" i="8"/>
  <c r="E329" i="8" s="1"/>
  <c r="B329" i="8"/>
  <c r="C329" i="8"/>
  <c r="D329" i="8"/>
  <c r="A330" i="8"/>
  <c r="E330" i="8" s="1"/>
  <c r="B330" i="8"/>
  <c r="C330" i="8"/>
  <c r="D330" i="8"/>
  <c r="A331" i="8"/>
  <c r="E331" i="8" s="1"/>
  <c r="B331" i="8"/>
  <c r="C331" i="8"/>
  <c r="D331" i="8"/>
  <c r="A332" i="8"/>
  <c r="E332" i="8" s="1"/>
  <c r="B332" i="8"/>
  <c r="C332" i="8"/>
  <c r="D332" i="8"/>
  <c r="A333" i="8"/>
  <c r="E333" i="8" s="1"/>
  <c r="B333" i="8"/>
  <c r="C333" i="8"/>
  <c r="D333" i="8"/>
  <c r="A334" i="8"/>
  <c r="E334" i="8" s="1"/>
  <c r="B334" i="8"/>
  <c r="C334" i="8"/>
  <c r="D334" i="8"/>
  <c r="A335" i="8"/>
  <c r="E335" i="8" s="1"/>
  <c r="B335" i="8"/>
  <c r="C335" i="8"/>
  <c r="D335" i="8"/>
  <c r="A336" i="8"/>
  <c r="E336" i="8" s="1"/>
  <c r="B336" i="8"/>
  <c r="C336" i="8"/>
  <c r="D336" i="8"/>
  <c r="A337" i="8"/>
  <c r="E337" i="8" s="1"/>
  <c r="B337" i="8"/>
  <c r="C337" i="8"/>
  <c r="D337" i="8"/>
  <c r="A338" i="8"/>
  <c r="E338" i="8" s="1"/>
  <c r="B338" i="8"/>
  <c r="C338" i="8"/>
  <c r="D338" i="8"/>
  <c r="A339" i="8"/>
  <c r="E339" i="8" s="1"/>
  <c r="B339" i="8"/>
  <c r="C339" i="8"/>
  <c r="D339" i="8"/>
  <c r="A340" i="8"/>
  <c r="E340" i="8" s="1"/>
  <c r="B340" i="8"/>
  <c r="C340" i="8"/>
  <c r="D340" i="8"/>
  <c r="A341" i="8"/>
  <c r="E341" i="8" s="1"/>
  <c r="B341" i="8"/>
  <c r="C341" i="8"/>
  <c r="D341" i="8"/>
  <c r="A342" i="8"/>
  <c r="E342" i="8" s="1"/>
  <c r="B342" i="8"/>
  <c r="C342" i="8"/>
  <c r="D342" i="8"/>
  <c r="A343" i="8"/>
  <c r="E343" i="8" s="1"/>
  <c r="B343" i="8"/>
  <c r="C343" i="8"/>
  <c r="D343" i="8"/>
  <c r="A344" i="8"/>
  <c r="E344" i="8" s="1"/>
  <c r="B344" i="8"/>
  <c r="C344" i="8"/>
  <c r="D344" i="8"/>
  <c r="A345" i="8"/>
  <c r="E345" i="8" s="1"/>
  <c r="B345" i="8"/>
  <c r="C345" i="8"/>
  <c r="D345" i="8"/>
  <c r="A346" i="8"/>
  <c r="E346" i="8" s="1"/>
  <c r="B346" i="8"/>
  <c r="C346" i="8"/>
  <c r="D346" i="8"/>
  <c r="A347" i="8"/>
  <c r="E347" i="8" s="1"/>
  <c r="B347" i="8"/>
  <c r="C347" i="8"/>
  <c r="D347" i="8"/>
  <c r="A348" i="8"/>
  <c r="E348" i="8" s="1"/>
  <c r="B348" i="8"/>
  <c r="C348" i="8"/>
  <c r="D348" i="8"/>
  <c r="A349" i="8"/>
  <c r="E349" i="8" s="1"/>
  <c r="B349" i="8"/>
  <c r="C349" i="8"/>
  <c r="D349" i="8"/>
  <c r="A350" i="8"/>
  <c r="E350" i="8" s="1"/>
  <c r="B350" i="8"/>
  <c r="C350" i="8"/>
  <c r="D350" i="8"/>
  <c r="A351" i="8"/>
  <c r="E351" i="8" s="1"/>
  <c r="B351" i="8"/>
  <c r="C351" i="8"/>
  <c r="D351" i="8"/>
  <c r="A352" i="8"/>
  <c r="E352" i="8" s="1"/>
  <c r="B352" i="8"/>
  <c r="C352" i="8"/>
  <c r="D352" i="8"/>
  <c r="A353" i="8"/>
  <c r="E353" i="8" s="1"/>
  <c r="B353" i="8"/>
  <c r="C353" i="8"/>
  <c r="D353" i="8"/>
  <c r="A354" i="8"/>
  <c r="E354" i="8" s="1"/>
  <c r="B354" i="8"/>
  <c r="C354" i="8"/>
  <c r="D354" i="8"/>
  <c r="A355" i="8"/>
  <c r="E355" i="8" s="1"/>
  <c r="B355" i="8"/>
  <c r="C355" i="8"/>
  <c r="D355" i="8"/>
  <c r="A356" i="8"/>
  <c r="E356" i="8" s="1"/>
  <c r="B356" i="8"/>
  <c r="C356" i="8"/>
  <c r="D356" i="8"/>
  <c r="A357" i="8"/>
  <c r="E357" i="8" s="1"/>
  <c r="B357" i="8"/>
  <c r="C357" i="8"/>
  <c r="D357" i="8"/>
  <c r="A358" i="8"/>
  <c r="E358" i="8" s="1"/>
  <c r="B358" i="8"/>
  <c r="C358" i="8"/>
  <c r="D358" i="8"/>
  <c r="A359" i="8"/>
  <c r="E359" i="8" s="1"/>
  <c r="B359" i="8"/>
  <c r="C359" i="8"/>
  <c r="D359" i="8"/>
  <c r="A360" i="8"/>
  <c r="E360" i="8" s="1"/>
  <c r="B360" i="8"/>
  <c r="C360" i="8"/>
  <c r="D360" i="8"/>
  <c r="A361" i="8"/>
  <c r="E361" i="8" s="1"/>
  <c r="B361" i="8"/>
  <c r="C361" i="8"/>
  <c r="D361" i="8"/>
  <c r="A362" i="8"/>
  <c r="E362" i="8" s="1"/>
  <c r="B362" i="8"/>
  <c r="C362" i="8"/>
  <c r="D362" i="8"/>
  <c r="A363" i="8"/>
  <c r="E363" i="8" s="1"/>
  <c r="B363" i="8"/>
  <c r="C363" i="8"/>
  <c r="D363" i="8"/>
  <c r="A364" i="8"/>
  <c r="E364" i="8" s="1"/>
  <c r="B364" i="8"/>
  <c r="C364" i="8"/>
  <c r="D364" i="8"/>
  <c r="A365" i="8"/>
  <c r="E365" i="8" s="1"/>
  <c r="B365" i="8"/>
  <c r="C365" i="8"/>
  <c r="D365" i="8"/>
  <c r="A366" i="8"/>
  <c r="E366" i="8" s="1"/>
  <c r="B366" i="8"/>
  <c r="C366" i="8"/>
  <c r="D366" i="8"/>
  <c r="A367" i="8"/>
  <c r="E367" i="8" s="1"/>
  <c r="B367" i="8"/>
  <c r="C367" i="8"/>
  <c r="D367" i="8"/>
  <c r="A368" i="8"/>
  <c r="E368" i="8" s="1"/>
  <c r="B368" i="8"/>
  <c r="C368" i="8"/>
  <c r="D368" i="8"/>
  <c r="A369" i="8"/>
  <c r="E369" i="8" s="1"/>
  <c r="B369" i="8"/>
  <c r="C369" i="8"/>
  <c r="D369" i="8"/>
  <c r="A370" i="8"/>
  <c r="E370" i="8" s="1"/>
  <c r="B370" i="8"/>
  <c r="C370" i="8"/>
  <c r="D370" i="8"/>
  <c r="A371" i="8"/>
  <c r="E371" i="8" s="1"/>
  <c r="B371" i="8"/>
  <c r="C371" i="8"/>
  <c r="D371" i="8"/>
  <c r="A372" i="8"/>
  <c r="E372" i="8" s="1"/>
  <c r="B372" i="8"/>
  <c r="C372" i="8"/>
  <c r="D372" i="8"/>
  <c r="A373" i="8"/>
  <c r="E373" i="8" s="1"/>
  <c r="B373" i="8"/>
  <c r="C373" i="8"/>
  <c r="D373" i="8"/>
  <c r="A374" i="8"/>
  <c r="E374" i="8" s="1"/>
  <c r="B374" i="8"/>
  <c r="C374" i="8"/>
  <c r="D374" i="8"/>
  <c r="A375" i="8"/>
  <c r="E375" i="8" s="1"/>
  <c r="B375" i="8"/>
  <c r="C375" i="8"/>
  <c r="D375" i="8"/>
  <c r="A376" i="8"/>
  <c r="E376" i="8" s="1"/>
  <c r="B376" i="8"/>
  <c r="C376" i="8"/>
  <c r="D376" i="8"/>
  <c r="A377" i="8"/>
  <c r="E377" i="8" s="1"/>
  <c r="B377" i="8"/>
  <c r="C377" i="8"/>
  <c r="D377" i="8"/>
  <c r="A378" i="8"/>
  <c r="E378" i="8" s="1"/>
  <c r="B378" i="8"/>
  <c r="C378" i="8"/>
  <c r="D378" i="8"/>
  <c r="A379" i="8"/>
  <c r="E379" i="8" s="1"/>
  <c r="B379" i="8"/>
  <c r="C379" i="8"/>
  <c r="D379" i="8"/>
  <c r="A380" i="8"/>
  <c r="E380" i="8" s="1"/>
  <c r="B380" i="8"/>
  <c r="C380" i="8"/>
  <c r="D380" i="8"/>
  <c r="A381" i="8"/>
  <c r="E381" i="8" s="1"/>
  <c r="B381" i="8"/>
  <c r="C381" i="8"/>
  <c r="D381" i="8"/>
  <c r="A382" i="8"/>
  <c r="E382" i="8" s="1"/>
  <c r="B382" i="8"/>
  <c r="C382" i="8"/>
  <c r="D382" i="8"/>
  <c r="A383" i="8"/>
  <c r="E383" i="8" s="1"/>
  <c r="B383" i="8"/>
  <c r="C383" i="8"/>
  <c r="D383" i="8"/>
  <c r="A384" i="8"/>
  <c r="E384" i="8" s="1"/>
  <c r="B384" i="8"/>
  <c r="C384" i="8"/>
  <c r="D384" i="8"/>
  <c r="A385" i="8"/>
  <c r="E385" i="8" s="1"/>
  <c r="B385" i="8"/>
  <c r="C385" i="8"/>
  <c r="D385" i="8"/>
  <c r="A386" i="8"/>
  <c r="E386" i="8" s="1"/>
  <c r="B386" i="8"/>
  <c r="C386" i="8"/>
  <c r="D386" i="8"/>
  <c r="A387" i="8"/>
  <c r="E387" i="8" s="1"/>
  <c r="B387" i="8"/>
  <c r="C387" i="8"/>
  <c r="D387" i="8"/>
  <c r="A388" i="8"/>
  <c r="E388" i="8" s="1"/>
  <c r="B388" i="8"/>
  <c r="C388" i="8"/>
  <c r="D388" i="8"/>
  <c r="A389" i="8"/>
  <c r="E389" i="8" s="1"/>
  <c r="B389" i="8"/>
  <c r="C389" i="8"/>
  <c r="D389" i="8"/>
  <c r="A390" i="8"/>
  <c r="E390" i="8" s="1"/>
  <c r="B390" i="8"/>
  <c r="C390" i="8"/>
  <c r="D390" i="8"/>
  <c r="A391" i="8"/>
  <c r="E391" i="8" s="1"/>
  <c r="B391" i="8"/>
  <c r="C391" i="8"/>
  <c r="D391" i="8"/>
  <c r="A392" i="8"/>
  <c r="E392" i="8" s="1"/>
  <c r="B392" i="8"/>
  <c r="C392" i="8"/>
  <c r="D392" i="8"/>
  <c r="A393" i="8"/>
  <c r="E393" i="8" s="1"/>
  <c r="B393" i="8"/>
  <c r="C393" i="8"/>
  <c r="D393" i="8"/>
  <c r="A394" i="8"/>
  <c r="E394" i="8" s="1"/>
  <c r="B394" i="8"/>
  <c r="C394" i="8"/>
  <c r="D394" i="8"/>
  <c r="A395" i="8"/>
  <c r="E395" i="8" s="1"/>
  <c r="B395" i="8"/>
  <c r="C395" i="8"/>
  <c r="D395" i="8"/>
  <c r="A396" i="8"/>
  <c r="E396" i="8" s="1"/>
  <c r="B396" i="8"/>
  <c r="C396" i="8"/>
  <c r="D396" i="8"/>
  <c r="A397" i="8"/>
  <c r="E397" i="8" s="1"/>
  <c r="B397" i="8"/>
  <c r="C397" i="8"/>
  <c r="D397" i="8"/>
  <c r="A398" i="8"/>
  <c r="E398" i="8" s="1"/>
  <c r="B398" i="8"/>
  <c r="C398" i="8"/>
  <c r="D398" i="8"/>
  <c r="A399" i="8"/>
  <c r="E399" i="8" s="1"/>
  <c r="B399" i="8"/>
  <c r="C399" i="8"/>
  <c r="D399" i="8"/>
  <c r="A400" i="8"/>
  <c r="E400" i="8" s="1"/>
  <c r="B400" i="8"/>
  <c r="C400" i="8"/>
  <c r="D400" i="8"/>
  <c r="A401" i="8"/>
  <c r="E401" i="8" s="1"/>
  <c r="B401" i="8"/>
  <c r="C401" i="8"/>
  <c r="D401" i="8"/>
  <c r="A402" i="8"/>
  <c r="E402" i="8" s="1"/>
  <c r="B402" i="8"/>
  <c r="C402" i="8"/>
  <c r="D402" i="8"/>
  <c r="A403" i="8"/>
  <c r="E403" i="8" s="1"/>
  <c r="B403" i="8"/>
  <c r="C403" i="8"/>
  <c r="D403" i="8"/>
  <c r="A404" i="8"/>
  <c r="E404" i="8" s="1"/>
  <c r="B404" i="8"/>
  <c r="C404" i="8"/>
  <c r="D404" i="8"/>
  <c r="A405" i="8"/>
  <c r="E405" i="8" s="1"/>
  <c r="B405" i="8"/>
  <c r="C405" i="8"/>
  <c r="D405" i="8"/>
  <c r="A406" i="8"/>
  <c r="E406" i="8" s="1"/>
  <c r="B406" i="8"/>
  <c r="C406" i="8"/>
  <c r="D406" i="8"/>
  <c r="A407" i="8"/>
  <c r="E407" i="8" s="1"/>
  <c r="B407" i="8"/>
  <c r="C407" i="8"/>
  <c r="D407" i="8"/>
  <c r="A408" i="8"/>
  <c r="E408" i="8" s="1"/>
  <c r="B408" i="8"/>
  <c r="C408" i="8"/>
  <c r="D408" i="8"/>
  <c r="A409" i="8"/>
  <c r="E409" i="8" s="1"/>
  <c r="B409" i="8"/>
  <c r="C409" i="8"/>
  <c r="D409" i="8"/>
  <c r="A410" i="8"/>
  <c r="E410" i="8" s="1"/>
  <c r="B410" i="8"/>
  <c r="C410" i="8"/>
  <c r="D410" i="8"/>
  <c r="A411" i="8"/>
  <c r="E411" i="8" s="1"/>
  <c r="B411" i="8"/>
  <c r="C411" i="8"/>
  <c r="D411" i="8"/>
  <c r="A412" i="8"/>
  <c r="E412" i="8" s="1"/>
  <c r="B412" i="8"/>
  <c r="C412" i="8"/>
  <c r="D412" i="8"/>
  <c r="A413" i="8"/>
  <c r="E413" i="8" s="1"/>
  <c r="B413" i="8"/>
  <c r="C413" i="8"/>
  <c r="D413" i="8"/>
  <c r="A414" i="8"/>
  <c r="E414" i="8" s="1"/>
  <c r="B414" i="8"/>
  <c r="C414" i="8"/>
  <c r="D414" i="8"/>
  <c r="A415" i="8"/>
  <c r="E415" i="8" s="1"/>
  <c r="B415" i="8"/>
  <c r="C415" i="8"/>
  <c r="D415" i="8"/>
  <c r="A416" i="8"/>
  <c r="E416" i="8" s="1"/>
  <c r="B416" i="8"/>
  <c r="C416" i="8"/>
  <c r="D416" i="8"/>
  <c r="A417" i="8"/>
  <c r="E417" i="8" s="1"/>
  <c r="B417" i="8"/>
  <c r="C417" i="8"/>
  <c r="D417" i="8"/>
  <c r="A418" i="8"/>
  <c r="E418" i="8" s="1"/>
  <c r="B418" i="8"/>
  <c r="C418" i="8"/>
  <c r="D418" i="8"/>
  <c r="A419" i="8"/>
  <c r="E419" i="8" s="1"/>
  <c r="B419" i="8"/>
  <c r="C419" i="8"/>
  <c r="D419" i="8"/>
  <c r="A420" i="8"/>
  <c r="E420" i="8" s="1"/>
  <c r="B420" i="8"/>
  <c r="C420" i="8"/>
  <c r="D420" i="8"/>
  <c r="A421" i="8"/>
  <c r="E421" i="8" s="1"/>
  <c r="B421" i="8"/>
  <c r="C421" i="8"/>
  <c r="D421" i="8"/>
  <c r="A422" i="8"/>
  <c r="E422" i="8" s="1"/>
  <c r="B422" i="8"/>
  <c r="C422" i="8"/>
  <c r="D422" i="8"/>
  <c r="A423" i="8"/>
  <c r="E423" i="8" s="1"/>
  <c r="B423" i="8"/>
  <c r="C423" i="8"/>
  <c r="D423" i="8"/>
  <c r="A424" i="8"/>
  <c r="E424" i="8" s="1"/>
  <c r="B424" i="8"/>
  <c r="C424" i="8"/>
  <c r="D424" i="8"/>
  <c r="A425" i="8"/>
  <c r="E425" i="8" s="1"/>
  <c r="B425" i="8"/>
  <c r="C425" i="8"/>
  <c r="D425" i="8"/>
  <c r="A426" i="8"/>
  <c r="E426" i="8" s="1"/>
  <c r="B426" i="8"/>
  <c r="C426" i="8"/>
  <c r="D426" i="8"/>
  <c r="A427" i="8"/>
  <c r="E427" i="8" s="1"/>
  <c r="B427" i="8"/>
  <c r="C427" i="8"/>
  <c r="D427" i="8"/>
  <c r="A428" i="8"/>
  <c r="E428" i="8" s="1"/>
  <c r="B428" i="8"/>
  <c r="C428" i="8"/>
  <c r="D428" i="8"/>
  <c r="A429" i="8"/>
  <c r="E429" i="8" s="1"/>
  <c r="B429" i="8"/>
  <c r="C429" i="8"/>
  <c r="D429" i="8"/>
  <c r="A430" i="8"/>
  <c r="E430" i="8" s="1"/>
  <c r="B430" i="8"/>
  <c r="C430" i="8"/>
  <c r="D430" i="8"/>
  <c r="A431" i="8"/>
  <c r="E431" i="8" s="1"/>
  <c r="B431" i="8"/>
  <c r="C431" i="8"/>
  <c r="D431" i="8"/>
  <c r="A432" i="8"/>
  <c r="E432" i="8" s="1"/>
  <c r="B432" i="8"/>
  <c r="C432" i="8"/>
  <c r="D432" i="8"/>
  <c r="A433" i="8"/>
  <c r="E433" i="8" s="1"/>
  <c r="B433" i="8"/>
  <c r="C433" i="8"/>
  <c r="D433" i="8"/>
  <c r="A434" i="8"/>
  <c r="E434" i="8" s="1"/>
  <c r="B434" i="8"/>
  <c r="C434" i="8"/>
  <c r="D434" i="8"/>
  <c r="A435" i="8"/>
  <c r="E435" i="8" s="1"/>
  <c r="B435" i="8"/>
  <c r="C435" i="8"/>
  <c r="D435" i="8"/>
  <c r="A436" i="8"/>
  <c r="E436" i="8" s="1"/>
  <c r="B436" i="8"/>
  <c r="C436" i="8"/>
  <c r="D436" i="8"/>
  <c r="A437" i="8"/>
  <c r="E437" i="8" s="1"/>
  <c r="B437" i="8"/>
  <c r="C437" i="8"/>
  <c r="D437" i="8"/>
  <c r="A438" i="8"/>
  <c r="E438" i="8" s="1"/>
  <c r="B438" i="8"/>
  <c r="C438" i="8"/>
  <c r="D438" i="8"/>
  <c r="A439" i="8"/>
  <c r="E439" i="8" s="1"/>
  <c r="B439" i="8"/>
  <c r="C439" i="8"/>
  <c r="D439" i="8"/>
  <c r="A440" i="8"/>
  <c r="E440" i="8" s="1"/>
  <c r="B440" i="8"/>
  <c r="C440" i="8"/>
  <c r="D440" i="8"/>
  <c r="A441" i="8"/>
  <c r="E441" i="8" s="1"/>
  <c r="B441" i="8"/>
  <c r="C441" i="8"/>
  <c r="D441" i="8"/>
  <c r="A442" i="8"/>
  <c r="E442" i="8" s="1"/>
  <c r="B442" i="8"/>
  <c r="C442" i="8"/>
  <c r="D442" i="8"/>
  <c r="A443" i="8"/>
  <c r="E443" i="8" s="1"/>
  <c r="B443" i="8"/>
  <c r="C443" i="8"/>
  <c r="D443" i="8"/>
  <c r="A444" i="8"/>
  <c r="E444" i="8" s="1"/>
  <c r="B444" i="8"/>
  <c r="C444" i="8"/>
  <c r="D444" i="8"/>
  <c r="A445" i="8"/>
  <c r="E445" i="8" s="1"/>
  <c r="B445" i="8"/>
  <c r="C445" i="8"/>
  <c r="D445" i="8"/>
  <c r="A446" i="8"/>
  <c r="E446" i="8" s="1"/>
  <c r="B446" i="8"/>
  <c r="C446" i="8"/>
  <c r="D446" i="8"/>
  <c r="A447" i="8"/>
  <c r="E447" i="8" s="1"/>
  <c r="B447" i="8"/>
  <c r="C447" i="8"/>
  <c r="D447" i="8"/>
  <c r="A448" i="8"/>
  <c r="E448" i="8" s="1"/>
  <c r="B448" i="8"/>
  <c r="C448" i="8"/>
  <c r="D448" i="8"/>
  <c r="A449" i="8"/>
  <c r="E449" i="8" s="1"/>
  <c r="B449" i="8"/>
  <c r="C449" i="8"/>
  <c r="D449" i="8"/>
  <c r="A450" i="8"/>
  <c r="E450" i="8" s="1"/>
  <c r="B450" i="8"/>
  <c r="C450" i="8"/>
  <c r="D450" i="8"/>
  <c r="A451" i="8"/>
  <c r="E451" i="8" s="1"/>
  <c r="B451" i="8"/>
  <c r="C451" i="8"/>
  <c r="D451" i="8"/>
  <c r="A452" i="8"/>
  <c r="E452" i="8" s="1"/>
  <c r="B452" i="8"/>
  <c r="C452" i="8"/>
  <c r="D452" i="8"/>
  <c r="A453" i="8"/>
  <c r="E453" i="8" s="1"/>
  <c r="B453" i="8"/>
  <c r="C453" i="8"/>
  <c r="D453" i="8"/>
  <c r="A454" i="8"/>
  <c r="E454" i="8" s="1"/>
  <c r="B454" i="8"/>
  <c r="C454" i="8"/>
  <c r="D454" i="8"/>
  <c r="A455" i="8"/>
  <c r="E455" i="8" s="1"/>
  <c r="B455" i="8"/>
  <c r="C455" i="8"/>
  <c r="D455" i="8"/>
  <c r="A456" i="8"/>
  <c r="E456" i="8" s="1"/>
  <c r="B456" i="8"/>
  <c r="C456" i="8"/>
  <c r="D456" i="8"/>
  <c r="A457" i="8"/>
  <c r="E457" i="8" s="1"/>
  <c r="B457" i="8"/>
  <c r="C457" i="8"/>
  <c r="D457" i="8"/>
  <c r="A458" i="8"/>
  <c r="E458" i="8" s="1"/>
  <c r="B458" i="8"/>
  <c r="C458" i="8"/>
  <c r="D458" i="8"/>
  <c r="A459" i="8"/>
  <c r="E459" i="8" s="1"/>
  <c r="B459" i="8"/>
  <c r="C459" i="8"/>
  <c r="D459" i="8"/>
  <c r="A460" i="8"/>
  <c r="E460" i="8" s="1"/>
  <c r="B460" i="8"/>
  <c r="C460" i="8"/>
  <c r="D460" i="8"/>
  <c r="A461" i="8"/>
  <c r="E461" i="8" s="1"/>
  <c r="B461" i="8"/>
  <c r="C461" i="8"/>
  <c r="D461" i="8"/>
  <c r="A462" i="8"/>
  <c r="E462" i="8" s="1"/>
  <c r="B462" i="8"/>
  <c r="C462" i="8"/>
  <c r="D462" i="8"/>
  <c r="A463" i="8"/>
  <c r="E463" i="8" s="1"/>
  <c r="B463" i="8"/>
  <c r="C463" i="8"/>
  <c r="D463" i="8"/>
  <c r="A464" i="8"/>
  <c r="E464" i="8" s="1"/>
  <c r="B464" i="8"/>
  <c r="C464" i="8"/>
  <c r="D464" i="8"/>
  <c r="A465" i="8"/>
  <c r="E465" i="8" s="1"/>
  <c r="B465" i="8"/>
  <c r="C465" i="8"/>
  <c r="D465" i="8"/>
  <c r="A466" i="8"/>
  <c r="E466" i="8" s="1"/>
  <c r="B466" i="8"/>
  <c r="C466" i="8"/>
  <c r="D466" i="8"/>
  <c r="A467" i="8"/>
  <c r="E467" i="8" s="1"/>
  <c r="B467" i="8"/>
  <c r="C467" i="8"/>
  <c r="D467" i="8"/>
  <c r="A468" i="8"/>
  <c r="E468" i="8" s="1"/>
  <c r="B468" i="8"/>
  <c r="C468" i="8"/>
  <c r="D468" i="8"/>
  <c r="A469" i="8"/>
  <c r="E469" i="8" s="1"/>
  <c r="B469" i="8"/>
  <c r="C469" i="8"/>
  <c r="D469" i="8"/>
  <c r="A470" i="8"/>
  <c r="E470" i="8" s="1"/>
  <c r="B470" i="8"/>
  <c r="C470" i="8"/>
  <c r="D470" i="8"/>
  <c r="A471" i="8"/>
  <c r="E471" i="8" s="1"/>
  <c r="B471" i="8"/>
  <c r="C471" i="8"/>
  <c r="D471" i="8"/>
  <c r="A472" i="8"/>
  <c r="E472" i="8" s="1"/>
  <c r="B472" i="8"/>
  <c r="C472" i="8"/>
  <c r="D472" i="8"/>
  <c r="A473" i="8"/>
  <c r="E473" i="8" s="1"/>
  <c r="B473" i="8"/>
  <c r="C473" i="8"/>
  <c r="D473" i="8"/>
  <c r="A474" i="8"/>
  <c r="E474" i="8" s="1"/>
  <c r="B474" i="8"/>
  <c r="C474" i="8"/>
  <c r="D474" i="8"/>
  <c r="A475" i="8"/>
  <c r="E475" i="8" s="1"/>
  <c r="B475" i="8"/>
  <c r="C475" i="8"/>
  <c r="D475" i="8"/>
  <c r="A476" i="8"/>
  <c r="E476" i="8" s="1"/>
  <c r="B476" i="8"/>
  <c r="C476" i="8"/>
  <c r="D476" i="8"/>
  <c r="A477" i="8"/>
  <c r="E477" i="8" s="1"/>
  <c r="B477" i="8"/>
  <c r="C477" i="8"/>
  <c r="D477" i="8"/>
  <c r="A478" i="8"/>
  <c r="E478" i="8" s="1"/>
  <c r="B478" i="8"/>
  <c r="C478" i="8"/>
  <c r="D478" i="8"/>
  <c r="A479" i="8"/>
  <c r="E479" i="8" s="1"/>
  <c r="B479" i="8"/>
  <c r="C479" i="8"/>
  <c r="D479" i="8"/>
  <c r="A480" i="8"/>
  <c r="E480" i="8" s="1"/>
  <c r="B480" i="8"/>
  <c r="C480" i="8"/>
  <c r="D480" i="8"/>
  <c r="A481" i="8"/>
  <c r="E481" i="8" s="1"/>
  <c r="B481" i="8"/>
  <c r="C481" i="8"/>
  <c r="D481" i="8"/>
  <c r="A482" i="8"/>
  <c r="E482" i="8" s="1"/>
  <c r="B482" i="8"/>
  <c r="C482" i="8"/>
  <c r="D482" i="8"/>
  <c r="A483" i="8"/>
  <c r="E483" i="8" s="1"/>
  <c r="B483" i="8"/>
  <c r="C483" i="8"/>
  <c r="D483" i="8"/>
  <c r="A484" i="8"/>
  <c r="E484" i="8" s="1"/>
  <c r="B484" i="8"/>
  <c r="C484" i="8"/>
  <c r="D484" i="8"/>
  <c r="A485" i="8"/>
  <c r="E485" i="8" s="1"/>
  <c r="B485" i="8"/>
  <c r="C485" i="8"/>
  <c r="D485" i="8"/>
  <c r="A486" i="8"/>
  <c r="E486" i="8" s="1"/>
  <c r="B486" i="8"/>
  <c r="C486" i="8"/>
  <c r="D486" i="8"/>
  <c r="A487" i="8"/>
  <c r="E487" i="8" s="1"/>
  <c r="B487" i="8"/>
  <c r="C487" i="8"/>
  <c r="D487" i="8"/>
  <c r="A488" i="8"/>
  <c r="E488" i="8" s="1"/>
  <c r="B488" i="8"/>
  <c r="C488" i="8"/>
  <c r="D488" i="8"/>
  <c r="A489" i="8"/>
  <c r="E489" i="8" s="1"/>
  <c r="B489" i="8"/>
  <c r="C489" i="8"/>
  <c r="D489" i="8"/>
  <c r="A490" i="8"/>
  <c r="E490" i="8" s="1"/>
  <c r="B490" i="8"/>
  <c r="C490" i="8"/>
  <c r="D490" i="8"/>
  <c r="A491" i="8"/>
  <c r="E491" i="8" s="1"/>
  <c r="B491" i="8"/>
  <c r="C491" i="8"/>
  <c r="D491" i="8"/>
  <c r="A492" i="8"/>
  <c r="E492" i="8" s="1"/>
  <c r="B492" i="8"/>
  <c r="C492" i="8"/>
  <c r="D492" i="8"/>
  <c r="A493" i="8"/>
  <c r="E493" i="8" s="1"/>
  <c r="B493" i="8"/>
  <c r="C493" i="8"/>
  <c r="D493" i="8"/>
  <c r="A494" i="8"/>
  <c r="E494" i="8" s="1"/>
  <c r="B494" i="8"/>
  <c r="C494" i="8"/>
  <c r="D494" i="8"/>
  <c r="A495" i="8"/>
  <c r="E495" i="8" s="1"/>
  <c r="B495" i="8"/>
  <c r="C495" i="8"/>
  <c r="D495" i="8"/>
  <c r="A496" i="8"/>
  <c r="E496" i="8" s="1"/>
  <c r="B496" i="8"/>
  <c r="C496" i="8"/>
  <c r="D496" i="8"/>
  <c r="A497" i="8"/>
  <c r="E497" i="8" s="1"/>
  <c r="B497" i="8"/>
  <c r="C497" i="8"/>
  <c r="D497" i="8"/>
  <c r="A498" i="8"/>
  <c r="E498" i="8" s="1"/>
  <c r="B498" i="8"/>
  <c r="C498" i="8"/>
  <c r="D498" i="8"/>
  <c r="A499" i="8"/>
  <c r="E499" i="8" s="1"/>
  <c r="B499" i="8"/>
  <c r="C499" i="8"/>
  <c r="D499" i="8"/>
  <c r="A500" i="8"/>
  <c r="E500" i="8" s="1"/>
  <c r="B500" i="8"/>
  <c r="C500" i="8"/>
  <c r="D500" i="8"/>
  <c r="A501" i="8"/>
  <c r="E501" i="8" s="1"/>
  <c r="B501" i="8"/>
  <c r="C501" i="8"/>
  <c r="D501" i="8"/>
  <c r="A502" i="8"/>
  <c r="E502" i="8" s="1"/>
  <c r="B502" i="8"/>
  <c r="C502" i="8"/>
  <c r="D502" i="8"/>
  <c r="A503" i="8"/>
  <c r="E503" i="8" s="1"/>
  <c r="B503" i="8"/>
  <c r="C503" i="8"/>
  <c r="D503" i="8"/>
  <c r="A504" i="8"/>
  <c r="E504" i="8" s="1"/>
  <c r="B504" i="8"/>
  <c r="C504" i="8"/>
  <c r="D504" i="8"/>
  <c r="A505" i="8"/>
  <c r="E505" i="8" s="1"/>
  <c r="B505" i="8"/>
  <c r="C505" i="8"/>
  <c r="D505" i="8"/>
  <c r="A506" i="8"/>
  <c r="E506" i="8" s="1"/>
  <c r="B506" i="8"/>
  <c r="C506" i="8"/>
  <c r="D506" i="8"/>
  <c r="A507" i="8"/>
  <c r="E507" i="8" s="1"/>
  <c r="B507" i="8"/>
  <c r="C507" i="8"/>
  <c r="D507" i="8"/>
  <c r="A508" i="8"/>
  <c r="E508" i="8" s="1"/>
  <c r="B508" i="8"/>
  <c r="C508" i="8"/>
  <c r="D508" i="8"/>
  <c r="A509" i="8"/>
  <c r="E509" i="8" s="1"/>
  <c r="B509" i="8"/>
  <c r="C509" i="8"/>
  <c r="D509" i="8"/>
  <c r="A510" i="8"/>
  <c r="E510" i="8" s="1"/>
  <c r="B510" i="8"/>
  <c r="C510" i="8"/>
  <c r="D510" i="8"/>
  <c r="A511" i="8"/>
  <c r="E511" i="8" s="1"/>
  <c r="B511" i="8"/>
  <c r="C511" i="8"/>
  <c r="D511" i="8"/>
  <c r="A512" i="8"/>
  <c r="E512" i="8" s="1"/>
  <c r="B512" i="8"/>
  <c r="C512" i="8"/>
  <c r="D512" i="8"/>
  <c r="A513" i="8"/>
  <c r="E513" i="8" s="1"/>
  <c r="B513" i="8"/>
  <c r="C513" i="8"/>
  <c r="D513" i="8"/>
  <c r="A514" i="8"/>
  <c r="E514" i="8" s="1"/>
  <c r="B514" i="8"/>
  <c r="C514" i="8"/>
  <c r="D514" i="8"/>
  <c r="A515" i="8"/>
  <c r="E515" i="8" s="1"/>
  <c r="B515" i="8"/>
  <c r="C515" i="8"/>
  <c r="D515" i="8"/>
  <c r="A516" i="8"/>
  <c r="E516" i="8" s="1"/>
  <c r="B516" i="8"/>
  <c r="C516" i="8"/>
  <c r="D516" i="8"/>
  <c r="A517" i="8"/>
  <c r="E517" i="8" s="1"/>
  <c r="B517" i="8"/>
  <c r="C517" i="8"/>
  <c r="D517" i="8"/>
  <c r="A518" i="8"/>
  <c r="E518" i="8" s="1"/>
  <c r="B518" i="8"/>
  <c r="C518" i="8"/>
  <c r="D518" i="8"/>
  <c r="A519" i="8"/>
  <c r="E519" i="8" s="1"/>
  <c r="B519" i="8"/>
  <c r="C519" i="8"/>
  <c r="D519" i="8"/>
  <c r="A520" i="8"/>
  <c r="E520" i="8" s="1"/>
  <c r="B520" i="8"/>
  <c r="C520" i="8"/>
  <c r="D520" i="8"/>
  <c r="A521" i="8"/>
  <c r="E521" i="8" s="1"/>
  <c r="B521" i="8"/>
  <c r="C521" i="8"/>
  <c r="D521" i="8"/>
  <c r="A522" i="8"/>
  <c r="E522" i="8" s="1"/>
  <c r="B522" i="8"/>
  <c r="C522" i="8"/>
  <c r="D522" i="8"/>
  <c r="A523" i="8"/>
  <c r="E523" i="8" s="1"/>
  <c r="B523" i="8"/>
  <c r="C523" i="8"/>
  <c r="D523" i="8"/>
  <c r="A524" i="8"/>
  <c r="E524" i="8" s="1"/>
  <c r="B524" i="8"/>
  <c r="C524" i="8"/>
  <c r="D524" i="8"/>
  <c r="A525" i="8"/>
  <c r="E525" i="8" s="1"/>
  <c r="B525" i="8"/>
  <c r="C525" i="8"/>
  <c r="D525" i="8"/>
  <c r="A526" i="8"/>
  <c r="E526" i="8" s="1"/>
  <c r="B526" i="8"/>
  <c r="C526" i="8"/>
  <c r="D526" i="8"/>
  <c r="A527" i="8"/>
  <c r="E527" i="8" s="1"/>
  <c r="B527" i="8"/>
  <c r="C527" i="8"/>
  <c r="D527" i="8"/>
  <c r="A528" i="8"/>
  <c r="E528" i="8" s="1"/>
  <c r="B528" i="8"/>
  <c r="C528" i="8"/>
  <c r="D528" i="8"/>
  <c r="A529" i="8"/>
  <c r="E529" i="8" s="1"/>
  <c r="B529" i="8"/>
  <c r="C529" i="8"/>
  <c r="D529" i="8"/>
  <c r="A530" i="8"/>
  <c r="E530" i="8" s="1"/>
  <c r="B530" i="8"/>
  <c r="C530" i="8"/>
  <c r="D530" i="8"/>
  <c r="A531" i="8"/>
  <c r="E531" i="8" s="1"/>
  <c r="B531" i="8"/>
  <c r="C531" i="8"/>
  <c r="D531" i="8"/>
  <c r="A532" i="8"/>
  <c r="E532" i="8" s="1"/>
  <c r="B532" i="8"/>
  <c r="C532" i="8"/>
  <c r="D532" i="8"/>
  <c r="A533" i="8"/>
  <c r="E533" i="8" s="1"/>
  <c r="B533" i="8"/>
  <c r="C533" i="8"/>
  <c r="D533" i="8"/>
  <c r="A534" i="8"/>
  <c r="E534" i="8" s="1"/>
  <c r="B534" i="8"/>
  <c r="C534" i="8"/>
  <c r="D534" i="8"/>
  <c r="A535" i="8"/>
  <c r="E535" i="8" s="1"/>
  <c r="B535" i="8"/>
  <c r="C535" i="8"/>
  <c r="D535" i="8"/>
  <c r="A536" i="8"/>
  <c r="E536" i="8" s="1"/>
  <c r="B536" i="8"/>
  <c r="C536" i="8"/>
  <c r="D536" i="8"/>
  <c r="A537" i="8"/>
  <c r="E537" i="8" s="1"/>
  <c r="B537" i="8"/>
  <c r="C537" i="8"/>
  <c r="D537" i="8"/>
  <c r="A538" i="8"/>
  <c r="E538" i="8" s="1"/>
  <c r="B538" i="8"/>
  <c r="C538" i="8"/>
  <c r="D538" i="8"/>
  <c r="A539" i="8"/>
  <c r="E539" i="8" s="1"/>
  <c r="B539" i="8"/>
  <c r="C539" i="8"/>
  <c r="D539" i="8"/>
  <c r="A540" i="8"/>
  <c r="E540" i="8" s="1"/>
  <c r="B540" i="8"/>
  <c r="C540" i="8"/>
  <c r="D540" i="8"/>
  <c r="A541" i="8"/>
  <c r="E541" i="8" s="1"/>
  <c r="B541" i="8"/>
  <c r="C541" i="8"/>
  <c r="D541" i="8"/>
  <c r="A542" i="8"/>
  <c r="E542" i="8" s="1"/>
  <c r="B542" i="8"/>
  <c r="C542" i="8"/>
  <c r="D542" i="8"/>
  <c r="A543" i="8"/>
  <c r="E543" i="8" s="1"/>
  <c r="B543" i="8"/>
  <c r="C543" i="8"/>
  <c r="D543" i="8"/>
  <c r="A544" i="8"/>
  <c r="E544" i="8" s="1"/>
  <c r="B544" i="8"/>
  <c r="C544" i="8"/>
  <c r="D544" i="8"/>
  <c r="A545" i="8"/>
  <c r="E545" i="8" s="1"/>
  <c r="B545" i="8"/>
  <c r="C545" i="8"/>
  <c r="D545" i="8"/>
  <c r="A546" i="8"/>
  <c r="E546" i="8" s="1"/>
  <c r="B546" i="8"/>
  <c r="C546" i="8"/>
  <c r="D546" i="8"/>
  <c r="A547" i="8"/>
  <c r="E547" i="8" s="1"/>
  <c r="B547" i="8"/>
  <c r="C547" i="8"/>
  <c r="D547" i="8"/>
  <c r="A548" i="8"/>
  <c r="E548" i="8" s="1"/>
  <c r="B548" i="8"/>
  <c r="C548" i="8"/>
  <c r="D548" i="8"/>
  <c r="A549" i="8"/>
  <c r="E549" i="8" s="1"/>
  <c r="B549" i="8"/>
  <c r="C549" i="8"/>
  <c r="D549" i="8"/>
  <c r="A550" i="8"/>
  <c r="E550" i="8" s="1"/>
  <c r="B550" i="8"/>
  <c r="C550" i="8"/>
  <c r="D550" i="8"/>
  <c r="A551" i="8"/>
  <c r="E551" i="8" s="1"/>
  <c r="B551" i="8"/>
  <c r="C551" i="8"/>
  <c r="D551" i="8"/>
  <c r="A552" i="8"/>
  <c r="E552" i="8" s="1"/>
  <c r="B552" i="8"/>
  <c r="C552" i="8"/>
  <c r="D552" i="8"/>
  <c r="A553" i="8"/>
  <c r="E553" i="8" s="1"/>
  <c r="B553" i="8"/>
  <c r="C553" i="8"/>
  <c r="D553" i="8"/>
  <c r="A554" i="8"/>
  <c r="E554" i="8" s="1"/>
  <c r="B554" i="8"/>
  <c r="C554" i="8"/>
  <c r="D554" i="8"/>
  <c r="A555" i="8"/>
  <c r="E555" i="8" s="1"/>
  <c r="B555" i="8"/>
  <c r="C555" i="8"/>
  <c r="D555" i="8"/>
  <c r="A556" i="8"/>
  <c r="E556" i="8" s="1"/>
  <c r="B556" i="8"/>
  <c r="C556" i="8"/>
  <c r="D556" i="8"/>
  <c r="A557" i="8"/>
  <c r="E557" i="8" s="1"/>
  <c r="B557" i="8"/>
  <c r="C557" i="8"/>
  <c r="D557" i="8"/>
  <c r="A558" i="8"/>
  <c r="E558" i="8" s="1"/>
  <c r="B558" i="8"/>
  <c r="C558" i="8"/>
  <c r="D558" i="8"/>
  <c r="A559" i="8"/>
  <c r="E559" i="8" s="1"/>
  <c r="B559" i="8"/>
  <c r="C559" i="8"/>
  <c r="D559" i="8"/>
  <c r="A560" i="8"/>
  <c r="E560" i="8" s="1"/>
  <c r="B560" i="8"/>
  <c r="C560" i="8"/>
  <c r="D560" i="8"/>
  <c r="A561" i="8"/>
  <c r="E561" i="8" s="1"/>
  <c r="B561" i="8"/>
  <c r="C561" i="8"/>
  <c r="D561" i="8"/>
  <c r="A562" i="8"/>
  <c r="E562" i="8" s="1"/>
  <c r="B562" i="8"/>
  <c r="C562" i="8"/>
  <c r="D562" i="8"/>
  <c r="A563" i="8"/>
  <c r="E563" i="8" s="1"/>
  <c r="B563" i="8"/>
  <c r="C563" i="8"/>
  <c r="D563" i="8"/>
  <c r="A564" i="8"/>
  <c r="E564" i="8" s="1"/>
  <c r="B564" i="8"/>
  <c r="C564" i="8"/>
  <c r="D564" i="8"/>
  <c r="A565" i="8"/>
  <c r="E565" i="8" s="1"/>
  <c r="B565" i="8"/>
  <c r="C565" i="8"/>
  <c r="D565" i="8"/>
  <c r="A566" i="8"/>
  <c r="E566" i="8" s="1"/>
  <c r="B566" i="8"/>
  <c r="C566" i="8"/>
  <c r="D566" i="8"/>
  <c r="A567" i="8"/>
  <c r="E567" i="8" s="1"/>
  <c r="B567" i="8"/>
  <c r="C567" i="8"/>
  <c r="D567" i="8"/>
  <c r="A568" i="8"/>
  <c r="E568" i="8" s="1"/>
  <c r="B568" i="8"/>
  <c r="C568" i="8"/>
  <c r="D568" i="8"/>
  <c r="A569" i="8"/>
  <c r="E569" i="8" s="1"/>
  <c r="B569" i="8"/>
  <c r="C569" i="8"/>
  <c r="D569" i="8"/>
  <c r="A570" i="8"/>
  <c r="E570" i="8" s="1"/>
  <c r="B570" i="8"/>
  <c r="C570" i="8"/>
  <c r="D570" i="8"/>
  <c r="A571" i="8"/>
  <c r="E571" i="8" s="1"/>
  <c r="B571" i="8"/>
  <c r="C571" i="8"/>
  <c r="D571" i="8"/>
  <c r="A572" i="8"/>
  <c r="E572" i="8" s="1"/>
  <c r="B572" i="8"/>
  <c r="C572" i="8"/>
  <c r="D572" i="8"/>
  <c r="A573" i="8"/>
  <c r="E573" i="8" s="1"/>
  <c r="B573" i="8"/>
  <c r="C573" i="8"/>
  <c r="D573" i="8"/>
  <c r="A574" i="8"/>
  <c r="E574" i="8" s="1"/>
  <c r="B574" i="8"/>
  <c r="C574" i="8"/>
  <c r="D574" i="8"/>
  <c r="A575" i="8"/>
  <c r="E575" i="8" s="1"/>
  <c r="B575" i="8"/>
  <c r="C575" i="8"/>
  <c r="D575" i="8"/>
  <c r="A576" i="8"/>
  <c r="E576" i="8" s="1"/>
  <c r="B576" i="8"/>
  <c r="C576" i="8"/>
  <c r="D576" i="8"/>
  <c r="A577" i="8"/>
  <c r="E577" i="8" s="1"/>
  <c r="B577" i="8"/>
  <c r="C577" i="8"/>
  <c r="D577" i="8"/>
  <c r="A578" i="8"/>
  <c r="E578" i="8" s="1"/>
  <c r="B578" i="8"/>
  <c r="C578" i="8"/>
  <c r="D578" i="8"/>
  <c r="A579" i="8"/>
  <c r="E579" i="8" s="1"/>
  <c r="B579" i="8"/>
  <c r="C579" i="8"/>
  <c r="D579" i="8"/>
  <c r="A580" i="8"/>
  <c r="E580" i="8" s="1"/>
  <c r="B580" i="8"/>
  <c r="C580" i="8"/>
  <c r="D580" i="8"/>
  <c r="A581" i="8"/>
  <c r="E581" i="8" s="1"/>
  <c r="B581" i="8"/>
  <c r="C581" i="8"/>
  <c r="D581" i="8"/>
  <c r="A582" i="8"/>
  <c r="E582" i="8" s="1"/>
  <c r="B582" i="8"/>
  <c r="C582" i="8"/>
  <c r="D582" i="8"/>
  <c r="A583" i="8"/>
  <c r="E583" i="8" s="1"/>
  <c r="B583" i="8"/>
  <c r="C583" i="8"/>
  <c r="D583" i="8"/>
  <c r="A584" i="8"/>
  <c r="E584" i="8" s="1"/>
  <c r="B584" i="8"/>
  <c r="C584" i="8"/>
  <c r="D584" i="8"/>
  <c r="A585" i="8"/>
  <c r="E585" i="8" s="1"/>
  <c r="B585" i="8"/>
  <c r="C585" i="8"/>
  <c r="D585" i="8"/>
  <c r="A586" i="8"/>
  <c r="E586" i="8" s="1"/>
  <c r="B586" i="8"/>
  <c r="C586" i="8"/>
  <c r="D586" i="8"/>
  <c r="A587" i="8"/>
  <c r="E587" i="8" s="1"/>
  <c r="B587" i="8"/>
  <c r="C587" i="8"/>
  <c r="D587" i="8"/>
  <c r="A588" i="8"/>
  <c r="E588" i="8" s="1"/>
  <c r="B588" i="8"/>
  <c r="C588" i="8"/>
  <c r="D588" i="8"/>
  <c r="A589" i="8"/>
  <c r="E589" i="8" s="1"/>
  <c r="B589" i="8"/>
  <c r="C589" i="8"/>
  <c r="D589" i="8"/>
  <c r="A590" i="8"/>
  <c r="E590" i="8" s="1"/>
  <c r="B590" i="8"/>
  <c r="C590" i="8"/>
  <c r="D590" i="8"/>
  <c r="A591" i="8"/>
  <c r="E591" i="8" s="1"/>
  <c r="B591" i="8"/>
  <c r="C591" i="8"/>
  <c r="D591" i="8"/>
  <c r="A592" i="8"/>
  <c r="E592" i="8" s="1"/>
  <c r="B592" i="8"/>
  <c r="C592" i="8"/>
  <c r="D592" i="8"/>
  <c r="A593" i="8"/>
  <c r="E593" i="8" s="1"/>
  <c r="B593" i="8"/>
  <c r="C593" i="8"/>
  <c r="D593" i="8"/>
  <c r="A594" i="8"/>
  <c r="E594" i="8" s="1"/>
  <c r="B594" i="8"/>
  <c r="C594" i="8"/>
  <c r="D594" i="8"/>
  <c r="A595" i="8"/>
  <c r="E595" i="8" s="1"/>
  <c r="B595" i="8"/>
  <c r="C595" i="8"/>
  <c r="D595" i="8"/>
  <c r="A596" i="8"/>
  <c r="E596" i="8" s="1"/>
  <c r="B596" i="8"/>
  <c r="C596" i="8"/>
  <c r="D596" i="8"/>
  <c r="A597" i="8"/>
  <c r="E597" i="8" s="1"/>
  <c r="B597" i="8"/>
  <c r="C597" i="8"/>
  <c r="D597" i="8"/>
  <c r="A598" i="8"/>
  <c r="E598" i="8" s="1"/>
  <c r="B598" i="8"/>
  <c r="C598" i="8"/>
  <c r="D598" i="8"/>
  <c r="A599" i="8"/>
  <c r="E599" i="8" s="1"/>
  <c r="B599" i="8"/>
  <c r="C599" i="8"/>
  <c r="D599" i="8"/>
  <c r="A600" i="8"/>
  <c r="E600" i="8" s="1"/>
  <c r="B600" i="8"/>
  <c r="C600" i="8"/>
  <c r="D600" i="8"/>
  <c r="A601" i="8"/>
  <c r="E601" i="8" s="1"/>
  <c r="B601" i="8"/>
  <c r="C601" i="8"/>
  <c r="D601" i="8"/>
  <c r="A602" i="8"/>
  <c r="E602" i="8" s="1"/>
  <c r="B602" i="8"/>
  <c r="C602" i="8"/>
  <c r="D602" i="8"/>
  <c r="A603" i="8"/>
  <c r="E603" i="8" s="1"/>
  <c r="B603" i="8"/>
  <c r="C603" i="8"/>
  <c r="D603" i="8"/>
  <c r="A604" i="8"/>
  <c r="E604" i="8" s="1"/>
  <c r="B604" i="8"/>
  <c r="C604" i="8"/>
  <c r="D604" i="8"/>
  <c r="A605" i="8"/>
  <c r="E605" i="8" s="1"/>
  <c r="B605" i="8"/>
  <c r="C605" i="8"/>
  <c r="D605" i="8"/>
  <c r="A606" i="8"/>
  <c r="E606" i="8" s="1"/>
  <c r="B606" i="8"/>
  <c r="C606" i="8"/>
  <c r="D606" i="8"/>
  <c r="A607" i="8"/>
  <c r="E607" i="8" s="1"/>
  <c r="B607" i="8"/>
  <c r="C607" i="8"/>
  <c r="D607" i="8"/>
  <c r="A608" i="8"/>
  <c r="E608" i="8" s="1"/>
  <c r="B608" i="8"/>
  <c r="C608" i="8"/>
  <c r="D608" i="8"/>
  <c r="A609" i="8"/>
  <c r="E609" i="8" s="1"/>
  <c r="B609" i="8"/>
  <c r="C609" i="8"/>
  <c r="D609" i="8"/>
  <c r="A610" i="8"/>
  <c r="E610" i="8" s="1"/>
  <c r="B610" i="8"/>
  <c r="C610" i="8"/>
  <c r="D610" i="8"/>
  <c r="A611" i="8"/>
  <c r="E611" i="8" s="1"/>
  <c r="B611" i="8"/>
  <c r="C611" i="8"/>
  <c r="D611" i="8"/>
  <c r="A612" i="8"/>
  <c r="E612" i="8" s="1"/>
  <c r="B612" i="8"/>
  <c r="C612" i="8"/>
  <c r="D612" i="8"/>
  <c r="A613" i="8"/>
  <c r="E613" i="8" s="1"/>
  <c r="B613" i="8"/>
  <c r="C613" i="8"/>
  <c r="D613" i="8"/>
  <c r="A614" i="8"/>
  <c r="E614" i="8" s="1"/>
  <c r="B614" i="8"/>
  <c r="C614" i="8"/>
  <c r="D614" i="8"/>
  <c r="A615" i="8"/>
  <c r="E615" i="8" s="1"/>
  <c r="B615" i="8"/>
  <c r="C615" i="8"/>
  <c r="D615" i="8"/>
  <c r="A616" i="8"/>
  <c r="E616" i="8" s="1"/>
  <c r="B616" i="8"/>
  <c r="C616" i="8"/>
  <c r="D616" i="8"/>
  <c r="A617" i="8"/>
  <c r="E617" i="8" s="1"/>
  <c r="B617" i="8"/>
  <c r="C617" i="8"/>
  <c r="D617" i="8"/>
  <c r="A618" i="8"/>
  <c r="E618" i="8" s="1"/>
  <c r="B618" i="8"/>
  <c r="C618" i="8"/>
  <c r="D618" i="8"/>
  <c r="A619" i="8"/>
  <c r="E619" i="8" s="1"/>
  <c r="B619" i="8"/>
  <c r="C619" i="8"/>
  <c r="D619" i="8"/>
  <c r="A620" i="8"/>
  <c r="E620" i="8" s="1"/>
  <c r="B620" i="8"/>
  <c r="C620" i="8"/>
  <c r="D620" i="8"/>
  <c r="A621" i="8"/>
  <c r="E621" i="8" s="1"/>
  <c r="B621" i="8"/>
  <c r="C621" i="8"/>
  <c r="D621" i="8"/>
  <c r="A622" i="8"/>
  <c r="E622" i="8" s="1"/>
  <c r="B622" i="8"/>
  <c r="C622" i="8"/>
  <c r="D622" i="8"/>
  <c r="A623" i="8"/>
  <c r="E623" i="8" s="1"/>
  <c r="B623" i="8"/>
  <c r="C623" i="8"/>
  <c r="D623" i="8"/>
  <c r="A624" i="8"/>
  <c r="E624" i="8" s="1"/>
  <c r="B624" i="8"/>
  <c r="C624" i="8"/>
  <c r="D624" i="8"/>
  <c r="A625" i="8"/>
  <c r="E625" i="8" s="1"/>
  <c r="B625" i="8"/>
  <c r="C625" i="8"/>
  <c r="D625" i="8"/>
  <c r="A626" i="8"/>
  <c r="E626" i="8" s="1"/>
  <c r="B626" i="8"/>
  <c r="C626" i="8"/>
  <c r="D626" i="8"/>
  <c r="A627" i="8"/>
  <c r="E627" i="8" s="1"/>
  <c r="B627" i="8"/>
  <c r="C627" i="8"/>
  <c r="D627" i="8"/>
  <c r="A628" i="8"/>
  <c r="E628" i="8" s="1"/>
  <c r="B628" i="8"/>
  <c r="C628" i="8"/>
  <c r="D628" i="8"/>
  <c r="A629" i="8"/>
  <c r="E629" i="8" s="1"/>
  <c r="B629" i="8"/>
  <c r="C629" i="8"/>
  <c r="D629" i="8"/>
  <c r="A630" i="8"/>
  <c r="E630" i="8" s="1"/>
  <c r="B630" i="8"/>
  <c r="C630" i="8"/>
  <c r="D630" i="8"/>
  <c r="A631" i="8"/>
  <c r="E631" i="8" s="1"/>
  <c r="B631" i="8"/>
  <c r="C631" i="8"/>
  <c r="D631" i="8"/>
  <c r="A632" i="8"/>
  <c r="E632" i="8" s="1"/>
  <c r="B632" i="8"/>
  <c r="C632" i="8"/>
  <c r="D632" i="8"/>
  <c r="A633" i="8"/>
  <c r="E633" i="8" s="1"/>
  <c r="B633" i="8"/>
  <c r="C633" i="8"/>
  <c r="D633" i="8"/>
  <c r="A634" i="8"/>
  <c r="E634" i="8" s="1"/>
  <c r="B634" i="8"/>
  <c r="C634" i="8"/>
  <c r="D634" i="8"/>
  <c r="A635" i="8"/>
  <c r="E635" i="8" s="1"/>
  <c r="B635" i="8"/>
  <c r="C635" i="8"/>
  <c r="D635" i="8"/>
  <c r="A636" i="8"/>
  <c r="E636" i="8" s="1"/>
  <c r="B636" i="8"/>
  <c r="C636" i="8"/>
  <c r="D636" i="8"/>
  <c r="A637" i="8"/>
  <c r="E637" i="8" s="1"/>
  <c r="B637" i="8"/>
  <c r="C637" i="8"/>
  <c r="D637" i="8"/>
  <c r="A638" i="8"/>
  <c r="E638" i="8" s="1"/>
  <c r="B638" i="8"/>
  <c r="C638" i="8"/>
  <c r="D638" i="8"/>
  <c r="A639" i="8"/>
  <c r="E639" i="8" s="1"/>
  <c r="B639" i="8"/>
  <c r="C639" i="8"/>
  <c r="D639" i="8"/>
  <c r="A640" i="8"/>
  <c r="E640" i="8" s="1"/>
  <c r="B640" i="8"/>
  <c r="C640" i="8"/>
  <c r="D640" i="8"/>
  <c r="A641" i="8"/>
  <c r="E641" i="8" s="1"/>
  <c r="B641" i="8"/>
  <c r="C641" i="8"/>
  <c r="D641" i="8"/>
  <c r="A642" i="8"/>
  <c r="E642" i="8" s="1"/>
  <c r="B642" i="8"/>
  <c r="C642" i="8"/>
  <c r="D642" i="8"/>
  <c r="A643" i="8"/>
  <c r="E643" i="8" s="1"/>
  <c r="B643" i="8"/>
  <c r="C643" i="8"/>
  <c r="D643" i="8"/>
  <c r="A644" i="8"/>
  <c r="E644" i="8" s="1"/>
  <c r="B644" i="8"/>
  <c r="C644" i="8"/>
  <c r="D644" i="8"/>
  <c r="A645" i="8"/>
  <c r="E645" i="8" s="1"/>
  <c r="B645" i="8"/>
  <c r="C645" i="8"/>
  <c r="D645" i="8"/>
  <c r="A646" i="8"/>
  <c r="E646" i="8" s="1"/>
  <c r="B646" i="8"/>
  <c r="C646" i="8"/>
  <c r="D646" i="8"/>
  <c r="A647" i="8"/>
  <c r="E647" i="8" s="1"/>
  <c r="B647" i="8"/>
  <c r="C647" i="8"/>
  <c r="D647" i="8"/>
  <c r="A648" i="8"/>
  <c r="E648" i="8" s="1"/>
  <c r="B648" i="8"/>
  <c r="C648" i="8"/>
  <c r="D648" i="8"/>
  <c r="A649" i="8"/>
  <c r="E649" i="8" s="1"/>
  <c r="B649" i="8"/>
  <c r="C649" i="8"/>
  <c r="D649" i="8"/>
  <c r="A650" i="8"/>
  <c r="E650" i="8" s="1"/>
  <c r="B650" i="8"/>
  <c r="C650" i="8"/>
  <c r="D650" i="8"/>
  <c r="A651" i="8"/>
  <c r="E651" i="8" s="1"/>
  <c r="B651" i="8"/>
  <c r="C651" i="8"/>
  <c r="D651" i="8"/>
  <c r="A652" i="8"/>
  <c r="E652" i="8" s="1"/>
  <c r="B652" i="8"/>
  <c r="C652" i="8"/>
  <c r="D652" i="8"/>
  <c r="A653" i="8"/>
  <c r="E653" i="8" s="1"/>
  <c r="B653" i="8"/>
  <c r="C653" i="8"/>
  <c r="D653" i="8"/>
  <c r="A654" i="8"/>
  <c r="E654" i="8" s="1"/>
  <c r="B654" i="8"/>
  <c r="C654" i="8"/>
  <c r="D654" i="8"/>
  <c r="A655" i="8"/>
  <c r="E655" i="8" s="1"/>
  <c r="B655" i="8"/>
  <c r="C655" i="8"/>
  <c r="D655" i="8"/>
  <c r="A656" i="8"/>
  <c r="E656" i="8" s="1"/>
  <c r="B656" i="8"/>
  <c r="C656" i="8"/>
  <c r="D656" i="8"/>
  <c r="A657" i="8"/>
  <c r="E657" i="8" s="1"/>
  <c r="B657" i="8"/>
  <c r="C657" i="8"/>
  <c r="D657" i="8"/>
  <c r="A658" i="8"/>
  <c r="E658" i="8" s="1"/>
  <c r="B658" i="8"/>
  <c r="C658" i="8"/>
  <c r="D658" i="8"/>
  <c r="A659" i="8"/>
  <c r="E659" i="8" s="1"/>
  <c r="B659" i="8"/>
  <c r="C659" i="8"/>
  <c r="D659" i="8"/>
  <c r="A660" i="8"/>
  <c r="E660" i="8" s="1"/>
  <c r="B660" i="8"/>
  <c r="C660" i="8"/>
  <c r="D660" i="8"/>
  <c r="A661" i="8"/>
  <c r="E661" i="8" s="1"/>
  <c r="B661" i="8"/>
  <c r="C661" i="8"/>
  <c r="D661" i="8"/>
  <c r="A662" i="8"/>
  <c r="E662" i="8" s="1"/>
  <c r="B662" i="8"/>
  <c r="C662" i="8"/>
  <c r="D662" i="8"/>
  <c r="A663" i="8"/>
  <c r="E663" i="8" s="1"/>
  <c r="B663" i="8"/>
  <c r="C663" i="8"/>
  <c r="D663" i="8"/>
  <c r="A664" i="8"/>
  <c r="E664" i="8" s="1"/>
  <c r="B664" i="8"/>
  <c r="C664" i="8"/>
  <c r="D664" i="8"/>
  <c r="A665" i="8"/>
  <c r="E665" i="8" s="1"/>
  <c r="B665" i="8"/>
  <c r="C665" i="8"/>
  <c r="D665" i="8"/>
  <c r="A666" i="8"/>
  <c r="E666" i="8" s="1"/>
  <c r="B666" i="8"/>
  <c r="C666" i="8"/>
  <c r="D666" i="8"/>
  <c r="A667" i="8"/>
  <c r="E667" i="8" s="1"/>
  <c r="B667" i="8"/>
  <c r="C667" i="8"/>
  <c r="D667" i="8"/>
  <c r="A668" i="8"/>
  <c r="E668" i="8" s="1"/>
  <c r="B668" i="8"/>
  <c r="C668" i="8"/>
  <c r="D668" i="8"/>
  <c r="A669" i="8"/>
  <c r="E669" i="8" s="1"/>
  <c r="B669" i="8"/>
  <c r="C669" i="8"/>
  <c r="D669" i="8"/>
  <c r="A670" i="8"/>
  <c r="E670" i="8" s="1"/>
  <c r="B670" i="8"/>
  <c r="C670" i="8"/>
  <c r="D670" i="8"/>
  <c r="A671" i="8"/>
  <c r="E671" i="8" s="1"/>
  <c r="B671" i="8"/>
  <c r="C671" i="8"/>
  <c r="D671" i="8"/>
  <c r="A672" i="8"/>
  <c r="E672" i="8" s="1"/>
  <c r="B672" i="8"/>
  <c r="C672" i="8"/>
  <c r="D672" i="8"/>
  <c r="A673" i="8"/>
  <c r="E673" i="8" s="1"/>
  <c r="B673" i="8"/>
  <c r="C673" i="8"/>
  <c r="D673" i="8"/>
  <c r="A674" i="8"/>
  <c r="E674" i="8" s="1"/>
  <c r="B674" i="8"/>
  <c r="C674" i="8"/>
  <c r="D674" i="8"/>
  <c r="A675" i="8"/>
  <c r="E675" i="8" s="1"/>
  <c r="B675" i="8"/>
  <c r="C675" i="8"/>
  <c r="D675" i="8"/>
  <c r="A676" i="8"/>
  <c r="E676" i="8" s="1"/>
  <c r="B676" i="8"/>
  <c r="C676" i="8"/>
  <c r="D676" i="8"/>
  <c r="A677" i="8"/>
  <c r="E677" i="8" s="1"/>
  <c r="B677" i="8"/>
  <c r="C677" i="8"/>
  <c r="D677" i="8"/>
  <c r="A678" i="8"/>
  <c r="E678" i="8" s="1"/>
  <c r="B678" i="8"/>
  <c r="C678" i="8"/>
  <c r="D678" i="8"/>
  <c r="A679" i="8"/>
  <c r="E679" i="8" s="1"/>
  <c r="B679" i="8"/>
  <c r="C679" i="8"/>
  <c r="D679" i="8"/>
  <c r="A680" i="8"/>
  <c r="E680" i="8" s="1"/>
  <c r="B680" i="8"/>
  <c r="C680" i="8"/>
  <c r="D680" i="8"/>
  <c r="A681" i="8"/>
  <c r="E681" i="8" s="1"/>
  <c r="B681" i="8"/>
  <c r="C681" i="8"/>
  <c r="D681" i="8"/>
  <c r="A682" i="8"/>
  <c r="E682" i="8" s="1"/>
  <c r="B682" i="8"/>
  <c r="C682" i="8"/>
  <c r="D682" i="8"/>
  <c r="A683" i="8"/>
  <c r="E683" i="8" s="1"/>
  <c r="B683" i="8"/>
  <c r="C683" i="8"/>
  <c r="D683" i="8"/>
  <c r="A684" i="8"/>
  <c r="E684" i="8" s="1"/>
  <c r="B684" i="8"/>
  <c r="C684" i="8"/>
  <c r="D684" i="8"/>
  <c r="A685" i="8"/>
  <c r="E685" i="8" s="1"/>
  <c r="B685" i="8"/>
  <c r="C685" i="8"/>
  <c r="D685" i="8"/>
  <c r="A686" i="8"/>
  <c r="E686" i="8" s="1"/>
  <c r="B686" i="8"/>
  <c r="C686" i="8"/>
  <c r="D686" i="8"/>
  <c r="A687" i="8"/>
  <c r="E687" i="8" s="1"/>
  <c r="B687" i="8"/>
  <c r="C687" i="8"/>
  <c r="D687" i="8"/>
  <c r="A688" i="8"/>
  <c r="E688" i="8" s="1"/>
  <c r="B688" i="8"/>
  <c r="C688" i="8"/>
  <c r="D688" i="8"/>
  <c r="A689" i="8"/>
  <c r="E689" i="8" s="1"/>
  <c r="B689" i="8"/>
  <c r="C689" i="8"/>
  <c r="D689" i="8"/>
  <c r="A690" i="8"/>
  <c r="E690" i="8" s="1"/>
  <c r="B690" i="8"/>
  <c r="C690" i="8"/>
  <c r="D690" i="8"/>
  <c r="A691" i="8"/>
  <c r="E691" i="8" s="1"/>
  <c r="B691" i="8"/>
  <c r="C691" i="8"/>
  <c r="D691" i="8"/>
  <c r="A692" i="8"/>
  <c r="E692" i="8" s="1"/>
  <c r="B692" i="8"/>
  <c r="C692" i="8"/>
  <c r="D692" i="8"/>
  <c r="A693" i="8"/>
  <c r="E693" i="8" s="1"/>
  <c r="B693" i="8"/>
  <c r="C693" i="8"/>
  <c r="D693" i="8"/>
  <c r="A694" i="8"/>
  <c r="E694" i="8" s="1"/>
  <c r="B694" i="8"/>
  <c r="C694" i="8"/>
  <c r="D694" i="8"/>
  <c r="A695" i="8"/>
  <c r="E695" i="8" s="1"/>
  <c r="B695" i="8"/>
  <c r="C695" i="8"/>
  <c r="D695" i="8"/>
  <c r="A696" i="8"/>
  <c r="E696" i="8" s="1"/>
  <c r="B696" i="8"/>
  <c r="C696" i="8"/>
  <c r="D696" i="8"/>
  <c r="A697" i="8"/>
  <c r="E697" i="8" s="1"/>
  <c r="B697" i="8"/>
  <c r="C697" i="8"/>
  <c r="D697" i="8"/>
  <c r="A698" i="8"/>
  <c r="E698" i="8" s="1"/>
  <c r="B698" i="8"/>
  <c r="C698" i="8"/>
  <c r="D698" i="8"/>
  <c r="A699" i="8"/>
  <c r="E699" i="8" s="1"/>
  <c r="B699" i="8"/>
  <c r="C699" i="8"/>
  <c r="D699" i="8"/>
  <c r="A700" i="8"/>
  <c r="E700" i="8" s="1"/>
  <c r="B700" i="8"/>
  <c r="C700" i="8"/>
  <c r="D700" i="8"/>
  <c r="A701" i="8"/>
  <c r="E701" i="8" s="1"/>
  <c r="B701" i="8"/>
  <c r="C701" i="8"/>
  <c r="D701" i="8"/>
  <c r="A702" i="8"/>
  <c r="E702" i="8" s="1"/>
  <c r="B702" i="8"/>
  <c r="C702" i="8"/>
  <c r="D702" i="8"/>
  <c r="A703" i="8"/>
  <c r="E703" i="8" s="1"/>
  <c r="B703" i="8"/>
  <c r="C703" i="8"/>
  <c r="D703" i="8"/>
  <c r="A704" i="8"/>
  <c r="E704" i="8" s="1"/>
  <c r="B704" i="8"/>
  <c r="C704" i="8"/>
  <c r="D704" i="8"/>
  <c r="A705" i="8"/>
  <c r="E705" i="8" s="1"/>
  <c r="B705" i="8"/>
  <c r="C705" i="8"/>
  <c r="D705" i="8"/>
  <c r="A706" i="8"/>
  <c r="E706" i="8" s="1"/>
  <c r="B706" i="8"/>
  <c r="C706" i="8"/>
  <c r="D706" i="8"/>
  <c r="A707" i="8"/>
  <c r="E707" i="8" s="1"/>
  <c r="B707" i="8"/>
  <c r="C707" i="8"/>
  <c r="D707" i="8"/>
  <c r="A708" i="8"/>
  <c r="E708" i="8" s="1"/>
  <c r="B708" i="8"/>
  <c r="C708" i="8"/>
  <c r="D708" i="8"/>
  <c r="A709" i="8"/>
  <c r="E709" i="8" s="1"/>
  <c r="B709" i="8"/>
  <c r="C709" i="8"/>
  <c r="D709" i="8"/>
  <c r="A710" i="8"/>
  <c r="E710" i="8" s="1"/>
  <c r="B710" i="8"/>
  <c r="C710" i="8"/>
  <c r="D710" i="8"/>
  <c r="A711" i="8"/>
  <c r="E711" i="8" s="1"/>
  <c r="B711" i="8"/>
  <c r="C711" i="8"/>
  <c r="D711" i="8"/>
  <c r="A712" i="8"/>
  <c r="E712" i="8" s="1"/>
  <c r="B712" i="8"/>
  <c r="C712" i="8"/>
  <c r="D712" i="8"/>
  <c r="A713" i="8"/>
  <c r="E713" i="8" s="1"/>
  <c r="B713" i="8"/>
  <c r="C713" i="8"/>
  <c r="D713" i="8"/>
  <c r="A714" i="8"/>
  <c r="E714" i="8" s="1"/>
  <c r="B714" i="8"/>
  <c r="C714" i="8"/>
  <c r="D714" i="8"/>
  <c r="A715" i="8"/>
  <c r="E715" i="8" s="1"/>
  <c r="B715" i="8"/>
  <c r="C715" i="8"/>
  <c r="D715" i="8"/>
  <c r="A716" i="8"/>
  <c r="E716" i="8" s="1"/>
  <c r="B716" i="8"/>
  <c r="C716" i="8"/>
  <c r="D716" i="8"/>
  <c r="A717" i="8"/>
  <c r="E717" i="8" s="1"/>
  <c r="B717" i="8"/>
  <c r="C717" i="8"/>
  <c r="D717" i="8"/>
  <c r="A718" i="8"/>
  <c r="E718" i="8" s="1"/>
  <c r="B718" i="8"/>
  <c r="C718" i="8"/>
  <c r="D718" i="8"/>
  <c r="A719" i="8"/>
  <c r="E719" i="8" s="1"/>
  <c r="B719" i="8"/>
  <c r="C719" i="8"/>
  <c r="D719" i="8"/>
  <c r="A720" i="8"/>
  <c r="E720" i="8" s="1"/>
  <c r="B720" i="8"/>
  <c r="C720" i="8"/>
  <c r="D720" i="8"/>
  <c r="A721" i="8"/>
  <c r="E721" i="8" s="1"/>
  <c r="B721" i="8"/>
  <c r="C721" i="8"/>
  <c r="D721" i="8"/>
  <c r="A722" i="8"/>
  <c r="E722" i="8" s="1"/>
  <c r="B722" i="8"/>
  <c r="C722" i="8"/>
  <c r="D722" i="8"/>
  <c r="A723" i="8"/>
  <c r="E723" i="8" s="1"/>
  <c r="B723" i="8"/>
  <c r="C723" i="8"/>
  <c r="D723" i="8"/>
  <c r="A724" i="8"/>
  <c r="E724" i="8" s="1"/>
  <c r="B724" i="8"/>
  <c r="C724" i="8"/>
  <c r="D724" i="8"/>
  <c r="A725" i="8"/>
  <c r="E725" i="8" s="1"/>
  <c r="B725" i="8"/>
  <c r="C725" i="8"/>
  <c r="D725" i="8"/>
  <c r="A726" i="8"/>
  <c r="E726" i="8" s="1"/>
  <c r="B726" i="8"/>
  <c r="C726" i="8"/>
  <c r="D726" i="8"/>
  <c r="A727" i="8"/>
  <c r="E727" i="8" s="1"/>
  <c r="B727" i="8"/>
  <c r="C727" i="8"/>
  <c r="D727" i="8"/>
  <c r="A728" i="8"/>
  <c r="E728" i="8" s="1"/>
  <c r="B728" i="8"/>
  <c r="C728" i="8"/>
  <c r="D728" i="8"/>
  <c r="A729" i="8"/>
  <c r="E729" i="8" s="1"/>
  <c r="B729" i="8"/>
  <c r="C729" i="8"/>
  <c r="D729" i="8"/>
  <c r="A730" i="8"/>
  <c r="E730" i="8" s="1"/>
  <c r="B730" i="8"/>
  <c r="C730" i="8"/>
  <c r="D730" i="8"/>
  <c r="A731" i="8"/>
  <c r="E731" i="8" s="1"/>
  <c r="B731" i="8"/>
  <c r="C731" i="8"/>
  <c r="D731" i="8"/>
  <c r="A732" i="8"/>
  <c r="E732" i="8" s="1"/>
  <c r="B732" i="8"/>
  <c r="C732" i="8"/>
  <c r="D732" i="8"/>
  <c r="A733" i="8"/>
  <c r="E733" i="8" s="1"/>
  <c r="B733" i="8"/>
  <c r="C733" i="8"/>
  <c r="D733" i="8"/>
  <c r="A734" i="8"/>
  <c r="E734" i="8" s="1"/>
  <c r="B734" i="8"/>
  <c r="C734" i="8"/>
  <c r="D734" i="8"/>
  <c r="A735" i="8"/>
  <c r="E735" i="8" s="1"/>
  <c r="B735" i="8"/>
  <c r="C735" i="8"/>
  <c r="D735" i="8"/>
  <c r="A736" i="8"/>
  <c r="E736" i="8" s="1"/>
  <c r="B736" i="8"/>
  <c r="C736" i="8"/>
  <c r="D736" i="8"/>
  <c r="A737" i="8"/>
  <c r="E737" i="8" s="1"/>
  <c r="B737" i="8"/>
  <c r="C737" i="8"/>
  <c r="D737" i="8"/>
  <c r="A738" i="8"/>
  <c r="E738" i="8" s="1"/>
  <c r="B738" i="8"/>
  <c r="C738" i="8"/>
  <c r="D738" i="8"/>
  <c r="A739" i="8"/>
  <c r="E739" i="8" s="1"/>
  <c r="B739" i="8"/>
  <c r="C739" i="8"/>
  <c r="D739" i="8"/>
  <c r="A740" i="8"/>
  <c r="E740" i="8" s="1"/>
  <c r="B740" i="8"/>
  <c r="C740" i="8"/>
  <c r="D740" i="8"/>
  <c r="A741" i="8"/>
  <c r="E741" i="8" s="1"/>
  <c r="B741" i="8"/>
  <c r="C741" i="8"/>
  <c r="D741" i="8"/>
  <c r="A742" i="8"/>
  <c r="E742" i="8" s="1"/>
  <c r="B742" i="8"/>
  <c r="C742" i="8"/>
  <c r="D742" i="8"/>
  <c r="A743" i="8"/>
  <c r="E743" i="8" s="1"/>
  <c r="B743" i="8"/>
  <c r="C743" i="8"/>
  <c r="D743" i="8"/>
  <c r="A744" i="8"/>
  <c r="E744" i="8" s="1"/>
  <c r="B744" i="8"/>
  <c r="C744" i="8"/>
  <c r="D744" i="8"/>
  <c r="A745" i="8"/>
  <c r="E745" i="8" s="1"/>
  <c r="B745" i="8"/>
  <c r="C745" i="8"/>
  <c r="D745" i="8"/>
  <c r="A746" i="8"/>
  <c r="E746" i="8" s="1"/>
  <c r="B746" i="8"/>
  <c r="C746" i="8"/>
  <c r="D746" i="8"/>
  <c r="A747" i="8"/>
  <c r="E747" i="8" s="1"/>
  <c r="B747" i="8"/>
  <c r="C747" i="8"/>
  <c r="D747" i="8"/>
  <c r="A748" i="8"/>
  <c r="E748" i="8" s="1"/>
  <c r="B748" i="8"/>
  <c r="C748" i="8"/>
  <c r="D748" i="8"/>
  <c r="A749" i="8"/>
  <c r="E749" i="8" s="1"/>
  <c r="B749" i="8"/>
  <c r="C749" i="8"/>
  <c r="D749" i="8"/>
  <c r="A750" i="8"/>
  <c r="E750" i="8" s="1"/>
  <c r="B750" i="8"/>
  <c r="C750" i="8"/>
  <c r="D750" i="8"/>
  <c r="A751" i="8"/>
  <c r="E751" i="8" s="1"/>
  <c r="B751" i="8"/>
  <c r="C751" i="8"/>
  <c r="D751" i="8"/>
  <c r="A752" i="8"/>
  <c r="E752" i="8" s="1"/>
  <c r="B752" i="8"/>
  <c r="C752" i="8"/>
  <c r="D752" i="8"/>
  <c r="A753" i="8"/>
  <c r="E753" i="8" s="1"/>
  <c r="B753" i="8"/>
  <c r="C753" i="8"/>
  <c r="D753" i="8"/>
  <c r="A754" i="8"/>
  <c r="E754" i="8" s="1"/>
  <c r="B754" i="8"/>
  <c r="C754" i="8"/>
  <c r="D754" i="8"/>
  <c r="A755" i="8"/>
  <c r="E755" i="8" s="1"/>
  <c r="B755" i="8"/>
  <c r="C755" i="8"/>
  <c r="D755" i="8"/>
  <c r="A756" i="8"/>
  <c r="E756" i="8" s="1"/>
  <c r="B756" i="8"/>
  <c r="C756" i="8"/>
  <c r="D756" i="8"/>
  <c r="A757" i="8"/>
  <c r="E757" i="8" s="1"/>
  <c r="B757" i="8"/>
  <c r="C757" i="8"/>
  <c r="D757" i="8"/>
  <c r="A758" i="8"/>
  <c r="E758" i="8" s="1"/>
  <c r="B758" i="8"/>
  <c r="C758" i="8"/>
  <c r="D758" i="8"/>
  <c r="A759" i="8"/>
  <c r="E759" i="8" s="1"/>
  <c r="B759" i="8"/>
  <c r="C759" i="8"/>
  <c r="D759" i="8"/>
  <c r="A760" i="8"/>
  <c r="E760" i="8" s="1"/>
  <c r="B760" i="8"/>
  <c r="C760" i="8"/>
  <c r="D760" i="8"/>
  <c r="A761" i="8"/>
  <c r="E761" i="8" s="1"/>
  <c r="B761" i="8"/>
  <c r="C761" i="8"/>
  <c r="D761" i="8"/>
  <c r="A762" i="8"/>
  <c r="E762" i="8" s="1"/>
  <c r="B762" i="8"/>
  <c r="C762" i="8"/>
  <c r="D762" i="8"/>
  <c r="A763" i="8"/>
  <c r="E763" i="8" s="1"/>
  <c r="B763" i="8"/>
  <c r="C763" i="8"/>
  <c r="D763" i="8"/>
  <c r="A764" i="8"/>
  <c r="E764" i="8" s="1"/>
  <c r="B764" i="8"/>
  <c r="C764" i="8"/>
  <c r="D764" i="8"/>
  <c r="A765" i="8"/>
  <c r="E765" i="8" s="1"/>
  <c r="B765" i="8"/>
  <c r="C765" i="8"/>
  <c r="D765" i="8"/>
  <c r="A766" i="8"/>
  <c r="E766" i="8" s="1"/>
  <c r="B766" i="8"/>
  <c r="C766" i="8"/>
  <c r="D766" i="8"/>
  <c r="A767" i="8"/>
  <c r="E767" i="8" s="1"/>
  <c r="B767" i="8"/>
  <c r="C767" i="8"/>
  <c r="D767" i="8"/>
  <c r="A768" i="8"/>
  <c r="E768" i="8" s="1"/>
  <c r="B768" i="8"/>
  <c r="C768" i="8"/>
  <c r="D768" i="8"/>
  <c r="A769" i="8"/>
  <c r="E769" i="8" s="1"/>
  <c r="B769" i="8"/>
  <c r="C769" i="8"/>
  <c r="D769" i="8"/>
  <c r="A770" i="8"/>
  <c r="E770" i="8" s="1"/>
  <c r="B770" i="8"/>
  <c r="C770" i="8"/>
  <c r="D770" i="8"/>
  <c r="A771" i="8"/>
  <c r="E771" i="8" s="1"/>
  <c r="B771" i="8"/>
  <c r="C771" i="8"/>
  <c r="D771" i="8"/>
  <c r="A772" i="8"/>
  <c r="E772" i="8" s="1"/>
  <c r="B772" i="8"/>
  <c r="C772" i="8"/>
  <c r="D772" i="8"/>
  <c r="A773" i="8"/>
  <c r="E773" i="8" s="1"/>
  <c r="B773" i="8"/>
  <c r="C773" i="8"/>
  <c r="D773" i="8"/>
  <c r="A774" i="8"/>
  <c r="E774" i="8" s="1"/>
  <c r="B774" i="8"/>
  <c r="C774" i="8"/>
  <c r="D774" i="8"/>
  <c r="A775" i="8"/>
  <c r="E775" i="8" s="1"/>
  <c r="B775" i="8"/>
  <c r="C775" i="8"/>
  <c r="D775" i="8"/>
  <c r="A776" i="8"/>
  <c r="E776" i="8" s="1"/>
  <c r="B776" i="8"/>
  <c r="C776" i="8"/>
  <c r="D776" i="8"/>
  <c r="A777" i="8"/>
  <c r="E777" i="8" s="1"/>
  <c r="B777" i="8"/>
  <c r="C777" i="8"/>
  <c r="D777" i="8"/>
  <c r="A778" i="8"/>
  <c r="E778" i="8" s="1"/>
  <c r="B778" i="8"/>
  <c r="C778" i="8"/>
  <c r="D778" i="8"/>
  <c r="A779" i="8"/>
  <c r="E779" i="8" s="1"/>
  <c r="B779" i="8"/>
  <c r="C779" i="8"/>
  <c r="D779" i="8"/>
  <c r="A780" i="8"/>
  <c r="E780" i="8" s="1"/>
  <c r="B780" i="8"/>
  <c r="C780" i="8"/>
  <c r="D780" i="8"/>
  <c r="A781" i="8"/>
  <c r="E781" i="8" s="1"/>
  <c r="B781" i="8"/>
  <c r="C781" i="8"/>
  <c r="D781" i="8"/>
  <c r="A782" i="8"/>
  <c r="E782" i="8" s="1"/>
  <c r="B782" i="8"/>
  <c r="C782" i="8"/>
  <c r="D782" i="8"/>
  <c r="A783" i="8"/>
  <c r="E783" i="8" s="1"/>
  <c r="B783" i="8"/>
  <c r="C783" i="8"/>
  <c r="D783" i="8"/>
  <c r="A784" i="8"/>
  <c r="E784" i="8" s="1"/>
  <c r="B784" i="8"/>
  <c r="C784" i="8"/>
  <c r="D784" i="8"/>
  <c r="A785" i="8"/>
  <c r="E785" i="8" s="1"/>
  <c r="B785" i="8"/>
  <c r="C785" i="8"/>
  <c r="D785" i="8"/>
  <c r="A786" i="8"/>
  <c r="E786" i="8" s="1"/>
  <c r="B786" i="8"/>
  <c r="C786" i="8"/>
  <c r="D786" i="8"/>
  <c r="A787" i="8"/>
  <c r="E787" i="8" s="1"/>
  <c r="B787" i="8"/>
  <c r="C787" i="8"/>
  <c r="D787" i="8"/>
  <c r="A788" i="8"/>
  <c r="E788" i="8" s="1"/>
  <c r="B788" i="8"/>
  <c r="C788" i="8"/>
  <c r="D788" i="8"/>
  <c r="A789" i="8"/>
  <c r="E789" i="8" s="1"/>
  <c r="B789" i="8"/>
  <c r="C789" i="8"/>
  <c r="D789" i="8"/>
  <c r="A790" i="8"/>
  <c r="E790" i="8" s="1"/>
  <c r="B790" i="8"/>
  <c r="C790" i="8"/>
  <c r="D790" i="8"/>
  <c r="A791" i="8"/>
  <c r="E791" i="8" s="1"/>
  <c r="B791" i="8"/>
  <c r="C791" i="8"/>
  <c r="D791" i="8"/>
  <c r="A792" i="8"/>
  <c r="E792" i="8" s="1"/>
  <c r="B792" i="8"/>
  <c r="C792" i="8"/>
  <c r="D792" i="8"/>
  <c r="A793" i="8"/>
  <c r="E793" i="8" s="1"/>
  <c r="B793" i="8"/>
  <c r="C793" i="8"/>
  <c r="D793" i="8"/>
  <c r="A794" i="8"/>
  <c r="E794" i="8" s="1"/>
  <c r="B794" i="8"/>
  <c r="C794" i="8"/>
  <c r="D794" i="8"/>
  <c r="A795" i="8"/>
  <c r="E795" i="8" s="1"/>
  <c r="B795" i="8"/>
  <c r="C795" i="8"/>
  <c r="D795" i="8"/>
  <c r="A796" i="8"/>
  <c r="E796" i="8" s="1"/>
  <c r="B796" i="8"/>
  <c r="C796" i="8"/>
  <c r="D796" i="8"/>
  <c r="A797" i="8"/>
  <c r="E797" i="8" s="1"/>
  <c r="B797" i="8"/>
  <c r="C797" i="8"/>
  <c r="D797" i="8"/>
  <c r="A798" i="8"/>
  <c r="E798" i="8" s="1"/>
  <c r="B798" i="8"/>
  <c r="C798" i="8"/>
  <c r="D798" i="8"/>
  <c r="A799" i="8"/>
  <c r="E799" i="8" s="1"/>
  <c r="B799" i="8"/>
  <c r="C799" i="8"/>
  <c r="D799" i="8"/>
  <c r="A800" i="8"/>
  <c r="E800" i="8" s="1"/>
  <c r="B800" i="8"/>
  <c r="C800" i="8"/>
  <c r="D800" i="8"/>
  <c r="A801" i="8"/>
  <c r="E801" i="8" s="1"/>
  <c r="B801" i="8"/>
  <c r="C801" i="8"/>
  <c r="D801" i="8"/>
  <c r="A802" i="8"/>
  <c r="E802" i="8" s="1"/>
  <c r="B802" i="8"/>
  <c r="C802" i="8"/>
  <c r="D802" i="8"/>
  <c r="A803" i="8"/>
  <c r="E803" i="8" s="1"/>
  <c r="B803" i="8"/>
  <c r="C803" i="8"/>
  <c r="D803" i="8"/>
  <c r="A804" i="8"/>
  <c r="E804" i="8" s="1"/>
  <c r="B804" i="8"/>
  <c r="C804" i="8"/>
  <c r="D804" i="8"/>
  <c r="A805" i="8"/>
  <c r="E805" i="8" s="1"/>
  <c r="B805" i="8"/>
  <c r="C805" i="8"/>
  <c r="D805" i="8"/>
  <c r="A806" i="8"/>
  <c r="E806" i="8" s="1"/>
  <c r="B806" i="8"/>
  <c r="C806" i="8"/>
  <c r="D806" i="8"/>
  <c r="A807" i="8"/>
  <c r="E807" i="8" s="1"/>
  <c r="B807" i="8"/>
  <c r="C807" i="8"/>
  <c r="D807" i="8"/>
  <c r="A808" i="8"/>
  <c r="E808" i="8" s="1"/>
  <c r="B808" i="8"/>
  <c r="C808" i="8"/>
  <c r="D808" i="8"/>
  <c r="A809" i="8"/>
  <c r="E809" i="8" s="1"/>
  <c r="B809" i="8"/>
  <c r="C809" i="8"/>
  <c r="D809" i="8"/>
  <c r="A810" i="8"/>
  <c r="E810" i="8" s="1"/>
  <c r="B810" i="8"/>
  <c r="C810" i="8"/>
  <c r="D810" i="8"/>
  <c r="A811" i="8"/>
  <c r="E811" i="8" s="1"/>
  <c r="B811" i="8"/>
  <c r="C811" i="8"/>
  <c r="D811" i="8"/>
  <c r="A812" i="8"/>
  <c r="E812" i="8" s="1"/>
  <c r="B812" i="8"/>
  <c r="C812" i="8"/>
  <c r="D812" i="8"/>
  <c r="A813" i="8"/>
  <c r="E813" i="8" s="1"/>
  <c r="B813" i="8"/>
  <c r="C813" i="8"/>
  <c r="D813" i="8"/>
  <c r="A814" i="8"/>
  <c r="E814" i="8" s="1"/>
  <c r="B814" i="8"/>
  <c r="C814" i="8"/>
  <c r="D814" i="8"/>
  <c r="A815" i="8"/>
  <c r="E815" i="8" s="1"/>
  <c r="B815" i="8"/>
  <c r="C815" i="8"/>
  <c r="D815" i="8"/>
  <c r="A816" i="8"/>
  <c r="E816" i="8" s="1"/>
  <c r="B816" i="8"/>
  <c r="C816" i="8"/>
  <c r="D816" i="8"/>
  <c r="A817" i="8"/>
  <c r="E817" i="8" s="1"/>
  <c r="B817" i="8"/>
  <c r="C817" i="8"/>
  <c r="D817" i="8"/>
  <c r="A818" i="8"/>
  <c r="E818" i="8" s="1"/>
  <c r="B818" i="8"/>
  <c r="C818" i="8"/>
  <c r="D818" i="8"/>
  <c r="A819" i="8"/>
  <c r="E819" i="8" s="1"/>
  <c r="B819" i="8"/>
  <c r="C819" i="8"/>
  <c r="D819" i="8"/>
  <c r="A820" i="8"/>
  <c r="E820" i="8" s="1"/>
  <c r="B820" i="8"/>
  <c r="C820" i="8"/>
  <c r="D820" i="8"/>
  <c r="A821" i="8"/>
  <c r="E821" i="8" s="1"/>
  <c r="B821" i="8"/>
  <c r="C821" i="8"/>
  <c r="D821" i="8"/>
  <c r="A822" i="8"/>
  <c r="E822" i="8" s="1"/>
  <c r="B822" i="8"/>
  <c r="C822" i="8"/>
  <c r="D822" i="8"/>
  <c r="A823" i="8"/>
  <c r="E823" i="8" s="1"/>
  <c r="B823" i="8"/>
  <c r="C823" i="8"/>
  <c r="D823" i="8"/>
  <c r="A824" i="8"/>
  <c r="E824" i="8" s="1"/>
  <c r="B824" i="8"/>
  <c r="C824" i="8"/>
  <c r="D824" i="8"/>
  <c r="A825" i="8"/>
  <c r="E825" i="8" s="1"/>
  <c r="B825" i="8"/>
  <c r="C825" i="8"/>
  <c r="D825" i="8"/>
  <c r="A826" i="8"/>
  <c r="E826" i="8" s="1"/>
  <c r="B826" i="8"/>
  <c r="C826" i="8"/>
  <c r="D826" i="8"/>
  <c r="A827" i="8"/>
  <c r="E827" i="8" s="1"/>
  <c r="B827" i="8"/>
  <c r="C827" i="8"/>
  <c r="D827" i="8"/>
  <c r="A828" i="8"/>
  <c r="E828" i="8" s="1"/>
  <c r="B828" i="8"/>
  <c r="C828" i="8"/>
  <c r="D828" i="8"/>
  <c r="A829" i="8"/>
  <c r="E829" i="8" s="1"/>
  <c r="B829" i="8"/>
  <c r="C829" i="8"/>
  <c r="D829" i="8"/>
  <c r="A830" i="8"/>
  <c r="E830" i="8" s="1"/>
  <c r="B830" i="8"/>
  <c r="C830" i="8"/>
  <c r="D830" i="8"/>
  <c r="A831" i="8"/>
  <c r="E831" i="8" s="1"/>
  <c r="B831" i="8"/>
  <c r="C831" i="8"/>
  <c r="D831" i="8"/>
  <c r="A832" i="8"/>
  <c r="E832" i="8" s="1"/>
  <c r="B832" i="8"/>
  <c r="C832" i="8"/>
  <c r="D832" i="8"/>
  <c r="A833" i="8"/>
  <c r="E833" i="8" s="1"/>
  <c r="B833" i="8"/>
  <c r="C833" i="8"/>
  <c r="D833" i="8"/>
  <c r="A834" i="8"/>
  <c r="E834" i="8" s="1"/>
  <c r="B834" i="8"/>
  <c r="C834" i="8"/>
  <c r="D834" i="8"/>
  <c r="A835" i="8"/>
  <c r="E835" i="8" s="1"/>
  <c r="B835" i="8"/>
  <c r="C835" i="8"/>
  <c r="D835" i="8"/>
  <c r="A836" i="8"/>
  <c r="E836" i="8" s="1"/>
  <c r="B836" i="8"/>
  <c r="C836" i="8"/>
  <c r="D836" i="8"/>
  <c r="A837" i="8"/>
  <c r="E837" i="8" s="1"/>
  <c r="B837" i="8"/>
  <c r="C837" i="8"/>
  <c r="D837" i="8"/>
  <c r="A838" i="8"/>
  <c r="E838" i="8" s="1"/>
  <c r="B838" i="8"/>
  <c r="C838" i="8"/>
  <c r="D838" i="8"/>
  <c r="A839" i="8"/>
  <c r="E839" i="8" s="1"/>
  <c r="B839" i="8"/>
  <c r="C839" i="8"/>
  <c r="D839" i="8"/>
  <c r="A840" i="8"/>
  <c r="E840" i="8" s="1"/>
  <c r="B840" i="8"/>
  <c r="C840" i="8"/>
  <c r="D840" i="8"/>
  <c r="A841" i="8"/>
  <c r="E841" i="8" s="1"/>
  <c r="B841" i="8"/>
  <c r="C841" i="8"/>
  <c r="D841" i="8"/>
  <c r="A842" i="8"/>
  <c r="E842" i="8" s="1"/>
  <c r="B842" i="8"/>
  <c r="C842" i="8"/>
  <c r="D842" i="8"/>
  <c r="A843" i="8"/>
  <c r="E843" i="8" s="1"/>
  <c r="B843" i="8"/>
  <c r="C843" i="8"/>
  <c r="D843" i="8"/>
  <c r="A844" i="8"/>
  <c r="E844" i="8" s="1"/>
  <c r="B844" i="8"/>
  <c r="C844" i="8"/>
  <c r="D844" i="8"/>
  <c r="A845" i="8"/>
  <c r="E845" i="8" s="1"/>
  <c r="B845" i="8"/>
  <c r="C845" i="8"/>
  <c r="D845" i="8"/>
  <c r="A846" i="8"/>
  <c r="E846" i="8" s="1"/>
  <c r="B846" i="8"/>
  <c r="C846" i="8"/>
  <c r="D846" i="8"/>
  <c r="A847" i="8"/>
  <c r="E847" i="8" s="1"/>
  <c r="B847" i="8"/>
  <c r="C847" i="8"/>
  <c r="D847" i="8"/>
  <c r="A848" i="8"/>
  <c r="E848" i="8" s="1"/>
  <c r="B848" i="8"/>
  <c r="C848" i="8"/>
  <c r="D848" i="8"/>
  <c r="A849" i="8"/>
  <c r="E849" i="8" s="1"/>
  <c r="B849" i="8"/>
  <c r="C849" i="8"/>
  <c r="D849" i="8"/>
  <c r="A850" i="8"/>
  <c r="E850" i="8" s="1"/>
  <c r="B850" i="8"/>
  <c r="C850" i="8"/>
  <c r="D850" i="8"/>
  <c r="A851" i="8"/>
  <c r="E851" i="8" s="1"/>
  <c r="B851" i="8"/>
  <c r="C851" i="8"/>
  <c r="D851" i="8"/>
  <c r="A852" i="8"/>
  <c r="E852" i="8" s="1"/>
  <c r="B852" i="8"/>
  <c r="C852" i="8"/>
  <c r="D852" i="8"/>
  <c r="A853" i="8"/>
  <c r="E853" i="8" s="1"/>
  <c r="B853" i="8"/>
  <c r="C853" i="8"/>
  <c r="D853" i="8"/>
  <c r="A854" i="8"/>
  <c r="E854" i="8" s="1"/>
  <c r="B854" i="8"/>
  <c r="C854" i="8"/>
  <c r="D854" i="8"/>
  <c r="A855" i="8"/>
  <c r="E855" i="8" s="1"/>
  <c r="B855" i="8"/>
  <c r="C855" i="8"/>
  <c r="D855" i="8"/>
  <c r="A856" i="8"/>
  <c r="E856" i="8" s="1"/>
  <c r="B856" i="8"/>
  <c r="C856" i="8"/>
  <c r="D856" i="8"/>
  <c r="A857" i="8"/>
  <c r="E857" i="8" s="1"/>
  <c r="B857" i="8"/>
  <c r="C857" i="8"/>
  <c r="D857" i="8"/>
  <c r="A858" i="8"/>
  <c r="E858" i="8" s="1"/>
  <c r="B858" i="8"/>
  <c r="C858" i="8"/>
  <c r="D858" i="8"/>
  <c r="A859" i="8"/>
  <c r="E859" i="8" s="1"/>
  <c r="B859" i="8"/>
  <c r="C859" i="8"/>
  <c r="D859" i="8"/>
  <c r="A860" i="8"/>
  <c r="E860" i="8" s="1"/>
  <c r="B860" i="8"/>
  <c r="C860" i="8"/>
  <c r="D860" i="8"/>
  <c r="A861" i="8"/>
  <c r="E861" i="8" s="1"/>
  <c r="B861" i="8"/>
  <c r="C861" i="8"/>
  <c r="D861" i="8"/>
  <c r="A862" i="8"/>
  <c r="E862" i="8" s="1"/>
  <c r="B862" i="8"/>
  <c r="C862" i="8"/>
  <c r="D862" i="8"/>
  <c r="A863" i="8"/>
  <c r="E863" i="8" s="1"/>
  <c r="B863" i="8"/>
  <c r="C863" i="8"/>
  <c r="D863" i="8"/>
  <c r="A864" i="8"/>
  <c r="E864" i="8" s="1"/>
  <c r="B864" i="8"/>
  <c r="C864" i="8"/>
  <c r="D864" i="8"/>
  <c r="A865" i="8"/>
  <c r="E865" i="8" s="1"/>
  <c r="B865" i="8"/>
  <c r="C865" i="8"/>
  <c r="D865" i="8"/>
  <c r="A866" i="8"/>
  <c r="E866" i="8" s="1"/>
  <c r="B866" i="8"/>
  <c r="C866" i="8"/>
  <c r="D866" i="8"/>
  <c r="A867" i="8"/>
  <c r="E867" i="8" s="1"/>
  <c r="B867" i="8"/>
  <c r="C867" i="8"/>
  <c r="D867" i="8"/>
  <c r="A868" i="8"/>
  <c r="E868" i="8" s="1"/>
  <c r="B868" i="8"/>
  <c r="C868" i="8"/>
  <c r="D868" i="8"/>
  <c r="A869" i="8"/>
  <c r="E869" i="8" s="1"/>
  <c r="B869" i="8"/>
  <c r="C869" i="8"/>
  <c r="D869" i="8"/>
  <c r="A870" i="8"/>
  <c r="E870" i="8" s="1"/>
  <c r="B870" i="8"/>
  <c r="C870" i="8"/>
  <c r="D870" i="8"/>
  <c r="A871" i="8"/>
  <c r="E871" i="8" s="1"/>
  <c r="B871" i="8"/>
  <c r="C871" i="8"/>
  <c r="D871" i="8"/>
  <c r="A872" i="8"/>
  <c r="E872" i="8" s="1"/>
  <c r="B872" i="8"/>
  <c r="C872" i="8"/>
  <c r="D872" i="8"/>
  <c r="A873" i="8"/>
  <c r="E873" i="8" s="1"/>
  <c r="B873" i="8"/>
  <c r="C873" i="8"/>
  <c r="D873" i="8"/>
  <c r="A874" i="8"/>
  <c r="E874" i="8" s="1"/>
  <c r="B874" i="8"/>
  <c r="C874" i="8"/>
  <c r="D874" i="8"/>
  <c r="A875" i="8"/>
  <c r="E875" i="8" s="1"/>
  <c r="B875" i="8"/>
  <c r="C875" i="8"/>
  <c r="D875" i="8"/>
  <c r="A876" i="8"/>
  <c r="E876" i="8" s="1"/>
  <c r="B876" i="8"/>
  <c r="C876" i="8"/>
  <c r="D876" i="8"/>
  <c r="A877" i="8"/>
  <c r="E877" i="8" s="1"/>
  <c r="B877" i="8"/>
  <c r="C877" i="8"/>
  <c r="D877" i="8"/>
  <c r="A878" i="8"/>
  <c r="E878" i="8" s="1"/>
  <c r="B878" i="8"/>
  <c r="C878" i="8"/>
  <c r="D878" i="8"/>
  <c r="A879" i="8"/>
  <c r="E879" i="8" s="1"/>
  <c r="B879" i="8"/>
  <c r="C879" i="8"/>
  <c r="D879" i="8"/>
  <c r="A880" i="8"/>
  <c r="E880" i="8" s="1"/>
  <c r="B880" i="8"/>
  <c r="C880" i="8"/>
  <c r="D880" i="8"/>
  <c r="A881" i="8"/>
  <c r="E881" i="8" s="1"/>
  <c r="B881" i="8"/>
  <c r="C881" i="8"/>
  <c r="D881" i="8"/>
  <c r="A882" i="8"/>
  <c r="E882" i="8" s="1"/>
  <c r="B882" i="8"/>
  <c r="C882" i="8"/>
  <c r="D882" i="8"/>
  <c r="A883" i="8"/>
  <c r="E883" i="8" s="1"/>
  <c r="B883" i="8"/>
  <c r="C883" i="8"/>
  <c r="D883" i="8"/>
  <c r="A884" i="8"/>
  <c r="E884" i="8" s="1"/>
  <c r="B884" i="8"/>
  <c r="C884" i="8"/>
  <c r="D884" i="8"/>
  <c r="A885" i="8"/>
  <c r="E885" i="8" s="1"/>
  <c r="B885" i="8"/>
  <c r="C885" i="8"/>
  <c r="D885" i="8"/>
  <c r="A886" i="8"/>
  <c r="E886" i="8" s="1"/>
  <c r="B886" i="8"/>
  <c r="C886" i="8"/>
  <c r="D886" i="8"/>
  <c r="A887" i="8"/>
  <c r="E887" i="8" s="1"/>
  <c r="B887" i="8"/>
  <c r="C887" i="8"/>
  <c r="D887" i="8"/>
  <c r="A888" i="8"/>
  <c r="E888" i="8" s="1"/>
  <c r="B888" i="8"/>
  <c r="C888" i="8"/>
  <c r="D888" i="8"/>
  <c r="A889" i="8"/>
  <c r="E889" i="8" s="1"/>
  <c r="B889" i="8"/>
  <c r="C889" i="8"/>
  <c r="D889" i="8"/>
  <c r="A890" i="8"/>
  <c r="E890" i="8" s="1"/>
  <c r="B890" i="8"/>
  <c r="C890" i="8"/>
  <c r="D890" i="8"/>
  <c r="A891" i="8"/>
  <c r="E891" i="8" s="1"/>
  <c r="B891" i="8"/>
  <c r="C891" i="8"/>
  <c r="D891" i="8"/>
  <c r="A892" i="8"/>
  <c r="E892" i="8" s="1"/>
  <c r="B892" i="8"/>
  <c r="C892" i="8"/>
  <c r="D892" i="8"/>
  <c r="A893" i="8"/>
  <c r="E893" i="8" s="1"/>
  <c r="B893" i="8"/>
  <c r="C893" i="8"/>
  <c r="D893" i="8"/>
  <c r="A894" i="8"/>
  <c r="E894" i="8" s="1"/>
  <c r="B894" i="8"/>
  <c r="C894" i="8"/>
  <c r="D894" i="8"/>
  <c r="A895" i="8"/>
  <c r="E895" i="8" s="1"/>
  <c r="B895" i="8"/>
  <c r="C895" i="8"/>
  <c r="D895" i="8"/>
  <c r="A896" i="8"/>
  <c r="E896" i="8" s="1"/>
  <c r="B896" i="8"/>
  <c r="C896" i="8"/>
  <c r="D896" i="8"/>
  <c r="A897" i="8"/>
  <c r="E897" i="8" s="1"/>
  <c r="B897" i="8"/>
  <c r="C897" i="8"/>
  <c r="D897" i="8"/>
  <c r="A898" i="8"/>
  <c r="E898" i="8" s="1"/>
  <c r="B898" i="8"/>
  <c r="C898" i="8"/>
  <c r="D898" i="8"/>
  <c r="A899" i="8"/>
  <c r="E899" i="8" s="1"/>
  <c r="B899" i="8"/>
  <c r="C899" i="8"/>
  <c r="D899" i="8"/>
  <c r="A900" i="8"/>
  <c r="E900" i="8" s="1"/>
  <c r="B900" i="8"/>
  <c r="C900" i="8"/>
  <c r="D900" i="8"/>
  <c r="A901" i="8"/>
  <c r="E901" i="8" s="1"/>
  <c r="B901" i="8"/>
  <c r="C901" i="8"/>
  <c r="D901" i="8"/>
  <c r="A902" i="8"/>
  <c r="E902" i="8" s="1"/>
  <c r="B902" i="8"/>
  <c r="C902" i="8"/>
  <c r="D902" i="8"/>
  <c r="A903" i="8"/>
  <c r="E903" i="8" s="1"/>
  <c r="B903" i="8"/>
  <c r="C903" i="8"/>
  <c r="D903" i="8"/>
  <c r="A904" i="8"/>
  <c r="E904" i="8" s="1"/>
  <c r="B904" i="8"/>
  <c r="C904" i="8"/>
  <c r="D904" i="8"/>
  <c r="A905" i="8"/>
  <c r="E905" i="8" s="1"/>
  <c r="B905" i="8"/>
  <c r="C905" i="8"/>
  <c r="D905" i="8"/>
  <c r="A906" i="8"/>
  <c r="E906" i="8" s="1"/>
  <c r="B906" i="8"/>
  <c r="C906" i="8"/>
  <c r="D906" i="8"/>
  <c r="A907" i="8"/>
  <c r="E907" i="8" s="1"/>
  <c r="B907" i="8"/>
  <c r="C907" i="8"/>
  <c r="D907" i="8"/>
  <c r="A908" i="8"/>
  <c r="E908" i="8" s="1"/>
  <c r="B908" i="8"/>
  <c r="C908" i="8"/>
  <c r="D908" i="8"/>
  <c r="A909" i="8"/>
  <c r="E909" i="8" s="1"/>
  <c r="B909" i="8"/>
  <c r="C909" i="8"/>
  <c r="D909" i="8"/>
  <c r="A910" i="8"/>
  <c r="E910" i="8" s="1"/>
  <c r="B910" i="8"/>
  <c r="C910" i="8"/>
  <c r="D910" i="8"/>
  <c r="A911" i="8"/>
  <c r="E911" i="8" s="1"/>
  <c r="B911" i="8"/>
  <c r="C911" i="8"/>
  <c r="D911" i="8"/>
  <c r="A912" i="8"/>
  <c r="E912" i="8" s="1"/>
  <c r="B912" i="8"/>
  <c r="C912" i="8"/>
  <c r="D912" i="8"/>
  <c r="A913" i="8"/>
  <c r="E913" i="8" s="1"/>
  <c r="B913" i="8"/>
  <c r="C913" i="8"/>
  <c r="D913" i="8"/>
  <c r="A914" i="8"/>
  <c r="E914" i="8" s="1"/>
  <c r="B914" i="8"/>
  <c r="C914" i="8"/>
  <c r="D914" i="8"/>
  <c r="A915" i="8"/>
  <c r="E915" i="8" s="1"/>
  <c r="B915" i="8"/>
  <c r="C915" i="8"/>
  <c r="D915" i="8"/>
  <c r="A916" i="8"/>
  <c r="E916" i="8" s="1"/>
  <c r="B916" i="8"/>
  <c r="C916" i="8"/>
  <c r="D916" i="8"/>
  <c r="A917" i="8"/>
  <c r="E917" i="8" s="1"/>
  <c r="B917" i="8"/>
  <c r="C917" i="8"/>
  <c r="D917" i="8"/>
  <c r="A918" i="8"/>
  <c r="E918" i="8" s="1"/>
  <c r="B918" i="8"/>
  <c r="C918" i="8"/>
  <c r="D918" i="8"/>
  <c r="A919" i="8"/>
  <c r="E919" i="8" s="1"/>
  <c r="B919" i="8"/>
  <c r="C919" i="8"/>
  <c r="D919" i="8"/>
  <c r="A920" i="8"/>
  <c r="E920" i="8" s="1"/>
  <c r="B920" i="8"/>
  <c r="C920" i="8"/>
  <c r="D920" i="8"/>
  <c r="A921" i="8"/>
  <c r="E921" i="8" s="1"/>
  <c r="B921" i="8"/>
  <c r="C921" i="8"/>
  <c r="D921" i="8"/>
  <c r="A922" i="8"/>
  <c r="E922" i="8" s="1"/>
  <c r="B922" i="8"/>
  <c r="C922" i="8"/>
  <c r="D922" i="8"/>
  <c r="A923" i="8"/>
  <c r="E923" i="8" s="1"/>
  <c r="B923" i="8"/>
  <c r="C923" i="8"/>
  <c r="D923" i="8"/>
  <c r="A924" i="8"/>
  <c r="E924" i="8" s="1"/>
  <c r="B924" i="8"/>
  <c r="C924" i="8"/>
  <c r="D924" i="8"/>
  <c r="A925" i="8"/>
  <c r="E925" i="8" s="1"/>
  <c r="B925" i="8"/>
  <c r="C925" i="8"/>
  <c r="D925" i="8"/>
  <c r="A926" i="8"/>
  <c r="E926" i="8" s="1"/>
  <c r="B926" i="8"/>
  <c r="C926" i="8"/>
  <c r="D926" i="8"/>
  <c r="A927" i="8"/>
  <c r="E927" i="8" s="1"/>
  <c r="B927" i="8"/>
  <c r="C927" i="8"/>
  <c r="D927" i="8"/>
  <c r="A928" i="8"/>
  <c r="E928" i="8" s="1"/>
  <c r="B928" i="8"/>
  <c r="C928" i="8"/>
  <c r="D928" i="8"/>
  <c r="A929" i="8"/>
  <c r="E929" i="8" s="1"/>
  <c r="B929" i="8"/>
  <c r="C929" i="8"/>
  <c r="D929" i="8"/>
  <c r="A930" i="8"/>
  <c r="E930" i="8" s="1"/>
  <c r="B930" i="8"/>
  <c r="C930" i="8"/>
  <c r="D930" i="8"/>
  <c r="A931" i="8"/>
  <c r="E931" i="8" s="1"/>
  <c r="B931" i="8"/>
  <c r="C931" i="8"/>
  <c r="D931" i="8"/>
  <c r="A932" i="8"/>
  <c r="E932" i="8" s="1"/>
  <c r="B932" i="8"/>
  <c r="C932" i="8"/>
  <c r="D932" i="8"/>
  <c r="A933" i="8"/>
  <c r="E933" i="8" s="1"/>
  <c r="B933" i="8"/>
  <c r="C933" i="8"/>
  <c r="D933" i="8"/>
  <c r="A934" i="8"/>
  <c r="E934" i="8" s="1"/>
  <c r="B934" i="8"/>
  <c r="C934" i="8"/>
  <c r="D934" i="8"/>
  <c r="A935" i="8"/>
  <c r="E935" i="8" s="1"/>
  <c r="B935" i="8"/>
  <c r="C935" i="8"/>
  <c r="D935" i="8"/>
  <c r="A936" i="8"/>
  <c r="E936" i="8" s="1"/>
  <c r="B936" i="8"/>
  <c r="C936" i="8"/>
  <c r="D936" i="8"/>
  <c r="A937" i="8"/>
  <c r="E937" i="8" s="1"/>
  <c r="B937" i="8"/>
  <c r="C937" i="8"/>
  <c r="D937" i="8"/>
  <c r="A938" i="8"/>
  <c r="E938" i="8" s="1"/>
  <c r="B938" i="8"/>
  <c r="C938" i="8"/>
  <c r="D938" i="8"/>
  <c r="A939" i="8"/>
  <c r="E939" i="8" s="1"/>
  <c r="B939" i="8"/>
  <c r="C939" i="8"/>
  <c r="D939" i="8"/>
  <c r="A940" i="8"/>
  <c r="E940" i="8" s="1"/>
  <c r="B940" i="8"/>
  <c r="C940" i="8"/>
  <c r="D940" i="8"/>
  <c r="A941" i="8"/>
  <c r="E941" i="8" s="1"/>
  <c r="B941" i="8"/>
  <c r="C941" i="8"/>
  <c r="D941" i="8"/>
  <c r="A942" i="8"/>
  <c r="E942" i="8" s="1"/>
  <c r="B942" i="8"/>
  <c r="C942" i="8"/>
  <c r="D942" i="8"/>
  <c r="A943" i="8"/>
  <c r="E943" i="8" s="1"/>
  <c r="B943" i="8"/>
  <c r="C943" i="8"/>
  <c r="D943" i="8"/>
  <c r="A944" i="8"/>
  <c r="E944" i="8" s="1"/>
  <c r="B944" i="8"/>
  <c r="C944" i="8"/>
  <c r="D944" i="8"/>
  <c r="A945" i="8"/>
  <c r="E945" i="8" s="1"/>
  <c r="B945" i="8"/>
  <c r="C945" i="8"/>
  <c r="D945" i="8"/>
  <c r="A946" i="8"/>
  <c r="E946" i="8" s="1"/>
  <c r="B946" i="8"/>
  <c r="C946" i="8"/>
  <c r="D946" i="8"/>
  <c r="A947" i="8"/>
  <c r="E947" i="8" s="1"/>
  <c r="B947" i="8"/>
  <c r="C947" i="8"/>
  <c r="D947" i="8"/>
  <c r="A948" i="8"/>
  <c r="E948" i="8" s="1"/>
  <c r="B948" i="8"/>
  <c r="C948" i="8"/>
  <c r="D948" i="8"/>
  <c r="A949" i="8"/>
  <c r="E949" i="8" s="1"/>
  <c r="B949" i="8"/>
  <c r="C949" i="8"/>
  <c r="D949" i="8"/>
  <c r="A950" i="8"/>
  <c r="E950" i="8" s="1"/>
  <c r="B950" i="8"/>
  <c r="C950" i="8"/>
  <c r="D950" i="8"/>
  <c r="A951" i="8"/>
  <c r="E951" i="8" s="1"/>
  <c r="B951" i="8"/>
  <c r="C951" i="8"/>
  <c r="D951" i="8"/>
  <c r="A952" i="8"/>
  <c r="E952" i="8" s="1"/>
  <c r="B952" i="8"/>
  <c r="C952" i="8"/>
  <c r="D952" i="8"/>
  <c r="A953" i="8"/>
  <c r="E953" i="8" s="1"/>
  <c r="B953" i="8"/>
  <c r="C953" i="8"/>
  <c r="D953" i="8"/>
  <c r="A954" i="8"/>
  <c r="E954" i="8" s="1"/>
  <c r="B954" i="8"/>
  <c r="C954" i="8"/>
  <c r="D954" i="8"/>
  <c r="A955" i="8"/>
  <c r="E955" i="8" s="1"/>
  <c r="B955" i="8"/>
  <c r="C955" i="8"/>
  <c r="D955" i="8"/>
  <c r="A956" i="8"/>
  <c r="E956" i="8" s="1"/>
  <c r="B956" i="8"/>
  <c r="C956" i="8"/>
  <c r="D956" i="8"/>
  <c r="A957" i="8"/>
  <c r="E957" i="8" s="1"/>
  <c r="B957" i="8"/>
  <c r="C957" i="8"/>
  <c r="D957" i="8"/>
  <c r="A958" i="8"/>
  <c r="E958" i="8" s="1"/>
  <c r="B958" i="8"/>
  <c r="C958" i="8"/>
  <c r="D958" i="8"/>
  <c r="A959" i="8"/>
  <c r="E959" i="8" s="1"/>
  <c r="B959" i="8"/>
  <c r="C959" i="8"/>
  <c r="D959" i="8"/>
  <c r="A960" i="8"/>
  <c r="E960" i="8" s="1"/>
  <c r="B960" i="8"/>
  <c r="C960" i="8"/>
  <c r="D960" i="8"/>
  <c r="A961" i="8"/>
  <c r="E961" i="8" s="1"/>
  <c r="B961" i="8"/>
  <c r="C961" i="8"/>
  <c r="D961" i="8"/>
  <c r="A962" i="8"/>
  <c r="E962" i="8" s="1"/>
  <c r="B962" i="8"/>
  <c r="C962" i="8"/>
  <c r="D962" i="8"/>
  <c r="A963" i="8"/>
  <c r="E963" i="8" s="1"/>
  <c r="B963" i="8"/>
  <c r="C963" i="8"/>
  <c r="D963" i="8"/>
  <c r="A964" i="8"/>
  <c r="E964" i="8" s="1"/>
  <c r="B964" i="8"/>
  <c r="C964" i="8"/>
  <c r="D964" i="8"/>
  <c r="A965" i="8"/>
  <c r="E965" i="8" s="1"/>
  <c r="B965" i="8"/>
  <c r="C965" i="8"/>
  <c r="D965" i="8"/>
  <c r="A966" i="8"/>
  <c r="E966" i="8" s="1"/>
  <c r="B966" i="8"/>
  <c r="C966" i="8"/>
  <c r="D966" i="8"/>
  <c r="A967" i="8"/>
  <c r="E967" i="8" s="1"/>
  <c r="B967" i="8"/>
  <c r="C967" i="8"/>
  <c r="D967" i="8"/>
  <c r="A968" i="8"/>
  <c r="E968" i="8" s="1"/>
  <c r="B968" i="8"/>
  <c r="C968" i="8"/>
  <c r="D968" i="8"/>
  <c r="A969" i="8"/>
  <c r="E969" i="8" s="1"/>
  <c r="B969" i="8"/>
  <c r="C969" i="8"/>
  <c r="D969" i="8"/>
  <c r="A970" i="8"/>
  <c r="E970" i="8" s="1"/>
  <c r="B970" i="8"/>
  <c r="C970" i="8"/>
  <c r="D970" i="8"/>
  <c r="A971" i="8"/>
  <c r="E971" i="8" s="1"/>
  <c r="B971" i="8"/>
  <c r="C971" i="8"/>
  <c r="D971" i="8"/>
  <c r="A972" i="8"/>
  <c r="E972" i="8" s="1"/>
  <c r="B972" i="8"/>
  <c r="C972" i="8"/>
  <c r="D972" i="8"/>
  <c r="A973" i="8"/>
  <c r="E973" i="8" s="1"/>
  <c r="B973" i="8"/>
  <c r="C973" i="8"/>
  <c r="D973" i="8"/>
  <c r="A974" i="8"/>
  <c r="E974" i="8" s="1"/>
  <c r="B974" i="8"/>
  <c r="C974" i="8"/>
  <c r="D974" i="8"/>
  <c r="A975" i="8"/>
  <c r="E975" i="8" s="1"/>
  <c r="B975" i="8"/>
  <c r="C975" i="8"/>
  <c r="D975" i="8"/>
  <c r="A976" i="8"/>
  <c r="E976" i="8" s="1"/>
  <c r="B976" i="8"/>
  <c r="C976" i="8"/>
  <c r="D976" i="8"/>
  <c r="A977" i="8"/>
  <c r="E977" i="8" s="1"/>
  <c r="B977" i="8"/>
  <c r="C977" i="8"/>
  <c r="D977" i="8"/>
  <c r="A978" i="8"/>
  <c r="E978" i="8" s="1"/>
  <c r="B978" i="8"/>
  <c r="C978" i="8"/>
  <c r="D978" i="8"/>
  <c r="A979" i="8"/>
  <c r="E979" i="8" s="1"/>
  <c r="B979" i="8"/>
  <c r="C979" i="8"/>
  <c r="D979" i="8"/>
  <c r="A980" i="8"/>
  <c r="E980" i="8" s="1"/>
  <c r="B980" i="8"/>
  <c r="C980" i="8"/>
  <c r="D980" i="8"/>
  <c r="A981" i="8"/>
  <c r="E981" i="8" s="1"/>
  <c r="B981" i="8"/>
  <c r="C981" i="8"/>
  <c r="D981" i="8"/>
  <c r="A982" i="8"/>
  <c r="E982" i="8" s="1"/>
  <c r="B982" i="8"/>
  <c r="C982" i="8"/>
  <c r="D982" i="8"/>
  <c r="A983" i="8"/>
  <c r="E983" i="8" s="1"/>
  <c r="B983" i="8"/>
  <c r="C983" i="8"/>
  <c r="D983" i="8"/>
  <c r="A984" i="8"/>
  <c r="E984" i="8" s="1"/>
  <c r="B984" i="8"/>
  <c r="C984" i="8"/>
  <c r="D984" i="8"/>
  <c r="A985" i="8"/>
  <c r="E985" i="8" s="1"/>
  <c r="B985" i="8"/>
  <c r="C985" i="8"/>
  <c r="D985" i="8"/>
  <c r="A986" i="8"/>
  <c r="E986" i="8" s="1"/>
  <c r="B986" i="8"/>
  <c r="C986" i="8"/>
  <c r="D986" i="8"/>
  <c r="A987" i="8"/>
  <c r="E987" i="8" s="1"/>
  <c r="B987" i="8"/>
  <c r="C987" i="8"/>
  <c r="D987" i="8"/>
  <c r="A988" i="8"/>
  <c r="E988" i="8" s="1"/>
  <c r="B988" i="8"/>
  <c r="C988" i="8"/>
  <c r="D988" i="8"/>
  <c r="A989" i="8"/>
  <c r="E989" i="8" s="1"/>
  <c r="B989" i="8"/>
  <c r="C989" i="8"/>
  <c r="D989" i="8"/>
  <c r="A990" i="8"/>
  <c r="E990" i="8" s="1"/>
  <c r="B990" i="8"/>
  <c r="C990" i="8"/>
  <c r="D990" i="8"/>
  <c r="A991" i="8"/>
  <c r="E991" i="8" s="1"/>
  <c r="B991" i="8"/>
  <c r="C991" i="8"/>
  <c r="D991" i="8"/>
  <c r="A992" i="8"/>
  <c r="E992" i="8" s="1"/>
  <c r="B992" i="8"/>
  <c r="C992" i="8"/>
  <c r="D992" i="8"/>
  <c r="A993" i="8"/>
  <c r="E993" i="8" s="1"/>
  <c r="B993" i="8"/>
  <c r="C993" i="8"/>
  <c r="D993" i="8"/>
  <c r="A994" i="8"/>
  <c r="E994" i="8" s="1"/>
  <c r="B994" i="8"/>
  <c r="C994" i="8"/>
  <c r="D994" i="8"/>
  <c r="A995" i="8"/>
  <c r="E995" i="8" s="1"/>
  <c r="B995" i="8"/>
  <c r="C995" i="8"/>
  <c r="D995" i="8"/>
  <c r="A996" i="8"/>
  <c r="E996" i="8" s="1"/>
  <c r="B996" i="8"/>
  <c r="C996" i="8"/>
  <c r="D996" i="8"/>
  <c r="A997" i="8"/>
  <c r="E997" i="8" s="1"/>
  <c r="B997" i="8"/>
  <c r="C997" i="8"/>
  <c r="D997" i="8"/>
  <c r="A998" i="8"/>
  <c r="E998" i="8" s="1"/>
  <c r="B998" i="8"/>
  <c r="C998" i="8"/>
  <c r="D998" i="8"/>
  <c r="A999" i="8"/>
  <c r="E999" i="8" s="1"/>
  <c r="B999" i="8"/>
  <c r="C999" i="8"/>
  <c r="D999" i="8"/>
  <c r="A1000" i="8"/>
  <c r="E1000" i="8" s="1"/>
  <c r="B1000" i="8"/>
  <c r="C1000" i="8"/>
  <c r="D1000" i="8"/>
  <c r="A1001" i="8"/>
  <c r="E1001" i="8" s="1"/>
  <c r="B1001" i="8"/>
  <c r="C1001" i="8"/>
  <c r="D1001" i="8"/>
  <c r="A1002" i="8"/>
  <c r="E1002" i="8" s="1"/>
  <c r="B1002" i="8"/>
  <c r="C1002" i="8"/>
  <c r="D1002" i="8"/>
  <c r="A1003" i="8"/>
  <c r="E1003" i="8" s="1"/>
  <c r="B1003" i="8"/>
  <c r="C1003" i="8"/>
  <c r="D1003" i="8"/>
  <c r="A1004" i="8"/>
  <c r="E1004" i="8" s="1"/>
  <c r="B1004" i="8"/>
  <c r="C1004" i="8"/>
  <c r="D1004" i="8"/>
  <c r="A1005" i="8"/>
  <c r="E1005" i="8" s="1"/>
  <c r="B1005" i="8"/>
  <c r="C1005" i="8"/>
  <c r="D1005" i="8"/>
  <c r="A1006" i="8"/>
  <c r="E1006" i="8" s="1"/>
  <c r="B1006" i="8"/>
  <c r="C1006" i="8"/>
  <c r="D1006" i="8"/>
  <c r="A1007" i="8"/>
  <c r="E1007" i="8" s="1"/>
  <c r="B1007" i="8"/>
  <c r="C1007" i="8"/>
  <c r="D1007" i="8"/>
  <c r="A1008" i="8"/>
  <c r="E1008" i="8" s="1"/>
  <c r="B1008" i="8"/>
  <c r="C1008" i="8"/>
  <c r="D1008" i="8"/>
  <c r="A1009" i="8"/>
  <c r="E1009" i="8" s="1"/>
  <c r="B1009" i="8"/>
  <c r="C1009" i="8"/>
  <c r="D1009" i="8"/>
  <c r="A1010" i="8"/>
  <c r="E1010" i="8" s="1"/>
  <c r="B1010" i="8"/>
  <c r="C1010" i="8"/>
  <c r="D1010" i="8"/>
  <c r="A1011" i="8"/>
  <c r="E1011" i="8" s="1"/>
  <c r="B1011" i="8"/>
  <c r="C1011" i="8"/>
  <c r="D1011" i="8"/>
  <c r="A1012" i="8"/>
  <c r="E1012" i="8" s="1"/>
  <c r="B1012" i="8"/>
  <c r="C1012" i="8"/>
  <c r="D1012" i="8"/>
  <c r="A1013" i="8"/>
  <c r="E1013" i="8" s="1"/>
  <c r="B1013" i="8"/>
  <c r="C1013" i="8"/>
  <c r="D1013" i="8"/>
  <c r="A1014" i="8"/>
  <c r="E1014" i="8" s="1"/>
  <c r="B1014" i="8"/>
  <c r="C1014" i="8"/>
  <c r="D1014" i="8"/>
  <c r="A1015" i="8"/>
  <c r="E1015" i="8" s="1"/>
  <c r="B1015" i="8"/>
  <c r="C1015" i="8"/>
  <c r="D1015" i="8"/>
  <c r="A1016" i="8"/>
  <c r="E1016" i="8" s="1"/>
  <c r="B1016" i="8"/>
  <c r="C1016" i="8"/>
  <c r="D1016" i="8"/>
  <c r="A1017" i="8"/>
  <c r="E1017" i="8" s="1"/>
  <c r="B1017" i="8"/>
  <c r="C1017" i="8"/>
  <c r="D1017" i="8"/>
  <c r="A1018" i="8"/>
  <c r="E1018" i="8" s="1"/>
  <c r="B1018" i="8"/>
  <c r="C1018" i="8"/>
  <c r="D1018" i="8"/>
  <c r="A1019" i="8"/>
  <c r="E1019" i="8" s="1"/>
  <c r="B1019" i="8"/>
  <c r="C1019" i="8"/>
  <c r="D1019" i="8"/>
  <c r="A1020" i="8"/>
  <c r="E1020" i="8" s="1"/>
  <c r="B1020" i="8"/>
  <c r="C1020" i="8"/>
  <c r="D1020" i="8"/>
  <c r="A1021" i="8"/>
  <c r="E1021" i="8" s="1"/>
  <c r="B1021" i="8"/>
  <c r="C1021" i="8"/>
  <c r="D1021" i="8"/>
  <c r="A1022" i="8"/>
  <c r="E1022" i="8" s="1"/>
  <c r="B1022" i="8"/>
  <c r="C1022" i="8"/>
  <c r="D1022" i="8"/>
  <c r="A1023" i="8"/>
  <c r="E1023" i="8" s="1"/>
  <c r="B1023" i="8"/>
  <c r="C1023" i="8"/>
  <c r="D1023" i="8"/>
  <c r="A1024" i="8"/>
  <c r="E1024" i="8" s="1"/>
  <c r="B1024" i="8"/>
  <c r="C1024" i="8"/>
  <c r="D1024" i="8"/>
  <c r="A1025" i="8"/>
  <c r="E1025" i="8" s="1"/>
  <c r="B1025" i="8"/>
  <c r="C1025" i="8"/>
  <c r="D1025" i="8"/>
  <c r="A1026" i="8"/>
  <c r="E1026" i="8" s="1"/>
  <c r="B1026" i="8"/>
  <c r="C1026" i="8"/>
  <c r="D1026" i="8"/>
  <c r="A1027" i="8"/>
  <c r="E1027" i="8" s="1"/>
  <c r="B1027" i="8"/>
  <c r="C1027" i="8"/>
  <c r="D1027" i="8"/>
  <c r="A1028" i="8"/>
  <c r="E1028" i="8" s="1"/>
  <c r="B1028" i="8"/>
  <c r="C1028" i="8"/>
  <c r="D1028" i="8"/>
  <c r="A1029" i="8"/>
  <c r="E1029" i="8" s="1"/>
  <c r="B1029" i="8"/>
  <c r="C1029" i="8"/>
  <c r="D1029" i="8"/>
  <c r="A1030" i="8"/>
  <c r="E1030" i="8" s="1"/>
  <c r="B1030" i="8"/>
  <c r="C1030" i="8"/>
  <c r="D1030" i="8"/>
  <c r="A1031" i="8"/>
  <c r="E1031" i="8" s="1"/>
  <c r="B1031" i="8"/>
  <c r="C1031" i="8"/>
  <c r="D1031" i="8"/>
  <c r="A1032" i="8"/>
  <c r="E1032" i="8" s="1"/>
  <c r="B1032" i="8"/>
  <c r="C1032" i="8"/>
  <c r="D1032" i="8"/>
  <c r="A1033" i="8"/>
  <c r="E1033" i="8" s="1"/>
  <c r="B1033" i="8"/>
  <c r="C1033" i="8"/>
  <c r="D1033" i="8"/>
  <c r="A1034" i="8"/>
  <c r="E1034" i="8" s="1"/>
  <c r="B1034" i="8"/>
  <c r="C1034" i="8"/>
  <c r="D1034" i="8"/>
  <c r="A1035" i="8"/>
  <c r="E1035" i="8" s="1"/>
  <c r="B1035" i="8"/>
  <c r="C1035" i="8"/>
  <c r="D1035" i="8"/>
  <c r="A1036" i="8"/>
  <c r="E1036" i="8" s="1"/>
  <c r="B1036" i="8"/>
  <c r="C1036" i="8"/>
  <c r="D1036" i="8"/>
  <c r="A1037" i="8"/>
  <c r="E1037" i="8" s="1"/>
  <c r="B1037" i="8"/>
  <c r="C1037" i="8"/>
  <c r="D1037" i="8"/>
  <c r="A1038" i="8"/>
  <c r="E1038" i="8" s="1"/>
  <c r="B1038" i="8"/>
  <c r="C1038" i="8"/>
  <c r="D1038" i="8"/>
  <c r="A1039" i="8"/>
  <c r="E1039" i="8" s="1"/>
  <c r="B1039" i="8"/>
  <c r="C1039" i="8"/>
  <c r="D1039" i="8"/>
  <c r="A1040" i="8"/>
  <c r="E1040" i="8" s="1"/>
  <c r="B1040" i="8"/>
  <c r="C1040" i="8"/>
  <c r="D1040" i="8"/>
  <c r="A1041" i="8"/>
  <c r="E1041" i="8" s="1"/>
  <c r="B1041" i="8"/>
  <c r="C1041" i="8"/>
  <c r="D1041" i="8"/>
  <c r="A1042" i="8"/>
  <c r="E1042" i="8" s="1"/>
  <c r="B1042" i="8"/>
  <c r="C1042" i="8"/>
  <c r="D1042" i="8"/>
  <c r="A1043" i="8"/>
  <c r="E1043" i="8" s="1"/>
  <c r="B1043" i="8"/>
  <c r="C1043" i="8"/>
  <c r="D1043" i="8"/>
  <c r="A1044" i="8"/>
  <c r="E1044" i="8" s="1"/>
  <c r="B1044" i="8"/>
  <c r="C1044" i="8"/>
  <c r="D1044" i="8"/>
  <c r="A1045" i="8"/>
  <c r="E1045" i="8" s="1"/>
  <c r="B1045" i="8"/>
  <c r="C1045" i="8"/>
  <c r="D1045" i="8"/>
  <c r="A1046" i="8"/>
  <c r="E1046" i="8" s="1"/>
  <c r="B1046" i="8"/>
  <c r="C1046" i="8"/>
  <c r="D1046" i="8"/>
  <c r="A1047" i="8"/>
  <c r="E1047" i="8" s="1"/>
  <c r="B1047" i="8"/>
  <c r="C1047" i="8"/>
  <c r="D1047" i="8"/>
  <c r="A1048" i="8"/>
  <c r="E1048" i="8" s="1"/>
  <c r="B1048" i="8"/>
  <c r="C1048" i="8"/>
  <c r="D1048" i="8"/>
  <c r="A1049" i="8"/>
  <c r="E1049" i="8" s="1"/>
  <c r="B1049" i="8"/>
  <c r="C1049" i="8"/>
  <c r="D1049" i="8"/>
  <c r="A1050" i="8"/>
  <c r="E1050" i="8" s="1"/>
  <c r="B1050" i="8"/>
  <c r="C1050" i="8"/>
  <c r="D1050" i="8"/>
  <c r="A1051" i="8"/>
  <c r="E1051" i="8" s="1"/>
  <c r="B1051" i="8"/>
  <c r="C1051" i="8"/>
  <c r="D1051" i="8"/>
  <c r="A1052" i="8"/>
  <c r="E1052" i="8" s="1"/>
  <c r="B1052" i="8"/>
  <c r="C1052" i="8"/>
  <c r="D1052" i="8"/>
  <c r="A1053" i="8"/>
  <c r="E1053" i="8" s="1"/>
  <c r="B1053" i="8"/>
  <c r="C1053" i="8"/>
  <c r="D1053" i="8"/>
  <c r="A1054" i="8"/>
  <c r="E1054" i="8" s="1"/>
  <c r="B1054" i="8"/>
  <c r="C1054" i="8"/>
  <c r="D1054" i="8"/>
  <c r="A1055" i="8"/>
  <c r="E1055" i="8" s="1"/>
  <c r="B1055" i="8"/>
  <c r="C1055" i="8"/>
  <c r="D1055" i="8"/>
  <c r="A1056" i="8"/>
  <c r="E1056" i="8" s="1"/>
  <c r="B1056" i="8"/>
  <c r="C1056" i="8"/>
  <c r="D1056" i="8"/>
  <c r="A1057" i="8"/>
  <c r="E1057" i="8" s="1"/>
  <c r="B1057" i="8"/>
  <c r="C1057" i="8"/>
  <c r="D1057" i="8"/>
  <c r="A1058" i="8"/>
  <c r="E1058" i="8" s="1"/>
  <c r="B1058" i="8"/>
  <c r="C1058" i="8"/>
  <c r="D1058" i="8"/>
  <c r="A1059" i="8"/>
  <c r="E1059" i="8" s="1"/>
  <c r="B1059" i="8"/>
  <c r="C1059" i="8"/>
  <c r="D1059" i="8"/>
  <c r="A1060" i="8"/>
  <c r="E1060" i="8" s="1"/>
  <c r="B1060" i="8"/>
  <c r="C1060" i="8"/>
  <c r="D1060" i="8"/>
  <c r="A1061" i="8"/>
  <c r="E1061" i="8" s="1"/>
  <c r="B1061" i="8"/>
  <c r="C1061" i="8"/>
  <c r="D1061" i="8"/>
  <c r="A1062" i="8"/>
  <c r="E1062" i="8" s="1"/>
  <c r="B1062" i="8"/>
  <c r="C1062" i="8"/>
  <c r="D1062" i="8"/>
  <c r="A1063" i="8"/>
  <c r="E1063" i="8" s="1"/>
  <c r="B1063" i="8"/>
  <c r="C1063" i="8"/>
  <c r="D1063" i="8"/>
  <c r="A1064" i="8"/>
  <c r="E1064" i="8" s="1"/>
  <c r="B1064" i="8"/>
  <c r="C1064" i="8"/>
  <c r="D1064" i="8"/>
  <c r="A1065" i="8"/>
  <c r="E1065" i="8" s="1"/>
  <c r="B1065" i="8"/>
  <c r="C1065" i="8"/>
  <c r="D1065" i="8"/>
  <c r="A1066" i="8"/>
  <c r="E1066" i="8" s="1"/>
  <c r="B1066" i="8"/>
  <c r="C1066" i="8"/>
  <c r="D1066" i="8"/>
  <c r="A1067" i="8"/>
  <c r="E1067" i="8" s="1"/>
  <c r="B1067" i="8"/>
  <c r="C1067" i="8"/>
  <c r="D1067" i="8"/>
  <c r="A1068" i="8"/>
  <c r="E1068" i="8" s="1"/>
  <c r="B1068" i="8"/>
  <c r="C1068" i="8"/>
  <c r="D1068" i="8"/>
  <c r="A1069" i="8"/>
  <c r="E1069" i="8" s="1"/>
  <c r="B1069" i="8"/>
  <c r="C1069" i="8"/>
  <c r="D1069" i="8"/>
  <c r="A1070" i="8"/>
  <c r="E1070" i="8" s="1"/>
  <c r="B1070" i="8"/>
  <c r="C1070" i="8"/>
  <c r="D1070" i="8"/>
  <c r="A1071" i="8"/>
  <c r="E1071" i="8" s="1"/>
  <c r="B1071" i="8"/>
  <c r="C1071" i="8"/>
  <c r="D1071" i="8"/>
  <c r="A1072" i="8"/>
  <c r="E1072" i="8" s="1"/>
  <c r="B1072" i="8"/>
  <c r="C1072" i="8"/>
  <c r="D1072" i="8"/>
  <c r="A1073" i="8"/>
  <c r="E1073" i="8" s="1"/>
  <c r="B1073" i="8"/>
  <c r="C1073" i="8"/>
  <c r="D1073" i="8"/>
  <c r="A1074" i="8"/>
  <c r="E1074" i="8" s="1"/>
  <c r="B1074" i="8"/>
  <c r="C1074" i="8"/>
  <c r="D1074" i="8"/>
  <c r="A1075" i="8"/>
  <c r="E1075" i="8" s="1"/>
  <c r="B1075" i="8"/>
  <c r="C1075" i="8"/>
  <c r="D1075" i="8"/>
  <c r="A1076" i="8"/>
  <c r="E1076" i="8" s="1"/>
  <c r="B1076" i="8"/>
  <c r="C1076" i="8"/>
  <c r="D1076" i="8"/>
  <c r="A1077" i="8"/>
  <c r="E1077" i="8" s="1"/>
  <c r="B1077" i="8"/>
  <c r="C1077" i="8"/>
  <c r="D1077" i="8"/>
  <c r="A1078" i="8"/>
  <c r="E1078" i="8" s="1"/>
  <c r="B1078" i="8"/>
  <c r="C1078" i="8"/>
  <c r="D1078" i="8"/>
  <c r="A1079" i="8"/>
  <c r="E1079" i="8" s="1"/>
  <c r="B1079" i="8"/>
  <c r="C1079" i="8"/>
  <c r="D1079" i="8"/>
  <c r="A1080" i="8"/>
  <c r="E1080" i="8" s="1"/>
  <c r="B1080" i="8"/>
  <c r="C1080" i="8"/>
  <c r="D1080" i="8"/>
  <c r="A1081" i="8"/>
  <c r="E1081" i="8" s="1"/>
  <c r="B1081" i="8"/>
  <c r="C1081" i="8"/>
  <c r="D1081" i="8"/>
  <c r="A1082" i="8"/>
  <c r="E1082" i="8" s="1"/>
  <c r="B1082" i="8"/>
  <c r="C1082" i="8"/>
  <c r="D1082" i="8"/>
  <c r="A1083" i="8"/>
  <c r="E1083" i="8" s="1"/>
  <c r="B1083" i="8"/>
  <c r="C1083" i="8"/>
  <c r="D1083" i="8"/>
  <c r="A1084" i="8"/>
  <c r="E1084" i="8" s="1"/>
  <c r="B1084" i="8"/>
  <c r="C1084" i="8"/>
  <c r="D1084" i="8"/>
  <c r="A1085" i="8"/>
  <c r="E1085" i="8" s="1"/>
  <c r="B1085" i="8"/>
  <c r="C1085" i="8"/>
  <c r="D1085" i="8"/>
  <c r="A1086" i="8"/>
  <c r="E1086" i="8" s="1"/>
  <c r="B1086" i="8"/>
  <c r="C1086" i="8"/>
  <c r="D1086" i="8"/>
  <c r="A1087" i="8"/>
  <c r="E1087" i="8" s="1"/>
  <c r="B1087" i="8"/>
  <c r="C1087" i="8"/>
  <c r="D1087" i="8"/>
  <c r="A1088" i="8"/>
  <c r="E1088" i="8" s="1"/>
  <c r="B1088" i="8"/>
  <c r="C1088" i="8"/>
  <c r="D1088" i="8"/>
  <c r="A1089" i="8"/>
  <c r="E1089" i="8" s="1"/>
  <c r="B1089" i="8"/>
  <c r="C1089" i="8"/>
  <c r="D1089" i="8"/>
  <c r="A1090" i="8"/>
  <c r="E1090" i="8" s="1"/>
  <c r="B1090" i="8"/>
  <c r="C1090" i="8"/>
  <c r="D1090" i="8"/>
  <c r="A1091" i="8"/>
  <c r="E1091" i="8" s="1"/>
  <c r="B1091" i="8"/>
  <c r="C1091" i="8"/>
  <c r="D1091" i="8"/>
  <c r="A1092" i="8"/>
  <c r="E1092" i="8" s="1"/>
  <c r="B1092" i="8"/>
  <c r="C1092" i="8"/>
  <c r="D1092" i="8"/>
  <c r="A1093" i="8"/>
  <c r="E1093" i="8" s="1"/>
  <c r="B1093" i="8"/>
  <c r="C1093" i="8"/>
  <c r="D1093" i="8"/>
  <c r="A1094" i="8"/>
  <c r="E1094" i="8" s="1"/>
  <c r="B1094" i="8"/>
  <c r="C1094" i="8"/>
  <c r="D1094" i="8"/>
  <c r="A1095" i="8"/>
  <c r="E1095" i="8" s="1"/>
  <c r="B1095" i="8"/>
  <c r="C1095" i="8"/>
  <c r="D1095" i="8"/>
  <c r="A1096" i="8"/>
  <c r="E1096" i="8" s="1"/>
  <c r="B1096" i="8"/>
  <c r="C1096" i="8"/>
  <c r="D1096" i="8"/>
  <c r="A1097" i="8"/>
  <c r="E1097" i="8" s="1"/>
  <c r="B1097" i="8"/>
  <c r="C1097" i="8"/>
  <c r="D1097" i="8"/>
  <c r="A1098" i="8"/>
  <c r="E1098" i="8" s="1"/>
  <c r="B1098" i="8"/>
  <c r="C1098" i="8"/>
  <c r="D1098" i="8"/>
  <c r="A1099" i="8"/>
  <c r="E1099" i="8" s="1"/>
  <c r="B1099" i="8"/>
  <c r="C1099" i="8"/>
  <c r="D1099" i="8"/>
  <c r="A1100" i="8"/>
  <c r="E1100" i="8" s="1"/>
  <c r="B1100" i="8"/>
  <c r="C1100" i="8"/>
  <c r="D1100" i="8"/>
  <c r="A1101" i="8"/>
  <c r="E1101" i="8" s="1"/>
  <c r="B1101" i="8"/>
  <c r="C1101" i="8"/>
  <c r="D1101" i="8"/>
  <c r="A1102" i="8"/>
  <c r="E1102" i="8" s="1"/>
  <c r="B1102" i="8"/>
  <c r="C1102" i="8"/>
  <c r="D1102" i="8"/>
  <c r="A1103" i="8"/>
  <c r="E1103" i="8" s="1"/>
  <c r="B1103" i="8"/>
  <c r="C1103" i="8"/>
  <c r="D1103" i="8"/>
  <c r="A1104" i="8"/>
  <c r="E1104" i="8" s="1"/>
  <c r="B1104" i="8"/>
  <c r="C1104" i="8"/>
  <c r="D1104" i="8"/>
  <c r="A1105" i="8"/>
  <c r="E1105" i="8" s="1"/>
  <c r="B1105" i="8"/>
  <c r="C1105" i="8"/>
  <c r="D1105" i="8"/>
  <c r="A1106" i="8"/>
  <c r="E1106" i="8" s="1"/>
  <c r="B1106" i="8"/>
  <c r="C1106" i="8"/>
  <c r="D1106" i="8"/>
  <c r="A1107" i="8"/>
  <c r="E1107" i="8" s="1"/>
  <c r="B1107" i="8"/>
  <c r="C1107" i="8"/>
  <c r="D1107" i="8"/>
  <c r="A1108" i="8"/>
  <c r="E1108" i="8" s="1"/>
  <c r="B1108" i="8"/>
  <c r="C1108" i="8"/>
  <c r="D1108" i="8"/>
  <c r="A1109" i="8"/>
  <c r="E1109" i="8" s="1"/>
  <c r="B1109" i="8"/>
  <c r="C1109" i="8"/>
  <c r="D1109" i="8"/>
  <c r="A1110" i="8"/>
  <c r="E1110" i="8" s="1"/>
  <c r="B1110" i="8"/>
  <c r="C1110" i="8"/>
  <c r="D1110" i="8"/>
  <c r="A1111" i="8"/>
  <c r="E1111" i="8" s="1"/>
  <c r="B1111" i="8"/>
  <c r="C1111" i="8"/>
  <c r="D1111" i="8"/>
  <c r="A1112" i="8"/>
  <c r="E1112" i="8" s="1"/>
  <c r="B1112" i="8"/>
  <c r="C1112" i="8"/>
  <c r="D1112" i="8"/>
  <c r="A1113" i="8"/>
  <c r="E1113" i="8" s="1"/>
  <c r="B1113" i="8"/>
  <c r="C1113" i="8"/>
  <c r="D1113" i="8"/>
  <c r="A1114" i="8"/>
  <c r="E1114" i="8" s="1"/>
  <c r="B1114" i="8"/>
  <c r="C1114" i="8"/>
  <c r="D1114" i="8"/>
  <c r="A1115" i="8"/>
  <c r="E1115" i="8" s="1"/>
  <c r="B1115" i="8"/>
  <c r="C1115" i="8"/>
  <c r="D1115" i="8"/>
  <c r="A1116" i="8"/>
  <c r="E1116" i="8" s="1"/>
  <c r="B1116" i="8"/>
  <c r="C1116" i="8"/>
  <c r="D1116" i="8"/>
  <c r="A1117" i="8"/>
  <c r="E1117" i="8" s="1"/>
  <c r="B1117" i="8"/>
  <c r="C1117" i="8"/>
  <c r="D1117" i="8"/>
  <c r="A1118" i="8"/>
  <c r="E1118" i="8" s="1"/>
  <c r="B1118" i="8"/>
  <c r="C1118" i="8"/>
  <c r="D1118" i="8"/>
  <c r="A1119" i="8"/>
  <c r="E1119" i="8" s="1"/>
  <c r="B1119" i="8"/>
  <c r="C1119" i="8"/>
  <c r="D1119" i="8"/>
  <c r="A1120" i="8"/>
  <c r="E1120" i="8" s="1"/>
  <c r="B1120" i="8"/>
  <c r="C1120" i="8"/>
  <c r="D1120" i="8"/>
  <c r="A1121" i="8"/>
  <c r="E1121" i="8" s="1"/>
  <c r="B1121" i="8"/>
  <c r="C1121" i="8"/>
  <c r="D1121" i="8"/>
  <c r="A1122" i="8"/>
  <c r="E1122" i="8" s="1"/>
  <c r="B1122" i="8"/>
  <c r="C1122" i="8"/>
  <c r="D1122" i="8"/>
  <c r="A1123" i="8"/>
  <c r="E1123" i="8" s="1"/>
  <c r="B1123" i="8"/>
  <c r="C1123" i="8"/>
  <c r="D1123" i="8"/>
  <c r="A1124" i="8"/>
  <c r="E1124" i="8" s="1"/>
  <c r="B1124" i="8"/>
  <c r="C1124" i="8"/>
  <c r="D1124" i="8"/>
  <c r="A1125" i="8"/>
  <c r="E1125" i="8" s="1"/>
  <c r="B1125" i="8"/>
  <c r="C1125" i="8"/>
  <c r="D1125" i="8"/>
  <c r="A1126" i="8"/>
  <c r="E1126" i="8" s="1"/>
  <c r="B1126" i="8"/>
  <c r="C1126" i="8"/>
  <c r="D1126" i="8"/>
  <c r="A1127" i="8"/>
  <c r="E1127" i="8" s="1"/>
  <c r="B1127" i="8"/>
  <c r="C1127" i="8"/>
  <c r="D1127" i="8"/>
  <c r="A1128" i="8"/>
  <c r="E1128" i="8" s="1"/>
  <c r="B1128" i="8"/>
  <c r="C1128" i="8"/>
  <c r="D1128" i="8"/>
  <c r="A1129" i="8"/>
  <c r="E1129" i="8" s="1"/>
  <c r="B1129" i="8"/>
  <c r="C1129" i="8"/>
  <c r="D1129" i="8"/>
  <c r="A1130" i="8"/>
  <c r="E1130" i="8" s="1"/>
  <c r="B1130" i="8"/>
  <c r="C1130" i="8"/>
  <c r="D1130" i="8"/>
  <c r="A1131" i="8"/>
  <c r="E1131" i="8" s="1"/>
  <c r="B1131" i="8"/>
  <c r="C1131" i="8"/>
  <c r="D1131" i="8"/>
  <c r="A1132" i="8"/>
  <c r="E1132" i="8" s="1"/>
  <c r="B1132" i="8"/>
  <c r="C1132" i="8"/>
  <c r="D1132" i="8"/>
  <c r="A1133" i="8"/>
  <c r="E1133" i="8" s="1"/>
  <c r="B1133" i="8"/>
  <c r="C1133" i="8"/>
  <c r="D1133" i="8"/>
  <c r="A1134" i="8"/>
  <c r="E1134" i="8" s="1"/>
  <c r="B1134" i="8"/>
  <c r="C1134" i="8"/>
  <c r="D1134" i="8"/>
  <c r="A1135" i="8"/>
  <c r="E1135" i="8" s="1"/>
  <c r="B1135" i="8"/>
  <c r="C1135" i="8"/>
  <c r="D1135" i="8"/>
  <c r="A1136" i="8"/>
  <c r="E1136" i="8" s="1"/>
  <c r="B1136" i="8"/>
  <c r="C1136" i="8"/>
  <c r="D1136" i="8"/>
  <c r="A1137" i="8"/>
  <c r="E1137" i="8" s="1"/>
  <c r="B1137" i="8"/>
  <c r="C1137" i="8"/>
  <c r="D1137" i="8"/>
  <c r="A1138" i="8"/>
  <c r="E1138" i="8" s="1"/>
  <c r="B1138" i="8"/>
  <c r="C1138" i="8"/>
  <c r="D1138" i="8"/>
  <c r="A1139" i="8"/>
  <c r="E1139" i="8" s="1"/>
  <c r="B1139" i="8"/>
  <c r="C1139" i="8"/>
  <c r="D1139" i="8"/>
  <c r="A1140" i="8"/>
  <c r="E1140" i="8" s="1"/>
  <c r="B1140" i="8"/>
  <c r="C1140" i="8"/>
  <c r="D1140" i="8"/>
  <c r="A1141" i="8"/>
  <c r="E1141" i="8" s="1"/>
  <c r="B1141" i="8"/>
  <c r="C1141" i="8"/>
  <c r="D1141" i="8"/>
  <c r="A1142" i="8"/>
  <c r="E1142" i="8" s="1"/>
  <c r="B1142" i="8"/>
  <c r="C1142" i="8"/>
  <c r="D1142" i="8"/>
  <c r="A1143" i="8"/>
  <c r="E1143" i="8" s="1"/>
  <c r="B1143" i="8"/>
  <c r="C1143" i="8"/>
  <c r="D1143" i="8"/>
  <c r="A1144" i="8"/>
  <c r="E1144" i="8" s="1"/>
  <c r="B1144" i="8"/>
  <c r="C1144" i="8"/>
  <c r="D1144" i="8"/>
  <c r="A1145" i="8"/>
  <c r="E1145" i="8" s="1"/>
  <c r="B1145" i="8"/>
  <c r="C1145" i="8"/>
  <c r="D1145" i="8"/>
  <c r="A1146" i="8"/>
  <c r="E1146" i="8" s="1"/>
  <c r="B1146" i="8"/>
  <c r="C1146" i="8"/>
  <c r="D1146" i="8"/>
  <c r="A1147" i="8"/>
  <c r="E1147" i="8" s="1"/>
  <c r="B1147" i="8"/>
  <c r="C1147" i="8"/>
  <c r="D1147" i="8"/>
  <c r="A1148" i="8"/>
  <c r="E1148" i="8" s="1"/>
  <c r="B1148" i="8"/>
  <c r="C1148" i="8"/>
  <c r="D1148" i="8"/>
  <c r="A1149" i="8"/>
  <c r="E1149" i="8" s="1"/>
  <c r="B1149" i="8"/>
  <c r="C1149" i="8"/>
  <c r="D1149" i="8"/>
  <c r="A1150" i="8"/>
  <c r="E1150" i="8" s="1"/>
  <c r="B1150" i="8"/>
  <c r="C1150" i="8"/>
  <c r="D1150" i="8"/>
  <c r="A1151" i="8"/>
  <c r="E1151" i="8" s="1"/>
  <c r="B1151" i="8"/>
  <c r="C1151" i="8"/>
  <c r="D1151" i="8"/>
  <c r="A1152" i="8"/>
  <c r="E1152" i="8" s="1"/>
  <c r="B1152" i="8"/>
  <c r="C1152" i="8"/>
  <c r="D1152" i="8"/>
  <c r="A1153" i="8"/>
  <c r="E1153" i="8" s="1"/>
  <c r="B1153" i="8"/>
  <c r="C1153" i="8"/>
  <c r="D1153" i="8"/>
  <c r="A1154" i="8"/>
  <c r="E1154" i="8" s="1"/>
  <c r="B1154" i="8"/>
  <c r="C1154" i="8"/>
  <c r="D1154" i="8"/>
  <c r="A1155" i="8"/>
  <c r="E1155" i="8" s="1"/>
  <c r="B1155" i="8"/>
  <c r="C1155" i="8"/>
  <c r="D1155" i="8"/>
  <c r="A1156" i="8"/>
  <c r="E1156" i="8" s="1"/>
  <c r="B1156" i="8"/>
  <c r="C1156" i="8"/>
  <c r="D1156" i="8"/>
  <c r="A1157" i="8"/>
  <c r="E1157" i="8" s="1"/>
  <c r="B1157" i="8"/>
  <c r="C1157" i="8"/>
  <c r="D1157" i="8"/>
  <c r="A1158" i="8"/>
  <c r="E1158" i="8" s="1"/>
  <c r="B1158" i="8"/>
  <c r="C1158" i="8"/>
  <c r="D1158" i="8"/>
  <c r="A1159" i="8"/>
  <c r="E1159" i="8" s="1"/>
  <c r="B1159" i="8"/>
  <c r="C1159" i="8"/>
  <c r="D1159" i="8"/>
  <c r="A1160" i="8"/>
  <c r="E1160" i="8" s="1"/>
  <c r="B1160" i="8"/>
  <c r="C1160" i="8"/>
  <c r="D1160" i="8"/>
  <c r="A1161" i="8"/>
  <c r="E1161" i="8" s="1"/>
  <c r="B1161" i="8"/>
  <c r="C1161" i="8"/>
  <c r="D1161" i="8"/>
  <c r="A1162" i="8"/>
  <c r="E1162" i="8" s="1"/>
  <c r="B1162" i="8"/>
  <c r="C1162" i="8"/>
  <c r="D1162" i="8"/>
  <c r="A1163" i="8"/>
  <c r="E1163" i="8" s="1"/>
  <c r="B1163" i="8"/>
  <c r="C1163" i="8"/>
  <c r="D1163" i="8"/>
  <c r="A1164" i="8"/>
  <c r="E1164" i="8" s="1"/>
  <c r="B1164" i="8"/>
  <c r="C1164" i="8"/>
  <c r="D1164" i="8"/>
  <c r="A1165" i="8"/>
  <c r="E1165" i="8" s="1"/>
  <c r="B1165" i="8"/>
  <c r="C1165" i="8"/>
  <c r="D1165" i="8"/>
  <c r="A1166" i="8"/>
  <c r="E1166" i="8" s="1"/>
  <c r="B1166" i="8"/>
  <c r="C1166" i="8"/>
  <c r="D1166" i="8"/>
  <c r="A1167" i="8"/>
  <c r="E1167" i="8" s="1"/>
  <c r="B1167" i="8"/>
  <c r="C1167" i="8"/>
  <c r="D1167" i="8"/>
  <c r="A1168" i="8"/>
  <c r="E1168" i="8" s="1"/>
  <c r="B1168" i="8"/>
  <c r="C1168" i="8"/>
  <c r="D1168" i="8"/>
  <c r="A1169" i="8"/>
  <c r="E1169" i="8" s="1"/>
  <c r="B1169" i="8"/>
  <c r="C1169" i="8"/>
  <c r="D1169" i="8"/>
  <c r="A1170" i="8"/>
  <c r="E1170" i="8" s="1"/>
  <c r="B1170" i="8"/>
  <c r="C1170" i="8"/>
  <c r="D1170" i="8"/>
  <c r="A1171" i="8"/>
  <c r="E1171" i="8" s="1"/>
  <c r="B1171" i="8"/>
  <c r="C1171" i="8"/>
  <c r="D1171" i="8"/>
  <c r="A1172" i="8"/>
  <c r="E1172" i="8" s="1"/>
  <c r="B1172" i="8"/>
  <c r="C1172" i="8"/>
  <c r="D1172" i="8"/>
  <c r="A1173" i="8"/>
  <c r="E1173" i="8" s="1"/>
  <c r="B1173" i="8"/>
  <c r="C1173" i="8"/>
  <c r="D1173" i="8"/>
  <c r="A1174" i="8"/>
  <c r="E1174" i="8" s="1"/>
  <c r="B1174" i="8"/>
  <c r="C1174" i="8"/>
  <c r="D1174" i="8"/>
  <c r="A1175" i="8"/>
  <c r="E1175" i="8" s="1"/>
  <c r="B1175" i="8"/>
  <c r="C1175" i="8"/>
  <c r="D1175" i="8"/>
  <c r="A1176" i="8"/>
  <c r="E1176" i="8" s="1"/>
  <c r="B1176" i="8"/>
  <c r="C1176" i="8"/>
  <c r="D1176" i="8"/>
  <c r="A1177" i="8"/>
  <c r="E1177" i="8" s="1"/>
  <c r="B1177" i="8"/>
  <c r="C1177" i="8"/>
  <c r="D1177" i="8"/>
  <c r="A1178" i="8"/>
  <c r="E1178" i="8" s="1"/>
  <c r="B1178" i="8"/>
  <c r="C1178" i="8"/>
  <c r="D1178" i="8"/>
  <c r="A1179" i="8"/>
  <c r="E1179" i="8" s="1"/>
  <c r="B1179" i="8"/>
  <c r="C1179" i="8"/>
  <c r="D1179" i="8"/>
  <c r="A1180" i="8"/>
  <c r="E1180" i="8" s="1"/>
  <c r="B1180" i="8"/>
  <c r="C1180" i="8"/>
  <c r="D1180" i="8"/>
  <c r="A1181" i="8"/>
  <c r="E1181" i="8" s="1"/>
  <c r="B1181" i="8"/>
  <c r="C1181" i="8"/>
  <c r="D1181" i="8"/>
  <c r="A1182" i="8"/>
  <c r="E1182" i="8" s="1"/>
  <c r="B1182" i="8"/>
  <c r="C1182" i="8"/>
  <c r="D1182" i="8"/>
  <c r="A1183" i="8"/>
  <c r="E1183" i="8" s="1"/>
  <c r="B1183" i="8"/>
  <c r="C1183" i="8"/>
  <c r="D1183" i="8"/>
  <c r="A1184" i="8"/>
  <c r="E1184" i="8" s="1"/>
  <c r="B1184" i="8"/>
  <c r="C1184" i="8"/>
  <c r="D1184" i="8"/>
  <c r="A1185" i="8"/>
  <c r="E1185" i="8" s="1"/>
  <c r="B1185" i="8"/>
  <c r="C1185" i="8"/>
  <c r="D1185" i="8"/>
  <c r="A1186" i="8"/>
  <c r="E1186" i="8" s="1"/>
  <c r="B1186" i="8"/>
  <c r="C1186" i="8"/>
  <c r="D1186" i="8"/>
  <c r="A1187" i="8"/>
  <c r="E1187" i="8" s="1"/>
  <c r="B1187" i="8"/>
  <c r="C1187" i="8"/>
  <c r="D1187" i="8"/>
  <c r="A1188" i="8"/>
  <c r="E1188" i="8" s="1"/>
  <c r="B1188" i="8"/>
  <c r="C1188" i="8"/>
  <c r="D1188" i="8"/>
  <c r="A1189" i="8"/>
  <c r="E1189" i="8" s="1"/>
  <c r="B1189" i="8"/>
  <c r="C1189" i="8"/>
  <c r="D1189" i="8"/>
  <c r="A1190" i="8"/>
  <c r="E1190" i="8" s="1"/>
  <c r="B1190" i="8"/>
  <c r="C1190" i="8"/>
  <c r="D1190" i="8"/>
  <c r="A1191" i="8"/>
  <c r="E1191" i="8" s="1"/>
  <c r="B1191" i="8"/>
  <c r="C1191" i="8"/>
  <c r="D1191" i="8"/>
  <c r="A1192" i="8"/>
  <c r="E1192" i="8" s="1"/>
  <c r="B1192" i="8"/>
  <c r="C1192" i="8"/>
  <c r="D1192" i="8"/>
  <c r="A1193" i="8"/>
  <c r="E1193" i="8" s="1"/>
  <c r="B1193" i="8"/>
  <c r="C1193" i="8"/>
  <c r="D1193" i="8"/>
  <c r="A1194" i="8"/>
  <c r="E1194" i="8" s="1"/>
  <c r="B1194" i="8"/>
  <c r="C1194" i="8"/>
  <c r="D1194" i="8"/>
  <c r="A1195" i="8"/>
  <c r="E1195" i="8" s="1"/>
  <c r="B1195" i="8"/>
  <c r="C1195" i="8"/>
  <c r="D1195" i="8"/>
  <c r="A1196" i="8"/>
  <c r="E1196" i="8" s="1"/>
  <c r="B1196" i="8"/>
  <c r="C1196" i="8"/>
  <c r="D1196" i="8"/>
  <c r="A1197" i="8"/>
  <c r="E1197" i="8" s="1"/>
  <c r="B1197" i="8"/>
  <c r="C1197" i="8"/>
  <c r="D1197" i="8"/>
  <c r="A1198" i="8"/>
  <c r="E1198" i="8" s="1"/>
  <c r="B1198" i="8"/>
  <c r="C1198" i="8"/>
  <c r="D1198" i="8"/>
  <c r="A1199" i="8"/>
  <c r="E1199" i="8" s="1"/>
  <c r="B1199" i="8"/>
  <c r="C1199" i="8"/>
  <c r="D1199" i="8"/>
  <c r="A1200" i="8"/>
  <c r="E1200" i="8" s="1"/>
  <c r="B1200" i="8"/>
  <c r="C1200" i="8"/>
  <c r="D1200" i="8"/>
  <c r="A1201" i="8"/>
  <c r="E1201" i="8" s="1"/>
  <c r="B1201" i="8"/>
  <c r="C1201" i="8"/>
  <c r="D1201" i="8"/>
  <c r="A1202" i="8"/>
  <c r="E1202" i="8" s="1"/>
  <c r="B1202" i="8"/>
  <c r="C1202" i="8"/>
  <c r="D1202" i="8"/>
  <c r="A1203" i="8"/>
  <c r="E1203" i="8" s="1"/>
  <c r="B1203" i="8"/>
  <c r="C1203" i="8"/>
  <c r="D1203" i="8"/>
  <c r="A1204" i="8"/>
  <c r="E1204" i="8" s="1"/>
  <c r="B1204" i="8"/>
  <c r="C1204" i="8"/>
  <c r="D1204" i="8"/>
  <c r="A1205" i="8"/>
  <c r="E1205" i="8" s="1"/>
  <c r="B1205" i="8"/>
  <c r="C1205" i="8"/>
  <c r="D1205" i="8"/>
  <c r="A1206" i="8"/>
  <c r="E1206" i="8" s="1"/>
  <c r="B1206" i="8"/>
  <c r="C1206" i="8"/>
  <c r="D1206" i="8"/>
  <c r="A1207" i="8"/>
  <c r="E1207" i="8" s="1"/>
  <c r="B1207" i="8"/>
  <c r="C1207" i="8"/>
  <c r="D1207" i="8"/>
  <c r="A1208" i="8"/>
  <c r="E1208" i="8" s="1"/>
  <c r="B1208" i="8"/>
  <c r="C1208" i="8"/>
  <c r="D1208" i="8"/>
  <c r="A1209" i="8"/>
  <c r="E1209" i="8" s="1"/>
  <c r="B1209" i="8"/>
  <c r="C1209" i="8"/>
  <c r="D1209" i="8"/>
  <c r="A1210" i="8"/>
  <c r="E1210" i="8" s="1"/>
  <c r="B1210" i="8"/>
  <c r="C1210" i="8"/>
  <c r="D1210" i="8"/>
  <c r="A1211" i="8"/>
  <c r="E1211" i="8" s="1"/>
  <c r="B1211" i="8"/>
  <c r="C1211" i="8"/>
  <c r="D1211" i="8"/>
  <c r="A1212" i="8"/>
  <c r="E1212" i="8" s="1"/>
  <c r="B1212" i="8"/>
  <c r="C1212" i="8"/>
  <c r="D1212" i="8"/>
  <c r="A1213" i="8"/>
  <c r="E1213" i="8" s="1"/>
  <c r="B1213" i="8"/>
  <c r="C1213" i="8"/>
  <c r="D1213" i="8"/>
  <c r="A1214" i="8"/>
  <c r="E1214" i="8" s="1"/>
  <c r="B1214" i="8"/>
  <c r="C1214" i="8"/>
  <c r="D1214" i="8"/>
  <c r="A1215" i="8"/>
  <c r="E1215" i="8" s="1"/>
  <c r="B1215" i="8"/>
  <c r="C1215" i="8"/>
  <c r="D1215" i="8"/>
  <c r="A1216" i="8"/>
  <c r="E1216" i="8" s="1"/>
  <c r="B1216" i="8"/>
  <c r="C1216" i="8"/>
  <c r="D1216" i="8"/>
  <c r="A1217" i="8"/>
  <c r="E1217" i="8" s="1"/>
  <c r="B1217" i="8"/>
  <c r="C1217" i="8"/>
  <c r="D1217" i="8"/>
  <c r="A1218" i="8"/>
  <c r="E1218" i="8" s="1"/>
  <c r="B1218" i="8"/>
  <c r="C1218" i="8"/>
  <c r="D1218" i="8"/>
  <c r="A1219" i="8"/>
  <c r="E1219" i="8" s="1"/>
  <c r="B1219" i="8"/>
  <c r="C1219" i="8"/>
  <c r="D1219" i="8"/>
  <c r="A1220" i="8"/>
  <c r="E1220" i="8" s="1"/>
  <c r="B1220" i="8"/>
  <c r="C1220" i="8"/>
  <c r="D1220" i="8"/>
  <c r="A1221" i="8"/>
  <c r="E1221" i="8" s="1"/>
  <c r="B1221" i="8"/>
  <c r="C1221" i="8"/>
  <c r="D1221" i="8"/>
  <c r="A1222" i="8"/>
  <c r="E1222" i="8" s="1"/>
  <c r="B1222" i="8"/>
  <c r="C1222" i="8"/>
  <c r="D1222" i="8"/>
  <c r="A1223" i="8"/>
  <c r="E1223" i="8" s="1"/>
  <c r="B1223" i="8"/>
  <c r="C1223" i="8"/>
  <c r="D1223" i="8"/>
  <c r="A1224" i="8"/>
  <c r="E1224" i="8" s="1"/>
  <c r="B1224" i="8"/>
  <c r="C1224" i="8"/>
  <c r="D1224" i="8"/>
  <c r="A1225" i="8"/>
  <c r="E1225" i="8" s="1"/>
  <c r="B1225" i="8"/>
  <c r="C1225" i="8"/>
  <c r="D1225" i="8"/>
  <c r="A1226" i="8"/>
  <c r="E1226" i="8" s="1"/>
  <c r="B1226" i="8"/>
  <c r="C1226" i="8"/>
  <c r="D1226" i="8"/>
  <c r="A1227" i="8"/>
  <c r="E1227" i="8" s="1"/>
  <c r="B1227" i="8"/>
  <c r="C1227" i="8"/>
  <c r="D1227" i="8"/>
  <c r="A1228" i="8"/>
  <c r="E1228" i="8" s="1"/>
  <c r="B1228" i="8"/>
  <c r="C1228" i="8"/>
  <c r="D1228" i="8"/>
  <c r="A1229" i="8"/>
  <c r="E1229" i="8" s="1"/>
  <c r="B1229" i="8"/>
  <c r="C1229" i="8"/>
  <c r="D1229" i="8"/>
  <c r="A1230" i="8"/>
  <c r="E1230" i="8" s="1"/>
  <c r="B1230" i="8"/>
  <c r="C1230" i="8"/>
  <c r="D1230" i="8"/>
  <c r="A1231" i="8"/>
  <c r="E1231" i="8" s="1"/>
  <c r="B1231" i="8"/>
  <c r="C1231" i="8"/>
  <c r="D1231" i="8"/>
  <c r="A1232" i="8"/>
  <c r="E1232" i="8" s="1"/>
  <c r="B1232" i="8"/>
  <c r="C1232" i="8"/>
  <c r="D1232" i="8"/>
  <c r="A1233" i="8"/>
  <c r="E1233" i="8" s="1"/>
  <c r="B1233" i="8"/>
  <c r="C1233" i="8"/>
  <c r="D1233" i="8"/>
  <c r="A1234" i="8"/>
  <c r="E1234" i="8" s="1"/>
  <c r="B1234" i="8"/>
  <c r="C1234" i="8"/>
  <c r="D1234" i="8"/>
  <c r="A1235" i="8"/>
  <c r="E1235" i="8" s="1"/>
  <c r="B1235" i="8"/>
  <c r="C1235" i="8"/>
  <c r="D1235" i="8"/>
  <c r="A1236" i="8"/>
  <c r="E1236" i="8" s="1"/>
  <c r="B1236" i="8"/>
  <c r="C1236" i="8"/>
  <c r="D1236" i="8"/>
  <c r="A1237" i="8"/>
  <c r="E1237" i="8" s="1"/>
  <c r="B1237" i="8"/>
  <c r="C1237" i="8"/>
  <c r="D1237" i="8"/>
  <c r="A1238" i="8"/>
  <c r="E1238" i="8" s="1"/>
  <c r="B1238" i="8"/>
  <c r="C1238" i="8"/>
  <c r="D1238" i="8"/>
  <c r="A1239" i="8"/>
  <c r="E1239" i="8" s="1"/>
  <c r="B1239" i="8"/>
  <c r="C1239" i="8"/>
  <c r="D1239" i="8"/>
  <c r="A1240" i="8"/>
  <c r="E1240" i="8" s="1"/>
  <c r="B1240" i="8"/>
  <c r="C1240" i="8"/>
  <c r="D1240" i="8"/>
  <c r="A1241" i="8"/>
  <c r="E1241" i="8" s="1"/>
  <c r="B1241" i="8"/>
  <c r="C1241" i="8"/>
  <c r="D1241" i="8"/>
  <c r="A1242" i="8"/>
  <c r="E1242" i="8" s="1"/>
  <c r="B1242" i="8"/>
  <c r="C1242" i="8"/>
  <c r="D1242" i="8"/>
  <c r="A1243" i="8"/>
  <c r="E1243" i="8" s="1"/>
  <c r="B1243" i="8"/>
  <c r="C1243" i="8"/>
  <c r="D1243" i="8"/>
  <c r="A1244" i="8"/>
  <c r="E1244" i="8" s="1"/>
  <c r="B1244" i="8"/>
  <c r="C1244" i="8"/>
  <c r="D1244" i="8"/>
  <c r="A1245" i="8"/>
  <c r="E1245" i="8" s="1"/>
  <c r="B1245" i="8"/>
  <c r="C1245" i="8"/>
  <c r="D1245" i="8"/>
  <c r="A1246" i="8"/>
  <c r="E1246" i="8" s="1"/>
  <c r="B1246" i="8"/>
  <c r="C1246" i="8"/>
  <c r="D1246" i="8"/>
  <c r="A1247" i="8"/>
  <c r="E1247" i="8" s="1"/>
  <c r="B1247" i="8"/>
  <c r="C1247" i="8"/>
  <c r="D1247" i="8"/>
  <c r="A1248" i="8"/>
  <c r="E1248" i="8" s="1"/>
  <c r="B1248" i="8"/>
  <c r="C1248" i="8"/>
  <c r="D1248" i="8"/>
  <c r="A1249" i="8"/>
  <c r="E1249" i="8" s="1"/>
  <c r="B1249" i="8"/>
  <c r="C1249" i="8"/>
  <c r="D1249" i="8"/>
  <c r="A1250" i="8"/>
  <c r="E1250" i="8" s="1"/>
  <c r="B1250" i="8"/>
  <c r="C1250" i="8"/>
  <c r="D1250" i="8"/>
  <c r="A1251" i="8"/>
  <c r="E1251" i="8" s="1"/>
  <c r="B1251" i="8"/>
  <c r="C1251" i="8"/>
  <c r="D1251" i="8"/>
  <c r="A1252" i="8"/>
  <c r="E1252" i="8" s="1"/>
  <c r="B1252" i="8"/>
  <c r="C1252" i="8"/>
  <c r="D1252" i="8"/>
  <c r="A1253" i="8"/>
  <c r="E1253" i="8" s="1"/>
  <c r="B1253" i="8"/>
  <c r="C1253" i="8"/>
  <c r="D1253" i="8"/>
  <c r="A1254" i="8"/>
  <c r="E1254" i="8" s="1"/>
  <c r="B1254" i="8"/>
  <c r="C1254" i="8"/>
  <c r="D1254" i="8"/>
  <c r="A1255" i="8"/>
  <c r="E1255" i="8" s="1"/>
  <c r="B1255" i="8"/>
  <c r="C1255" i="8"/>
  <c r="D1255" i="8"/>
  <c r="A1256" i="8"/>
  <c r="E1256" i="8" s="1"/>
  <c r="B1256" i="8"/>
  <c r="C1256" i="8"/>
  <c r="D1256" i="8"/>
  <c r="A1257" i="8"/>
  <c r="E1257" i="8" s="1"/>
  <c r="B1257" i="8"/>
  <c r="C1257" i="8"/>
  <c r="D1257" i="8"/>
  <c r="A1258" i="8"/>
  <c r="E1258" i="8" s="1"/>
  <c r="B1258" i="8"/>
  <c r="C1258" i="8"/>
  <c r="D1258" i="8"/>
  <c r="A1259" i="8"/>
  <c r="E1259" i="8" s="1"/>
  <c r="B1259" i="8"/>
  <c r="C1259" i="8"/>
  <c r="D1259" i="8"/>
  <c r="A1260" i="8"/>
  <c r="E1260" i="8" s="1"/>
  <c r="B1260" i="8"/>
  <c r="C1260" i="8"/>
  <c r="D1260" i="8"/>
  <c r="A1261" i="8"/>
  <c r="E1261" i="8" s="1"/>
  <c r="B1261" i="8"/>
  <c r="C1261" i="8"/>
  <c r="D1261" i="8"/>
  <c r="A1262" i="8"/>
  <c r="E1262" i="8" s="1"/>
  <c r="B1262" i="8"/>
  <c r="C1262" i="8"/>
  <c r="D1262" i="8"/>
  <c r="A1263" i="8"/>
  <c r="E1263" i="8" s="1"/>
  <c r="B1263" i="8"/>
  <c r="C1263" i="8"/>
  <c r="D1263" i="8"/>
  <c r="A1264" i="8"/>
  <c r="E1264" i="8" s="1"/>
  <c r="B1264" i="8"/>
  <c r="C1264" i="8"/>
  <c r="D1264" i="8"/>
  <c r="A1265" i="8"/>
  <c r="E1265" i="8" s="1"/>
  <c r="B1265" i="8"/>
  <c r="C1265" i="8"/>
  <c r="D1265" i="8"/>
  <c r="A1266" i="8"/>
  <c r="E1266" i="8" s="1"/>
  <c r="B1266" i="8"/>
  <c r="C1266" i="8"/>
  <c r="D1266" i="8"/>
  <c r="A1267" i="8"/>
  <c r="E1267" i="8" s="1"/>
  <c r="B1267" i="8"/>
  <c r="C1267" i="8"/>
  <c r="D1267" i="8"/>
  <c r="A1268" i="8"/>
  <c r="E1268" i="8" s="1"/>
  <c r="B1268" i="8"/>
  <c r="C1268" i="8"/>
  <c r="D1268" i="8"/>
  <c r="A1269" i="8"/>
  <c r="E1269" i="8" s="1"/>
  <c r="B1269" i="8"/>
  <c r="C1269" i="8"/>
  <c r="D1269" i="8"/>
  <c r="A1270" i="8"/>
  <c r="E1270" i="8" s="1"/>
  <c r="B1270" i="8"/>
  <c r="C1270" i="8"/>
  <c r="D1270" i="8"/>
  <c r="A1271" i="8"/>
  <c r="E1271" i="8" s="1"/>
  <c r="B1271" i="8"/>
  <c r="C1271" i="8"/>
  <c r="D1271" i="8"/>
  <c r="A1272" i="8"/>
  <c r="E1272" i="8" s="1"/>
  <c r="B1272" i="8"/>
  <c r="C1272" i="8"/>
  <c r="D1272" i="8"/>
  <c r="A1273" i="8"/>
  <c r="E1273" i="8" s="1"/>
  <c r="B1273" i="8"/>
  <c r="C1273" i="8"/>
  <c r="D1273" i="8"/>
  <c r="A1274" i="8"/>
  <c r="E1274" i="8" s="1"/>
  <c r="B1274" i="8"/>
  <c r="C1274" i="8"/>
  <c r="D1274" i="8"/>
  <c r="A1275" i="8"/>
  <c r="E1275" i="8" s="1"/>
  <c r="B1275" i="8"/>
  <c r="C1275" i="8"/>
  <c r="D1275" i="8"/>
  <c r="A1276" i="8"/>
  <c r="E1276" i="8" s="1"/>
  <c r="B1276" i="8"/>
  <c r="C1276" i="8"/>
  <c r="D1276" i="8"/>
  <c r="A1277" i="8"/>
  <c r="E1277" i="8" s="1"/>
  <c r="B1277" i="8"/>
  <c r="C1277" i="8"/>
  <c r="D1277" i="8"/>
  <c r="A1278" i="8"/>
  <c r="E1278" i="8" s="1"/>
  <c r="B1278" i="8"/>
  <c r="C1278" i="8"/>
  <c r="D1278" i="8"/>
  <c r="A1279" i="8"/>
  <c r="E1279" i="8" s="1"/>
  <c r="B1279" i="8"/>
  <c r="C1279" i="8"/>
  <c r="D1279" i="8"/>
  <c r="A1280" i="8"/>
  <c r="E1280" i="8" s="1"/>
  <c r="B1280" i="8"/>
  <c r="C1280" i="8"/>
  <c r="D1280" i="8"/>
  <c r="A1281" i="8"/>
  <c r="E1281" i="8" s="1"/>
  <c r="B1281" i="8"/>
  <c r="C1281" i="8"/>
  <c r="D1281" i="8"/>
  <c r="A1282" i="8"/>
  <c r="E1282" i="8" s="1"/>
  <c r="B1282" i="8"/>
  <c r="C1282" i="8"/>
  <c r="D1282" i="8"/>
  <c r="A1283" i="8"/>
  <c r="E1283" i="8" s="1"/>
  <c r="B1283" i="8"/>
  <c r="C1283" i="8"/>
  <c r="D1283" i="8"/>
  <c r="A1284" i="8"/>
  <c r="E1284" i="8" s="1"/>
  <c r="B1284" i="8"/>
  <c r="C1284" i="8"/>
  <c r="D1284" i="8"/>
  <c r="A1285" i="8"/>
  <c r="E1285" i="8" s="1"/>
  <c r="B1285" i="8"/>
  <c r="C1285" i="8"/>
  <c r="D1285" i="8"/>
  <c r="A1286" i="8"/>
  <c r="E1286" i="8" s="1"/>
  <c r="B1286" i="8"/>
  <c r="C1286" i="8"/>
  <c r="D1286" i="8"/>
  <c r="A1287" i="8"/>
  <c r="E1287" i="8" s="1"/>
  <c r="B1287" i="8"/>
  <c r="C1287" i="8"/>
  <c r="D1287" i="8"/>
  <c r="A1288" i="8"/>
  <c r="E1288" i="8" s="1"/>
  <c r="B1288" i="8"/>
  <c r="C1288" i="8"/>
  <c r="D1288" i="8"/>
  <c r="A1289" i="8"/>
  <c r="E1289" i="8" s="1"/>
  <c r="B1289" i="8"/>
  <c r="C1289" i="8"/>
  <c r="D1289" i="8"/>
  <c r="A1290" i="8"/>
  <c r="E1290" i="8" s="1"/>
  <c r="B1290" i="8"/>
  <c r="C1290" i="8"/>
  <c r="D1290" i="8"/>
  <c r="A1291" i="8"/>
  <c r="E1291" i="8" s="1"/>
  <c r="B1291" i="8"/>
  <c r="C1291" i="8"/>
  <c r="D1291" i="8"/>
  <c r="A1292" i="8"/>
  <c r="E1292" i="8" s="1"/>
  <c r="B1292" i="8"/>
  <c r="C1292" i="8"/>
  <c r="D1292" i="8"/>
  <c r="A1293" i="8"/>
  <c r="E1293" i="8" s="1"/>
  <c r="B1293" i="8"/>
  <c r="C1293" i="8"/>
  <c r="D1293" i="8"/>
  <c r="A1294" i="8"/>
  <c r="E1294" i="8" s="1"/>
  <c r="B1294" i="8"/>
  <c r="C1294" i="8"/>
  <c r="D1294" i="8"/>
  <c r="A1295" i="8"/>
  <c r="E1295" i="8" s="1"/>
  <c r="B1295" i="8"/>
  <c r="C1295" i="8"/>
  <c r="D1295" i="8"/>
  <c r="A1296" i="8"/>
  <c r="E1296" i="8" s="1"/>
  <c r="B1296" i="8"/>
  <c r="C1296" i="8"/>
  <c r="D1296" i="8"/>
  <c r="A1297" i="8"/>
  <c r="E1297" i="8" s="1"/>
  <c r="B1297" i="8"/>
  <c r="C1297" i="8"/>
  <c r="D1297" i="8"/>
  <c r="A1298" i="8"/>
  <c r="E1298" i="8" s="1"/>
  <c r="B1298" i="8"/>
  <c r="C1298" i="8"/>
  <c r="D1298" i="8"/>
  <c r="A1299" i="8"/>
  <c r="E1299" i="8" s="1"/>
  <c r="B1299" i="8"/>
  <c r="C1299" i="8"/>
  <c r="D1299" i="8"/>
  <c r="A1300" i="8"/>
  <c r="E1300" i="8" s="1"/>
  <c r="B1300" i="8"/>
  <c r="C1300" i="8"/>
  <c r="D1300" i="8"/>
  <c r="A1301" i="8"/>
  <c r="E1301" i="8" s="1"/>
  <c r="B1301" i="8"/>
  <c r="C1301" i="8"/>
  <c r="D1301" i="8"/>
  <c r="A1302" i="8"/>
  <c r="E1302" i="8" s="1"/>
  <c r="B1302" i="8"/>
  <c r="C1302" i="8"/>
  <c r="D1302" i="8"/>
  <c r="A1303" i="8"/>
  <c r="E1303" i="8" s="1"/>
  <c r="B1303" i="8"/>
  <c r="C1303" i="8"/>
  <c r="D1303" i="8"/>
  <c r="A1304" i="8"/>
  <c r="E1304" i="8" s="1"/>
  <c r="B1304" i="8"/>
  <c r="C1304" i="8"/>
  <c r="D1304" i="8"/>
  <c r="A1305" i="8"/>
  <c r="E1305" i="8" s="1"/>
  <c r="B1305" i="8"/>
  <c r="C1305" i="8"/>
  <c r="D1305" i="8"/>
  <c r="A1306" i="8"/>
  <c r="E1306" i="8" s="1"/>
  <c r="B1306" i="8"/>
  <c r="C1306" i="8"/>
  <c r="D1306" i="8"/>
  <c r="A1307" i="8"/>
  <c r="E1307" i="8" s="1"/>
  <c r="B1307" i="8"/>
  <c r="C1307" i="8"/>
  <c r="D1307" i="8"/>
  <c r="A1308" i="8"/>
  <c r="E1308" i="8" s="1"/>
  <c r="B1308" i="8"/>
  <c r="C1308" i="8"/>
  <c r="D1308" i="8"/>
  <c r="A1309" i="8"/>
  <c r="E1309" i="8" s="1"/>
  <c r="B1309" i="8"/>
  <c r="C1309" i="8"/>
  <c r="D1309" i="8"/>
  <c r="A1310" i="8"/>
  <c r="E1310" i="8" s="1"/>
  <c r="B1310" i="8"/>
  <c r="C1310" i="8"/>
  <c r="D1310" i="8"/>
  <c r="A1311" i="8"/>
  <c r="E1311" i="8" s="1"/>
  <c r="B1311" i="8"/>
  <c r="C1311" i="8"/>
  <c r="D1311" i="8"/>
  <c r="A1312" i="8"/>
  <c r="E1312" i="8" s="1"/>
  <c r="B1312" i="8"/>
  <c r="C1312" i="8"/>
  <c r="D1312" i="8"/>
  <c r="A1313" i="8"/>
  <c r="E1313" i="8" s="1"/>
  <c r="B1313" i="8"/>
  <c r="C1313" i="8"/>
  <c r="D1313" i="8"/>
  <c r="A1314" i="8"/>
  <c r="E1314" i="8" s="1"/>
  <c r="B1314" i="8"/>
  <c r="C1314" i="8"/>
  <c r="D1314" i="8"/>
  <c r="A1315" i="8"/>
  <c r="E1315" i="8" s="1"/>
  <c r="B1315" i="8"/>
  <c r="C1315" i="8"/>
  <c r="D1315" i="8"/>
  <c r="A1316" i="8"/>
  <c r="E1316" i="8" s="1"/>
  <c r="B1316" i="8"/>
  <c r="C1316" i="8"/>
  <c r="D1316" i="8"/>
  <c r="A1317" i="8"/>
  <c r="E1317" i="8" s="1"/>
  <c r="B1317" i="8"/>
  <c r="C1317" i="8"/>
  <c r="D1317" i="8"/>
  <c r="A1318" i="8"/>
  <c r="E1318" i="8" s="1"/>
  <c r="B1318" i="8"/>
  <c r="C1318" i="8"/>
  <c r="D1318" i="8"/>
  <c r="A1319" i="8"/>
  <c r="E1319" i="8" s="1"/>
  <c r="B1319" i="8"/>
  <c r="C1319" i="8"/>
  <c r="D1319" i="8"/>
  <c r="A1320" i="8"/>
  <c r="E1320" i="8" s="1"/>
  <c r="B1320" i="8"/>
  <c r="C1320" i="8"/>
  <c r="D1320" i="8"/>
  <c r="A1321" i="8"/>
  <c r="E1321" i="8" s="1"/>
  <c r="B1321" i="8"/>
  <c r="C1321" i="8"/>
  <c r="D1321" i="8"/>
  <c r="A1322" i="8"/>
  <c r="E1322" i="8" s="1"/>
  <c r="B1322" i="8"/>
  <c r="C1322" i="8"/>
  <c r="D1322" i="8"/>
  <c r="A1323" i="8"/>
  <c r="E1323" i="8" s="1"/>
  <c r="B1323" i="8"/>
  <c r="C1323" i="8"/>
  <c r="D1323" i="8"/>
  <c r="A1324" i="8"/>
  <c r="E1324" i="8" s="1"/>
  <c r="B1324" i="8"/>
  <c r="C1324" i="8"/>
  <c r="D1324" i="8"/>
  <c r="A1325" i="8"/>
  <c r="E1325" i="8" s="1"/>
  <c r="B1325" i="8"/>
  <c r="C1325" i="8"/>
  <c r="D1325" i="8"/>
  <c r="A1326" i="8"/>
  <c r="E1326" i="8" s="1"/>
  <c r="B1326" i="8"/>
  <c r="C1326" i="8"/>
  <c r="D1326" i="8"/>
  <c r="A1327" i="8"/>
  <c r="E1327" i="8" s="1"/>
  <c r="B1327" i="8"/>
  <c r="C1327" i="8"/>
  <c r="D1327" i="8"/>
  <c r="A1328" i="8"/>
  <c r="E1328" i="8" s="1"/>
  <c r="B1328" i="8"/>
  <c r="C1328" i="8"/>
  <c r="D1328" i="8"/>
  <c r="A1329" i="8"/>
  <c r="E1329" i="8" s="1"/>
  <c r="B1329" i="8"/>
  <c r="C1329" i="8"/>
  <c r="D1329" i="8"/>
  <c r="A1330" i="8"/>
  <c r="E1330" i="8" s="1"/>
  <c r="B1330" i="8"/>
  <c r="C1330" i="8"/>
  <c r="D1330" i="8"/>
  <c r="A1331" i="8"/>
  <c r="E1331" i="8" s="1"/>
  <c r="B1331" i="8"/>
  <c r="C1331" i="8"/>
  <c r="D1331" i="8"/>
  <c r="A1332" i="8"/>
  <c r="E1332" i="8" s="1"/>
  <c r="B1332" i="8"/>
  <c r="C1332" i="8"/>
  <c r="D1332" i="8"/>
  <c r="A1333" i="8"/>
  <c r="E1333" i="8" s="1"/>
  <c r="B1333" i="8"/>
  <c r="C1333" i="8"/>
  <c r="D1333" i="8"/>
  <c r="A1334" i="8"/>
  <c r="E1334" i="8" s="1"/>
  <c r="B1334" i="8"/>
  <c r="C1334" i="8"/>
  <c r="D1334" i="8"/>
  <c r="A1335" i="8"/>
  <c r="E1335" i="8" s="1"/>
  <c r="B1335" i="8"/>
  <c r="C1335" i="8"/>
  <c r="D1335" i="8"/>
  <c r="A1336" i="8"/>
  <c r="E1336" i="8" s="1"/>
  <c r="B1336" i="8"/>
  <c r="C1336" i="8"/>
  <c r="D1336" i="8"/>
  <c r="A1337" i="8"/>
  <c r="E1337" i="8" s="1"/>
  <c r="B1337" i="8"/>
  <c r="C1337" i="8"/>
  <c r="D1337" i="8"/>
  <c r="A1338" i="8"/>
  <c r="E1338" i="8" s="1"/>
  <c r="B1338" i="8"/>
  <c r="C1338" i="8"/>
  <c r="D1338" i="8"/>
  <c r="A1339" i="8"/>
  <c r="E1339" i="8" s="1"/>
  <c r="B1339" i="8"/>
  <c r="C1339" i="8"/>
  <c r="D1339" i="8"/>
  <c r="A1340" i="8"/>
  <c r="E1340" i="8" s="1"/>
  <c r="B1340" i="8"/>
  <c r="C1340" i="8"/>
  <c r="D1340" i="8"/>
  <c r="A1341" i="8"/>
  <c r="E1341" i="8" s="1"/>
  <c r="B1341" i="8"/>
  <c r="C1341" i="8"/>
  <c r="D1341" i="8"/>
  <c r="A1342" i="8"/>
  <c r="E1342" i="8" s="1"/>
  <c r="B1342" i="8"/>
  <c r="C1342" i="8"/>
  <c r="D1342" i="8"/>
  <c r="A1343" i="8"/>
  <c r="E1343" i="8" s="1"/>
  <c r="B1343" i="8"/>
  <c r="C1343" i="8"/>
  <c r="D1343" i="8"/>
  <c r="A1344" i="8"/>
  <c r="E1344" i="8" s="1"/>
  <c r="B1344" i="8"/>
  <c r="C1344" i="8"/>
  <c r="D1344" i="8"/>
  <c r="A1345" i="8"/>
  <c r="E1345" i="8" s="1"/>
  <c r="B1345" i="8"/>
  <c r="C1345" i="8"/>
  <c r="D1345" i="8"/>
  <c r="A1346" i="8"/>
  <c r="E1346" i="8" s="1"/>
  <c r="B1346" i="8"/>
  <c r="C1346" i="8"/>
  <c r="D1346" i="8"/>
  <c r="A1347" i="8"/>
  <c r="E1347" i="8" s="1"/>
  <c r="B1347" i="8"/>
  <c r="C1347" i="8"/>
  <c r="D1347" i="8"/>
  <c r="A1348" i="8"/>
  <c r="E1348" i="8" s="1"/>
  <c r="B1348" i="8"/>
  <c r="C1348" i="8"/>
  <c r="D1348" i="8"/>
  <c r="A1349" i="8"/>
  <c r="E1349" i="8" s="1"/>
  <c r="B1349" i="8"/>
  <c r="C1349" i="8"/>
  <c r="D1349" i="8"/>
  <c r="A1350" i="8"/>
  <c r="E1350" i="8" s="1"/>
  <c r="B1350" i="8"/>
  <c r="C1350" i="8"/>
  <c r="D1350" i="8"/>
  <c r="A1351" i="8"/>
  <c r="E1351" i="8" s="1"/>
  <c r="B1351" i="8"/>
  <c r="C1351" i="8"/>
  <c r="D1351" i="8"/>
  <c r="A1352" i="8"/>
  <c r="E1352" i="8" s="1"/>
  <c r="B1352" i="8"/>
  <c r="C1352" i="8"/>
  <c r="D1352" i="8"/>
  <c r="A1353" i="8"/>
  <c r="E1353" i="8" s="1"/>
  <c r="B1353" i="8"/>
  <c r="C1353" i="8"/>
  <c r="D1353" i="8"/>
  <c r="A1354" i="8"/>
  <c r="E1354" i="8" s="1"/>
  <c r="B1354" i="8"/>
  <c r="C1354" i="8"/>
  <c r="D1354" i="8"/>
  <c r="A1355" i="8"/>
  <c r="E1355" i="8" s="1"/>
  <c r="B1355" i="8"/>
  <c r="C1355" i="8"/>
  <c r="D1355" i="8"/>
  <c r="A1356" i="8"/>
  <c r="E1356" i="8" s="1"/>
  <c r="B1356" i="8"/>
  <c r="C1356" i="8"/>
  <c r="D1356" i="8"/>
  <c r="A1357" i="8"/>
  <c r="E1357" i="8" s="1"/>
  <c r="B1357" i="8"/>
  <c r="C1357" i="8"/>
  <c r="D1357" i="8"/>
  <c r="A1358" i="8"/>
  <c r="E1358" i="8" s="1"/>
  <c r="B1358" i="8"/>
  <c r="C1358" i="8"/>
  <c r="D1358" i="8"/>
  <c r="A1359" i="8"/>
  <c r="E1359" i="8" s="1"/>
  <c r="B1359" i="8"/>
  <c r="C1359" i="8"/>
  <c r="D1359" i="8"/>
  <c r="A1360" i="8"/>
  <c r="E1360" i="8" s="1"/>
  <c r="B1360" i="8"/>
  <c r="C1360" i="8"/>
  <c r="D1360" i="8"/>
  <c r="A1361" i="8"/>
  <c r="E1361" i="8" s="1"/>
  <c r="B1361" i="8"/>
  <c r="C1361" i="8"/>
  <c r="D1361" i="8"/>
  <c r="A1362" i="8"/>
  <c r="E1362" i="8" s="1"/>
  <c r="B1362" i="8"/>
  <c r="C1362" i="8"/>
  <c r="D1362" i="8"/>
  <c r="A1363" i="8"/>
  <c r="E1363" i="8" s="1"/>
  <c r="B1363" i="8"/>
  <c r="C1363" i="8"/>
  <c r="D1363" i="8"/>
  <c r="A1364" i="8"/>
  <c r="E1364" i="8" s="1"/>
  <c r="B1364" i="8"/>
  <c r="C1364" i="8"/>
  <c r="D1364" i="8"/>
  <c r="A1365" i="8"/>
  <c r="E1365" i="8" s="1"/>
  <c r="B1365" i="8"/>
  <c r="C1365" i="8"/>
  <c r="D1365" i="8"/>
  <c r="A1366" i="8"/>
  <c r="E1366" i="8" s="1"/>
  <c r="B1366" i="8"/>
  <c r="C1366" i="8"/>
  <c r="D1366" i="8"/>
  <c r="A1367" i="8"/>
  <c r="E1367" i="8" s="1"/>
  <c r="B1367" i="8"/>
  <c r="C1367" i="8"/>
  <c r="D1367" i="8"/>
  <c r="A1368" i="8"/>
  <c r="E1368" i="8" s="1"/>
  <c r="B1368" i="8"/>
  <c r="C1368" i="8"/>
  <c r="D1368" i="8"/>
  <c r="A1369" i="8"/>
  <c r="E1369" i="8" s="1"/>
  <c r="B1369" i="8"/>
  <c r="C1369" i="8"/>
  <c r="D1369" i="8"/>
  <c r="A1370" i="8"/>
  <c r="E1370" i="8" s="1"/>
  <c r="B1370" i="8"/>
  <c r="C1370" i="8"/>
  <c r="D1370" i="8"/>
  <c r="A1371" i="8"/>
  <c r="E1371" i="8" s="1"/>
  <c r="B1371" i="8"/>
  <c r="C1371" i="8"/>
  <c r="D1371" i="8"/>
  <c r="A1372" i="8"/>
  <c r="E1372" i="8" s="1"/>
  <c r="B1372" i="8"/>
  <c r="C1372" i="8"/>
  <c r="D1372" i="8"/>
  <c r="A1373" i="8"/>
  <c r="E1373" i="8" s="1"/>
  <c r="B1373" i="8"/>
  <c r="C1373" i="8"/>
  <c r="D1373" i="8"/>
  <c r="A1374" i="8"/>
  <c r="E1374" i="8" s="1"/>
  <c r="B1374" i="8"/>
  <c r="C1374" i="8"/>
  <c r="D1374" i="8"/>
  <c r="A1375" i="8"/>
  <c r="E1375" i="8" s="1"/>
  <c r="B1375" i="8"/>
  <c r="C1375" i="8"/>
  <c r="D1375" i="8"/>
  <c r="A1376" i="8"/>
  <c r="E1376" i="8" s="1"/>
  <c r="B1376" i="8"/>
  <c r="C1376" i="8"/>
  <c r="D1376" i="8"/>
  <c r="A1377" i="8"/>
  <c r="E1377" i="8" s="1"/>
  <c r="B1377" i="8"/>
  <c r="C1377" i="8"/>
  <c r="D1377" i="8"/>
  <c r="A1378" i="8"/>
  <c r="E1378" i="8" s="1"/>
  <c r="B1378" i="8"/>
  <c r="C1378" i="8"/>
  <c r="D1378" i="8"/>
  <c r="A1379" i="8"/>
  <c r="E1379" i="8" s="1"/>
  <c r="B1379" i="8"/>
  <c r="C1379" i="8"/>
  <c r="D1379" i="8"/>
  <c r="A1380" i="8"/>
  <c r="E1380" i="8" s="1"/>
  <c r="B1380" i="8"/>
  <c r="C1380" i="8"/>
  <c r="D1380" i="8"/>
  <c r="A1381" i="8"/>
  <c r="E1381" i="8" s="1"/>
  <c r="B1381" i="8"/>
  <c r="C1381" i="8"/>
  <c r="D1381" i="8"/>
  <c r="A1382" i="8"/>
  <c r="E1382" i="8" s="1"/>
  <c r="B1382" i="8"/>
  <c r="C1382" i="8"/>
  <c r="D1382" i="8"/>
  <c r="A1383" i="8"/>
  <c r="E1383" i="8" s="1"/>
  <c r="B1383" i="8"/>
  <c r="C1383" i="8"/>
  <c r="D1383" i="8"/>
  <c r="A1384" i="8"/>
  <c r="E1384" i="8" s="1"/>
  <c r="B1384" i="8"/>
  <c r="C1384" i="8"/>
  <c r="D1384" i="8"/>
  <c r="A1385" i="8"/>
  <c r="E1385" i="8" s="1"/>
  <c r="B1385" i="8"/>
  <c r="C1385" i="8"/>
  <c r="D1385" i="8"/>
  <c r="A1386" i="8"/>
  <c r="E1386" i="8" s="1"/>
  <c r="B1386" i="8"/>
  <c r="C1386" i="8"/>
  <c r="D1386" i="8"/>
  <c r="A1387" i="8"/>
  <c r="E1387" i="8" s="1"/>
  <c r="B1387" i="8"/>
  <c r="C1387" i="8"/>
  <c r="D1387" i="8"/>
  <c r="A1388" i="8"/>
  <c r="E1388" i="8" s="1"/>
  <c r="B1388" i="8"/>
  <c r="C1388" i="8"/>
  <c r="D1388" i="8"/>
  <c r="A1389" i="8"/>
  <c r="E1389" i="8" s="1"/>
  <c r="B1389" i="8"/>
  <c r="C1389" i="8"/>
  <c r="D1389" i="8"/>
  <c r="A1390" i="8"/>
  <c r="E1390" i="8" s="1"/>
  <c r="B1390" i="8"/>
  <c r="C1390" i="8"/>
  <c r="D1390" i="8"/>
  <c r="A1391" i="8"/>
  <c r="E1391" i="8" s="1"/>
  <c r="B1391" i="8"/>
  <c r="C1391" i="8"/>
  <c r="D1391" i="8"/>
  <c r="A1392" i="8"/>
  <c r="E1392" i="8" s="1"/>
  <c r="B1392" i="8"/>
  <c r="C1392" i="8"/>
  <c r="D1392" i="8"/>
  <c r="A1393" i="8"/>
  <c r="E1393" i="8" s="1"/>
  <c r="B1393" i="8"/>
  <c r="C1393" i="8"/>
  <c r="D1393" i="8"/>
  <c r="A1394" i="8"/>
  <c r="E1394" i="8" s="1"/>
  <c r="B1394" i="8"/>
  <c r="C1394" i="8"/>
  <c r="D1394" i="8"/>
  <c r="A1395" i="8"/>
  <c r="E1395" i="8" s="1"/>
  <c r="B1395" i="8"/>
  <c r="C1395" i="8"/>
  <c r="D1395" i="8"/>
  <c r="A1396" i="8"/>
  <c r="E1396" i="8" s="1"/>
  <c r="B1396" i="8"/>
  <c r="C1396" i="8"/>
  <c r="D1396" i="8"/>
  <c r="A1397" i="8"/>
  <c r="E1397" i="8" s="1"/>
  <c r="B1397" i="8"/>
  <c r="C1397" i="8"/>
  <c r="D1397" i="8"/>
  <c r="A1398" i="8"/>
  <c r="E1398" i="8" s="1"/>
  <c r="B1398" i="8"/>
  <c r="C1398" i="8"/>
  <c r="D1398" i="8"/>
  <c r="A1399" i="8"/>
  <c r="E1399" i="8" s="1"/>
  <c r="B1399" i="8"/>
  <c r="C1399" i="8"/>
  <c r="D1399" i="8"/>
  <c r="A1400" i="8"/>
  <c r="E1400" i="8" s="1"/>
  <c r="B1400" i="8"/>
  <c r="C1400" i="8"/>
  <c r="D1400" i="8"/>
  <c r="A1401" i="8"/>
  <c r="E1401" i="8" s="1"/>
  <c r="B1401" i="8"/>
  <c r="C1401" i="8"/>
  <c r="D1401" i="8"/>
  <c r="A1402" i="8"/>
  <c r="E1402" i="8" s="1"/>
  <c r="B1402" i="8"/>
  <c r="C1402" i="8"/>
  <c r="D1402" i="8"/>
  <c r="A1403" i="8"/>
  <c r="E1403" i="8" s="1"/>
  <c r="B1403" i="8"/>
  <c r="C1403" i="8"/>
  <c r="D1403" i="8"/>
  <c r="A1404" i="8"/>
  <c r="E1404" i="8" s="1"/>
  <c r="B1404" i="8"/>
  <c r="C1404" i="8"/>
  <c r="D1404" i="8"/>
  <c r="A1405" i="8"/>
  <c r="E1405" i="8" s="1"/>
  <c r="B1405" i="8"/>
  <c r="C1405" i="8"/>
  <c r="D1405" i="8"/>
  <c r="A1406" i="8"/>
  <c r="E1406" i="8" s="1"/>
  <c r="B1406" i="8"/>
  <c r="C1406" i="8"/>
  <c r="D1406" i="8"/>
  <c r="A1407" i="8"/>
  <c r="E1407" i="8" s="1"/>
  <c r="B1407" i="8"/>
  <c r="C1407" i="8"/>
  <c r="D1407" i="8"/>
  <c r="A1408" i="8"/>
  <c r="E1408" i="8" s="1"/>
  <c r="B1408" i="8"/>
  <c r="C1408" i="8"/>
  <c r="D1408" i="8"/>
  <c r="A1409" i="8"/>
  <c r="E1409" i="8" s="1"/>
  <c r="B1409" i="8"/>
  <c r="C1409" i="8"/>
  <c r="D1409" i="8"/>
  <c r="A1410" i="8"/>
  <c r="E1410" i="8" s="1"/>
  <c r="B1410" i="8"/>
  <c r="C1410" i="8"/>
  <c r="D1410" i="8"/>
  <c r="A1411" i="8"/>
  <c r="E1411" i="8" s="1"/>
  <c r="B1411" i="8"/>
  <c r="C1411" i="8"/>
  <c r="D1411" i="8"/>
  <c r="A1412" i="8"/>
  <c r="E1412" i="8" s="1"/>
  <c r="B1412" i="8"/>
  <c r="C1412" i="8"/>
  <c r="D1412" i="8"/>
  <c r="A1413" i="8"/>
  <c r="E1413" i="8" s="1"/>
  <c r="B1413" i="8"/>
  <c r="C1413" i="8"/>
  <c r="D1413" i="8"/>
  <c r="A1414" i="8"/>
  <c r="E1414" i="8" s="1"/>
  <c r="B1414" i="8"/>
  <c r="C1414" i="8"/>
  <c r="D1414" i="8"/>
  <c r="A1415" i="8"/>
  <c r="E1415" i="8" s="1"/>
  <c r="B1415" i="8"/>
  <c r="C1415" i="8"/>
  <c r="D1415" i="8"/>
  <c r="A1416" i="8"/>
  <c r="E1416" i="8" s="1"/>
  <c r="B1416" i="8"/>
  <c r="C1416" i="8"/>
  <c r="D1416" i="8"/>
  <c r="A1417" i="8"/>
  <c r="E1417" i="8" s="1"/>
  <c r="B1417" i="8"/>
  <c r="C1417" i="8"/>
  <c r="D1417" i="8"/>
  <c r="A1418" i="8"/>
  <c r="E1418" i="8" s="1"/>
  <c r="B1418" i="8"/>
  <c r="C1418" i="8"/>
  <c r="D1418" i="8"/>
  <c r="A1419" i="8"/>
  <c r="E1419" i="8" s="1"/>
  <c r="B1419" i="8"/>
  <c r="C1419" i="8"/>
  <c r="D1419" i="8"/>
  <c r="A1420" i="8"/>
  <c r="E1420" i="8" s="1"/>
  <c r="B1420" i="8"/>
  <c r="C1420" i="8"/>
  <c r="D1420" i="8"/>
  <c r="A1421" i="8"/>
  <c r="E1421" i="8" s="1"/>
  <c r="B1421" i="8"/>
  <c r="C1421" i="8"/>
  <c r="D1421" i="8"/>
  <c r="A1422" i="8"/>
  <c r="E1422" i="8" s="1"/>
  <c r="B1422" i="8"/>
  <c r="C1422" i="8"/>
  <c r="D1422" i="8"/>
  <c r="A1423" i="8"/>
  <c r="E1423" i="8" s="1"/>
  <c r="B1423" i="8"/>
  <c r="C1423" i="8"/>
  <c r="D1423" i="8"/>
  <c r="A1424" i="8"/>
  <c r="E1424" i="8" s="1"/>
  <c r="B1424" i="8"/>
  <c r="C1424" i="8"/>
  <c r="D1424" i="8"/>
  <c r="A1425" i="8"/>
  <c r="E1425" i="8" s="1"/>
  <c r="B1425" i="8"/>
  <c r="C1425" i="8"/>
  <c r="D1425" i="8"/>
  <c r="A1426" i="8"/>
  <c r="E1426" i="8" s="1"/>
  <c r="B1426" i="8"/>
  <c r="C1426" i="8"/>
  <c r="D1426" i="8"/>
  <c r="A1427" i="8"/>
  <c r="E1427" i="8" s="1"/>
  <c r="B1427" i="8"/>
  <c r="C1427" i="8"/>
  <c r="D1427" i="8"/>
  <c r="A1428" i="8"/>
  <c r="E1428" i="8" s="1"/>
  <c r="B1428" i="8"/>
  <c r="C1428" i="8"/>
  <c r="D1428" i="8"/>
  <c r="A1429" i="8"/>
  <c r="E1429" i="8" s="1"/>
  <c r="B1429" i="8"/>
  <c r="C1429" i="8"/>
  <c r="D1429" i="8"/>
  <c r="A1430" i="8"/>
  <c r="E1430" i="8" s="1"/>
  <c r="B1430" i="8"/>
  <c r="C1430" i="8"/>
  <c r="D1430" i="8"/>
  <c r="A1431" i="8"/>
  <c r="E1431" i="8" s="1"/>
  <c r="B1431" i="8"/>
  <c r="C1431" i="8"/>
  <c r="D1431" i="8"/>
  <c r="A1432" i="8"/>
  <c r="E1432" i="8" s="1"/>
  <c r="B1432" i="8"/>
  <c r="C1432" i="8"/>
  <c r="D1432" i="8"/>
  <c r="A1433" i="8"/>
  <c r="E1433" i="8" s="1"/>
  <c r="B1433" i="8"/>
  <c r="C1433" i="8"/>
  <c r="D1433" i="8"/>
  <c r="A1434" i="8"/>
  <c r="E1434" i="8" s="1"/>
  <c r="B1434" i="8"/>
  <c r="C1434" i="8"/>
  <c r="D1434" i="8"/>
  <c r="A1435" i="8"/>
  <c r="E1435" i="8" s="1"/>
  <c r="B1435" i="8"/>
  <c r="C1435" i="8"/>
  <c r="D1435" i="8"/>
  <c r="A1436" i="8"/>
  <c r="E1436" i="8" s="1"/>
  <c r="B1436" i="8"/>
  <c r="C1436" i="8"/>
  <c r="D1436" i="8"/>
  <c r="A1437" i="8"/>
  <c r="E1437" i="8" s="1"/>
  <c r="B1437" i="8"/>
  <c r="C1437" i="8"/>
  <c r="D1437" i="8"/>
  <c r="A1438" i="8"/>
  <c r="E1438" i="8" s="1"/>
  <c r="B1438" i="8"/>
  <c r="C1438" i="8"/>
  <c r="D1438" i="8"/>
  <c r="A1439" i="8"/>
  <c r="E1439" i="8" s="1"/>
  <c r="B1439" i="8"/>
  <c r="C1439" i="8"/>
  <c r="D1439" i="8"/>
  <c r="A1440" i="8"/>
  <c r="E1440" i="8" s="1"/>
  <c r="B1440" i="8"/>
  <c r="C1440" i="8"/>
  <c r="D1440" i="8"/>
  <c r="A1441" i="8"/>
  <c r="E1441" i="8" s="1"/>
  <c r="B1441" i="8"/>
  <c r="C1441" i="8"/>
  <c r="D1441" i="8"/>
  <c r="A1442" i="8"/>
  <c r="E1442" i="8" s="1"/>
  <c r="B1442" i="8"/>
  <c r="C1442" i="8"/>
  <c r="D1442" i="8"/>
  <c r="A1443" i="8"/>
  <c r="E1443" i="8" s="1"/>
  <c r="B1443" i="8"/>
  <c r="C1443" i="8"/>
  <c r="D1443" i="8"/>
  <c r="A1444" i="8"/>
  <c r="E1444" i="8" s="1"/>
  <c r="B1444" i="8"/>
  <c r="C1444" i="8"/>
  <c r="D1444" i="8"/>
  <c r="A1445" i="8"/>
  <c r="E1445" i="8" s="1"/>
  <c r="B1445" i="8"/>
  <c r="C1445" i="8"/>
  <c r="D1445" i="8"/>
  <c r="A1446" i="8"/>
  <c r="E1446" i="8" s="1"/>
  <c r="B1446" i="8"/>
  <c r="C1446" i="8"/>
  <c r="D1446" i="8"/>
  <c r="A1447" i="8"/>
  <c r="E1447" i="8" s="1"/>
  <c r="B1447" i="8"/>
  <c r="C1447" i="8"/>
  <c r="D1447" i="8"/>
  <c r="A1448" i="8"/>
  <c r="E1448" i="8" s="1"/>
  <c r="B1448" i="8"/>
  <c r="C1448" i="8"/>
  <c r="D1448" i="8"/>
  <c r="A1449" i="8"/>
  <c r="E1449" i="8" s="1"/>
  <c r="B1449" i="8"/>
  <c r="C1449" i="8"/>
  <c r="D1449" i="8"/>
  <c r="A1450" i="8"/>
  <c r="E1450" i="8" s="1"/>
  <c r="B1450" i="8"/>
  <c r="C1450" i="8"/>
  <c r="D1450" i="8"/>
  <c r="A1451" i="8"/>
  <c r="E1451" i="8" s="1"/>
  <c r="B1451" i="8"/>
  <c r="C1451" i="8"/>
  <c r="D1451" i="8"/>
  <c r="A1452" i="8"/>
  <c r="E1452" i="8" s="1"/>
  <c r="B1452" i="8"/>
  <c r="C1452" i="8"/>
  <c r="D1452" i="8"/>
  <c r="A1453" i="8"/>
  <c r="E1453" i="8" s="1"/>
  <c r="B1453" i="8"/>
  <c r="C1453" i="8"/>
  <c r="D1453" i="8"/>
  <c r="A1454" i="8"/>
  <c r="E1454" i="8" s="1"/>
  <c r="B1454" i="8"/>
  <c r="C1454" i="8"/>
  <c r="D1454" i="8"/>
  <c r="A1455" i="8"/>
  <c r="E1455" i="8" s="1"/>
  <c r="B1455" i="8"/>
  <c r="C1455" i="8"/>
  <c r="D1455" i="8"/>
  <c r="A1456" i="8"/>
  <c r="E1456" i="8" s="1"/>
  <c r="B1456" i="8"/>
  <c r="C1456" i="8"/>
  <c r="D1456" i="8"/>
  <c r="A1457" i="8"/>
  <c r="E1457" i="8" s="1"/>
  <c r="B1457" i="8"/>
  <c r="C1457" i="8"/>
  <c r="D1457" i="8"/>
  <c r="A1458" i="8"/>
  <c r="E1458" i="8" s="1"/>
  <c r="B1458" i="8"/>
  <c r="C1458" i="8"/>
  <c r="D1458" i="8"/>
  <c r="A1459" i="8"/>
  <c r="E1459" i="8" s="1"/>
  <c r="B1459" i="8"/>
  <c r="C1459" i="8"/>
  <c r="D1459" i="8"/>
  <c r="A1460" i="8"/>
  <c r="E1460" i="8" s="1"/>
  <c r="B1460" i="8"/>
  <c r="C1460" i="8"/>
  <c r="D1460" i="8"/>
  <c r="A1461" i="8"/>
  <c r="E1461" i="8" s="1"/>
  <c r="B1461" i="8"/>
  <c r="C1461" i="8"/>
  <c r="D1461" i="8"/>
  <c r="A1462" i="8"/>
  <c r="E1462" i="8" s="1"/>
  <c r="B1462" i="8"/>
  <c r="C1462" i="8"/>
  <c r="D1462" i="8"/>
  <c r="A1463" i="8"/>
  <c r="E1463" i="8" s="1"/>
  <c r="B1463" i="8"/>
  <c r="C1463" i="8"/>
  <c r="D1463" i="8"/>
  <c r="A1464" i="8"/>
  <c r="E1464" i="8" s="1"/>
  <c r="B1464" i="8"/>
  <c r="C1464" i="8"/>
  <c r="D1464" i="8"/>
  <c r="A1465" i="8"/>
  <c r="E1465" i="8" s="1"/>
  <c r="B1465" i="8"/>
  <c r="C1465" i="8"/>
  <c r="D1465" i="8"/>
  <c r="A1466" i="8"/>
  <c r="E1466" i="8" s="1"/>
  <c r="B1466" i="8"/>
  <c r="C1466" i="8"/>
  <c r="D1466" i="8"/>
  <c r="A1467" i="8"/>
  <c r="E1467" i="8" s="1"/>
  <c r="B1467" i="8"/>
  <c r="C1467" i="8"/>
  <c r="D1467" i="8"/>
  <c r="A1468" i="8"/>
  <c r="E1468" i="8" s="1"/>
  <c r="B1468" i="8"/>
  <c r="C1468" i="8"/>
  <c r="D1468" i="8"/>
  <c r="A1469" i="8"/>
  <c r="E1469" i="8" s="1"/>
  <c r="B1469" i="8"/>
  <c r="C1469" i="8"/>
  <c r="D1469" i="8"/>
  <c r="A1470" i="8"/>
  <c r="E1470" i="8" s="1"/>
  <c r="B1470" i="8"/>
  <c r="C1470" i="8"/>
  <c r="D1470" i="8"/>
  <c r="A1471" i="8"/>
  <c r="E1471" i="8" s="1"/>
  <c r="B1471" i="8"/>
  <c r="C1471" i="8"/>
  <c r="D1471" i="8"/>
  <c r="A1472" i="8"/>
  <c r="E1472" i="8" s="1"/>
  <c r="B1472" i="8"/>
  <c r="C1472" i="8"/>
  <c r="D1472" i="8"/>
  <c r="A1473" i="8"/>
  <c r="E1473" i="8" s="1"/>
  <c r="B1473" i="8"/>
  <c r="C1473" i="8"/>
  <c r="D1473" i="8"/>
  <c r="A1474" i="8"/>
  <c r="E1474" i="8" s="1"/>
  <c r="B1474" i="8"/>
  <c r="C1474" i="8"/>
  <c r="D1474" i="8"/>
  <c r="A1475" i="8"/>
  <c r="E1475" i="8" s="1"/>
  <c r="B1475" i="8"/>
  <c r="C1475" i="8"/>
  <c r="D1475" i="8"/>
  <c r="A1476" i="8"/>
  <c r="E1476" i="8" s="1"/>
  <c r="B1476" i="8"/>
  <c r="C1476" i="8"/>
  <c r="D1476" i="8"/>
  <c r="A1477" i="8"/>
  <c r="E1477" i="8" s="1"/>
  <c r="B1477" i="8"/>
  <c r="C1477" i="8"/>
  <c r="D1477" i="8"/>
  <c r="A1478" i="8"/>
  <c r="E1478" i="8" s="1"/>
  <c r="B1478" i="8"/>
  <c r="C1478" i="8"/>
  <c r="D1478" i="8"/>
  <c r="A1479" i="8"/>
  <c r="E1479" i="8" s="1"/>
  <c r="B1479" i="8"/>
  <c r="C1479" i="8"/>
  <c r="D1479" i="8"/>
  <c r="A1480" i="8"/>
  <c r="E1480" i="8" s="1"/>
  <c r="B1480" i="8"/>
  <c r="C1480" i="8"/>
  <c r="D1480" i="8"/>
  <c r="A1481" i="8"/>
  <c r="E1481" i="8" s="1"/>
  <c r="B1481" i="8"/>
  <c r="C1481" i="8"/>
  <c r="D1481" i="8"/>
  <c r="A1482" i="8"/>
  <c r="E1482" i="8" s="1"/>
  <c r="B1482" i="8"/>
  <c r="C1482" i="8"/>
  <c r="D1482" i="8"/>
  <c r="A1483" i="8"/>
  <c r="E1483" i="8" s="1"/>
  <c r="B1483" i="8"/>
  <c r="C1483" i="8"/>
  <c r="D1483" i="8"/>
  <c r="A1484" i="8"/>
  <c r="E1484" i="8" s="1"/>
  <c r="B1484" i="8"/>
  <c r="C1484" i="8"/>
  <c r="D1484" i="8"/>
  <c r="A1485" i="8"/>
  <c r="E1485" i="8" s="1"/>
  <c r="B1485" i="8"/>
  <c r="C1485" i="8"/>
  <c r="D1485" i="8"/>
  <c r="A1486" i="8"/>
  <c r="E1486" i="8" s="1"/>
  <c r="B1486" i="8"/>
  <c r="C1486" i="8"/>
  <c r="D1486" i="8"/>
  <c r="A1487" i="8"/>
  <c r="E1487" i="8" s="1"/>
  <c r="B1487" i="8"/>
  <c r="C1487" i="8"/>
  <c r="D1487" i="8"/>
  <c r="A1488" i="8"/>
  <c r="E1488" i="8" s="1"/>
  <c r="B1488" i="8"/>
  <c r="C1488" i="8"/>
  <c r="D1488" i="8"/>
  <c r="A1489" i="8"/>
  <c r="E1489" i="8" s="1"/>
  <c r="B1489" i="8"/>
  <c r="C1489" i="8"/>
  <c r="D1489" i="8"/>
  <c r="A1490" i="8"/>
  <c r="E1490" i="8" s="1"/>
  <c r="B1490" i="8"/>
  <c r="C1490" i="8"/>
  <c r="D1490" i="8"/>
  <c r="A1491" i="8"/>
  <c r="E1491" i="8" s="1"/>
  <c r="B1491" i="8"/>
  <c r="C1491" i="8"/>
  <c r="D1491" i="8"/>
  <c r="A1492" i="8"/>
  <c r="E1492" i="8" s="1"/>
  <c r="B1492" i="8"/>
  <c r="C1492" i="8"/>
  <c r="D1492" i="8"/>
  <c r="A1493" i="8"/>
  <c r="E1493" i="8" s="1"/>
  <c r="B1493" i="8"/>
  <c r="C1493" i="8"/>
  <c r="D1493" i="8"/>
  <c r="A1494" i="8"/>
  <c r="E1494" i="8" s="1"/>
  <c r="B1494" i="8"/>
  <c r="C1494" i="8"/>
  <c r="D1494" i="8"/>
  <c r="A1495" i="8"/>
  <c r="E1495" i="8" s="1"/>
  <c r="B1495" i="8"/>
  <c r="C1495" i="8"/>
  <c r="D1495" i="8"/>
  <c r="A1496" i="8"/>
  <c r="E1496" i="8" s="1"/>
  <c r="B1496" i="8"/>
  <c r="C1496" i="8"/>
  <c r="D1496" i="8"/>
  <c r="A1497" i="8"/>
  <c r="E1497" i="8" s="1"/>
  <c r="B1497" i="8"/>
  <c r="C1497" i="8"/>
  <c r="D1497" i="8"/>
  <c r="A1498" i="8"/>
  <c r="E1498" i="8" s="1"/>
  <c r="B1498" i="8"/>
  <c r="C1498" i="8"/>
  <c r="D1498" i="8"/>
  <c r="A1499" i="8"/>
  <c r="E1499" i="8" s="1"/>
  <c r="B1499" i="8"/>
  <c r="C1499" i="8"/>
  <c r="D1499" i="8"/>
  <c r="A1500" i="8"/>
  <c r="E1500" i="8" s="1"/>
  <c r="B1500" i="8"/>
  <c r="C1500" i="8"/>
  <c r="D1500" i="8"/>
  <c r="A1501" i="8"/>
  <c r="E1501" i="8" s="1"/>
  <c r="B1501" i="8"/>
  <c r="C1501" i="8"/>
  <c r="D1501" i="8"/>
  <c r="A1502" i="8"/>
  <c r="E1502" i="8" s="1"/>
  <c r="B1502" i="8"/>
  <c r="C1502" i="8"/>
  <c r="D1502" i="8"/>
  <c r="A1503" i="8"/>
  <c r="E1503" i="8" s="1"/>
  <c r="B1503" i="8"/>
  <c r="C1503" i="8"/>
  <c r="D1503" i="8"/>
  <c r="A1504" i="8"/>
  <c r="E1504" i="8" s="1"/>
  <c r="B1504" i="8"/>
  <c r="C1504" i="8"/>
  <c r="D1504" i="8"/>
  <c r="A1505" i="8"/>
  <c r="E1505" i="8" s="1"/>
  <c r="B1505" i="8"/>
  <c r="C1505" i="8"/>
  <c r="D1505" i="8"/>
  <c r="A1506" i="8"/>
  <c r="E1506" i="8" s="1"/>
  <c r="B1506" i="8"/>
  <c r="C1506" i="8"/>
  <c r="D1506" i="8"/>
  <c r="A1507" i="8"/>
  <c r="E1507" i="8" s="1"/>
  <c r="B1507" i="8"/>
  <c r="C1507" i="8"/>
  <c r="D1507" i="8"/>
  <c r="A1508" i="8"/>
  <c r="E1508" i="8" s="1"/>
  <c r="B1508" i="8"/>
  <c r="C1508" i="8"/>
  <c r="D1508" i="8"/>
  <c r="A1509" i="8"/>
  <c r="E1509" i="8" s="1"/>
  <c r="B1509" i="8"/>
  <c r="C1509" i="8"/>
  <c r="D1509" i="8"/>
  <c r="A1510" i="8"/>
  <c r="E1510" i="8" s="1"/>
  <c r="B1510" i="8"/>
  <c r="C1510" i="8"/>
  <c r="D1510" i="8"/>
  <c r="A1511" i="8"/>
  <c r="E1511" i="8" s="1"/>
  <c r="B1511" i="8"/>
  <c r="C1511" i="8"/>
  <c r="D1511" i="8"/>
  <c r="A1512" i="8"/>
  <c r="E1512" i="8" s="1"/>
  <c r="B1512" i="8"/>
  <c r="C1512" i="8"/>
  <c r="D1512" i="8"/>
  <c r="A1513" i="8"/>
  <c r="E1513" i="8" s="1"/>
  <c r="B1513" i="8"/>
  <c r="C1513" i="8"/>
  <c r="D1513" i="8"/>
  <c r="A1514" i="8"/>
  <c r="E1514" i="8" s="1"/>
  <c r="B1514" i="8"/>
  <c r="C1514" i="8"/>
  <c r="D1514" i="8"/>
  <c r="A1515" i="8"/>
  <c r="E1515" i="8" s="1"/>
  <c r="B1515" i="8"/>
  <c r="C1515" i="8"/>
  <c r="D1515" i="8"/>
  <c r="A1516" i="8"/>
  <c r="E1516" i="8" s="1"/>
  <c r="B1516" i="8"/>
  <c r="C1516" i="8"/>
  <c r="D1516" i="8"/>
  <c r="A1517" i="8"/>
  <c r="E1517" i="8" s="1"/>
  <c r="B1517" i="8"/>
  <c r="C1517" i="8"/>
  <c r="D1517" i="8"/>
  <c r="A1518" i="8"/>
  <c r="E1518" i="8" s="1"/>
  <c r="B1518" i="8"/>
  <c r="C1518" i="8"/>
  <c r="D1518" i="8"/>
  <c r="A1519" i="8"/>
  <c r="E1519" i="8" s="1"/>
  <c r="B1519" i="8"/>
  <c r="C1519" i="8"/>
  <c r="D1519" i="8"/>
  <c r="A1520" i="8"/>
  <c r="E1520" i="8" s="1"/>
  <c r="B1520" i="8"/>
  <c r="C1520" i="8"/>
  <c r="D1520" i="8"/>
  <c r="A1521" i="8"/>
  <c r="E1521" i="8" s="1"/>
  <c r="B1521" i="8"/>
  <c r="C1521" i="8"/>
  <c r="D1521" i="8"/>
  <c r="A1522" i="8"/>
  <c r="E1522" i="8" s="1"/>
  <c r="B1522" i="8"/>
  <c r="C1522" i="8"/>
  <c r="D1522" i="8"/>
  <c r="A1523" i="8"/>
  <c r="E1523" i="8" s="1"/>
  <c r="B1523" i="8"/>
  <c r="C1523" i="8"/>
  <c r="D1523" i="8"/>
  <c r="A1524" i="8"/>
  <c r="E1524" i="8" s="1"/>
  <c r="B1524" i="8"/>
  <c r="C1524" i="8"/>
  <c r="D1524" i="8"/>
  <c r="A1525" i="8"/>
  <c r="E1525" i="8" s="1"/>
  <c r="B1525" i="8"/>
  <c r="C1525" i="8"/>
  <c r="D1525" i="8"/>
  <c r="A1526" i="8"/>
  <c r="E1526" i="8" s="1"/>
  <c r="B1526" i="8"/>
  <c r="C1526" i="8"/>
  <c r="D1526" i="8"/>
  <c r="A1527" i="8"/>
  <c r="E1527" i="8" s="1"/>
  <c r="B1527" i="8"/>
  <c r="C1527" i="8"/>
  <c r="D1527" i="8"/>
  <c r="A1528" i="8"/>
  <c r="E1528" i="8" s="1"/>
  <c r="B1528" i="8"/>
  <c r="C1528" i="8"/>
  <c r="D1528" i="8"/>
  <c r="A1529" i="8"/>
  <c r="E1529" i="8" s="1"/>
  <c r="B1529" i="8"/>
  <c r="C1529" i="8"/>
  <c r="D1529" i="8"/>
  <c r="A1530" i="8"/>
  <c r="E1530" i="8" s="1"/>
  <c r="B1530" i="8"/>
  <c r="C1530" i="8"/>
  <c r="D1530" i="8"/>
  <c r="A1531" i="8"/>
  <c r="E1531" i="8" s="1"/>
  <c r="B1531" i="8"/>
  <c r="C1531" i="8"/>
  <c r="D1531" i="8"/>
  <c r="A1532" i="8"/>
  <c r="E1532" i="8" s="1"/>
  <c r="B1532" i="8"/>
  <c r="C1532" i="8"/>
  <c r="D1532" i="8"/>
  <c r="A1533" i="8"/>
  <c r="E1533" i="8" s="1"/>
  <c r="B1533" i="8"/>
  <c r="C1533" i="8"/>
  <c r="D1533" i="8"/>
  <c r="A1534" i="8"/>
  <c r="E1534" i="8" s="1"/>
  <c r="B1534" i="8"/>
  <c r="C1534" i="8"/>
  <c r="D1534" i="8"/>
  <c r="A1535" i="8"/>
  <c r="E1535" i="8" s="1"/>
  <c r="B1535" i="8"/>
  <c r="C1535" i="8"/>
  <c r="D1535" i="8"/>
  <c r="A1536" i="8"/>
  <c r="E1536" i="8" s="1"/>
  <c r="B1536" i="8"/>
  <c r="C1536" i="8"/>
  <c r="D1536" i="8"/>
  <c r="A1537" i="8"/>
  <c r="E1537" i="8" s="1"/>
  <c r="B1537" i="8"/>
  <c r="C1537" i="8"/>
  <c r="D1537" i="8"/>
  <c r="A1538" i="8"/>
  <c r="E1538" i="8" s="1"/>
  <c r="B1538" i="8"/>
  <c r="C1538" i="8"/>
  <c r="D1538" i="8"/>
  <c r="A1539" i="8"/>
  <c r="E1539" i="8" s="1"/>
  <c r="B1539" i="8"/>
  <c r="C1539" i="8"/>
  <c r="D1539" i="8"/>
  <c r="A1540" i="8"/>
  <c r="E1540" i="8" s="1"/>
  <c r="B1540" i="8"/>
  <c r="C1540" i="8"/>
  <c r="D1540" i="8"/>
  <c r="A1541" i="8"/>
  <c r="E1541" i="8" s="1"/>
  <c r="B1541" i="8"/>
  <c r="C1541" i="8"/>
  <c r="D1541" i="8"/>
  <c r="A1542" i="8"/>
  <c r="E1542" i="8" s="1"/>
  <c r="B1542" i="8"/>
  <c r="C1542" i="8"/>
  <c r="D1542" i="8"/>
  <c r="A1543" i="8"/>
  <c r="E1543" i="8" s="1"/>
  <c r="B1543" i="8"/>
  <c r="C1543" i="8"/>
  <c r="D1543" i="8"/>
  <c r="A1544" i="8"/>
  <c r="E1544" i="8" s="1"/>
  <c r="B1544" i="8"/>
  <c r="C1544" i="8"/>
  <c r="D1544" i="8"/>
  <c r="A1545" i="8"/>
  <c r="E1545" i="8" s="1"/>
  <c r="B1545" i="8"/>
  <c r="C1545" i="8"/>
  <c r="D1545" i="8"/>
  <c r="A1546" i="8"/>
  <c r="E1546" i="8" s="1"/>
  <c r="B1546" i="8"/>
  <c r="C1546" i="8"/>
  <c r="D1546" i="8"/>
  <c r="A1547" i="8"/>
  <c r="E1547" i="8" s="1"/>
  <c r="B1547" i="8"/>
  <c r="C1547" i="8"/>
  <c r="D1547" i="8"/>
  <c r="A1548" i="8"/>
  <c r="E1548" i="8" s="1"/>
  <c r="B1548" i="8"/>
  <c r="C1548" i="8"/>
  <c r="D1548" i="8"/>
  <c r="A1549" i="8"/>
  <c r="E1549" i="8" s="1"/>
  <c r="B1549" i="8"/>
  <c r="C1549" i="8"/>
  <c r="D1549" i="8"/>
  <c r="A1550" i="8"/>
  <c r="E1550" i="8" s="1"/>
  <c r="B1550" i="8"/>
  <c r="C1550" i="8"/>
  <c r="D1550" i="8"/>
  <c r="A1551" i="8"/>
  <c r="E1551" i="8" s="1"/>
  <c r="B1551" i="8"/>
  <c r="C1551" i="8"/>
  <c r="D1551" i="8"/>
  <c r="A1552" i="8"/>
  <c r="E1552" i="8" s="1"/>
  <c r="B1552" i="8"/>
  <c r="C1552" i="8"/>
  <c r="D1552" i="8"/>
  <c r="A1553" i="8"/>
  <c r="E1553" i="8" s="1"/>
  <c r="B1553" i="8"/>
  <c r="C1553" i="8"/>
  <c r="D1553" i="8"/>
  <c r="A1554" i="8"/>
  <c r="E1554" i="8" s="1"/>
  <c r="B1554" i="8"/>
  <c r="C1554" i="8"/>
  <c r="D1554" i="8"/>
  <c r="A1555" i="8"/>
  <c r="E1555" i="8" s="1"/>
  <c r="B1555" i="8"/>
  <c r="C1555" i="8"/>
  <c r="D1555" i="8"/>
  <c r="A1556" i="8"/>
  <c r="E1556" i="8" s="1"/>
  <c r="B1556" i="8"/>
  <c r="C1556" i="8"/>
  <c r="D1556" i="8"/>
  <c r="A1557" i="8"/>
  <c r="E1557" i="8" s="1"/>
  <c r="B1557" i="8"/>
  <c r="C1557" i="8"/>
  <c r="D1557" i="8"/>
  <c r="A1558" i="8"/>
  <c r="E1558" i="8" s="1"/>
  <c r="B1558" i="8"/>
  <c r="C1558" i="8"/>
  <c r="D1558" i="8"/>
  <c r="A1559" i="8"/>
  <c r="E1559" i="8" s="1"/>
  <c r="B1559" i="8"/>
  <c r="C1559" i="8"/>
  <c r="D1559" i="8"/>
  <c r="A1560" i="8"/>
  <c r="E1560" i="8" s="1"/>
  <c r="B1560" i="8"/>
  <c r="C1560" i="8"/>
  <c r="D1560" i="8"/>
  <c r="A1561" i="8"/>
  <c r="E1561" i="8" s="1"/>
  <c r="B1561" i="8"/>
  <c r="C1561" i="8"/>
  <c r="D1561" i="8"/>
  <c r="A1562" i="8"/>
  <c r="E1562" i="8" s="1"/>
  <c r="B1562" i="8"/>
  <c r="C1562" i="8"/>
  <c r="D1562" i="8"/>
  <c r="A1563" i="8"/>
  <c r="E1563" i="8" s="1"/>
  <c r="B1563" i="8"/>
  <c r="C1563" i="8"/>
  <c r="D1563" i="8"/>
  <c r="A1564" i="8"/>
  <c r="E1564" i="8" s="1"/>
  <c r="B1564" i="8"/>
  <c r="C1564" i="8"/>
  <c r="D1564" i="8"/>
  <c r="A1565" i="8"/>
  <c r="E1565" i="8" s="1"/>
  <c r="B1565" i="8"/>
  <c r="C1565" i="8"/>
  <c r="D1565" i="8"/>
  <c r="A1566" i="8"/>
  <c r="E1566" i="8" s="1"/>
  <c r="B1566" i="8"/>
  <c r="C1566" i="8"/>
  <c r="D1566" i="8"/>
  <c r="A1567" i="8"/>
  <c r="E1567" i="8" s="1"/>
  <c r="B1567" i="8"/>
  <c r="C1567" i="8"/>
  <c r="D1567" i="8"/>
  <c r="A1568" i="8"/>
  <c r="E1568" i="8" s="1"/>
  <c r="B1568" i="8"/>
  <c r="C1568" i="8"/>
  <c r="D1568" i="8"/>
  <c r="A1569" i="8"/>
  <c r="E1569" i="8" s="1"/>
  <c r="B1569" i="8"/>
  <c r="C1569" i="8"/>
  <c r="D1569" i="8"/>
  <c r="A1570" i="8"/>
  <c r="E1570" i="8" s="1"/>
  <c r="B1570" i="8"/>
  <c r="C1570" i="8"/>
  <c r="D1570" i="8"/>
  <c r="A1571" i="8"/>
  <c r="E1571" i="8" s="1"/>
  <c r="B1571" i="8"/>
  <c r="C1571" i="8"/>
  <c r="D1571" i="8"/>
  <c r="A1572" i="8"/>
  <c r="E1572" i="8" s="1"/>
  <c r="B1572" i="8"/>
  <c r="C1572" i="8"/>
  <c r="D1572" i="8"/>
  <c r="A1573" i="8"/>
  <c r="E1573" i="8" s="1"/>
  <c r="B1573" i="8"/>
  <c r="C1573" i="8"/>
  <c r="D1573" i="8"/>
  <c r="A1574" i="8"/>
  <c r="E1574" i="8" s="1"/>
  <c r="B1574" i="8"/>
  <c r="C1574" i="8"/>
  <c r="D1574" i="8"/>
  <c r="A1575" i="8"/>
  <c r="E1575" i="8" s="1"/>
  <c r="B1575" i="8"/>
  <c r="C1575" i="8"/>
  <c r="D1575" i="8"/>
  <c r="A1576" i="8"/>
  <c r="E1576" i="8" s="1"/>
  <c r="B1576" i="8"/>
  <c r="C1576" i="8"/>
  <c r="D1576" i="8"/>
  <c r="A1577" i="8"/>
  <c r="E1577" i="8" s="1"/>
  <c r="B1577" i="8"/>
  <c r="C1577" i="8"/>
  <c r="D1577" i="8"/>
  <c r="A1578" i="8"/>
  <c r="E1578" i="8" s="1"/>
  <c r="B1578" i="8"/>
  <c r="C1578" i="8"/>
  <c r="D1578" i="8"/>
  <c r="A1579" i="8"/>
  <c r="E1579" i="8" s="1"/>
  <c r="B1579" i="8"/>
  <c r="C1579" i="8"/>
  <c r="D1579" i="8"/>
  <c r="A1580" i="8"/>
  <c r="E1580" i="8" s="1"/>
  <c r="B1580" i="8"/>
  <c r="C1580" i="8"/>
  <c r="D1580" i="8"/>
  <c r="A1581" i="8"/>
  <c r="E1581" i="8" s="1"/>
  <c r="B1581" i="8"/>
  <c r="C1581" i="8"/>
  <c r="D1581" i="8"/>
  <c r="A1582" i="8"/>
  <c r="E1582" i="8" s="1"/>
  <c r="B1582" i="8"/>
  <c r="C1582" i="8"/>
  <c r="D1582" i="8"/>
  <c r="A1583" i="8"/>
  <c r="E1583" i="8" s="1"/>
  <c r="B1583" i="8"/>
  <c r="C1583" i="8"/>
  <c r="D1583" i="8"/>
  <c r="A1584" i="8"/>
  <c r="E1584" i="8" s="1"/>
  <c r="B1584" i="8"/>
  <c r="C1584" i="8"/>
  <c r="D1584" i="8"/>
  <c r="A1585" i="8"/>
  <c r="E1585" i="8" s="1"/>
  <c r="B1585" i="8"/>
  <c r="C1585" i="8"/>
  <c r="D1585" i="8"/>
  <c r="A1586" i="8"/>
  <c r="E1586" i="8" s="1"/>
  <c r="B1586" i="8"/>
  <c r="C1586" i="8"/>
  <c r="D1586" i="8"/>
  <c r="A1587" i="8"/>
  <c r="E1587" i="8" s="1"/>
  <c r="B1587" i="8"/>
  <c r="C1587" i="8"/>
  <c r="D1587" i="8"/>
  <c r="A1588" i="8"/>
  <c r="E1588" i="8" s="1"/>
  <c r="B1588" i="8"/>
  <c r="C1588" i="8"/>
  <c r="D1588" i="8"/>
  <c r="A1589" i="8"/>
  <c r="E1589" i="8" s="1"/>
  <c r="B1589" i="8"/>
  <c r="C1589" i="8"/>
  <c r="D1589" i="8"/>
  <c r="A1590" i="8"/>
  <c r="E1590" i="8" s="1"/>
  <c r="B1590" i="8"/>
  <c r="C1590" i="8"/>
  <c r="D1590" i="8"/>
  <c r="A1591" i="8"/>
  <c r="E1591" i="8" s="1"/>
  <c r="B1591" i="8"/>
  <c r="C1591" i="8"/>
  <c r="D1591" i="8"/>
  <c r="A1592" i="8"/>
  <c r="E1592" i="8" s="1"/>
  <c r="B1592" i="8"/>
  <c r="C1592" i="8"/>
  <c r="D1592" i="8"/>
  <c r="A1593" i="8"/>
  <c r="E1593" i="8" s="1"/>
  <c r="B1593" i="8"/>
  <c r="C1593" i="8"/>
  <c r="D1593" i="8"/>
  <c r="A1594" i="8"/>
  <c r="E1594" i="8" s="1"/>
  <c r="B1594" i="8"/>
  <c r="C1594" i="8"/>
  <c r="D1594" i="8"/>
  <c r="A1595" i="8"/>
  <c r="E1595" i="8" s="1"/>
  <c r="B1595" i="8"/>
  <c r="C1595" i="8"/>
  <c r="D1595" i="8"/>
  <c r="A1596" i="8"/>
  <c r="E1596" i="8" s="1"/>
  <c r="B1596" i="8"/>
  <c r="C1596" i="8"/>
  <c r="D1596" i="8"/>
  <c r="A1597" i="8"/>
  <c r="E1597" i="8" s="1"/>
  <c r="B1597" i="8"/>
  <c r="C1597" i="8"/>
  <c r="D1597" i="8"/>
  <c r="A1598" i="8"/>
  <c r="E1598" i="8" s="1"/>
  <c r="B1598" i="8"/>
  <c r="C1598" i="8"/>
  <c r="D1598" i="8"/>
  <c r="A1599" i="8"/>
  <c r="E1599" i="8" s="1"/>
  <c r="B1599" i="8"/>
  <c r="C1599" i="8"/>
  <c r="D1599" i="8"/>
  <c r="A1600" i="8"/>
  <c r="E1600" i="8" s="1"/>
  <c r="B1600" i="8"/>
  <c r="C1600" i="8"/>
  <c r="D1600" i="8"/>
  <c r="A1601" i="8"/>
  <c r="E1601" i="8" s="1"/>
  <c r="B1601" i="8"/>
  <c r="C1601" i="8"/>
  <c r="D1601" i="8"/>
  <c r="A1602" i="8"/>
  <c r="E1602" i="8" s="1"/>
  <c r="B1602" i="8"/>
  <c r="C1602" i="8"/>
  <c r="D1602" i="8"/>
  <c r="A1603" i="8"/>
  <c r="E1603" i="8" s="1"/>
  <c r="B1603" i="8"/>
  <c r="C1603" i="8"/>
  <c r="D1603" i="8"/>
  <c r="A1604" i="8"/>
  <c r="E1604" i="8" s="1"/>
  <c r="B1604" i="8"/>
  <c r="C1604" i="8"/>
  <c r="D1604" i="8"/>
  <c r="A1605" i="8"/>
  <c r="E1605" i="8" s="1"/>
  <c r="B1605" i="8"/>
  <c r="C1605" i="8"/>
  <c r="D1605" i="8"/>
  <c r="A1606" i="8"/>
  <c r="E1606" i="8" s="1"/>
  <c r="B1606" i="8"/>
  <c r="C1606" i="8"/>
  <c r="D1606" i="8"/>
  <c r="A1607" i="8"/>
  <c r="E1607" i="8" s="1"/>
  <c r="B1607" i="8"/>
  <c r="C1607" i="8"/>
  <c r="D1607" i="8"/>
  <c r="A1608" i="8"/>
  <c r="E1608" i="8" s="1"/>
  <c r="B1608" i="8"/>
  <c r="C1608" i="8"/>
  <c r="D1608" i="8"/>
  <c r="A1609" i="8"/>
  <c r="E1609" i="8" s="1"/>
  <c r="B1609" i="8"/>
  <c r="C1609" i="8"/>
  <c r="D1609" i="8"/>
  <c r="A1610" i="8"/>
  <c r="E1610" i="8" s="1"/>
  <c r="B1610" i="8"/>
  <c r="C1610" i="8"/>
  <c r="D1610" i="8"/>
  <c r="A1611" i="8"/>
  <c r="E1611" i="8" s="1"/>
  <c r="B1611" i="8"/>
  <c r="C1611" i="8"/>
  <c r="D1611" i="8"/>
  <c r="A1612" i="8"/>
  <c r="E1612" i="8" s="1"/>
  <c r="B1612" i="8"/>
  <c r="C1612" i="8"/>
  <c r="D1612" i="8"/>
  <c r="A1613" i="8"/>
  <c r="E1613" i="8" s="1"/>
  <c r="B1613" i="8"/>
  <c r="C1613" i="8"/>
  <c r="D1613" i="8"/>
  <c r="A1614" i="8"/>
  <c r="E1614" i="8" s="1"/>
  <c r="B1614" i="8"/>
  <c r="C1614" i="8"/>
  <c r="D1614" i="8"/>
  <c r="A1615" i="8"/>
  <c r="E1615" i="8" s="1"/>
  <c r="B1615" i="8"/>
  <c r="C1615" i="8"/>
  <c r="D1615" i="8"/>
  <c r="A1616" i="8"/>
  <c r="E1616" i="8" s="1"/>
  <c r="B1616" i="8"/>
  <c r="C1616" i="8"/>
  <c r="D1616" i="8"/>
  <c r="A1617" i="8"/>
  <c r="E1617" i="8" s="1"/>
  <c r="B1617" i="8"/>
  <c r="C1617" i="8"/>
  <c r="D1617" i="8"/>
  <c r="A1618" i="8"/>
  <c r="E1618" i="8" s="1"/>
  <c r="B1618" i="8"/>
  <c r="C1618" i="8"/>
  <c r="D1618" i="8"/>
  <c r="A1619" i="8"/>
  <c r="E1619" i="8" s="1"/>
  <c r="B1619" i="8"/>
  <c r="C1619" i="8"/>
  <c r="D1619" i="8"/>
  <c r="A1620" i="8"/>
  <c r="E1620" i="8" s="1"/>
  <c r="B1620" i="8"/>
  <c r="C1620" i="8"/>
  <c r="D1620" i="8"/>
  <c r="A1621" i="8"/>
  <c r="E1621" i="8" s="1"/>
  <c r="B1621" i="8"/>
  <c r="C1621" i="8"/>
  <c r="D1621" i="8"/>
  <c r="A1622" i="8"/>
  <c r="E1622" i="8" s="1"/>
  <c r="B1622" i="8"/>
  <c r="C1622" i="8"/>
  <c r="D1622" i="8"/>
  <c r="A1623" i="8"/>
  <c r="E1623" i="8" s="1"/>
  <c r="B1623" i="8"/>
  <c r="C1623" i="8"/>
  <c r="D1623" i="8"/>
  <c r="A1624" i="8"/>
  <c r="E1624" i="8" s="1"/>
  <c r="B1624" i="8"/>
  <c r="C1624" i="8"/>
  <c r="D1624" i="8"/>
  <c r="A1625" i="8"/>
  <c r="E1625" i="8" s="1"/>
  <c r="B1625" i="8"/>
  <c r="C1625" i="8"/>
  <c r="D1625" i="8"/>
  <c r="A1626" i="8"/>
  <c r="E1626" i="8" s="1"/>
  <c r="B1626" i="8"/>
  <c r="C1626" i="8"/>
  <c r="D1626" i="8"/>
  <c r="A1627" i="8"/>
  <c r="E1627" i="8" s="1"/>
  <c r="B1627" i="8"/>
  <c r="C1627" i="8"/>
  <c r="D1627" i="8"/>
  <c r="A1628" i="8"/>
  <c r="E1628" i="8" s="1"/>
  <c r="B1628" i="8"/>
  <c r="C1628" i="8"/>
  <c r="D1628" i="8"/>
  <c r="A1629" i="8"/>
  <c r="E1629" i="8" s="1"/>
  <c r="B1629" i="8"/>
  <c r="C1629" i="8"/>
  <c r="D1629" i="8"/>
  <c r="A1630" i="8"/>
  <c r="E1630" i="8" s="1"/>
  <c r="B1630" i="8"/>
  <c r="C1630" i="8"/>
  <c r="D1630" i="8"/>
  <c r="A1631" i="8"/>
  <c r="E1631" i="8" s="1"/>
  <c r="B1631" i="8"/>
  <c r="C1631" i="8"/>
  <c r="D1631" i="8"/>
  <c r="A1632" i="8"/>
  <c r="E1632" i="8" s="1"/>
  <c r="B1632" i="8"/>
  <c r="C1632" i="8"/>
  <c r="D1632" i="8"/>
  <c r="A1633" i="8"/>
  <c r="E1633" i="8" s="1"/>
  <c r="B1633" i="8"/>
  <c r="C1633" i="8"/>
  <c r="D1633" i="8"/>
  <c r="A1634" i="8"/>
  <c r="E1634" i="8" s="1"/>
  <c r="B1634" i="8"/>
  <c r="C1634" i="8"/>
  <c r="D1634" i="8"/>
  <c r="A1635" i="8"/>
  <c r="E1635" i="8" s="1"/>
  <c r="B1635" i="8"/>
  <c r="C1635" i="8"/>
  <c r="D1635" i="8"/>
  <c r="A1636" i="8"/>
  <c r="E1636" i="8" s="1"/>
  <c r="B1636" i="8"/>
  <c r="C1636" i="8"/>
  <c r="D1636" i="8"/>
  <c r="A1637" i="8"/>
  <c r="E1637" i="8" s="1"/>
  <c r="B1637" i="8"/>
  <c r="C1637" i="8"/>
  <c r="D1637" i="8"/>
  <c r="A1638" i="8"/>
  <c r="E1638" i="8" s="1"/>
  <c r="B1638" i="8"/>
  <c r="C1638" i="8"/>
  <c r="D1638" i="8"/>
  <c r="A1639" i="8"/>
  <c r="E1639" i="8" s="1"/>
  <c r="B1639" i="8"/>
  <c r="C1639" i="8"/>
  <c r="D1639" i="8"/>
  <c r="A1640" i="8"/>
  <c r="E1640" i="8" s="1"/>
  <c r="B1640" i="8"/>
  <c r="C1640" i="8"/>
  <c r="D1640" i="8"/>
  <c r="A1641" i="8"/>
  <c r="E1641" i="8" s="1"/>
  <c r="B1641" i="8"/>
  <c r="C1641" i="8"/>
  <c r="D1641" i="8"/>
  <c r="A1642" i="8"/>
  <c r="E1642" i="8" s="1"/>
  <c r="B1642" i="8"/>
  <c r="C1642" i="8"/>
  <c r="D1642" i="8"/>
  <c r="A1643" i="8"/>
  <c r="E1643" i="8" s="1"/>
  <c r="B1643" i="8"/>
  <c r="C1643" i="8"/>
  <c r="D1643" i="8"/>
  <c r="A1644" i="8"/>
  <c r="E1644" i="8" s="1"/>
  <c r="B1644" i="8"/>
  <c r="C1644" i="8"/>
  <c r="D1644" i="8"/>
  <c r="A1645" i="8"/>
  <c r="E1645" i="8" s="1"/>
  <c r="B1645" i="8"/>
  <c r="C1645" i="8"/>
  <c r="D1645" i="8"/>
  <c r="A1646" i="8"/>
  <c r="E1646" i="8" s="1"/>
  <c r="B1646" i="8"/>
  <c r="C1646" i="8"/>
  <c r="D1646" i="8"/>
  <c r="A1647" i="8"/>
  <c r="E1647" i="8" s="1"/>
  <c r="B1647" i="8"/>
  <c r="C1647" i="8"/>
  <c r="D1647" i="8"/>
  <c r="A1648" i="8"/>
  <c r="E1648" i="8" s="1"/>
  <c r="B1648" i="8"/>
  <c r="C1648" i="8"/>
  <c r="D1648" i="8"/>
  <c r="A1649" i="8"/>
  <c r="E1649" i="8" s="1"/>
  <c r="B1649" i="8"/>
  <c r="C1649" i="8"/>
  <c r="D1649" i="8"/>
  <c r="A1650" i="8"/>
  <c r="E1650" i="8" s="1"/>
  <c r="B1650" i="8"/>
  <c r="C1650" i="8"/>
  <c r="D1650" i="8"/>
  <c r="A1651" i="8"/>
  <c r="E1651" i="8" s="1"/>
  <c r="B1651" i="8"/>
  <c r="C1651" i="8"/>
  <c r="D1651" i="8"/>
  <c r="A1652" i="8"/>
  <c r="E1652" i="8" s="1"/>
  <c r="B1652" i="8"/>
  <c r="C1652" i="8"/>
  <c r="D1652" i="8"/>
  <c r="A1653" i="8"/>
  <c r="E1653" i="8" s="1"/>
  <c r="B1653" i="8"/>
  <c r="C1653" i="8"/>
  <c r="D1653" i="8"/>
  <c r="A1654" i="8"/>
  <c r="E1654" i="8" s="1"/>
  <c r="B1654" i="8"/>
  <c r="C1654" i="8"/>
  <c r="D1654" i="8"/>
  <c r="A1655" i="8"/>
  <c r="E1655" i="8" s="1"/>
  <c r="B1655" i="8"/>
  <c r="C1655" i="8"/>
  <c r="D1655" i="8"/>
  <c r="A1656" i="8"/>
  <c r="E1656" i="8" s="1"/>
  <c r="B1656" i="8"/>
  <c r="C1656" i="8"/>
  <c r="D1656" i="8"/>
  <c r="A1657" i="8"/>
  <c r="E1657" i="8" s="1"/>
  <c r="B1657" i="8"/>
  <c r="C1657" i="8"/>
  <c r="D1657" i="8"/>
  <c r="A1658" i="8"/>
  <c r="E1658" i="8" s="1"/>
  <c r="B1658" i="8"/>
  <c r="C1658" i="8"/>
  <c r="D1658" i="8"/>
  <c r="A1659" i="8"/>
  <c r="E1659" i="8" s="1"/>
  <c r="B1659" i="8"/>
  <c r="C1659" i="8"/>
  <c r="D1659" i="8"/>
  <c r="A1660" i="8"/>
  <c r="E1660" i="8" s="1"/>
  <c r="B1660" i="8"/>
  <c r="C1660" i="8"/>
  <c r="D1660" i="8"/>
  <c r="A1661" i="8"/>
  <c r="E1661" i="8" s="1"/>
  <c r="B1661" i="8"/>
  <c r="C1661" i="8"/>
  <c r="D1661" i="8"/>
  <c r="A1662" i="8"/>
  <c r="E1662" i="8" s="1"/>
  <c r="B1662" i="8"/>
  <c r="C1662" i="8"/>
  <c r="D1662" i="8"/>
  <c r="A1663" i="8"/>
  <c r="E1663" i="8" s="1"/>
  <c r="B1663" i="8"/>
  <c r="C1663" i="8"/>
  <c r="D1663" i="8"/>
  <c r="A1664" i="8"/>
  <c r="E1664" i="8" s="1"/>
  <c r="B1664" i="8"/>
  <c r="C1664" i="8"/>
  <c r="D1664" i="8"/>
  <c r="A1665" i="8"/>
  <c r="E1665" i="8" s="1"/>
  <c r="B1665" i="8"/>
  <c r="C1665" i="8"/>
  <c r="D1665" i="8"/>
  <c r="A1666" i="8"/>
  <c r="E1666" i="8" s="1"/>
  <c r="B1666" i="8"/>
  <c r="C1666" i="8"/>
  <c r="D1666" i="8"/>
  <c r="A1667" i="8"/>
  <c r="E1667" i="8" s="1"/>
  <c r="B1667" i="8"/>
  <c r="C1667" i="8"/>
  <c r="D1667" i="8"/>
  <c r="A1668" i="8"/>
  <c r="E1668" i="8" s="1"/>
  <c r="B1668" i="8"/>
  <c r="C1668" i="8"/>
  <c r="D1668" i="8"/>
  <c r="A1669" i="8"/>
  <c r="E1669" i="8" s="1"/>
  <c r="B1669" i="8"/>
  <c r="C1669" i="8"/>
  <c r="D1669" i="8"/>
  <c r="A1670" i="8"/>
  <c r="E1670" i="8" s="1"/>
  <c r="B1670" i="8"/>
  <c r="C1670" i="8"/>
  <c r="D1670" i="8"/>
  <c r="A1671" i="8"/>
  <c r="E1671" i="8" s="1"/>
  <c r="B1671" i="8"/>
  <c r="C1671" i="8"/>
  <c r="D1671" i="8"/>
  <c r="A1672" i="8"/>
  <c r="E1672" i="8" s="1"/>
  <c r="B1672" i="8"/>
  <c r="C1672" i="8"/>
  <c r="D1672" i="8"/>
  <c r="A1673" i="8"/>
  <c r="E1673" i="8" s="1"/>
  <c r="B1673" i="8"/>
  <c r="C1673" i="8"/>
  <c r="D1673" i="8"/>
  <c r="A1674" i="8"/>
  <c r="E1674" i="8" s="1"/>
  <c r="B1674" i="8"/>
  <c r="C1674" i="8"/>
  <c r="D1674" i="8"/>
  <c r="A1675" i="8"/>
  <c r="E1675" i="8" s="1"/>
  <c r="B1675" i="8"/>
  <c r="C1675" i="8"/>
  <c r="D1675" i="8"/>
  <c r="A1676" i="8"/>
  <c r="E1676" i="8" s="1"/>
  <c r="B1676" i="8"/>
  <c r="C1676" i="8"/>
  <c r="D1676" i="8"/>
  <c r="A1677" i="8"/>
  <c r="E1677" i="8" s="1"/>
  <c r="B1677" i="8"/>
  <c r="C1677" i="8"/>
  <c r="D1677" i="8"/>
  <c r="A1678" i="8"/>
  <c r="E1678" i="8" s="1"/>
  <c r="B1678" i="8"/>
  <c r="C1678" i="8"/>
  <c r="D1678" i="8"/>
  <c r="A1679" i="8"/>
  <c r="E1679" i="8" s="1"/>
  <c r="B1679" i="8"/>
  <c r="C1679" i="8"/>
  <c r="D1679" i="8"/>
  <c r="A1680" i="8"/>
  <c r="E1680" i="8" s="1"/>
  <c r="B1680" i="8"/>
  <c r="C1680" i="8"/>
  <c r="D1680" i="8"/>
  <c r="A1681" i="8"/>
  <c r="E1681" i="8" s="1"/>
  <c r="B1681" i="8"/>
  <c r="C1681" i="8"/>
  <c r="D1681" i="8"/>
  <c r="A1682" i="8"/>
  <c r="E1682" i="8" s="1"/>
  <c r="B1682" i="8"/>
  <c r="C1682" i="8"/>
  <c r="D1682" i="8"/>
  <c r="A1683" i="8"/>
  <c r="E1683" i="8" s="1"/>
  <c r="B1683" i="8"/>
  <c r="C1683" i="8"/>
  <c r="D1683" i="8"/>
  <c r="A1684" i="8"/>
  <c r="E1684" i="8" s="1"/>
  <c r="B1684" i="8"/>
  <c r="C1684" i="8"/>
  <c r="D1684" i="8"/>
  <c r="A1685" i="8"/>
  <c r="E1685" i="8" s="1"/>
  <c r="B1685" i="8"/>
  <c r="C1685" i="8"/>
  <c r="D1685" i="8"/>
  <c r="A1686" i="8"/>
  <c r="E1686" i="8" s="1"/>
  <c r="B1686" i="8"/>
  <c r="C1686" i="8"/>
  <c r="D1686" i="8"/>
  <c r="A1687" i="8"/>
  <c r="E1687" i="8" s="1"/>
  <c r="B1687" i="8"/>
  <c r="C1687" i="8"/>
  <c r="D1687" i="8"/>
  <c r="A1688" i="8"/>
  <c r="E1688" i="8" s="1"/>
  <c r="B1688" i="8"/>
  <c r="C1688" i="8"/>
  <c r="D1688" i="8"/>
  <c r="A1689" i="8"/>
  <c r="E1689" i="8" s="1"/>
  <c r="B1689" i="8"/>
  <c r="C1689" i="8"/>
  <c r="D1689" i="8"/>
  <c r="A1690" i="8"/>
  <c r="E1690" i="8" s="1"/>
  <c r="B1690" i="8"/>
  <c r="C1690" i="8"/>
  <c r="D1690" i="8"/>
  <c r="A1691" i="8"/>
  <c r="E1691" i="8" s="1"/>
  <c r="B1691" i="8"/>
  <c r="C1691" i="8"/>
  <c r="D1691" i="8"/>
  <c r="A1692" i="8"/>
  <c r="E1692" i="8" s="1"/>
  <c r="B1692" i="8"/>
  <c r="C1692" i="8"/>
  <c r="D1692" i="8"/>
  <c r="A1693" i="8"/>
  <c r="E1693" i="8" s="1"/>
  <c r="B1693" i="8"/>
  <c r="C1693" i="8"/>
  <c r="D1693" i="8"/>
  <c r="A1694" i="8"/>
  <c r="E1694" i="8" s="1"/>
  <c r="B1694" i="8"/>
  <c r="C1694" i="8"/>
  <c r="D1694" i="8"/>
  <c r="A1695" i="8"/>
  <c r="E1695" i="8" s="1"/>
  <c r="B1695" i="8"/>
  <c r="C1695" i="8"/>
  <c r="D1695" i="8"/>
  <c r="A1696" i="8"/>
  <c r="E1696" i="8" s="1"/>
  <c r="B1696" i="8"/>
  <c r="C1696" i="8"/>
  <c r="D1696" i="8"/>
  <c r="A1697" i="8"/>
  <c r="E1697" i="8" s="1"/>
  <c r="B1697" i="8"/>
  <c r="C1697" i="8"/>
  <c r="D1697" i="8"/>
  <c r="A1698" i="8"/>
  <c r="E1698" i="8" s="1"/>
  <c r="B1698" i="8"/>
  <c r="C1698" i="8"/>
  <c r="D1698" i="8"/>
  <c r="A1699" i="8"/>
  <c r="E1699" i="8" s="1"/>
  <c r="B1699" i="8"/>
  <c r="C1699" i="8"/>
  <c r="D1699" i="8"/>
  <c r="A1700" i="8"/>
  <c r="E1700" i="8" s="1"/>
  <c r="B1700" i="8"/>
  <c r="C1700" i="8"/>
  <c r="D1700" i="8"/>
  <c r="A1701" i="8"/>
  <c r="E1701" i="8" s="1"/>
  <c r="B1701" i="8"/>
  <c r="C1701" i="8"/>
  <c r="D1701" i="8"/>
  <c r="A1702" i="8"/>
  <c r="E1702" i="8" s="1"/>
  <c r="B1702" i="8"/>
  <c r="C1702" i="8"/>
  <c r="D1702" i="8"/>
  <c r="A1703" i="8"/>
  <c r="E1703" i="8" s="1"/>
  <c r="B1703" i="8"/>
  <c r="C1703" i="8"/>
  <c r="D1703" i="8"/>
  <c r="A1704" i="8"/>
  <c r="E1704" i="8" s="1"/>
  <c r="B1704" i="8"/>
  <c r="C1704" i="8"/>
  <c r="D1704" i="8"/>
  <c r="A1705" i="8"/>
  <c r="E1705" i="8" s="1"/>
  <c r="B1705" i="8"/>
  <c r="C1705" i="8"/>
  <c r="D1705" i="8"/>
  <c r="A1706" i="8"/>
  <c r="E1706" i="8" s="1"/>
  <c r="B1706" i="8"/>
  <c r="C1706" i="8"/>
  <c r="D1706" i="8"/>
  <c r="A1707" i="8"/>
  <c r="E1707" i="8" s="1"/>
  <c r="B1707" i="8"/>
  <c r="C1707" i="8"/>
  <c r="D1707" i="8"/>
  <c r="A1708" i="8"/>
  <c r="E1708" i="8" s="1"/>
  <c r="B1708" i="8"/>
  <c r="C1708" i="8"/>
  <c r="D1708" i="8"/>
  <c r="A1709" i="8"/>
  <c r="E1709" i="8" s="1"/>
  <c r="B1709" i="8"/>
  <c r="C1709" i="8"/>
  <c r="D1709" i="8"/>
  <c r="A1710" i="8"/>
  <c r="E1710" i="8" s="1"/>
  <c r="B1710" i="8"/>
  <c r="C1710" i="8"/>
  <c r="D1710" i="8"/>
  <c r="A1711" i="8"/>
  <c r="E1711" i="8" s="1"/>
  <c r="B1711" i="8"/>
  <c r="C1711" i="8"/>
  <c r="D1711" i="8"/>
  <c r="A1712" i="8"/>
  <c r="E1712" i="8" s="1"/>
  <c r="B1712" i="8"/>
  <c r="C1712" i="8"/>
  <c r="D1712" i="8"/>
  <c r="A1713" i="8"/>
  <c r="E1713" i="8" s="1"/>
  <c r="B1713" i="8"/>
  <c r="C1713" i="8"/>
  <c r="D1713" i="8"/>
  <c r="A1714" i="8"/>
  <c r="E1714" i="8" s="1"/>
  <c r="B1714" i="8"/>
  <c r="C1714" i="8"/>
  <c r="D1714" i="8"/>
  <c r="A1715" i="8"/>
  <c r="E1715" i="8" s="1"/>
  <c r="B1715" i="8"/>
  <c r="C1715" i="8"/>
  <c r="D1715" i="8"/>
  <c r="A1716" i="8"/>
  <c r="E1716" i="8" s="1"/>
  <c r="B1716" i="8"/>
  <c r="C1716" i="8"/>
  <c r="D1716" i="8"/>
  <c r="A1717" i="8"/>
  <c r="E1717" i="8" s="1"/>
  <c r="B1717" i="8"/>
  <c r="C1717" i="8"/>
  <c r="D1717" i="8"/>
  <c r="A1718" i="8"/>
  <c r="E1718" i="8" s="1"/>
  <c r="B1718" i="8"/>
  <c r="C1718" i="8"/>
  <c r="D1718" i="8"/>
  <c r="A1719" i="8"/>
  <c r="E1719" i="8" s="1"/>
  <c r="B1719" i="8"/>
  <c r="C1719" i="8"/>
  <c r="D1719" i="8"/>
  <c r="A1720" i="8"/>
  <c r="E1720" i="8" s="1"/>
  <c r="B1720" i="8"/>
  <c r="C1720" i="8"/>
  <c r="D1720" i="8"/>
  <c r="A1721" i="8"/>
  <c r="E1721" i="8" s="1"/>
  <c r="B1721" i="8"/>
  <c r="C1721" i="8"/>
  <c r="D1721" i="8"/>
  <c r="A1722" i="8"/>
  <c r="E1722" i="8" s="1"/>
  <c r="B1722" i="8"/>
  <c r="C1722" i="8"/>
  <c r="D1722" i="8"/>
  <c r="A1723" i="8"/>
  <c r="E1723" i="8" s="1"/>
  <c r="B1723" i="8"/>
  <c r="C1723" i="8"/>
  <c r="D1723" i="8"/>
  <c r="A1724" i="8"/>
  <c r="E1724" i="8" s="1"/>
  <c r="B1724" i="8"/>
  <c r="C1724" i="8"/>
  <c r="D1724" i="8"/>
  <c r="A1725" i="8"/>
  <c r="E1725" i="8" s="1"/>
  <c r="B1725" i="8"/>
  <c r="C1725" i="8"/>
  <c r="D1725" i="8"/>
  <c r="A1726" i="8"/>
  <c r="E1726" i="8" s="1"/>
  <c r="B1726" i="8"/>
  <c r="C1726" i="8"/>
  <c r="D1726" i="8"/>
  <c r="A1727" i="8"/>
  <c r="E1727" i="8" s="1"/>
  <c r="B1727" i="8"/>
  <c r="C1727" i="8"/>
  <c r="D1727" i="8"/>
  <c r="A1728" i="8"/>
  <c r="E1728" i="8" s="1"/>
  <c r="B1728" i="8"/>
  <c r="C1728" i="8"/>
  <c r="D1728" i="8"/>
  <c r="A1729" i="8"/>
  <c r="E1729" i="8" s="1"/>
  <c r="B1729" i="8"/>
  <c r="C1729" i="8"/>
  <c r="D1729" i="8"/>
  <c r="A1730" i="8"/>
  <c r="E1730" i="8" s="1"/>
  <c r="B1730" i="8"/>
  <c r="C1730" i="8"/>
  <c r="D1730" i="8"/>
  <c r="A1731" i="8"/>
  <c r="E1731" i="8" s="1"/>
  <c r="B1731" i="8"/>
  <c r="C1731" i="8"/>
  <c r="D1731" i="8"/>
  <c r="A1732" i="8"/>
  <c r="E1732" i="8" s="1"/>
  <c r="B1732" i="8"/>
  <c r="C1732" i="8"/>
  <c r="D1732" i="8"/>
  <c r="A1733" i="8"/>
  <c r="E1733" i="8" s="1"/>
  <c r="B1733" i="8"/>
  <c r="C1733" i="8"/>
  <c r="D1733" i="8"/>
  <c r="A1734" i="8"/>
  <c r="E1734" i="8" s="1"/>
  <c r="B1734" i="8"/>
  <c r="C1734" i="8"/>
  <c r="D1734" i="8"/>
  <c r="A1735" i="8"/>
  <c r="E1735" i="8" s="1"/>
  <c r="B1735" i="8"/>
  <c r="C1735" i="8"/>
  <c r="D1735" i="8"/>
  <c r="A1736" i="8"/>
  <c r="E1736" i="8" s="1"/>
  <c r="B1736" i="8"/>
  <c r="C1736" i="8"/>
  <c r="D1736" i="8"/>
  <c r="A1737" i="8"/>
  <c r="E1737" i="8" s="1"/>
  <c r="B1737" i="8"/>
  <c r="C1737" i="8"/>
  <c r="D1737" i="8"/>
  <c r="A1738" i="8"/>
  <c r="E1738" i="8" s="1"/>
  <c r="B1738" i="8"/>
  <c r="C1738" i="8"/>
  <c r="D1738" i="8"/>
  <c r="A1739" i="8"/>
  <c r="E1739" i="8" s="1"/>
  <c r="B1739" i="8"/>
  <c r="C1739" i="8"/>
  <c r="D1739" i="8"/>
  <c r="A1740" i="8"/>
  <c r="E1740" i="8" s="1"/>
  <c r="B1740" i="8"/>
  <c r="C1740" i="8"/>
  <c r="D1740" i="8"/>
  <c r="A1741" i="8"/>
  <c r="E1741" i="8" s="1"/>
  <c r="B1741" i="8"/>
  <c r="C1741" i="8"/>
  <c r="D1741" i="8"/>
  <c r="A1742" i="8"/>
  <c r="E1742" i="8" s="1"/>
  <c r="B1742" i="8"/>
  <c r="C1742" i="8"/>
  <c r="D1742" i="8"/>
  <c r="A1743" i="8"/>
  <c r="E1743" i="8" s="1"/>
  <c r="B1743" i="8"/>
  <c r="C1743" i="8"/>
  <c r="D1743" i="8"/>
  <c r="A1744" i="8"/>
  <c r="E1744" i="8" s="1"/>
  <c r="B1744" i="8"/>
  <c r="C1744" i="8"/>
  <c r="D1744" i="8"/>
  <c r="A1745" i="8"/>
  <c r="E1745" i="8" s="1"/>
  <c r="B1745" i="8"/>
  <c r="C1745" i="8"/>
  <c r="D1745" i="8"/>
  <c r="A1746" i="8"/>
  <c r="E1746" i="8" s="1"/>
  <c r="B1746" i="8"/>
  <c r="C1746" i="8"/>
  <c r="D1746" i="8"/>
  <c r="A1747" i="8"/>
  <c r="E1747" i="8" s="1"/>
  <c r="B1747" i="8"/>
  <c r="C1747" i="8"/>
  <c r="D1747" i="8"/>
  <c r="A1748" i="8"/>
  <c r="E1748" i="8" s="1"/>
  <c r="B1748" i="8"/>
  <c r="C1748" i="8"/>
  <c r="D1748" i="8"/>
  <c r="A1749" i="8"/>
  <c r="E1749" i="8" s="1"/>
  <c r="B1749" i="8"/>
  <c r="C1749" i="8"/>
  <c r="D1749" i="8"/>
  <c r="A1750" i="8"/>
  <c r="E1750" i="8" s="1"/>
  <c r="B1750" i="8"/>
  <c r="C1750" i="8"/>
  <c r="D1750" i="8"/>
  <c r="A1751" i="8"/>
  <c r="E1751" i="8" s="1"/>
  <c r="B1751" i="8"/>
  <c r="C1751" i="8"/>
  <c r="D1751" i="8"/>
  <c r="A1752" i="8"/>
  <c r="E1752" i="8" s="1"/>
  <c r="B1752" i="8"/>
  <c r="C1752" i="8"/>
  <c r="D1752" i="8"/>
  <c r="A1753" i="8"/>
  <c r="E1753" i="8" s="1"/>
  <c r="B1753" i="8"/>
  <c r="C1753" i="8"/>
  <c r="D1753" i="8"/>
  <c r="A1754" i="8"/>
  <c r="E1754" i="8" s="1"/>
  <c r="B1754" i="8"/>
  <c r="C1754" i="8"/>
  <c r="D1754" i="8"/>
  <c r="A1755" i="8"/>
  <c r="E1755" i="8" s="1"/>
  <c r="B1755" i="8"/>
  <c r="C1755" i="8"/>
  <c r="D1755" i="8"/>
  <c r="A1756" i="8"/>
  <c r="E1756" i="8" s="1"/>
  <c r="B1756" i="8"/>
  <c r="C1756" i="8"/>
  <c r="D1756" i="8"/>
  <c r="A1757" i="8"/>
  <c r="E1757" i="8" s="1"/>
  <c r="B1757" i="8"/>
  <c r="C1757" i="8"/>
  <c r="D1757" i="8"/>
  <c r="A1758" i="8"/>
  <c r="E1758" i="8" s="1"/>
  <c r="B1758" i="8"/>
  <c r="C1758" i="8"/>
  <c r="D1758" i="8"/>
  <c r="A1759" i="8"/>
  <c r="E1759" i="8" s="1"/>
  <c r="B1759" i="8"/>
  <c r="C1759" i="8"/>
  <c r="D1759" i="8"/>
  <c r="A1760" i="8"/>
  <c r="E1760" i="8" s="1"/>
  <c r="B1760" i="8"/>
  <c r="C1760" i="8"/>
  <c r="D1760" i="8"/>
  <c r="A1761" i="8"/>
  <c r="E1761" i="8" s="1"/>
  <c r="B1761" i="8"/>
  <c r="C1761" i="8"/>
  <c r="D1761" i="8"/>
  <c r="A1762" i="8"/>
  <c r="E1762" i="8" s="1"/>
  <c r="B1762" i="8"/>
  <c r="C1762" i="8"/>
  <c r="D1762" i="8"/>
  <c r="A1763" i="8"/>
  <c r="E1763" i="8" s="1"/>
  <c r="B1763" i="8"/>
  <c r="C1763" i="8"/>
  <c r="D1763" i="8"/>
  <c r="A1764" i="8"/>
  <c r="E1764" i="8" s="1"/>
  <c r="B1764" i="8"/>
  <c r="C1764" i="8"/>
  <c r="D1764" i="8"/>
  <c r="A1765" i="8"/>
  <c r="E1765" i="8" s="1"/>
  <c r="B1765" i="8"/>
  <c r="C1765" i="8"/>
  <c r="D1765" i="8"/>
  <c r="A1766" i="8"/>
  <c r="E1766" i="8" s="1"/>
  <c r="B1766" i="8"/>
  <c r="C1766" i="8"/>
  <c r="D1766" i="8"/>
  <c r="A1767" i="8"/>
  <c r="E1767" i="8" s="1"/>
  <c r="B1767" i="8"/>
  <c r="C1767" i="8"/>
  <c r="D1767" i="8"/>
  <c r="A1768" i="8"/>
  <c r="E1768" i="8" s="1"/>
  <c r="B1768" i="8"/>
  <c r="C1768" i="8"/>
  <c r="D1768" i="8"/>
  <c r="A1769" i="8"/>
  <c r="E1769" i="8" s="1"/>
  <c r="B1769" i="8"/>
  <c r="C1769" i="8"/>
  <c r="D1769" i="8"/>
  <c r="A1770" i="8"/>
  <c r="E1770" i="8" s="1"/>
  <c r="B1770" i="8"/>
  <c r="C1770" i="8"/>
  <c r="D1770" i="8"/>
  <c r="A1771" i="8"/>
  <c r="E1771" i="8" s="1"/>
  <c r="B1771" i="8"/>
  <c r="C1771" i="8"/>
  <c r="D1771" i="8"/>
  <c r="A1772" i="8"/>
  <c r="E1772" i="8" s="1"/>
  <c r="B1772" i="8"/>
  <c r="C1772" i="8"/>
  <c r="D1772" i="8"/>
  <c r="A1773" i="8"/>
  <c r="E1773" i="8" s="1"/>
  <c r="B1773" i="8"/>
  <c r="C1773" i="8"/>
  <c r="D1773" i="8"/>
  <c r="A1774" i="8"/>
  <c r="E1774" i="8" s="1"/>
  <c r="B1774" i="8"/>
  <c r="C1774" i="8"/>
  <c r="D1774" i="8"/>
  <c r="A1775" i="8"/>
  <c r="E1775" i="8" s="1"/>
  <c r="B1775" i="8"/>
  <c r="C1775" i="8"/>
  <c r="D1775" i="8"/>
  <c r="A1776" i="8"/>
  <c r="E1776" i="8" s="1"/>
  <c r="B1776" i="8"/>
  <c r="C1776" i="8"/>
  <c r="D1776" i="8"/>
  <c r="A1777" i="8"/>
  <c r="E1777" i="8" s="1"/>
  <c r="B1777" i="8"/>
  <c r="C1777" i="8"/>
  <c r="D1777" i="8"/>
  <c r="A1778" i="8"/>
  <c r="E1778" i="8" s="1"/>
  <c r="B1778" i="8"/>
  <c r="C1778" i="8"/>
  <c r="D1778" i="8"/>
  <c r="A1779" i="8"/>
  <c r="E1779" i="8" s="1"/>
  <c r="B1779" i="8"/>
  <c r="C1779" i="8"/>
  <c r="D1779" i="8"/>
  <c r="A1780" i="8"/>
  <c r="E1780" i="8" s="1"/>
  <c r="B1780" i="8"/>
  <c r="C1780" i="8"/>
  <c r="D1780" i="8"/>
  <c r="A1781" i="8"/>
  <c r="E1781" i="8" s="1"/>
  <c r="B1781" i="8"/>
  <c r="C1781" i="8"/>
  <c r="D1781" i="8"/>
  <c r="A1782" i="8"/>
  <c r="E1782" i="8" s="1"/>
  <c r="B1782" i="8"/>
  <c r="C1782" i="8"/>
  <c r="D1782" i="8"/>
  <c r="A1783" i="8"/>
  <c r="E1783" i="8" s="1"/>
  <c r="B1783" i="8"/>
  <c r="C1783" i="8"/>
  <c r="D1783" i="8"/>
  <c r="A1784" i="8"/>
  <c r="E1784" i="8" s="1"/>
  <c r="B1784" i="8"/>
  <c r="C1784" i="8"/>
  <c r="D1784" i="8"/>
  <c r="A1785" i="8"/>
  <c r="E1785" i="8" s="1"/>
  <c r="B1785" i="8"/>
  <c r="C1785" i="8"/>
  <c r="D1785" i="8"/>
  <c r="A1786" i="8"/>
  <c r="E1786" i="8" s="1"/>
  <c r="B1786" i="8"/>
  <c r="C1786" i="8"/>
  <c r="D1786" i="8"/>
  <c r="A1787" i="8"/>
  <c r="E1787" i="8" s="1"/>
  <c r="B1787" i="8"/>
  <c r="C1787" i="8"/>
  <c r="D1787" i="8"/>
  <c r="A1788" i="8"/>
  <c r="E1788" i="8" s="1"/>
  <c r="B1788" i="8"/>
  <c r="C1788" i="8"/>
  <c r="D1788" i="8"/>
  <c r="A1789" i="8"/>
  <c r="E1789" i="8" s="1"/>
  <c r="B1789" i="8"/>
  <c r="C1789" i="8"/>
  <c r="D1789" i="8"/>
  <c r="A1790" i="8"/>
  <c r="E1790" i="8" s="1"/>
  <c r="B1790" i="8"/>
  <c r="C1790" i="8"/>
  <c r="D1790" i="8"/>
  <c r="A1791" i="8"/>
  <c r="E1791" i="8" s="1"/>
  <c r="B1791" i="8"/>
  <c r="C1791" i="8"/>
  <c r="D1791" i="8"/>
  <c r="A1792" i="8"/>
  <c r="E1792" i="8" s="1"/>
  <c r="B1792" i="8"/>
  <c r="C1792" i="8"/>
  <c r="D1792" i="8"/>
  <c r="A1793" i="8"/>
  <c r="E1793" i="8" s="1"/>
  <c r="B1793" i="8"/>
  <c r="C1793" i="8"/>
  <c r="D1793" i="8"/>
  <c r="A1794" i="8"/>
  <c r="E1794" i="8" s="1"/>
  <c r="B1794" i="8"/>
  <c r="C1794" i="8"/>
  <c r="D1794" i="8"/>
  <c r="A1795" i="8"/>
  <c r="E1795" i="8" s="1"/>
  <c r="B1795" i="8"/>
  <c r="C1795" i="8"/>
  <c r="D1795" i="8"/>
  <c r="A1796" i="8"/>
  <c r="E1796" i="8" s="1"/>
  <c r="B1796" i="8"/>
  <c r="C1796" i="8"/>
  <c r="D1796" i="8"/>
  <c r="A1797" i="8"/>
  <c r="E1797" i="8" s="1"/>
  <c r="B1797" i="8"/>
  <c r="C1797" i="8"/>
  <c r="D1797" i="8"/>
  <c r="A1798" i="8"/>
  <c r="E1798" i="8" s="1"/>
  <c r="B1798" i="8"/>
  <c r="C1798" i="8"/>
  <c r="D1798" i="8"/>
  <c r="A1799" i="8"/>
  <c r="E1799" i="8" s="1"/>
  <c r="B1799" i="8"/>
  <c r="C1799" i="8"/>
  <c r="D1799" i="8"/>
  <c r="A1800" i="8"/>
  <c r="E1800" i="8" s="1"/>
  <c r="B1800" i="8"/>
  <c r="C1800" i="8"/>
  <c r="D1800" i="8"/>
  <c r="A1801" i="8"/>
  <c r="E1801" i="8" s="1"/>
  <c r="B1801" i="8"/>
  <c r="C1801" i="8"/>
  <c r="D1801" i="8"/>
  <c r="A1802" i="8"/>
  <c r="E1802" i="8" s="1"/>
  <c r="B1802" i="8"/>
  <c r="C1802" i="8"/>
  <c r="D1802" i="8"/>
  <c r="A1803" i="8"/>
  <c r="E1803" i="8" s="1"/>
  <c r="B1803" i="8"/>
  <c r="C1803" i="8"/>
  <c r="D1803" i="8"/>
  <c r="A1804" i="8"/>
  <c r="E1804" i="8" s="1"/>
  <c r="B1804" i="8"/>
  <c r="C1804" i="8"/>
  <c r="D1804" i="8"/>
  <c r="A1805" i="8"/>
  <c r="E1805" i="8" s="1"/>
  <c r="B1805" i="8"/>
  <c r="C1805" i="8"/>
  <c r="D1805" i="8"/>
  <c r="A1806" i="8"/>
  <c r="E1806" i="8" s="1"/>
  <c r="B1806" i="8"/>
  <c r="C1806" i="8"/>
  <c r="D1806" i="8"/>
  <c r="A1807" i="8"/>
  <c r="E1807" i="8" s="1"/>
  <c r="B1807" i="8"/>
  <c r="C1807" i="8"/>
  <c r="D1807" i="8"/>
  <c r="A1808" i="8"/>
  <c r="E1808" i="8" s="1"/>
  <c r="B1808" i="8"/>
  <c r="C1808" i="8"/>
  <c r="D1808" i="8"/>
  <c r="A1809" i="8"/>
  <c r="E1809" i="8" s="1"/>
  <c r="B1809" i="8"/>
  <c r="C1809" i="8"/>
  <c r="D1809" i="8"/>
  <c r="A1810" i="8"/>
  <c r="E1810" i="8" s="1"/>
  <c r="B1810" i="8"/>
  <c r="C1810" i="8"/>
  <c r="D1810" i="8"/>
  <c r="A1811" i="8"/>
  <c r="E1811" i="8" s="1"/>
  <c r="B1811" i="8"/>
  <c r="C1811" i="8"/>
  <c r="D1811" i="8"/>
  <c r="A1812" i="8"/>
  <c r="E1812" i="8" s="1"/>
  <c r="B1812" i="8"/>
  <c r="C1812" i="8"/>
  <c r="D1812" i="8"/>
  <c r="A1813" i="8"/>
  <c r="E1813" i="8" s="1"/>
  <c r="B1813" i="8"/>
  <c r="C1813" i="8"/>
  <c r="D1813" i="8"/>
  <c r="A1814" i="8"/>
  <c r="E1814" i="8" s="1"/>
  <c r="B1814" i="8"/>
  <c r="C1814" i="8"/>
  <c r="D1814" i="8"/>
  <c r="A1815" i="8"/>
  <c r="E1815" i="8" s="1"/>
  <c r="B1815" i="8"/>
  <c r="C1815" i="8"/>
  <c r="D1815" i="8"/>
  <c r="A1816" i="8"/>
  <c r="E1816" i="8" s="1"/>
  <c r="B1816" i="8"/>
  <c r="C1816" i="8"/>
  <c r="D1816" i="8"/>
  <c r="A1817" i="8"/>
  <c r="E1817" i="8" s="1"/>
  <c r="B1817" i="8"/>
  <c r="C1817" i="8"/>
  <c r="D1817" i="8"/>
  <c r="A1818" i="8"/>
  <c r="E1818" i="8" s="1"/>
  <c r="B1818" i="8"/>
  <c r="C1818" i="8"/>
  <c r="D1818" i="8"/>
  <c r="A1819" i="8"/>
  <c r="E1819" i="8" s="1"/>
  <c r="B1819" i="8"/>
  <c r="C1819" i="8"/>
  <c r="D1819" i="8"/>
  <c r="A1820" i="8"/>
  <c r="E1820" i="8" s="1"/>
  <c r="B1820" i="8"/>
  <c r="C1820" i="8"/>
  <c r="D1820" i="8"/>
  <c r="A1821" i="8"/>
  <c r="E1821" i="8" s="1"/>
  <c r="B1821" i="8"/>
  <c r="C1821" i="8"/>
  <c r="D1821" i="8"/>
  <c r="A1822" i="8"/>
  <c r="E1822" i="8" s="1"/>
  <c r="B1822" i="8"/>
  <c r="C1822" i="8"/>
  <c r="D1822" i="8"/>
  <c r="A1823" i="8"/>
  <c r="E1823" i="8" s="1"/>
  <c r="B1823" i="8"/>
  <c r="C1823" i="8"/>
  <c r="D1823" i="8"/>
  <c r="A1824" i="8"/>
  <c r="E1824" i="8" s="1"/>
  <c r="B1824" i="8"/>
  <c r="C1824" i="8"/>
  <c r="D1824" i="8"/>
  <c r="A1825" i="8"/>
  <c r="E1825" i="8" s="1"/>
  <c r="B1825" i="8"/>
  <c r="C1825" i="8"/>
  <c r="D1825" i="8"/>
  <c r="A1826" i="8"/>
  <c r="E1826" i="8" s="1"/>
  <c r="B1826" i="8"/>
  <c r="C1826" i="8"/>
  <c r="D1826" i="8"/>
  <c r="A1827" i="8"/>
  <c r="E1827" i="8" s="1"/>
  <c r="B1827" i="8"/>
  <c r="C1827" i="8"/>
  <c r="D1827" i="8"/>
  <c r="A1828" i="8"/>
  <c r="E1828" i="8" s="1"/>
  <c r="B1828" i="8"/>
  <c r="C1828" i="8"/>
  <c r="D1828" i="8"/>
  <c r="A1829" i="8"/>
  <c r="E1829" i="8" s="1"/>
  <c r="B1829" i="8"/>
  <c r="C1829" i="8"/>
  <c r="D1829" i="8"/>
  <c r="A1830" i="8"/>
  <c r="E1830" i="8" s="1"/>
  <c r="B1830" i="8"/>
  <c r="C1830" i="8"/>
  <c r="D1830" i="8"/>
  <c r="A1831" i="8"/>
  <c r="E1831" i="8" s="1"/>
  <c r="B1831" i="8"/>
  <c r="C1831" i="8"/>
  <c r="D1831" i="8"/>
  <c r="A1832" i="8"/>
  <c r="E1832" i="8" s="1"/>
  <c r="B1832" i="8"/>
  <c r="C1832" i="8"/>
  <c r="D1832" i="8"/>
  <c r="A1833" i="8"/>
  <c r="E1833" i="8" s="1"/>
  <c r="B1833" i="8"/>
  <c r="C1833" i="8"/>
  <c r="D1833" i="8"/>
  <c r="A1834" i="8"/>
  <c r="E1834" i="8" s="1"/>
  <c r="B1834" i="8"/>
  <c r="C1834" i="8"/>
  <c r="D1834" i="8"/>
  <c r="A1835" i="8"/>
  <c r="E1835" i="8" s="1"/>
  <c r="B1835" i="8"/>
  <c r="C1835" i="8"/>
  <c r="D1835" i="8"/>
  <c r="A1836" i="8"/>
  <c r="E1836" i="8" s="1"/>
  <c r="B1836" i="8"/>
  <c r="C1836" i="8"/>
  <c r="D1836" i="8"/>
  <c r="A1837" i="8"/>
  <c r="E1837" i="8" s="1"/>
  <c r="B1837" i="8"/>
  <c r="C1837" i="8"/>
  <c r="D1837" i="8"/>
  <c r="A1838" i="8"/>
  <c r="E1838" i="8" s="1"/>
  <c r="B1838" i="8"/>
  <c r="C1838" i="8"/>
  <c r="D1838" i="8"/>
  <c r="A1839" i="8"/>
  <c r="E1839" i="8" s="1"/>
  <c r="B1839" i="8"/>
  <c r="C1839" i="8"/>
  <c r="D1839" i="8"/>
  <c r="A1840" i="8"/>
  <c r="E1840" i="8" s="1"/>
  <c r="B1840" i="8"/>
  <c r="C1840" i="8"/>
  <c r="D1840" i="8"/>
  <c r="A1841" i="8"/>
  <c r="E1841" i="8" s="1"/>
  <c r="B1841" i="8"/>
  <c r="C1841" i="8"/>
  <c r="D1841" i="8"/>
  <c r="A1842" i="8"/>
  <c r="E1842" i="8" s="1"/>
  <c r="B1842" i="8"/>
  <c r="C1842" i="8"/>
  <c r="D1842" i="8"/>
  <c r="A1843" i="8"/>
  <c r="E1843" i="8" s="1"/>
  <c r="B1843" i="8"/>
  <c r="C1843" i="8"/>
  <c r="D1843" i="8"/>
  <c r="A1844" i="8"/>
  <c r="E1844" i="8" s="1"/>
  <c r="B1844" i="8"/>
  <c r="C1844" i="8"/>
  <c r="D1844" i="8"/>
  <c r="A1845" i="8"/>
  <c r="E1845" i="8" s="1"/>
  <c r="B1845" i="8"/>
  <c r="C1845" i="8"/>
  <c r="D1845" i="8"/>
  <c r="A1846" i="8"/>
  <c r="E1846" i="8" s="1"/>
  <c r="B1846" i="8"/>
  <c r="C1846" i="8"/>
  <c r="D1846" i="8"/>
  <c r="A1847" i="8"/>
  <c r="E1847" i="8" s="1"/>
  <c r="B1847" i="8"/>
  <c r="C1847" i="8"/>
  <c r="D1847" i="8"/>
  <c r="A1848" i="8"/>
  <c r="E1848" i="8" s="1"/>
  <c r="B1848" i="8"/>
  <c r="C1848" i="8"/>
  <c r="D1848" i="8"/>
  <c r="A1849" i="8"/>
  <c r="E1849" i="8" s="1"/>
  <c r="B1849" i="8"/>
  <c r="C1849" i="8"/>
  <c r="D1849" i="8"/>
  <c r="A1850" i="8"/>
  <c r="E1850" i="8" s="1"/>
  <c r="B1850" i="8"/>
  <c r="C1850" i="8"/>
  <c r="D1850" i="8"/>
  <c r="A1851" i="8"/>
  <c r="E1851" i="8" s="1"/>
  <c r="B1851" i="8"/>
  <c r="C1851" i="8"/>
  <c r="D1851" i="8"/>
  <c r="A1852" i="8"/>
  <c r="E1852" i="8" s="1"/>
  <c r="B1852" i="8"/>
  <c r="C1852" i="8"/>
  <c r="D1852" i="8"/>
  <c r="A1853" i="8"/>
  <c r="E1853" i="8" s="1"/>
  <c r="B1853" i="8"/>
  <c r="C1853" i="8"/>
  <c r="D1853" i="8"/>
  <c r="A1854" i="8"/>
  <c r="E1854" i="8" s="1"/>
  <c r="B1854" i="8"/>
  <c r="C1854" i="8"/>
  <c r="D1854" i="8"/>
  <c r="A1855" i="8"/>
  <c r="E1855" i="8" s="1"/>
  <c r="B1855" i="8"/>
  <c r="C1855" i="8"/>
  <c r="D1855" i="8"/>
  <c r="A1856" i="8"/>
  <c r="E1856" i="8" s="1"/>
  <c r="B1856" i="8"/>
  <c r="C1856" i="8"/>
  <c r="D1856" i="8"/>
  <c r="A1857" i="8"/>
  <c r="E1857" i="8" s="1"/>
  <c r="B1857" i="8"/>
  <c r="C1857" i="8"/>
  <c r="D1857" i="8"/>
  <c r="A1858" i="8"/>
  <c r="E1858" i="8" s="1"/>
  <c r="B1858" i="8"/>
  <c r="C1858" i="8"/>
  <c r="D1858" i="8"/>
  <c r="A1859" i="8"/>
  <c r="E1859" i="8" s="1"/>
  <c r="B1859" i="8"/>
  <c r="C1859" i="8"/>
  <c r="D1859" i="8"/>
  <c r="A1860" i="8"/>
  <c r="E1860" i="8" s="1"/>
  <c r="B1860" i="8"/>
  <c r="C1860" i="8"/>
  <c r="D1860" i="8"/>
  <c r="A1861" i="8"/>
  <c r="E1861" i="8" s="1"/>
  <c r="B1861" i="8"/>
  <c r="C1861" i="8"/>
  <c r="D1861" i="8"/>
  <c r="A1862" i="8"/>
  <c r="E1862" i="8" s="1"/>
  <c r="B1862" i="8"/>
  <c r="C1862" i="8"/>
  <c r="D1862" i="8"/>
  <c r="A1863" i="8"/>
  <c r="E1863" i="8" s="1"/>
  <c r="B1863" i="8"/>
  <c r="C1863" i="8"/>
  <c r="D1863" i="8"/>
  <c r="A1864" i="8"/>
  <c r="E1864" i="8" s="1"/>
  <c r="B1864" i="8"/>
  <c r="C1864" i="8"/>
  <c r="D1864" i="8"/>
  <c r="A1865" i="8"/>
  <c r="E1865" i="8" s="1"/>
  <c r="B1865" i="8"/>
  <c r="C1865" i="8"/>
  <c r="D1865" i="8"/>
  <c r="A1866" i="8"/>
  <c r="E1866" i="8" s="1"/>
  <c r="B1866" i="8"/>
  <c r="C1866" i="8"/>
  <c r="D1866" i="8"/>
  <c r="A1867" i="8"/>
  <c r="E1867" i="8" s="1"/>
  <c r="B1867" i="8"/>
  <c r="C1867" i="8"/>
  <c r="D1867" i="8"/>
  <c r="A1868" i="8"/>
  <c r="E1868" i="8" s="1"/>
  <c r="B1868" i="8"/>
  <c r="C1868" i="8"/>
  <c r="D1868" i="8"/>
  <c r="A1869" i="8"/>
  <c r="E1869" i="8" s="1"/>
  <c r="B1869" i="8"/>
  <c r="C1869" i="8"/>
  <c r="D1869" i="8"/>
  <c r="A1870" i="8"/>
  <c r="E1870" i="8" s="1"/>
  <c r="B1870" i="8"/>
  <c r="C1870" i="8"/>
  <c r="D1870" i="8"/>
  <c r="A1871" i="8"/>
  <c r="E1871" i="8" s="1"/>
  <c r="B1871" i="8"/>
  <c r="C1871" i="8"/>
  <c r="D1871" i="8"/>
  <c r="A1872" i="8"/>
  <c r="E1872" i="8" s="1"/>
  <c r="B1872" i="8"/>
  <c r="C1872" i="8"/>
  <c r="D1872" i="8"/>
  <c r="A1873" i="8"/>
  <c r="E1873" i="8" s="1"/>
  <c r="B1873" i="8"/>
  <c r="C1873" i="8"/>
  <c r="D1873" i="8"/>
  <c r="A1874" i="8"/>
  <c r="E1874" i="8" s="1"/>
  <c r="B1874" i="8"/>
  <c r="C1874" i="8"/>
  <c r="D1874" i="8"/>
  <c r="A1875" i="8"/>
  <c r="E1875" i="8" s="1"/>
  <c r="B1875" i="8"/>
  <c r="C1875" i="8"/>
  <c r="D1875" i="8"/>
  <c r="A1876" i="8"/>
  <c r="E1876" i="8" s="1"/>
  <c r="B1876" i="8"/>
  <c r="C1876" i="8"/>
  <c r="D1876" i="8"/>
  <c r="A1877" i="8"/>
  <c r="E1877" i="8" s="1"/>
  <c r="B1877" i="8"/>
  <c r="C1877" i="8"/>
  <c r="D1877" i="8"/>
  <c r="A1878" i="8"/>
  <c r="E1878" i="8" s="1"/>
  <c r="B1878" i="8"/>
  <c r="C1878" i="8"/>
  <c r="D1878" i="8"/>
  <c r="A1879" i="8"/>
  <c r="E1879" i="8" s="1"/>
  <c r="B1879" i="8"/>
  <c r="C1879" i="8"/>
  <c r="D1879" i="8"/>
  <c r="A1880" i="8"/>
  <c r="E1880" i="8" s="1"/>
  <c r="B1880" i="8"/>
  <c r="C1880" i="8"/>
  <c r="D1880" i="8"/>
  <c r="A1881" i="8"/>
  <c r="E1881" i="8" s="1"/>
  <c r="B1881" i="8"/>
  <c r="C1881" i="8"/>
  <c r="D1881" i="8"/>
  <c r="A1882" i="8"/>
  <c r="E1882" i="8" s="1"/>
  <c r="B1882" i="8"/>
  <c r="C1882" i="8"/>
  <c r="D1882" i="8"/>
  <c r="A1883" i="8"/>
  <c r="E1883" i="8" s="1"/>
  <c r="B1883" i="8"/>
  <c r="C1883" i="8"/>
  <c r="D1883" i="8"/>
  <c r="A1884" i="8"/>
  <c r="E1884" i="8" s="1"/>
  <c r="B1884" i="8"/>
  <c r="C1884" i="8"/>
  <c r="D1884" i="8"/>
  <c r="A1885" i="8"/>
  <c r="E1885" i="8" s="1"/>
  <c r="B1885" i="8"/>
  <c r="C1885" i="8"/>
  <c r="D1885" i="8"/>
  <c r="A1886" i="8"/>
  <c r="E1886" i="8" s="1"/>
  <c r="B1886" i="8"/>
  <c r="C1886" i="8"/>
  <c r="D1886" i="8"/>
  <c r="A1887" i="8"/>
  <c r="E1887" i="8" s="1"/>
  <c r="B1887" i="8"/>
  <c r="C1887" i="8"/>
  <c r="D1887" i="8"/>
  <c r="A1888" i="8"/>
  <c r="E1888" i="8" s="1"/>
  <c r="B1888" i="8"/>
  <c r="C1888" i="8"/>
  <c r="D1888" i="8"/>
  <c r="A1889" i="8"/>
  <c r="E1889" i="8" s="1"/>
  <c r="B1889" i="8"/>
  <c r="C1889" i="8"/>
  <c r="D1889" i="8"/>
  <c r="A1890" i="8"/>
  <c r="E1890" i="8" s="1"/>
  <c r="B1890" i="8"/>
  <c r="C1890" i="8"/>
  <c r="D1890" i="8"/>
  <c r="A1891" i="8"/>
  <c r="E1891" i="8" s="1"/>
  <c r="B1891" i="8"/>
  <c r="C1891" i="8"/>
  <c r="D1891" i="8"/>
  <c r="A1892" i="8"/>
  <c r="E1892" i="8" s="1"/>
  <c r="B1892" i="8"/>
  <c r="C1892" i="8"/>
  <c r="D1892" i="8"/>
  <c r="A1893" i="8"/>
  <c r="E1893" i="8" s="1"/>
  <c r="B1893" i="8"/>
  <c r="C1893" i="8"/>
  <c r="D1893" i="8"/>
  <c r="A1894" i="8"/>
  <c r="E1894" i="8" s="1"/>
  <c r="B1894" i="8"/>
  <c r="C1894" i="8"/>
  <c r="D1894" i="8"/>
  <c r="A1895" i="8"/>
  <c r="E1895" i="8" s="1"/>
  <c r="B1895" i="8"/>
  <c r="C1895" i="8"/>
  <c r="D1895" i="8"/>
  <c r="A1896" i="8"/>
  <c r="E1896" i="8" s="1"/>
  <c r="B1896" i="8"/>
  <c r="C1896" i="8"/>
  <c r="D1896" i="8"/>
  <c r="A1897" i="8"/>
  <c r="E1897" i="8" s="1"/>
  <c r="B1897" i="8"/>
  <c r="C1897" i="8"/>
  <c r="D1897" i="8"/>
  <c r="A1898" i="8"/>
  <c r="E1898" i="8" s="1"/>
  <c r="B1898" i="8"/>
  <c r="C1898" i="8"/>
  <c r="D1898" i="8"/>
  <c r="A1899" i="8"/>
  <c r="E1899" i="8" s="1"/>
  <c r="B1899" i="8"/>
  <c r="C1899" i="8"/>
  <c r="D1899" i="8"/>
  <c r="A1900" i="8"/>
  <c r="E1900" i="8" s="1"/>
  <c r="B1900" i="8"/>
  <c r="C1900" i="8"/>
  <c r="D1900" i="8"/>
  <c r="A1901" i="8"/>
  <c r="E1901" i="8" s="1"/>
  <c r="B1901" i="8"/>
  <c r="C1901" i="8"/>
  <c r="D1901" i="8"/>
  <c r="A1902" i="8"/>
  <c r="E1902" i="8" s="1"/>
  <c r="B1902" i="8"/>
  <c r="C1902" i="8"/>
  <c r="D1902" i="8"/>
  <c r="A1903" i="8"/>
  <c r="E1903" i="8" s="1"/>
  <c r="B1903" i="8"/>
  <c r="C1903" i="8"/>
  <c r="D1903" i="8"/>
  <c r="A1904" i="8"/>
  <c r="E1904" i="8" s="1"/>
  <c r="B1904" i="8"/>
  <c r="C1904" i="8"/>
  <c r="D1904" i="8"/>
  <c r="A1905" i="8"/>
  <c r="E1905" i="8" s="1"/>
  <c r="B1905" i="8"/>
  <c r="C1905" i="8"/>
  <c r="D1905" i="8"/>
  <c r="A1906" i="8"/>
  <c r="E1906" i="8" s="1"/>
  <c r="B1906" i="8"/>
  <c r="C1906" i="8"/>
  <c r="D1906" i="8"/>
  <c r="A1907" i="8"/>
  <c r="E1907" i="8" s="1"/>
  <c r="B1907" i="8"/>
  <c r="C1907" i="8"/>
  <c r="D1907" i="8"/>
  <c r="A1908" i="8"/>
  <c r="E1908" i="8" s="1"/>
  <c r="B1908" i="8"/>
  <c r="C1908" i="8"/>
  <c r="D1908" i="8"/>
  <c r="A1909" i="8"/>
  <c r="E1909" i="8" s="1"/>
  <c r="B1909" i="8"/>
  <c r="C1909" i="8"/>
  <c r="D1909" i="8"/>
  <c r="A1910" i="8"/>
  <c r="E1910" i="8" s="1"/>
  <c r="B1910" i="8"/>
  <c r="C1910" i="8"/>
  <c r="D1910" i="8"/>
  <c r="A1911" i="8"/>
  <c r="E1911" i="8" s="1"/>
  <c r="B1911" i="8"/>
  <c r="C1911" i="8"/>
  <c r="D1911" i="8"/>
  <c r="A1912" i="8"/>
  <c r="E1912" i="8" s="1"/>
  <c r="B1912" i="8"/>
  <c r="C1912" i="8"/>
  <c r="D1912" i="8"/>
  <c r="A1913" i="8"/>
  <c r="E1913" i="8" s="1"/>
  <c r="B1913" i="8"/>
  <c r="C1913" i="8"/>
  <c r="D1913" i="8"/>
  <c r="A1914" i="8"/>
  <c r="E1914" i="8" s="1"/>
  <c r="B1914" i="8"/>
  <c r="C1914" i="8"/>
  <c r="D1914" i="8"/>
  <c r="A1915" i="8"/>
  <c r="E1915" i="8" s="1"/>
  <c r="B1915" i="8"/>
  <c r="C1915" i="8"/>
  <c r="D1915" i="8"/>
  <c r="A1916" i="8"/>
  <c r="E1916" i="8" s="1"/>
  <c r="B1916" i="8"/>
  <c r="C1916" i="8"/>
  <c r="D1916" i="8"/>
  <c r="A1917" i="8"/>
  <c r="E1917" i="8" s="1"/>
  <c r="B1917" i="8"/>
  <c r="C1917" i="8"/>
  <c r="D1917" i="8"/>
  <c r="A1918" i="8"/>
  <c r="E1918" i="8" s="1"/>
  <c r="B1918" i="8"/>
  <c r="C1918" i="8"/>
  <c r="D1918" i="8"/>
  <c r="A1919" i="8"/>
  <c r="E1919" i="8" s="1"/>
  <c r="B1919" i="8"/>
  <c r="C1919" i="8"/>
  <c r="D1919" i="8"/>
  <c r="A1920" i="8"/>
  <c r="E1920" i="8" s="1"/>
  <c r="B1920" i="8"/>
  <c r="C1920" i="8"/>
  <c r="D1920" i="8"/>
  <c r="A1921" i="8"/>
  <c r="E1921" i="8" s="1"/>
  <c r="B1921" i="8"/>
  <c r="C1921" i="8"/>
  <c r="D1921" i="8"/>
  <c r="A1922" i="8"/>
  <c r="E1922" i="8" s="1"/>
  <c r="B1922" i="8"/>
  <c r="C1922" i="8"/>
  <c r="D1922" i="8"/>
  <c r="A1923" i="8"/>
  <c r="E1923" i="8" s="1"/>
  <c r="B1923" i="8"/>
  <c r="C1923" i="8"/>
  <c r="D1923" i="8"/>
  <c r="A1924" i="8"/>
  <c r="E1924" i="8" s="1"/>
  <c r="B1924" i="8"/>
  <c r="C1924" i="8"/>
  <c r="D1924" i="8"/>
  <c r="A1925" i="8"/>
  <c r="E1925" i="8" s="1"/>
  <c r="B1925" i="8"/>
  <c r="C1925" i="8"/>
  <c r="D1925" i="8"/>
  <c r="A1926" i="8"/>
  <c r="E1926" i="8" s="1"/>
  <c r="B1926" i="8"/>
  <c r="C1926" i="8"/>
  <c r="D1926" i="8"/>
  <c r="A1927" i="8"/>
  <c r="E1927" i="8" s="1"/>
  <c r="B1927" i="8"/>
  <c r="C1927" i="8"/>
  <c r="D1927" i="8"/>
  <c r="A1928" i="8"/>
  <c r="E1928" i="8" s="1"/>
  <c r="B1928" i="8"/>
  <c r="C1928" i="8"/>
  <c r="D1928" i="8"/>
  <c r="A1929" i="8"/>
  <c r="E1929" i="8" s="1"/>
  <c r="B1929" i="8"/>
  <c r="C1929" i="8"/>
  <c r="D1929" i="8"/>
  <c r="A1930" i="8"/>
  <c r="E1930" i="8" s="1"/>
  <c r="B1930" i="8"/>
  <c r="C1930" i="8"/>
  <c r="D1930" i="8"/>
  <c r="A1931" i="8"/>
  <c r="E1931" i="8" s="1"/>
  <c r="B1931" i="8"/>
  <c r="C1931" i="8"/>
  <c r="D1931" i="8"/>
  <c r="A1932" i="8"/>
  <c r="E1932" i="8" s="1"/>
  <c r="B1932" i="8"/>
  <c r="C1932" i="8"/>
  <c r="D1932" i="8"/>
  <c r="A1933" i="8"/>
  <c r="E1933" i="8" s="1"/>
  <c r="B1933" i="8"/>
  <c r="C1933" i="8"/>
  <c r="D1933" i="8"/>
  <c r="A1934" i="8"/>
  <c r="E1934" i="8" s="1"/>
  <c r="B1934" i="8"/>
  <c r="C1934" i="8"/>
  <c r="D1934" i="8"/>
  <c r="A1935" i="8"/>
  <c r="E1935" i="8" s="1"/>
  <c r="B1935" i="8"/>
  <c r="C1935" i="8"/>
  <c r="D1935" i="8"/>
  <c r="A1936" i="8"/>
  <c r="E1936" i="8" s="1"/>
  <c r="B1936" i="8"/>
  <c r="C1936" i="8"/>
  <c r="D1936" i="8"/>
  <c r="A1937" i="8"/>
  <c r="E1937" i="8" s="1"/>
  <c r="B1937" i="8"/>
  <c r="C1937" i="8"/>
  <c r="D1937" i="8"/>
  <c r="A1938" i="8"/>
  <c r="E1938" i="8" s="1"/>
  <c r="B1938" i="8"/>
  <c r="C1938" i="8"/>
  <c r="D1938" i="8"/>
  <c r="A1939" i="8"/>
  <c r="E1939" i="8" s="1"/>
  <c r="B1939" i="8"/>
  <c r="C1939" i="8"/>
  <c r="D1939" i="8"/>
  <c r="A1940" i="8"/>
  <c r="E1940" i="8" s="1"/>
  <c r="B1940" i="8"/>
  <c r="C1940" i="8"/>
  <c r="D1940" i="8"/>
  <c r="A1941" i="8"/>
  <c r="E1941" i="8" s="1"/>
  <c r="B1941" i="8"/>
  <c r="C1941" i="8"/>
  <c r="D1941" i="8"/>
  <c r="A1942" i="8"/>
  <c r="E1942" i="8" s="1"/>
  <c r="B1942" i="8"/>
  <c r="C1942" i="8"/>
  <c r="D1942" i="8"/>
  <c r="A1943" i="8"/>
  <c r="E1943" i="8" s="1"/>
  <c r="B1943" i="8"/>
  <c r="C1943" i="8"/>
  <c r="D1943" i="8"/>
  <c r="A1944" i="8"/>
  <c r="E1944" i="8" s="1"/>
  <c r="B1944" i="8"/>
  <c r="C1944" i="8"/>
  <c r="D1944" i="8"/>
  <c r="A1945" i="8"/>
  <c r="E1945" i="8" s="1"/>
  <c r="B1945" i="8"/>
  <c r="C1945" i="8"/>
  <c r="D1945" i="8"/>
  <c r="A1946" i="8"/>
  <c r="E1946" i="8" s="1"/>
  <c r="B1946" i="8"/>
  <c r="C1946" i="8"/>
  <c r="D1946" i="8"/>
  <c r="A1947" i="8"/>
  <c r="E1947" i="8" s="1"/>
  <c r="B1947" i="8"/>
  <c r="C1947" i="8"/>
  <c r="D1947" i="8"/>
  <c r="A1948" i="8"/>
  <c r="E1948" i="8" s="1"/>
  <c r="B1948" i="8"/>
  <c r="C1948" i="8"/>
  <c r="D1948" i="8"/>
  <c r="A1949" i="8"/>
  <c r="E1949" i="8" s="1"/>
  <c r="B1949" i="8"/>
  <c r="C1949" i="8"/>
  <c r="D1949" i="8"/>
  <c r="A1950" i="8"/>
  <c r="E1950" i="8" s="1"/>
  <c r="B1950" i="8"/>
  <c r="C1950" i="8"/>
  <c r="D1950" i="8"/>
  <c r="A1951" i="8"/>
  <c r="E1951" i="8" s="1"/>
  <c r="B1951" i="8"/>
  <c r="C1951" i="8"/>
  <c r="D1951" i="8"/>
  <c r="A1952" i="8"/>
  <c r="E1952" i="8" s="1"/>
  <c r="B1952" i="8"/>
  <c r="C1952" i="8"/>
  <c r="D1952" i="8"/>
  <c r="A1953" i="8"/>
  <c r="E1953" i="8" s="1"/>
  <c r="B1953" i="8"/>
  <c r="C1953" i="8"/>
  <c r="D1953" i="8"/>
  <c r="A1954" i="8"/>
  <c r="E1954" i="8" s="1"/>
  <c r="B1954" i="8"/>
  <c r="C1954" i="8"/>
  <c r="D1954" i="8"/>
  <c r="A1955" i="8"/>
  <c r="E1955" i="8" s="1"/>
  <c r="B1955" i="8"/>
  <c r="C1955" i="8"/>
  <c r="D1955" i="8"/>
  <c r="A1956" i="8"/>
  <c r="E1956" i="8" s="1"/>
  <c r="B1956" i="8"/>
  <c r="C1956" i="8"/>
  <c r="D1956" i="8"/>
  <c r="A1957" i="8"/>
  <c r="E1957" i="8" s="1"/>
  <c r="B1957" i="8"/>
  <c r="C1957" i="8"/>
  <c r="D1957" i="8"/>
  <c r="A1958" i="8"/>
  <c r="E1958" i="8" s="1"/>
  <c r="B1958" i="8"/>
  <c r="C1958" i="8"/>
  <c r="D1958" i="8"/>
  <c r="A1959" i="8"/>
  <c r="E1959" i="8" s="1"/>
  <c r="B1959" i="8"/>
  <c r="C1959" i="8"/>
  <c r="D1959" i="8"/>
  <c r="A1960" i="8"/>
  <c r="E1960" i="8" s="1"/>
  <c r="B1960" i="8"/>
  <c r="C1960" i="8"/>
  <c r="D1960" i="8"/>
  <c r="A1961" i="8"/>
  <c r="E1961" i="8" s="1"/>
  <c r="B1961" i="8"/>
  <c r="C1961" i="8"/>
  <c r="D1961" i="8"/>
  <c r="A1962" i="8"/>
  <c r="E1962" i="8" s="1"/>
  <c r="B1962" i="8"/>
  <c r="C1962" i="8"/>
  <c r="D1962" i="8"/>
  <c r="A1963" i="8"/>
  <c r="E1963" i="8" s="1"/>
  <c r="B1963" i="8"/>
  <c r="C1963" i="8"/>
  <c r="D1963" i="8"/>
  <c r="A1964" i="8"/>
  <c r="E1964" i="8" s="1"/>
  <c r="B1964" i="8"/>
  <c r="C1964" i="8"/>
  <c r="D1964" i="8"/>
  <c r="A1965" i="8"/>
  <c r="E1965" i="8" s="1"/>
  <c r="B1965" i="8"/>
  <c r="C1965" i="8"/>
  <c r="D1965" i="8"/>
  <c r="A1966" i="8"/>
  <c r="E1966" i="8" s="1"/>
  <c r="B1966" i="8"/>
  <c r="C1966" i="8"/>
  <c r="D1966" i="8"/>
  <c r="A1967" i="8"/>
  <c r="E1967" i="8" s="1"/>
  <c r="B1967" i="8"/>
  <c r="C1967" i="8"/>
  <c r="D1967" i="8"/>
  <c r="A1968" i="8"/>
  <c r="E1968" i="8" s="1"/>
  <c r="B1968" i="8"/>
  <c r="C1968" i="8"/>
  <c r="D1968" i="8"/>
  <c r="A1969" i="8"/>
  <c r="E1969" i="8" s="1"/>
  <c r="B1969" i="8"/>
  <c r="C1969" i="8"/>
  <c r="D1969" i="8"/>
  <c r="A1970" i="8"/>
  <c r="E1970" i="8" s="1"/>
  <c r="B1970" i="8"/>
  <c r="C1970" i="8"/>
  <c r="D1970" i="8"/>
  <c r="A1971" i="8"/>
  <c r="E1971" i="8" s="1"/>
  <c r="B1971" i="8"/>
  <c r="C1971" i="8"/>
  <c r="D1971" i="8"/>
  <c r="A1972" i="8"/>
  <c r="E1972" i="8" s="1"/>
  <c r="B1972" i="8"/>
  <c r="C1972" i="8"/>
  <c r="D1972" i="8"/>
  <c r="A1973" i="8"/>
  <c r="E1973" i="8" s="1"/>
  <c r="B1973" i="8"/>
  <c r="C1973" i="8"/>
  <c r="D1973" i="8"/>
  <c r="A1974" i="8"/>
  <c r="E1974" i="8" s="1"/>
  <c r="B1974" i="8"/>
  <c r="C1974" i="8"/>
  <c r="D1974" i="8"/>
  <c r="A1975" i="8"/>
  <c r="E1975" i="8" s="1"/>
  <c r="B1975" i="8"/>
  <c r="C1975" i="8"/>
  <c r="D1975" i="8"/>
  <c r="A1976" i="8"/>
  <c r="E1976" i="8" s="1"/>
  <c r="B1976" i="8"/>
  <c r="C1976" i="8"/>
  <c r="D1976" i="8"/>
  <c r="A1977" i="8"/>
  <c r="E1977" i="8" s="1"/>
  <c r="B1977" i="8"/>
  <c r="C1977" i="8"/>
  <c r="D1977" i="8"/>
  <c r="A1978" i="8"/>
  <c r="E1978" i="8" s="1"/>
  <c r="B1978" i="8"/>
  <c r="C1978" i="8"/>
  <c r="D1978" i="8"/>
  <c r="A1979" i="8"/>
  <c r="E1979" i="8" s="1"/>
  <c r="B1979" i="8"/>
  <c r="C1979" i="8"/>
  <c r="D1979" i="8"/>
  <c r="A1980" i="8"/>
  <c r="E1980" i="8" s="1"/>
  <c r="B1980" i="8"/>
  <c r="C1980" i="8"/>
  <c r="D1980" i="8"/>
  <c r="A1981" i="8"/>
  <c r="E1981" i="8" s="1"/>
  <c r="B1981" i="8"/>
  <c r="C1981" i="8"/>
  <c r="D1981" i="8"/>
  <c r="A1982" i="8"/>
  <c r="E1982" i="8" s="1"/>
  <c r="B1982" i="8"/>
  <c r="C1982" i="8"/>
  <c r="D1982" i="8"/>
  <c r="A1983" i="8"/>
  <c r="E1983" i="8" s="1"/>
  <c r="B1983" i="8"/>
  <c r="C1983" i="8"/>
  <c r="D1983" i="8"/>
  <c r="A1984" i="8"/>
  <c r="E1984" i="8" s="1"/>
  <c r="B1984" i="8"/>
  <c r="C1984" i="8"/>
  <c r="D1984" i="8"/>
  <c r="A1985" i="8"/>
  <c r="E1985" i="8" s="1"/>
  <c r="B1985" i="8"/>
  <c r="C1985" i="8"/>
  <c r="D1985" i="8"/>
  <c r="A1986" i="8"/>
  <c r="E1986" i="8" s="1"/>
  <c r="B1986" i="8"/>
  <c r="C1986" i="8"/>
  <c r="D1986" i="8"/>
  <c r="A1987" i="8"/>
  <c r="E1987" i="8" s="1"/>
  <c r="B1987" i="8"/>
  <c r="C1987" i="8"/>
  <c r="D1987" i="8"/>
  <c r="A1988" i="8"/>
  <c r="E1988" i="8" s="1"/>
  <c r="B1988" i="8"/>
  <c r="C1988" i="8"/>
  <c r="D1988" i="8"/>
  <c r="A1989" i="8"/>
  <c r="E1989" i="8" s="1"/>
  <c r="B1989" i="8"/>
  <c r="C1989" i="8"/>
  <c r="D1989" i="8"/>
  <c r="A1990" i="8"/>
  <c r="E1990" i="8" s="1"/>
  <c r="B1990" i="8"/>
  <c r="C1990" i="8"/>
  <c r="D1990" i="8"/>
  <c r="A1991" i="8"/>
  <c r="E1991" i="8" s="1"/>
  <c r="B1991" i="8"/>
  <c r="C1991" i="8"/>
  <c r="D1991" i="8"/>
  <c r="A1992" i="8"/>
  <c r="E1992" i="8" s="1"/>
  <c r="B1992" i="8"/>
  <c r="C1992" i="8"/>
  <c r="D1992" i="8"/>
  <c r="A1993" i="8"/>
  <c r="E1993" i="8" s="1"/>
  <c r="B1993" i="8"/>
  <c r="C1993" i="8"/>
  <c r="D1993" i="8"/>
  <c r="A1994" i="8"/>
  <c r="E1994" i="8" s="1"/>
  <c r="B1994" i="8"/>
  <c r="C1994" i="8"/>
  <c r="D1994" i="8"/>
  <c r="A1995" i="8"/>
  <c r="E1995" i="8" s="1"/>
  <c r="B1995" i="8"/>
  <c r="C1995" i="8"/>
  <c r="D1995" i="8"/>
  <c r="A1996" i="8"/>
  <c r="E1996" i="8" s="1"/>
  <c r="B1996" i="8"/>
  <c r="C1996" i="8"/>
  <c r="D1996" i="8"/>
  <c r="A1997" i="8"/>
  <c r="E1997" i="8" s="1"/>
  <c r="B1997" i="8"/>
  <c r="C1997" i="8"/>
  <c r="D1997" i="8"/>
  <c r="A1998" i="8"/>
  <c r="E1998" i="8" s="1"/>
  <c r="B1998" i="8"/>
  <c r="C1998" i="8"/>
  <c r="D1998" i="8"/>
  <c r="A1999" i="8"/>
  <c r="E1999" i="8" s="1"/>
  <c r="B1999" i="8"/>
  <c r="C1999" i="8"/>
  <c r="D1999" i="8"/>
  <c r="A2000" i="8"/>
  <c r="E2000" i="8" s="1"/>
  <c r="B2000" i="8"/>
  <c r="C2000" i="8"/>
  <c r="D2000" i="8"/>
  <c r="A2001" i="8"/>
  <c r="E2001" i="8" s="1"/>
  <c r="B2001" i="8"/>
  <c r="C2001" i="8"/>
  <c r="D2001" i="8"/>
  <c r="A2002" i="8"/>
  <c r="E2002" i="8" s="1"/>
  <c r="B2002" i="8"/>
  <c r="C2002" i="8"/>
  <c r="D2002" i="8"/>
  <c r="A2003" i="8"/>
  <c r="E2003" i="8" s="1"/>
  <c r="B2003" i="8"/>
  <c r="C2003" i="8"/>
  <c r="D2003" i="8"/>
  <c r="A2004" i="8"/>
  <c r="E2004" i="8" s="1"/>
  <c r="B2004" i="8"/>
  <c r="C2004" i="8"/>
  <c r="D2004" i="8"/>
  <c r="A2005" i="8"/>
  <c r="E2005" i="8" s="1"/>
  <c r="B2005" i="8"/>
  <c r="C2005" i="8"/>
  <c r="D2005" i="8"/>
  <c r="A2006" i="8"/>
  <c r="E2006" i="8" s="1"/>
  <c r="B2006" i="8"/>
  <c r="C2006" i="8"/>
  <c r="D2006" i="8"/>
  <c r="A2007" i="8"/>
  <c r="E2007" i="8" s="1"/>
  <c r="B2007" i="8"/>
  <c r="C2007" i="8"/>
  <c r="D2007" i="8"/>
  <c r="A2008" i="8"/>
  <c r="E2008" i="8" s="1"/>
  <c r="B2008" i="8"/>
  <c r="C2008" i="8"/>
  <c r="D2008" i="8"/>
  <c r="A2009" i="8"/>
  <c r="E2009" i="8" s="1"/>
  <c r="B2009" i="8"/>
  <c r="C2009" i="8"/>
  <c r="D2009" i="8"/>
  <c r="A2010" i="8"/>
  <c r="E2010" i="8" s="1"/>
  <c r="B2010" i="8"/>
  <c r="C2010" i="8"/>
  <c r="D2010" i="8"/>
  <c r="A2011" i="8"/>
  <c r="E2011" i="8" s="1"/>
  <c r="B2011" i="8"/>
  <c r="C2011" i="8"/>
  <c r="D2011" i="8"/>
  <c r="A2012" i="8"/>
  <c r="E2012" i="8" s="1"/>
  <c r="B2012" i="8"/>
  <c r="C2012" i="8"/>
  <c r="D2012" i="8"/>
  <c r="A2013" i="8"/>
  <c r="E2013" i="8" s="1"/>
  <c r="B2013" i="8"/>
  <c r="C2013" i="8"/>
  <c r="D2013" i="8"/>
  <c r="A2014" i="8"/>
  <c r="E2014" i="8" s="1"/>
  <c r="B2014" i="8"/>
  <c r="C2014" i="8"/>
  <c r="D2014" i="8"/>
  <c r="A2015" i="8"/>
  <c r="E2015" i="8" s="1"/>
  <c r="B2015" i="8"/>
  <c r="C2015" i="8"/>
  <c r="D2015" i="8"/>
  <c r="A2016" i="8"/>
  <c r="E2016" i="8" s="1"/>
  <c r="B2016" i="8"/>
  <c r="C2016" i="8"/>
  <c r="D2016" i="8"/>
  <c r="A2017" i="8"/>
  <c r="E2017" i="8" s="1"/>
  <c r="B2017" i="8"/>
  <c r="C2017" i="8"/>
  <c r="D2017" i="8"/>
  <c r="A2018" i="8"/>
  <c r="E2018" i="8" s="1"/>
  <c r="B2018" i="8"/>
  <c r="C2018" i="8"/>
  <c r="D2018" i="8"/>
  <c r="A2019" i="8"/>
  <c r="E2019" i="8" s="1"/>
  <c r="B2019" i="8"/>
  <c r="C2019" i="8"/>
  <c r="D2019" i="8"/>
  <c r="A2020" i="8"/>
  <c r="E2020" i="8" s="1"/>
  <c r="B2020" i="8"/>
  <c r="C2020" i="8"/>
  <c r="D2020" i="8"/>
  <c r="A2021" i="8"/>
  <c r="E2021" i="8" s="1"/>
  <c r="B2021" i="8"/>
  <c r="C2021" i="8"/>
  <c r="D2021" i="8"/>
  <c r="A2022" i="8"/>
  <c r="E2022" i="8" s="1"/>
  <c r="B2022" i="8"/>
  <c r="C2022" i="8"/>
  <c r="D2022" i="8"/>
  <c r="A2023" i="8"/>
  <c r="E2023" i="8" s="1"/>
  <c r="B2023" i="8"/>
  <c r="C2023" i="8"/>
  <c r="D2023" i="8"/>
  <c r="A2024" i="8"/>
  <c r="E2024" i="8" s="1"/>
  <c r="B2024" i="8"/>
  <c r="C2024" i="8"/>
  <c r="D2024" i="8"/>
  <c r="A2025" i="8"/>
  <c r="E2025" i="8" s="1"/>
  <c r="B2025" i="8"/>
  <c r="C2025" i="8"/>
  <c r="D2025" i="8"/>
  <c r="A2026" i="8"/>
  <c r="E2026" i="8" s="1"/>
  <c r="B2026" i="8"/>
  <c r="C2026" i="8"/>
  <c r="D2026" i="8"/>
  <c r="A2027" i="8"/>
  <c r="E2027" i="8" s="1"/>
  <c r="B2027" i="8"/>
  <c r="C2027" i="8"/>
  <c r="D2027" i="8"/>
  <c r="A2028" i="8"/>
  <c r="E2028" i="8" s="1"/>
  <c r="B2028" i="8"/>
  <c r="C2028" i="8"/>
  <c r="D2028" i="8"/>
  <c r="A2029" i="8"/>
  <c r="E2029" i="8" s="1"/>
  <c r="B2029" i="8"/>
  <c r="C2029" i="8"/>
  <c r="D2029" i="8"/>
  <c r="A2030" i="8"/>
  <c r="E2030" i="8" s="1"/>
  <c r="B2030" i="8"/>
  <c r="C2030" i="8"/>
  <c r="D2030" i="8"/>
  <c r="A2031" i="8"/>
  <c r="E2031" i="8" s="1"/>
  <c r="B2031" i="8"/>
  <c r="C2031" i="8"/>
  <c r="D2031" i="8"/>
  <c r="A2032" i="8"/>
  <c r="E2032" i="8" s="1"/>
  <c r="B2032" i="8"/>
  <c r="C2032" i="8"/>
  <c r="D2032" i="8"/>
  <c r="A2033" i="8"/>
  <c r="E2033" i="8" s="1"/>
  <c r="B2033" i="8"/>
  <c r="C2033" i="8"/>
  <c r="D2033" i="8"/>
  <c r="A2034" i="8"/>
  <c r="E2034" i="8" s="1"/>
  <c r="B2034" i="8"/>
  <c r="C2034" i="8"/>
  <c r="D2034" i="8"/>
  <c r="A2035" i="8"/>
  <c r="E2035" i="8" s="1"/>
  <c r="B2035" i="8"/>
  <c r="C2035" i="8"/>
  <c r="D2035" i="8"/>
  <c r="A2036" i="8"/>
  <c r="E2036" i="8" s="1"/>
  <c r="B2036" i="8"/>
  <c r="C2036" i="8"/>
  <c r="D2036" i="8"/>
  <c r="A2037" i="8"/>
  <c r="E2037" i="8" s="1"/>
  <c r="B2037" i="8"/>
  <c r="C2037" i="8"/>
  <c r="D2037" i="8"/>
  <c r="A2038" i="8"/>
  <c r="E2038" i="8" s="1"/>
  <c r="B2038" i="8"/>
  <c r="C2038" i="8"/>
  <c r="D2038" i="8"/>
  <c r="A2039" i="8"/>
  <c r="E2039" i="8" s="1"/>
  <c r="B2039" i="8"/>
  <c r="C2039" i="8"/>
  <c r="D2039" i="8"/>
  <c r="A2040" i="8"/>
  <c r="E2040" i="8" s="1"/>
  <c r="B2040" i="8"/>
  <c r="C2040" i="8"/>
  <c r="D2040" i="8"/>
  <c r="A2041" i="8"/>
  <c r="E2041" i="8" s="1"/>
  <c r="B2041" i="8"/>
  <c r="C2041" i="8"/>
  <c r="D2041" i="8"/>
  <c r="A2042" i="8"/>
  <c r="E2042" i="8" s="1"/>
  <c r="B2042" i="8"/>
  <c r="C2042" i="8"/>
  <c r="D2042" i="8"/>
  <c r="D46" i="8"/>
  <c r="C46" i="8"/>
  <c r="B46" i="8"/>
  <c r="A46" i="8"/>
  <c r="E46" i="8" s="1"/>
  <c r="O4" i="29" l="1"/>
  <c r="D5658" i="8" s="1"/>
  <c r="O3" i="29"/>
  <c r="D5657" i="8" s="1"/>
  <c r="O2" i="29"/>
  <c r="D5656" i="8" s="1"/>
  <c r="O9" i="29"/>
  <c r="D5663" i="8" s="1"/>
  <c r="B1" i="23"/>
  <c r="F2043" i="8" l="1"/>
  <c r="G2043" i="8" s="1"/>
  <c r="F2344" i="8"/>
  <c r="G2344" i="8" s="1"/>
  <c r="F2645" i="8"/>
  <c r="G2645" i="8" s="1"/>
  <c r="F2946" i="8"/>
  <c r="G2946" i="8" s="1"/>
  <c r="F3247" i="8"/>
  <c r="G3247" i="8" s="1"/>
  <c r="F3548" i="8"/>
  <c r="G3548" i="8" s="1"/>
  <c r="F3849" i="8"/>
  <c r="G3849" i="8" s="1"/>
  <c r="F4150" i="8"/>
  <c r="G4150" i="8" s="1"/>
  <c r="F4451" i="8"/>
  <c r="G4451" i="8" s="1"/>
  <c r="F4752" i="8"/>
  <c r="G4752" i="8" s="1"/>
  <c r="F5053" i="8"/>
  <c r="G5053" i="8" s="1"/>
  <c r="B32" i="7" l="1"/>
  <c r="B36" i="7"/>
  <c r="B35" i="7"/>
  <c r="B34" i="7"/>
  <c r="B33" i="7"/>
  <c r="B9" i="7"/>
  <c r="B31" i="7"/>
  <c r="B8" i="7"/>
  <c r="B30" i="7"/>
  <c r="B29" i="7"/>
  <c r="B17" i="7"/>
  <c r="B16" i="7"/>
  <c r="B7" i="7"/>
  <c r="B14" i="7"/>
  <c r="B13" i="7"/>
  <c r="B12" i="7"/>
  <c r="B11" i="7"/>
  <c r="B28" i="7"/>
  <c r="D35" i="1" l="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E2499" i="8" l="1"/>
  <c r="E2111" i="8"/>
  <c r="E2137" i="8"/>
  <c r="E2328" i="8"/>
  <c r="E2080" i="8"/>
  <c r="E2229" i="8"/>
  <c r="E2158" i="8"/>
  <c r="E2304" i="8"/>
  <c r="E2081" i="8"/>
  <c r="E2316" i="8"/>
  <c r="E2048" i="8"/>
  <c r="E2303" i="8"/>
  <c r="E2277" i="8"/>
  <c r="E2273" i="8"/>
  <c r="E2148" i="8"/>
  <c r="E2182" i="8"/>
  <c r="E2122" i="8"/>
  <c r="E2501" i="8"/>
  <c r="E2170" i="8"/>
  <c r="E2156" i="8"/>
  <c r="E2336" i="8"/>
  <c r="E2177" i="8"/>
  <c r="E2337" i="8"/>
  <c r="E2592" i="8"/>
  <c r="E2213" i="8"/>
  <c r="E2282" i="8"/>
  <c r="E2051" i="8"/>
  <c r="E2525" i="8"/>
  <c r="E2284" i="8"/>
  <c r="E2138" i="8"/>
  <c r="E2045" i="8"/>
  <c r="E2191" i="8"/>
  <c r="E2054" i="8"/>
  <c r="E2505" i="8"/>
  <c r="E2342" i="8"/>
  <c r="E2146" i="8"/>
  <c r="E2298" i="8"/>
  <c r="E2267" i="8"/>
  <c r="E2319" i="8"/>
  <c r="E2189" i="8"/>
  <c r="E2235" i="8"/>
  <c r="E2085" i="8"/>
  <c r="E2049" i="8"/>
  <c r="E2324" i="8"/>
  <c r="E2301" i="8"/>
  <c r="E2285" i="8"/>
  <c r="E2047" i="8"/>
  <c r="E2073" i="8"/>
  <c r="E2084" i="8"/>
  <c r="E2278" i="8"/>
  <c r="E2131" i="8"/>
  <c r="E2638" i="8"/>
  <c r="E2086" i="8"/>
  <c r="E2325" i="8"/>
  <c r="E2095" i="8"/>
  <c r="E2216" i="8"/>
  <c r="E2120" i="8"/>
  <c r="E2600" i="8"/>
  <c r="E2320" i="8"/>
  <c r="E2129" i="8"/>
  <c r="E2611" i="8"/>
  <c r="E2257" i="8"/>
  <c r="E2063" i="8"/>
  <c r="E2322" i="8"/>
  <c r="E2288" i="8"/>
  <c r="E2243" i="8"/>
  <c r="E2092" i="8"/>
  <c r="E2333" i="8"/>
  <c r="E2174" i="8"/>
  <c r="E2341" i="8"/>
  <c r="E2552" i="8"/>
  <c r="E2230" i="8"/>
  <c r="E2140" i="8"/>
  <c r="E2247" i="8"/>
  <c r="E2114" i="8"/>
  <c r="E2108" i="8"/>
  <c r="E2584" i="8"/>
  <c r="E2268" i="8"/>
  <c r="E2195" i="8"/>
  <c r="E2264" i="8"/>
  <c r="E2171" i="8"/>
  <c r="E2093" i="8"/>
  <c r="E2187" i="8"/>
  <c r="E2196" i="8"/>
  <c r="E2251" i="8"/>
  <c r="E2064" i="8"/>
  <c r="E2130" i="8"/>
  <c r="E2141" i="8"/>
  <c r="E2180" i="8"/>
  <c r="E2231" i="8"/>
  <c r="E2220" i="8"/>
  <c r="E2207" i="8"/>
  <c r="E2144" i="8"/>
  <c r="E2147" i="8"/>
  <c r="E2101" i="8"/>
  <c r="E2266" i="8"/>
  <c r="E2630" i="8"/>
  <c r="E2044" i="8"/>
  <c r="E2068" i="8"/>
  <c r="E2211" i="8"/>
  <c r="E2262" i="8"/>
  <c r="E2241" i="8"/>
  <c r="E2088" i="8"/>
  <c r="E2126" i="8"/>
  <c r="E2052" i="8"/>
  <c r="E2306" i="8"/>
  <c r="E2632" i="8"/>
  <c r="E2340" i="8"/>
  <c r="E2066" i="8"/>
  <c r="E2164" i="8"/>
  <c r="E2297" i="8"/>
  <c r="E2224" i="8"/>
  <c r="E2134" i="8"/>
  <c r="E2091" i="8"/>
  <c r="E2619" i="8"/>
  <c r="E2258" i="8"/>
  <c r="E2110" i="8"/>
  <c r="E2635" i="8"/>
  <c r="E2206" i="8"/>
  <c r="E2536" i="8"/>
  <c r="E2624" i="8"/>
  <c r="E2176" i="8"/>
  <c r="E2296" i="8"/>
  <c r="E2104" i="8"/>
  <c r="E2154" i="8"/>
  <c r="E2516" i="8"/>
  <c r="E2221" i="8"/>
  <c r="E2059" i="8"/>
  <c r="E2204" i="8"/>
  <c r="E2465" i="8"/>
  <c r="E2179" i="8"/>
  <c r="E2105" i="8"/>
  <c r="E2308" i="8"/>
  <c r="E2255" i="8"/>
  <c r="E2117" i="8"/>
  <c r="E2058" i="8"/>
  <c r="E2083" i="8"/>
  <c r="E2157" i="8"/>
  <c r="E2323" i="8"/>
  <c r="E2245" i="8"/>
  <c r="E2169" i="8"/>
  <c r="E2065" i="8"/>
  <c r="E2192" i="8"/>
  <c r="E2205" i="8"/>
  <c r="E2165" i="8"/>
  <c r="E2050" i="8"/>
  <c r="E2390" i="8"/>
  <c r="E2480" i="8"/>
  <c r="E2410" i="8"/>
  <c r="E2901" i="8"/>
  <c r="E2914" i="8"/>
  <c r="E2543" i="8"/>
  <c r="E2507" i="8"/>
  <c r="E2604" i="8"/>
  <c r="E2887" i="8"/>
  <c r="E2939" i="8"/>
  <c r="E2749" i="8"/>
  <c r="E2794" i="8"/>
  <c r="E2318" i="8"/>
  <c r="E2373" i="8"/>
  <c r="E2937" i="8"/>
  <c r="E2626" i="8"/>
  <c r="E2404" i="8"/>
  <c r="E2803" i="8"/>
  <c r="E2506" i="8"/>
  <c r="E2623" i="8"/>
  <c r="E2627" i="8"/>
  <c r="E2215" i="8"/>
  <c r="E2053" i="8"/>
  <c r="E2457" i="8"/>
  <c r="E2416" i="8"/>
  <c r="E2460" i="8"/>
  <c r="E2427" i="8"/>
  <c r="E2798" i="8"/>
  <c r="E2470" i="8"/>
  <c r="E2884" i="8"/>
  <c r="E2444" i="8"/>
  <c r="E2212" i="8"/>
  <c r="E2203" i="8"/>
  <c r="E2121" i="8"/>
  <c r="E2443" i="8"/>
  <c r="E2866" i="8"/>
  <c r="E2317" i="8"/>
  <c r="E2253" i="8"/>
  <c r="E2046" i="8"/>
  <c r="E2159" i="8"/>
  <c r="E2299" i="8"/>
  <c r="E2281" i="8"/>
  <c r="E2260" i="8"/>
  <c r="E2056" i="8"/>
  <c r="E2283" i="8"/>
  <c r="E2345" i="8"/>
  <c r="E2155" i="8"/>
  <c r="E2074" i="8"/>
  <c r="E2876" i="8"/>
  <c r="E2566" i="8"/>
  <c r="E2577" i="8"/>
  <c r="E2945" i="8"/>
  <c r="E2796" i="8"/>
  <c r="E2859" i="8"/>
  <c r="E2594" i="8"/>
  <c r="E2597" i="8"/>
  <c r="E2561" i="8"/>
  <c r="E2087" i="8"/>
  <c r="E2464" i="8"/>
  <c r="E2417" i="8"/>
  <c r="E2900" i="8"/>
  <c r="E2445" i="8"/>
  <c r="E2378" i="8"/>
  <c r="E2644" i="8"/>
  <c r="E2250" i="8"/>
  <c r="E2102" i="8"/>
  <c r="E2595" i="8"/>
  <c r="E2605" i="8"/>
  <c r="E2564" i="8"/>
  <c r="E2899" i="8"/>
  <c r="E2562" i="8"/>
  <c r="E2770" i="8"/>
  <c r="E2565" i="8"/>
  <c r="E2275" i="8"/>
  <c r="E2911" i="8"/>
  <c r="E2467" i="8"/>
  <c r="E2608" i="8"/>
  <c r="E2184" i="8"/>
  <c r="E2256" i="8"/>
  <c r="E2209" i="8"/>
  <c r="E2222" i="8"/>
  <c r="E2218" i="8"/>
  <c r="E2227" i="8"/>
  <c r="E2116" i="8"/>
  <c r="E2310" i="8"/>
  <c r="E2112" i="8"/>
  <c r="E2197" i="8"/>
  <c r="E2100" i="8"/>
  <c r="E2294" i="8"/>
  <c r="E2279" i="8"/>
  <c r="E2293" i="8"/>
  <c r="E2274" i="8"/>
  <c r="E2541" i="8"/>
  <c r="E2929" i="8"/>
  <c r="E2928" i="8"/>
  <c r="E2941" i="8"/>
  <c r="E2103" i="8"/>
  <c r="E2433" i="8"/>
  <c r="E2420" i="8"/>
  <c r="E2447" i="8"/>
  <c r="E2550" i="8"/>
  <c r="E2636" i="8"/>
  <c r="E2382" i="8"/>
  <c r="E2742" i="8"/>
  <c r="E2822" i="8"/>
  <c r="E2850" i="8"/>
  <c r="E2789" i="8"/>
  <c r="E2223" i="8"/>
  <c r="E2414" i="8"/>
  <c r="E2415" i="8"/>
  <c r="E2521" i="8"/>
  <c r="E2405" i="8"/>
  <c r="E2572" i="8"/>
  <c r="E2286" i="8"/>
  <c r="E2183" i="8"/>
  <c r="E2612" i="8"/>
  <c r="E2896" i="8"/>
  <c r="E2835" i="8"/>
  <c r="E2173" i="8"/>
  <c r="E2153" i="8"/>
  <c r="E2330" i="8"/>
  <c r="E2643" i="8"/>
  <c r="E2311" i="8"/>
  <c r="E2315" i="8"/>
  <c r="E2214" i="8"/>
  <c r="E2060" i="8"/>
  <c r="E2249" i="8"/>
  <c r="E2123" i="8"/>
  <c r="E2168" i="8"/>
  <c r="E2070" i="8"/>
  <c r="E2555" i="8"/>
  <c r="E2115" i="8"/>
  <c r="E2240" i="8"/>
  <c r="E2512" i="8"/>
  <c r="E2280" i="8"/>
  <c r="E2185" i="8"/>
  <c r="E2618" i="8"/>
  <c r="E2753" i="8"/>
  <c r="E2881" i="8"/>
  <c r="E2598" i="8"/>
  <c r="E2090" i="8"/>
  <c r="E2178" i="8"/>
  <c r="E2379" i="8"/>
  <c r="E2491" i="8"/>
  <c r="E2812" i="8"/>
  <c r="E2522" i="8"/>
  <c r="E2263" i="8"/>
  <c r="E2232" i="8"/>
  <c r="E2596" i="8"/>
  <c r="E2885" i="8"/>
  <c r="E2938" i="8"/>
  <c r="E2915" i="8"/>
  <c r="E2814" i="8"/>
  <c r="E2587" i="8"/>
  <c r="E2904" i="8"/>
  <c r="E2569" i="8"/>
  <c r="E2401" i="8"/>
  <c r="E2388" i="8"/>
  <c r="E2490" i="8"/>
  <c r="E2819" i="8"/>
  <c r="E2360" i="8"/>
  <c r="E2575" i="8"/>
  <c r="E2877" i="8"/>
  <c r="E2136" i="8"/>
  <c r="E2055" i="8"/>
  <c r="E2233" i="8"/>
  <c r="E2132" i="8"/>
  <c r="E2326" i="8"/>
  <c r="E2152" i="8"/>
  <c r="E2069" i="8"/>
  <c r="E2334" i="8"/>
  <c r="E2062" i="8"/>
  <c r="E2295" i="8"/>
  <c r="E2089" i="8"/>
  <c r="E2219" i="8"/>
  <c r="E2118" i="8"/>
  <c r="E2339" i="8"/>
  <c r="E2057" i="8"/>
  <c r="E2352" i="8"/>
  <c r="E2863" i="8"/>
  <c r="E2363" i="8"/>
  <c r="E2365" i="8"/>
  <c r="E2585" i="8"/>
  <c r="E2394" i="8"/>
  <c r="E2905" i="8"/>
  <c r="E2142" i="8"/>
  <c r="E2640" i="8"/>
  <c r="E2622" i="8"/>
  <c r="E2440" i="8"/>
  <c r="E2291" i="8"/>
  <c r="E2199" i="8"/>
  <c r="E2771" i="8"/>
  <c r="E2579" i="8"/>
  <c r="E2362" i="8"/>
  <c r="E2802" i="8"/>
  <c r="E2237" i="8"/>
  <c r="E2269" i="8"/>
  <c r="E2568" i="8"/>
  <c r="E2175" i="8"/>
  <c r="E2290" i="8"/>
  <c r="E2190" i="8"/>
  <c r="E2067" i="8"/>
  <c r="E2292" i="8"/>
  <c r="E2077" i="8"/>
  <c r="E2228" i="8"/>
  <c r="E2082" i="8"/>
  <c r="E2338" i="8"/>
  <c r="E2113" i="8"/>
  <c r="E2236" i="8"/>
  <c r="E2613" i="8"/>
  <c r="E2435" i="8"/>
  <c r="E2099" i="8"/>
  <c r="E2927" i="8"/>
  <c r="E2781" i="8"/>
  <c r="E2520" i="8"/>
  <c r="E2833" i="8"/>
  <c r="E2261" i="8"/>
  <c r="E2869" i="8"/>
  <c r="E2779" i="8"/>
  <c r="E2302" i="8"/>
  <c r="E2071" i="8"/>
  <c r="E2481" i="8"/>
  <c r="E2856" i="8"/>
  <c r="E2453" i="8"/>
  <c r="E2358" i="8"/>
  <c r="E2747" i="8"/>
  <c r="E2075" i="8"/>
  <c r="E2181" i="8"/>
  <c r="E2873" i="8"/>
  <c r="E2150" i="8"/>
  <c r="E2272" i="8"/>
  <c r="E2234" i="8"/>
  <c r="E2616" i="8"/>
  <c r="E2098" i="8"/>
  <c r="E2143" i="8"/>
  <c r="E2188" i="8"/>
  <c r="E2208" i="8"/>
  <c r="E2127" i="8"/>
  <c r="E2343" i="8"/>
  <c r="E2172" i="8"/>
  <c r="E2265" i="8"/>
  <c r="E2200" i="8"/>
  <c r="E2119" i="8"/>
  <c r="E2392" i="8"/>
  <c r="E2350" i="8"/>
  <c r="E2664" i="8"/>
  <c r="E2436" i="8"/>
  <c r="E2603" i="8"/>
  <c r="E2463" i="8"/>
  <c r="E2810" i="8"/>
  <c r="E2478" i="8"/>
  <c r="E2919" i="8"/>
  <c r="E2357" i="8"/>
  <c r="E2932" i="8"/>
  <c r="E2936" i="8"/>
  <c r="E2248" i="8"/>
  <c r="E2582" i="8"/>
  <c r="E2621" i="8"/>
  <c r="E2438" i="8"/>
  <c r="E2857" i="8"/>
  <c r="E2578" i="8"/>
  <c r="E2581" i="8"/>
  <c r="E2861" i="8"/>
  <c r="E2766" i="8"/>
  <c r="E2160" i="8"/>
  <c r="E2513" i="8"/>
  <c r="E2836" i="8"/>
  <c r="E2606" i="8"/>
  <c r="E2891" i="8"/>
  <c r="E2683" i="8"/>
  <c r="E2305" i="8"/>
  <c r="E2531" i="8"/>
  <c r="E2331" i="8"/>
  <c r="E2128" i="8"/>
  <c r="E2076" i="8"/>
  <c r="E2244" i="8"/>
  <c r="E2145" i="8"/>
  <c r="E2271" i="8"/>
  <c r="E2107" i="8"/>
  <c r="E2094" i="8"/>
  <c r="E2193" i="8"/>
  <c r="E2332" i="8"/>
  <c r="E2202" i="8"/>
  <c r="E2313" i="8"/>
  <c r="E2186" i="8"/>
  <c r="E2072" i="8"/>
  <c r="E2194" i="8"/>
  <c r="E2925" i="8"/>
  <c r="E2875" i="8"/>
  <c r="E2509" i="8"/>
  <c r="E2538" i="8"/>
  <c r="E2601" i="8"/>
  <c r="E2920" i="8"/>
  <c r="E2451" i="8"/>
  <c r="E2097" i="8"/>
  <c r="E2637" i="8"/>
  <c r="E2494" i="8"/>
  <c r="E2488" i="8"/>
  <c r="E2476" i="8"/>
  <c r="E2307" i="8"/>
  <c r="E2246" i="8"/>
  <c r="E2580" i="8"/>
  <c r="E2524" i="8"/>
  <c r="E2431" i="8"/>
  <c r="E2913" i="8"/>
  <c r="E2588" i="8"/>
  <c r="E2500" i="8"/>
  <c r="E2109" i="8"/>
  <c r="E2625" i="8"/>
  <c r="E2454" i="8"/>
  <c r="E2532" i="8"/>
  <c r="E2225" i="8"/>
  <c r="E2161" i="8"/>
  <c r="E2385" i="8"/>
  <c r="E2346" i="8"/>
  <c r="E2826" i="8"/>
  <c r="E2347" i="8"/>
  <c r="E2666" i="8"/>
  <c r="E2782" i="8"/>
  <c r="E2777" i="8"/>
  <c r="E2259" i="8"/>
  <c r="E2242" i="8"/>
  <c r="E2369" i="8"/>
  <c r="E2497" i="8"/>
  <c r="E2356" i="8"/>
  <c r="E2590" i="8"/>
  <c r="E2768" i="8"/>
  <c r="E2922" i="8"/>
  <c r="E2486" i="8"/>
  <c r="E2151" i="8"/>
  <c r="E2493" i="8"/>
  <c r="E2843" i="8"/>
  <c r="E2534" i="8"/>
  <c r="E2879" i="8"/>
  <c r="E2452" i="8"/>
  <c r="E2198" i="8"/>
  <c r="E2061" i="8"/>
  <c r="E2135" i="8"/>
  <c r="E2599" i="8"/>
  <c r="E2646" i="8"/>
  <c r="E2615" i="8"/>
  <c r="E2657" i="8"/>
  <c r="E3199" i="8"/>
  <c r="E3228" i="8"/>
  <c r="E3198" i="8"/>
  <c r="E3179" i="8"/>
  <c r="E2647" i="8"/>
  <c r="E2773" i="8"/>
  <c r="E3103" i="8"/>
  <c r="E3121" i="8"/>
  <c r="E3173" i="8"/>
  <c r="E2733" i="8"/>
  <c r="E2560" i="8"/>
  <c r="E2359" i="8"/>
  <c r="E2797" i="8"/>
  <c r="E2971" i="8"/>
  <c r="E2719" i="8"/>
  <c r="E3106" i="8"/>
  <c r="E2997" i="8"/>
  <c r="E2758" i="8"/>
  <c r="E2839" i="8"/>
  <c r="E2471" i="8"/>
  <c r="E3136" i="8"/>
  <c r="E3210" i="8"/>
  <c r="E2703" i="8"/>
  <c r="E3094" i="8"/>
  <c r="E3050" i="8"/>
  <c r="E2455" i="8"/>
  <c r="E3168" i="8"/>
  <c r="E2702" i="8"/>
  <c r="E2586" i="8"/>
  <c r="E2908" i="8"/>
  <c r="E2389" i="8"/>
  <c r="E2270" i="8"/>
  <c r="E2106" i="8"/>
  <c r="E2511" i="8"/>
  <c r="E2639" i="8"/>
  <c r="E2475" i="8"/>
  <c r="E2400" i="8"/>
  <c r="E2898" i="8"/>
  <c r="E2226" i="8"/>
  <c r="E2890" i="8"/>
  <c r="E2492" i="8"/>
  <c r="E2387" i="8"/>
  <c r="E2201" i="8"/>
  <c r="E2503" i="8"/>
  <c r="E2210" i="8"/>
  <c r="E2374" i="8"/>
  <c r="E2785" i="8"/>
  <c r="E2489" i="8"/>
  <c r="E2479" i="8"/>
  <c r="E2424" i="8"/>
  <c r="E2361" i="8"/>
  <c r="E2786" i="8"/>
  <c r="E2610" i="8"/>
  <c r="E2607" i="8"/>
  <c r="E2820" i="8"/>
  <c r="E2968" i="8"/>
  <c r="E2817" i="8"/>
  <c r="E2755" i="8"/>
  <c r="E2862" i="8"/>
  <c r="E3118" i="8"/>
  <c r="E2990" i="8"/>
  <c r="E3127" i="8"/>
  <c r="E2813" i="8"/>
  <c r="E3161" i="8"/>
  <c r="E2434" i="8"/>
  <c r="E2701" i="8"/>
  <c r="E3227" i="8"/>
  <c r="E3073" i="8"/>
  <c r="E3113" i="8"/>
  <c r="E3239" i="8"/>
  <c r="E3134" i="8"/>
  <c r="E2960" i="8"/>
  <c r="E3160" i="8"/>
  <c r="E3218" i="8"/>
  <c r="E2547" i="8"/>
  <c r="E2546" i="8"/>
  <c r="E3231" i="8"/>
  <c r="E2718" i="8"/>
  <c r="E3117" i="8"/>
  <c r="E3114" i="8"/>
  <c r="E3178" i="8"/>
  <c r="E2837" i="8"/>
  <c r="E2459" i="8"/>
  <c r="E2530" i="8"/>
  <c r="E3183" i="8"/>
  <c r="E3090" i="8"/>
  <c r="E2994" i="8"/>
  <c r="E2468" i="8"/>
  <c r="E2162" i="8"/>
  <c r="E2163" i="8"/>
  <c r="E2715" i="8"/>
  <c r="E2828" i="8"/>
  <c r="E2508" i="8"/>
  <c r="E2398" i="8"/>
  <c r="E2563" i="8"/>
  <c r="E2634" i="8"/>
  <c r="E2788" i="8"/>
  <c r="E2412" i="8"/>
  <c r="E2289" i="8"/>
  <c r="E2792" i="8"/>
  <c r="E2778" i="8"/>
  <c r="E2477" i="8"/>
  <c r="E2661" i="8"/>
  <c r="E2602" i="8"/>
  <c r="E2384" i="8"/>
  <c r="E2868" i="8"/>
  <c r="E2396" i="8"/>
  <c r="E2133" i="8"/>
  <c r="E2276" i="8"/>
  <c r="E2351" i="8"/>
  <c r="E2874" i="8"/>
  <c r="E2411" i="8"/>
  <c r="E2935" i="8"/>
  <c r="E2763" i="8"/>
  <c r="E2930" i="8"/>
  <c r="E2641" i="8"/>
  <c r="E2878" i="8"/>
  <c r="E3216" i="8"/>
  <c r="E2736" i="8"/>
  <c r="E3244" i="8"/>
  <c r="E3177" i="8"/>
  <c r="E2375" i="8"/>
  <c r="E2995" i="8"/>
  <c r="E3015" i="8"/>
  <c r="E3217" i="8"/>
  <c r="E2660" i="8"/>
  <c r="E3032" i="8"/>
  <c r="E3120" i="8"/>
  <c r="E3056" i="8"/>
  <c r="E2734" i="8"/>
  <c r="E2678" i="8"/>
  <c r="E2793" i="8"/>
  <c r="E2571" i="8"/>
  <c r="E2418" i="8"/>
  <c r="E3238" i="8"/>
  <c r="E3049" i="8"/>
  <c r="E2709" i="8"/>
  <c r="E3078" i="8"/>
  <c r="E3043" i="8"/>
  <c r="E2846" i="8"/>
  <c r="E2402" i="8"/>
  <c r="E3172" i="8"/>
  <c r="E2729" i="8"/>
  <c r="E2979" i="8"/>
  <c r="E2808" i="8"/>
  <c r="E2510" i="8"/>
  <c r="E2827" i="8"/>
  <c r="E2542" i="8"/>
  <c r="E2429" i="8"/>
  <c r="E2327" i="8"/>
  <c r="E2421" i="8"/>
  <c r="E2614" i="8"/>
  <c r="E2449" i="8"/>
  <c r="E2254" i="8"/>
  <c r="E2300" i="8"/>
  <c r="E2917" i="8"/>
  <c r="E2795" i="8"/>
  <c r="E2539" i="8"/>
  <c r="E2842" i="8"/>
  <c r="E2559" i="8"/>
  <c r="E2845" i="8"/>
  <c r="E2821" i="8"/>
  <c r="E2124" i="8"/>
  <c r="E2139" i="8"/>
  <c r="E2096" i="8"/>
  <c r="E2125" i="8"/>
  <c r="E2593" i="8"/>
  <c r="E2769" i="8"/>
  <c r="E2426" i="8"/>
  <c r="E2526" i="8"/>
  <c r="E2696" i="8"/>
  <c r="E2931" i="8"/>
  <c r="E2746" i="8"/>
  <c r="E2391" i="8"/>
  <c r="E2738" i="8"/>
  <c r="E2685" i="8"/>
  <c r="E3233" i="8"/>
  <c r="E2676" i="8"/>
  <c r="E3048" i="8"/>
  <c r="E3167" i="8"/>
  <c r="E3144" i="8"/>
  <c r="E2714" i="8"/>
  <c r="E2450" i="8"/>
  <c r="E2735" i="8"/>
  <c r="E3119" i="8"/>
  <c r="E2963" i="8"/>
  <c r="E3154" i="8"/>
  <c r="E3007" i="8"/>
  <c r="E2349" i="8"/>
  <c r="E3162" i="8"/>
  <c r="E3204" i="8"/>
  <c r="E3192" i="8"/>
  <c r="E2970" i="8"/>
  <c r="E2918" i="8"/>
  <c r="E3146" i="8"/>
  <c r="E2895" i="8"/>
  <c r="E2921" i="8"/>
  <c r="E3137" i="8"/>
  <c r="E2902" i="8"/>
  <c r="E3130" i="8"/>
  <c r="E2656" i="8"/>
  <c r="E3057" i="8"/>
  <c r="E2775" i="8"/>
  <c r="E3031" i="8"/>
  <c r="E3203" i="8"/>
  <c r="E2667" i="8"/>
  <c r="E3098" i="8"/>
  <c r="E2439" i="8"/>
  <c r="E2517" i="8"/>
  <c r="E2428" i="8"/>
  <c r="E2217" i="8"/>
  <c r="E2801" i="8"/>
  <c r="E2397" i="8"/>
  <c r="E2553" i="8"/>
  <c r="E2473" i="8"/>
  <c r="E2804" i="8"/>
  <c r="E2393" i="8"/>
  <c r="E2858" i="8"/>
  <c r="E2557" i="8"/>
  <c r="E2495" i="8"/>
  <c r="E2377" i="8"/>
  <c r="E2642" i="8"/>
  <c r="E2238" i="8"/>
  <c r="E2314" i="8"/>
  <c r="E2287" i="8"/>
  <c r="E2567" i="8"/>
  <c r="E2462" i="8"/>
  <c r="E2381" i="8"/>
  <c r="E2583" i="8"/>
  <c r="E2893" i="8"/>
  <c r="E2761" i="8"/>
  <c r="E2466" i="8"/>
  <c r="E2950" i="8"/>
  <c r="E2986" i="8"/>
  <c r="E3101" i="8"/>
  <c r="E2751" i="8"/>
  <c r="E3232" i="8"/>
  <c r="E2704" i="8"/>
  <c r="E3133" i="8"/>
  <c r="E3150" i="8"/>
  <c r="E2649" i="8"/>
  <c r="E3041" i="8"/>
  <c r="E3157" i="8"/>
  <c r="E2419" i="8"/>
  <c r="E3058" i="8"/>
  <c r="E3139" i="8"/>
  <c r="E3129" i="8"/>
  <c r="E2762" i="8"/>
  <c r="E3180" i="8"/>
  <c r="E3229" i="8"/>
  <c r="E2784" i="8"/>
  <c r="E2889" i="8"/>
  <c r="E2760" i="8"/>
  <c r="E2432" i="8"/>
  <c r="E3149" i="8"/>
  <c r="E3188" i="8"/>
  <c r="E3219" i="8"/>
  <c r="E3111" i="8"/>
  <c r="E3237" i="8"/>
  <c r="E3164" i="8"/>
  <c r="E2662" i="8"/>
  <c r="E2659" i="8"/>
  <c r="E3018" i="8"/>
  <c r="E2987" i="8"/>
  <c r="E3226" i="8"/>
  <c r="E3013" i="8"/>
  <c r="E2933" i="8"/>
  <c r="E2730" i="8"/>
  <c r="E2456" i="8"/>
  <c r="E2549" i="8"/>
  <c r="E2519" i="8"/>
  <c r="E2371" i="8"/>
  <c r="E2329" i="8"/>
  <c r="E2573" i="8"/>
  <c r="E2496" i="8"/>
  <c r="E2943" i="8"/>
  <c r="E2383" i="8"/>
  <c r="E2806" i="8"/>
  <c r="E2461" i="8"/>
  <c r="E2515" i="8"/>
  <c r="E2897" i="8"/>
  <c r="E2860" i="8"/>
  <c r="E2367" i="8"/>
  <c r="E2800" i="8"/>
  <c r="E2502" i="8"/>
  <c r="E2909" i="8"/>
  <c r="E2079" i="8"/>
  <c r="E2239" i="8"/>
  <c r="E2309" i="8"/>
  <c r="E2078" i="8"/>
  <c r="E2576" i="8"/>
  <c r="E2166" i="8"/>
  <c r="E2527" i="8"/>
  <c r="E2540" i="8"/>
  <c r="E2853" i="8"/>
  <c r="E2834" i="8"/>
  <c r="E2776" i="8"/>
  <c r="E2591" i="8"/>
  <c r="E2903" i="8"/>
  <c r="E2752" i="8"/>
  <c r="E3112" i="8"/>
  <c r="E3166" i="8"/>
  <c r="E2665" i="8"/>
  <c r="E2699" i="8"/>
  <c r="E2883" i="8"/>
  <c r="E3220" i="8"/>
  <c r="E2999" i="8"/>
  <c r="E2717" i="8"/>
  <c r="E2983" i="8"/>
  <c r="E2849" i="8"/>
  <c r="E2737" i="8"/>
  <c r="E3011" i="8"/>
  <c r="E3147" i="8"/>
  <c r="E2765" i="8"/>
  <c r="E2728" i="8"/>
  <c r="E2721" i="8"/>
  <c r="E3005" i="8"/>
  <c r="E3186" i="8"/>
  <c r="E3082" i="8"/>
  <c r="E3089" i="8"/>
  <c r="E2740" i="8"/>
  <c r="E2982" i="8"/>
  <c r="E3104" i="8"/>
  <c r="E3138" i="8"/>
  <c r="E2832" i="8"/>
  <c r="E2589" i="8"/>
  <c r="E2741" i="8"/>
  <c r="E2548" i="8"/>
  <c r="E2403" i="8"/>
  <c r="E2399" i="8"/>
  <c r="E2556" i="8"/>
  <c r="E2409" i="8"/>
  <c r="E2335" i="8"/>
  <c r="E2437" i="8"/>
  <c r="E2871" i="8"/>
  <c r="E2851" i="8"/>
  <c r="E2633" i="8"/>
  <c r="E2458" i="8"/>
  <c r="E2754" i="8"/>
  <c r="E2321" i="8"/>
  <c r="E2528" i="8"/>
  <c r="E2544" i="8"/>
  <c r="E2855" i="8"/>
  <c r="E2523" i="8"/>
  <c r="E2442" i="8"/>
  <c r="E2774" i="8"/>
  <c r="E2422" i="8"/>
  <c r="E2912" i="8"/>
  <c r="E2529" i="8"/>
  <c r="E2252" i="8"/>
  <c r="E2574" i="8"/>
  <c r="E2838" i="8"/>
  <c r="E3236" i="8"/>
  <c r="E2698" i="8"/>
  <c r="E2712" i="8"/>
  <c r="E3099" i="8"/>
  <c r="E2934" i="8"/>
  <c r="E2652" i="8"/>
  <c r="E2551" i="8"/>
  <c r="E3143" i="8"/>
  <c r="E2787" i="8"/>
  <c r="E2966" i="8"/>
  <c r="E2772" i="8"/>
  <c r="E3191" i="8"/>
  <c r="E2825" i="8"/>
  <c r="E2537" i="8"/>
  <c r="E2366" i="8"/>
  <c r="E2658" i="8"/>
  <c r="E2756" i="8"/>
  <c r="E2954" i="8"/>
  <c r="E3096" i="8"/>
  <c r="E3141" i="8"/>
  <c r="E3159" i="8"/>
  <c r="E3169" i="8"/>
  <c r="E2815" i="8"/>
  <c r="E2886" i="8"/>
  <c r="E3079" i="8"/>
  <c r="E2651" i="8"/>
  <c r="E2780" i="8"/>
  <c r="E2609" i="8"/>
  <c r="E2448" i="8"/>
  <c r="E2816" i="8"/>
  <c r="E2372" i="8"/>
  <c r="E2474" i="8"/>
  <c r="E2867" i="8"/>
  <c r="E2167" i="8"/>
  <c r="E2725" i="8"/>
  <c r="E2472" i="8"/>
  <c r="E2631" i="8"/>
  <c r="E2882" i="8"/>
  <c r="E2353" i="8"/>
  <c r="E2518" i="8"/>
  <c r="E2924" i="8"/>
  <c r="E2149" i="8"/>
  <c r="E2312" i="8"/>
  <c r="E2944" i="8"/>
  <c r="E2376" i="8"/>
  <c r="E2629" i="8"/>
  <c r="E2628" i="8"/>
  <c r="E2380" i="8"/>
  <c r="E3115" i="8"/>
  <c r="E2998" i="8"/>
  <c r="E2668" i="8"/>
  <c r="E2916" i="8"/>
  <c r="E2959" i="8"/>
  <c r="E2973" i="8"/>
  <c r="E3196" i="8"/>
  <c r="E2726" i="8"/>
  <c r="E3163" i="8"/>
  <c r="E3224" i="8"/>
  <c r="E2487" i="8"/>
  <c r="E2906" i="8"/>
  <c r="E3201" i="8"/>
  <c r="E2847" i="8"/>
  <c r="E3074" i="8"/>
  <c r="E2957" i="8"/>
  <c r="E2691" i="8"/>
  <c r="E3046" i="8"/>
  <c r="E3021" i="8"/>
  <c r="E3185" i="8"/>
  <c r="E2831" i="8"/>
  <c r="E3245" i="8"/>
  <c r="E2790" i="8"/>
  <c r="E2942" i="8"/>
  <c r="E3038" i="8"/>
  <c r="E2687" i="8"/>
  <c r="E3072" i="8"/>
  <c r="E2750" i="8"/>
  <c r="E2705" i="8"/>
  <c r="E3208" i="8"/>
  <c r="E3002" i="8"/>
  <c r="E3242" i="8"/>
  <c r="E3065" i="8"/>
  <c r="E2799" i="8"/>
  <c r="E2713" i="8"/>
  <c r="E2355" i="8"/>
  <c r="E2805" i="8"/>
  <c r="E2947" i="8"/>
  <c r="E3110" i="8"/>
  <c r="E3131" i="8"/>
  <c r="E2783" i="8"/>
  <c r="E3105" i="8"/>
  <c r="E3109" i="8"/>
  <c r="E2485" i="8"/>
  <c r="E2430" i="8"/>
  <c r="E2673" i="8"/>
  <c r="E2682" i="8"/>
  <c r="E3022" i="8"/>
  <c r="E2684" i="8"/>
  <c r="E3076" i="8"/>
  <c r="E3269" i="8"/>
  <c r="E3788" i="8"/>
  <c r="E3268" i="8"/>
  <c r="E3392" i="8"/>
  <c r="E3297" i="8"/>
  <c r="E3313" i="8"/>
  <c r="E3434" i="8"/>
  <c r="E2992" i="8"/>
  <c r="E3450" i="8"/>
  <c r="E3425" i="8"/>
  <c r="E3441" i="8"/>
  <c r="E3497" i="8"/>
  <c r="E3292" i="8"/>
  <c r="E3028" i="8"/>
  <c r="E3364" i="8"/>
  <c r="E3336" i="8"/>
  <c r="E3322" i="8"/>
  <c r="E3124" i="8"/>
  <c r="E3408" i="8"/>
  <c r="E3324" i="8"/>
  <c r="E3363" i="8"/>
  <c r="E3100" i="8"/>
  <c r="E3383" i="8"/>
  <c r="E2739" i="8"/>
  <c r="E2962" i="8"/>
  <c r="E3055" i="8"/>
  <c r="E3369" i="8"/>
  <c r="E3547" i="8"/>
  <c r="E3416" i="8"/>
  <c r="E3280" i="8"/>
  <c r="E3063" i="8"/>
  <c r="E3097" i="8"/>
  <c r="E3153" i="8"/>
  <c r="E2671" i="8"/>
  <c r="E3080" i="8"/>
  <c r="E2965" i="8"/>
  <c r="E2504" i="8"/>
  <c r="E2406" i="8"/>
  <c r="E2892" i="8"/>
  <c r="E2483" i="8"/>
  <c r="E2852" i="8"/>
  <c r="E2818" i="8"/>
  <c r="E2655" i="8"/>
  <c r="E3206" i="8"/>
  <c r="E2697" i="8"/>
  <c r="E3200" i="8"/>
  <c r="E2690" i="8"/>
  <c r="E2811" i="8"/>
  <c r="E3035" i="8"/>
  <c r="E2989" i="8"/>
  <c r="E2654" i="8"/>
  <c r="E3230" i="8"/>
  <c r="E3195" i="8"/>
  <c r="E2711" i="8"/>
  <c r="E2948" i="8"/>
  <c r="E3404" i="8"/>
  <c r="E3384" i="8"/>
  <c r="E3277" i="8"/>
  <c r="E3521" i="8"/>
  <c r="E3258" i="8"/>
  <c r="E3257" i="8"/>
  <c r="E3394" i="8"/>
  <c r="E3402" i="8"/>
  <c r="E3222" i="8"/>
  <c r="E3522" i="8"/>
  <c r="E3385" i="8"/>
  <c r="E3295" i="8"/>
  <c r="E3451" i="8"/>
  <c r="E3132" i="8"/>
  <c r="E3372" i="8"/>
  <c r="E3174" i="8"/>
  <c r="E3456" i="8"/>
  <c r="E3320" i="8"/>
  <c r="E3534" i="8"/>
  <c r="E2996" i="8"/>
  <c r="E3403" i="8"/>
  <c r="E3399" i="8"/>
  <c r="E3473" i="8"/>
  <c r="E2972" i="8"/>
  <c r="E3255" i="8"/>
  <c r="E3817" i="8"/>
  <c r="E2710" i="8"/>
  <c r="E2680" i="8"/>
  <c r="E3474" i="8"/>
  <c r="E3397" i="8"/>
  <c r="E3311" i="8"/>
  <c r="E3254" i="8"/>
  <c r="E3251" i="8"/>
  <c r="E3495" i="8"/>
  <c r="E2864" i="8"/>
  <c r="E2759" i="8"/>
  <c r="E2844" i="8"/>
  <c r="E2707" i="8"/>
  <c r="E2653" i="8"/>
  <c r="E2955" i="8"/>
  <c r="E2764" i="8"/>
  <c r="E2872" i="8"/>
  <c r="E2533" i="8"/>
  <c r="E2757" i="8"/>
  <c r="E2910" i="8"/>
  <c r="E3175" i="8"/>
  <c r="E2670" i="8"/>
  <c r="E3213" i="8"/>
  <c r="E3070" i="8"/>
  <c r="E2720" i="8"/>
  <c r="E2700" i="8"/>
  <c r="E2348" i="8"/>
  <c r="E2894" i="8"/>
  <c r="E3091" i="8"/>
  <c r="E2974" i="8"/>
  <c r="E3087" i="8"/>
  <c r="E2731" i="8"/>
  <c r="E3170" i="8"/>
  <c r="E3151" i="8"/>
  <c r="E3300" i="8"/>
  <c r="E3388" i="8"/>
  <c r="E3470" i="8"/>
  <c r="E2977" i="8"/>
  <c r="E3378" i="8"/>
  <c r="E2985" i="8"/>
  <c r="E3483" i="8"/>
  <c r="E3764" i="8"/>
  <c r="E3504" i="8"/>
  <c r="E3493" i="8"/>
  <c r="E3412" i="8"/>
  <c r="E3433" i="8"/>
  <c r="E3841" i="8"/>
  <c r="E3350" i="8"/>
  <c r="E3366" i="8"/>
  <c r="E3524" i="8"/>
  <c r="E3004" i="8"/>
  <c r="E3417" i="8"/>
  <c r="E3223" i="8"/>
  <c r="E3140" i="8"/>
  <c r="E3536" i="8"/>
  <c r="E3116" i="8"/>
  <c r="E3415" i="8"/>
  <c r="E3326" i="8"/>
  <c r="E3303" i="8"/>
  <c r="E3019" i="8"/>
  <c r="E2949" i="8"/>
  <c r="E3500" i="8"/>
  <c r="E3410" i="8"/>
  <c r="E3820" i="8"/>
  <c r="E3400" i="8"/>
  <c r="E3235" i="8"/>
  <c r="E2926" i="8"/>
  <c r="E3014" i="8"/>
  <c r="E2686" i="8"/>
  <c r="E3066" i="8"/>
  <c r="E3051" i="8"/>
  <c r="E2870" i="8"/>
  <c r="E3102" i="8"/>
  <c r="E2743" i="8"/>
  <c r="E2907" i="8"/>
  <c r="E2364" i="8"/>
  <c r="E2570" i="8"/>
  <c r="E2423" i="8"/>
  <c r="E2675" i="8"/>
  <c r="E3211" i="8"/>
  <c r="E2727" i="8"/>
  <c r="E2620" i="8"/>
  <c r="E2554" i="8"/>
  <c r="E2407" i="8"/>
  <c r="E2841" i="8"/>
  <c r="E2984" i="8"/>
  <c r="E3039" i="8"/>
  <c r="E3088" i="8"/>
  <c r="E3126" i="8"/>
  <c r="E3225" i="8"/>
  <c r="E3037" i="8"/>
  <c r="E3448" i="8"/>
  <c r="E3406" i="8"/>
  <c r="E3422" i="8"/>
  <c r="E3307" i="8"/>
  <c r="E3537" i="8"/>
  <c r="E3052" i="8"/>
  <c r="E3286" i="8"/>
  <c r="E2952" i="8"/>
  <c r="E3060" i="8"/>
  <c r="E3249" i="8"/>
  <c r="E3479" i="8"/>
  <c r="E3360" i="8"/>
  <c r="E2969" i="8"/>
  <c r="E3467" i="8"/>
  <c r="E3357" i="8"/>
  <c r="E3488" i="8"/>
  <c r="E3477" i="8"/>
  <c r="E3266" i="8"/>
  <c r="E3761" i="8"/>
  <c r="E3511" i="8"/>
  <c r="E3310" i="8"/>
  <c r="E3012" i="8"/>
  <c r="E3438" i="8"/>
  <c r="E2988" i="8"/>
  <c r="E3541" i="8"/>
  <c r="E3358" i="8"/>
  <c r="E3329" i="8"/>
  <c r="E2958" i="8"/>
  <c r="E3487" i="8"/>
  <c r="E3271" i="8"/>
  <c r="E3777" i="8"/>
  <c r="E3361" i="8"/>
  <c r="E3305" i="8"/>
  <c r="E3212" i="8"/>
  <c r="E3086" i="8"/>
  <c r="E3095" i="8"/>
  <c r="E2706" i="8"/>
  <c r="E3207" i="8"/>
  <c r="E3059" i="8"/>
  <c r="E2498" i="8"/>
  <c r="E2648" i="8"/>
  <c r="E2854" i="8"/>
  <c r="E2848" i="8"/>
  <c r="E2865" i="8"/>
  <c r="E2469" i="8"/>
  <c r="E2482" i="8"/>
  <c r="E3155" i="8"/>
  <c r="E3030" i="8"/>
  <c r="E3085" i="8"/>
  <c r="E3010" i="8"/>
  <c r="E2716" i="8"/>
  <c r="E3024" i="8"/>
  <c r="E3447" i="8"/>
  <c r="E3460" i="8"/>
  <c r="E3261" i="8"/>
  <c r="E3356" i="8"/>
  <c r="E3368" i="8"/>
  <c r="E3395" i="8"/>
  <c r="E3044" i="8"/>
  <c r="E3725" i="8"/>
  <c r="E3749" i="8"/>
  <c r="E3317" i="8"/>
  <c r="E3801" i="8"/>
  <c r="E3344" i="8"/>
  <c r="E3346" i="8"/>
  <c r="E3354" i="8"/>
  <c r="E3355" i="8"/>
  <c r="E3107" i="8"/>
  <c r="E3340" i="8"/>
  <c r="E3291" i="8"/>
  <c r="E3513" i="8"/>
  <c r="E3484" i="8"/>
  <c r="E3349" i="8"/>
  <c r="E3145" i="8"/>
  <c r="E3498" i="8"/>
  <c r="E3421" i="8"/>
  <c r="E3833" i="8"/>
  <c r="E3332" i="8"/>
  <c r="E2880" i="8"/>
  <c r="E2748" i="8"/>
  <c r="E3033" i="8"/>
  <c r="E3370" i="8"/>
  <c r="E3284" i="8"/>
  <c r="E3475" i="8"/>
  <c r="E3431" i="8"/>
  <c r="E3128" i="8"/>
  <c r="E2674" i="8"/>
  <c r="E2967" i="8"/>
  <c r="E3214" i="8"/>
  <c r="E2745" i="8"/>
  <c r="E2370" i="8"/>
  <c r="E2689" i="8"/>
  <c r="E3171" i="8"/>
  <c r="E3000" i="8"/>
  <c r="E3064" i="8"/>
  <c r="E3194" i="8"/>
  <c r="E2951" i="8"/>
  <c r="E3243" i="8"/>
  <c r="E3241" i="8"/>
  <c r="E2446" i="8"/>
  <c r="E2484" i="8"/>
  <c r="E2354" i="8"/>
  <c r="E2888" i="8"/>
  <c r="E3067" i="8"/>
  <c r="E3135" i="8"/>
  <c r="E2840" i="8"/>
  <c r="E2692" i="8"/>
  <c r="E3123" i="8"/>
  <c r="E3240" i="8"/>
  <c r="E2791" i="8"/>
  <c r="E3093" i="8"/>
  <c r="E3440" i="8"/>
  <c r="E3535" i="8"/>
  <c r="E3270" i="8"/>
  <c r="E3508" i="8"/>
  <c r="E3418" i="8"/>
  <c r="E3367" i="8"/>
  <c r="E3540" i="8"/>
  <c r="E3276" i="8"/>
  <c r="E3331" i="8"/>
  <c r="E3347" i="8"/>
  <c r="E3435" i="8"/>
  <c r="E3454" i="8"/>
  <c r="E2961" i="8"/>
  <c r="E3393" i="8"/>
  <c r="E3529" i="8"/>
  <c r="E3256" i="8"/>
  <c r="E3248" i="8"/>
  <c r="E3272" i="8"/>
  <c r="E3352" i="8"/>
  <c r="E3279" i="8"/>
  <c r="E3190" i="8"/>
  <c r="E3306" i="8"/>
  <c r="E3482" i="8"/>
  <c r="E3273" i="8"/>
  <c r="E3506" i="8"/>
  <c r="E3429" i="8"/>
  <c r="E3815" i="8"/>
  <c r="E3545" i="8"/>
  <c r="E3275" i="8"/>
  <c r="E3439" i="8"/>
  <c r="E3471" i="8"/>
  <c r="E3401" i="8"/>
  <c r="E3825" i="8"/>
  <c r="E3381" i="8"/>
  <c r="E3491" i="8"/>
  <c r="E3490" i="8"/>
  <c r="E3427" i="8"/>
  <c r="E3209" i="8"/>
  <c r="E2823" i="8"/>
  <c r="E3108" i="8"/>
  <c r="E3359" i="8"/>
  <c r="E3142" i="8"/>
  <c r="E3193" i="8"/>
  <c r="E2964" i="8"/>
  <c r="E3083" i="8"/>
  <c r="E3077" i="8"/>
  <c r="E2650" i="8"/>
  <c r="E2514" i="8"/>
  <c r="E2744" i="8"/>
  <c r="E3156" i="8"/>
  <c r="E3187" i="8"/>
  <c r="E3152" i="8"/>
  <c r="E3029" i="8"/>
  <c r="E2672" i="8"/>
  <c r="E3062" i="8"/>
  <c r="E2809" i="8"/>
  <c r="E2441" i="8"/>
  <c r="E2558" i="8"/>
  <c r="E2413" i="8"/>
  <c r="E2722" i="8"/>
  <c r="E3054" i="8"/>
  <c r="E3026" i="8"/>
  <c r="E2669" i="8"/>
  <c r="E2425" i="8"/>
  <c r="E2617" i="8"/>
  <c r="E2408" i="8"/>
  <c r="E2940" i="8"/>
  <c r="E2923" i="8"/>
  <c r="E2723" i="8"/>
  <c r="E2767" i="8"/>
  <c r="E3003" i="8"/>
  <c r="E2829" i="8"/>
  <c r="E3075" i="8"/>
  <c r="E2663" i="8"/>
  <c r="E3282" i="8"/>
  <c r="E3793" i="8"/>
  <c r="E3290" i="8"/>
  <c r="E3740" i="8"/>
  <c r="E3430" i="8"/>
  <c r="E3375" i="8"/>
  <c r="E3260" i="8"/>
  <c r="E3348" i="8"/>
  <c r="E3036" i="8"/>
  <c r="E3389" i="8"/>
  <c r="E3034" i="8"/>
  <c r="E3148" i="8"/>
  <c r="E3414" i="8"/>
  <c r="E3314" i="8"/>
  <c r="E3333" i="8"/>
  <c r="E3472" i="8"/>
  <c r="E3461" i="8"/>
  <c r="E3301" i="8"/>
  <c r="E3492" i="8"/>
  <c r="E3125" i="8"/>
  <c r="E3738" i="8"/>
  <c r="E3374" i="8"/>
  <c r="E3158" i="8"/>
  <c r="E3783" i="8"/>
  <c r="E3844" i="8"/>
  <c r="E3528" i="8"/>
  <c r="E3071" i="8"/>
  <c r="E3234" i="8"/>
  <c r="E2980" i="8"/>
  <c r="E3353" i="8"/>
  <c r="E3343" i="8"/>
  <c r="E3006" i="8"/>
  <c r="E3053" i="8"/>
  <c r="E2732" i="8"/>
  <c r="E2824" i="8"/>
  <c r="E2545" i="8"/>
  <c r="E2386" i="8"/>
  <c r="E3165" i="8"/>
  <c r="E2724" i="8"/>
  <c r="E3023" i="8"/>
  <c r="E2693" i="8"/>
  <c r="E3246" i="8"/>
  <c r="E2708" i="8"/>
  <c r="E3176" i="8"/>
  <c r="E3027" i="8"/>
  <c r="E3047" i="8"/>
  <c r="E2677" i="8"/>
  <c r="E2535" i="8"/>
  <c r="E2830" i="8"/>
  <c r="E2395" i="8"/>
  <c r="E2368" i="8"/>
  <c r="E3189" i="8"/>
  <c r="E2688" i="8"/>
  <c r="E3182" i="8"/>
  <c r="E2681" i="8"/>
  <c r="E3081" i="8"/>
  <c r="E3001" i="8"/>
  <c r="E3499" i="8"/>
  <c r="E3520" i="8"/>
  <c r="E3445" i="8"/>
  <c r="E3509" i="8"/>
  <c r="E3428" i="8"/>
  <c r="E3008" i="8"/>
  <c r="E3538" i="8"/>
  <c r="E3335" i="8"/>
  <c r="E3423" i="8"/>
  <c r="E3398" i="8"/>
  <c r="E3319" i="8"/>
  <c r="E3184" i="8"/>
  <c r="E3527" i="8"/>
  <c r="E3351" i="8"/>
  <c r="E3323" i="8"/>
  <c r="E3020" i="8"/>
  <c r="E3530" i="8"/>
  <c r="E2953" i="8"/>
  <c r="E3341" i="8"/>
  <c r="E3539" i="8"/>
  <c r="E3407" i="8"/>
  <c r="E3804" i="8"/>
  <c r="E3507" i="8"/>
  <c r="E3339" i="8"/>
  <c r="E3457" i="8"/>
  <c r="E3016" i="8"/>
  <c r="E3549" i="8"/>
  <c r="E3419" i="8"/>
  <c r="E3304" i="8"/>
  <c r="E3518" i="8"/>
  <c r="E3025" i="8"/>
  <c r="E3342" i="8"/>
  <c r="E3769" i="8"/>
  <c r="E3122" i="8"/>
  <c r="E3215" i="8"/>
  <c r="E3476" i="8"/>
  <c r="E3330" i="8"/>
  <c r="E2956" i="8"/>
  <c r="E3221" i="8"/>
  <c r="E3202" i="8"/>
  <c r="E2694" i="8"/>
  <c r="E3181" i="8"/>
  <c r="E3069" i="8"/>
  <c r="E3092" i="8"/>
  <c r="E3293" i="8"/>
  <c r="E3486" i="8"/>
  <c r="E2993" i="8"/>
  <c r="E3250" i="8"/>
  <c r="E3785" i="8"/>
  <c r="E3687" i="8"/>
  <c r="E3757" i="8"/>
  <c r="E3722" i="8"/>
  <c r="E3618" i="8"/>
  <c r="E3843" i="8"/>
  <c r="E3578" i="8"/>
  <c r="E3829" i="8"/>
  <c r="E3602" i="8"/>
  <c r="E3316" i="8"/>
  <c r="E3390" i="8"/>
  <c r="E3658" i="8"/>
  <c r="E3845" i="8"/>
  <c r="E3824" i="8"/>
  <c r="E3299" i="8"/>
  <c r="E3503" i="8"/>
  <c r="E3426" i="8"/>
  <c r="E3281" i="8"/>
  <c r="E3774" i="8"/>
  <c r="E3622" i="8"/>
  <c r="E3679" i="8"/>
  <c r="E3743" i="8"/>
  <c r="E3623" i="8"/>
  <c r="E3837" i="8"/>
  <c r="E3826" i="8"/>
  <c r="E3675" i="8"/>
  <c r="E3665" i="8"/>
  <c r="E4103" i="8"/>
  <c r="E3377" i="8"/>
  <c r="E3328" i="8"/>
  <c r="E3380" i="8"/>
  <c r="E3795" i="8"/>
  <c r="E3810" i="8"/>
  <c r="E3420" i="8"/>
  <c r="E3379" i="8"/>
  <c r="E3068" i="8"/>
  <c r="E3466" i="8"/>
  <c r="E3478" i="8"/>
  <c r="E3575" i="8"/>
  <c r="E3559" i="8"/>
  <c r="E3755" i="8"/>
  <c r="E3391" i="8"/>
  <c r="E3262" i="8"/>
  <c r="E3799" i="8"/>
  <c r="E3042" i="8"/>
  <c r="E3629" i="8"/>
  <c r="E3573" i="8"/>
  <c r="E3298" i="8"/>
  <c r="E3753" i="8"/>
  <c r="E3657" i="8"/>
  <c r="E3617" i="8"/>
  <c r="E3563" i="8"/>
  <c r="E3630" i="8"/>
  <c r="E3542" i="8"/>
  <c r="E3443" i="8"/>
  <c r="E3682" i="8"/>
  <c r="E3642" i="8"/>
  <c r="E3666" i="8"/>
  <c r="E3821" i="8"/>
  <c r="E3605" i="8"/>
  <c r="E3334" i="8"/>
  <c r="E3784" i="8"/>
  <c r="E3480" i="8"/>
  <c r="E3252" i="8"/>
  <c r="E3551" i="8"/>
  <c r="E3645" i="8"/>
  <c r="E3789" i="8"/>
  <c r="E3205" i="8"/>
  <c r="E2975" i="8"/>
  <c r="E3465" i="8"/>
  <c r="E3489" i="8"/>
  <c r="E3382" i="8"/>
  <c r="E3432" i="8"/>
  <c r="E3741" i="8"/>
  <c r="E3720" i="8"/>
  <c r="E3847" i="8"/>
  <c r="E3677" i="8"/>
  <c r="E3045" i="8"/>
  <c r="E3263" i="8"/>
  <c r="E3806" i="8"/>
  <c r="E3790" i="8"/>
  <c r="E3667" i="8"/>
  <c r="E3469" i="8"/>
  <c r="E3373" i="8"/>
  <c r="E3751" i="8"/>
  <c r="E3750" i="8"/>
  <c r="E3668" i="8"/>
  <c r="E3712" i="8"/>
  <c r="E3836" i="8"/>
  <c r="E3840" i="8"/>
  <c r="E3562" i="8"/>
  <c r="E3327" i="8"/>
  <c r="E3672" i="8"/>
  <c r="E3446" i="8"/>
  <c r="E3803" i="8"/>
  <c r="E3772" i="8"/>
  <c r="E3283" i="8"/>
  <c r="E3296" i="8"/>
  <c r="E3763" i="8"/>
  <c r="E3828" i="8"/>
  <c r="E3688" i="8"/>
  <c r="E3514" i="8"/>
  <c r="E3601" i="8"/>
  <c r="E3697" i="8"/>
  <c r="E3739" i="8"/>
  <c r="E3587" i="8"/>
  <c r="E3678" i="8"/>
  <c r="E3265" i="8"/>
  <c r="E3424" i="8"/>
  <c r="E3727" i="8"/>
  <c r="E3802" i="8"/>
  <c r="E3580" i="8"/>
  <c r="E3762" i="8"/>
  <c r="E3583" i="8"/>
  <c r="E3704" i="8"/>
  <c r="E3669" i="8"/>
  <c r="E3603" i="8"/>
  <c r="E3717" i="8"/>
  <c r="E3691" i="8"/>
  <c r="E3325" i="8"/>
  <c r="E3812" i="8"/>
  <c r="E3505" i="8"/>
  <c r="E3564" i="8"/>
  <c r="E3459" i="8"/>
  <c r="E3463" i="8"/>
  <c r="E3287" i="8"/>
  <c r="E3278" i="8"/>
  <c r="E3294" i="8"/>
  <c r="E3345" i="8"/>
  <c r="E3444" i="8"/>
  <c r="E3481" i="8"/>
  <c r="E3274" i="8"/>
  <c r="E3452" i="8"/>
  <c r="E3337" i="8"/>
  <c r="E3608" i="8"/>
  <c r="E3822" i="8"/>
  <c r="E3707" i="8"/>
  <c r="E3676" i="8"/>
  <c r="E3501" i="8"/>
  <c r="E3780" i="8"/>
  <c r="E3577" i="8"/>
  <c r="E3652" i="8"/>
  <c r="E3485" i="8"/>
  <c r="E3571" i="8"/>
  <c r="E3590" i="8"/>
  <c r="E3770" i="8"/>
  <c r="E3531" i="8"/>
  <c r="E3639" i="8"/>
  <c r="E3599" i="8"/>
  <c r="E3813" i="8"/>
  <c r="E3516" i="8"/>
  <c r="E3409" i="8"/>
  <c r="E3715" i="8"/>
  <c r="E3758" i="8"/>
  <c r="E3726" i="8"/>
  <c r="E3816" i="8"/>
  <c r="E3702" i="8"/>
  <c r="E3588" i="8"/>
  <c r="E3386" i="8"/>
  <c r="E3458" i="8"/>
  <c r="E3525" i="8"/>
  <c r="E3040" i="8"/>
  <c r="E3730" i="8"/>
  <c r="E3592" i="8"/>
  <c r="E3708" i="8"/>
  <c r="E3627" i="8"/>
  <c r="E3718" i="8"/>
  <c r="E3839" i="8"/>
  <c r="E3775" i="8"/>
  <c r="E3628" i="8"/>
  <c r="E3711" i="8"/>
  <c r="E3737" i="8"/>
  <c r="E3586" i="8"/>
  <c r="E3558" i="8"/>
  <c r="E3745" i="8"/>
  <c r="E3736" i="8"/>
  <c r="E3315" i="8"/>
  <c r="E3842" i="8"/>
  <c r="E3752" i="8"/>
  <c r="E3699" i="8"/>
  <c r="E3641" i="8"/>
  <c r="E2981" i="8"/>
  <c r="E3797" i="8"/>
  <c r="E3411" i="8"/>
  <c r="E2991" i="8"/>
  <c r="E3647" i="8"/>
  <c r="E3264" i="8"/>
  <c r="E2695" i="8"/>
  <c r="E3523" i="8"/>
  <c r="E3767" i="8"/>
  <c r="E3009" i="8"/>
  <c r="E3532" i="8"/>
  <c r="E3512" i="8"/>
  <c r="E3318" i="8"/>
  <c r="E3197" i="8"/>
  <c r="E3061" i="8"/>
  <c r="E2807" i="8"/>
  <c r="E3544" i="8"/>
  <c r="E3405" i="8"/>
  <c r="E3721" i="8"/>
  <c r="E3517" i="8"/>
  <c r="E3611" i="8"/>
  <c r="E3593" i="8"/>
  <c r="E3553" i="8"/>
  <c r="E3662" i="8"/>
  <c r="E3556" i="8"/>
  <c r="E3714" i="8"/>
  <c r="E3831" i="8"/>
  <c r="E3565" i="8"/>
  <c r="E3376" i="8"/>
  <c r="E3832" i="8"/>
  <c r="E3701" i="8"/>
  <c r="E3589" i="8"/>
  <c r="E3624" i="8"/>
  <c r="E3625" i="8"/>
  <c r="E2976" i="8"/>
  <c r="E3569" i="8"/>
  <c r="E3692" i="8"/>
  <c r="E3693" i="8"/>
  <c r="E2978" i="8"/>
  <c r="E3259" i="8"/>
  <c r="E3686" i="8"/>
  <c r="E3690" i="8"/>
  <c r="E3436" i="8"/>
  <c r="E3288" i="8"/>
  <c r="E3502" i="8"/>
  <c r="E3084" i="8"/>
  <c r="E3308" i="8"/>
  <c r="E3519" i="8"/>
  <c r="E3719" i="8"/>
  <c r="E2679" i="8"/>
  <c r="E3017" i="8"/>
  <c r="E3515" i="8"/>
  <c r="E3253" i="8"/>
  <c r="E3267" i="8"/>
  <c r="E3496" i="8"/>
  <c r="E3449" i="8"/>
  <c r="E3321" i="8"/>
  <c r="E3791" i="8"/>
  <c r="E3638" i="8"/>
  <c r="E3604" i="8"/>
  <c r="E3462" i="8"/>
  <c r="E3615" i="8"/>
  <c r="E3709" i="8"/>
  <c r="E3768" i="8"/>
  <c r="E3626" i="8"/>
  <c r="E3713" i="8"/>
  <c r="E3792" i="8"/>
  <c r="E3643" i="8"/>
  <c r="E3612" i="8"/>
  <c r="E3453" i="8"/>
  <c r="E3620" i="8"/>
  <c r="E3786" i="8"/>
  <c r="E3526" i="8"/>
  <c r="E3656" i="8"/>
  <c r="E3579" i="8"/>
  <c r="E3396" i="8"/>
  <c r="E3546" i="8"/>
  <c r="E3510" i="8"/>
  <c r="E3557" i="8"/>
  <c r="E3819" i="8"/>
  <c r="E3442" i="8"/>
  <c r="E3560" i="8"/>
  <c r="E3561" i="8"/>
  <c r="E3365" i="8"/>
  <c r="E3302" i="8"/>
  <c r="E3312" i="8"/>
  <c r="E3594" i="8"/>
  <c r="E3779" i="8"/>
  <c r="E3681" i="8"/>
  <c r="E3570" i="8"/>
  <c r="E3969" i="8"/>
  <c r="E4086" i="8"/>
  <c r="E4087" i="8"/>
  <c r="E4145" i="8"/>
  <c r="E4022" i="8"/>
  <c r="E3977" i="8"/>
  <c r="E3631" i="8"/>
  <c r="E4099" i="8"/>
  <c r="E3818" i="8"/>
  <c r="E4124" i="8"/>
  <c r="E4101" i="8"/>
  <c r="E3972" i="8"/>
  <c r="E3732" i="8"/>
  <c r="E3776" i="8"/>
  <c r="E3637" i="8"/>
  <c r="E3809" i="8"/>
  <c r="E3596" i="8"/>
  <c r="E3924" i="8"/>
  <c r="E4043" i="8"/>
  <c r="E3760" i="8"/>
  <c r="E3796" i="8"/>
  <c r="E3986" i="8"/>
  <c r="E3371" i="8"/>
  <c r="E3800" i="8"/>
  <c r="E3613" i="8"/>
  <c r="E3827" i="8"/>
  <c r="E3581" i="8"/>
  <c r="E3798" i="8"/>
  <c r="E4004" i="8"/>
  <c r="E4025" i="8"/>
  <c r="E4028" i="8"/>
  <c r="E3634" i="8"/>
  <c r="E3910" i="8"/>
  <c r="E3998" i="8"/>
  <c r="E4134" i="8"/>
  <c r="E3550" i="8"/>
  <c r="E4046" i="8"/>
  <c r="E3653" i="8"/>
  <c r="E3929" i="8"/>
  <c r="E3860" i="8"/>
  <c r="E3683" i="8"/>
  <c r="E4047" i="8"/>
  <c r="E4010" i="8"/>
  <c r="E3640" i="8"/>
  <c r="E4095" i="8"/>
  <c r="E4072" i="8"/>
  <c r="E4066" i="8"/>
  <c r="E3948" i="8"/>
  <c r="E3607" i="8"/>
  <c r="E3468" i="8"/>
  <c r="E3362" i="8"/>
  <c r="E3746" i="8"/>
  <c r="E3728" i="8"/>
  <c r="E3663" i="8"/>
  <c r="E3747" i="8"/>
  <c r="E3773" i="8"/>
  <c r="E3621" i="8"/>
  <c r="E3576" i="8"/>
  <c r="E4006" i="8"/>
  <c r="E4073" i="8"/>
  <c r="E3674" i="8"/>
  <c r="E4088" i="8"/>
  <c r="E4127" i="8"/>
  <c r="E3897" i="8"/>
  <c r="E3805" i="8"/>
  <c r="E3978" i="8"/>
  <c r="E4007" i="8"/>
  <c r="E3953" i="8"/>
  <c r="E4012" i="8"/>
  <c r="E4109" i="8"/>
  <c r="E4148" i="8"/>
  <c r="E3850" i="8"/>
  <c r="E3659" i="8"/>
  <c r="E3905" i="8"/>
  <c r="E4105" i="8"/>
  <c r="E3959" i="8"/>
  <c r="E3670" i="8"/>
  <c r="E4053" i="8"/>
  <c r="E3455" i="8"/>
  <c r="E3533" i="8"/>
  <c r="E3437" i="8"/>
  <c r="E3633" i="8"/>
  <c r="E3635" i="8"/>
  <c r="E3644" i="8"/>
  <c r="E3706" i="8"/>
  <c r="E3771" i="8"/>
  <c r="E3595" i="8"/>
  <c r="E3834" i="8"/>
  <c r="E4036" i="8"/>
  <c r="E4070" i="8"/>
  <c r="E3766" i="8"/>
  <c r="E4009" i="8"/>
  <c r="E3655" i="8"/>
  <c r="E4108" i="8"/>
  <c r="E4133" i="8"/>
  <c r="E3876" i="8"/>
  <c r="E4122" i="8"/>
  <c r="E3597" i="8"/>
  <c r="E4034" i="8"/>
  <c r="E3724" i="8"/>
  <c r="E3543" i="8"/>
  <c r="E3309" i="8"/>
  <c r="E3807" i="8"/>
  <c r="E3684" i="8"/>
  <c r="E4114" i="8"/>
  <c r="E4030" i="8"/>
  <c r="E3932" i="8"/>
  <c r="E3782" i="8"/>
  <c r="E3868" i="8"/>
  <c r="E3994" i="8"/>
  <c r="E3723" i="8"/>
  <c r="E4045" i="8"/>
  <c r="E4063" i="8"/>
  <c r="E3808" i="8"/>
  <c r="E4002" i="8"/>
  <c r="E4096" i="8"/>
  <c r="E3854" i="8"/>
  <c r="E3572" i="8"/>
  <c r="E3698" i="8"/>
  <c r="E3974" i="8"/>
  <c r="E4079" i="8"/>
  <c r="E4074" i="8"/>
  <c r="E3871" i="8"/>
  <c r="E4132" i="8"/>
  <c r="E3695" i="8"/>
  <c r="E3748" i="8"/>
  <c r="E4051" i="8"/>
  <c r="E3289" i="8"/>
  <c r="E3338" i="8"/>
  <c r="E3661" i="8"/>
  <c r="E3574" i="8"/>
  <c r="E3754" i="8"/>
  <c r="E3591" i="8"/>
  <c r="E4107" i="8"/>
  <c r="E4037" i="8"/>
  <c r="E3943" i="8"/>
  <c r="E4084" i="8"/>
  <c r="E3744" i="8"/>
  <c r="E3988" i="8"/>
  <c r="E3884" i="8"/>
  <c r="E4062" i="8"/>
  <c r="E4098" i="8"/>
  <c r="E4057" i="8"/>
  <c r="E3649" i="8"/>
  <c r="E3555" i="8"/>
  <c r="E4085" i="8"/>
  <c r="E3997" i="8"/>
  <c r="E4080" i="8"/>
  <c r="E3964" i="8"/>
  <c r="E3873" i="8"/>
  <c r="E4111" i="8"/>
  <c r="E3990" i="8"/>
  <c r="E4061" i="8"/>
  <c r="E3846" i="8"/>
  <c r="E3567" i="8"/>
  <c r="E3830" i="8"/>
  <c r="E4038" i="8"/>
  <c r="E4113" i="8"/>
  <c r="E3710" i="8"/>
  <c r="E3650" i="8"/>
  <c r="E3778" i="8"/>
  <c r="E3703" i="8"/>
  <c r="E3716" i="8"/>
  <c r="E3835" i="8"/>
  <c r="E3811" i="8"/>
  <c r="E3413" i="8"/>
  <c r="E3494" i="8"/>
  <c r="E3387" i="8"/>
  <c r="E3765" i="8"/>
  <c r="E3685" i="8"/>
  <c r="E3838" i="8"/>
  <c r="E3731" i="8"/>
  <c r="E3733" i="8"/>
  <c r="E4112" i="8"/>
  <c r="E4055" i="8"/>
  <c r="E4005" i="8"/>
  <c r="E4021" i="8"/>
  <c r="E3566" i="8"/>
  <c r="E3660" i="8"/>
  <c r="E3903" i="8"/>
  <c r="E3700" i="8"/>
  <c r="E4123" i="8"/>
  <c r="E4140" i="8"/>
  <c r="E4138" i="8"/>
  <c r="E3609" i="8"/>
  <c r="E3946" i="8"/>
  <c r="E4149" i="8"/>
  <c r="E3892" i="8"/>
  <c r="E3886" i="8"/>
  <c r="E4077" i="8"/>
  <c r="E4017" i="8"/>
  <c r="E4049" i="8"/>
  <c r="E3794" i="8"/>
  <c r="E3646" i="8"/>
  <c r="E4094" i="8"/>
  <c r="E3956" i="8"/>
  <c r="E3606" i="8"/>
  <c r="E4059" i="8"/>
  <c r="E3781" i="8"/>
  <c r="E3689" i="8"/>
  <c r="E3756" i="8"/>
  <c r="E3464" i="8"/>
  <c r="E3285" i="8"/>
  <c r="E3651" i="8"/>
  <c r="E3705" i="8"/>
  <c r="E3742" i="8"/>
  <c r="E3735" i="8"/>
  <c r="E3848" i="8"/>
  <c r="E3889" i="8"/>
  <c r="E3729" i="8"/>
  <c r="E4135" i="8"/>
  <c r="E3996" i="8"/>
  <c r="E4106" i="8"/>
  <c r="E3934" i="8"/>
  <c r="E3878" i="8"/>
  <c r="E3734" i="8"/>
  <c r="E3823" i="8"/>
  <c r="E4147" i="8"/>
  <c r="E4102" i="8"/>
  <c r="E3895" i="8"/>
  <c r="E4091" i="8"/>
  <c r="E4023" i="8"/>
  <c r="E3610" i="8"/>
  <c r="E4075" i="8"/>
  <c r="E4039" i="8"/>
  <c r="E3999" i="8"/>
  <c r="E4026" i="8"/>
  <c r="E3993" i="8"/>
  <c r="E3935" i="8"/>
  <c r="E4121" i="8"/>
  <c r="E4052" i="8"/>
  <c r="E3864" i="8"/>
  <c r="E4420" i="8"/>
  <c r="E4354" i="8"/>
  <c r="E3970" i="8"/>
  <c r="E4398" i="8"/>
  <c r="E4439" i="8"/>
  <c r="E3877" i="8"/>
  <c r="E4067" i="8"/>
  <c r="E3983" i="8"/>
  <c r="E3936" i="8"/>
  <c r="E4374" i="8"/>
  <c r="E4366" i="8"/>
  <c r="E3648" i="8"/>
  <c r="E3920" i="8"/>
  <c r="E4418" i="8"/>
  <c r="E4391" i="8"/>
  <c r="E4357" i="8"/>
  <c r="E4033" i="8"/>
  <c r="E4281" i="8"/>
  <c r="E3901" i="8"/>
  <c r="E3616" i="8"/>
  <c r="E3619" i="8"/>
  <c r="E4136" i="8"/>
  <c r="E4125" i="8"/>
  <c r="E4100" i="8"/>
  <c r="E4042" i="8"/>
  <c r="E3857" i="8"/>
  <c r="E3909" i="8"/>
  <c r="E4377" i="8"/>
  <c r="E3859" i="8"/>
  <c r="E3696" i="8"/>
  <c r="E3881" i="8"/>
  <c r="E4166" i="8"/>
  <c r="E3965" i="8"/>
  <c r="E4407" i="8"/>
  <c r="E3952" i="8"/>
  <c r="E4390" i="8"/>
  <c r="E4421" i="8"/>
  <c r="E3962" i="8"/>
  <c r="E3926" i="8"/>
  <c r="E4195" i="8"/>
  <c r="E3995" i="8"/>
  <c r="E4429" i="8"/>
  <c r="E3938" i="8"/>
  <c r="E4360" i="8"/>
  <c r="E4081" i="8"/>
  <c r="E3979" i="8"/>
  <c r="E4413" i="8"/>
  <c r="E3912" i="8"/>
  <c r="E3941" i="8"/>
  <c r="E4442" i="8"/>
  <c r="E3890" i="8"/>
  <c r="E3975" i="8"/>
  <c r="E4142" i="8"/>
  <c r="E4058" i="8"/>
  <c r="E3585" i="8"/>
  <c r="E3759" i="8"/>
  <c r="E4139" i="8"/>
  <c r="E4060" i="8"/>
  <c r="E4119" i="8"/>
  <c r="E3870" i="8"/>
  <c r="E3582" i="8"/>
  <c r="E3984" i="8"/>
  <c r="E4422" i="8"/>
  <c r="E4412" i="8"/>
  <c r="E3568" i="8"/>
  <c r="E4267" i="8"/>
  <c r="E4331" i="8"/>
  <c r="E4008" i="8"/>
  <c r="E4356" i="8"/>
  <c r="E4424" i="8"/>
  <c r="E4011" i="8"/>
  <c r="E3867" i="8"/>
  <c r="E4307" i="8"/>
  <c r="E3933" i="8"/>
  <c r="E3851" i="8"/>
  <c r="E4222" i="8"/>
  <c r="E3966" i="8"/>
  <c r="E3957" i="8"/>
  <c r="E3939" i="8"/>
  <c r="E4016" i="8"/>
  <c r="E3853" i="8"/>
  <c r="E3636" i="8"/>
  <c r="E4115" i="8"/>
  <c r="E4015" i="8"/>
  <c r="E3908" i="8"/>
  <c r="E4118" i="8"/>
  <c r="E4117" i="8"/>
  <c r="E3856" i="8"/>
  <c r="E4425" i="8"/>
  <c r="E4383" i="8"/>
  <c r="E4294" i="8"/>
  <c r="E4408" i="8"/>
  <c r="E3882" i="8"/>
  <c r="E4275" i="8"/>
  <c r="E4395" i="8"/>
  <c r="E4415" i="8"/>
  <c r="E4035" i="8"/>
  <c r="E3883" i="8"/>
  <c r="E4364" i="8"/>
  <c r="E4378" i="8"/>
  <c r="E3664" i="8"/>
  <c r="E4434" i="8"/>
  <c r="E4163" i="8"/>
  <c r="E4254" i="8"/>
  <c r="E4373" i="8"/>
  <c r="E3976" i="8"/>
  <c r="E4032" i="8"/>
  <c r="E4286" i="8"/>
  <c r="E4313" i="8"/>
  <c r="E3888" i="8"/>
  <c r="E3896" i="8"/>
  <c r="E4093" i="8"/>
  <c r="E3654" i="8"/>
  <c r="E3671" i="8"/>
  <c r="E3554" i="8"/>
  <c r="E3950" i="8"/>
  <c r="E4064" i="8"/>
  <c r="E4083" i="8"/>
  <c r="E3862" i="8"/>
  <c r="E4385" i="8"/>
  <c r="E3915" i="8"/>
  <c r="E4151" i="8"/>
  <c r="E4448" i="8"/>
  <c r="E3893" i="8"/>
  <c r="E4361" i="8"/>
  <c r="E3680" i="8"/>
  <c r="E4404" i="8"/>
  <c r="E4394" i="8"/>
  <c r="E3954" i="8"/>
  <c r="E4382" i="8"/>
  <c r="E4359" i="8"/>
  <c r="E4389" i="8"/>
  <c r="E4198" i="8"/>
  <c r="E3971" i="8"/>
  <c r="E4380" i="8"/>
  <c r="E4397" i="8"/>
  <c r="E3922" i="8"/>
  <c r="E4071" i="8"/>
  <c r="E4235" i="8"/>
  <c r="E4126" i="8"/>
  <c r="E3985" i="8"/>
  <c r="E3947" i="8"/>
  <c r="E4423" i="8"/>
  <c r="E4018" i="8"/>
  <c r="E3865" i="8"/>
  <c r="E4044" i="8"/>
  <c r="E4436" i="8"/>
  <c r="E4414" i="8"/>
  <c r="E3980" i="8"/>
  <c r="E4351" i="8"/>
  <c r="E3968" i="8"/>
  <c r="E4406" i="8"/>
  <c r="E4396" i="8"/>
  <c r="E4450" i="8"/>
  <c r="E3552" i="8"/>
  <c r="E3900" i="8"/>
  <c r="E4291" i="8"/>
  <c r="E4302" i="8"/>
  <c r="E4353" i="8"/>
  <c r="E4416" i="8"/>
  <c r="E3855" i="8"/>
  <c r="E3949" i="8"/>
  <c r="E3945" i="8"/>
  <c r="E3917" i="8"/>
  <c r="E4315" i="8"/>
  <c r="E4203" i="8"/>
  <c r="E4211" i="8"/>
  <c r="E4137" i="8"/>
  <c r="E4141" i="8"/>
  <c r="E4143" i="8"/>
  <c r="E4076" i="8"/>
  <c r="E3894" i="8"/>
  <c r="E4013" i="8"/>
  <c r="E4116" i="8"/>
  <c r="E3814" i="8"/>
  <c r="E4089" i="8"/>
  <c r="E3918" i="8"/>
  <c r="E3584" i="8"/>
  <c r="E4056" i="8"/>
  <c r="E4370" i="8"/>
  <c r="E4367" i="8"/>
  <c r="E4182" i="8"/>
  <c r="E3981" i="8"/>
  <c r="E4130" i="8"/>
  <c r="E4027" i="8"/>
  <c r="E4219" i="8"/>
  <c r="E3902" i="8"/>
  <c r="E4110" i="8"/>
  <c r="E4365" i="8"/>
  <c r="E4432" i="8"/>
  <c r="E4249" i="8"/>
  <c r="E4443" i="8"/>
  <c r="E3992" i="8"/>
  <c r="E3921" i="8"/>
  <c r="E4097" i="8"/>
  <c r="E3989" i="8"/>
  <c r="E4375" i="8"/>
  <c r="E4435" i="8"/>
  <c r="E3914" i="8"/>
  <c r="E3973" i="8"/>
  <c r="E4337" i="8"/>
  <c r="E3955" i="8"/>
  <c r="E4342" i="8"/>
  <c r="E4445" i="8"/>
  <c r="E3942" i="8"/>
  <c r="E4082" i="8"/>
  <c r="E3916" i="8"/>
  <c r="E3694" i="8"/>
  <c r="E4029" i="8"/>
  <c r="E4092" i="8"/>
  <c r="E4020" i="8"/>
  <c r="E3614" i="8"/>
  <c r="E4128" i="8"/>
  <c r="E3913" i="8"/>
  <c r="E3598" i="8"/>
  <c r="E4104" i="8"/>
  <c r="E3787" i="8"/>
  <c r="E3673" i="8"/>
  <c r="E3991" i="8"/>
  <c r="E3919" i="8"/>
  <c r="E4041" i="8"/>
  <c r="E3937" i="8"/>
  <c r="E4054" i="8"/>
  <c r="E3951" i="8"/>
  <c r="E4214" i="8"/>
  <c r="E4392" i="8"/>
  <c r="E4447" i="8"/>
  <c r="E4024" i="8"/>
  <c r="E3887" i="8"/>
  <c r="E4369" i="8"/>
  <c r="E3899" i="8"/>
  <c r="E4326" i="8"/>
  <c r="E4129" i="8"/>
  <c r="E3866" i="8"/>
  <c r="E4347" i="8"/>
  <c r="E3987" i="8"/>
  <c r="E3861" i="8"/>
  <c r="E4259" i="8"/>
  <c r="E4299" i="8"/>
  <c r="E4048" i="8"/>
  <c r="E4358" i="8"/>
  <c r="E3632" i="8"/>
  <c r="E4379" i="8"/>
  <c r="E3906" i="8"/>
  <c r="E4069" i="8"/>
  <c r="E4014" i="8"/>
  <c r="E4441" i="8"/>
  <c r="E4411" i="8"/>
  <c r="E4238" i="8"/>
  <c r="E4449" i="8"/>
  <c r="E4187" i="8"/>
  <c r="E4401" i="8"/>
  <c r="E3931" i="8"/>
  <c r="E4179" i="8"/>
  <c r="E4288" i="8"/>
  <c r="E4744" i="8"/>
  <c r="E4675" i="8"/>
  <c r="E3852" i="8"/>
  <c r="E4325" i="8"/>
  <c r="E4677" i="8"/>
  <c r="E4419" i="8"/>
  <c r="E4670" i="8"/>
  <c r="E4280" i="8"/>
  <c r="E4252" i="8"/>
  <c r="E4241" i="8"/>
  <c r="E4158" i="8"/>
  <c r="E4293" i="8"/>
  <c r="E4308" i="8"/>
  <c r="E4268" i="8"/>
  <c r="E4587" i="8"/>
  <c r="E4678" i="8"/>
  <c r="E4638" i="8"/>
  <c r="E4381" i="8"/>
  <c r="E4245" i="8"/>
  <c r="E4723" i="8"/>
  <c r="E3958" i="8"/>
  <c r="E3879" i="8"/>
  <c r="E4430" i="8"/>
  <c r="E4160" i="8"/>
  <c r="E4220" i="8"/>
  <c r="E4210" i="8"/>
  <c r="E4641" i="8"/>
  <c r="E3863" i="8"/>
  <c r="E4329" i="8"/>
  <c r="E4197" i="8"/>
  <c r="E4651" i="8"/>
  <c r="E4685" i="8"/>
  <c r="E4683" i="8"/>
  <c r="E4311" i="8"/>
  <c r="E4236" i="8"/>
  <c r="E4165" i="8"/>
  <c r="E4180" i="8"/>
  <c r="E4276" i="8"/>
  <c r="E4437" i="8"/>
  <c r="E4334" i="8"/>
  <c r="E3927" i="8"/>
  <c r="E4355" i="8"/>
  <c r="E4656" i="8"/>
  <c r="E4320" i="8"/>
  <c r="E4335" i="8"/>
  <c r="E4686" i="8"/>
  <c r="E4631" i="8"/>
  <c r="E4446" i="8"/>
  <c r="E4078" i="8"/>
  <c r="E4376" i="8"/>
  <c r="E3874" i="8"/>
  <c r="E4409" i="8"/>
  <c r="E4303" i="8"/>
  <c r="E4269" i="8"/>
  <c r="E4427" i="8"/>
  <c r="E4272" i="8"/>
  <c r="E4338" i="8"/>
  <c r="E4167" i="8"/>
  <c r="E4387" i="8"/>
  <c r="E4201" i="8"/>
  <c r="E4240" i="8"/>
  <c r="E4284" i="8"/>
  <c r="E4306" i="8"/>
  <c r="E4202" i="8"/>
  <c r="E4292" i="8"/>
  <c r="E4603" i="8"/>
  <c r="E4314" i="8"/>
  <c r="E4019" i="8"/>
  <c r="E4190" i="8"/>
  <c r="E4230" i="8"/>
  <c r="E4192" i="8"/>
  <c r="E4707" i="8"/>
  <c r="E3930" i="8"/>
  <c r="E4050" i="8"/>
  <c r="E3600" i="8"/>
  <c r="E3940" i="8"/>
  <c r="E4040" i="8"/>
  <c r="E4372" i="8"/>
  <c r="E4175" i="8"/>
  <c r="E4328" i="8"/>
  <c r="E4440" i="8"/>
  <c r="E4324" i="8"/>
  <c r="E4194" i="8"/>
  <c r="E4611" i="8"/>
  <c r="E4388" i="8"/>
  <c r="E4234" i="8"/>
  <c r="E4746" i="8"/>
  <c r="E4647" i="8"/>
  <c r="E4349" i="8"/>
  <c r="E4321" i="8"/>
  <c r="E4277" i="8"/>
  <c r="E4452" i="8"/>
  <c r="E4177" i="8"/>
  <c r="E4433" i="8"/>
  <c r="E4261" i="8"/>
  <c r="E4161" i="8"/>
  <c r="E3891" i="8"/>
  <c r="E4265" i="8"/>
  <c r="E4242" i="8"/>
  <c r="E4153" i="8"/>
  <c r="E3869" i="8"/>
  <c r="E4144" i="8"/>
  <c r="E4120" i="8"/>
  <c r="E3967" i="8"/>
  <c r="E4289" i="8"/>
  <c r="E4368" i="8"/>
  <c r="E3880" i="8"/>
  <c r="E4168" i="8"/>
  <c r="E4343" i="8"/>
  <c r="E4287" i="8"/>
  <c r="E4253" i="8"/>
  <c r="E4722" i="8"/>
  <c r="E4309" i="8"/>
  <c r="E4702" i="8"/>
  <c r="E4196" i="8"/>
  <c r="E4658" i="8"/>
  <c r="E4255" i="8"/>
  <c r="E4643" i="8"/>
  <c r="E4205" i="8"/>
  <c r="E4345" i="8"/>
  <c r="E4352" i="8"/>
  <c r="E4274" i="8"/>
  <c r="E4243" i="8"/>
  <c r="E4336" i="8"/>
  <c r="E4258" i="8"/>
  <c r="E4332" i="8"/>
  <c r="E4301" i="8"/>
  <c r="E4402" i="8"/>
  <c r="E4362" i="8"/>
  <c r="E4278" i="8"/>
  <c r="E3961" i="8"/>
  <c r="E4090" i="8"/>
  <c r="E3898" i="8"/>
  <c r="E3925" i="8"/>
  <c r="E4393" i="8"/>
  <c r="E3907" i="8"/>
  <c r="E4318" i="8"/>
  <c r="E4266" i="8"/>
  <c r="E4593" i="8"/>
  <c r="E4209" i="8"/>
  <c r="E4199" i="8"/>
  <c r="E4159" i="8"/>
  <c r="E4296" i="8"/>
  <c r="E4181" i="8"/>
  <c r="E4725" i="8"/>
  <c r="E4649" i="8"/>
  <c r="E4322" i="8"/>
  <c r="E4417" i="8"/>
  <c r="E4155" i="8"/>
  <c r="E4669" i="8"/>
  <c r="E4619" i="8"/>
  <c r="E4264" i="8"/>
  <c r="E4224" i="8"/>
  <c r="E4239" i="8"/>
  <c r="E4616" i="8"/>
  <c r="E4333" i="8"/>
  <c r="E4661" i="8"/>
  <c r="E4246" i="8"/>
  <c r="E4208" i="8"/>
  <c r="E4156" i="8"/>
  <c r="E4317" i="8"/>
  <c r="E4260" i="8"/>
  <c r="E4634" i="8"/>
  <c r="E4157" i="8"/>
  <c r="E4305" i="8"/>
  <c r="E3904" i="8"/>
  <c r="E4363" i="8"/>
  <c r="E3923" i="8"/>
  <c r="E4031" i="8"/>
  <c r="E4000" i="8"/>
  <c r="E4438" i="8"/>
  <c r="E4428" i="8"/>
  <c r="E4227" i="8"/>
  <c r="E4341" i="8"/>
  <c r="E4749" i="8"/>
  <c r="E4228" i="8"/>
  <c r="E4572" i="8"/>
  <c r="E4262" i="8"/>
  <c r="E4152" i="8"/>
  <c r="E4327" i="8"/>
  <c r="E4300" i="8"/>
  <c r="E4384" i="8"/>
  <c r="E4256" i="8"/>
  <c r="E4664" i="8"/>
  <c r="E4178" i="8"/>
  <c r="E4350" i="8"/>
  <c r="E4346" i="8"/>
  <c r="E4688" i="8"/>
  <c r="E4667" i="8"/>
  <c r="E4273" i="8"/>
  <c r="E4233" i="8"/>
  <c r="E4295" i="8"/>
  <c r="E4189" i="8"/>
  <c r="E4223" i="8"/>
  <c r="E4592" i="8"/>
  <c r="E4173" i="8"/>
  <c r="E4263" i="8"/>
  <c r="E4400" i="8"/>
  <c r="E4298" i="8"/>
  <c r="E4714" i="8"/>
  <c r="E4426" i="8"/>
  <c r="E4251" i="8"/>
  <c r="E3928" i="8"/>
  <c r="E4065" i="8"/>
  <c r="E3963" i="8"/>
  <c r="E4146" i="8"/>
  <c r="E4068" i="8"/>
  <c r="E4444" i="8"/>
  <c r="E4001" i="8"/>
  <c r="E3982" i="8"/>
  <c r="E3911" i="8"/>
  <c r="E4131" i="8"/>
  <c r="E3872" i="8"/>
  <c r="E4310" i="8"/>
  <c r="E4185" i="8"/>
  <c r="E4213" i="8"/>
  <c r="E4225" i="8"/>
  <c r="E4204" i="8"/>
  <c r="E4666" i="8"/>
  <c r="E4696" i="8"/>
  <c r="E4250" i="8"/>
  <c r="E4728" i="8"/>
  <c r="E4694" i="8"/>
  <c r="E4183" i="8"/>
  <c r="E4730" i="8"/>
  <c r="E4271" i="8"/>
  <c r="E4221" i="8"/>
  <c r="E4193" i="8"/>
  <c r="E4706" i="8"/>
  <c r="E4206" i="8"/>
  <c r="E4218" i="8"/>
  <c r="E4595" i="8"/>
  <c r="E4371" i="8"/>
  <c r="E4640" i="8"/>
  <c r="E4620" i="8"/>
  <c r="E4248" i="8"/>
  <c r="E4279" i="8"/>
  <c r="E4618" i="8"/>
  <c r="E4232" i="8"/>
  <c r="E4386" i="8"/>
  <c r="E4170" i="8"/>
  <c r="E4348" i="8"/>
  <c r="E3875" i="8"/>
  <c r="E4585" i="8"/>
  <c r="E4340" i="8"/>
  <c r="E5026" i="8"/>
  <c r="E4465" i="8"/>
  <c r="E4652" i="8"/>
  <c r="E4535" i="8"/>
  <c r="E4740" i="8"/>
  <c r="E4561" i="8"/>
  <c r="E4745" i="8"/>
  <c r="E4519" i="8"/>
  <c r="E4724" i="8"/>
  <c r="E4471" i="8"/>
  <c r="E5034" i="8"/>
  <c r="E4729" i="8"/>
  <c r="E4524" i="8"/>
  <c r="E4457" i="8"/>
  <c r="E4642" i="8"/>
  <c r="E4270" i="8"/>
  <c r="E4701" i="8"/>
  <c r="E4950" i="8"/>
  <c r="E4639" i="8"/>
  <c r="E4526" i="8"/>
  <c r="E4690" i="8"/>
  <c r="E4282" i="8"/>
  <c r="E4693" i="8"/>
  <c r="E4691" i="8"/>
  <c r="E4695" i="8"/>
  <c r="E4565" i="8"/>
  <c r="E4507" i="8"/>
  <c r="E5046" i="8"/>
  <c r="E4514" i="8"/>
  <c r="E4473" i="8"/>
  <c r="E4522" i="8"/>
  <c r="E4654" i="8"/>
  <c r="E4487" i="8"/>
  <c r="E4751" i="8"/>
  <c r="E4515" i="8"/>
  <c r="E4523" i="8"/>
  <c r="E4505" i="8"/>
  <c r="E4732" i="8"/>
  <c r="E4484" i="8"/>
  <c r="E4650" i="8"/>
  <c r="E4591" i="8"/>
  <c r="E4493" i="8"/>
  <c r="E4596" i="8"/>
  <c r="E4482" i="8"/>
  <c r="E4463" i="8"/>
  <c r="E4162" i="8"/>
  <c r="E4627" i="8"/>
  <c r="E4174" i="8"/>
  <c r="E4410" i="8"/>
  <c r="E4154" i="8"/>
  <c r="E4244" i="8"/>
  <c r="E4698" i="8"/>
  <c r="E4712" i="8"/>
  <c r="E4226" i="8"/>
  <c r="E4662" i="8"/>
  <c r="E4607" i="8"/>
  <c r="E4460" i="8"/>
  <c r="E4563" i="8"/>
  <c r="E4577" i="8"/>
  <c r="E4736" i="8"/>
  <c r="E4622" i="8"/>
  <c r="E4613" i="8"/>
  <c r="E4491" i="8"/>
  <c r="E4625" i="8"/>
  <c r="E4636" i="8"/>
  <c r="E4520" i="8"/>
  <c r="E4737" i="8"/>
  <c r="E4500" i="8"/>
  <c r="E4537" i="8"/>
  <c r="E4568" i="8"/>
  <c r="E4600" i="8"/>
  <c r="E4700" i="8"/>
  <c r="E4621" i="8"/>
  <c r="E4566" i="8"/>
  <c r="E4575" i="8"/>
  <c r="E4237" i="8"/>
  <c r="E4405" i="8"/>
  <c r="E4229" i="8"/>
  <c r="E4731" i="8"/>
  <c r="E4285" i="8"/>
  <c r="E4257" i="8"/>
  <c r="E4456" i="8"/>
  <c r="E4459" i="8"/>
  <c r="E4548" i="8"/>
  <c r="E4674" i="8"/>
  <c r="E4490" i="8"/>
  <c r="E4455" i="8"/>
  <c r="E4632" i="8"/>
  <c r="E4628" i="8"/>
  <c r="E4689" i="8"/>
  <c r="E4710" i="8"/>
  <c r="E4540" i="8"/>
  <c r="E4719" i="8"/>
  <c r="E4529" i="8"/>
  <c r="E4468" i="8"/>
  <c r="E4717" i="8"/>
  <c r="E4480" i="8"/>
  <c r="E4687" i="8"/>
  <c r="E4312" i="8"/>
  <c r="E4247" i="8"/>
  <c r="E4339" i="8"/>
  <c r="E3858" i="8"/>
  <c r="E4403" i="8"/>
  <c r="E4304" i="8"/>
  <c r="E4344" i="8"/>
  <c r="E4316" i="8"/>
  <c r="E5021" i="8"/>
  <c r="E4521" i="8"/>
  <c r="E4733" i="8"/>
  <c r="E4679" i="8"/>
  <c r="E5050" i="8"/>
  <c r="E4554" i="8"/>
  <c r="E4571" i="8"/>
  <c r="E4581" i="8"/>
  <c r="E5045" i="8"/>
  <c r="E4534" i="8"/>
  <c r="E4735" i="8"/>
  <c r="E4538" i="8"/>
  <c r="E4512" i="8"/>
  <c r="E4547" i="8"/>
  <c r="E4739" i="8"/>
  <c r="E4560" i="8"/>
  <c r="E4542" i="8"/>
  <c r="E4630" i="8"/>
  <c r="E4546" i="8"/>
  <c r="E4564" i="8"/>
  <c r="E4552" i="8"/>
  <c r="E5005" i="8"/>
  <c r="E4489" i="8"/>
  <c r="E4184" i="8"/>
  <c r="E4734" i="8"/>
  <c r="E4399" i="8"/>
  <c r="E4176" i="8"/>
  <c r="E4319" i="8"/>
  <c r="E4297" i="8"/>
  <c r="E4200" i="8"/>
  <c r="E4470" i="8"/>
  <c r="E4697" i="8"/>
  <c r="E4660" i="8"/>
  <c r="E4549" i="8"/>
  <c r="E4483" i="8"/>
  <c r="E4478" i="8"/>
  <c r="E4532" i="8"/>
  <c r="E4681" i="8"/>
  <c r="E4525" i="8"/>
  <c r="E4502" i="8"/>
  <c r="E4665" i="8"/>
  <c r="E4556" i="8"/>
  <c r="E4606" i="8"/>
  <c r="E4553" i="8"/>
  <c r="E4637" i="8"/>
  <c r="E4466" i="8"/>
  <c r="E5000" i="8"/>
  <c r="E4513" i="8"/>
  <c r="E4499" i="8"/>
  <c r="E4562" i="8"/>
  <c r="E4580" i="8"/>
  <c r="E4684" i="8"/>
  <c r="E4598" i="8"/>
  <c r="E4494" i="8"/>
  <c r="E4644" i="8"/>
  <c r="E4569" i="8"/>
  <c r="E3885" i="8"/>
  <c r="E4323" i="8"/>
  <c r="E4207" i="8"/>
  <c r="E4601" i="8"/>
  <c r="E4216" i="8"/>
  <c r="E4188" i="8"/>
  <c r="E3944" i="8"/>
  <c r="E4171" i="8"/>
  <c r="E4191" i="8"/>
  <c r="E4169" i="8"/>
  <c r="E4215" i="8"/>
  <c r="E4543" i="8"/>
  <c r="E4655" i="8"/>
  <c r="E4486" i="8"/>
  <c r="E4558" i="8"/>
  <c r="E5024" i="8"/>
  <c r="E4939" i="8"/>
  <c r="E4720" i="8"/>
  <c r="E5013" i="8"/>
  <c r="E4539" i="8"/>
  <c r="E4713" i="8"/>
  <c r="E4474" i="8"/>
  <c r="E4544" i="8"/>
  <c r="E4506" i="8"/>
  <c r="E4608" i="8"/>
  <c r="E4541" i="8"/>
  <c r="E4488" i="8"/>
  <c r="E4467" i="8"/>
  <c r="E4498" i="8"/>
  <c r="E4614" i="8"/>
  <c r="E4590" i="8"/>
  <c r="E4646" i="8"/>
  <c r="E4703" i="8"/>
  <c r="E4557" i="8"/>
  <c r="E4589" i="8"/>
  <c r="E4727" i="8"/>
  <c r="E4692" i="8"/>
  <c r="E4604" i="8"/>
  <c r="E4715" i="8"/>
  <c r="E4431" i="8"/>
  <c r="E4330" i="8"/>
  <c r="E4672" i="8"/>
  <c r="E4164" i="8"/>
  <c r="E4217" i="8"/>
  <c r="E4186" i="8"/>
  <c r="E4212" i="8"/>
  <c r="E3960" i="8"/>
  <c r="E4231" i="8"/>
  <c r="E4172" i="8"/>
  <c r="E4003" i="8"/>
  <c r="E4283" i="8"/>
  <c r="E4476" i="8"/>
  <c r="E4597" i="8"/>
  <c r="E5027" i="8"/>
  <c r="E4750" i="8"/>
  <c r="E5042" i="8"/>
  <c r="E4709" i="8"/>
  <c r="E4663" i="8"/>
  <c r="E4481" i="8"/>
  <c r="E4516" i="8"/>
  <c r="E4576" i="8"/>
  <c r="E4573" i="8"/>
  <c r="E4738" i="8"/>
  <c r="E4602" i="8"/>
  <c r="E4464" i="8"/>
  <c r="E4479" i="8"/>
  <c r="E4588" i="8"/>
  <c r="E4461" i="8"/>
  <c r="E4708" i="8"/>
  <c r="E4594" i="8"/>
  <c r="E4741" i="8"/>
  <c r="E4742" i="8"/>
  <c r="E4555" i="8"/>
  <c r="E4673" i="8"/>
  <c r="E4582" i="8"/>
  <c r="E4511" i="8"/>
  <c r="E4504" i="8"/>
  <c r="E4579" i="8"/>
  <c r="E4900" i="8"/>
  <c r="E4781" i="8"/>
  <c r="E4901" i="8"/>
  <c r="E4929" i="8"/>
  <c r="E4996" i="8"/>
  <c r="E4995" i="8"/>
  <c r="E4819" i="8"/>
  <c r="E4860" i="8"/>
  <c r="E4765" i="8"/>
  <c r="E5006" i="8"/>
  <c r="E4495" i="8"/>
  <c r="E4940" i="8"/>
  <c r="E4839" i="8"/>
  <c r="E4849" i="8"/>
  <c r="E4886" i="8"/>
  <c r="E4873" i="8"/>
  <c r="E4917" i="8"/>
  <c r="E4574" i="8"/>
  <c r="E4974" i="8"/>
  <c r="E4919" i="8"/>
  <c r="E5015" i="8"/>
  <c r="E4983" i="8"/>
  <c r="E4769" i="8"/>
  <c r="E4804" i="8"/>
  <c r="E5293" i="8"/>
  <c r="E4635" i="8"/>
  <c r="E4629" i="8"/>
  <c r="E4718" i="8"/>
  <c r="E4948" i="8"/>
  <c r="E4868" i="8"/>
  <c r="E4813" i="8"/>
  <c r="E4964" i="8"/>
  <c r="E4935" i="8"/>
  <c r="E4605" i="8"/>
  <c r="E4880" i="8"/>
  <c r="E5033" i="8"/>
  <c r="E4821" i="8"/>
  <c r="E5004" i="8"/>
  <c r="E5003" i="8"/>
  <c r="E4533" i="8"/>
  <c r="E4945" i="8"/>
  <c r="E4862" i="8"/>
  <c r="E4836" i="8"/>
  <c r="E4840" i="8"/>
  <c r="E4668" i="8"/>
  <c r="E5022" i="8"/>
  <c r="E4829" i="8"/>
  <c r="E4876" i="8"/>
  <c r="E4793" i="8"/>
  <c r="E4949" i="8"/>
  <c r="E5029" i="8"/>
  <c r="E4926" i="8"/>
  <c r="E4518" i="8"/>
  <c r="E4892" i="8"/>
  <c r="E4979" i="8"/>
  <c r="E4766" i="8"/>
  <c r="E4993" i="8"/>
  <c r="E4997" i="8"/>
  <c r="E4760" i="8"/>
  <c r="E4801" i="8"/>
  <c r="E4780" i="8"/>
  <c r="E4853" i="8"/>
  <c r="E4893" i="8"/>
  <c r="E4982" i="8"/>
  <c r="E4846" i="8"/>
  <c r="E4887" i="8"/>
  <c r="E5041" i="8"/>
  <c r="E4931" i="8"/>
  <c r="E4955" i="8"/>
  <c r="E4859" i="8"/>
  <c r="E4472" i="8"/>
  <c r="E4902" i="8"/>
  <c r="E4907" i="8"/>
  <c r="E4976" i="8"/>
  <c r="E4965" i="8"/>
  <c r="E4551" i="8"/>
  <c r="E4509" i="8"/>
  <c r="E4915" i="8"/>
  <c r="E4885" i="8"/>
  <c r="E4830" i="8"/>
  <c r="E4897" i="8"/>
  <c r="E5288" i="8"/>
  <c r="E4914" i="8"/>
  <c r="E4711" i="8"/>
  <c r="E5010" i="8"/>
  <c r="E4584" i="8"/>
  <c r="E4610" i="8"/>
  <c r="E5048" i="8"/>
  <c r="E4510" i="8"/>
  <c r="E4586" i="8"/>
  <c r="E4757" i="8"/>
  <c r="E4772" i="8"/>
  <c r="E4973" i="8"/>
  <c r="E4943" i="8"/>
  <c r="E4891" i="8"/>
  <c r="E4759" i="8"/>
  <c r="E4987" i="8"/>
  <c r="E4854" i="8"/>
  <c r="E4904" i="8"/>
  <c r="E4861" i="8"/>
  <c r="E4985" i="8"/>
  <c r="E4912" i="8"/>
  <c r="E4999" i="8"/>
  <c r="E4870" i="8"/>
  <c r="E4909" i="8"/>
  <c r="E4485" i="8"/>
  <c r="E4550" i="8"/>
  <c r="E4682" i="8"/>
  <c r="E5051" i="8"/>
  <c r="E5052" i="8"/>
  <c r="E4721" i="8"/>
  <c r="E4570" i="8"/>
  <c r="E4994" i="8"/>
  <c r="E4844" i="8"/>
  <c r="E4838" i="8"/>
  <c r="E4812" i="8"/>
  <c r="E4786" i="8"/>
  <c r="E4497" i="8"/>
  <c r="E4676" i="8"/>
  <c r="E4671" i="8"/>
  <c r="E4680" i="8"/>
  <c r="E4704" i="8"/>
  <c r="E5020" i="8"/>
  <c r="E4937" i="8"/>
  <c r="E4924" i="8"/>
  <c r="E5019" i="8"/>
  <c r="E4934" i="8"/>
  <c r="E4911" i="8"/>
  <c r="E4803" i="8"/>
  <c r="E4883" i="8"/>
  <c r="E5032" i="8"/>
  <c r="E4905" i="8"/>
  <c r="E4889" i="8"/>
  <c r="E4855" i="8"/>
  <c r="E4913" i="8"/>
  <c r="E4768" i="8"/>
  <c r="E4878" i="8"/>
  <c r="E4817" i="8"/>
  <c r="E4496" i="8"/>
  <c r="E4633" i="8"/>
  <c r="E4910" i="8"/>
  <c r="E4933" i="8"/>
  <c r="E5040" i="8"/>
  <c r="E4956" i="8"/>
  <c r="E5329" i="8"/>
  <c r="E5284" i="8"/>
  <c r="E4624" i="8"/>
  <c r="E4559" i="8"/>
  <c r="E4699" i="8"/>
  <c r="E4659" i="8"/>
  <c r="E4820" i="8"/>
  <c r="E4843" i="8"/>
  <c r="E4903" i="8"/>
  <c r="E5031" i="8"/>
  <c r="E4877" i="8"/>
  <c r="E5012" i="8"/>
  <c r="E4857" i="8"/>
  <c r="E4963" i="8"/>
  <c r="E4865" i="8"/>
  <c r="E4530" i="8"/>
  <c r="E4962" i="8"/>
  <c r="E4992" i="8"/>
  <c r="E4792" i="8"/>
  <c r="E4795" i="8"/>
  <c r="E4517" i="8"/>
  <c r="E4806" i="8"/>
  <c r="E4779" i="8"/>
  <c r="E4969" i="8"/>
  <c r="E4832" i="8"/>
  <c r="E4615" i="8"/>
  <c r="E4773" i="8"/>
  <c r="E4998" i="8"/>
  <c r="E4782" i="8"/>
  <c r="E5254" i="8"/>
  <c r="E5307" i="8"/>
  <c r="E5264" i="8"/>
  <c r="E4648" i="8"/>
  <c r="E4477" i="8"/>
  <c r="E5038" i="8"/>
  <c r="E4726" i="8"/>
  <c r="E4599" i="8"/>
  <c r="E4612" i="8"/>
  <c r="E4705" i="8"/>
  <c r="E4716" i="8"/>
  <c r="E4578" i="8"/>
  <c r="E4531" i="8"/>
  <c r="E4583" i="8"/>
  <c r="E4884" i="8"/>
  <c r="E4980" i="8"/>
  <c r="E4835" i="8"/>
  <c r="E4851" i="8"/>
  <c r="E4856" i="8"/>
  <c r="E4756" i="8"/>
  <c r="E4981" i="8"/>
  <c r="E4968" i="8"/>
  <c r="E4864" i="8"/>
  <c r="E4966" i="8"/>
  <c r="E4833" i="8"/>
  <c r="E5017" i="8"/>
  <c r="E4990" i="8"/>
  <c r="E4936" i="8"/>
  <c r="E4977" i="8"/>
  <c r="E4920" i="8"/>
  <c r="E4809" i="8"/>
  <c r="E4567" i="8"/>
  <c r="E5025" i="8"/>
  <c r="E4747" i="8"/>
  <c r="E4967" i="8"/>
  <c r="E4796" i="8"/>
  <c r="E4932" i="8"/>
  <c r="E4989" i="8"/>
  <c r="E5229" i="8"/>
  <c r="E5043" i="8"/>
  <c r="E4454" i="8"/>
  <c r="E4503" i="8"/>
  <c r="E4536" i="8"/>
  <c r="E4743" i="8"/>
  <c r="E5030" i="8"/>
  <c r="E4545" i="8"/>
  <c r="E4657" i="8"/>
  <c r="E4508" i="8"/>
  <c r="E4626" i="8"/>
  <c r="E4527" i="8"/>
  <c r="E4748" i="8"/>
  <c r="E4653" i="8"/>
  <c r="E5018" i="8"/>
  <c r="E5002" i="8"/>
  <c r="E4617" i="8"/>
  <c r="E4290" i="8"/>
  <c r="E4623" i="8"/>
  <c r="E4609" i="8"/>
  <c r="E4492" i="8"/>
  <c r="E4528" i="8"/>
  <c r="E4986" i="8"/>
  <c r="E4921" i="8"/>
  <c r="E4788" i="8"/>
  <c r="E4953" i="8"/>
  <c r="E4867" i="8"/>
  <c r="E4777" i="8"/>
  <c r="E5049" i="8"/>
  <c r="E5009" i="8"/>
  <c r="E4824" i="8"/>
  <c r="E4908" i="8"/>
  <c r="E4957" i="8"/>
  <c r="E4776" i="8"/>
  <c r="E4951" i="8"/>
  <c r="E4645" i="8"/>
  <c r="E4942" i="8"/>
  <c r="E4790" i="8"/>
  <c r="E4808" i="8"/>
  <c r="E4869" i="8"/>
  <c r="E4916" i="8"/>
  <c r="E4775" i="8"/>
  <c r="E5028" i="8"/>
  <c r="E4960" i="8"/>
  <c r="E4984" i="8"/>
  <c r="E5238" i="8"/>
  <c r="E5345" i="8"/>
  <c r="E4991" i="8"/>
  <c r="E5318" i="8"/>
  <c r="E5263" i="8"/>
  <c r="E4798" i="8"/>
  <c r="E4852" i="8"/>
  <c r="E5342" i="8"/>
  <c r="E4816" i="8"/>
  <c r="E5262" i="8"/>
  <c r="E5325" i="8"/>
  <c r="E5036" i="8"/>
  <c r="E5315" i="8"/>
  <c r="E4753" i="8"/>
  <c r="E5001" i="8"/>
  <c r="E5287" i="8"/>
  <c r="E5250" i="8"/>
  <c r="E5184" i="8"/>
  <c r="E5216" i="8"/>
  <c r="E5336" i="8"/>
  <c r="E4970" i="8"/>
  <c r="E4879" i="8"/>
  <c r="E5251" i="8"/>
  <c r="E4898" i="8"/>
  <c r="E5313" i="8"/>
  <c r="E5222" i="8"/>
  <c r="E4761" i="8"/>
  <c r="E4928" i="8"/>
  <c r="E5340" i="8"/>
  <c r="E5008" i="8"/>
  <c r="E5242" i="8"/>
  <c r="E4894" i="8"/>
  <c r="E5353" i="8"/>
  <c r="E5206" i="8"/>
  <c r="E5298" i="8"/>
  <c r="E4842" i="8"/>
  <c r="E5267" i="8"/>
  <c r="E5289" i="8"/>
  <c r="E4947" i="8"/>
  <c r="E4938" i="8"/>
  <c r="E5341" i="8"/>
  <c r="E5296" i="8"/>
  <c r="E5257" i="8"/>
  <c r="E4770" i="8"/>
  <c r="E5265" i="8"/>
  <c r="E5276" i="8"/>
  <c r="E5272" i="8"/>
  <c r="E4847" i="8"/>
  <c r="E5311" i="8"/>
  <c r="E5248" i="8"/>
  <c r="E5241" i="8"/>
  <c r="E5319" i="8"/>
  <c r="E5332" i="8"/>
  <c r="E4850" i="8"/>
  <c r="E5273" i="8"/>
  <c r="E5011" i="8"/>
  <c r="E5218" i="8"/>
  <c r="E4988" i="8"/>
  <c r="E5282" i="8"/>
  <c r="E5260" i="8"/>
  <c r="E4767" i="8"/>
  <c r="E5170" i="8"/>
  <c r="E5200" i="8"/>
  <c r="E4794" i="8"/>
  <c r="E4888" i="8"/>
  <c r="E5014" i="8"/>
  <c r="E5303" i="8"/>
  <c r="E4906" i="8"/>
  <c r="E5301" i="8"/>
  <c r="E5283" i="8"/>
  <c r="E5054" i="8"/>
  <c r="E5202" i="8"/>
  <c r="E5320" i="8"/>
  <c r="E5044" i="8"/>
  <c r="E4771" i="8"/>
  <c r="E5310" i="8"/>
  <c r="E5295" i="8"/>
  <c r="E4758" i="8"/>
  <c r="E4899" i="8"/>
  <c r="E4881" i="8"/>
  <c r="E5334" i="8"/>
  <c r="E5275" i="8"/>
  <c r="E5328" i="8"/>
  <c r="E4826" i="8"/>
  <c r="E5039" i="8"/>
  <c r="E4972" i="8"/>
  <c r="E5007" i="8"/>
  <c r="E5258" i="8"/>
  <c r="E4923" i="8"/>
  <c r="E5221" i="8"/>
  <c r="E5322" i="8"/>
  <c r="E4762" i="8"/>
  <c r="E4875" i="8"/>
  <c r="E4944" i="8"/>
  <c r="E4831" i="8"/>
  <c r="E5294" i="8"/>
  <c r="E5219" i="8"/>
  <c r="E5259" i="8"/>
  <c r="E4925" i="8"/>
  <c r="E5326" i="8"/>
  <c r="E5246" i="8"/>
  <c r="E5344" i="8"/>
  <c r="E5198" i="8"/>
  <c r="E5035" i="8"/>
  <c r="E5316" i="8"/>
  <c r="E5146" i="8"/>
  <c r="E4952" i="8"/>
  <c r="E4785" i="8"/>
  <c r="E5235" i="8"/>
  <c r="E4863" i="8"/>
  <c r="E5131" i="8"/>
  <c r="E5047" i="8"/>
  <c r="E4848" i="8"/>
  <c r="E5278" i="8"/>
  <c r="E4882" i="8"/>
  <c r="E4971" i="8"/>
  <c r="E5291" i="8"/>
  <c r="E5270" i="8"/>
  <c r="E4890" i="8"/>
  <c r="E5277" i="8"/>
  <c r="E5343" i="8"/>
  <c r="E5190" i="8"/>
  <c r="E4871" i="8"/>
  <c r="E5213" i="8"/>
  <c r="E5300" i="8"/>
  <c r="E4755" i="8"/>
  <c r="E5299" i="8"/>
  <c r="E5162" i="8"/>
  <c r="E5138" i="8"/>
  <c r="E5208" i="8"/>
  <c r="E4818" i="8"/>
  <c r="E4811" i="8"/>
  <c r="E5062" i="8"/>
  <c r="E4825" i="8"/>
  <c r="E4828" i="8"/>
  <c r="E4791" i="8"/>
  <c r="E4462" i="8"/>
  <c r="E4978" i="8"/>
  <c r="E4823" i="8"/>
  <c r="E4941" i="8"/>
  <c r="E4918" i="8"/>
  <c r="E5309" i="8"/>
  <c r="E5245" i="8"/>
  <c r="E5098" i="8"/>
  <c r="E5211" i="8"/>
  <c r="E5225" i="8"/>
  <c r="E4922" i="8"/>
  <c r="E4896" i="8"/>
  <c r="E4841" i="8"/>
  <c r="E4764" i="8"/>
  <c r="E5237" i="8"/>
  <c r="E4754" i="8"/>
  <c r="E5230" i="8"/>
  <c r="E5194" i="8"/>
  <c r="E5214" i="8"/>
  <c r="E5233" i="8"/>
  <c r="E5302" i="8"/>
  <c r="E5349" i="8"/>
  <c r="E5253" i="8"/>
  <c r="E5337" i="8"/>
  <c r="E4815" i="8"/>
  <c r="E4834" i="8"/>
  <c r="E5192" i="8"/>
  <c r="E4787" i="8"/>
  <c r="E5126" i="8"/>
  <c r="E4872" i="8"/>
  <c r="E4784" i="8"/>
  <c r="E5280" i="8"/>
  <c r="E5271" i="8"/>
  <c r="E5348" i="8"/>
  <c r="E4930" i="8"/>
  <c r="E4845" i="8"/>
  <c r="E4475" i="8"/>
  <c r="E4763" i="8"/>
  <c r="E4927" i="8"/>
  <c r="E4469" i="8"/>
  <c r="E4458" i="8"/>
  <c r="E4958" i="8"/>
  <c r="E4774" i="8"/>
  <c r="E4453" i="8"/>
  <c r="E5347" i="8"/>
  <c r="E5266" i="8"/>
  <c r="E4789" i="8"/>
  <c r="E5323" i="8"/>
  <c r="E4778" i="8"/>
  <c r="E4946" i="8"/>
  <c r="E5269" i="8"/>
  <c r="E5352" i="8"/>
  <c r="E5339" i="8"/>
  <c r="E4822" i="8"/>
  <c r="E4866" i="8"/>
  <c r="E5243" i="8"/>
  <c r="E5249" i="8"/>
  <c r="E5321" i="8"/>
  <c r="E4800" i="8"/>
  <c r="E5016" i="8"/>
  <c r="E5279" i="8"/>
  <c r="E5217" i="8"/>
  <c r="E4858" i="8"/>
  <c r="E5256" i="8"/>
  <c r="E5158" i="8"/>
  <c r="E4961" i="8"/>
  <c r="E5268" i="8"/>
  <c r="E5224" i="8"/>
  <c r="E5285" i="8"/>
  <c r="E5335" i="8"/>
  <c r="E5037" i="8"/>
  <c r="E4827" i="8"/>
  <c r="E5286" i="8"/>
  <c r="E4810" i="8"/>
  <c r="E5151" i="8"/>
  <c r="E5139" i="8"/>
  <c r="E5181" i="8"/>
  <c r="E5083" i="8"/>
  <c r="E5145" i="8"/>
  <c r="E5182" i="8"/>
  <c r="E5132" i="8"/>
  <c r="E5136" i="8"/>
  <c r="E5346" i="8"/>
  <c r="E5244" i="8"/>
  <c r="E5117" i="8"/>
  <c r="E5110" i="8"/>
  <c r="E5091" i="8"/>
  <c r="E5055" i="8"/>
  <c r="E5297" i="8"/>
  <c r="E4797" i="8"/>
  <c r="E5144" i="8"/>
  <c r="E5111" i="8"/>
  <c r="E5156" i="8"/>
  <c r="E5193" i="8"/>
  <c r="E5305" i="8"/>
  <c r="E5261" i="8"/>
  <c r="E5209" i="8"/>
  <c r="E5023" i="8"/>
  <c r="E5292" i="8"/>
  <c r="E5149" i="8"/>
  <c r="E5085" i="8"/>
  <c r="E5161" i="8"/>
  <c r="E5073" i="8"/>
  <c r="E5173" i="8"/>
  <c r="E5175" i="8"/>
  <c r="E5220" i="8"/>
  <c r="E5129" i="8"/>
  <c r="E5166" i="8"/>
  <c r="E5116" i="8"/>
  <c r="E5153" i="8"/>
  <c r="E5210" i="8"/>
  <c r="E5331" i="8"/>
  <c r="E5167" i="8"/>
  <c r="E5312" i="8"/>
  <c r="E4501" i="8"/>
  <c r="E5317" i="8"/>
  <c r="E5308" i="8"/>
  <c r="E5074" i="8"/>
  <c r="E5096" i="8"/>
  <c r="E5205" i="8"/>
  <c r="E5177" i="8"/>
  <c r="E5072" i="8"/>
  <c r="E5232" i="8"/>
  <c r="E5089" i="8"/>
  <c r="E5104" i="8"/>
  <c r="E5191" i="8"/>
  <c r="E5236" i="8"/>
  <c r="E5070" i="8"/>
  <c r="E5148" i="8"/>
  <c r="E5092" i="8"/>
  <c r="E5231" i="8"/>
  <c r="E5204" i="8"/>
  <c r="E5113" i="8"/>
  <c r="E5150" i="8"/>
  <c r="E5228" i="8"/>
  <c r="E4975" i="8"/>
  <c r="E5112" i="8"/>
  <c r="E5147" i="8"/>
  <c r="E4799" i="8"/>
  <c r="E5094" i="8"/>
  <c r="E5179" i="8"/>
  <c r="E5058" i="8"/>
  <c r="E5207" i="8"/>
  <c r="E5252" i="8"/>
  <c r="E5086" i="8"/>
  <c r="E5234" i="8"/>
  <c r="E5164" i="8"/>
  <c r="E5174" i="8"/>
  <c r="E5063" i="8"/>
  <c r="E5108" i="8"/>
  <c r="E5103" i="8"/>
  <c r="E5076" i="8"/>
  <c r="E5114" i="8"/>
  <c r="E5188" i="8"/>
  <c r="E5059" i="8"/>
  <c r="E5338" i="8"/>
  <c r="E5100" i="8"/>
  <c r="E5075" i="8"/>
  <c r="E5137" i="8"/>
  <c r="E4874" i="8"/>
  <c r="E5197" i="8"/>
  <c r="E5107" i="8"/>
  <c r="E5290" i="8"/>
  <c r="E5105" i="8"/>
  <c r="E5155" i="8"/>
  <c r="E5079" i="8"/>
  <c r="E5124" i="8"/>
  <c r="E5154" i="8"/>
  <c r="E5247" i="8"/>
  <c r="E5106" i="8"/>
  <c r="E5281" i="8"/>
  <c r="E5171" i="8"/>
  <c r="E5061" i="8"/>
  <c r="E5122" i="8"/>
  <c r="E5159" i="8"/>
  <c r="E5215" i="8"/>
  <c r="E5168" i="8"/>
  <c r="E5143" i="8"/>
  <c r="E5060" i="8"/>
  <c r="E5134" i="8"/>
  <c r="E5212" i="8"/>
  <c r="E5274" i="8"/>
  <c r="E5314" i="8"/>
  <c r="E5093" i="8"/>
  <c r="E5066" i="8"/>
  <c r="E5330" i="8"/>
  <c r="E4837" i="8"/>
  <c r="E4802" i="8"/>
  <c r="E5333" i="8"/>
  <c r="E5351" i="8"/>
  <c r="E5223" i="8"/>
  <c r="E5065" i="8"/>
  <c r="E5102" i="8"/>
  <c r="E5123" i="8"/>
  <c r="E5180" i="8"/>
  <c r="E5165" i="8"/>
  <c r="E5069" i="8"/>
  <c r="E5119" i="8"/>
  <c r="E5080" i="8"/>
  <c r="E5087" i="8"/>
  <c r="E5199" i="8"/>
  <c r="E5101" i="8"/>
  <c r="E5203" i="8"/>
  <c r="E5240" i="8"/>
  <c r="E5097" i="8"/>
  <c r="E5084" i="8"/>
  <c r="E5186" i="8"/>
  <c r="E5121" i="8"/>
  <c r="E5327" i="8"/>
  <c r="E5324" i="8"/>
  <c r="E5306" i="8"/>
  <c r="E5350" i="8"/>
  <c r="E4895" i="8"/>
  <c r="E5067" i="8"/>
  <c r="E5109" i="8"/>
  <c r="E5095" i="8"/>
  <c r="E5140" i="8"/>
  <c r="E5178" i="8"/>
  <c r="E5135" i="8"/>
  <c r="E5130" i="8"/>
  <c r="E5088" i="8"/>
  <c r="E5157" i="8"/>
  <c r="E5077" i="8"/>
  <c r="E5056" i="8"/>
  <c r="E5185" i="8"/>
  <c r="E5160" i="8"/>
  <c r="E5064" i="8"/>
  <c r="E5133" i="8"/>
  <c r="E5141" i="8"/>
  <c r="E5071" i="8"/>
  <c r="E5120" i="8"/>
  <c r="E5195" i="8"/>
  <c r="E5127" i="8"/>
  <c r="E5172" i="8"/>
  <c r="E5099" i="8"/>
  <c r="E5196" i="8"/>
  <c r="E4783" i="8"/>
  <c r="E4805" i="8"/>
  <c r="E5227" i="8"/>
  <c r="E4814" i="8"/>
  <c r="E4807" i="8"/>
  <c r="E4954" i="8"/>
  <c r="E5078" i="8"/>
  <c r="E5128" i="8"/>
  <c r="E5189" i="8"/>
  <c r="E5176" i="8"/>
  <c r="E5163" i="8"/>
  <c r="E5187" i="8"/>
  <c r="E5057" i="8"/>
  <c r="E5142" i="8"/>
  <c r="E5115" i="8"/>
  <c r="E5226" i="8"/>
  <c r="E5169" i="8"/>
  <c r="E5152" i="8"/>
  <c r="E5255" i="8"/>
  <c r="E5201" i="8"/>
  <c r="E5082" i="8"/>
  <c r="E5090" i="8"/>
  <c r="E5183" i="8"/>
  <c r="E5304" i="8"/>
  <c r="E4959" i="8"/>
  <c r="E5125" i="8"/>
  <c r="E5239" i="8"/>
  <c r="E5081" i="8"/>
  <c r="E5118" i="8"/>
  <c r="E5068" i="8"/>
  <c r="F1952" i="8"/>
  <c r="G1952" i="8" s="1"/>
  <c r="F1809" i="8"/>
  <c r="G1809" i="8" s="1"/>
  <c r="F1714" i="8"/>
  <c r="G1714" i="8" s="1"/>
  <c r="F1850" i="8"/>
  <c r="G1850" i="8" s="1"/>
  <c r="F1811" i="8"/>
  <c r="G1811" i="8" s="1"/>
  <c r="F1984" i="8"/>
  <c r="G1984" i="8" s="1"/>
  <c r="F1929" i="8"/>
  <c r="G1929" i="8" s="1"/>
  <c r="F54" i="8"/>
  <c r="G54" i="8" s="1"/>
  <c r="F1978" i="8"/>
  <c r="G1978" i="8" s="1"/>
  <c r="F1846" i="8"/>
  <c r="G1846" i="8" s="1"/>
  <c r="F1742" i="8"/>
  <c r="G1742" i="8" s="1"/>
  <c r="F1174" i="8"/>
  <c r="G1174" i="8" s="1"/>
  <c r="F1531" i="8"/>
  <c r="G1531" i="8" s="1"/>
  <c r="F1503" i="8"/>
  <c r="G1503" i="8" s="1"/>
  <c r="F1556" i="8"/>
  <c r="G1556" i="8" s="1"/>
  <c r="F1936" i="8"/>
  <c r="G1936" i="8" s="1"/>
  <c r="F1921" i="8"/>
  <c r="G1921" i="8" s="1"/>
  <c r="F1660" i="8"/>
  <c r="G1660" i="8" s="1"/>
  <c r="F64" i="8"/>
  <c r="G64" i="8" s="1"/>
  <c r="F1945" i="8"/>
  <c r="G1945" i="8" s="1"/>
  <c r="F1825" i="8"/>
  <c r="G1825" i="8" s="1"/>
  <c r="F95" i="8"/>
  <c r="G95" i="8" s="1"/>
  <c r="F1580" i="8"/>
  <c r="G1580" i="8" s="1"/>
  <c r="F1894" i="8"/>
  <c r="G1894" i="8" s="1"/>
  <c r="F1622" i="8"/>
  <c r="G1622" i="8" s="1"/>
  <c r="F1951" i="8"/>
  <c r="G1951" i="8" s="1"/>
  <c r="F1625" i="8"/>
  <c r="G1625" i="8" s="1"/>
  <c r="F1609" i="8"/>
  <c r="G1609" i="8" s="1"/>
  <c r="F1530" i="8"/>
  <c r="G1530" i="8" s="1"/>
  <c r="F1879" i="8"/>
  <c r="G1879" i="8" s="1"/>
  <c r="F1868" i="8"/>
  <c r="G1868" i="8" s="1"/>
  <c r="F1676" i="8"/>
  <c r="G1676" i="8" s="1"/>
  <c r="F1638" i="8"/>
  <c r="G1638" i="8" s="1"/>
  <c r="F1874" i="8"/>
  <c r="G1874" i="8" s="1"/>
  <c r="F2039" i="8"/>
  <c r="G2039" i="8" s="1"/>
  <c r="F73" i="8"/>
  <c r="G73" i="8" s="1"/>
  <c r="F1705" i="8"/>
  <c r="G1705" i="8" s="1"/>
  <c r="F1693" i="8"/>
  <c r="G1693" i="8" s="1"/>
  <c r="F1913" i="8"/>
  <c r="G1913" i="8" s="1"/>
  <c r="F1781" i="8"/>
  <c r="G1781" i="8" s="1"/>
  <c r="F1704" i="8"/>
  <c r="G1704" i="8" s="1"/>
  <c r="F1386" i="8"/>
  <c r="G1386" i="8" s="1"/>
  <c r="F1941" i="8"/>
  <c r="G1941" i="8" s="1"/>
  <c r="F1692" i="8"/>
  <c r="G1692" i="8" s="1"/>
  <c r="F1986" i="8"/>
  <c r="G1986" i="8" s="1"/>
  <c r="F1697" i="8"/>
  <c r="G1697" i="8" s="1"/>
  <c r="F1773" i="8"/>
  <c r="G1773" i="8" s="1"/>
  <c r="F1852" i="8"/>
  <c r="G1852" i="8" s="1"/>
  <c r="F1956" i="8"/>
  <c r="G1956" i="8" s="1"/>
  <c r="F1933" i="8"/>
  <c r="G1933" i="8" s="1"/>
  <c r="F1635" i="8"/>
  <c r="G1635" i="8" s="1"/>
  <c r="F81" i="8"/>
  <c r="G81" i="8" s="1"/>
  <c r="F1585" i="8"/>
  <c r="G1585" i="8" s="1"/>
  <c r="F1803" i="8"/>
  <c r="G1803" i="8" s="1"/>
  <c r="F1596" i="8"/>
  <c r="G1596" i="8" s="1"/>
  <c r="F94" i="8"/>
  <c r="G94" i="8" s="1"/>
  <c r="F1691" i="8"/>
  <c r="G1691" i="8" s="1"/>
  <c r="F1973" i="8"/>
  <c r="G1973" i="8" s="1"/>
  <c r="F52" i="8"/>
  <c r="G52" i="8" s="1"/>
  <c r="F2040" i="8"/>
  <c r="G2040" i="8" s="1"/>
  <c r="F59" i="8"/>
  <c r="G59" i="8" s="1"/>
  <c r="F1851" i="8"/>
  <c r="G1851" i="8" s="1"/>
  <c r="F2022" i="8"/>
  <c r="G2022" i="8" s="1"/>
  <c r="F1918" i="8"/>
  <c r="G1918" i="8" s="1"/>
  <c r="F1777" i="8"/>
  <c r="G1777" i="8" s="1"/>
  <c r="F1361" i="8"/>
  <c r="G1361" i="8" s="1"/>
  <c r="F1384" i="8"/>
  <c r="G1384" i="8" s="1"/>
  <c r="F1670" i="8"/>
  <c r="G1670" i="8" s="1"/>
  <c r="F1350" i="8"/>
  <c r="G1350" i="8" s="1"/>
  <c r="F1813" i="8"/>
  <c r="G1813" i="8" s="1"/>
  <c r="F1860" i="8"/>
  <c r="G1860" i="8" s="1"/>
  <c r="F1832" i="8"/>
  <c r="G1832" i="8" s="1"/>
  <c r="F1928" i="8"/>
  <c r="G1928" i="8" s="1"/>
  <c r="F1867" i="8"/>
  <c r="G1867" i="8" s="1"/>
  <c r="F1847" i="8"/>
  <c r="G1847" i="8" s="1"/>
  <c r="F1873" i="8"/>
  <c r="G1873" i="8" s="1"/>
  <c r="F1581" i="8"/>
  <c r="G1581" i="8" s="1"/>
  <c r="F91" i="8"/>
  <c r="G91" i="8" s="1"/>
  <c r="F1753" i="8"/>
  <c r="G1753" i="8" s="1"/>
  <c r="F1645" i="8"/>
  <c r="G1645" i="8" s="1"/>
  <c r="F1603" i="8"/>
  <c r="G1603" i="8" s="1"/>
  <c r="F1608" i="8"/>
  <c r="G1608" i="8" s="1"/>
  <c r="F1771" i="8"/>
  <c r="G1771" i="8" s="1"/>
  <c r="F1890" i="8"/>
  <c r="G1890" i="8" s="1"/>
  <c r="F1593" i="8"/>
  <c r="G1593" i="8" s="1"/>
  <c r="F1688" i="8"/>
  <c r="G1688" i="8" s="1"/>
  <c r="F1730" i="8"/>
  <c r="G1730" i="8" s="1"/>
  <c r="F1955" i="8"/>
  <c r="G1955" i="8" s="1"/>
  <c r="F1626" i="8"/>
  <c r="G1626" i="8" s="1"/>
  <c r="F1903" i="8"/>
  <c r="G1903" i="8" s="1"/>
  <c r="F72" i="8"/>
  <c r="G72" i="8" s="1"/>
  <c r="F2017" i="8"/>
  <c r="G2017" i="8" s="1"/>
  <c r="F1841" i="8"/>
  <c r="G1841" i="8" s="1"/>
  <c r="F1980" i="8"/>
  <c r="G1980" i="8" s="1"/>
  <c r="F51" i="8"/>
  <c r="G51" i="8" s="1"/>
  <c r="F1589" i="8"/>
  <c r="G1589" i="8" s="1"/>
  <c r="F1784" i="8"/>
  <c r="G1784" i="8" s="1"/>
  <c r="F2030" i="8"/>
  <c r="G2030" i="8" s="1"/>
  <c r="F1957" i="8"/>
  <c r="G1957" i="8" s="1"/>
  <c r="F1652" i="8"/>
  <c r="G1652" i="8" s="1"/>
  <c r="F1605" i="8"/>
  <c r="G1605" i="8" s="1"/>
  <c r="F1726" i="8"/>
  <c r="G1726" i="8" s="1"/>
  <c r="F1883" i="8"/>
  <c r="G1883" i="8" s="1"/>
  <c r="F1975" i="8"/>
  <c r="G1975" i="8" s="1"/>
  <c r="F86" i="8"/>
  <c r="G86" i="8" s="1"/>
  <c r="F1737" i="8"/>
  <c r="G1737" i="8" s="1"/>
  <c r="F1600" i="8"/>
  <c r="G1600" i="8" s="1"/>
  <c r="F1774" i="8"/>
  <c r="G1774" i="8" s="1"/>
  <c r="F1661" i="8"/>
  <c r="G1661" i="8" s="1"/>
  <c r="F1998" i="8"/>
  <c r="G1998" i="8" s="1"/>
  <c r="F1734" i="8"/>
  <c r="G1734" i="8" s="1"/>
  <c r="F1991" i="8"/>
  <c r="G1991" i="8" s="1"/>
  <c r="F2032" i="8"/>
  <c r="G2032" i="8" s="1"/>
  <c r="F1899" i="8"/>
  <c r="G1899" i="8" s="1"/>
  <c r="F1592" i="8"/>
  <c r="G1592" i="8" s="1"/>
  <c r="F1227" i="8"/>
  <c r="G1227" i="8" s="1"/>
  <c r="F1515" i="8"/>
  <c r="G1515" i="8" s="1"/>
  <c r="F1574" i="8"/>
  <c r="G1574" i="8" s="1"/>
  <c r="F1611" i="8"/>
  <c r="G1611" i="8" s="1"/>
  <c r="F1917" i="8"/>
  <c r="G1917" i="8" s="1"/>
  <c r="F1684" i="8"/>
  <c r="G1684" i="8" s="1"/>
  <c r="F76" i="8"/>
  <c r="G76" i="8" s="1"/>
  <c r="F1889" i="8"/>
  <c r="G1889" i="8" s="1"/>
  <c r="F1859" i="8"/>
  <c r="G1859" i="8" s="1"/>
  <c r="F1102" i="8"/>
  <c r="G1102" i="8" s="1"/>
  <c r="F1272" i="8"/>
  <c r="G1272" i="8" s="1"/>
  <c r="F1960" i="8"/>
  <c r="G1960" i="8" s="1"/>
  <c r="F1962" i="8"/>
  <c r="G1962" i="8" s="1"/>
  <c r="F2023" i="8"/>
  <c r="G2023" i="8" s="1"/>
  <c r="F1685" i="8"/>
  <c r="G1685" i="8" s="1"/>
  <c r="F1971" i="8"/>
  <c r="G1971" i="8" s="1"/>
  <c r="F1959" i="8"/>
  <c r="G1959" i="8" s="1"/>
  <c r="F1996" i="8"/>
  <c r="G1996" i="8" s="1"/>
  <c r="F1990" i="8"/>
  <c r="G1990" i="8" s="1"/>
  <c r="F1910" i="8"/>
  <c r="G1910" i="8" s="1"/>
  <c r="F1754" i="8"/>
  <c r="G1754" i="8" s="1"/>
  <c r="F1870" i="8"/>
  <c r="G1870" i="8" s="1"/>
  <c r="F1601" i="8"/>
  <c r="G1601" i="8" s="1"/>
  <c r="F2012" i="8"/>
  <c r="G2012" i="8" s="1"/>
  <c r="F1763" i="8"/>
  <c r="G1763" i="8" s="1"/>
  <c r="F1687" i="8"/>
  <c r="G1687" i="8" s="1"/>
  <c r="F1382" i="8"/>
  <c r="G1382" i="8" s="1"/>
  <c r="F68" i="8"/>
  <c r="G68" i="8" s="1"/>
  <c r="F1642" i="8"/>
  <c r="G1642" i="8" s="1"/>
  <c r="F1630" i="8"/>
  <c r="G1630" i="8" s="1"/>
  <c r="F1853" i="8"/>
  <c r="G1853" i="8" s="1"/>
  <c r="F1940" i="8"/>
  <c r="G1940" i="8" s="1"/>
  <c r="F1643" i="8"/>
  <c r="G1643" i="8" s="1"/>
  <c r="F1880" i="8"/>
  <c r="G1880" i="8" s="1"/>
  <c r="F77" i="8"/>
  <c r="G77" i="8" s="1"/>
  <c r="F1946" i="8"/>
  <c r="G1946" i="8" s="1"/>
  <c r="F1669" i="8"/>
  <c r="G1669" i="8" s="1"/>
  <c r="F1544" i="8"/>
  <c r="G1544" i="8" s="1"/>
  <c r="F1902" i="8"/>
  <c r="G1902" i="8" s="1"/>
  <c r="F93" i="8"/>
  <c r="G93" i="8" s="1"/>
  <c r="F1721" i="8"/>
  <c r="G1721" i="8" s="1"/>
  <c r="F1886" i="8"/>
  <c r="G1886" i="8" s="1"/>
  <c r="F1770" i="8"/>
  <c r="G1770" i="8" s="1"/>
  <c r="F1814" i="8"/>
  <c r="G1814" i="8" s="1"/>
  <c r="F1983" i="8"/>
  <c r="G1983" i="8" s="1"/>
  <c r="F1767" i="8"/>
  <c r="G1767" i="8" s="1"/>
  <c r="F1755" i="8"/>
  <c r="G1755" i="8" s="1"/>
  <c r="F1968" i="8"/>
  <c r="G1968" i="8" s="1"/>
  <c r="F2035" i="8"/>
  <c r="G2035" i="8" s="1"/>
  <c r="F1842" i="8"/>
  <c r="G1842" i="8" s="1"/>
  <c r="F1884" i="8"/>
  <c r="G1884" i="8" s="1"/>
  <c r="F1535" i="8"/>
  <c r="G1535" i="8" s="1"/>
  <c r="F1127" i="8"/>
  <c r="G1127" i="8" s="1"/>
  <c r="F78" i="8"/>
  <c r="G78" i="8" s="1"/>
  <c r="F2028" i="8"/>
  <c r="G2028" i="8" s="1"/>
  <c r="F1865" i="8"/>
  <c r="G1865" i="8" s="1"/>
  <c r="F2002" i="8"/>
  <c r="G2002" i="8" s="1"/>
  <c r="F1628" i="8"/>
  <c r="G1628" i="8" s="1"/>
  <c r="F1762" i="8"/>
  <c r="G1762" i="8" s="1"/>
  <c r="F1766" i="8"/>
  <c r="G1766" i="8" s="1"/>
  <c r="F1861" i="8"/>
  <c r="G1861" i="8" s="1"/>
  <c r="F2019" i="8"/>
  <c r="G2019" i="8" s="1"/>
  <c r="F1428" i="8"/>
  <c r="G1428" i="8" s="1"/>
  <c r="F1659" i="8"/>
  <c r="G1659" i="8" s="1"/>
  <c r="F1969" i="8"/>
  <c r="G1969" i="8" s="1"/>
  <c r="F89" i="8"/>
  <c r="G89" i="8" s="1"/>
  <c r="F1789" i="8"/>
  <c r="G1789" i="8" s="1"/>
  <c r="F1864" i="8"/>
  <c r="G1864" i="8" s="1"/>
  <c r="F82" i="8"/>
  <c r="G82" i="8" s="1"/>
  <c r="F1564" i="8"/>
  <c r="G1564" i="8" s="1"/>
  <c r="F1843" i="8"/>
  <c r="G1843" i="8" s="1"/>
  <c r="F1972" i="8"/>
  <c r="G1972" i="8" s="1"/>
  <c r="F1795" i="8"/>
  <c r="G1795" i="8" s="1"/>
  <c r="F2008" i="8"/>
  <c r="G2008" i="8" s="1"/>
  <c r="F1949" i="8"/>
  <c r="G1949" i="8" s="1"/>
  <c r="F67" i="8"/>
  <c r="G67" i="8" s="1"/>
  <c r="F55" i="8"/>
  <c r="G55" i="8" s="1"/>
  <c r="F1479" i="8"/>
  <c r="G1479" i="8" s="1"/>
  <c r="F1488" i="8"/>
  <c r="G1488" i="8" s="1"/>
  <c r="F1836" i="8"/>
  <c r="G1836" i="8" s="1"/>
  <c r="F1675" i="8"/>
  <c r="G1675" i="8" s="1"/>
  <c r="F1848" i="8"/>
  <c r="G1848" i="8" s="1"/>
  <c r="F1681" i="8"/>
  <c r="G1681" i="8" s="1"/>
  <c r="F1733" i="8"/>
  <c r="G1733" i="8" s="1"/>
  <c r="F1854" i="8"/>
  <c r="G1854" i="8" s="1"/>
  <c r="F1802" i="8"/>
  <c r="G1802" i="8" s="1"/>
  <c r="F46" i="8"/>
  <c r="F1925" i="8"/>
  <c r="G1925" i="8" s="1"/>
  <c r="F1970" i="8"/>
  <c r="G1970" i="8" s="1"/>
  <c r="F79" i="8"/>
  <c r="G79" i="8" s="1"/>
  <c r="F1835" i="8"/>
  <c r="G1835" i="8" s="1"/>
  <c r="F1678" i="8"/>
  <c r="G1678" i="8" s="1"/>
  <c r="F2042" i="8"/>
  <c r="G2042" i="8" s="1"/>
  <c r="F1979" i="8"/>
  <c r="G1979" i="8" s="1"/>
  <c r="F1722" i="8"/>
  <c r="G1722" i="8" s="1"/>
  <c r="F80" i="8"/>
  <c r="G80" i="8" s="1"/>
  <c r="F1304" i="8"/>
  <c r="G1304" i="8" s="1"/>
  <c r="F1168" i="8"/>
  <c r="G1168" i="8" s="1"/>
  <c r="F2024" i="8"/>
  <c r="G2024" i="8" s="1"/>
  <c r="F1778" i="8"/>
  <c r="G1778" i="8" s="1"/>
  <c r="F1806" i="8"/>
  <c r="G1806" i="8" s="1"/>
  <c r="F1826" i="8"/>
  <c r="G1826" i="8" s="1"/>
  <c r="F1827" i="8"/>
  <c r="G1827" i="8" s="1"/>
  <c r="F56" i="8"/>
  <c r="G56" i="8" s="1"/>
  <c r="F2018" i="8"/>
  <c r="G2018" i="8" s="1"/>
  <c r="F1392" i="8"/>
  <c r="G1392" i="8" s="1"/>
  <c r="F2000" i="8"/>
  <c r="G2000" i="8" s="1"/>
  <c r="F1938" i="8"/>
  <c r="G1938" i="8" s="1"/>
  <c r="F1907" i="8"/>
  <c r="G1907" i="8" s="1"/>
  <c r="F1690" i="8"/>
  <c r="G1690" i="8" s="1"/>
  <c r="F1932" i="8"/>
  <c r="G1932" i="8" s="1"/>
  <c r="F1595" i="8"/>
  <c r="G1595" i="8" s="1"/>
  <c r="F1388" i="8"/>
  <c r="G1388" i="8" s="1"/>
  <c r="F49" i="8"/>
  <c r="G49" i="8" s="1"/>
  <c r="F101" i="8"/>
  <c r="G101" i="8" s="1"/>
  <c r="F2004" i="8"/>
  <c r="G2004" i="8" s="1"/>
  <c r="F1882" i="8"/>
  <c r="G1882" i="8" s="1"/>
  <c r="F1389" i="8"/>
  <c r="G1389" i="8" s="1"/>
  <c r="F1194" i="8"/>
  <c r="G1194" i="8" s="1"/>
  <c r="F1961" i="8"/>
  <c r="G1961" i="8" s="1"/>
  <c r="F99" i="8"/>
  <c r="G99" i="8" s="1"/>
  <c r="F1881" i="8"/>
  <c r="G1881" i="8" s="1"/>
  <c r="F1790" i="8"/>
  <c r="G1790" i="8" s="1"/>
  <c r="F1822" i="8"/>
  <c r="G1822" i="8" s="1"/>
  <c r="F1786" i="8"/>
  <c r="G1786" i="8" s="1"/>
  <c r="F1912" i="8"/>
  <c r="G1912" i="8" s="1"/>
  <c r="F1555" i="8"/>
  <c r="G1555" i="8" s="1"/>
  <c r="F1119" i="8"/>
  <c r="G1119" i="8" s="1"/>
  <c r="F1356" i="8"/>
  <c r="G1356" i="8" s="1"/>
  <c r="F1167" i="8"/>
  <c r="G1167" i="8" s="1"/>
  <c r="F1499" i="8"/>
  <c r="G1499" i="8" s="1"/>
  <c r="F1801" i="8"/>
  <c r="G1801" i="8" s="1"/>
  <c r="F1818" i="8"/>
  <c r="G1818" i="8" s="1"/>
  <c r="F1819" i="8"/>
  <c r="G1819" i="8" s="1"/>
  <c r="F1768" i="8"/>
  <c r="G1768" i="8" s="1"/>
  <c r="F1878" i="8"/>
  <c r="G1878" i="8" s="1"/>
  <c r="F1857" i="8"/>
  <c r="G1857" i="8" s="1"/>
  <c r="F1336" i="8"/>
  <c r="G1336" i="8" s="1"/>
  <c r="F1252" i="8"/>
  <c r="G1252" i="8" s="1"/>
  <c r="F1178" i="8"/>
  <c r="G1178" i="8" s="1"/>
  <c r="F100" i="8"/>
  <c r="G100" i="8" s="1"/>
  <c r="F1748" i="8"/>
  <c r="G1748" i="8" s="1"/>
  <c r="F96" i="8"/>
  <c r="G96" i="8" s="1"/>
  <c r="F1948" i="8"/>
  <c r="G1948" i="8" s="1"/>
  <c r="F1619" i="8"/>
  <c r="G1619" i="8" s="1"/>
  <c r="F1442" i="8"/>
  <c r="G1442" i="8" s="1"/>
  <c r="F2021" i="8"/>
  <c r="G2021" i="8" s="1"/>
  <c r="F1794" i="8"/>
  <c r="G1794" i="8" s="1"/>
  <c r="F1830" i="8"/>
  <c r="G1830" i="8" s="1"/>
  <c r="F1838" i="8"/>
  <c r="G1838" i="8" s="1"/>
  <c r="F1569" i="8"/>
  <c r="G1569" i="8" s="1"/>
  <c r="F1997" i="8"/>
  <c r="G1997" i="8" s="1"/>
  <c r="F2016" i="8"/>
  <c r="G2016" i="8" s="1"/>
  <c r="F1195" i="8"/>
  <c r="G1195" i="8" s="1"/>
  <c r="F2010" i="8"/>
  <c r="G2010" i="8" s="1"/>
  <c r="F1876" i="8"/>
  <c r="G1876" i="8" s="1"/>
  <c r="F1805" i="8"/>
  <c r="G1805" i="8" s="1"/>
  <c r="F1572" i="8"/>
  <c r="G1572" i="8" s="1"/>
  <c r="F1698" i="8"/>
  <c r="G1698" i="8" s="1"/>
  <c r="F1150" i="8"/>
  <c r="G1150" i="8" s="1"/>
  <c r="F88" i="8"/>
  <c r="G88" i="8" s="1"/>
  <c r="F75" i="8"/>
  <c r="G75" i="8" s="1"/>
  <c r="F2033" i="8"/>
  <c r="G2033" i="8" s="1"/>
  <c r="F1788" i="8"/>
  <c r="G1788" i="8" s="1"/>
  <c r="F1942" i="8"/>
  <c r="G1942" i="8" s="1"/>
  <c r="F1915" i="8"/>
  <c r="G1915" i="8" s="1"/>
  <c r="F1658" i="8"/>
  <c r="G1658" i="8" s="1"/>
  <c r="F1937" i="8"/>
  <c r="G1937" i="8" s="1"/>
  <c r="F1185" i="8"/>
  <c r="G1185" i="8" s="1"/>
  <c r="F1728" i="8"/>
  <c r="G1728" i="8" s="1"/>
  <c r="F1468" i="8"/>
  <c r="G1468" i="8" s="1"/>
  <c r="F1264" i="8"/>
  <c r="G1264" i="8" s="1"/>
  <c r="F1385" i="8"/>
  <c r="G1385" i="8" s="1"/>
  <c r="F1703" i="8"/>
  <c r="G1703" i="8" s="1"/>
  <c r="F1695" i="8"/>
  <c r="G1695" i="8" s="1"/>
  <c r="F1974" i="8"/>
  <c r="G1974" i="8" s="1"/>
  <c r="F1718" i="8"/>
  <c r="G1718" i="8" s="1"/>
  <c r="F2020" i="8"/>
  <c r="G2020" i="8" s="1"/>
  <c r="F2029" i="8"/>
  <c r="G2029" i="8" s="1"/>
  <c r="F1668" i="8"/>
  <c r="G1668" i="8" s="1"/>
  <c r="F1964" i="8"/>
  <c r="G1964" i="8" s="1"/>
  <c r="F1723" i="8"/>
  <c r="G1723" i="8" s="1"/>
  <c r="F60" i="8"/>
  <c r="G60" i="8" s="1"/>
  <c r="F1513" i="8"/>
  <c r="G1513" i="8" s="1"/>
  <c r="F63" i="8"/>
  <c r="G63" i="8" s="1"/>
  <c r="F1799" i="8"/>
  <c r="G1799" i="8" s="1"/>
  <c r="F1683" i="8"/>
  <c r="G1683" i="8" s="1"/>
  <c r="F1765" i="8"/>
  <c r="G1765" i="8" s="1"/>
  <c r="F1893" i="8"/>
  <c r="G1893" i="8" s="1"/>
  <c r="F1757" i="8"/>
  <c r="G1757" i="8" s="1"/>
  <c r="F1892" i="8"/>
  <c r="G1892" i="8" s="1"/>
  <c r="F1715" i="8"/>
  <c r="G1715" i="8" s="1"/>
  <c r="F1944" i="8"/>
  <c r="G1944" i="8" s="1"/>
  <c r="F1869" i="8"/>
  <c r="G1869" i="8" s="1"/>
  <c r="F1898" i="8"/>
  <c r="G1898" i="8" s="1"/>
  <c r="F1597" i="8"/>
  <c r="G1597" i="8" s="1"/>
  <c r="F1888" i="8"/>
  <c r="G1888" i="8" s="1"/>
  <c r="F1966" i="8"/>
  <c r="G1966" i="8" s="1"/>
  <c r="F1117" i="8"/>
  <c r="G1117" i="8" s="1"/>
  <c r="F993" i="8"/>
  <c r="G993" i="8" s="1"/>
  <c r="F1896" i="8"/>
  <c r="G1896" i="8" s="1"/>
  <c r="F1576" i="8"/>
  <c r="G1576" i="8" s="1"/>
  <c r="F1745" i="8"/>
  <c r="G1745" i="8" s="1"/>
  <c r="F1738" i="8"/>
  <c r="G1738" i="8" s="1"/>
  <c r="F1694" i="8"/>
  <c r="G1694" i="8" s="1"/>
  <c r="F2015" i="8"/>
  <c r="G2015" i="8" s="1"/>
  <c r="F1831" i="8"/>
  <c r="G1831" i="8" s="1"/>
  <c r="F1689" i="8"/>
  <c r="G1689" i="8" s="1"/>
  <c r="F1686" i="8"/>
  <c r="G1686" i="8" s="1"/>
  <c r="F1783" i="8"/>
  <c r="G1783" i="8" s="1"/>
  <c r="F1610" i="8"/>
  <c r="G1610" i="8" s="1"/>
  <c r="F1815" i="8"/>
  <c r="G1815" i="8" s="1"/>
  <c r="F1862" i="8"/>
  <c r="G1862" i="8" s="1"/>
  <c r="F66" i="8"/>
  <c r="G66" i="8" s="1"/>
  <c r="F1337" i="8"/>
  <c r="G1337" i="8" s="1"/>
  <c r="F1052" i="8"/>
  <c r="G1052" i="8" s="1"/>
  <c r="F1333" i="8"/>
  <c r="G1333" i="8" s="1"/>
  <c r="F1381" i="8"/>
  <c r="G1381" i="8" s="1"/>
  <c r="F1939" i="8"/>
  <c r="G1939" i="8" s="1"/>
  <c r="F48" i="8"/>
  <c r="G48" i="8" s="1"/>
  <c r="F1993" i="8"/>
  <c r="G1993" i="8" s="1"/>
  <c r="F1901" i="8"/>
  <c r="G1901" i="8" s="1"/>
  <c r="F1729" i="8"/>
  <c r="G1729" i="8" s="1"/>
  <c r="F1821" i="8"/>
  <c r="G1821" i="8" s="1"/>
  <c r="F1606" i="8"/>
  <c r="G1606" i="8" s="1"/>
  <c r="F69" i="8"/>
  <c r="G69" i="8" s="1"/>
  <c r="F1411" i="8"/>
  <c r="G1411" i="8" s="1"/>
  <c r="F90" i="8"/>
  <c r="G90" i="8" s="1"/>
  <c r="F2006" i="8"/>
  <c r="G2006" i="8" s="1"/>
  <c r="F2037" i="8"/>
  <c r="G2037" i="8" s="1"/>
  <c r="F1780" i="8"/>
  <c r="G1780" i="8" s="1"/>
  <c r="F1934" i="8"/>
  <c r="G1934" i="8" s="1"/>
  <c r="F1699" i="8"/>
  <c r="G1699" i="8" s="1"/>
  <c r="F1904" i="8"/>
  <c r="G1904" i="8" s="1"/>
  <c r="F2013" i="8"/>
  <c r="G2013" i="8" s="1"/>
  <c r="F1772" i="8"/>
  <c r="G1772" i="8" s="1"/>
  <c r="F1724" i="8"/>
  <c r="G1724" i="8" s="1"/>
  <c r="F1673" i="8"/>
  <c r="G1673" i="8" s="1"/>
  <c r="F1919" i="8"/>
  <c r="G1919" i="8" s="1"/>
  <c r="F1920" i="8"/>
  <c r="G1920" i="8" s="1"/>
  <c r="F1749" i="8"/>
  <c r="G1749" i="8" s="1"/>
  <c r="F1710" i="8"/>
  <c r="G1710" i="8" s="1"/>
  <c r="F1817" i="8"/>
  <c r="G1817" i="8" s="1"/>
  <c r="F1588" i="8"/>
  <c r="G1588" i="8" s="1"/>
  <c r="F97" i="8"/>
  <c r="G97" i="8" s="1"/>
  <c r="F1985" i="8"/>
  <c r="G1985" i="8" s="1"/>
  <c r="F92" i="8"/>
  <c r="G92" i="8" s="1"/>
  <c r="F1849" i="8"/>
  <c r="G1849" i="8" s="1"/>
  <c r="F1887" i="8"/>
  <c r="G1887" i="8" s="1"/>
  <c r="F1739" i="8"/>
  <c r="G1739" i="8" s="1"/>
  <c r="F1782" i="8"/>
  <c r="G1782" i="8" s="1"/>
  <c r="F1649" i="8"/>
  <c r="G1649" i="8" s="1"/>
  <c r="F1496" i="8"/>
  <c r="G1496" i="8" s="1"/>
  <c r="F1834" i="8"/>
  <c r="G1834" i="8" s="1"/>
  <c r="F1875" i="8"/>
  <c r="G1875" i="8" s="1"/>
  <c r="F1900" i="8"/>
  <c r="G1900" i="8" s="1"/>
  <c r="F1816" i="8"/>
  <c r="G1816" i="8" s="1"/>
  <c r="F53" i="8"/>
  <c r="G53" i="8" s="1"/>
  <c r="F1796" i="8"/>
  <c r="G1796" i="8" s="1"/>
  <c r="F1360" i="8"/>
  <c r="G1360" i="8" s="1"/>
  <c r="F1607" i="8"/>
  <c r="G1607" i="8" s="1"/>
  <c r="F1366" i="8"/>
  <c r="G1366" i="8" s="1"/>
  <c r="F1338" i="8"/>
  <c r="G1338" i="8" s="1"/>
  <c r="F1534" i="8"/>
  <c r="G1534" i="8" s="1"/>
  <c r="F1186" i="8"/>
  <c r="G1186" i="8" s="1"/>
  <c r="F1758" i="8"/>
  <c r="G1758" i="8" s="1"/>
  <c r="F1769" i="8"/>
  <c r="G1769" i="8" s="1"/>
  <c r="F1930" i="8"/>
  <c r="G1930" i="8" s="1"/>
  <c r="F1637" i="8"/>
  <c r="G1637" i="8" s="1"/>
  <c r="F1740" i="8"/>
  <c r="G1740" i="8" s="1"/>
  <c r="F1305" i="8"/>
  <c r="G1305" i="8" s="1"/>
  <c r="F1909" i="8"/>
  <c r="G1909" i="8" s="1"/>
  <c r="F1954" i="8"/>
  <c r="G1954" i="8" s="1"/>
  <c r="F1584" i="8"/>
  <c r="G1584" i="8" s="1"/>
  <c r="F57" i="8"/>
  <c r="G57" i="8" s="1"/>
  <c r="F1885" i="8"/>
  <c r="G1885" i="8" s="1"/>
  <c r="F1914" i="8"/>
  <c r="G1914" i="8" s="1"/>
  <c r="F1977" i="8"/>
  <c r="G1977" i="8" s="1"/>
  <c r="F1833" i="8"/>
  <c r="G1833" i="8" s="1"/>
  <c r="F1844" i="8"/>
  <c r="G1844" i="8" s="1"/>
  <c r="F1706" i="8"/>
  <c r="G1706" i="8" s="1"/>
  <c r="F1858" i="8"/>
  <c r="G1858" i="8" s="1"/>
  <c r="F2009" i="8"/>
  <c r="G2009" i="8" s="1"/>
  <c r="F1732" i="8"/>
  <c r="G1732" i="8" s="1"/>
  <c r="F1905" i="8"/>
  <c r="G1905" i="8" s="1"/>
  <c r="F1829" i="8"/>
  <c r="G1829" i="8" s="1"/>
  <c r="F2038" i="8"/>
  <c r="G2038" i="8" s="1"/>
  <c r="F1441" i="8"/>
  <c r="G1441" i="8" s="1"/>
  <c r="F1895" i="8"/>
  <c r="G1895" i="8" s="1"/>
  <c r="F1987" i="8"/>
  <c r="G1987" i="8" s="1"/>
  <c r="F1931" i="8"/>
  <c r="G1931" i="8" s="1"/>
  <c r="F1521" i="8"/>
  <c r="G1521" i="8" s="1"/>
  <c r="F1234" i="8"/>
  <c r="G1234" i="8" s="1"/>
  <c r="F84" i="8"/>
  <c r="G84" i="8" s="1"/>
  <c r="F1633" i="8"/>
  <c r="G1633" i="8" s="1"/>
  <c r="F1988" i="8"/>
  <c r="G1988" i="8" s="1"/>
  <c r="F1820" i="8"/>
  <c r="G1820" i="8" s="1"/>
  <c r="F2025" i="8"/>
  <c r="G2025" i="8" s="1"/>
  <c r="F1994" i="8"/>
  <c r="G1994" i="8" s="1"/>
  <c r="F1665" i="8"/>
  <c r="G1665" i="8" s="1"/>
  <c r="F1709" i="8"/>
  <c r="G1709" i="8" s="1"/>
  <c r="F71" i="8"/>
  <c r="G71" i="8" s="1"/>
  <c r="F1797" i="8"/>
  <c r="G1797" i="8" s="1"/>
  <c r="F1372" i="8"/>
  <c r="G1372" i="8" s="1"/>
  <c r="F1136" i="8"/>
  <c r="G1136" i="8" s="1"/>
  <c r="F468" i="8"/>
  <c r="G468" i="8" s="1"/>
  <c r="F1329" i="8"/>
  <c r="G1329" i="8" s="1"/>
  <c r="F1406" i="8"/>
  <c r="G1406" i="8" s="1"/>
  <c r="F1270" i="8"/>
  <c r="G1270" i="8" s="1"/>
  <c r="F1924" i="8"/>
  <c r="G1924" i="8" s="1"/>
  <c r="F1627" i="8"/>
  <c r="G1627" i="8" s="1"/>
  <c r="F2036" i="8"/>
  <c r="G2036" i="8" s="1"/>
  <c r="F1614" i="8"/>
  <c r="G1614" i="8" s="1"/>
  <c r="F1205" i="8"/>
  <c r="G1205" i="8" s="1"/>
  <c r="F70" i="8"/>
  <c r="G70" i="8" s="1"/>
  <c r="F1897" i="8"/>
  <c r="G1897" i="8" s="1"/>
  <c r="F1950" i="8"/>
  <c r="G1950" i="8" s="1"/>
  <c r="F2041" i="8"/>
  <c r="G2041" i="8" s="1"/>
  <c r="F1702" i="8"/>
  <c r="G1702" i="8" s="1"/>
  <c r="F1923" i="8"/>
  <c r="G1923" i="8" s="1"/>
  <c r="F1716" i="8"/>
  <c r="G1716" i="8" s="1"/>
  <c r="F1845" i="8"/>
  <c r="G1845" i="8" s="1"/>
  <c r="F1481" i="8"/>
  <c r="G1481" i="8" s="1"/>
  <c r="F1192" i="8"/>
  <c r="G1192" i="8" s="1"/>
  <c r="F62" i="8"/>
  <c r="G62" i="8" s="1"/>
  <c r="F1926" i="8"/>
  <c r="G1926" i="8" s="1"/>
  <c r="F1602" i="8"/>
  <c r="G1602" i="8" s="1"/>
  <c r="F1785" i="8"/>
  <c r="G1785" i="8" s="1"/>
  <c r="F1677" i="8"/>
  <c r="G1677" i="8" s="1"/>
  <c r="F1958" i="8"/>
  <c r="G1958" i="8" s="1"/>
  <c r="F2027" i="8"/>
  <c r="G2027" i="8" s="1"/>
  <c r="F1160" i="8"/>
  <c r="G1160" i="8" s="1"/>
  <c r="F2005" i="8"/>
  <c r="G2005" i="8" s="1"/>
  <c r="F1922" i="8"/>
  <c r="G1922" i="8" s="1"/>
  <c r="F1701" i="8"/>
  <c r="G1701" i="8" s="1"/>
  <c r="F1657" i="8"/>
  <c r="G1657" i="8" s="1"/>
  <c r="F1570" i="8"/>
  <c r="G1570" i="8" s="1"/>
  <c r="F1856" i="8"/>
  <c r="G1856" i="8" s="1"/>
  <c r="F1666" i="8"/>
  <c r="G1666" i="8" s="1"/>
  <c r="F1646" i="8"/>
  <c r="G1646" i="8" s="1"/>
  <c r="F2007" i="8"/>
  <c r="G2007" i="8" s="1"/>
  <c r="F1617" i="8"/>
  <c r="G1617" i="8" s="1"/>
  <c r="F1965" i="8"/>
  <c r="G1965" i="8" s="1"/>
  <c r="F1866" i="8"/>
  <c r="G1866" i="8" s="1"/>
  <c r="F1720" i="8"/>
  <c r="G1720" i="8" s="1"/>
  <c r="F1226" i="8"/>
  <c r="G1226" i="8" s="1"/>
  <c r="F1179" i="8"/>
  <c r="G1179" i="8" s="1"/>
  <c r="F1401" i="8"/>
  <c r="G1401" i="8" s="1"/>
  <c r="F1562" i="8"/>
  <c r="G1562" i="8" s="1"/>
  <c r="F1330" i="8"/>
  <c r="G1330" i="8" s="1"/>
  <c r="F1072" i="8"/>
  <c r="G1072" i="8" s="1"/>
  <c r="F1407" i="8"/>
  <c r="G1407" i="8" s="1"/>
  <c r="F1232" i="8"/>
  <c r="G1232" i="8" s="1"/>
  <c r="F2003" i="8"/>
  <c r="G2003" i="8" s="1"/>
  <c r="F1750" i="8"/>
  <c r="G1750" i="8" s="1"/>
  <c r="F1634" i="8"/>
  <c r="G1634" i="8" s="1"/>
  <c r="F1725" i="8"/>
  <c r="G1725" i="8" s="1"/>
  <c r="F1935" i="8"/>
  <c r="G1935" i="8" s="1"/>
  <c r="F1416" i="8"/>
  <c r="G1416" i="8" s="1"/>
  <c r="F1473" i="8"/>
  <c r="G1473" i="8" s="1"/>
  <c r="F1629" i="8"/>
  <c r="G1629" i="8" s="1"/>
  <c r="F2011" i="8"/>
  <c r="G2011" i="8" s="1"/>
  <c r="F1641" i="8"/>
  <c r="G1641" i="8" s="1"/>
  <c r="F1621" i="8"/>
  <c r="G1621" i="8" s="1"/>
  <c r="F1982" i="8"/>
  <c r="G1982" i="8" s="1"/>
  <c r="F1976" i="8"/>
  <c r="G1976" i="8" s="1"/>
  <c r="F1647" i="8"/>
  <c r="G1647" i="8" s="1"/>
  <c r="F1747" i="8"/>
  <c r="G1747" i="8" s="1"/>
  <c r="F50" i="8"/>
  <c r="G50" i="8" s="1"/>
  <c r="F74" i="8"/>
  <c r="G74" i="8" s="1"/>
  <c r="F1717" i="8"/>
  <c r="G1717" i="8" s="1"/>
  <c r="F1992" i="8"/>
  <c r="G1992" i="8" s="1"/>
  <c r="F1947" i="8"/>
  <c r="G1947" i="8" s="1"/>
  <c r="F1654" i="8"/>
  <c r="G1654" i="8" s="1"/>
  <c r="F1240" i="8"/>
  <c r="G1240" i="8" s="1"/>
  <c r="F1877" i="8"/>
  <c r="G1877" i="8" s="1"/>
  <c r="F1995" i="8"/>
  <c r="G1995" i="8" s="1"/>
  <c r="F1967" i="8"/>
  <c r="G1967" i="8" s="1"/>
  <c r="F1981" i="8"/>
  <c r="G1981" i="8" s="1"/>
  <c r="F1953" i="8"/>
  <c r="G1953" i="8" s="1"/>
  <c r="F1793" i="8"/>
  <c r="G1793" i="8" s="1"/>
  <c r="F1911" i="8"/>
  <c r="G1911" i="8" s="1"/>
  <c r="F1916" i="8"/>
  <c r="G1916" i="8" s="1"/>
  <c r="F1353" i="8"/>
  <c r="G1353" i="8" s="1"/>
  <c r="F1202" i="8"/>
  <c r="G1202" i="8" s="1"/>
  <c r="F1906" i="8"/>
  <c r="G1906" i="8" s="1"/>
  <c r="F85" i="8"/>
  <c r="G85" i="8" s="1"/>
  <c r="F1612" i="8"/>
  <c r="G1612" i="8" s="1"/>
  <c r="F1999" i="8"/>
  <c r="G1999" i="8" s="1"/>
  <c r="F1456" i="8"/>
  <c r="G1456" i="8" s="1"/>
  <c r="F1490" i="8"/>
  <c r="G1490" i="8" s="1"/>
  <c r="F1347" i="8"/>
  <c r="G1347" i="8" s="1"/>
  <c r="F1268" i="8"/>
  <c r="G1268" i="8" s="1"/>
  <c r="F1514" i="8"/>
  <c r="G1514" i="8" s="1"/>
  <c r="F1312" i="8"/>
  <c r="G1312" i="8" s="1"/>
  <c r="F1800" i="8"/>
  <c r="G1800" i="8" s="1"/>
  <c r="F1644" i="8"/>
  <c r="G1644" i="8" s="1"/>
  <c r="F1674" i="8"/>
  <c r="G1674" i="8" s="1"/>
  <c r="F1713" i="8"/>
  <c r="G1713" i="8" s="1"/>
  <c r="F1587" i="8"/>
  <c r="G1587" i="8" s="1"/>
  <c r="F98" i="8"/>
  <c r="G98" i="8" s="1"/>
  <c r="F1943" i="8"/>
  <c r="G1943" i="8" s="1"/>
  <c r="F1908" i="8"/>
  <c r="G1908" i="8" s="1"/>
  <c r="F1651" i="8"/>
  <c r="G1651" i="8" s="1"/>
  <c r="F1963" i="8"/>
  <c r="G1963" i="8" s="1"/>
  <c r="F83" i="8"/>
  <c r="G83" i="8" s="1"/>
  <c r="F2001" i="8"/>
  <c r="G2001" i="8" s="1"/>
  <c r="F1484" i="8"/>
  <c r="G1484" i="8" s="1"/>
  <c r="F1761" i="8"/>
  <c r="G1761" i="8" s="1"/>
  <c r="F1650" i="8"/>
  <c r="G1650" i="8" s="1"/>
  <c r="F1927" i="8"/>
  <c r="G1927" i="8" s="1"/>
  <c r="F1779" i="8"/>
  <c r="G1779" i="8" s="1"/>
  <c r="F1756" i="8"/>
  <c r="G1756" i="8" s="1"/>
  <c r="F65" i="8"/>
  <c r="G65" i="8" s="1"/>
  <c r="F1787" i="8"/>
  <c r="G1787" i="8" s="1"/>
  <c r="F1452" i="8"/>
  <c r="G1452" i="8" s="1"/>
  <c r="F1891" i="8"/>
  <c r="G1891" i="8" s="1"/>
  <c r="F1662" i="8"/>
  <c r="G1662" i="8" s="1"/>
  <c r="F1804" i="8"/>
  <c r="G1804" i="8" s="1"/>
  <c r="F58" i="8"/>
  <c r="G58" i="8" s="1"/>
  <c r="F61" i="8"/>
  <c r="G61" i="8" s="1"/>
  <c r="F2034" i="8"/>
  <c r="G2034" i="8" s="1"/>
  <c r="F1812" i="8"/>
  <c r="G1812" i="8" s="1"/>
  <c r="F87" i="8"/>
  <c r="G87" i="8" s="1"/>
  <c r="F1403" i="8"/>
  <c r="G1403" i="8" s="1"/>
  <c r="F1493" i="8"/>
  <c r="G1493" i="8" s="1"/>
  <c r="F1872" i="8"/>
  <c r="G1872" i="8" s="1"/>
  <c r="F1989" i="8"/>
  <c r="G1989" i="8" s="1"/>
  <c r="F2014" i="8"/>
  <c r="G2014" i="8" s="1"/>
  <c r="F1837" i="8"/>
  <c r="G1837" i="8" s="1"/>
  <c r="F1653" i="8"/>
  <c r="G1653" i="8" s="1"/>
  <c r="F1871" i="8"/>
  <c r="G1871" i="8" s="1"/>
  <c r="F1518" i="8"/>
  <c r="G1518" i="8" s="1"/>
  <c r="F1260" i="8"/>
  <c r="G1260" i="8" s="1"/>
  <c r="F1519" i="8"/>
  <c r="G1519" i="8" s="1"/>
  <c r="F1219" i="8"/>
  <c r="G1219" i="8" s="1"/>
  <c r="F1137" i="8"/>
  <c r="G1137" i="8" s="1"/>
  <c r="F1489" i="8"/>
  <c r="G1489" i="8" s="1"/>
  <c r="F1148" i="8"/>
  <c r="G1148" i="8" s="1"/>
  <c r="F1001" i="8"/>
  <c r="G1001" i="8" s="1"/>
  <c r="F1616" i="8"/>
  <c r="G1616" i="8" s="1"/>
  <c r="F1495" i="8"/>
  <c r="G1495" i="8" s="1"/>
  <c r="F1187" i="8"/>
  <c r="G1187" i="8" s="1"/>
  <c r="F1363" i="8"/>
  <c r="G1363" i="8" s="1"/>
  <c r="F1288" i="8"/>
  <c r="G1288" i="8" s="1"/>
  <c r="F1236" i="8"/>
  <c r="G1236" i="8" s="1"/>
  <c r="F1397" i="8"/>
  <c r="G1397" i="8" s="1"/>
  <c r="F1245" i="8"/>
  <c r="G1245" i="8" s="1"/>
  <c r="F1340" i="8"/>
  <c r="G1340" i="8" s="1"/>
  <c r="F1048" i="8"/>
  <c r="G1048" i="8" s="1"/>
  <c r="F1599" i="8"/>
  <c r="G1599" i="8" s="1"/>
  <c r="F1283" i="8"/>
  <c r="G1283" i="8" s="1"/>
  <c r="F1243" i="8"/>
  <c r="G1243" i="8" s="1"/>
  <c r="F1568" i="8"/>
  <c r="G1568" i="8" s="1"/>
  <c r="F1346" i="8"/>
  <c r="G1346" i="8" s="1"/>
  <c r="F1524" i="8"/>
  <c r="G1524" i="8" s="1"/>
  <c r="F1512" i="8"/>
  <c r="G1512" i="8" s="1"/>
  <c r="F1526" i="8"/>
  <c r="G1526" i="8" s="1"/>
  <c r="F1620" i="8"/>
  <c r="G1620" i="8" s="1"/>
  <c r="F1520" i="8"/>
  <c r="G1520" i="8" s="1"/>
  <c r="F1455" i="8"/>
  <c r="G1455" i="8" s="1"/>
  <c r="F1204" i="8"/>
  <c r="G1204" i="8" s="1"/>
  <c r="F1440" i="8"/>
  <c r="G1440" i="8" s="1"/>
  <c r="F1573" i="8"/>
  <c r="G1573" i="8" s="1"/>
  <c r="F1229" i="8"/>
  <c r="G1229" i="8" s="1"/>
  <c r="F1498" i="8"/>
  <c r="G1498" i="8" s="1"/>
  <c r="F1152" i="8"/>
  <c r="G1152" i="8" s="1"/>
  <c r="F1376" i="8"/>
  <c r="G1376" i="8" s="1"/>
  <c r="F930" i="8"/>
  <c r="G930" i="8" s="1"/>
  <c r="F1752" i="8"/>
  <c r="G1752" i="8" s="1"/>
  <c r="F1567" i="8"/>
  <c r="G1567" i="8" s="1"/>
  <c r="F1451" i="8"/>
  <c r="G1451" i="8" s="1"/>
  <c r="F1189" i="8"/>
  <c r="G1189" i="8" s="1"/>
  <c r="F1332" i="8"/>
  <c r="G1332" i="8" s="1"/>
  <c r="F1265" i="8"/>
  <c r="G1265" i="8" s="1"/>
  <c r="F1115" i="8"/>
  <c r="G1115" i="8" s="1"/>
  <c r="F1682" i="8"/>
  <c r="G1682" i="8" s="1"/>
  <c r="F1390" i="8"/>
  <c r="G1390" i="8" s="1"/>
  <c r="F1170" i="8"/>
  <c r="G1170" i="8" s="1"/>
  <c r="F1541" i="8"/>
  <c r="G1541" i="8" s="1"/>
  <c r="F1169" i="8"/>
  <c r="G1169" i="8" s="1"/>
  <c r="F1776" i="8"/>
  <c r="G1776" i="8" s="1"/>
  <c r="F1405" i="8"/>
  <c r="G1405" i="8" s="1"/>
  <c r="F1224" i="8"/>
  <c r="G1224" i="8" s="1"/>
  <c r="F1153" i="8"/>
  <c r="G1153" i="8" s="1"/>
  <c r="F1504" i="8"/>
  <c r="G1504" i="8" s="1"/>
  <c r="F1328" i="8"/>
  <c r="G1328" i="8" s="1"/>
  <c r="F1281" i="8"/>
  <c r="G1281" i="8" s="1"/>
  <c r="F1206" i="8"/>
  <c r="G1206" i="8" s="1"/>
  <c r="F1201" i="8"/>
  <c r="G1201" i="8" s="1"/>
  <c r="F873" i="8"/>
  <c r="G873" i="8" s="1"/>
  <c r="F654" i="8"/>
  <c r="G654" i="8" s="1"/>
  <c r="F1099" i="8"/>
  <c r="G1099" i="8" s="1"/>
  <c r="F939" i="8"/>
  <c r="G939" i="8" s="1"/>
  <c r="F893" i="8"/>
  <c r="G893" i="8" s="1"/>
  <c r="F730" i="8"/>
  <c r="G730" i="8" s="1"/>
  <c r="F764" i="8"/>
  <c r="G764" i="8" s="1"/>
  <c r="F1517" i="8"/>
  <c r="G1517" i="8" s="1"/>
  <c r="F1097" i="8"/>
  <c r="G1097" i="8" s="1"/>
  <c r="F1061" i="8"/>
  <c r="G1061" i="8" s="1"/>
  <c r="F660" i="8"/>
  <c r="G660" i="8" s="1"/>
  <c r="F230" i="8"/>
  <c r="G230" i="8" s="1"/>
  <c r="F620" i="8"/>
  <c r="G620" i="8" s="1"/>
  <c r="F1764" i="8"/>
  <c r="G1764" i="8" s="1"/>
  <c r="F1443" i="8"/>
  <c r="G1443" i="8" s="1"/>
  <c r="F808" i="8"/>
  <c r="G808" i="8" s="1"/>
  <c r="F819" i="8"/>
  <c r="G819" i="8" s="1"/>
  <c r="F1560" i="8"/>
  <c r="G1560" i="8" s="1"/>
  <c r="F1467" i="8"/>
  <c r="G1467" i="8" s="1"/>
  <c r="F1436" i="8"/>
  <c r="G1436" i="8" s="1"/>
  <c r="F1345" i="8"/>
  <c r="G1345" i="8" s="1"/>
  <c r="F1177" i="8"/>
  <c r="G1177" i="8" s="1"/>
  <c r="F1302" i="8"/>
  <c r="G1302" i="8" s="1"/>
  <c r="F991" i="8"/>
  <c r="G991" i="8" s="1"/>
  <c r="F1145" i="8"/>
  <c r="G1145" i="8" s="1"/>
  <c r="F1656" i="8"/>
  <c r="G1656" i="8" s="1"/>
  <c r="F1427" i="8"/>
  <c r="G1427" i="8" s="1"/>
  <c r="F1471" i="8"/>
  <c r="G1471" i="8" s="1"/>
  <c r="F1134" i="8"/>
  <c r="G1134" i="8" s="1"/>
  <c r="F1166" i="8"/>
  <c r="G1166" i="8" s="1"/>
  <c r="F1355" i="8"/>
  <c r="G1355" i="8" s="1"/>
  <c r="F1432" i="8"/>
  <c r="G1432" i="8" s="1"/>
  <c r="F1352" i="8"/>
  <c r="G1352" i="8" s="1"/>
  <c r="F1532" i="8"/>
  <c r="G1532" i="8" s="1"/>
  <c r="F1374" i="8"/>
  <c r="G1374" i="8" s="1"/>
  <c r="F1285" i="8"/>
  <c r="G1285" i="8" s="1"/>
  <c r="F1445" i="8"/>
  <c r="G1445" i="8" s="1"/>
  <c r="F1808" i="8"/>
  <c r="G1808" i="8" s="1"/>
  <c r="F1559" i="8"/>
  <c r="G1559" i="8" s="1"/>
  <c r="F1624" i="8"/>
  <c r="G1624" i="8" s="1"/>
  <c r="F1439" i="8"/>
  <c r="G1439" i="8" s="1"/>
  <c r="F1480" i="8"/>
  <c r="G1480" i="8" s="1"/>
  <c r="F1188" i="8"/>
  <c r="G1188" i="8" s="1"/>
  <c r="F1394" i="8"/>
  <c r="G1394" i="8" s="1"/>
  <c r="F1736" i="8"/>
  <c r="G1736" i="8" s="1"/>
  <c r="F1491" i="8"/>
  <c r="G1491" i="8" s="1"/>
  <c r="F1551" i="8"/>
  <c r="G1551" i="8" s="1"/>
  <c r="F1529" i="8"/>
  <c r="G1529" i="8" s="1"/>
  <c r="F1413" i="8"/>
  <c r="G1413" i="8" s="1"/>
  <c r="F1648" i="8"/>
  <c r="G1648" i="8" s="1"/>
  <c r="F1476" i="8"/>
  <c r="G1476" i="8" s="1"/>
  <c r="F1448" i="8"/>
  <c r="G1448" i="8" s="1"/>
  <c r="F1446" i="8"/>
  <c r="G1446" i="8" s="1"/>
  <c r="F843" i="8"/>
  <c r="G843" i="8" s="1"/>
  <c r="F1269" i="8"/>
  <c r="G1269" i="8" s="1"/>
  <c r="F1561" i="8"/>
  <c r="G1561" i="8" s="1"/>
  <c r="F926" i="8"/>
  <c r="G926" i="8" s="1"/>
  <c r="F827" i="8"/>
  <c r="G827" i="8" s="1"/>
  <c r="F1023" i="8"/>
  <c r="G1023" i="8" s="1"/>
  <c r="F1303" i="8"/>
  <c r="G1303" i="8" s="1"/>
  <c r="F810" i="8"/>
  <c r="G810" i="8" s="1"/>
  <c r="F757" i="8"/>
  <c r="G757" i="8" s="1"/>
  <c r="F277" i="8"/>
  <c r="G277" i="8" s="1"/>
  <c r="F777" i="8"/>
  <c r="G777" i="8" s="1"/>
  <c r="F1040" i="8"/>
  <c r="G1040" i="8" s="1"/>
  <c r="F850" i="8"/>
  <c r="G850" i="8" s="1"/>
  <c r="F936" i="8"/>
  <c r="G936" i="8" s="1"/>
  <c r="F787" i="8"/>
  <c r="G787" i="8" s="1"/>
  <c r="F1094" i="8"/>
  <c r="G1094" i="8" s="1"/>
  <c r="F602" i="8"/>
  <c r="G602" i="8" s="1"/>
  <c r="F1501" i="8"/>
  <c r="G1501" i="8" s="1"/>
  <c r="F1444" i="8"/>
  <c r="G1444" i="8" s="1"/>
  <c r="F1096" i="8"/>
  <c r="G1096" i="8" s="1"/>
  <c r="F1365" i="8"/>
  <c r="G1365" i="8" s="1"/>
  <c r="F1135" i="8"/>
  <c r="G1135" i="8" s="1"/>
  <c r="F1093" i="8"/>
  <c r="G1093" i="8" s="1"/>
  <c r="F1548" i="8"/>
  <c r="G1548" i="8" s="1"/>
  <c r="F1220" i="8"/>
  <c r="G1220" i="8" s="1"/>
  <c r="F1323" i="8"/>
  <c r="G1323" i="8" s="1"/>
  <c r="F1133" i="8"/>
  <c r="G1133" i="8" s="1"/>
  <c r="F1313" i="8"/>
  <c r="G1313" i="8" s="1"/>
  <c r="F1138" i="8"/>
  <c r="G1138" i="8" s="1"/>
  <c r="F1404" i="8"/>
  <c r="G1404" i="8" s="1"/>
  <c r="F1505" i="8"/>
  <c r="G1505" i="8" s="1"/>
  <c r="F1233" i="8"/>
  <c r="G1233" i="8" s="1"/>
  <c r="F1190" i="8"/>
  <c r="G1190" i="8" s="1"/>
  <c r="F1563" i="8"/>
  <c r="G1563" i="8" s="1"/>
  <c r="F1291" i="8"/>
  <c r="G1291" i="8" s="1"/>
  <c r="F1680" i="8"/>
  <c r="G1680" i="8" s="1"/>
  <c r="F1393" i="8"/>
  <c r="G1393" i="8" s="1"/>
  <c r="F1431" i="8"/>
  <c r="G1431" i="8" s="1"/>
  <c r="F1128" i="8"/>
  <c r="G1128" i="8" s="1"/>
  <c r="F1533" i="8"/>
  <c r="G1533" i="8" s="1"/>
  <c r="F1516" i="8"/>
  <c r="G1516" i="8" s="1"/>
  <c r="F1298" i="8"/>
  <c r="G1298" i="8" s="1"/>
  <c r="F1707" i="8"/>
  <c r="G1707" i="8" s="1"/>
  <c r="F1423" i="8"/>
  <c r="G1423" i="8" s="1"/>
  <c r="F1161" i="8"/>
  <c r="G1161" i="8" s="1"/>
  <c r="F1424" i="8"/>
  <c r="G1424" i="8" s="1"/>
  <c r="F1151" i="8"/>
  <c r="G1151" i="8" s="1"/>
  <c r="F1261" i="8"/>
  <c r="G1261" i="8" s="1"/>
  <c r="F661" i="8"/>
  <c r="G661" i="8" s="1"/>
  <c r="F1319" i="8"/>
  <c r="G1319" i="8" s="1"/>
  <c r="F1060" i="8"/>
  <c r="G1060" i="8" s="1"/>
  <c r="F1398" i="8"/>
  <c r="G1398" i="8" s="1"/>
  <c r="F1525" i="8"/>
  <c r="G1525" i="8" s="1"/>
  <c r="F303" i="8"/>
  <c r="G303" i="8" s="1"/>
  <c r="F999" i="8"/>
  <c r="G999" i="8" s="1"/>
  <c r="F823" i="8"/>
  <c r="G823" i="8" s="1"/>
  <c r="F814" i="8"/>
  <c r="G814" i="8" s="1"/>
  <c r="F985" i="8"/>
  <c r="G985" i="8" s="1"/>
  <c r="F803" i="8"/>
  <c r="G803" i="8" s="1"/>
  <c r="F1542" i="8"/>
  <c r="G1542" i="8" s="1"/>
  <c r="F1807" i="8"/>
  <c r="G1807" i="8" s="1"/>
  <c r="F747" i="8"/>
  <c r="G747" i="8" s="1"/>
  <c r="F659" i="8"/>
  <c r="G659" i="8" s="1"/>
  <c r="F1095" i="8"/>
  <c r="G1095" i="8" s="1"/>
  <c r="F1021" i="8"/>
  <c r="G1021" i="8" s="1"/>
  <c r="F953" i="8"/>
  <c r="G953" i="8" s="1"/>
  <c r="F1228" i="8"/>
  <c r="G1228" i="8" s="1"/>
  <c r="F713" i="8"/>
  <c r="G713" i="8" s="1"/>
  <c r="F704" i="8"/>
  <c r="G704" i="8" s="1"/>
  <c r="F1613" i="8"/>
  <c r="G1613" i="8" s="1"/>
  <c r="F1349" i="8"/>
  <c r="G1349" i="8" s="1"/>
  <c r="F1181" i="8"/>
  <c r="G1181" i="8" s="1"/>
  <c r="F1209" i="8"/>
  <c r="G1209" i="8" s="1"/>
  <c r="F1348" i="8"/>
  <c r="G1348" i="8" s="1"/>
  <c r="F1477" i="8"/>
  <c r="G1477" i="8" s="1"/>
  <c r="F1840" i="8"/>
  <c r="G1840" i="8" s="1"/>
  <c r="F772" i="8"/>
  <c r="G772" i="8" s="1"/>
  <c r="F1741" i="8"/>
  <c r="G1741" i="8" s="1"/>
  <c r="F1545" i="8"/>
  <c r="G1545" i="8" s="1"/>
  <c r="F1420" i="8"/>
  <c r="G1420" i="8" s="1"/>
  <c r="F1217" i="8"/>
  <c r="G1217" i="8" s="1"/>
  <c r="F1522" i="8"/>
  <c r="G1522" i="8" s="1"/>
  <c r="F1114" i="8"/>
  <c r="G1114" i="8" s="1"/>
  <c r="F1457" i="8"/>
  <c r="G1457" i="8" s="1"/>
  <c r="F1254" i="8"/>
  <c r="G1254" i="8" s="1"/>
  <c r="F1578" i="8"/>
  <c r="G1578" i="8" s="1"/>
  <c r="F1210" i="8"/>
  <c r="G1210" i="8" s="1"/>
  <c r="F1435" i="8"/>
  <c r="G1435" i="8" s="1"/>
  <c r="F1552" i="8"/>
  <c r="G1552" i="8" s="1"/>
  <c r="F1508" i="8"/>
  <c r="G1508" i="8" s="1"/>
  <c r="F1510" i="8"/>
  <c r="G1510" i="8" s="1"/>
  <c r="F801" i="8"/>
  <c r="G801" i="8" s="1"/>
  <c r="F860" i="8"/>
  <c r="G860" i="8" s="1"/>
  <c r="F790" i="8"/>
  <c r="G790" i="8" s="1"/>
  <c r="F1200" i="8"/>
  <c r="G1200" i="8" s="1"/>
  <c r="F1557" i="8"/>
  <c r="G1557" i="8" s="1"/>
  <c r="F1410" i="8"/>
  <c r="G1410" i="8" s="1"/>
  <c r="F1792" i="8"/>
  <c r="G1792" i="8" s="1"/>
  <c r="F1543" i="8"/>
  <c r="G1543" i="8" s="1"/>
  <c r="F2026" i="8"/>
  <c r="G2026" i="8" s="1"/>
  <c r="F1500" i="8"/>
  <c r="G1500" i="8" s="1"/>
  <c r="F1314" i="8"/>
  <c r="G1314" i="8" s="1"/>
  <c r="F1449" i="8"/>
  <c r="G1449" i="8" s="1"/>
  <c r="F1241" i="8"/>
  <c r="G1241" i="8" s="1"/>
  <c r="F1364" i="8"/>
  <c r="G1364" i="8" s="1"/>
  <c r="F1775" i="8"/>
  <c r="G1775" i="8" s="1"/>
  <c r="F1238" i="8"/>
  <c r="G1238" i="8" s="1"/>
  <c r="F1550" i="8"/>
  <c r="G1550" i="8" s="1"/>
  <c r="F1760" i="8"/>
  <c r="G1760" i="8" s="1"/>
  <c r="F1459" i="8"/>
  <c r="G1459" i="8" s="1"/>
  <c r="F1511" i="8"/>
  <c r="G1511" i="8" s="1"/>
  <c r="F1056" i="8"/>
  <c r="G1056" i="8" s="1"/>
  <c r="F762" i="8"/>
  <c r="G762" i="8" s="1"/>
  <c r="F1176" i="8"/>
  <c r="G1176" i="8" s="1"/>
  <c r="F477" i="8"/>
  <c r="G477" i="8" s="1"/>
  <c r="F1414" i="8"/>
  <c r="G1414" i="8" s="1"/>
  <c r="F1165" i="8"/>
  <c r="G1165" i="8" s="1"/>
  <c r="F1667" i="8"/>
  <c r="G1667" i="8" s="1"/>
  <c r="F1679" i="8"/>
  <c r="G1679" i="8" s="1"/>
  <c r="F848" i="8"/>
  <c r="G848" i="8" s="1"/>
  <c r="F782" i="8"/>
  <c r="G782" i="8" s="1"/>
  <c r="F826" i="8"/>
  <c r="G826" i="8" s="1"/>
  <c r="F735" i="8"/>
  <c r="G735" i="8" s="1"/>
  <c r="F962" i="8"/>
  <c r="G962" i="8" s="1"/>
  <c r="F681" i="8"/>
  <c r="G681" i="8" s="1"/>
  <c r="F984" i="8"/>
  <c r="G984" i="8" s="1"/>
  <c r="F1663" i="8"/>
  <c r="G1663" i="8" s="1"/>
  <c r="F1029" i="8"/>
  <c r="G1029" i="8" s="1"/>
  <c r="F688" i="8"/>
  <c r="G688" i="8" s="1"/>
  <c r="F2031" i="8"/>
  <c r="G2031" i="8" s="1"/>
  <c r="F1746" i="8"/>
  <c r="G1746" i="8" s="1"/>
  <c r="F1156" i="8"/>
  <c r="G1156" i="8" s="1"/>
  <c r="F1502" i="8"/>
  <c r="G1502" i="8" s="1"/>
  <c r="F1116" i="8"/>
  <c r="G1116" i="8" s="1"/>
  <c r="F1712" i="8"/>
  <c r="G1712" i="8" s="1"/>
  <c r="F1523" i="8"/>
  <c r="G1523" i="8" s="1"/>
  <c r="F1591" i="8"/>
  <c r="G1591" i="8" s="1"/>
  <c r="F1212" i="8"/>
  <c r="G1212" i="8" s="1"/>
  <c r="F1197" i="8"/>
  <c r="G1197" i="8" s="1"/>
  <c r="F1325" i="8"/>
  <c r="G1325" i="8" s="1"/>
  <c r="F1121" i="8"/>
  <c r="G1121" i="8" s="1"/>
  <c r="F1538" i="8"/>
  <c r="G1538" i="8" s="1"/>
  <c r="F1399" i="8"/>
  <c r="G1399" i="8" s="1"/>
  <c r="F802" i="8"/>
  <c r="G802" i="8" s="1"/>
  <c r="F749" i="8"/>
  <c r="G749" i="8" s="1"/>
  <c r="F1554" i="8"/>
  <c r="G1554" i="8" s="1"/>
  <c r="F1598" i="8"/>
  <c r="G1598" i="8" s="1"/>
  <c r="F1450" i="8"/>
  <c r="G1450" i="8" s="1"/>
  <c r="F1321" i="8"/>
  <c r="G1321" i="8" s="1"/>
  <c r="F1316" i="8"/>
  <c r="G1316" i="8" s="1"/>
  <c r="F1289" i="8"/>
  <c r="G1289" i="8" s="1"/>
  <c r="F1273" i="8"/>
  <c r="G1273" i="8" s="1"/>
  <c r="F1104" i="8"/>
  <c r="G1104" i="8" s="1"/>
  <c r="F1429" i="8"/>
  <c r="G1429" i="8" s="1"/>
  <c r="F1193" i="8"/>
  <c r="G1193" i="8" s="1"/>
  <c r="F1664" i="8"/>
  <c r="G1664" i="8" s="1"/>
  <c r="F1415" i="8"/>
  <c r="G1415" i="8" s="1"/>
  <c r="F1108" i="8"/>
  <c r="G1108" i="8" s="1"/>
  <c r="F1154" i="8"/>
  <c r="G1154" i="8" s="1"/>
  <c r="F1421" i="8"/>
  <c r="G1421" i="8" s="1"/>
  <c r="F897" i="8"/>
  <c r="G897" i="8" s="1"/>
  <c r="F1708" i="8"/>
  <c r="G1708" i="8" s="1"/>
  <c r="F1566" i="8"/>
  <c r="G1566" i="8" s="1"/>
  <c r="F1735" i="8"/>
  <c r="G1735" i="8" s="1"/>
  <c r="F1528" i="8"/>
  <c r="G1528" i="8" s="1"/>
  <c r="F1208" i="8"/>
  <c r="G1208" i="8" s="1"/>
  <c r="F1317" i="8"/>
  <c r="G1317" i="8" s="1"/>
  <c r="F1458" i="8"/>
  <c r="G1458" i="8" s="1"/>
  <c r="F987" i="8"/>
  <c r="G987" i="8" s="1"/>
  <c r="F856" i="8"/>
  <c r="G856" i="8" s="1"/>
  <c r="F1422" i="8"/>
  <c r="G1422" i="8" s="1"/>
  <c r="F1719" i="8"/>
  <c r="G1719" i="8" s="1"/>
  <c r="F1274" i="8"/>
  <c r="G1274" i="8" s="1"/>
  <c r="F1109" i="8"/>
  <c r="G1109" i="8" s="1"/>
  <c r="F1632" i="8"/>
  <c r="G1632" i="8" s="1"/>
  <c r="F896" i="8"/>
  <c r="G896" i="8" s="1"/>
  <c r="F1092" i="8"/>
  <c r="G1092" i="8" s="1"/>
  <c r="F763" i="8"/>
  <c r="G763" i="8" s="1"/>
  <c r="F675" i="8"/>
  <c r="G675" i="8" s="1"/>
  <c r="F1013" i="8"/>
  <c r="G1013" i="8" s="1"/>
  <c r="F745" i="8"/>
  <c r="G745" i="8" s="1"/>
  <c r="F1016" i="8"/>
  <c r="G1016" i="8" s="1"/>
  <c r="F1547" i="8"/>
  <c r="G1547" i="8" s="1"/>
  <c r="F1315" i="8"/>
  <c r="G1315" i="8" s="1"/>
  <c r="F1068" i="8"/>
  <c r="G1068" i="8" s="1"/>
  <c r="F1082" i="8"/>
  <c r="G1082" i="8" s="1"/>
  <c r="F831" i="8"/>
  <c r="G831" i="8" s="1"/>
  <c r="F1042" i="8"/>
  <c r="G1042" i="8" s="1"/>
  <c r="F865" i="8"/>
  <c r="G865" i="8" s="1"/>
  <c r="F907" i="8"/>
  <c r="G907" i="8" s="1"/>
  <c r="F1618" i="8"/>
  <c r="G1618" i="8" s="1"/>
  <c r="F1863" i="8"/>
  <c r="G1863" i="8" s="1"/>
  <c r="F1266" i="8"/>
  <c r="G1266" i="8" s="1"/>
  <c r="F1402" i="8"/>
  <c r="G1402" i="8" s="1"/>
  <c r="F1373" i="8"/>
  <c r="G1373" i="8" s="1"/>
  <c r="F1671" i="8"/>
  <c r="G1671" i="8" s="1"/>
  <c r="F1463" i="8"/>
  <c r="G1463" i="8" s="1"/>
  <c r="F1318" i="8"/>
  <c r="G1318" i="8" s="1"/>
  <c r="F1309" i="8"/>
  <c r="G1309" i="8" s="1"/>
  <c r="F1465" i="8"/>
  <c r="G1465" i="8" s="1"/>
  <c r="F1461" i="8"/>
  <c r="G1461" i="8" s="1"/>
  <c r="F1824" i="8"/>
  <c r="G1824" i="8" s="1"/>
  <c r="F1275" i="8"/>
  <c r="G1275" i="8" s="1"/>
  <c r="F278" i="8"/>
  <c r="G278" i="8" s="1"/>
  <c r="F1506" i="8"/>
  <c r="G1506" i="8" s="1"/>
  <c r="F1470" i="8"/>
  <c r="G1470" i="8" s="1"/>
  <c r="F1639" i="8"/>
  <c r="G1639" i="8" s="1"/>
  <c r="F1475" i="8"/>
  <c r="G1475" i="8" s="1"/>
  <c r="F1203" i="8"/>
  <c r="G1203" i="8" s="1"/>
  <c r="F1149" i="8"/>
  <c r="G1149" i="8" s="1"/>
  <c r="F1409" i="8"/>
  <c r="G1409" i="8" s="1"/>
  <c r="F1839" i="8"/>
  <c r="G1839" i="8" s="1"/>
  <c r="F1043" i="8"/>
  <c r="G1043" i="8" s="1"/>
  <c r="F1417" i="8"/>
  <c r="G1417" i="8" s="1"/>
  <c r="F1582" i="8"/>
  <c r="G1582" i="8" s="1"/>
  <c r="F1751" i="8"/>
  <c r="G1751" i="8" s="1"/>
  <c r="F1492" i="8"/>
  <c r="G1492" i="8" s="1"/>
  <c r="F1296" i="8"/>
  <c r="G1296" i="8" s="1"/>
  <c r="F1494" i="8"/>
  <c r="G1494" i="8" s="1"/>
  <c r="F909" i="8"/>
  <c r="G909" i="8" s="1"/>
  <c r="F1132" i="8"/>
  <c r="G1132" i="8" s="1"/>
  <c r="F1426" i="8"/>
  <c r="G1426" i="8" s="1"/>
  <c r="F1438" i="8"/>
  <c r="G1438" i="8" s="1"/>
  <c r="F1307" i="8"/>
  <c r="G1307" i="8" s="1"/>
  <c r="F1604" i="8"/>
  <c r="G1604" i="8" s="1"/>
  <c r="F1400" i="8"/>
  <c r="G1400" i="8" s="1"/>
  <c r="F1380" i="8"/>
  <c r="G1380" i="8" s="1"/>
  <c r="F1460" i="8"/>
  <c r="G1460" i="8" s="1"/>
  <c r="F1430" i="8"/>
  <c r="G1430" i="8" s="1"/>
  <c r="F773" i="8"/>
  <c r="G773" i="8" s="1"/>
  <c r="F720" i="8"/>
  <c r="G720" i="8" s="1"/>
  <c r="F1007" i="8"/>
  <c r="G1007" i="8" s="1"/>
  <c r="F918" i="8"/>
  <c r="G918" i="8" s="1"/>
  <c r="F1129" i="8"/>
  <c r="G1129" i="8" s="1"/>
  <c r="F1074" i="8"/>
  <c r="G1074" i="8" s="1"/>
  <c r="F1419" i="8"/>
  <c r="G1419" i="8" s="1"/>
  <c r="F1157" i="8"/>
  <c r="G1157" i="8" s="1"/>
  <c r="F906" i="8"/>
  <c r="G906" i="8" s="1"/>
  <c r="F828" i="8"/>
  <c r="G828" i="8" s="1"/>
  <c r="F944" i="8"/>
  <c r="G944" i="8" s="1"/>
  <c r="F789" i="8"/>
  <c r="G789" i="8" s="1"/>
  <c r="F527" i="8"/>
  <c r="G527" i="8" s="1"/>
  <c r="F467" i="8"/>
  <c r="G467" i="8" s="1"/>
  <c r="F795" i="8"/>
  <c r="G795" i="8" s="1"/>
  <c r="F959" i="8"/>
  <c r="G959" i="8" s="1"/>
  <c r="F1297" i="8"/>
  <c r="G1297" i="8" s="1"/>
  <c r="F1213" i="8"/>
  <c r="G1213" i="8" s="1"/>
  <c r="F1387" i="8"/>
  <c r="G1387" i="8" s="1"/>
  <c r="F1184" i="8"/>
  <c r="G1184" i="8" s="1"/>
  <c r="F1301" i="8"/>
  <c r="G1301" i="8" s="1"/>
  <c r="F1474" i="8"/>
  <c r="G1474" i="8" s="1"/>
  <c r="F1434" i="8"/>
  <c r="G1434" i="8" s="1"/>
  <c r="F592" i="8"/>
  <c r="G592" i="8" s="1"/>
  <c r="F1331" i="8"/>
  <c r="G1331" i="8" s="1"/>
  <c r="F1672" i="8"/>
  <c r="G1672" i="8" s="1"/>
  <c r="F1577" i="8"/>
  <c r="G1577" i="8" s="1"/>
  <c r="F1540" i="8"/>
  <c r="G1540" i="8" s="1"/>
  <c r="F1558" i="8"/>
  <c r="G1558" i="8" s="1"/>
  <c r="F1249" i="8"/>
  <c r="G1249" i="8" s="1"/>
  <c r="F1290" i="8"/>
  <c r="G1290" i="8" s="1"/>
  <c r="F1486" i="8"/>
  <c r="G1486" i="8" s="1"/>
  <c r="F1250" i="8"/>
  <c r="G1250" i="8" s="1"/>
  <c r="F1696" i="8"/>
  <c r="G1696" i="8" s="1"/>
  <c r="F1575" i="8"/>
  <c r="G1575" i="8" s="1"/>
  <c r="F1251" i="8"/>
  <c r="G1251" i="8" s="1"/>
  <c r="F1341" i="8"/>
  <c r="G1341" i="8" s="1"/>
  <c r="F1371" i="8"/>
  <c r="G1371" i="8" s="1"/>
  <c r="F1553" i="8"/>
  <c r="G1553" i="8" s="1"/>
  <c r="F1377" i="8"/>
  <c r="G1377" i="8" s="1"/>
  <c r="F986" i="8"/>
  <c r="G986" i="8" s="1"/>
  <c r="F815" i="8"/>
  <c r="G815" i="8" s="1"/>
  <c r="F1454" i="8"/>
  <c r="G1454" i="8" s="1"/>
  <c r="F1623" i="8"/>
  <c r="G1623" i="8" s="1"/>
  <c r="F1537" i="8"/>
  <c r="G1537" i="8" s="1"/>
  <c r="F1173" i="8"/>
  <c r="G1173" i="8" s="1"/>
  <c r="F696" i="8"/>
  <c r="G696" i="8" s="1"/>
  <c r="F1253" i="8"/>
  <c r="G1253" i="8" s="1"/>
  <c r="F1286" i="8"/>
  <c r="G1286" i="8" s="1"/>
  <c r="F1539" i="8"/>
  <c r="G1539" i="8" s="1"/>
  <c r="F1267" i="8"/>
  <c r="G1267" i="8" s="1"/>
  <c r="F1324" i="8"/>
  <c r="G1324" i="8" s="1"/>
  <c r="F1191" i="8"/>
  <c r="G1191" i="8" s="1"/>
  <c r="F1098" i="8"/>
  <c r="G1098" i="8" s="1"/>
  <c r="F989" i="8"/>
  <c r="G989" i="8" s="1"/>
  <c r="F951" i="8"/>
  <c r="G951" i="8" s="1"/>
  <c r="F1011" i="8"/>
  <c r="G1011" i="8" s="1"/>
  <c r="F561" i="8"/>
  <c r="G561" i="8" s="1"/>
  <c r="F1244" i="8"/>
  <c r="G1244" i="8" s="1"/>
  <c r="F1320" i="8"/>
  <c r="G1320" i="8" s="1"/>
  <c r="F1083" i="8"/>
  <c r="G1083" i="8" s="1"/>
  <c r="F655" i="8"/>
  <c r="G655" i="8" s="1"/>
  <c r="F919" i="8"/>
  <c r="G919" i="8" s="1"/>
  <c r="F877" i="8"/>
  <c r="G877" i="8" s="1"/>
  <c r="F761" i="8"/>
  <c r="G761" i="8" s="1"/>
  <c r="F1112" i="8"/>
  <c r="G1112" i="8" s="1"/>
  <c r="F884" i="8"/>
  <c r="G884" i="8" s="1"/>
  <c r="F507" i="8"/>
  <c r="G507" i="8" s="1"/>
  <c r="F1433" i="8"/>
  <c r="G1433" i="8" s="1"/>
  <c r="F1024" i="8"/>
  <c r="G1024" i="8" s="1"/>
  <c r="F1509" i="8"/>
  <c r="G1509" i="8" s="1"/>
  <c r="F1257" i="8"/>
  <c r="G1257" i="8" s="1"/>
  <c r="F1369" i="8"/>
  <c r="G1369" i="8" s="1"/>
  <c r="F1744" i="8"/>
  <c r="G1744" i="8" s="1"/>
  <c r="F1276" i="8"/>
  <c r="G1276" i="8" s="1"/>
  <c r="F1482" i="8"/>
  <c r="G1482" i="8" s="1"/>
  <c r="F1259" i="8"/>
  <c r="G1259" i="8" s="1"/>
  <c r="F1487" i="8"/>
  <c r="G1487" i="8" s="1"/>
  <c r="F1368" i="8"/>
  <c r="G1368" i="8" s="1"/>
  <c r="F1464" i="8"/>
  <c r="G1464" i="8" s="1"/>
  <c r="F1370" i="8"/>
  <c r="G1370" i="8" s="1"/>
  <c r="F1412" i="8"/>
  <c r="G1412" i="8" s="1"/>
  <c r="F1216" i="8"/>
  <c r="G1216" i="8" s="1"/>
  <c r="F668" i="8"/>
  <c r="G668" i="8" s="1"/>
  <c r="F1142" i="8"/>
  <c r="G1142" i="8" s="1"/>
  <c r="F1357" i="8"/>
  <c r="G1357" i="8" s="1"/>
  <c r="F1655" i="8"/>
  <c r="G1655" i="8" s="1"/>
  <c r="F1447" i="8"/>
  <c r="G1447" i="8" s="1"/>
  <c r="F1549" i="8"/>
  <c r="G1549" i="8" s="1"/>
  <c r="F1125" i="8"/>
  <c r="G1125" i="8" s="1"/>
  <c r="F1640" i="8"/>
  <c r="G1640" i="8" s="1"/>
  <c r="F1583" i="8"/>
  <c r="G1583" i="8" s="1"/>
  <c r="F1248" i="8"/>
  <c r="G1248" i="8" s="1"/>
  <c r="F1425" i="8"/>
  <c r="G1425" i="8" s="1"/>
  <c r="F1258" i="8"/>
  <c r="G1258" i="8" s="1"/>
  <c r="F1282" i="8"/>
  <c r="G1282" i="8" s="1"/>
  <c r="F1472" i="8"/>
  <c r="G1472" i="8" s="1"/>
  <c r="F1466" i="8"/>
  <c r="G1466" i="8" s="1"/>
  <c r="F1579" i="8"/>
  <c r="G1579" i="8" s="1"/>
  <c r="F1126" i="8"/>
  <c r="G1126" i="8" s="1"/>
  <c r="F1396" i="8"/>
  <c r="G1396" i="8" s="1"/>
  <c r="F1823" i="8"/>
  <c r="G1823" i="8" s="1"/>
  <c r="F1810" i="8"/>
  <c r="G1810" i="8" s="1"/>
  <c r="F1798" i="8"/>
  <c r="G1798" i="8" s="1"/>
  <c r="F1300" i="8"/>
  <c r="G1300" i="8" s="1"/>
  <c r="F1527" i="8"/>
  <c r="G1527" i="8" s="1"/>
  <c r="F1221" i="8"/>
  <c r="G1221" i="8" s="1"/>
  <c r="F589" i="8"/>
  <c r="G589" i="8" s="1"/>
  <c r="F1284" i="8"/>
  <c r="G1284" i="8" s="1"/>
  <c r="F1344" i="8"/>
  <c r="G1344" i="8" s="1"/>
  <c r="F1711" i="8"/>
  <c r="G1711" i="8" s="1"/>
  <c r="F718" i="8"/>
  <c r="G718" i="8" s="1"/>
  <c r="F844" i="8"/>
  <c r="G844" i="8" s="1"/>
  <c r="F937" i="8"/>
  <c r="G937" i="8" s="1"/>
  <c r="F1105" i="8"/>
  <c r="G1105" i="8" s="1"/>
  <c r="F1162" i="8"/>
  <c r="G1162" i="8" s="1"/>
  <c r="F811" i="8"/>
  <c r="G811" i="8" s="1"/>
  <c r="F829" i="8"/>
  <c r="G829" i="8" s="1"/>
  <c r="F847" i="8"/>
  <c r="G847" i="8" s="1"/>
  <c r="F942" i="8"/>
  <c r="G942" i="8" s="1"/>
  <c r="F1287" i="8"/>
  <c r="G1287" i="8" s="1"/>
  <c r="F748" i="8"/>
  <c r="G748" i="8" s="1"/>
  <c r="F821" i="8"/>
  <c r="G821" i="8" s="1"/>
  <c r="F1571" i="8"/>
  <c r="G1571" i="8" s="1"/>
  <c r="F1235" i="8"/>
  <c r="G1235" i="8" s="1"/>
  <c r="F1066" i="8"/>
  <c r="G1066" i="8" s="1"/>
  <c r="F870" i="8"/>
  <c r="G870" i="8" s="1"/>
  <c r="F927" i="8"/>
  <c r="G927" i="8" s="1"/>
  <c r="F1012" i="8"/>
  <c r="G1012" i="8" s="1"/>
  <c r="F462" i="8"/>
  <c r="G462" i="8" s="1"/>
  <c r="F887" i="8"/>
  <c r="G887" i="8" s="1"/>
  <c r="F886" i="8"/>
  <c r="G886" i="8" s="1"/>
  <c r="F1239" i="8"/>
  <c r="G1239" i="8" s="1"/>
  <c r="F806" i="8"/>
  <c r="G806" i="8" s="1"/>
  <c r="F1339" i="8"/>
  <c r="G1339" i="8" s="1"/>
  <c r="F1164" i="8"/>
  <c r="G1164" i="8" s="1"/>
  <c r="F1497" i="8"/>
  <c r="G1497" i="8" s="1"/>
  <c r="F1453" i="8"/>
  <c r="G1453" i="8" s="1"/>
  <c r="F693" i="8"/>
  <c r="G693" i="8" s="1"/>
  <c r="F1590" i="8"/>
  <c r="G1590" i="8" s="1"/>
  <c r="F1855" i="8"/>
  <c r="G1855" i="8" s="1"/>
  <c r="F1379" i="8"/>
  <c r="G1379" i="8" s="1"/>
  <c r="F784" i="8"/>
  <c r="G784" i="8" s="1"/>
  <c r="F706" i="8"/>
  <c r="G706" i="8" s="1"/>
  <c r="F1002" i="8"/>
  <c r="G1002" i="8" s="1"/>
  <c r="F925" i="8"/>
  <c r="G925" i="8" s="1"/>
  <c r="F1047" i="8"/>
  <c r="G1047" i="8" s="1"/>
  <c r="F871" i="8"/>
  <c r="G871" i="8" s="1"/>
  <c r="F902" i="8"/>
  <c r="G902" i="8" s="1"/>
  <c r="F1172" i="8"/>
  <c r="G1172" i="8" s="1"/>
  <c r="F969" i="8"/>
  <c r="G969" i="8" s="1"/>
  <c r="F954" i="8"/>
  <c r="G954" i="8" s="1"/>
  <c r="F682" i="8"/>
  <c r="G682" i="8" s="1"/>
  <c r="F1027" i="8"/>
  <c r="G1027" i="8" s="1"/>
  <c r="F738" i="8"/>
  <c r="G738" i="8" s="1"/>
  <c r="F1342" i="8"/>
  <c r="G1342" i="8" s="1"/>
  <c r="F903" i="8"/>
  <c r="G903" i="8" s="1"/>
  <c r="F581" i="8"/>
  <c r="G581" i="8" s="1"/>
  <c r="F332" i="8"/>
  <c r="G332" i="8" s="1"/>
  <c r="F343" i="8"/>
  <c r="G343" i="8" s="1"/>
  <c r="F408" i="8"/>
  <c r="G408" i="8" s="1"/>
  <c r="F728" i="8"/>
  <c r="G728" i="8" s="1"/>
  <c r="F443" i="8"/>
  <c r="G443" i="8" s="1"/>
  <c r="F538" i="8"/>
  <c r="G538" i="8" s="1"/>
  <c r="F526" i="8"/>
  <c r="G526" i="8" s="1"/>
  <c r="F566" i="8"/>
  <c r="G566" i="8" s="1"/>
  <c r="F220" i="8"/>
  <c r="G220" i="8" s="1"/>
  <c r="F855" i="8"/>
  <c r="G855" i="8" s="1"/>
  <c r="F862" i="8"/>
  <c r="G862" i="8" s="1"/>
  <c r="F946" i="8"/>
  <c r="G946" i="8" s="1"/>
  <c r="F858" i="8"/>
  <c r="G858" i="8" s="1"/>
  <c r="F1343" i="8"/>
  <c r="G1343" i="8" s="1"/>
  <c r="F683" i="8"/>
  <c r="G683" i="8" s="1"/>
  <c r="F352" i="8"/>
  <c r="G352" i="8" s="1"/>
  <c r="F609" i="8"/>
  <c r="G609" i="8" s="1"/>
  <c r="F979" i="8"/>
  <c r="G979" i="8" s="1"/>
  <c r="F901" i="8"/>
  <c r="G901" i="8" s="1"/>
  <c r="F634" i="8"/>
  <c r="G634" i="8" s="1"/>
  <c r="F658" i="8"/>
  <c r="G658" i="8" s="1"/>
  <c r="F1006" i="8"/>
  <c r="G1006" i="8" s="1"/>
  <c r="F771" i="8"/>
  <c r="G771" i="8" s="1"/>
  <c r="F1005" i="8"/>
  <c r="G1005" i="8" s="1"/>
  <c r="F1008" i="8"/>
  <c r="G1008" i="8" s="1"/>
  <c r="F1118" i="8"/>
  <c r="G1118" i="8" s="1"/>
  <c r="F1077" i="8"/>
  <c r="G1077" i="8" s="1"/>
  <c r="F734" i="8"/>
  <c r="G734" i="8" s="1"/>
  <c r="F805" i="8"/>
  <c r="G805" i="8" s="1"/>
  <c r="F1395" i="8"/>
  <c r="G1395" i="8" s="1"/>
  <c r="F1280" i="8"/>
  <c r="G1280" i="8" s="1"/>
  <c r="F832" i="8"/>
  <c r="G832" i="8" s="1"/>
  <c r="F746" i="8"/>
  <c r="G746" i="8" s="1"/>
  <c r="F1049" i="8"/>
  <c r="G1049" i="8" s="1"/>
  <c r="F867" i="8"/>
  <c r="G867" i="8" s="1"/>
  <c r="F686" i="8"/>
  <c r="G686" i="8" s="1"/>
  <c r="F1262" i="8"/>
  <c r="G1262" i="8" s="1"/>
  <c r="F1306" i="8"/>
  <c r="G1306" i="8" s="1"/>
  <c r="F1028" i="8"/>
  <c r="G1028" i="8" s="1"/>
  <c r="F1146" i="8"/>
  <c r="G1146" i="8" s="1"/>
  <c r="F892" i="8"/>
  <c r="G892" i="8" s="1"/>
  <c r="F914" i="8"/>
  <c r="G914" i="8" s="1"/>
  <c r="F851" i="8"/>
  <c r="G851" i="8" s="1"/>
  <c r="F997" i="8"/>
  <c r="G997" i="8" s="1"/>
  <c r="F521" i="8"/>
  <c r="G521" i="8" s="1"/>
  <c r="F1462" i="8"/>
  <c r="G1462" i="8" s="1"/>
  <c r="F1218" i="8"/>
  <c r="G1218" i="8" s="1"/>
  <c r="F1727" i="8"/>
  <c r="G1727" i="8" s="1"/>
  <c r="F943" i="8"/>
  <c r="G943" i="8" s="1"/>
  <c r="F976" i="8"/>
  <c r="G976" i="8" s="1"/>
  <c r="F1131" i="8"/>
  <c r="G1131" i="8" s="1"/>
  <c r="F719" i="8"/>
  <c r="G719" i="8" s="1"/>
  <c r="F968" i="8"/>
  <c r="G968" i="8" s="1"/>
  <c r="F1335" i="8"/>
  <c r="G1335" i="8" s="1"/>
  <c r="F1036" i="8"/>
  <c r="G1036" i="8" s="1"/>
  <c r="F835" i="8"/>
  <c r="G835" i="8" s="1"/>
  <c r="F776" i="8"/>
  <c r="G776" i="8" s="1"/>
  <c r="F1295" i="8"/>
  <c r="G1295" i="8" s="1"/>
  <c r="F322" i="8"/>
  <c r="G322" i="8" s="1"/>
  <c r="F911" i="8"/>
  <c r="G911" i="8" s="1"/>
  <c r="F1214" i="8"/>
  <c r="G1214" i="8" s="1"/>
  <c r="F722" i="8"/>
  <c r="G722" i="8" s="1"/>
  <c r="F487" i="8"/>
  <c r="G487" i="8" s="1"/>
  <c r="F456" i="8"/>
  <c r="G456" i="8" s="1"/>
  <c r="F606" i="8"/>
  <c r="G606" i="8" s="1"/>
  <c r="F209" i="8"/>
  <c r="G209" i="8" s="1"/>
  <c r="F296" i="8"/>
  <c r="G296" i="8" s="1"/>
  <c r="F737" i="8"/>
  <c r="G737" i="8" s="1"/>
  <c r="F797" i="8"/>
  <c r="G797" i="8" s="1"/>
  <c r="F266" i="8"/>
  <c r="G266" i="8" s="1"/>
  <c r="F514" i="8"/>
  <c r="G514" i="8" s="1"/>
  <c r="F349" i="8"/>
  <c r="G349" i="8" s="1"/>
  <c r="F479" i="8"/>
  <c r="G479" i="8" s="1"/>
  <c r="F392" i="8"/>
  <c r="G392" i="8" s="1"/>
  <c r="F1215" i="8"/>
  <c r="G1215" i="8" s="1"/>
  <c r="F1041" i="8"/>
  <c r="G1041" i="8" s="1"/>
  <c r="F882" i="8"/>
  <c r="G882" i="8" s="1"/>
  <c r="F399" i="8"/>
  <c r="G399" i="8" s="1"/>
  <c r="F650" i="8"/>
  <c r="G650" i="8" s="1"/>
  <c r="F185" i="8"/>
  <c r="G185" i="8" s="1"/>
  <c r="F584" i="8"/>
  <c r="G584" i="8" s="1"/>
  <c r="F1031" i="8"/>
  <c r="G1031" i="8" s="1"/>
  <c r="F1158" i="8"/>
  <c r="G1158" i="8" s="1"/>
  <c r="F274" i="8"/>
  <c r="G274" i="8" s="1"/>
  <c r="F1242" i="8"/>
  <c r="G1242" i="8" s="1"/>
  <c r="F912" i="8"/>
  <c r="G912" i="8" s="1"/>
  <c r="F785" i="8"/>
  <c r="G785" i="8" s="1"/>
  <c r="F923" i="8"/>
  <c r="G923" i="8" s="1"/>
  <c r="F314" i="8"/>
  <c r="G314" i="8" s="1"/>
  <c r="F299" i="8"/>
  <c r="G299" i="8" s="1"/>
  <c r="F972" i="8"/>
  <c r="G972" i="8" s="1"/>
  <c r="F825" i="8"/>
  <c r="G825" i="8" s="1"/>
  <c r="F988" i="8"/>
  <c r="G988" i="8" s="1"/>
  <c r="F725" i="8"/>
  <c r="G725" i="8" s="1"/>
  <c r="F1071" i="8"/>
  <c r="G1071" i="8" s="1"/>
  <c r="F935" i="8"/>
  <c r="G935" i="8" s="1"/>
  <c r="F1196" i="8"/>
  <c r="G1196" i="8" s="1"/>
  <c r="F1536" i="8"/>
  <c r="G1536" i="8" s="1"/>
  <c r="F891" i="8"/>
  <c r="G891" i="8" s="1"/>
  <c r="F1030" i="8"/>
  <c r="G1030" i="8" s="1"/>
  <c r="F441" i="8"/>
  <c r="G441" i="8" s="1"/>
  <c r="F1586" i="8"/>
  <c r="G1586" i="8" s="1"/>
  <c r="F1731" i="8"/>
  <c r="G1731" i="8" s="1"/>
  <c r="F1743" i="8"/>
  <c r="G1743" i="8" s="1"/>
  <c r="F1018" i="8"/>
  <c r="G1018" i="8" s="1"/>
  <c r="F1086" i="8"/>
  <c r="G1086" i="8" s="1"/>
  <c r="F941" i="8"/>
  <c r="G941" i="8" s="1"/>
  <c r="F921" i="8"/>
  <c r="G921" i="8" s="1"/>
  <c r="F1084" i="8"/>
  <c r="G1084" i="8" s="1"/>
  <c r="F390" i="8"/>
  <c r="G390" i="8" s="1"/>
  <c r="F1828" i="8"/>
  <c r="G1828" i="8" s="1"/>
  <c r="F842" i="8"/>
  <c r="G842" i="8" s="1"/>
  <c r="F1003" i="8"/>
  <c r="G1003" i="8" s="1"/>
  <c r="F672" i="8"/>
  <c r="G672" i="8" s="1"/>
  <c r="F783" i="8"/>
  <c r="G783" i="8" s="1"/>
  <c r="F1207" i="8"/>
  <c r="G1207" i="8" s="1"/>
  <c r="F956" i="8"/>
  <c r="G956" i="8" s="1"/>
  <c r="F1020" i="8"/>
  <c r="G1020" i="8" s="1"/>
  <c r="F931" i="8"/>
  <c r="G931" i="8" s="1"/>
  <c r="F948" i="8"/>
  <c r="G948" i="8" s="1"/>
  <c r="F978" i="8"/>
  <c r="G978" i="8" s="1"/>
  <c r="F1375" i="8"/>
  <c r="G1375" i="8" s="1"/>
  <c r="F905" i="8"/>
  <c r="G905" i="8" s="1"/>
  <c r="F715" i="8"/>
  <c r="G715" i="8" s="1"/>
  <c r="F381" i="8"/>
  <c r="G381" i="8" s="1"/>
  <c r="F242" i="8"/>
  <c r="G242" i="8" s="1"/>
  <c r="F337" i="8"/>
  <c r="G337" i="8" s="1"/>
  <c r="F464" i="8"/>
  <c r="G464" i="8" s="1"/>
  <c r="F1326" i="8"/>
  <c r="G1326" i="8" s="1"/>
  <c r="F612" i="8"/>
  <c r="G612" i="8" s="1"/>
  <c r="F259" i="8"/>
  <c r="G259" i="8" s="1"/>
  <c r="F383" i="8"/>
  <c r="G383" i="8" s="1"/>
  <c r="F334" i="8"/>
  <c r="G334" i="8" s="1"/>
  <c r="F721" i="8"/>
  <c r="G721" i="8" s="1"/>
  <c r="F857" i="8"/>
  <c r="G857" i="8" s="1"/>
  <c r="F868" i="8"/>
  <c r="G868" i="8" s="1"/>
  <c r="F362" i="8"/>
  <c r="G362" i="8" s="1"/>
  <c r="F619" i="8"/>
  <c r="G619" i="8" s="1"/>
  <c r="F395" i="8"/>
  <c r="G395" i="8" s="1"/>
  <c r="F224" i="8"/>
  <c r="G224" i="8" s="1"/>
  <c r="F511" i="8"/>
  <c r="G511" i="8" s="1"/>
  <c r="F519" i="8"/>
  <c r="G519" i="8" s="1"/>
  <c r="F373" i="8"/>
  <c r="G373" i="8" s="1"/>
  <c r="F1080" i="8"/>
  <c r="G1080" i="8" s="1"/>
  <c r="F840" i="8"/>
  <c r="G840" i="8" s="1"/>
  <c r="F822" i="8"/>
  <c r="G822" i="8" s="1"/>
  <c r="F766" i="8"/>
  <c r="G766" i="8" s="1"/>
  <c r="F536" i="8"/>
  <c r="G536" i="8" s="1"/>
  <c r="F1791" i="8"/>
  <c r="G1791" i="8" s="1"/>
  <c r="F910" i="8"/>
  <c r="G910" i="8" s="1"/>
  <c r="F866" i="8"/>
  <c r="G866" i="8" s="1"/>
  <c r="F1046" i="8"/>
  <c r="G1046" i="8" s="1"/>
  <c r="F664" i="8"/>
  <c r="G664" i="8" s="1"/>
  <c r="F1010" i="8"/>
  <c r="G1010" i="8" s="1"/>
  <c r="F596" i="8"/>
  <c r="G596" i="8" s="1"/>
  <c r="F1485" i="8"/>
  <c r="G1485" i="8" s="1"/>
  <c r="F1120" i="8"/>
  <c r="G1120" i="8" s="1"/>
  <c r="F799" i="8"/>
  <c r="G799" i="8" s="1"/>
  <c r="F940" i="8"/>
  <c r="G940" i="8" s="1"/>
  <c r="F1053" i="8"/>
  <c r="G1053" i="8" s="1"/>
  <c r="F816" i="8"/>
  <c r="G816" i="8" s="1"/>
  <c r="F1277" i="8"/>
  <c r="G1277" i="8" s="1"/>
  <c r="F1408" i="8"/>
  <c r="G1408" i="8" s="1"/>
  <c r="F1469" i="8"/>
  <c r="G1469" i="8" s="1"/>
  <c r="F1225" i="8"/>
  <c r="G1225" i="8" s="1"/>
  <c r="F992" i="8"/>
  <c r="G992" i="8" s="1"/>
  <c r="F890" i="8"/>
  <c r="G890" i="8" s="1"/>
  <c r="F1478" i="8"/>
  <c r="G1478" i="8" s="1"/>
  <c r="F1615" i="8"/>
  <c r="G1615" i="8" s="1"/>
  <c r="F1299" i="8"/>
  <c r="G1299" i="8" s="1"/>
  <c r="F854" i="8"/>
  <c r="G854" i="8" s="1"/>
  <c r="F1147" i="8"/>
  <c r="G1147" i="8" s="1"/>
  <c r="F1351" i="8"/>
  <c r="G1351" i="8" s="1"/>
  <c r="F1033" i="8"/>
  <c r="G1033" i="8" s="1"/>
  <c r="F964" i="8"/>
  <c r="G964" i="8" s="1"/>
  <c r="F824" i="8"/>
  <c r="G824" i="8" s="1"/>
  <c r="F1700" i="8"/>
  <c r="G1700" i="8" s="1"/>
  <c r="F1507" i="8"/>
  <c r="G1507" i="8" s="1"/>
  <c r="F1101" i="8"/>
  <c r="G1101" i="8" s="1"/>
  <c r="F859" i="8"/>
  <c r="G859" i="8" s="1"/>
  <c r="F1076" i="8"/>
  <c r="G1076" i="8" s="1"/>
  <c r="F1017" i="8"/>
  <c r="G1017" i="8" s="1"/>
  <c r="F928" i="8"/>
  <c r="G928" i="8" s="1"/>
  <c r="F1055" i="8"/>
  <c r="G1055" i="8" s="1"/>
  <c r="F385" i="8"/>
  <c r="G385" i="8" s="1"/>
  <c r="F1000" i="8"/>
  <c r="G1000" i="8" s="1"/>
  <c r="F967" i="8"/>
  <c r="G967" i="8" s="1"/>
  <c r="F1247" i="8"/>
  <c r="G1247" i="8" s="1"/>
  <c r="F1073" i="8"/>
  <c r="G1073" i="8" s="1"/>
  <c r="F708" i="8"/>
  <c r="G708" i="8" s="1"/>
  <c r="F543" i="8"/>
  <c r="G543" i="8" s="1"/>
  <c r="F420" i="8"/>
  <c r="G420" i="8" s="1"/>
  <c r="F465" i="8"/>
  <c r="G465" i="8" s="1"/>
  <c r="F434" i="8"/>
  <c r="G434" i="8" s="1"/>
  <c r="F1198" i="8"/>
  <c r="G1198" i="8" s="1"/>
  <c r="F960" i="8"/>
  <c r="G960" i="8" s="1"/>
  <c r="F888" i="8"/>
  <c r="G888" i="8" s="1"/>
  <c r="F417" i="8"/>
  <c r="G417" i="8" s="1"/>
  <c r="F321" i="8"/>
  <c r="G321" i="8" s="1"/>
  <c r="F425" i="8"/>
  <c r="G425" i="8" s="1"/>
  <c r="F1054" i="8"/>
  <c r="G1054" i="8" s="1"/>
  <c r="F917" i="8"/>
  <c r="G917" i="8" s="1"/>
  <c r="F729" i="8"/>
  <c r="G729" i="8" s="1"/>
  <c r="F427" i="8"/>
  <c r="G427" i="8" s="1"/>
  <c r="F199" i="8"/>
  <c r="G199" i="8" s="1"/>
  <c r="F510" i="8"/>
  <c r="G510" i="8" s="1"/>
  <c r="F532" i="8"/>
  <c r="G532" i="8" s="1"/>
  <c r="F471" i="8"/>
  <c r="G471" i="8" s="1"/>
  <c r="F290" i="8"/>
  <c r="G290" i="8" s="1"/>
  <c r="F541" i="8"/>
  <c r="G541" i="8" s="1"/>
  <c r="F310" i="8"/>
  <c r="G310" i="8" s="1"/>
  <c r="F952" i="8"/>
  <c r="G952" i="8" s="1"/>
  <c r="F1327" i="8"/>
  <c r="G1327" i="8" s="1"/>
  <c r="F1025" i="8"/>
  <c r="G1025" i="8" s="1"/>
  <c r="F571" i="8"/>
  <c r="G571" i="8" s="1"/>
  <c r="F1354" i="8"/>
  <c r="G1354" i="8" s="1"/>
  <c r="F1110" i="8"/>
  <c r="G1110" i="8" s="1"/>
  <c r="F1050" i="8"/>
  <c r="G1050" i="8" s="1"/>
  <c r="F796" i="8"/>
  <c r="G796" i="8" s="1"/>
  <c r="F958" i="8"/>
  <c r="G958" i="8" s="1"/>
  <c r="F723" i="8"/>
  <c r="G723" i="8" s="1"/>
  <c r="F933" i="8"/>
  <c r="G933" i="8" s="1"/>
  <c r="F1222" i="8"/>
  <c r="G1222" i="8" s="1"/>
  <c r="F1159" i="8"/>
  <c r="G1159" i="8" s="1"/>
  <c r="F709" i="8"/>
  <c r="G709" i="8" s="1"/>
  <c r="F671" i="8"/>
  <c r="G671" i="8" s="1"/>
  <c r="F895" i="8"/>
  <c r="G895" i="8" s="1"/>
  <c r="F188" i="8"/>
  <c r="G188" i="8" s="1"/>
  <c r="F1211" i="8"/>
  <c r="G1211" i="8" s="1"/>
  <c r="F1062" i="8"/>
  <c r="G1062" i="8" s="1"/>
  <c r="F1019" i="8"/>
  <c r="G1019" i="8" s="1"/>
  <c r="F1223" i="8"/>
  <c r="G1223" i="8" s="1"/>
  <c r="F1070" i="8"/>
  <c r="G1070" i="8" s="1"/>
  <c r="F974" i="8"/>
  <c r="G974" i="8" s="1"/>
  <c r="F961" i="8"/>
  <c r="G961" i="8" s="1"/>
  <c r="F542" i="8"/>
  <c r="G542" i="8" s="1"/>
  <c r="F1292" i="8"/>
  <c r="G1292" i="8" s="1"/>
  <c r="F1004" i="8"/>
  <c r="G1004" i="8" s="1"/>
  <c r="F798" i="8"/>
  <c r="G798" i="8" s="1"/>
  <c r="F973" i="8"/>
  <c r="G973" i="8" s="1"/>
  <c r="F786" i="8"/>
  <c r="G786" i="8" s="1"/>
  <c r="F186" i="8"/>
  <c r="G186" i="8" s="1"/>
  <c r="F898" i="8"/>
  <c r="G898" i="8" s="1"/>
  <c r="F676" i="8"/>
  <c r="G676" i="8" s="1"/>
  <c r="F900" i="8"/>
  <c r="G900" i="8" s="1"/>
  <c r="F433" i="8"/>
  <c r="G433" i="8" s="1"/>
  <c r="F544" i="8"/>
  <c r="G544" i="8" s="1"/>
  <c r="F384" i="8"/>
  <c r="G384" i="8" s="1"/>
  <c r="F641" i="8"/>
  <c r="G641" i="8" s="1"/>
  <c r="F191" i="8"/>
  <c r="G191" i="8" s="1"/>
  <c r="F429" i="8"/>
  <c r="G429" i="8" s="1"/>
  <c r="F1359" i="8"/>
  <c r="G1359" i="8" s="1"/>
  <c r="F699" i="8"/>
  <c r="G699" i="8" s="1"/>
  <c r="F533" i="8"/>
  <c r="G533" i="8" s="1"/>
  <c r="F496" i="8"/>
  <c r="G496" i="8" s="1"/>
  <c r="F359" i="8"/>
  <c r="G359" i="8" s="1"/>
  <c r="F237" i="8"/>
  <c r="G237" i="8" s="1"/>
  <c r="F426" i="8"/>
  <c r="G426" i="8" s="1"/>
  <c r="F216" i="8"/>
  <c r="G216" i="8" s="1"/>
  <c r="F1122" i="8"/>
  <c r="G1122" i="8" s="1"/>
  <c r="F750" i="8"/>
  <c r="G750" i="8" s="1"/>
  <c r="F913" i="8"/>
  <c r="G913" i="8" s="1"/>
  <c r="F781" i="8"/>
  <c r="G781" i="8" s="1"/>
  <c r="F981" i="8"/>
  <c r="G981" i="8" s="1"/>
  <c r="F405" i="8"/>
  <c r="G405" i="8" s="1"/>
  <c r="F480" i="8"/>
  <c r="G480" i="8" s="1"/>
  <c r="F301" i="8"/>
  <c r="G301" i="8" s="1"/>
  <c r="F270" i="8"/>
  <c r="G270" i="8" s="1"/>
  <c r="F376" i="8"/>
  <c r="G376" i="8" s="1"/>
  <c r="F1199" i="8"/>
  <c r="G1199" i="8" s="1"/>
  <c r="F680" i="8"/>
  <c r="G680" i="8" s="1"/>
  <c r="F929" i="8"/>
  <c r="G929" i="8" s="1"/>
  <c r="F1022" i="8"/>
  <c r="G1022" i="8" s="1"/>
  <c r="F812" i="8"/>
  <c r="G812" i="8" s="1"/>
  <c r="F983" i="8"/>
  <c r="G983" i="8" s="1"/>
  <c r="F807" i="8"/>
  <c r="G807" i="8" s="1"/>
  <c r="F830" i="8"/>
  <c r="G830" i="8" s="1"/>
  <c r="F739" i="8"/>
  <c r="G739" i="8" s="1"/>
  <c r="F820" i="8"/>
  <c r="G820" i="8" s="1"/>
  <c r="F904" i="8"/>
  <c r="G904" i="8" s="1"/>
  <c r="F652" i="8"/>
  <c r="G652" i="8" s="1"/>
  <c r="F845" i="8"/>
  <c r="G845" i="8" s="1"/>
  <c r="F1383" i="8"/>
  <c r="G1383" i="8" s="1"/>
  <c r="F874" i="8"/>
  <c r="G874" i="8" s="1"/>
  <c r="F996" i="8"/>
  <c r="G996" i="8" s="1"/>
  <c r="F610" i="8"/>
  <c r="G610" i="8" s="1"/>
  <c r="F1546" i="8"/>
  <c r="G1546" i="8" s="1"/>
  <c r="F1103" i="8"/>
  <c r="G1103" i="8" s="1"/>
  <c r="F1039" i="8"/>
  <c r="G1039" i="8" s="1"/>
  <c r="F813" i="8"/>
  <c r="G813" i="8" s="1"/>
  <c r="F1034" i="8"/>
  <c r="G1034" i="8" s="1"/>
  <c r="F908" i="8"/>
  <c r="G908" i="8" s="1"/>
  <c r="F846" i="8"/>
  <c r="G846" i="8" s="1"/>
  <c r="F1171" i="8"/>
  <c r="G1171" i="8" s="1"/>
  <c r="F1483" i="8"/>
  <c r="G1483" i="8" s="1"/>
  <c r="F1308" i="8"/>
  <c r="G1308" i="8" s="1"/>
  <c r="F1594" i="8"/>
  <c r="G1594" i="8" s="1"/>
  <c r="F955" i="8"/>
  <c r="G955" i="8" s="1"/>
  <c r="F1139" i="8"/>
  <c r="G1139" i="8" s="1"/>
  <c r="F1256" i="8"/>
  <c r="G1256" i="8" s="1"/>
  <c r="F1143" i="8"/>
  <c r="G1143" i="8" s="1"/>
  <c r="F1069" i="8"/>
  <c r="G1069" i="8" s="1"/>
  <c r="F1088" i="8"/>
  <c r="G1088" i="8" s="1"/>
  <c r="F889" i="8"/>
  <c r="G889" i="8" s="1"/>
  <c r="F674" i="8"/>
  <c r="G674" i="8" s="1"/>
  <c r="F684" i="8"/>
  <c r="G684" i="8" s="1"/>
  <c r="F670" i="8"/>
  <c r="G670" i="8" s="1"/>
  <c r="F1075" i="8"/>
  <c r="G1075" i="8" s="1"/>
  <c r="F879" i="8"/>
  <c r="G879" i="8" s="1"/>
  <c r="F669" i="8"/>
  <c r="G669" i="8" s="1"/>
  <c r="F949" i="8"/>
  <c r="G949" i="8" s="1"/>
  <c r="F250" i="8"/>
  <c r="G250" i="8" s="1"/>
  <c r="F419" i="8"/>
  <c r="G419" i="8" s="1"/>
  <c r="F616" i="8"/>
  <c r="G616" i="8" s="1"/>
  <c r="F1231" i="8"/>
  <c r="G1231" i="8" s="1"/>
  <c r="F1057" i="8"/>
  <c r="G1057" i="8" s="1"/>
  <c r="F558" i="8"/>
  <c r="G558" i="8" s="1"/>
  <c r="F368" i="8"/>
  <c r="G368" i="8" s="1"/>
  <c r="F625" i="8"/>
  <c r="G625" i="8" s="1"/>
  <c r="F309" i="8"/>
  <c r="G309" i="8" s="1"/>
  <c r="F667" i="8"/>
  <c r="G667" i="8" s="1"/>
  <c r="F994" i="8"/>
  <c r="G994" i="8" s="1"/>
  <c r="F977" i="8"/>
  <c r="G977" i="8" s="1"/>
  <c r="F1175" i="8"/>
  <c r="G1175" i="8" s="1"/>
  <c r="F350" i="8"/>
  <c r="G350" i="8" s="1"/>
  <c r="F455" i="8"/>
  <c r="G455" i="8" s="1"/>
  <c r="F705" i="8"/>
  <c r="G705" i="8" s="1"/>
  <c r="F424" i="8"/>
  <c r="G424" i="8" s="1"/>
  <c r="F386" i="8"/>
  <c r="G386" i="8" s="1"/>
  <c r="F1106" i="8"/>
  <c r="G1106" i="8" s="1"/>
  <c r="F1044" i="8"/>
  <c r="G1044" i="8" s="1"/>
  <c r="F346" i="8"/>
  <c r="G346" i="8" s="1"/>
  <c r="F1140" i="8"/>
  <c r="G1140" i="8" s="1"/>
  <c r="F1636" i="8"/>
  <c r="G1636" i="8" s="1"/>
  <c r="F947" i="8"/>
  <c r="G947" i="8" s="1"/>
  <c r="F998" i="8"/>
  <c r="G998" i="8" s="1"/>
  <c r="F1067" i="8"/>
  <c r="G1067" i="8" s="1"/>
  <c r="F768" i="8"/>
  <c r="G768" i="8" s="1"/>
  <c r="F861" i="8"/>
  <c r="G861" i="8" s="1"/>
  <c r="F697" i="8"/>
  <c r="G697" i="8" s="1"/>
  <c r="F971" i="8"/>
  <c r="G971" i="8" s="1"/>
  <c r="F965" i="8"/>
  <c r="G965" i="8" s="1"/>
  <c r="F732" i="8"/>
  <c r="G732" i="8" s="1"/>
  <c r="F666" i="8"/>
  <c r="G666" i="8" s="1"/>
  <c r="F347" i="8"/>
  <c r="G347" i="8" s="1"/>
  <c r="F1113" i="8"/>
  <c r="G1113" i="8" s="1"/>
  <c r="F1051" i="8"/>
  <c r="G1051" i="8" s="1"/>
  <c r="F744" i="8"/>
  <c r="G744" i="8" s="1"/>
  <c r="F1087" i="8"/>
  <c r="G1087" i="8" s="1"/>
  <c r="F1255" i="8"/>
  <c r="G1255" i="8" s="1"/>
  <c r="F792" i="8"/>
  <c r="G792" i="8" s="1"/>
  <c r="F883" i="8"/>
  <c r="G883" i="8" s="1"/>
  <c r="F630" i="8"/>
  <c r="G630" i="8" s="1"/>
  <c r="F1759" i="8"/>
  <c r="G1759" i="8" s="1"/>
  <c r="F1418" i="8"/>
  <c r="G1418" i="8" s="1"/>
  <c r="F1163" i="8"/>
  <c r="G1163" i="8" s="1"/>
  <c r="F778" i="8"/>
  <c r="G778" i="8" s="1"/>
  <c r="F1362" i="8"/>
  <c r="G1362" i="8" s="1"/>
  <c r="F1378" i="8"/>
  <c r="G1378" i="8" s="1"/>
  <c r="F1180" i="8"/>
  <c r="G1180" i="8" s="1"/>
  <c r="F922" i="8"/>
  <c r="G922" i="8" s="1"/>
  <c r="F872" i="8"/>
  <c r="G872" i="8" s="1"/>
  <c r="F849" i="8"/>
  <c r="G849" i="8" s="1"/>
  <c r="F698" i="8"/>
  <c r="G698" i="8" s="1"/>
  <c r="F423" i="8"/>
  <c r="G423" i="8" s="1"/>
  <c r="F1322" i="8"/>
  <c r="G1322" i="8" s="1"/>
  <c r="F1565" i="8"/>
  <c r="G1565" i="8" s="1"/>
  <c r="F963" i="8"/>
  <c r="G963" i="8" s="1"/>
  <c r="F924" i="8"/>
  <c r="G924" i="8" s="1"/>
  <c r="F760" i="8"/>
  <c r="G760" i="8" s="1"/>
  <c r="F880" i="8"/>
  <c r="G880" i="8" s="1"/>
  <c r="F490" i="8"/>
  <c r="G490" i="8" s="1"/>
  <c r="F1026" i="8"/>
  <c r="G1026" i="8" s="1"/>
  <c r="F751" i="8"/>
  <c r="G751" i="8" s="1"/>
  <c r="F1111" i="8"/>
  <c r="G1111" i="8" s="1"/>
  <c r="F752" i="8"/>
  <c r="G752" i="8" s="1"/>
  <c r="F459" i="8"/>
  <c r="G459" i="8" s="1"/>
  <c r="F554" i="8"/>
  <c r="G554" i="8" s="1"/>
  <c r="F394" i="8"/>
  <c r="G394" i="8" s="1"/>
  <c r="F651" i="8"/>
  <c r="G651" i="8" s="1"/>
  <c r="F223" i="8"/>
  <c r="G223" i="8" s="1"/>
  <c r="F283" i="8"/>
  <c r="G283" i="8" s="1"/>
  <c r="F372" i="8"/>
  <c r="G372" i="8" s="1"/>
  <c r="F583" i="8"/>
  <c r="G583" i="8" s="1"/>
  <c r="F356" i="8"/>
  <c r="G356" i="8" s="1"/>
  <c r="F411" i="8"/>
  <c r="G411" i="8" s="1"/>
  <c r="F556" i="8"/>
  <c r="G556" i="8" s="1"/>
  <c r="F551" i="8"/>
  <c r="G551" i="8" s="1"/>
  <c r="F600" i="8"/>
  <c r="G600" i="8" s="1"/>
  <c r="F1123" i="8"/>
  <c r="G1123" i="8" s="1"/>
  <c r="F656" i="8"/>
  <c r="G656" i="8" s="1"/>
  <c r="F1310" i="8"/>
  <c r="G1310" i="8" s="1"/>
  <c r="F1079" i="8"/>
  <c r="G1079" i="8" s="1"/>
  <c r="F838" i="8"/>
  <c r="G838" i="8" s="1"/>
  <c r="F457" i="8"/>
  <c r="G457" i="8" s="1"/>
  <c r="F326" i="8"/>
  <c r="G326" i="8" s="1"/>
  <c r="F516" i="8"/>
  <c r="G516" i="8" s="1"/>
  <c r="F540" i="8"/>
  <c r="G540" i="8" s="1"/>
  <c r="F915" i="8"/>
  <c r="G915" i="8" s="1"/>
  <c r="F966" i="8"/>
  <c r="G966" i="8" s="1"/>
  <c r="F636" i="8"/>
  <c r="G636" i="8" s="1"/>
  <c r="F1293" i="8"/>
  <c r="G1293" i="8" s="1"/>
  <c r="F932" i="8"/>
  <c r="G932" i="8" s="1"/>
  <c r="F1271" i="8"/>
  <c r="G1271" i="8" s="1"/>
  <c r="F1081" i="8"/>
  <c r="G1081" i="8" s="1"/>
  <c r="F1037" i="8"/>
  <c r="G1037" i="8" s="1"/>
  <c r="F899" i="8"/>
  <c r="G899" i="8" s="1"/>
  <c r="F470" i="8"/>
  <c r="G470" i="8" s="1"/>
  <c r="F920" i="8"/>
  <c r="G920" i="8" s="1"/>
  <c r="F1063" i="8"/>
  <c r="G1063" i="8" s="1"/>
  <c r="F1065" i="8"/>
  <c r="G1065" i="8" s="1"/>
  <c r="F809" i="8"/>
  <c r="G809" i="8" s="1"/>
  <c r="F412" i="8"/>
  <c r="G412" i="8" s="1"/>
  <c r="F1631" i="8"/>
  <c r="G1631" i="8" s="1"/>
  <c r="F1035" i="8"/>
  <c r="G1035" i="8" s="1"/>
  <c r="F1367" i="8"/>
  <c r="G1367" i="8" s="1"/>
  <c r="F779" i="8"/>
  <c r="G779" i="8" s="1"/>
  <c r="F833" i="8"/>
  <c r="G833" i="8" s="1"/>
  <c r="F707" i="8"/>
  <c r="G707" i="8" s="1"/>
  <c r="F1100" i="8"/>
  <c r="G1100" i="8" s="1"/>
  <c r="F869" i="8"/>
  <c r="G869" i="8" s="1"/>
  <c r="F414" i="8"/>
  <c r="G414" i="8" s="1"/>
  <c r="F1237" i="8"/>
  <c r="G1237" i="8" s="1"/>
  <c r="F875" i="8"/>
  <c r="G875" i="8" s="1"/>
  <c r="F690" i="8"/>
  <c r="G690" i="8" s="1"/>
  <c r="F700" i="8"/>
  <c r="G700" i="8" s="1"/>
  <c r="F252" i="8"/>
  <c r="G252" i="8" s="1"/>
  <c r="F1437" i="8"/>
  <c r="G1437" i="8" s="1"/>
  <c r="F1334" i="8"/>
  <c r="G1334" i="8" s="1"/>
  <c r="F1038" i="8"/>
  <c r="G1038" i="8" s="1"/>
  <c r="F863" i="8"/>
  <c r="G863" i="8" s="1"/>
  <c r="F1130" i="8"/>
  <c r="G1130" i="8" s="1"/>
  <c r="F876" i="8"/>
  <c r="G876" i="8" s="1"/>
  <c r="F982" i="8"/>
  <c r="G982" i="8" s="1"/>
  <c r="F916" i="8"/>
  <c r="G916" i="8" s="1"/>
  <c r="F317" i="8"/>
  <c r="G317" i="8" s="1"/>
  <c r="F1155" i="8"/>
  <c r="G1155" i="8" s="1"/>
  <c r="F712" i="8"/>
  <c r="G712" i="8" s="1"/>
  <c r="F878" i="8"/>
  <c r="G878" i="8" s="1"/>
  <c r="F1078" i="8"/>
  <c r="G1078" i="8" s="1"/>
  <c r="F572" i="8"/>
  <c r="G572" i="8" s="1"/>
  <c r="F505" i="8"/>
  <c r="G505" i="8" s="1"/>
  <c r="F236" i="8"/>
  <c r="G236" i="8" s="1"/>
  <c r="F767" i="8"/>
  <c r="G767" i="8" s="1"/>
  <c r="F442" i="8"/>
  <c r="G442" i="8" s="1"/>
  <c r="F530" i="8"/>
  <c r="G530" i="8" s="1"/>
  <c r="F378" i="8"/>
  <c r="G378" i="8" s="1"/>
  <c r="F635" i="8"/>
  <c r="G635" i="8" s="1"/>
  <c r="F325" i="8"/>
  <c r="G325" i="8" s="1"/>
  <c r="F267" i="8"/>
  <c r="G267" i="8" s="1"/>
  <c r="F995" i="8"/>
  <c r="G995" i="8" s="1"/>
  <c r="F1182" i="8"/>
  <c r="G1182" i="8" s="1"/>
  <c r="F640" i="8"/>
  <c r="G640" i="8" s="1"/>
  <c r="F404" i="8"/>
  <c r="G404" i="8" s="1"/>
  <c r="F525" i="8"/>
  <c r="G525" i="8" s="1"/>
  <c r="F308" i="8"/>
  <c r="G308" i="8" s="1"/>
  <c r="F614" i="8"/>
  <c r="G614" i="8" s="1"/>
  <c r="F1107" i="8"/>
  <c r="G1107" i="8" s="1"/>
  <c r="F852" i="8"/>
  <c r="G852" i="8" s="1"/>
  <c r="F665" i="8"/>
  <c r="G665" i="8" s="1"/>
  <c r="F557" i="8"/>
  <c r="G557" i="8" s="1"/>
  <c r="F336" i="8"/>
  <c r="G336" i="8" s="1"/>
  <c r="F593" i="8"/>
  <c r="G593" i="8" s="1"/>
  <c r="F509" i="8"/>
  <c r="G509" i="8" s="1"/>
  <c r="F515" i="8"/>
  <c r="G515" i="8" s="1"/>
  <c r="F817" i="8"/>
  <c r="G817" i="8" s="1"/>
  <c r="F1141" i="8"/>
  <c r="G1141" i="8" s="1"/>
  <c r="F597" i="8"/>
  <c r="G597" i="8" s="1"/>
  <c r="F302" i="8"/>
  <c r="G302" i="8" s="1"/>
  <c r="F493" i="8"/>
  <c r="G493" i="8" s="1"/>
  <c r="F1059" i="8"/>
  <c r="G1059" i="8" s="1"/>
  <c r="F934" i="8"/>
  <c r="G934" i="8" s="1"/>
  <c r="F1144" i="8"/>
  <c r="G1144" i="8" s="1"/>
  <c r="F818" i="8"/>
  <c r="G818" i="8" s="1"/>
  <c r="F733" i="8"/>
  <c r="G733" i="8" s="1"/>
  <c r="F621" i="8"/>
  <c r="G621" i="8" s="1"/>
  <c r="F446" i="8"/>
  <c r="G446" i="8" s="1"/>
  <c r="F293" i="8"/>
  <c r="G293" i="8" s="1"/>
  <c r="F319" i="8"/>
  <c r="G319" i="8" s="1"/>
  <c r="F369" i="8"/>
  <c r="G369" i="8" s="1"/>
  <c r="F580" i="8"/>
  <c r="G580" i="8" s="1"/>
  <c r="F736" i="8"/>
  <c r="G736" i="8" s="1"/>
  <c r="F1358" i="8"/>
  <c r="G1358" i="8" s="1"/>
  <c r="F945" i="8"/>
  <c r="G945" i="8" s="1"/>
  <c r="F894" i="8"/>
  <c r="G894" i="8" s="1"/>
  <c r="F447" i="8"/>
  <c r="G447" i="8" s="1"/>
  <c r="F341" i="8"/>
  <c r="G341" i="8" s="1"/>
  <c r="F284" i="8"/>
  <c r="G284" i="8" s="1"/>
  <c r="F631" i="8"/>
  <c r="G631" i="8" s="1"/>
  <c r="F305" i="8"/>
  <c r="G305" i="8" s="1"/>
  <c r="F435" i="8"/>
  <c r="G435" i="8" s="1"/>
  <c r="F422" i="8"/>
  <c r="G422" i="8" s="1"/>
  <c r="F402" i="8"/>
  <c r="G402" i="8" s="1"/>
  <c r="F345" i="8"/>
  <c r="G345" i="8" s="1"/>
  <c r="F130" i="8"/>
  <c r="G130" i="8" s="1"/>
  <c r="F148" i="8"/>
  <c r="G148" i="8" s="1"/>
  <c r="F2499" i="8"/>
  <c r="G2499" i="8" s="1"/>
  <c r="F2111" i="8"/>
  <c r="G2111" i="8" s="1"/>
  <c r="F2137" i="8"/>
  <c r="G2137" i="8" s="1"/>
  <c r="F387" i="8"/>
  <c r="G387" i="8" s="1"/>
  <c r="F2328" i="8"/>
  <c r="G2328" i="8" s="1"/>
  <c r="F2080" i="8"/>
  <c r="G2080" i="8" s="1"/>
  <c r="F2229" i="8"/>
  <c r="G2229" i="8" s="1"/>
  <c r="F139" i="8"/>
  <c r="G139" i="8" s="1"/>
  <c r="F2158" i="8"/>
  <c r="G2158" i="8" s="1"/>
  <c r="F595" i="8"/>
  <c r="G595" i="8" s="1"/>
  <c r="F258" i="8"/>
  <c r="G258" i="8" s="1"/>
  <c r="F214" i="8"/>
  <c r="G214" i="8" s="1"/>
  <c r="F2304" i="8"/>
  <c r="G2304" i="8" s="1"/>
  <c r="F2081" i="8"/>
  <c r="G2081" i="8" s="1"/>
  <c r="F123" i="8"/>
  <c r="G123" i="8" s="1"/>
  <c r="F2316" i="8"/>
  <c r="G2316" i="8" s="1"/>
  <c r="F2048" i="8"/>
  <c r="G2048" i="8" s="1"/>
  <c r="F354" i="8"/>
  <c r="G354" i="8" s="1"/>
  <c r="F692" i="8"/>
  <c r="G692" i="8" s="1"/>
  <c r="F574" i="8"/>
  <c r="G574" i="8" s="1"/>
  <c r="F449" i="8"/>
  <c r="G449" i="8" s="1"/>
  <c r="F501" i="8"/>
  <c r="G501" i="8" s="1"/>
  <c r="F113" i="8"/>
  <c r="G113" i="8" s="1"/>
  <c r="F208" i="8"/>
  <c r="G208" i="8" s="1"/>
  <c r="F107" i="8"/>
  <c r="G107" i="8" s="1"/>
  <c r="F160" i="8"/>
  <c r="G160" i="8" s="1"/>
  <c r="F231" i="8"/>
  <c r="G231" i="8" s="1"/>
  <c r="F2303" i="8"/>
  <c r="G2303" i="8" s="1"/>
  <c r="F2277" i="8"/>
  <c r="G2277" i="8" s="1"/>
  <c r="F170" i="8"/>
  <c r="G170" i="8" s="1"/>
  <c r="F2273" i="8"/>
  <c r="G2273" i="8" s="1"/>
  <c r="F2148" i="8"/>
  <c r="G2148" i="8" s="1"/>
  <c r="F2182" i="8"/>
  <c r="G2182" i="8" s="1"/>
  <c r="F1311" i="8"/>
  <c r="G1311" i="8" s="1"/>
  <c r="F841" i="8"/>
  <c r="G841" i="8" s="1"/>
  <c r="F622" i="8"/>
  <c r="G622" i="8" s="1"/>
  <c r="F608" i="8"/>
  <c r="G608" i="8" s="1"/>
  <c r="F320" i="8"/>
  <c r="G320" i="8" s="1"/>
  <c r="F577" i="8"/>
  <c r="G577" i="8" s="1"/>
  <c r="F499" i="8"/>
  <c r="G499" i="8" s="1"/>
  <c r="F575" i="8"/>
  <c r="G575" i="8" s="1"/>
  <c r="F1124" i="8"/>
  <c r="G1124" i="8" s="1"/>
  <c r="F794" i="8"/>
  <c r="G794" i="8" s="1"/>
  <c r="F702" i="8"/>
  <c r="G702" i="8" s="1"/>
  <c r="F646" i="8"/>
  <c r="G646" i="8" s="1"/>
  <c r="F452" i="8"/>
  <c r="G452" i="8" s="1"/>
  <c r="F550" i="8"/>
  <c r="G550" i="8" s="1"/>
  <c r="F295" i="8"/>
  <c r="G295" i="8" s="1"/>
  <c r="F754" i="8"/>
  <c r="G754" i="8" s="1"/>
  <c r="F1230" i="8"/>
  <c r="G1230" i="8" s="1"/>
  <c r="F523" i="8"/>
  <c r="G523" i="8" s="1"/>
  <c r="F546" i="8"/>
  <c r="G546" i="8" s="1"/>
  <c r="F717" i="8"/>
  <c r="G717" i="8" s="1"/>
  <c r="F2122" i="8"/>
  <c r="G2122" i="8" s="1"/>
  <c r="F2501" i="8"/>
  <c r="G2501" i="8" s="1"/>
  <c r="F2170" i="8"/>
  <c r="G2170" i="8" s="1"/>
  <c r="F2156" i="8"/>
  <c r="G2156" i="8" s="1"/>
  <c r="F611" i="8"/>
  <c r="G611" i="8" s="1"/>
  <c r="F342" i="8"/>
  <c r="G342" i="8" s="1"/>
  <c r="F2336" i="8"/>
  <c r="G2336" i="8" s="1"/>
  <c r="F127" i="8"/>
  <c r="G127" i="8" s="1"/>
  <c r="F161" i="8"/>
  <c r="G161" i="8" s="1"/>
  <c r="F2177" i="8"/>
  <c r="G2177" i="8" s="1"/>
  <c r="F263" i="8"/>
  <c r="G263" i="8" s="1"/>
  <c r="F2337" i="8"/>
  <c r="G2337" i="8" s="1"/>
  <c r="F2592" i="8"/>
  <c r="G2592" i="8" s="1"/>
  <c r="F564" i="8"/>
  <c r="G564" i="8" s="1"/>
  <c r="F333" i="8"/>
  <c r="G333" i="8" s="1"/>
  <c r="F534" i="8"/>
  <c r="G534" i="8" s="1"/>
  <c r="F2213" i="8"/>
  <c r="G2213" i="8" s="1"/>
  <c r="F2282" i="8"/>
  <c r="G2282" i="8" s="1"/>
  <c r="F135" i="8"/>
  <c r="G135" i="8" s="1"/>
  <c r="F247" i="8"/>
  <c r="G247" i="8" s="1"/>
  <c r="F2051" i="8"/>
  <c r="G2051" i="8" s="1"/>
  <c r="F458" i="8"/>
  <c r="G458" i="8" s="1"/>
  <c r="F2525" i="8"/>
  <c r="G2525" i="8" s="1"/>
  <c r="F2284" i="8"/>
  <c r="G2284" i="8" s="1"/>
  <c r="F2138" i="8"/>
  <c r="G2138" i="8" s="1"/>
  <c r="F2045" i="8"/>
  <c r="G2045" i="8" s="1"/>
  <c r="F2191" i="8"/>
  <c r="G2191" i="8" s="1"/>
  <c r="F2054" i="8"/>
  <c r="G2054" i="8" s="1"/>
  <c r="F225" i="8"/>
  <c r="G225" i="8" s="1"/>
  <c r="F553" i="8"/>
  <c r="G553" i="8" s="1"/>
  <c r="F291" i="8"/>
  <c r="G291" i="8" s="1"/>
  <c r="F2505" i="8"/>
  <c r="G2505" i="8" s="1"/>
  <c r="F2342" i="8"/>
  <c r="G2342" i="8" s="1"/>
  <c r="F2146" i="8"/>
  <c r="G2146" i="8" s="1"/>
  <c r="F603" i="8"/>
  <c r="G603" i="8" s="1"/>
  <c r="F379" i="8"/>
  <c r="G379" i="8" s="1"/>
  <c r="F431" i="8"/>
  <c r="G431" i="8" s="1"/>
  <c r="F200" i="8"/>
  <c r="G200" i="8" s="1"/>
  <c r="F642" i="8"/>
  <c r="G642" i="8" s="1"/>
  <c r="F1085" i="8"/>
  <c r="G1085" i="8" s="1"/>
  <c r="F1183" i="8"/>
  <c r="G1183" i="8" s="1"/>
  <c r="F1009" i="8"/>
  <c r="G1009" i="8" s="1"/>
  <c r="F765" i="8"/>
  <c r="G765" i="8" s="1"/>
  <c r="F647" i="8"/>
  <c r="G647" i="8" s="1"/>
  <c r="F363" i="8"/>
  <c r="G363" i="8" s="1"/>
  <c r="F389" i="8"/>
  <c r="G389" i="8" s="1"/>
  <c r="F486" i="8"/>
  <c r="G486" i="8" s="1"/>
  <c r="F251" i="8"/>
  <c r="G251" i="8" s="1"/>
  <c r="F791" i="8"/>
  <c r="G791" i="8" s="1"/>
  <c r="F1045" i="8"/>
  <c r="G1045" i="8" s="1"/>
  <c r="F545" i="8"/>
  <c r="G545" i="8" s="1"/>
  <c r="F461" i="8"/>
  <c r="G461" i="8" s="1"/>
  <c r="F474" i="8"/>
  <c r="G474" i="8" s="1"/>
  <c r="F694" i="8"/>
  <c r="G694" i="8" s="1"/>
  <c r="F881" i="8"/>
  <c r="G881" i="8" s="1"/>
  <c r="F1391" i="8"/>
  <c r="G1391" i="8" s="1"/>
  <c r="F529" i="8"/>
  <c r="G529" i="8" s="1"/>
  <c r="F400" i="8"/>
  <c r="G400" i="8" s="1"/>
  <c r="F315" i="8"/>
  <c r="G315" i="8" s="1"/>
  <c r="F327" i="8"/>
  <c r="G327" i="8" s="1"/>
  <c r="F710" i="8"/>
  <c r="G710" i="8" s="1"/>
  <c r="F421" i="8"/>
  <c r="G421" i="8" s="1"/>
  <c r="F2298" i="8"/>
  <c r="G2298" i="8" s="1"/>
  <c r="F117" i="8"/>
  <c r="G117" i="8" s="1"/>
  <c r="F2267" i="8"/>
  <c r="G2267" i="8" s="1"/>
  <c r="F2319" i="8"/>
  <c r="G2319" i="8" s="1"/>
  <c r="F2189" i="8"/>
  <c r="G2189" i="8" s="1"/>
  <c r="F174" i="8"/>
  <c r="G174" i="8" s="1"/>
  <c r="F102" i="8"/>
  <c r="G102" i="8" s="1"/>
  <c r="F2235" i="8"/>
  <c r="G2235" i="8" s="1"/>
  <c r="F2085" i="8"/>
  <c r="G2085" i="8" s="1"/>
  <c r="F145" i="8"/>
  <c r="G145" i="8" s="1"/>
  <c r="F2049" i="8"/>
  <c r="G2049" i="8" s="1"/>
  <c r="F240" i="8"/>
  <c r="G240" i="8" s="1"/>
  <c r="F448" i="8"/>
  <c r="G448" i="8" s="1"/>
  <c r="F2324" i="8"/>
  <c r="G2324" i="8" s="1"/>
  <c r="F2301" i="8"/>
  <c r="G2301" i="8" s="1"/>
  <c r="F234" i="8"/>
  <c r="G234" i="8" s="1"/>
  <c r="F662" i="8"/>
  <c r="G662" i="8" s="1"/>
  <c r="F194" i="8"/>
  <c r="G194" i="8" s="1"/>
  <c r="F2285" i="8"/>
  <c r="G2285" i="8" s="1"/>
  <c r="F2047" i="8"/>
  <c r="G2047" i="8" s="1"/>
  <c r="F2073" i="8"/>
  <c r="G2073" i="8" s="1"/>
  <c r="F339" i="8"/>
  <c r="G339" i="8" s="1"/>
  <c r="F637" i="8"/>
  <c r="G637" i="8" s="1"/>
  <c r="F494" i="8"/>
  <c r="G494" i="8" s="1"/>
  <c r="F645" i="8"/>
  <c r="G645" i="8" s="1"/>
  <c r="F440" i="8"/>
  <c r="G440" i="8" s="1"/>
  <c r="F285" i="8"/>
  <c r="G285" i="8" s="1"/>
  <c r="F1064" i="8"/>
  <c r="G1064" i="8" s="1"/>
  <c r="F836" i="8"/>
  <c r="G836" i="8" s="1"/>
  <c r="F506" i="8"/>
  <c r="G506" i="8" s="1"/>
  <c r="F254" i="8"/>
  <c r="G254" i="8" s="1"/>
  <c r="F618" i="8"/>
  <c r="G618" i="8" s="1"/>
  <c r="F330" i="8"/>
  <c r="G330" i="8" s="1"/>
  <c r="F587" i="8"/>
  <c r="G587" i="8" s="1"/>
  <c r="F626" i="8"/>
  <c r="G626" i="8" s="1"/>
  <c r="F1032" i="8"/>
  <c r="G1032" i="8" s="1"/>
  <c r="F804" i="8"/>
  <c r="G804" i="8" s="1"/>
  <c r="F275" i="8"/>
  <c r="G275" i="8" s="1"/>
  <c r="F227" i="8"/>
  <c r="G227" i="8" s="1"/>
  <c r="F495" i="8"/>
  <c r="G495" i="8" s="1"/>
  <c r="F451" i="8"/>
  <c r="G451" i="8" s="1"/>
  <c r="F219" i="8"/>
  <c r="G219" i="8" s="1"/>
  <c r="F454" i="8"/>
  <c r="G454" i="8" s="1"/>
  <c r="F774" i="8"/>
  <c r="G774" i="8" s="1"/>
  <c r="F770" i="8"/>
  <c r="G770" i="8" s="1"/>
  <c r="F1263" i="8"/>
  <c r="G1263" i="8" s="1"/>
  <c r="F1089" i="8"/>
  <c r="G1089" i="8" s="1"/>
  <c r="F724" i="8"/>
  <c r="G724" i="8" s="1"/>
  <c r="F591" i="8"/>
  <c r="G591" i="8" s="1"/>
  <c r="F753" i="8"/>
  <c r="G753" i="8" s="1"/>
  <c r="F488" i="8"/>
  <c r="G488" i="8" s="1"/>
  <c r="F711" i="8"/>
  <c r="G711" i="8" s="1"/>
  <c r="F617" i="8"/>
  <c r="G617" i="8" s="1"/>
  <c r="F2084" i="8"/>
  <c r="G2084" i="8" s="1"/>
  <c r="F2278" i="8"/>
  <c r="G2278" i="8" s="1"/>
  <c r="F2131" i="8"/>
  <c r="G2131" i="8" s="1"/>
  <c r="F2638" i="8"/>
  <c r="G2638" i="8" s="1"/>
  <c r="F189" i="8"/>
  <c r="G189" i="8" s="1"/>
  <c r="F260" i="8"/>
  <c r="G260" i="8" s="1"/>
  <c r="F559" i="8"/>
  <c r="G559" i="8" s="1"/>
  <c r="F340" i="8"/>
  <c r="G340" i="8" s="1"/>
  <c r="F232" i="8"/>
  <c r="G232" i="8" s="1"/>
  <c r="F2086" i="8"/>
  <c r="G2086" i="8" s="1"/>
  <c r="F132" i="8"/>
  <c r="G132" i="8" s="1"/>
  <c r="F2325" i="8"/>
  <c r="G2325" i="8" s="1"/>
  <c r="F2095" i="8"/>
  <c r="G2095" i="8" s="1"/>
  <c r="F2216" i="8"/>
  <c r="G2216" i="8" s="1"/>
  <c r="F351" i="8"/>
  <c r="G351" i="8" s="1"/>
  <c r="F508" i="8"/>
  <c r="G508" i="8" s="1"/>
  <c r="F313" i="8"/>
  <c r="G313" i="8" s="1"/>
  <c r="F196" i="8"/>
  <c r="G196" i="8" s="1"/>
  <c r="F2120" i="8"/>
  <c r="G2120" i="8" s="1"/>
  <c r="F2600" i="8"/>
  <c r="G2600" i="8" s="1"/>
  <c r="F116" i="8"/>
  <c r="G116" i="8" s="1"/>
  <c r="F2320" i="8"/>
  <c r="G2320" i="8" s="1"/>
  <c r="F2129" i="8"/>
  <c r="G2129" i="8" s="1"/>
  <c r="F2611" i="8"/>
  <c r="G2611" i="8" s="1"/>
  <c r="F2257" i="8"/>
  <c r="G2257" i="8" s="1"/>
  <c r="F2063" i="8"/>
  <c r="G2063" i="8" s="1"/>
  <c r="F210" i="8"/>
  <c r="G210" i="8" s="1"/>
  <c r="F438" i="8"/>
  <c r="G438" i="8" s="1"/>
  <c r="F663" i="8"/>
  <c r="G663" i="8" s="1"/>
  <c r="F569" i="8"/>
  <c r="G569" i="8" s="1"/>
  <c r="F528" i="8"/>
  <c r="G528" i="8" s="1"/>
  <c r="F198" i="8"/>
  <c r="G198" i="8" s="1"/>
  <c r="F2322" i="8"/>
  <c r="G2322" i="8" s="1"/>
  <c r="F2288" i="8"/>
  <c r="G2288" i="8" s="1"/>
  <c r="F2243" i="8"/>
  <c r="G2243" i="8" s="1"/>
  <c r="F105" i="8"/>
  <c r="G105" i="8" s="1"/>
  <c r="F2092" i="8"/>
  <c r="G2092" i="8" s="1"/>
  <c r="F653" i="8"/>
  <c r="G653" i="8" s="1"/>
  <c r="F563" i="8"/>
  <c r="G563" i="8" s="1"/>
  <c r="F215" i="8"/>
  <c r="G215" i="8" s="1"/>
  <c r="F182" i="8"/>
  <c r="G182" i="8" s="1"/>
  <c r="F152" i="8"/>
  <c r="G152" i="8" s="1"/>
  <c r="F2333" i="8"/>
  <c r="G2333" i="8" s="1"/>
  <c r="F2174" i="8"/>
  <c r="G2174" i="8" s="1"/>
  <c r="F265" i="8"/>
  <c r="G265" i="8" s="1"/>
  <c r="F184" i="8"/>
  <c r="G184" i="8" s="1"/>
  <c r="F415" i="8"/>
  <c r="G415" i="8" s="1"/>
  <c r="F344" i="8"/>
  <c r="G344" i="8" s="1"/>
  <c r="F834" i="8"/>
  <c r="G834" i="8" s="1"/>
  <c r="F885" i="8"/>
  <c r="G885" i="8" s="1"/>
  <c r="F970" i="8"/>
  <c r="G970" i="8" s="1"/>
  <c r="F703" i="8"/>
  <c r="G703" i="8" s="1"/>
  <c r="F478" i="8"/>
  <c r="G478" i="8" s="1"/>
  <c r="F407" i="8"/>
  <c r="G407" i="8" s="1"/>
  <c r="F269" i="8"/>
  <c r="G269" i="8" s="1"/>
  <c r="F391" i="8"/>
  <c r="G391" i="8" s="1"/>
  <c r="F648" i="8"/>
  <c r="G648" i="8" s="1"/>
  <c r="F793" i="8"/>
  <c r="G793" i="8" s="1"/>
  <c r="F701" i="8"/>
  <c r="G701" i="8" s="1"/>
  <c r="F990" i="8"/>
  <c r="G990" i="8" s="1"/>
  <c r="F853" i="8"/>
  <c r="G853" i="8" s="1"/>
  <c r="F938" i="8"/>
  <c r="G938" i="8" s="1"/>
  <c r="F576" i="8"/>
  <c r="G576" i="8" s="1"/>
  <c r="F555" i="8"/>
  <c r="G555" i="8" s="1"/>
  <c r="F331" i="8"/>
  <c r="G331" i="8" s="1"/>
  <c r="F605" i="8"/>
  <c r="G605" i="8" s="1"/>
  <c r="F504" i="8"/>
  <c r="G504" i="8" s="1"/>
  <c r="F594" i="8"/>
  <c r="G594" i="8" s="1"/>
  <c r="F780" i="8"/>
  <c r="G780" i="8" s="1"/>
  <c r="F560" i="8"/>
  <c r="G560" i="8" s="1"/>
  <c r="F348" i="8"/>
  <c r="G348" i="8" s="1"/>
  <c r="F410" i="8"/>
  <c r="G410" i="8" s="1"/>
  <c r="F539" i="8"/>
  <c r="G539" i="8" s="1"/>
  <c r="F365" i="8"/>
  <c r="G365" i="8" s="1"/>
  <c r="F239" i="8"/>
  <c r="G239" i="8" s="1"/>
  <c r="F276" i="8"/>
  <c r="G276" i="8" s="1"/>
  <c r="F403" i="8"/>
  <c r="G403" i="8" s="1"/>
  <c r="F588" i="8"/>
  <c r="G588" i="8" s="1"/>
  <c r="F2341" i="8"/>
  <c r="G2341" i="8" s="1"/>
  <c r="F2552" i="8"/>
  <c r="G2552" i="8" s="1"/>
  <c r="F172" i="8"/>
  <c r="G172" i="8" s="1"/>
  <c r="F245" i="8"/>
  <c r="G245" i="8" s="1"/>
  <c r="F524" i="8"/>
  <c r="G524" i="8" s="1"/>
  <c r="F329" i="8"/>
  <c r="G329" i="8" s="1"/>
  <c r="F2230" i="8"/>
  <c r="G2230" i="8" s="1"/>
  <c r="F2140" i="8"/>
  <c r="G2140" i="8" s="1"/>
  <c r="F517" i="8"/>
  <c r="G517" i="8" s="1"/>
  <c r="F2247" i="8"/>
  <c r="G2247" i="8" s="1"/>
  <c r="F213" i="8"/>
  <c r="G213" i="8" s="1"/>
  <c r="F2114" i="8"/>
  <c r="G2114" i="8" s="1"/>
  <c r="F2108" i="8"/>
  <c r="G2108" i="8" s="1"/>
  <c r="F358" i="8"/>
  <c r="G358" i="8" s="1"/>
  <c r="F355" i="8"/>
  <c r="G355" i="8" s="1"/>
  <c r="F137" i="8"/>
  <c r="G137" i="8" s="1"/>
  <c r="F2584" i="8"/>
  <c r="G2584" i="8" s="1"/>
  <c r="F2268" i="8"/>
  <c r="G2268" i="8" s="1"/>
  <c r="F2195" i="8"/>
  <c r="G2195" i="8" s="1"/>
  <c r="F126" i="8"/>
  <c r="G126" i="8" s="1"/>
  <c r="F306" i="8"/>
  <c r="G306" i="8" s="1"/>
  <c r="F482" i="8"/>
  <c r="G482" i="8" s="1"/>
  <c r="F217" i="8"/>
  <c r="G217" i="8" s="1"/>
  <c r="F2264" i="8"/>
  <c r="G2264" i="8" s="1"/>
  <c r="F582" i="8"/>
  <c r="G582" i="8" s="1"/>
  <c r="F228" i="8"/>
  <c r="G228" i="8" s="1"/>
  <c r="F689" i="8"/>
  <c r="G689" i="8" s="1"/>
  <c r="F370" i="8"/>
  <c r="G370" i="8" s="1"/>
  <c r="F1090" i="8"/>
  <c r="G1090" i="8" s="1"/>
  <c r="F950" i="8"/>
  <c r="G950" i="8" s="1"/>
  <c r="F268" i="8"/>
  <c r="G268" i="8" s="1"/>
  <c r="F328" i="8"/>
  <c r="G328" i="8" s="1"/>
  <c r="F1246" i="8"/>
  <c r="G1246" i="8" s="1"/>
  <c r="F1015" i="8"/>
  <c r="G1015" i="8" s="1"/>
  <c r="F548" i="8"/>
  <c r="G548" i="8" s="1"/>
  <c r="F432" i="8"/>
  <c r="G432" i="8" s="1"/>
  <c r="F380" i="8"/>
  <c r="G380" i="8" s="1"/>
  <c r="F324" i="8"/>
  <c r="G324" i="8" s="1"/>
  <c r="F374" i="8"/>
  <c r="G374" i="8" s="1"/>
  <c r="F980" i="8"/>
  <c r="G980" i="8" s="1"/>
  <c r="F335" i="8"/>
  <c r="G335" i="8" s="1"/>
  <c r="F416" i="8"/>
  <c r="G416" i="8" s="1"/>
  <c r="F195" i="8"/>
  <c r="G195" i="8" s="1"/>
  <c r="F353" i="8"/>
  <c r="G353" i="8" s="1"/>
  <c r="F627" i="8"/>
  <c r="G627" i="8" s="1"/>
  <c r="F573" i="8"/>
  <c r="G573" i="8" s="1"/>
  <c r="F2171" i="8"/>
  <c r="G2171" i="8" s="1"/>
  <c r="F155" i="8"/>
  <c r="G155" i="8" s="1"/>
  <c r="F2093" i="8"/>
  <c r="G2093" i="8" s="1"/>
  <c r="F599" i="8"/>
  <c r="G599" i="8" s="1"/>
  <c r="F103" i="8"/>
  <c r="G103" i="8" s="1"/>
  <c r="F2187" i="8"/>
  <c r="G2187" i="8" s="1"/>
  <c r="F2196" i="8"/>
  <c r="G2196" i="8" s="1"/>
  <c r="F2251" i="8"/>
  <c r="G2251" i="8" s="1"/>
  <c r="F2064" i="8"/>
  <c r="G2064" i="8" s="1"/>
  <c r="F158" i="8"/>
  <c r="G158" i="8" s="1"/>
  <c r="F2130" i="8"/>
  <c r="G2130" i="8" s="1"/>
  <c r="F678" i="8"/>
  <c r="G678" i="8" s="1"/>
  <c r="F2141" i="8"/>
  <c r="G2141" i="8" s="1"/>
  <c r="F2180" i="8"/>
  <c r="G2180" i="8" s="1"/>
  <c r="F2231" i="8"/>
  <c r="G2231" i="8" s="1"/>
  <c r="F175" i="8"/>
  <c r="G175" i="8" s="1"/>
  <c r="F142" i="8"/>
  <c r="G142" i="8" s="1"/>
  <c r="F2220" i="8"/>
  <c r="G2220" i="8" s="1"/>
  <c r="F579" i="8"/>
  <c r="G579" i="8" s="1"/>
  <c r="F691" i="8"/>
  <c r="G691" i="8" s="1"/>
  <c r="F311" i="8"/>
  <c r="G311" i="8" s="1"/>
  <c r="F2207" i="8"/>
  <c r="G2207" i="8" s="1"/>
  <c r="F125" i="8"/>
  <c r="G125" i="8" s="1"/>
  <c r="F122" i="8"/>
  <c r="G122" i="8" s="1"/>
  <c r="F549" i="8"/>
  <c r="G549" i="8" s="1"/>
  <c r="F388" i="8"/>
  <c r="G388" i="8" s="1"/>
  <c r="F409" i="8"/>
  <c r="G409" i="8" s="1"/>
  <c r="F2144" i="8"/>
  <c r="G2144" i="8" s="1"/>
  <c r="F109" i="8"/>
  <c r="G109" i="8" s="1"/>
  <c r="F687" i="8"/>
  <c r="G687" i="8" s="1"/>
  <c r="F800" i="8"/>
  <c r="G800" i="8" s="1"/>
  <c r="F1294" i="8"/>
  <c r="G1294" i="8" s="1"/>
  <c r="F607" i="8"/>
  <c r="G607" i="8" s="1"/>
  <c r="F179" i="8"/>
  <c r="G179" i="8" s="1"/>
  <c r="F629" i="8"/>
  <c r="G629" i="8" s="1"/>
  <c r="F957" i="8"/>
  <c r="G957" i="8" s="1"/>
  <c r="F1014" i="8"/>
  <c r="G1014" i="8" s="1"/>
  <c r="F975" i="8"/>
  <c r="G975" i="8" s="1"/>
  <c r="F481" i="8"/>
  <c r="G481" i="8" s="1"/>
  <c r="F253" i="8"/>
  <c r="G253" i="8" s="1"/>
  <c r="F520" i="8"/>
  <c r="G520" i="8" s="1"/>
  <c r="F401" i="8"/>
  <c r="G401" i="8" s="1"/>
  <c r="F367" i="8"/>
  <c r="G367" i="8" s="1"/>
  <c r="F673" i="8"/>
  <c r="G673" i="8" s="1"/>
  <c r="F249" i="8"/>
  <c r="G249" i="8" s="1"/>
  <c r="F338" i="8"/>
  <c r="G338" i="8" s="1"/>
  <c r="F1058" i="8"/>
  <c r="G1058" i="8" s="1"/>
  <c r="F864" i="8"/>
  <c r="G864" i="8" s="1"/>
  <c r="F204" i="8"/>
  <c r="G204" i="8" s="1"/>
  <c r="F586" i="8"/>
  <c r="G586" i="8" s="1"/>
  <c r="F233" i="8"/>
  <c r="G233" i="8" s="1"/>
  <c r="F685" i="8"/>
  <c r="G685" i="8" s="1"/>
  <c r="F788" i="8"/>
  <c r="G788" i="8" s="1"/>
  <c r="F475" i="8"/>
  <c r="G475" i="8" s="1"/>
  <c r="F176" i="8"/>
  <c r="G176" i="8" s="1"/>
  <c r="F570" i="8"/>
  <c r="G570" i="8" s="1"/>
  <c r="F436" i="8"/>
  <c r="G436" i="8" s="1"/>
  <c r="F639" i="8"/>
  <c r="G639" i="8" s="1"/>
  <c r="F716" i="8"/>
  <c r="G716" i="8" s="1"/>
  <c r="F201" i="8"/>
  <c r="G201" i="8" s="1"/>
  <c r="F118" i="8"/>
  <c r="G118" i="8" s="1"/>
  <c r="F2147" i="8"/>
  <c r="G2147" i="8" s="1"/>
  <c r="F2101" i="8"/>
  <c r="G2101" i="8" s="1"/>
  <c r="F2266" i="8"/>
  <c r="G2266" i="8" s="1"/>
  <c r="F279" i="8"/>
  <c r="G279" i="8" s="1"/>
  <c r="F364" i="8"/>
  <c r="G364" i="8" s="1"/>
  <c r="F2630" i="8"/>
  <c r="G2630" i="8" s="1"/>
  <c r="F2044" i="8"/>
  <c r="G2044" i="8" s="1"/>
  <c r="F2068" i="8"/>
  <c r="G2068" i="8" s="1"/>
  <c r="F2211" i="8"/>
  <c r="G2211" i="8" s="1"/>
  <c r="F2262" i="8"/>
  <c r="G2262" i="8" s="1"/>
  <c r="F2241" i="8"/>
  <c r="G2241" i="8" s="1"/>
  <c r="F2088" i="8"/>
  <c r="G2088" i="8" s="1"/>
  <c r="F173" i="8"/>
  <c r="G173" i="8" s="1"/>
  <c r="F679" i="8"/>
  <c r="G679" i="8" s="1"/>
  <c r="F585" i="8"/>
  <c r="G585" i="8" s="1"/>
  <c r="F2126" i="8"/>
  <c r="G2126" i="8" s="1"/>
  <c r="F2052" i="8"/>
  <c r="G2052" i="8" s="1"/>
  <c r="F136" i="8"/>
  <c r="G136" i="8" s="1"/>
  <c r="F2306" i="8"/>
  <c r="G2306" i="8" s="1"/>
  <c r="F2632" i="8"/>
  <c r="G2632" i="8" s="1"/>
  <c r="F141" i="8"/>
  <c r="G141" i="8" s="1"/>
  <c r="F360" i="8"/>
  <c r="G360" i="8" s="1"/>
  <c r="F439" i="8"/>
  <c r="G439" i="8" s="1"/>
  <c r="F235" i="8"/>
  <c r="G235" i="8" s="1"/>
  <c r="F2340" i="8"/>
  <c r="G2340" i="8" s="1"/>
  <c r="F2066" i="8"/>
  <c r="G2066" i="8" s="1"/>
  <c r="F197" i="8"/>
  <c r="G197" i="8" s="1"/>
  <c r="F2164" i="8"/>
  <c r="G2164" i="8" s="1"/>
  <c r="F2297" i="8"/>
  <c r="G2297" i="8" s="1"/>
  <c r="F2224" i="8"/>
  <c r="G2224" i="8" s="1"/>
  <c r="F2134" i="8"/>
  <c r="G2134" i="8" s="1"/>
  <c r="F2091" i="8"/>
  <c r="G2091" i="8" s="1"/>
  <c r="F2619" i="8"/>
  <c r="G2619" i="8" s="1"/>
  <c r="F476" i="8"/>
  <c r="G476" i="8" s="1"/>
  <c r="F167" i="8"/>
  <c r="G167" i="8" s="1"/>
  <c r="F181" i="8"/>
  <c r="G181" i="8" s="1"/>
  <c r="F497" i="8"/>
  <c r="G497" i="8" s="1"/>
  <c r="F366" i="8"/>
  <c r="G366" i="8" s="1"/>
  <c r="F624" i="8"/>
  <c r="G624" i="8" s="1"/>
  <c r="F466" i="8"/>
  <c r="G466" i="8" s="1"/>
  <c r="F221" i="8"/>
  <c r="G221" i="8" s="1"/>
  <c r="F500" i="8"/>
  <c r="G500" i="8" s="1"/>
  <c r="F229" i="8"/>
  <c r="G229" i="8" s="1"/>
  <c r="F1091" i="8"/>
  <c r="G1091" i="8" s="1"/>
  <c r="F1278" i="8"/>
  <c r="G1278" i="8" s="1"/>
  <c r="F839" i="8"/>
  <c r="G839" i="8" s="1"/>
  <c r="F567" i="8"/>
  <c r="G567" i="8" s="1"/>
  <c r="F484" i="8"/>
  <c r="G484" i="8" s="1"/>
  <c r="F1279" i="8"/>
  <c r="G1279" i="8" s="1"/>
  <c r="F740" i="8"/>
  <c r="G740" i="8" s="1"/>
  <c r="F491" i="8"/>
  <c r="G491" i="8" s="1"/>
  <c r="F450" i="8"/>
  <c r="G450" i="8" s="1"/>
  <c r="F271" i="8"/>
  <c r="G271" i="8" s="1"/>
  <c r="F604" i="8"/>
  <c r="G604" i="8" s="1"/>
  <c r="F837" i="8"/>
  <c r="G837" i="8" s="1"/>
  <c r="F430" i="8"/>
  <c r="G430" i="8" s="1"/>
  <c r="F445" i="8"/>
  <c r="G445" i="8" s="1"/>
  <c r="F632" i="8"/>
  <c r="G632" i="8" s="1"/>
  <c r="F775" i="8"/>
  <c r="G775" i="8" s="1"/>
  <c r="F731" i="8"/>
  <c r="G731" i="8" s="1"/>
  <c r="F418" i="8"/>
  <c r="G418" i="8" s="1"/>
  <c r="F2258" i="8"/>
  <c r="G2258" i="8" s="1"/>
  <c r="F2110" i="8"/>
  <c r="G2110" i="8" s="1"/>
  <c r="F2635" i="8"/>
  <c r="G2635" i="8" s="1"/>
  <c r="F256" i="8"/>
  <c r="G256" i="8" s="1"/>
  <c r="F695" i="8"/>
  <c r="G695" i="8" s="1"/>
  <c r="F601" i="8"/>
  <c r="G601" i="8" s="1"/>
  <c r="F106" i="8"/>
  <c r="G106" i="8" s="1"/>
  <c r="F121" i="8"/>
  <c r="G121" i="8" s="1"/>
  <c r="F2206" i="8"/>
  <c r="G2206" i="8" s="1"/>
  <c r="F2536" i="8"/>
  <c r="G2536" i="8" s="1"/>
  <c r="F2624" i="8"/>
  <c r="G2624" i="8" s="1"/>
  <c r="F2176" i="8"/>
  <c r="G2176" i="8" s="1"/>
  <c r="F140" i="8"/>
  <c r="G140" i="8" s="1"/>
  <c r="F371" i="8"/>
  <c r="G371" i="8" s="1"/>
  <c r="F714" i="8"/>
  <c r="G714" i="8" s="1"/>
  <c r="F316" i="8"/>
  <c r="G316" i="8" s="1"/>
  <c r="F2296" i="8"/>
  <c r="G2296" i="8" s="1"/>
  <c r="F2104" i="8"/>
  <c r="G2104" i="8" s="1"/>
  <c r="F2154" i="8"/>
  <c r="G2154" i="8" s="1"/>
  <c r="F2516" i="8"/>
  <c r="G2516" i="8" s="1"/>
  <c r="F2221" i="8"/>
  <c r="G2221" i="8" s="1"/>
  <c r="F124" i="8"/>
  <c r="G124" i="8" s="1"/>
  <c r="F318" i="8"/>
  <c r="G318" i="8" s="1"/>
  <c r="F677" i="8"/>
  <c r="G677" i="8" s="1"/>
  <c r="F492" i="8"/>
  <c r="G492" i="8" s="1"/>
  <c r="F2059" i="8"/>
  <c r="G2059" i="8" s="1"/>
  <c r="F2204" i="8"/>
  <c r="G2204" i="8" s="1"/>
  <c r="F2465" i="8"/>
  <c r="G2465" i="8" s="1"/>
  <c r="F2179" i="8"/>
  <c r="G2179" i="8" s="1"/>
  <c r="F485" i="8"/>
  <c r="G485" i="8" s="1"/>
  <c r="F128" i="8"/>
  <c r="G128" i="8" s="1"/>
  <c r="F2105" i="8"/>
  <c r="G2105" i="8" s="1"/>
  <c r="F2308" i="8"/>
  <c r="G2308" i="8" s="1"/>
  <c r="F547" i="8"/>
  <c r="G547" i="8" s="1"/>
  <c r="F2255" i="8"/>
  <c r="G2255" i="8" s="1"/>
  <c r="F2117" i="8"/>
  <c r="G2117" i="8" s="1"/>
  <c r="F110" i="8"/>
  <c r="G110" i="8" s="1"/>
  <c r="F2058" i="8"/>
  <c r="G2058" i="8" s="1"/>
  <c r="F144" i="8"/>
  <c r="G144" i="8" s="1"/>
  <c r="F261" i="8"/>
  <c r="G261" i="8" s="1"/>
  <c r="F166" i="8"/>
  <c r="G166" i="8" s="1"/>
  <c r="F2083" i="8"/>
  <c r="G2083" i="8" s="1"/>
  <c r="F2157" i="8"/>
  <c r="G2157" i="8" s="1"/>
  <c r="F193" i="8"/>
  <c r="G193" i="8" s="1"/>
  <c r="F2323" i="8"/>
  <c r="G2323" i="8" s="1"/>
  <c r="F297" i="8"/>
  <c r="G297" i="8" s="1"/>
  <c r="F396" i="8"/>
  <c r="G396" i="8" s="1"/>
  <c r="F273" i="8"/>
  <c r="G273" i="8" s="1"/>
  <c r="F262" i="8"/>
  <c r="G262" i="8" s="1"/>
  <c r="F444" i="8"/>
  <c r="G444" i="8" s="1"/>
  <c r="F2245" i="8"/>
  <c r="G2245" i="8" s="1"/>
  <c r="F222" i="8"/>
  <c r="G222" i="8" s="1"/>
  <c r="F644" i="8"/>
  <c r="G644" i="8" s="1"/>
  <c r="F238" i="8"/>
  <c r="G238" i="8" s="1"/>
  <c r="F503" i="8"/>
  <c r="G503" i="8" s="1"/>
  <c r="F741" i="8"/>
  <c r="G741" i="8" s="1"/>
  <c r="F255" i="8"/>
  <c r="G255" i="8" s="1"/>
  <c r="F2169" i="8"/>
  <c r="G2169" i="8" s="1"/>
  <c r="F2065" i="8"/>
  <c r="G2065" i="8" s="1"/>
  <c r="F2192" i="8"/>
  <c r="G2192" i="8" s="1"/>
  <c r="F2205" i="8"/>
  <c r="G2205" i="8" s="1"/>
  <c r="F205" i="8"/>
  <c r="G205" i="8" s="1"/>
  <c r="F2165" i="8"/>
  <c r="G2165" i="8" s="1"/>
  <c r="F226" i="8"/>
  <c r="G226" i="8" s="1"/>
  <c r="F2050" i="8"/>
  <c r="G2050" i="8" s="1"/>
  <c r="F2390" i="8"/>
  <c r="G2390" i="8" s="1"/>
  <c r="F2480" i="8"/>
  <c r="G2480" i="8" s="1"/>
  <c r="F2410" i="8"/>
  <c r="G2410" i="8" s="1"/>
  <c r="F2901" i="8"/>
  <c r="G2901" i="8" s="1"/>
  <c r="F2914" i="8"/>
  <c r="G2914" i="8" s="1"/>
  <c r="F2543" i="8"/>
  <c r="G2543" i="8" s="1"/>
  <c r="F2507" i="8"/>
  <c r="G2507" i="8" s="1"/>
  <c r="F2604" i="8"/>
  <c r="G2604" i="8" s="1"/>
  <c r="F2887" i="8"/>
  <c r="G2887" i="8" s="1"/>
  <c r="F2939" i="8"/>
  <c r="G2939" i="8" s="1"/>
  <c r="F2749" i="8"/>
  <c r="G2749" i="8" s="1"/>
  <c r="F2794" i="8"/>
  <c r="G2794" i="8" s="1"/>
  <c r="F2318" i="8"/>
  <c r="G2318" i="8" s="1"/>
  <c r="F2373" i="8"/>
  <c r="G2373" i="8" s="1"/>
  <c r="F2937" i="8"/>
  <c r="G2937" i="8" s="1"/>
  <c r="F2626" i="8"/>
  <c r="G2626" i="8" s="1"/>
  <c r="F2404" i="8"/>
  <c r="G2404" i="8" s="1"/>
  <c r="F2803" i="8"/>
  <c r="G2803" i="8" s="1"/>
  <c r="F2506" i="8"/>
  <c r="G2506" i="8" s="1"/>
  <c r="F2623" i="8"/>
  <c r="G2623" i="8" s="1"/>
  <c r="F2627" i="8"/>
  <c r="G2627" i="8" s="1"/>
  <c r="F2215" i="8"/>
  <c r="G2215" i="8" s="1"/>
  <c r="F2053" i="8"/>
  <c r="G2053" i="8" s="1"/>
  <c r="F2457" i="8"/>
  <c r="G2457" i="8" s="1"/>
  <c r="F2416" i="8"/>
  <c r="G2416" i="8" s="1"/>
  <c r="F2460" i="8"/>
  <c r="G2460" i="8" s="1"/>
  <c r="F2427" i="8"/>
  <c r="G2427" i="8" s="1"/>
  <c r="F2798" i="8"/>
  <c r="G2798" i="8" s="1"/>
  <c r="F2470" i="8"/>
  <c r="G2470" i="8" s="1"/>
  <c r="F2884" i="8"/>
  <c r="G2884" i="8" s="1"/>
  <c r="F2444" i="8"/>
  <c r="G2444" i="8" s="1"/>
  <c r="F2212" i="8"/>
  <c r="G2212" i="8" s="1"/>
  <c r="F2203" i="8"/>
  <c r="G2203" i="8" s="1"/>
  <c r="F2121" i="8"/>
  <c r="G2121" i="8" s="1"/>
  <c r="F2443" i="8"/>
  <c r="G2443" i="8" s="1"/>
  <c r="F2866" i="8"/>
  <c r="G2866" i="8" s="1"/>
  <c r="F623" i="8"/>
  <c r="G623" i="8" s="1"/>
  <c r="F178" i="8"/>
  <c r="G178" i="8" s="1"/>
  <c r="F2317" i="8"/>
  <c r="G2317" i="8" s="1"/>
  <c r="F2253" i="8"/>
  <c r="G2253" i="8" s="1"/>
  <c r="F2046" i="8"/>
  <c r="G2046" i="8" s="1"/>
  <c r="F2159" i="8"/>
  <c r="G2159" i="8" s="1"/>
  <c r="F138" i="8"/>
  <c r="G138" i="8" s="1"/>
  <c r="F168" i="8"/>
  <c r="G168" i="8" s="1"/>
  <c r="F568" i="8"/>
  <c r="G568" i="8" s="1"/>
  <c r="F742" i="8"/>
  <c r="G742" i="8" s="1"/>
  <c r="F453" i="8"/>
  <c r="G453" i="8" s="1"/>
  <c r="F2299" i="8"/>
  <c r="G2299" i="8" s="1"/>
  <c r="F2281" i="8"/>
  <c r="G2281" i="8" s="1"/>
  <c r="F183" i="8"/>
  <c r="G183" i="8" s="1"/>
  <c r="F552" i="8"/>
  <c r="G552" i="8" s="1"/>
  <c r="F613" i="8"/>
  <c r="G613" i="8" s="1"/>
  <c r="F382" i="8"/>
  <c r="G382" i="8" s="1"/>
  <c r="F361" i="8"/>
  <c r="G361" i="8" s="1"/>
  <c r="F2260" i="8"/>
  <c r="G2260" i="8" s="1"/>
  <c r="F2056" i="8"/>
  <c r="G2056" i="8" s="1"/>
  <c r="F2283" i="8"/>
  <c r="G2283" i="8" s="1"/>
  <c r="F2345" i="8"/>
  <c r="G2345" i="8" s="1"/>
  <c r="F2155" i="8"/>
  <c r="G2155" i="8" s="1"/>
  <c r="F2074" i="8"/>
  <c r="G2074" i="8" s="1"/>
  <c r="F2876" i="8"/>
  <c r="G2876" i="8" s="1"/>
  <c r="F2566" i="8"/>
  <c r="G2566" i="8" s="1"/>
  <c r="F2577" i="8"/>
  <c r="G2577" i="8" s="1"/>
  <c r="F2945" i="8"/>
  <c r="G2945" i="8" s="1"/>
  <c r="F2796" i="8"/>
  <c r="G2796" i="8" s="1"/>
  <c r="F2859" i="8"/>
  <c r="G2859" i="8" s="1"/>
  <c r="F2594" i="8"/>
  <c r="G2594" i="8" s="1"/>
  <c r="F2597" i="8"/>
  <c r="G2597" i="8" s="1"/>
  <c r="F2561" i="8"/>
  <c r="G2561" i="8" s="1"/>
  <c r="F2087" i="8"/>
  <c r="G2087" i="8" s="1"/>
  <c r="F2464" i="8"/>
  <c r="G2464" i="8" s="1"/>
  <c r="F2417" i="8"/>
  <c r="G2417" i="8" s="1"/>
  <c r="F2900" i="8"/>
  <c r="G2900" i="8" s="1"/>
  <c r="F2445" i="8"/>
  <c r="G2445" i="8" s="1"/>
  <c r="F2378" i="8"/>
  <c r="G2378" i="8" s="1"/>
  <c r="F2644" i="8"/>
  <c r="G2644" i="8" s="1"/>
  <c r="F2250" i="8"/>
  <c r="G2250" i="8" s="1"/>
  <c r="F104" i="8"/>
  <c r="G104" i="8" s="1"/>
  <c r="F2102" i="8"/>
  <c r="G2102" i="8" s="1"/>
  <c r="F2595" i="8"/>
  <c r="G2595" i="8" s="1"/>
  <c r="F2605" i="8"/>
  <c r="G2605" i="8" s="1"/>
  <c r="F2564" i="8"/>
  <c r="G2564" i="8" s="1"/>
  <c r="F2899" i="8"/>
  <c r="G2899" i="8" s="1"/>
  <c r="F2562" i="8"/>
  <c r="G2562" i="8" s="1"/>
  <c r="F2770" i="8"/>
  <c r="G2770" i="8" s="1"/>
  <c r="F2565" i="8"/>
  <c r="G2565" i="8" s="1"/>
  <c r="F2275" i="8"/>
  <c r="G2275" i="8" s="1"/>
  <c r="F2911" i="8"/>
  <c r="G2911" i="8" s="1"/>
  <c r="F2467" i="8"/>
  <c r="G2467" i="8" s="1"/>
  <c r="F2608" i="8"/>
  <c r="G2608" i="8" s="1"/>
  <c r="F264" i="8"/>
  <c r="G264" i="8" s="1"/>
  <c r="F393" i="8"/>
  <c r="G393" i="8" s="1"/>
  <c r="F2184" i="8"/>
  <c r="G2184" i="8" s="1"/>
  <c r="F2256" i="8"/>
  <c r="G2256" i="8" s="1"/>
  <c r="F2209" i="8"/>
  <c r="G2209" i="8" s="1"/>
  <c r="F2222" i="8"/>
  <c r="G2222" i="8" s="1"/>
  <c r="F2218" i="8"/>
  <c r="G2218" i="8" s="1"/>
  <c r="F2227" i="8"/>
  <c r="G2227" i="8" s="1"/>
  <c r="F413" i="8"/>
  <c r="G413" i="8" s="1"/>
  <c r="F294" i="8"/>
  <c r="G294" i="8" s="1"/>
  <c r="F241" i="8"/>
  <c r="G241" i="8" s="1"/>
  <c r="F743" i="8"/>
  <c r="G743" i="8" s="1"/>
  <c r="F649" i="8"/>
  <c r="G649" i="8" s="1"/>
  <c r="F289" i="8"/>
  <c r="G289" i="8" s="1"/>
  <c r="F282" i="8"/>
  <c r="G282" i="8" s="1"/>
  <c r="F150" i="8"/>
  <c r="G150" i="8" s="1"/>
  <c r="F149" i="8"/>
  <c r="G149" i="8" s="1"/>
  <c r="F2116" i="8"/>
  <c r="G2116" i="8" s="1"/>
  <c r="F2310" i="8"/>
  <c r="G2310" i="8" s="1"/>
  <c r="F2112" i="8"/>
  <c r="G2112" i="8" s="1"/>
  <c r="F565" i="8"/>
  <c r="G565" i="8" s="1"/>
  <c r="F398" i="8"/>
  <c r="G398" i="8" s="1"/>
  <c r="F180" i="8"/>
  <c r="G180" i="8" s="1"/>
  <c r="F756" i="8"/>
  <c r="G756" i="8" s="1"/>
  <c r="F638" i="8"/>
  <c r="G638" i="8" s="1"/>
  <c r="F428" i="8"/>
  <c r="G428" i="8" s="1"/>
  <c r="F2197" i="8"/>
  <c r="G2197" i="8" s="1"/>
  <c r="F133" i="8"/>
  <c r="G133" i="8" s="1"/>
  <c r="F2100" i="8"/>
  <c r="G2100" i="8" s="1"/>
  <c r="F2294" i="8"/>
  <c r="G2294" i="8" s="1"/>
  <c r="F111" i="8"/>
  <c r="G111" i="8" s="1"/>
  <c r="F2279" i="8"/>
  <c r="G2279" i="8" s="1"/>
  <c r="F2293" i="8"/>
  <c r="G2293" i="8" s="1"/>
  <c r="F2274" i="8"/>
  <c r="G2274" i="8" s="1"/>
  <c r="F2541" i="8"/>
  <c r="G2541" i="8" s="1"/>
  <c r="F2929" i="8"/>
  <c r="G2929" i="8" s="1"/>
  <c r="F2928" i="8"/>
  <c r="G2928" i="8" s="1"/>
  <c r="F2941" i="8"/>
  <c r="G2941" i="8" s="1"/>
  <c r="F2103" i="8"/>
  <c r="G2103" i="8" s="1"/>
  <c r="F2433" i="8"/>
  <c r="G2433" i="8" s="1"/>
  <c r="F2420" i="8"/>
  <c r="G2420" i="8" s="1"/>
  <c r="F2447" i="8"/>
  <c r="G2447" i="8" s="1"/>
  <c r="F2550" i="8"/>
  <c r="G2550" i="8" s="1"/>
  <c r="F2636" i="8"/>
  <c r="G2636" i="8" s="1"/>
  <c r="F2382" i="8"/>
  <c r="G2382" i="8" s="1"/>
  <c r="F2742" i="8"/>
  <c r="G2742" i="8" s="1"/>
  <c r="F2822" i="8"/>
  <c r="G2822" i="8" s="1"/>
  <c r="F2850" i="8"/>
  <c r="G2850" i="8" s="1"/>
  <c r="F2789" i="8"/>
  <c r="G2789" i="8" s="1"/>
  <c r="F2223" i="8"/>
  <c r="G2223" i="8" s="1"/>
  <c r="F2414" i="8"/>
  <c r="G2414" i="8" s="1"/>
  <c r="F2415" i="8"/>
  <c r="G2415" i="8" s="1"/>
  <c r="F2521" i="8"/>
  <c r="G2521" i="8" s="1"/>
  <c r="F2405" i="8"/>
  <c r="G2405" i="8" s="1"/>
  <c r="F2572" i="8"/>
  <c r="G2572" i="8" s="1"/>
  <c r="F2286" i="8"/>
  <c r="G2286" i="8" s="1"/>
  <c r="F192" i="8"/>
  <c r="G192" i="8" s="1"/>
  <c r="F2183" i="8"/>
  <c r="G2183" i="8" s="1"/>
  <c r="F2612" i="8"/>
  <c r="G2612" i="8" s="1"/>
  <c r="F2896" i="8"/>
  <c r="G2896" i="8" s="1"/>
  <c r="F2835" i="8"/>
  <c r="G2835" i="8" s="1"/>
  <c r="F2173" i="8"/>
  <c r="G2173" i="8" s="1"/>
  <c r="F2153" i="8"/>
  <c r="G2153" i="8" s="1"/>
  <c r="F2330" i="8"/>
  <c r="G2330" i="8" s="1"/>
  <c r="F2643" i="8"/>
  <c r="G2643" i="8" s="1"/>
  <c r="F286" i="8"/>
  <c r="G286" i="8" s="1"/>
  <c r="F460" i="8"/>
  <c r="G460" i="8" s="1"/>
  <c r="F2311" i="8"/>
  <c r="G2311" i="8" s="1"/>
  <c r="F165" i="8"/>
  <c r="G165" i="8" s="1"/>
  <c r="F2315" i="8"/>
  <c r="G2315" i="8" s="1"/>
  <c r="F2214" i="8"/>
  <c r="G2214" i="8" s="1"/>
  <c r="F2060" i="8"/>
  <c r="G2060" i="8" s="1"/>
  <c r="F218" i="8"/>
  <c r="G218" i="8" s="1"/>
  <c r="F280" i="8"/>
  <c r="G280" i="8" s="1"/>
  <c r="F578" i="8"/>
  <c r="G578" i="8" s="1"/>
  <c r="F518" i="8"/>
  <c r="G518" i="8" s="1"/>
  <c r="F463" i="8"/>
  <c r="G463" i="8" s="1"/>
  <c r="F2249" i="8"/>
  <c r="G2249" i="8" s="1"/>
  <c r="F2123" i="8"/>
  <c r="G2123" i="8" s="1"/>
  <c r="F2168" i="8"/>
  <c r="G2168" i="8" s="1"/>
  <c r="F114" i="8"/>
  <c r="G114" i="8" s="1"/>
  <c r="F2070" i="8"/>
  <c r="G2070" i="8" s="1"/>
  <c r="F2555" i="8"/>
  <c r="G2555" i="8" s="1"/>
  <c r="F2115" i="8"/>
  <c r="G2115" i="8" s="1"/>
  <c r="F590" i="8"/>
  <c r="G590" i="8" s="1"/>
  <c r="F562" i="8"/>
  <c r="G562" i="8" s="1"/>
  <c r="F522" i="8"/>
  <c r="G522" i="8" s="1"/>
  <c r="F437" i="8"/>
  <c r="G437" i="8" s="1"/>
  <c r="F2240" i="8"/>
  <c r="G2240" i="8" s="1"/>
  <c r="F2512" i="8"/>
  <c r="G2512" i="8" s="1"/>
  <c r="F2280" i="8"/>
  <c r="G2280" i="8" s="1"/>
  <c r="F2185" i="8"/>
  <c r="G2185" i="8" s="1"/>
  <c r="F2618" i="8"/>
  <c r="G2618" i="8" s="1"/>
  <c r="F2753" i="8"/>
  <c r="G2753" i="8" s="1"/>
  <c r="F2881" i="8"/>
  <c r="G2881" i="8" s="1"/>
  <c r="F2598" i="8"/>
  <c r="G2598" i="8" s="1"/>
  <c r="F2090" i="8"/>
  <c r="G2090" i="8" s="1"/>
  <c r="F2178" i="8"/>
  <c r="G2178" i="8" s="1"/>
  <c r="F2379" i="8"/>
  <c r="G2379" i="8" s="1"/>
  <c r="F2491" i="8"/>
  <c r="G2491" i="8" s="1"/>
  <c r="F2812" i="8"/>
  <c r="G2812" i="8" s="1"/>
  <c r="F2522" i="8"/>
  <c r="G2522" i="8" s="1"/>
  <c r="F2263" i="8"/>
  <c r="G2263" i="8" s="1"/>
  <c r="F187" i="8"/>
  <c r="G187" i="8" s="1"/>
  <c r="F2232" i="8"/>
  <c r="G2232" i="8" s="1"/>
  <c r="F2596" i="8"/>
  <c r="G2596" i="8" s="1"/>
  <c r="F2885" i="8"/>
  <c r="G2885" i="8" s="1"/>
  <c r="F2938" i="8"/>
  <c r="G2938" i="8" s="1"/>
  <c r="F2915" i="8"/>
  <c r="G2915" i="8" s="1"/>
  <c r="F2814" i="8"/>
  <c r="G2814" i="8" s="1"/>
  <c r="F2587" i="8"/>
  <c r="G2587" i="8" s="1"/>
  <c r="F2904" i="8"/>
  <c r="G2904" i="8" s="1"/>
  <c r="F156" i="8"/>
  <c r="G156" i="8" s="1"/>
  <c r="F2569" i="8"/>
  <c r="G2569" i="8" s="1"/>
  <c r="F2401" i="8"/>
  <c r="G2401" i="8" s="1"/>
  <c r="F2388" i="8"/>
  <c r="G2388" i="8" s="1"/>
  <c r="F2490" i="8"/>
  <c r="G2490" i="8" s="1"/>
  <c r="F2819" i="8"/>
  <c r="G2819" i="8" s="1"/>
  <c r="F2360" i="8"/>
  <c r="G2360" i="8" s="1"/>
  <c r="F2575" i="8"/>
  <c r="G2575" i="8" s="1"/>
  <c r="F2877" i="8"/>
  <c r="G2877" i="8" s="1"/>
  <c r="F2136" i="8"/>
  <c r="G2136" i="8" s="1"/>
  <c r="F2055" i="8"/>
  <c r="G2055" i="8" s="1"/>
  <c r="F248" i="8"/>
  <c r="G248" i="8" s="1"/>
  <c r="F469" i="8"/>
  <c r="G469" i="8" s="1"/>
  <c r="F2233" i="8"/>
  <c r="G2233" i="8" s="1"/>
  <c r="F2132" i="8"/>
  <c r="G2132" i="8" s="1"/>
  <c r="F2326" i="8"/>
  <c r="G2326" i="8" s="1"/>
  <c r="F2152" i="8"/>
  <c r="G2152" i="8" s="1"/>
  <c r="F657" i="8"/>
  <c r="G657" i="8" s="1"/>
  <c r="F472" i="8"/>
  <c r="G472" i="8" s="1"/>
  <c r="F2069" i="8"/>
  <c r="G2069" i="8" s="1"/>
  <c r="F2334" i="8"/>
  <c r="G2334" i="8" s="1"/>
  <c r="F615" i="8"/>
  <c r="G615" i="8" s="1"/>
  <c r="F769" i="8"/>
  <c r="G769" i="8" s="1"/>
  <c r="F502" i="8"/>
  <c r="G502" i="8" s="1"/>
  <c r="F298" i="8"/>
  <c r="G298" i="8" s="1"/>
  <c r="F726" i="8"/>
  <c r="G726" i="8" s="1"/>
  <c r="F2062" i="8"/>
  <c r="G2062" i="8" s="1"/>
  <c r="F151" i="8"/>
  <c r="G151" i="8" s="1"/>
  <c r="F2295" i="8"/>
  <c r="G2295" i="8" s="1"/>
  <c r="F171" i="8"/>
  <c r="G171" i="8" s="1"/>
  <c r="F2089" i="8"/>
  <c r="G2089" i="8" s="1"/>
  <c r="F272" i="8"/>
  <c r="G272" i="8" s="1"/>
  <c r="F2219" i="8"/>
  <c r="G2219" i="8" s="1"/>
  <c r="F2118" i="8"/>
  <c r="G2118" i="8" s="1"/>
  <c r="F2339" i="8"/>
  <c r="G2339" i="8" s="1"/>
  <c r="F115" i="8"/>
  <c r="G115" i="8" s="1"/>
  <c r="F2057" i="8"/>
  <c r="G2057" i="8" s="1"/>
  <c r="F2352" i="8"/>
  <c r="G2352" i="8" s="1"/>
  <c r="F2863" i="8"/>
  <c r="G2863" i="8" s="1"/>
  <c r="F2363" i="8"/>
  <c r="G2363" i="8" s="1"/>
  <c r="F2365" i="8"/>
  <c r="G2365" i="8" s="1"/>
  <c r="F2585" i="8"/>
  <c r="G2585" i="8" s="1"/>
  <c r="F2394" i="8"/>
  <c r="G2394" i="8" s="1"/>
  <c r="F2905" i="8"/>
  <c r="G2905" i="8" s="1"/>
  <c r="F2142" i="8"/>
  <c r="G2142" i="8" s="1"/>
  <c r="F2640" i="8"/>
  <c r="G2640" i="8" s="1"/>
  <c r="F2622" i="8"/>
  <c r="G2622" i="8" s="1"/>
  <c r="F2440" i="8"/>
  <c r="G2440" i="8" s="1"/>
  <c r="F2291" i="8"/>
  <c r="G2291" i="8" s="1"/>
  <c r="F212" i="8"/>
  <c r="G212" i="8" s="1"/>
  <c r="F2199" i="8"/>
  <c r="G2199" i="8" s="1"/>
  <c r="F2771" i="8"/>
  <c r="G2771" i="8" s="1"/>
  <c r="F2579" i="8"/>
  <c r="G2579" i="8" s="1"/>
  <c r="F2362" i="8"/>
  <c r="G2362" i="8" s="1"/>
  <c r="F2802" i="8"/>
  <c r="G2802" i="8" s="1"/>
  <c r="F2237" i="8"/>
  <c r="G2237" i="8" s="1"/>
  <c r="F2269" i="8"/>
  <c r="G2269" i="8" s="1"/>
  <c r="F2568" i="8"/>
  <c r="G2568" i="8" s="1"/>
  <c r="F2175" i="8"/>
  <c r="G2175" i="8" s="1"/>
  <c r="F2290" i="8"/>
  <c r="G2290" i="8" s="1"/>
  <c r="F207" i="8"/>
  <c r="G207" i="8" s="1"/>
  <c r="F758" i="8"/>
  <c r="G758" i="8" s="1"/>
  <c r="F535" i="8"/>
  <c r="G535" i="8" s="1"/>
  <c r="F2190" i="8"/>
  <c r="G2190" i="8" s="1"/>
  <c r="F2067" i="8"/>
  <c r="G2067" i="8" s="1"/>
  <c r="F2292" i="8"/>
  <c r="G2292" i="8" s="1"/>
  <c r="F2077" i="8"/>
  <c r="G2077" i="8" s="1"/>
  <c r="F281" i="8"/>
  <c r="G281" i="8" s="1"/>
  <c r="F628" i="8"/>
  <c r="G628" i="8" s="1"/>
  <c r="F531" i="8"/>
  <c r="G531" i="8" s="1"/>
  <c r="F397" i="8"/>
  <c r="G397" i="8" s="1"/>
  <c r="F598" i="8"/>
  <c r="G598" i="8" s="1"/>
  <c r="F473" i="8"/>
  <c r="G473" i="8" s="1"/>
  <c r="F287" i="8"/>
  <c r="G287" i="8" s="1"/>
  <c r="F2228" i="8"/>
  <c r="G2228" i="8" s="1"/>
  <c r="F2082" i="8"/>
  <c r="G2082" i="8" s="1"/>
  <c r="F2338" i="8"/>
  <c r="G2338" i="8" s="1"/>
  <c r="F2113" i="8"/>
  <c r="G2113" i="8" s="1"/>
  <c r="F304" i="8"/>
  <c r="G304" i="8" s="1"/>
  <c r="F483" i="8"/>
  <c r="G483" i="8" s="1"/>
  <c r="F727" i="8"/>
  <c r="G727" i="8" s="1"/>
  <c r="F633" i="8"/>
  <c r="G633" i="8" s="1"/>
  <c r="F357" i="8"/>
  <c r="G357" i="8" s="1"/>
  <c r="F112" i="8"/>
  <c r="G112" i="8" s="1"/>
  <c r="F2236" i="8"/>
  <c r="G2236" i="8" s="1"/>
  <c r="F2613" i="8"/>
  <c r="G2613" i="8" s="1"/>
  <c r="F2435" i="8"/>
  <c r="G2435" i="8" s="1"/>
  <c r="F2099" i="8"/>
  <c r="G2099" i="8" s="1"/>
  <c r="F2927" i="8"/>
  <c r="G2927" i="8" s="1"/>
  <c r="F2781" i="8"/>
  <c r="G2781" i="8" s="1"/>
  <c r="F2520" i="8"/>
  <c r="G2520" i="8" s="1"/>
  <c r="F2833" i="8"/>
  <c r="G2833" i="8" s="1"/>
  <c r="F2261" i="8"/>
  <c r="G2261" i="8" s="1"/>
  <c r="F2869" i="8"/>
  <c r="G2869" i="8" s="1"/>
  <c r="F2779" i="8"/>
  <c r="G2779" i="8" s="1"/>
  <c r="F2302" i="8"/>
  <c r="G2302" i="8" s="1"/>
  <c r="F2071" i="8"/>
  <c r="G2071" i="8" s="1"/>
  <c r="F2481" i="8"/>
  <c r="G2481" i="8" s="1"/>
  <c r="F2856" i="8"/>
  <c r="G2856" i="8" s="1"/>
  <c r="F2453" i="8"/>
  <c r="G2453" i="8" s="1"/>
  <c r="F2358" i="8"/>
  <c r="G2358" i="8" s="1"/>
  <c r="F2747" i="8"/>
  <c r="G2747" i="8" s="1"/>
  <c r="F2075" i="8"/>
  <c r="G2075" i="8" s="1"/>
  <c r="F2181" i="8"/>
  <c r="G2181" i="8" s="1"/>
  <c r="F2873" i="8"/>
  <c r="G2873" i="8" s="1"/>
  <c r="F2150" i="8"/>
  <c r="G2150" i="8" s="1"/>
  <c r="F2272" i="8"/>
  <c r="G2272" i="8" s="1"/>
  <c r="F2234" i="8"/>
  <c r="G2234" i="8" s="1"/>
  <c r="F759" i="8"/>
  <c r="G759" i="8" s="1"/>
  <c r="F2616" i="8"/>
  <c r="G2616" i="8" s="1"/>
  <c r="F2098" i="8"/>
  <c r="G2098" i="8" s="1"/>
  <c r="F300" i="8"/>
  <c r="G300" i="8" s="1"/>
  <c r="F489" i="8"/>
  <c r="G489" i="8" s="1"/>
  <c r="F512" i="8"/>
  <c r="G512" i="8" s="1"/>
  <c r="F154" i="8"/>
  <c r="G154" i="8" s="1"/>
  <c r="F2143" i="8"/>
  <c r="G2143" i="8" s="1"/>
  <c r="F2188" i="8"/>
  <c r="G2188" i="8" s="1"/>
  <c r="F257" i="8"/>
  <c r="G257" i="8" s="1"/>
  <c r="F211" i="8"/>
  <c r="G211" i="8" s="1"/>
  <c r="F755" i="8"/>
  <c r="G755" i="8" s="1"/>
  <c r="F244" i="8"/>
  <c r="G244" i="8" s="1"/>
  <c r="F2208" i="8"/>
  <c r="G2208" i="8" s="1"/>
  <c r="F2127" i="8"/>
  <c r="G2127" i="8" s="1"/>
  <c r="F2343" i="8"/>
  <c r="G2343" i="8" s="1"/>
  <c r="F2172" i="8"/>
  <c r="G2172" i="8" s="1"/>
  <c r="F2265" i="8"/>
  <c r="G2265" i="8" s="1"/>
  <c r="F2200" i="8"/>
  <c r="G2200" i="8" s="1"/>
  <c r="F2119" i="8"/>
  <c r="G2119" i="8" s="1"/>
  <c r="F2392" i="8"/>
  <c r="G2392" i="8" s="1"/>
  <c r="F2350" i="8"/>
  <c r="G2350" i="8" s="1"/>
  <c r="F2664" i="8"/>
  <c r="G2664" i="8" s="1"/>
  <c r="F2436" i="8"/>
  <c r="G2436" i="8" s="1"/>
  <c r="F2603" i="8"/>
  <c r="G2603" i="8" s="1"/>
  <c r="F2463" i="8"/>
  <c r="G2463" i="8" s="1"/>
  <c r="F2810" i="8"/>
  <c r="G2810" i="8" s="1"/>
  <c r="F2478" i="8"/>
  <c r="G2478" i="8" s="1"/>
  <c r="F2919" i="8"/>
  <c r="G2919" i="8" s="1"/>
  <c r="F2357" i="8"/>
  <c r="G2357" i="8" s="1"/>
  <c r="F2932" i="8"/>
  <c r="G2932" i="8" s="1"/>
  <c r="F2936" i="8"/>
  <c r="G2936" i="8" s="1"/>
  <c r="F2248" i="8"/>
  <c r="G2248" i="8" s="1"/>
  <c r="F2582" i="8"/>
  <c r="G2582" i="8" s="1"/>
  <c r="F146" i="8"/>
  <c r="G146" i="8" s="1"/>
  <c r="F2621" i="8"/>
  <c r="G2621" i="8" s="1"/>
  <c r="F2438" i="8"/>
  <c r="G2438" i="8" s="1"/>
  <c r="F2857" i="8"/>
  <c r="G2857" i="8" s="1"/>
  <c r="F2578" i="8"/>
  <c r="G2578" i="8" s="1"/>
  <c r="F2581" i="8"/>
  <c r="G2581" i="8" s="1"/>
  <c r="F2861" i="8"/>
  <c r="G2861" i="8" s="1"/>
  <c r="F2766" i="8"/>
  <c r="G2766" i="8" s="1"/>
  <c r="F2160" i="8"/>
  <c r="G2160" i="8" s="1"/>
  <c r="F2513" i="8"/>
  <c r="G2513" i="8" s="1"/>
  <c r="F2836" i="8"/>
  <c r="G2836" i="8" s="1"/>
  <c r="F2606" i="8"/>
  <c r="G2606" i="8" s="1"/>
  <c r="F2891" i="8"/>
  <c r="G2891" i="8" s="1"/>
  <c r="F2683" i="8"/>
  <c r="G2683" i="8" s="1"/>
  <c r="F143" i="8"/>
  <c r="G143" i="8" s="1"/>
  <c r="F2305" i="8"/>
  <c r="G2305" i="8" s="1"/>
  <c r="F2531" i="8"/>
  <c r="G2531" i="8" s="1"/>
  <c r="F2331" i="8"/>
  <c r="G2331" i="8" s="1"/>
  <c r="F2128" i="8"/>
  <c r="G2128" i="8" s="1"/>
  <c r="F2076" i="8"/>
  <c r="G2076" i="8" s="1"/>
  <c r="F203" i="8"/>
  <c r="G203" i="8" s="1"/>
  <c r="F537" i="8"/>
  <c r="G537" i="8" s="1"/>
  <c r="F323" i="8"/>
  <c r="G323" i="8" s="1"/>
  <c r="F406" i="8"/>
  <c r="G406" i="8" s="1"/>
  <c r="F2244" i="8"/>
  <c r="G2244" i="8" s="1"/>
  <c r="F2145" i="8"/>
  <c r="G2145" i="8" s="1"/>
  <c r="F2271" i="8"/>
  <c r="G2271" i="8" s="1"/>
  <c r="F2107" i="8"/>
  <c r="G2107" i="8" s="1"/>
  <c r="F2094" i="8"/>
  <c r="G2094" i="8" s="1"/>
  <c r="F498" i="8"/>
  <c r="G498" i="8" s="1"/>
  <c r="F312" i="8"/>
  <c r="G312" i="8" s="1"/>
  <c r="F513" i="8"/>
  <c r="G513" i="8" s="1"/>
  <c r="F377" i="8"/>
  <c r="G377" i="8" s="1"/>
  <c r="F177" i="8"/>
  <c r="G177" i="8" s="1"/>
  <c r="F2193" i="8"/>
  <c r="G2193" i="8" s="1"/>
  <c r="F2332" i="8"/>
  <c r="G2332" i="8" s="1"/>
  <c r="F2202" i="8"/>
  <c r="G2202" i="8" s="1"/>
  <c r="F169" i="8"/>
  <c r="G169" i="8" s="1"/>
  <c r="F2313" i="8"/>
  <c r="G2313" i="8" s="1"/>
  <c r="F202" i="8"/>
  <c r="G202" i="8" s="1"/>
  <c r="F246" i="8"/>
  <c r="G246" i="8" s="1"/>
  <c r="F643" i="8"/>
  <c r="G643" i="8" s="1"/>
  <c r="F375" i="8"/>
  <c r="G375" i="8" s="1"/>
  <c r="F134" i="8"/>
  <c r="G134" i="8" s="1"/>
  <c r="F164" i="8"/>
  <c r="G164" i="8" s="1"/>
  <c r="F2186" i="8"/>
  <c r="G2186" i="8" s="1"/>
  <c r="F190" i="8"/>
  <c r="G190" i="8" s="1"/>
  <c r="F2072" i="8"/>
  <c r="G2072" i="8" s="1"/>
  <c r="F2194" i="8"/>
  <c r="G2194" i="8" s="1"/>
  <c r="F2925" i="8"/>
  <c r="G2925" i="8" s="1"/>
  <c r="F2875" i="8"/>
  <c r="G2875" i="8" s="1"/>
  <c r="F2509" i="8"/>
  <c r="G2509" i="8" s="1"/>
  <c r="F2538" i="8"/>
  <c r="G2538" i="8" s="1"/>
  <c r="F2601" i="8"/>
  <c r="G2601" i="8" s="1"/>
  <c r="F2920" i="8"/>
  <c r="G2920" i="8" s="1"/>
  <c r="F2451" i="8"/>
  <c r="G2451" i="8" s="1"/>
  <c r="F2097" i="8"/>
  <c r="G2097" i="8" s="1"/>
  <c r="F2637" i="8"/>
  <c r="G2637" i="8" s="1"/>
  <c r="F2494" i="8"/>
  <c r="G2494" i="8" s="1"/>
  <c r="F2488" i="8"/>
  <c r="G2488" i="8" s="1"/>
  <c r="F2476" i="8"/>
  <c r="G2476" i="8" s="1"/>
  <c r="F2307" i="8"/>
  <c r="G2307" i="8" s="1"/>
  <c r="F243" i="8"/>
  <c r="G243" i="8" s="1"/>
  <c r="F2246" i="8"/>
  <c r="G2246" i="8" s="1"/>
  <c r="F2580" i="8"/>
  <c r="G2580" i="8" s="1"/>
  <c r="F2524" i="8"/>
  <c r="G2524" i="8" s="1"/>
  <c r="F2431" i="8"/>
  <c r="G2431" i="8" s="1"/>
  <c r="F2913" i="8"/>
  <c r="G2913" i="8" s="1"/>
  <c r="F2588" i="8"/>
  <c r="G2588" i="8" s="1"/>
  <c r="F2500" i="8"/>
  <c r="G2500" i="8" s="1"/>
  <c r="F2109" i="8"/>
  <c r="G2109" i="8" s="1"/>
  <c r="F2625" i="8"/>
  <c r="G2625" i="8" s="1"/>
  <c r="F2454" i="8"/>
  <c r="G2454" i="8" s="1"/>
  <c r="F2532" i="8"/>
  <c r="G2532" i="8" s="1"/>
  <c r="F2225" i="8"/>
  <c r="G2225" i="8" s="1"/>
  <c r="F2161" i="8"/>
  <c r="G2161" i="8" s="1"/>
  <c r="F2385" i="8"/>
  <c r="G2385" i="8" s="1"/>
  <c r="F2346" i="8"/>
  <c r="G2346" i="8" s="1"/>
  <c r="F2826" i="8"/>
  <c r="G2826" i="8" s="1"/>
  <c r="F2347" i="8"/>
  <c r="G2347" i="8" s="1"/>
  <c r="F2666" i="8"/>
  <c r="G2666" i="8" s="1"/>
  <c r="F2782" i="8"/>
  <c r="G2782" i="8" s="1"/>
  <c r="F2777" i="8"/>
  <c r="G2777" i="8" s="1"/>
  <c r="F2259" i="8"/>
  <c r="G2259" i="8" s="1"/>
  <c r="F2242" i="8"/>
  <c r="G2242" i="8" s="1"/>
  <c r="F2369" i="8"/>
  <c r="G2369" i="8" s="1"/>
  <c r="F2497" i="8"/>
  <c r="G2497" i="8" s="1"/>
  <c r="F2356" i="8"/>
  <c r="G2356" i="8" s="1"/>
  <c r="F2590" i="8"/>
  <c r="G2590" i="8" s="1"/>
  <c r="F2768" i="8"/>
  <c r="G2768" i="8" s="1"/>
  <c r="F2922" i="8"/>
  <c r="G2922" i="8" s="1"/>
  <c r="F2486" i="8"/>
  <c r="G2486" i="8" s="1"/>
  <c r="F307" i="8"/>
  <c r="G307" i="8" s="1"/>
  <c r="F2151" i="8"/>
  <c r="G2151" i="8" s="1"/>
  <c r="F2493" i="8"/>
  <c r="G2493" i="8" s="1"/>
  <c r="F2843" i="8"/>
  <c r="G2843" i="8" s="1"/>
  <c r="F2534" i="8"/>
  <c r="G2534" i="8" s="1"/>
  <c r="F2879" i="8"/>
  <c r="G2879" i="8" s="1"/>
  <c r="F2452" i="8"/>
  <c r="G2452" i="8" s="1"/>
  <c r="F2198" i="8"/>
  <c r="G2198" i="8" s="1"/>
  <c r="F2061" i="8"/>
  <c r="G2061" i="8" s="1"/>
  <c r="F206" i="8"/>
  <c r="G206" i="8" s="1"/>
  <c r="F120" i="8"/>
  <c r="G120" i="8" s="1"/>
  <c r="F2135" i="8"/>
  <c r="G2135" i="8" s="1"/>
  <c r="F2599" i="8"/>
  <c r="G2599" i="8" s="1"/>
  <c r="F2646" i="8"/>
  <c r="G2646" i="8" s="1"/>
  <c r="F2615" i="8"/>
  <c r="G2615" i="8" s="1"/>
  <c r="F2657" i="8"/>
  <c r="G2657" i="8" s="1"/>
  <c r="F3199" i="8"/>
  <c r="G3199" i="8" s="1"/>
  <c r="F3228" i="8"/>
  <c r="G3228" i="8" s="1"/>
  <c r="F3198" i="8"/>
  <c r="G3198" i="8" s="1"/>
  <c r="F3179" i="8"/>
  <c r="G3179" i="8" s="1"/>
  <c r="F2647" i="8"/>
  <c r="G2647" i="8" s="1"/>
  <c r="F2773" i="8"/>
  <c r="G2773" i="8" s="1"/>
  <c r="F3103" i="8"/>
  <c r="G3103" i="8" s="1"/>
  <c r="F3121" i="8"/>
  <c r="G3121" i="8" s="1"/>
  <c r="F3173" i="8"/>
  <c r="G3173" i="8" s="1"/>
  <c r="F2733" i="8"/>
  <c r="G2733" i="8" s="1"/>
  <c r="F2560" i="8"/>
  <c r="G2560" i="8" s="1"/>
  <c r="F2359" i="8"/>
  <c r="G2359" i="8" s="1"/>
  <c r="F2797" i="8"/>
  <c r="G2797" i="8" s="1"/>
  <c r="F2971" i="8"/>
  <c r="G2971" i="8" s="1"/>
  <c r="F2719" i="8"/>
  <c r="G2719" i="8" s="1"/>
  <c r="F3106" i="8"/>
  <c r="G3106" i="8" s="1"/>
  <c r="F2997" i="8"/>
  <c r="G2997" i="8" s="1"/>
  <c r="F2758" i="8"/>
  <c r="G2758" i="8" s="1"/>
  <c r="F2839" i="8"/>
  <c r="G2839" i="8" s="1"/>
  <c r="F2471" i="8"/>
  <c r="G2471" i="8" s="1"/>
  <c r="F3136" i="8"/>
  <c r="G3136" i="8" s="1"/>
  <c r="F3210" i="8"/>
  <c r="G3210" i="8" s="1"/>
  <c r="F2703" i="8"/>
  <c r="G2703" i="8" s="1"/>
  <c r="F3094" i="8"/>
  <c r="G3094" i="8" s="1"/>
  <c r="F3050" i="8"/>
  <c r="G3050" i="8" s="1"/>
  <c r="F2455" i="8"/>
  <c r="G2455" i="8" s="1"/>
  <c r="F3168" i="8"/>
  <c r="G3168" i="8" s="1"/>
  <c r="F2702" i="8"/>
  <c r="G2702" i="8" s="1"/>
  <c r="F2586" i="8"/>
  <c r="G2586" i="8" s="1"/>
  <c r="F2908" i="8"/>
  <c r="G2908" i="8" s="1"/>
  <c r="F2389" i="8"/>
  <c r="G2389" i="8" s="1"/>
  <c r="F2270" i="8"/>
  <c r="G2270" i="8" s="1"/>
  <c r="F2106" i="8"/>
  <c r="G2106" i="8" s="1"/>
  <c r="F2511" i="8"/>
  <c r="G2511" i="8" s="1"/>
  <c r="F2639" i="8"/>
  <c r="G2639" i="8" s="1"/>
  <c r="F2475" i="8"/>
  <c r="G2475" i="8" s="1"/>
  <c r="F2400" i="8"/>
  <c r="G2400" i="8" s="1"/>
  <c r="F2898" i="8"/>
  <c r="G2898" i="8" s="1"/>
  <c r="F108" i="8"/>
  <c r="G108" i="8" s="1"/>
  <c r="F292" i="8"/>
  <c r="G292" i="8" s="1"/>
  <c r="F2226" i="8"/>
  <c r="G2226" i="8" s="1"/>
  <c r="F2890" i="8"/>
  <c r="G2890" i="8" s="1"/>
  <c r="F2492" i="8"/>
  <c r="G2492" i="8" s="1"/>
  <c r="F2387" i="8"/>
  <c r="G2387" i="8" s="1"/>
  <c r="F162" i="8"/>
  <c r="G162" i="8" s="1"/>
  <c r="F2201" i="8"/>
  <c r="G2201" i="8" s="1"/>
  <c r="F2503" i="8"/>
  <c r="G2503" i="8" s="1"/>
  <c r="F2210" i="8"/>
  <c r="G2210" i="8" s="1"/>
  <c r="F2374" i="8"/>
  <c r="G2374" i="8" s="1"/>
  <c r="F2785" i="8"/>
  <c r="G2785" i="8" s="1"/>
  <c r="F2489" i="8"/>
  <c r="G2489" i="8" s="1"/>
  <c r="F2479" i="8"/>
  <c r="G2479" i="8" s="1"/>
  <c r="F2424" i="8"/>
  <c r="G2424" i="8" s="1"/>
  <c r="F2361" i="8"/>
  <c r="G2361" i="8" s="1"/>
  <c r="F2786" i="8"/>
  <c r="G2786" i="8" s="1"/>
  <c r="F2610" i="8"/>
  <c r="G2610" i="8" s="1"/>
  <c r="F2607" i="8"/>
  <c r="G2607" i="8" s="1"/>
  <c r="F2820" i="8"/>
  <c r="G2820" i="8" s="1"/>
  <c r="F2968" i="8"/>
  <c r="G2968" i="8" s="1"/>
  <c r="F2817" i="8"/>
  <c r="G2817" i="8" s="1"/>
  <c r="F2755" i="8"/>
  <c r="G2755" i="8" s="1"/>
  <c r="F2862" i="8"/>
  <c r="G2862" i="8" s="1"/>
  <c r="F3118" i="8"/>
  <c r="G3118" i="8" s="1"/>
  <c r="F2990" i="8"/>
  <c r="G2990" i="8" s="1"/>
  <c r="F3127" i="8"/>
  <c r="G3127" i="8" s="1"/>
  <c r="F2813" i="8"/>
  <c r="G2813" i="8" s="1"/>
  <c r="F3161" i="8"/>
  <c r="G3161" i="8" s="1"/>
  <c r="F2434" i="8"/>
  <c r="G2434" i="8" s="1"/>
  <c r="F2701" i="8"/>
  <c r="G2701" i="8" s="1"/>
  <c r="F3227" i="8"/>
  <c r="G3227" i="8" s="1"/>
  <c r="F3073" i="8"/>
  <c r="G3073" i="8" s="1"/>
  <c r="F3113" i="8"/>
  <c r="G3113" i="8" s="1"/>
  <c r="F3239" i="8"/>
  <c r="G3239" i="8" s="1"/>
  <c r="F3134" i="8"/>
  <c r="G3134" i="8" s="1"/>
  <c r="F2960" i="8"/>
  <c r="G2960" i="8" s="1"/>
  <c r="F3160" i="8"/>
  <c r="G3160" i="8" s="1"/>
  <c r="F3218" i="8"/>
  <c r="G3218" i="8" s="1"/>
  <c r="F2547" i="8"/>
  <c r="G2547" i="8" s="1"/>
  <c r="F2546" i="8"/>
  <c r="G2546" i="8" s="1"/>
  <c r="F3231" i="8"/>
  <c r="G3231" i="8" s="1"/>
  <c r="F2718" i="8"/>
  <c r="G2718" i="8" s="1"/>
  <c r="F3117" i="8"/>
  <c r="G3117" i="8" s="1"/>
  <c r="F3114" i="8"/>
  <c r="G3114" i="8" s="1"/>
  <c r="F3178" i="8"/>
  <c r="G3178" i="8" s="1"/>
  <c r="F2837" i="8"/>
  <c r="G2837" i="8" s="1"/>
  <c r="F2459" i="8"/>
  <c r="G2459" i="8" s="1"/>
  <c r="F2530" i="8"/>
  <c r="G2530" i="8" s="1"/>
  <c r="F3183" i="8"/>
  <c r="G3183" i="8" s="1"/>
  <c r="F3090" i="8"/>
  <c r="G3090" i="8" s="1"/>
  <c r="F2994" i="8"/>
  <c r="G2994" i="8" s="1"/>
  <c r="F2468" i="8"/>
  <c r="G2468" i="8" s="1"/>
  <c r="F2162" i="8"/>
  <c r="G2162" i="8" s="1"/>
  <c r="F2163" i="8"/>
  <c r="G2163" i="8" s="1"/>
  <c r="F2715" i="8"/>
  <c r="G2715" i="8" s="1"/>
  <c r="F2828" i="8"/>
  <c r="G2828" i="8" s="1"/>
  <c r="F2508" i="8"/>
  <c r="G2508" i="8" s="1"/>
  <c r="F2398" i="8"/>
  <c r="G2398" i="8" s="1"/>
  <c r="F2563" i="8"/>
  <c r="G2563" i="8" s="1"/>
  <c r="F2634" i="8"/>
  <c r="G2634" i="8" s="1"/>
  <c r="F2788" i="8"/>
  <c r="G2788" i="8" s="1"/>
  <c r="F2412" i="8"/>
  <c r="G2412" i="8" s="1"/>
  <c r="F2289" i="8"/>
  <c r="G2289" i="8" s="1"/>
  <c r="F2792" i="8"/>
  <c r="G2792" i="8" s="1"/>
  <c r="F2778" i="8"/>
  <c r="G2778" i="8" s="1"/>
  <c r="F2477" i="8"/>
  <c r="G2477" i="8" s="1"/>
  <c r="F2661" i="8"/>
  <c r="G2661" i="8" s="1"/>
  <c r="F2602" i="8"/>
  <c r="G2602" i="8" s="1"/>
  <c r="F2384" i="8"/>
  <c r="G2384" i="8" s="1"/>
  <c r="F2868" i="8"/>
  <c r="G2868" i="8" s="1"/>
  <c r="F2396" i="8"/>
  <c r="G2396" i="8" s="1"/>
  <c r="F2133" i="8"/>
  <c r="G2133" i="8" s="1"/>
  <c r="F2276" i="8"/>
  <c r="G2276" i="8" s="1"/>
  <c r="F2351" i="8"/>
  <c r="G2351" i="8" s="1"/>
  <c r="F2874" i="8"/>
  <c r="G2874" i="8" s="1"/>
  <c r="F2411" i="8"/>
  <c r="G2411" i="8" s="1"/>
  <c r="F2935" i="8"/>
  <c r="G2935" i="8" s="1"/>
  <c r="F2763" i="8"/>
  <c r="G2763" i="8" s="1"/>
  <c r="F2930" i="8"/>
  <c r="G2930" i="8" s="1"/>
  <c r="F2641" i="8"/>
  <c r="G2641" i="8" s="1"/>
  <c r="F2878" i="8"/>
  <c r="G2878" i="8" s="1"/>
  <c r="F3216" i="8"/>
  <c r="G3216" i="8" s="1"/>
  <c r="F2736" i="8"/>
  <c r="G2736" i="8" s="1"/>
  <c r="F3244" i="8"/>
  <c r="G3244" i="8" s="1"/>
  <c r="F3177" i="8"/>
  <c r="G3177" i="8" s="1"/>
  <c r="F2375" i="8"/>
  <c r="G2375" i="8" s="1"/>
  <c r="F2995" i="8"/>
  <c r="G2995" i="8" s="1"/>
  <c r="F3015" i="8"/>
  <c r="G3015" i="8" s="1"/>
  <c r="F3217" i="8"/>
  <c r="G3217" i="8" s="1"/>
  <c r="F2660" i="8"/>
  <c r="G2660" i="8" s="1"/>
  <c r="F3032" i="8"/>
  <c r="G3032" i="8" s="1"/>
  <c r="F3120" i="8"/>
  <c r="G3120" i="8" s="1"/>
  <c r="F3056" i="8"/>
  <c r="G3056" i="8" s="1"/>
  <c r="F2734" i="8"/>
  <c r="G2734" i="8" s="1"/>
  <c r="F2678" i="8"/>
  <c r="G2678" i="8" s="1"/>
  <c r="F2793" i="8"/>
  <c r="G2793" i="8" s="1"/>
  <c r="F2571" i="8"/>
  <c r="G2571" i="8" s="1"/>
  <c r="F2418" i="8"/>
  <c r="G2418" i="8" s="1"/>
  <c r="F3238" i="8"/>
  <c r="G3238" i="8" s="1"/>
  <c r="F3049" i="8"/>
  <c r="G3049" i="8" s="1"/>
  <c r="F2709" i="8"/>
  <c r="G2709" i="8" s="1"/>
  <c r="F3078" i="8"/>
  <c r="G3078" i="8" s="1"/>
  <c r="F3043" i="8"/>
  <c r="G3043" i="8" s="1"/>
  <c r="F2846" i="8"/>
  <c r="G2846" i="8" s="1"/>
  <c r="F2402" i="8"/>
  <c r="G2402" i="8" s="1"/>
  <c r="F3172" i="8"/>
  <c r="G3172" i="8" s="1"/>
  <c r="F2729" i="8"/>
  <c r="G2729" i="8" s="1"/>
  <c r="F2979" i="8"/>
  <c r="G2979" i="8" s="1"/>
  <c r="F2808" i="8"/>
  <c r="G2808" i="8" s="1"/>
  <c r="F2510" i="8"/>
  <c r="G2510" i="8" s="1"/>
  <c r="F2827" i="8"/>
  <c r="G2827" i="8" s="1"/>
  <c r="F2542" i="8"/>
  <c r="G2542" i="8" s="1"/>
  <c r="F2429" i="8"/>
  <c r="G2429" i="8" s="1"/>
  <c r="F2327" i="8"/>
  <c r="G2327" i="8" s="1"/>
  <c r="F2421" i="8"/>
  <c r="G2421" i="8" s="1"/>
  <c r="F2614" i="8"/>
  <c r="G2614" i="8" s="1"/>
  <c r="F2449" i="8"/>
  <c r="G2449" i="8" s="1"/>
  <c r="F2254" i="8"/>
  <c r="G2254" i="8" s="1"/>
  <c r="F2300" i="8"/>
  <c r="G2300" i="8" s="1"/>
  <c r="F2917" i="8"/>
  <c r="G2917" i="8" s="1"/>
  <c r="F2795" i="8"/>
  <c r="G2795" i="8" s="1"/>
  <c r="F2539" i="8"/>
  <c r="G2539" i="8" s="1"/>
  <c r="F2842" i="8"/>
  <c r="G2842" i="8" s="1"/>
  <c r="F2559" i="8"/>
  <c r="G2559" i="8" s="1"/>
  <c r="F2845" i="8"/>
  <c r="G2845" i="8" s="1"/>
  <c r="F2821" i="8"/>
  <c r="G2821" i="8" s="1"/>
  <c r="F157" i="8"/>
  <c r="G157" i="8" s="1"/>
  <c r="F2124" i="8"/>
  <c r="G2124" i="8" s="1"/>
  <c r="F2139" i="8"/>
  <c r="G2139" i="8" s="1"/>
  <c r="F2096" i="8"/>
  <c r="G2096" i="8" s="1"/>
  <c r="F2125" i="8"/>
  <c r="G2125" i="8" s="1"/>
  <c r="F2593" i="8"/>
  <c r="G2593" i="8" s="1"/>
  <c r="F2769" i="8"/>
  <c r="G2769" i="8" s="1"/>
  <c r="F2426" i="8"/>
  <c r="G2426" i="8" s="1"/>
  <c r="F2526" i="8"/>
  <c r="G2526" i="8" s="1"/>
  <c r="F2696" i="8"/>
  <c r="G2696" i="8" s="1"/>
  <c r="F2931" i="8"/>
  <c r="G2931" i="8" s="1"/>
  <c r="F2746" i="8"/>
  <c r="G2746" i="8" s="1"/>
  <c r="F2391" i="8"/>
  <c r="G2391" i="8" s="1"/>
  <c r="F2738" i="8"/>
  <c r="G2738" i="8" s="1"/>
  <c r="F2685" i="8"/>
  <c r="G2685" i="8" s="1"/>
  <c r="F3233" i="8"/>
  <c r="G3233" i="8" s="1"/>
  <c r="F2676" i="8"/>
  <c r="G2676" i="8" s="1"/>
  <c r="F3048" i="8"/>
  <c r="G3048" i="8" s="1"/>
  <c r="F3167" i="8"/>
  <c r="G3167" i="8" s="1"/>
  <c r="F3144" i="8"/>
  <c r="G3144" i="8" s="1"/>
  <c r="F2714" i="8"/>
  <c r="G2714" i="8" s="1"/>
  <c r="F2450" i="8"/>
  <c r="G2450" i="8" s="1"/>
  <c r="F2735" i="8"/>
  <c r="G2735" i="8" s="1"/>
  <c r="F3119" i="8"/>
  <c r="G3119" i="8" s="1"/>
  <c r="F2963" i="8"/>
  <c r="G2963" i="8" s="1"/>
  <c r="F3154" i="8"/>
  <c r="G3154" i="8" s="1"/>
  <c r="F3007" i="8"/>
  <c r="G3007" i="8" s="1"/>
  <c r="F2349" i="8"/>
  <c r="G2349" i="8" s="1"/>
  <c r="F3162" i="8"/>
  <c r="G3162" i="8" s="1"/>
  <c r="F3204" i="8"/>
  <c r="G3204" i="8" s="1"/>
  <c r="F3192" i="8"/>
  <c r="G3192" i="8" s="1"/>
  <c r="F2970" i="8"/>
  <c r="G2970" i="8" s="1"/>
  <c r="F2918" i="8"/>
  <c r="G2918" i="8" s="1"/>
  <c r="F3146" i="8"/>
  <c r="G3146" i="8" s="1"/>
  <c r="F2895" i="8"/>
  <c r="G2895" i="8" s="1"/>
  <c r="F2921" i="8"/>
  <c r="G2921" i="8" s="1"/>
  <c r="F3137" i="8"/>
  <c r="G3137" i="8" s="1"/>
  <c r="F2902" i="8"/>
  <c r="G2902" i="8" s="1"/>
  <c r="F3130" i="8"/>
  <c r="G3130" i="8" s="1"/>
  <c r="F2656" i="8"/>
  <c r="G2656" i="8" s="1"/>
  <c r="F3057" i="8"/>
  <c r="G3057" i="8" s="1"/>
  <c r="F2775" i="8"/>
  <c r="G2775" i="8" s="1"/>
  <c r="F3031" i="8"/>
  <c r="G3031" i="8" s="1"/>
  <c r="F3203" i="8"/>
  <c r="G3203" i="8" s="1"/>
  <c r="F2667" i="8"/>
  <c r="G2667" i="8" s="1"/>
  <c r="F3098" i="8"/>
  <c r="G3098" i="8" s="1"/>
  <c r="F2439" i="8"/>
  <c r="G2439" i="8" s="1"/>
  <c r="F2517" i="8"/>
  <c r="G2517" i="8" s="1"/>
  <c r="F2428" i="8"/>
  <c r="G2428" i="8" s="1"/>
  <c r="F2217" i="8"/>
  <c r="G2217" i="8" s="1"/>
  <c r="F153" i="8"/>
  <c r="G153" i="8" s="1"/>
  <c r="F2801" i="8"/>
  <c r="G2801" i="8" s="1"/>
  <c r="F2397" i="8"/>
  <c r="G2397" i="8" s="1"/>
  <c r="F2553" i="8"/>
  <c r="G2553" i="8" s="1"/>
  <c r="F2473" i="8"/>
  <c r="G2473" i="8" s="1"/>
  <c r="F2804" i="8"/>
  <c r="G2804" i="8" s="1"/>
  <c r="F2393" i="8"/>
  <c r="G2393" i="8" s="1"/>
  <c r="F2858" i="8"/>
  <c r="G2858" i="8" s="1"/>
  <c r="F2557" i="8"/>
  <c r="G2557" i="8" s="1"/>
  <c r="F2495" i="8"/>
  <c r="G2495" i="8" s="1"/>
  <c r="F2377" i="8"/>
  <c r="G2377" i="8" s="1"/>
  <c r="F2642" i="8"/>
  <c r="G2642" i="8" s="1"/>
  <c r="F2238" i="8"/>
  <c r="G2238" i="8" s="1"/>
  <c r="F2314" i="8"/>
  <c r="G2314" i="8" s="1"/>
  <c r="F2287" i="8"/>
  <c r="G2287" i="8" s="1"/>
  <c r="F2567" i="8"/>
  <c r="G2567" i="8" s="1"/>
  <c r="F2462" i="8"/>
  <c r="G2462" i="8" s="1"/>
  <c r="F2381" i="8"/>
  <c r="G2381" i="8" s="1"/>
  <c r="F2583" i="8"/>
  <c r="G2583" i="8" s="1"/>
  <c r="F2893" i="8"/>
  <c r="G2893" i="8" s="1"/>
  <c r="F2761" i="8"/>
  <c r="G2761" i="8" s="1"/>
  <c r="F2466" i="8"/>
  <c r="G2466" i="8" s="1"/>
  <c r="F2950" i="8"/>
  <c r="G2950" i="8" s="1"/>
  <c r="F2986" i="8"/>
  <c r="G2986" i="8" s="1"/>
  <c r="F3101" i="8"/>
  <c r="G3101" i="8" s="1"/>
  <c r="F2751" i="8"/>
  <c r="G2751" i="8" s="1"/>
  <c r="F3232" i="8"/>
  <c r="G3232" i="8" s="1"/>
  <c r="F2704" i="8"/>
  <c r="G2704" i="8" s="1"/>
  <c r="F3133" i="8"/>
  <c r="G3133" i="8" s="1"/>
  <c r="F3150" i="8"/>
  <c r="G3150" i="8" s="1"/>
  <c r="F2649" i="8"/>
  <c r="G2649" i="8" s="1"/>
  <c r="F3041" i="8"/>
  <c r="G3041" i="8" s="1"/>
  <c r="F3157" i="8"/>
  <c r="G3157" i="8" s="1"/>
  <c r="F2419" i="8"/>
  <c r="G2419" i="8" s="1"/>
  <c r="F3058" i="8"/>
  <c r="G3058" i="8" s="1"/>
  <c r="F3139" i="8"/>
  <c r="G3139" i="8" s="1"/>
  <c r="F3129" i="8"/>
  <c r="G3129" i="8" s="1"/>
  <c r="F2762" i="8"/>
  <c r="G2762" i="8" s="1"/>
  <c r="F3180" i="8"/>
  <c r="G3180" i="8" s="1"/>
  <c r="F3229" i="8"/>
  <c r="G3229" i="8" s="1"/>
  <c r="F2784" i="8"/>
  <c r="G2784" i="8" s="1"/>
  <c r="F2889" i="8"/>
  <c r="G2889" i="8" s="1"/>
  <c r="F2760" i="8"/>
  <c r="G2760" i="8" s="1"/>
  <c r="F2432" i="8"/>
  <c r="G2432" i="8" s="1"/>
  <c r="F3149" i="8"/>
  <c r="G3149" i="8" s="1"/>
  <c r="F3188" i="8"/>
  <c r="G3188" i="8" s="1"/>
  <c r="F3219" i="8"/>
  <c r="G3219" i="8" s="1"/>
  <c r="F3111" i="8"/>
  <c r="G3111" i="8" s="1"/>
  <c r="F3237" i="8"/>
  <c r="G3237" i="8" s="1"/>
  <c r="F3164" i="8"/>
  <c r="G3164" i="8" s="1"/>
  <c r="F2662" i="8"/>
  <c r="G2662" i="8" s="1"/>
  <c r="F2659" i="8"/>
  <c r="G2659" i="8" s="1"/>
  <c r="F3018" i="8"/>
  <c r="G3018" i="8" s="1"/>
  <c r="F2987" i="8"/>
  <c r="G2987" i="8" s="1"/>
  <c r="F3226" i="8"/>
  <c r="G3226" i="8" s="1"/>
  <c r="F3013" i="8"/>
  <c r="G3013" i="8" s="1"/>
  <c r="F2933" i="8"/>
  <c r="G2933" i="8" s="1"/>
  <c r="F2730" i="8"/>
  <c r="G2730" i="8" s="1"/>
  <c r="F2456" i="8"/>
  <c r="G2456" i="8" s="1"/>
  <c r="F2549" i="8"/>
  <c r="G2549" i="8" s="1"/>
  <c r="F2519" i="8"/>
  <c r="G2519" i="8" s="1"/>
  <c r="F2371" i="8"/>
  <c r="G2371" i="8" s="1"/>
  <c r="F2329" i="8"/>
  <c r="G2329" i="8" s="1"/>
  <c r="F163" i="8"/>
  <c r="G163" i="8" s="1"/>
  <c r="F2573" i="8"/>
  <c r="G2573" i="8" s="1"/>
  <c r="F2496" i="8"/>
  <c r="G2496" i="8" s="1"/>
  <c r="F2943" i="8"/>
  <c r="G2943" i="8" s="1"/>
  <c r="F2383" i="8"/>
  <c r="G2383" i="8" s="1"/>
  <c r="F2806" i="8"/>
  <c r="G2806" i="8" s="1"/>
  <c r="F2461" i="8"/>
  <c r="G2461" i="8" s="1"/>
  <c r="F2515" i="8"/>
  <c r="G2515" i="8" s="1"/>
  <c r="F2897" i="8"/>
  <c r="G2897" i="8" s="1"/>
  <c r="F2860" i="8"/>
  <c r="G2860" i="8" s="1"/>
  <c r="F2367" i="8"/>
  <c r="G2367" i="8" s="1"/>
  <c r="F2800" i="8"/>
  <c r="G2800" i="8" s="1"/>
  <c r="F2502" i="8"/>
  <c r="G2502" i="8" s="1"/>
  <c r="F2909" i="8"/>
  <c r="G2909" i="8" s="1"/>
  <c r="F2079" i="8"/>
  <c r="G2079" i="8" s="1"/>
  <c r="F2239" i="8"/>
  <c r="G2239" i="8" s="1"/>
  <c r="F119" i="8"/>
  <c r="G119" i="8" s="1"/>
  <c r="F2309" i="8"/>
  <c r="G2309" i="8" s="1"/>
  <c r="F2078" i="8"/>
  <c r="G2078" i="8" s="1"/>
  <c r="F2576" i="8"/>
  <c r="G2576" i="8" s="1"/>
  <c r="F2166" i="8"/>
  <c r="G2166" i="8" s="1"/>
  <c r="F2527" i="8"/>
  <c r="G2527" i="8" s="1"/>
  <c r="F2540" i="8"/>
  <c r="G2540" i="8" s="1"/>
  <c r="F2853" i="8"/>
  <c r="G2853" i="8" s="1"/>
  <c r="F2834" i="8"/>
  <c r="G2834" i="8" s="1"/>
  <c r="F2776" i="8"/>
  <c r="G2776" i="8" s="1"/>
  <c r="F2591" i="8"/>
  <c r="G2591" i="8" s="1"/>
  <c r="F2903" i="8"/>
  <c r="G2903" i="8" s="1"/>
  <c r="F2752" i="8"/>
  <c r="G2752" i="8" s="1"/>
  <c r="F3112" i="8"/>
  <c r="G3112" i="8" s="1"/>
  <c r="F3166" i="8"/>
  <c r="G3166" i="8" s="1"/>
  <c r="F2665" i="8"/>
  <c r="G2665" i="8" s="1"/>
  <c r="F2699" i="8"/>
  <c r="G2699" i="8" s="1"/>
  <c r="F2883" i="8"/>
  <c r="G2883" i="8" s="1"/>
  <c r="F3220" i="8"/>
  <c r="G3220" i="8" s="1"/>
  <c r="F2999" i="8"/>
  <c r="G2999" i="8" s="1"/>
  <c r="F2717" i="8"/>
  <c r="G2717" i="8" s="1"/>
  <c r="F2983" i="8"/>
  <c r="G2983" i="8" s="1"/>
  <c r="F2849" i="8"/>
  <c r="G2849" i="8" s="1"/>
  <c r="F2737" i="8"/>
  <c r="G2737" i="8" s="1"/>
  <c r="F3011" i="8"/>
  <c r="G3011" i="8" s="1"/>
  <c r="F3147" i="8"/>
  <c r="G3147" i="8" s="1"/>
  <c r="F2765" i="8"/>
  <c r="G2765" i="8" s="1"/>
  <c r="F2728" i="8"/>
  <c r="G2728" i="8" s="1"/>
  <c r="F2721" i="8"/>
  <c r="G2721" i="8" s="1"/>
  <c r="F3005" i="8"/>
  <c r="G3005" i="8" s="1"/>
  <c r="F3186" i="8"/>
  <c r="G3186" i="8" s="1"/>
  <c r="F3082" i="8"/>
  <c r="G3082" i="8" s="1"/>
  <c r="F3089" i="8"/>
  <c r="G3089" i="8" s="1"/>
  <c r="F2740" i="8"/>
  <c r="G2740" i="8" s="1"/>
  <c r="F2982" i="8"/>
  <c r="G2982" i="8" s="1"/>
  <c r="F3104" i="8"/>
  <c r="G3104" i="8" s="1"/>
  <c r="F3138" i="8"/>
  <c r="G3138" i="8" s="1"/>
  <c r="F2832" i="8"/>
  <c r="G2832" i="8" s="1"/>
  <c r="F2589" i="8"/>
  <c r="G2589" i="8" s="1"/>
  <c r="F2741" i="8"/>
  <c r="G2741" i="8" s="1"/>
  <c r="F2548" i="8"/>
  <c r="G2548" i="8" s="1"/>
  <c r="F2403" i="8"/>
  <c r="G2403" i="8" s="1"/>
  <c r="F2399" i="8"/>
  <c r="G2399" i="8" s="1"/>
  <c r="F2556" i="8"/>
  <c r="G2556" i="8" s="1"/>
  <c r="F2409" i="8"/>
  <c r="G2409" i="8" s="1"/>
  <c r="F2335" i="8"/>
  <c r="G2335" i="8" s="1"/>
  <c r="F2437" i="8"/>
  <c r="G2437" i="8" s="1"/>
  <c r="F2871" i="8"/>
  <c r="G2871" i="8" s="1"/>
  <c r="F2851" i="8"/>
  <c r="G2851" i="8" s="1"/>
  <c r="F2633" i="8"/>
  <c r="G2633" i="8" s="1"/>
  <c r="F2458" i="8"/>
  <c r="G2458" i="8" s="1"/>
  <c r="F2754" i="8"/>
  <c r="G2754" i="8" s="1"/>
  <c r="F2321" i="8"/>
  <c r="G2321" i="8" s="1"/>
  <c r="F2528" i="8"/>
  <c r="G2528" i="8" s="1"/>
  <c r="F2544" i="8"/>
  <c r="G2544" i="8" s="1"/>
  <c r="F2855" i="8"/>
  <c r="G2855" i="8" s="1"/>
  <c r="F2523" i="8"/>
  <c r="G2523" i="8" s="1"/>
  <c r="F2442" i="8"/>
  <c r="G2442" i="8" s="1"/>
  <c r="F2774" i="8"/>
  <c r="G2774" i="8" s="1"/>
  <c r="F2422" i="8"/>
  <c r="G2422" i="8" s="1"/>
  <c r="F2912" i="8"/>
  <c r="G2912" i="8" s="1"/>
  <c r="F2529" i="8"/>
  <c r="G2529" i="8" s="1"/>
  <c r="F288" i="8"/>
  <c r="G288" i="8" s="1"/>
  <c r="F2252" i="8"/>
  <c r="G2252" i="8" s="1"/>
  <c r="F129" i="8"/>
  <c r="G129" i="8" s="1"/>
  <c r="F2574" i="8"/>
  <c r="G2574" i="8" s="1"/>
  <c r="F2838" i="8"/>
  <c r="G2838" i="8" s="1"/>
  <c r="F3236" i="8"/>
  <c r="G3236" i="8" s="1"/>
  <c r="F2698" i="8"/>
  <c r="G2698" i="8" s="1"/>
  <c r="F2712" i="8"/>
  <c r="G2712" i="8" s="1"/>
  <c r="F3099" i="8"/>
  <c r="G3099" i="8" s="1"/>
  <c r="F2934" i="8"/>
  <c r="G2934" i="8" s="1"/>
  <c r="F2652" i="8"/>
  <c r="G2652" i="8" s="1"/>
  <c r="F2551" i="8"/>
  <c r="G2551" i="8" s="1"/>
  <c r="F3143" i="8"/>
  <c r="G3143" i="8" s="1"/>
  <c r="F2787" i="8"/>
  <c r="G2787" i="8" s="1"/>
  <c r="F2966" i="8"/>
  <c r="G2966" i="8" s="1"/>
  <c r="F2772" i="8"/>
  <c r="G2772" i="8" s="1"/>
  <c r="F3191" i="8"/>
  <c r="G3191" i="8" s="1"/>
  <c r="F2825" i="8"/>
  <c r="G2825" i="8" s="1"/>
  <c r="F2537" i="8"/>
  <c r="G2537" i="8" s="1"/>
  <c r="F2366" i="8"/>
  <c r="G2366" i="8" s="1"/>
  <c r="F2658" i="8"/>
  <c r="G2658" i="8" s="1"/>
  <c r="F2756" i="8"/>
  <c r="G2756" i="8" s="1"/>
  <c r="F2954" i="8"/>
  <c r="G2954" i="8" s="1"/>
  <c r="F3096" i="8"/>
  <c r="G3096" i="8" s="1"/>
  <c r="F3141" i="8"/>
  <c r="G3141" i="8" s="1"/>
  <c r="F3159" i="8"/>
  <c r="G3159" i="8" s="1"/>
  <c r="F3169" i="8"/>
  <c r="G3169" i="8" s="1"/>
  <c r="F2815" i="8"/>
  <c r="G2815" i="8" s="1"/>
  <c r="F2886" i="8"/>
  <c r="G2886" i="8" s="1"/>
  <c r="F3079" i="8"/>
  <c r="G3079" i="8" s="1"/>
  <c r="F2651" i="8"/>
  <c r="G2651" i="8" s="1"/>
  <c r="F2780" i="8"/>
  <c r="G2780" i="8" s="1"/>
  <c r="F2609" i="8"/>
  <c r="G2609" i="8" s="1"/>
  <c r="F2448" i="8"/>
  <c r="G2448" i="8" s="1"/>
  <c r="F2816" i="8"/>
  <c r="G2816" i="8" s="1"/>
  <c r="F2372" i="8"/>
  <c r="G2372" i="8" s="1"/>
  <c r="F2474" i="8"/>
  <c r="G2474" i="8" s="1"/>
  <c r="F2867" i="8"/>
  <c r="G2867" i="8" s="1"/>
  <c r="F2167" i="8"/>
  <c r="G2167" i="8" s="1"/>
  <c r="F2725" i="8"/>
  <c r="G2725" i="8" s="1"/>
  <c r="F2472" i="8"/>
  <c r="G2472" i="8" s="1"/>
  <c r="F2631" i="8"/>
  <c r="G2631" i="8" s="1"/>
  <c r="F2882" i="8"/>
  <c r="G2882" i="8" s="1"/>
  <c r="F147" i="8"/>
  <c r="G147" i="8" s="1"/>
  <c r="F2353" i="8"/>
  <c r="G2353" i="8" s="1"/>
  <c r="F2518" i="8"/>
  <c r="G2518" i="8" s="1"/>
  <c r="F2924" i="8"/>
  <c r="G2924" i="8" s="1"/>
  <c r="F159" i="8"/>
  <c r="G159" i="8" s="1"/>
  <c r="F2149" i="8"/>
  <c r="G2149" i="8" s="1"/>
  <c r="F2312" i="8"/>
  <c r="G2312" i="8" s="1"/>
  <c r="F131" i="8"/>
  <c r="G131" i="8" s="1"/>
  <c r="F2944" i="8"/>
  <c r="G2944" i="8" s="1"/>
  <c r="F2376" i="8"/>
  <c r="G2376" i="8" s="1"/>
  <c r="F2629" i="8"/>
  <c r="G2629" i="8" s="1"/>
  <c r="F2628" i="8"/>
  <c r="G2628" i="8" s="1"/>
  <c r="F2380" i="8"/>
  <c r="G2380" i="8" s="1"/>
  <c r="F3115" i="8"/>
  <c r="G3115" i="8" s="1"/>
  <c r="F2998" i="8"/>
  <c r="G2998" i="8" s="1"/>
  <c r="F2668" i="8"/>
  <c r="G2668" i="8" s="1"/>
  <c r="F2916" i="8"/>
  <c r="G2916" i="8" s="1"/>
  <c r="F2959" i="8"/>
  <c r="G2959" i="8" s="1"/>
  <c r="F2973" i="8"/>
  <c r="G2973" i="8" s="1"/>
  <c r="F3196" i="8"/>
  <c r="G3196" i="8" s="1"/>
  <c r="F2726" i="8"/>
  <c r="G2726" i="8" s="1"/>
  <c r="F3163" i="8"/>
  <c r="G3163" i="8" s="1"/>
  <c r="F3224" i="8"/>
  <c r="G3224" i="8" s="1"/>
  <c r="F2487" i="8"/>
  <c r="G2487" i="8" s="1"/>
  <c r="F2906" i="8"/>
  <c r="G2906" i="8" s="1"/>
  <c r="F3201" i="8"/>
  <c r="G3201" i="8" s="1"/>
  <c r="F2847" i="8"/>
  <c r="G2847" i="8" s="1"/>
  <c r="F3074" i="8"/>
  <c r="G3074" i="8" s="1"/>
  <c r="F2957" i="8"/>
  <c r="G2957" i="8" s="1"/>
  <c r="F2691" i="8"/>
  <c r="G2691" i="8" s="1"/>
  <c r="F3046" i="8"/>
  <c r="G3046" i="8" s="1"/>
  <c r="F3021" i="8"/>
  <c r="G3021" i="8" s="1"/>
  <c r="F3185" i="8"/>
  <c r="G3185" i="8" s="1"/>
  <c r="F2831" i="8"/>
  <c r="G2831" i="8" s="1"/>
  <c r="F3245" i="8"/>
  <c r="G3245" i="8" s="1"/>
  <c r="F2790" i="8"/>
  <c r="G2790" i="8" s="1"/>
  <c r="F2942" i="8"/>
  <c r="G2942" i="8" s="1"/>
  <c r="F3038" i="8"/>
  <c r="G3038" i="8" s="1"/>
  <c r="F2687" i="8"/>
  <c r="G2687" i="8" s="1"/>
  <c r="F3072" i="8"/>
  <c r="G3072" i="8" s="1"/>
  <c r="F2750" i="8"/>
  <c r="G2750" i="8" s="1"/>
  <c r="F2705" i="8"/>
  <c r="G2705" i="8" s="1"/>
  <c r="F3208" i="8"/>
  <c r="G3208" i="8" s="1"/>
  <c r="F3002" i="8"/>
  <c r="G3002" i="8" s="1"/>
  <c r="F3242" i="8"/>
  <c r="G3242" i="8" s="1"/>
  <c r="F3065" i="8"/>
  <c r="G3065" i="8" s="1"/>
  <c r="F2799" i="8"/>
  <c r="G2799" i="8" s="1"/>
  <c r="F2713" i="8"/>
  <c r="G2713" i="8" s="1"/>
  <c r="F2355" i="8"/>
  <c r="G2355" i="8" s="1"/>
  <c r="F2805" i="8"/>
  <c r="G2805" i="8" s="1"/>
  <c r="F2947" i="8"/>
  <c r="G2947" i="8" s="1"/>
  <c r="F3110" i="8"/>
  <c r="G3110" i="8" s="1"/>
  <c r="F3131" i="8"/>
  <c r="G3131" i="8" s="1"/>
  <c r="F2783" i="8"/>
  <c r="G2783" i="8" s="1"/>
  <c r="F3105" i="8"/>
  <c r="G3105" i="8" s="1"/>
  <c r="F3109" i="8"/>
  <c r="G3109" i="8" s="1"/>
  <c r="F2485" i="8"/>
  <c r="G2485" i="8" s="1"/>
  <c r="F2430" i="8"/>
  <c r="G2430" i="8" s="1"/>
  <c r="F2673" i="8"/>
  <c r="G2673" i="8" s="1"/>
  <c r="F2682" i="8"/>
  <c r="G2682" i="8" s="1"/>
  <c r="F3022" i="8"/>
  <c r="G3022" i="8" s="1"/>
  <c r="F2684" i="8"/>
  <c r="G2684" i="8" s="1"/>
  <c r="F3076" i="8"/>
  <c r="G3076" i="8" s="1"/>
  <c r="F3269" i="8"/>
  <c r="G3269" i="8" s="1"/>
  <c r="F3788" i="8"/>
  <c r="G3788" i="8" s="1"/>
  <c r="F3268" i="8"/>
  <c r="G3268" i="8" s="1"/>
  <c r="F3392" i="8"/>
  <c r="G3392" i="8" s="1"/>
  <c r="F3297" i="8"/>
  <c r="G3297" i="8" s="1"/>
  <c r="F3313" i="8"/>
  <c r="G3313" i="8" s="1"/>
  <c r="F3434" i="8"/>
  <c r="G3434" i="8" s="1"/>
  <c r="F2992" i="8"/>
  <c r="G2992" i="8" s="1"/>
  <c r="F3450" i="8"/>
  <c r="G3450" i="8" s="1"/>
  <c r="F3425" i="8"/>
  <c r="G3425" i="8" s="1"/>
  <c r="F3441" i="8"/>
  <c r="G3441" i="8" s="1"/>
  <c r="F3497" i="8"/>
  <c r="G3497" i="8" s="1"/>
  <c r="F3292" i="8"/>
  <c r="G3292" i="8" s="1"/>
  <c r="F3028" i="8"/>
  <c r="G3028" i="8" s="1"/>
  <c r="F3364" i="8"/>
  <c r="G3364" i="8" s="1"/>
  <c r="F3336" i="8"/>
  <c r="G3336" i="8" s="1"/>
  <c r="F3322" i="8"/>
  <c r="G3322" i="8" s="1"/>
  <c r="F3124" i="8"/>
  <c r="G3124" i="8" s="1"/>
  <c r="F3408" i="8"/>
  <c r="G3408" i="8" s="1"/>
  <c r="F3324" i="8"/>
  <c r="G3324" i="8" s="1"/>
  <c r="F3363" i="8"/>
  <c r="G3363" i="8" s="1"/>
  <c r="F3100" i="8"/>
  <c r="G3100" i="8" s="1"/>
  <c r="F3383" i="8"/>
  <c r="G3383" i="8" s="1"/>
  <c r="F2739" i="8"/>
  <c r="G2739" i="8" s="1"/>
  <c r="F2962" i="8"/>
  <c r="G2962" i="8" s="1"/>
  <c r="F3055" i="8"/>
  <c r="G3055" i="8" s="1"/>
  <c r="F3369" i="8"/>
  <c r="G3369" i="8" s="1"/>
  <c r="F3547" i="8"/>
  <c r="G3547" i="8" s="1"/>
  <c r="F3416" i="8"/>
  <c r="G3416" i="8" s="1"/>
  <c r="F3280" i="8"/>
  <c r="G3280" i="8" s="1"/>
  <c r="F3063" i="8"/>
  <c r="G3063" i="8" s="1"/>
  <c r="F3097" i="8"/>
  <c r="G3097" i="8" s="1"/>
  <c r="F3153" i="8"/>
  <c r="G3153" i="8" s="1"/>
  <c r="F2671" i="8"/>
  <c r="G2671" i="8" s="1"/>
  <c r="F3080" i="8"/>
  <c r="G3080" i="8" s="1"/>
  <c r="F2965" i="8"/>
  <c r="G2965" i="8" s="1"/>
  <c r="F2504" i="8"/>
  <c r="G2504" i="8" s="1"/>
  <c r="F2406" i="8"/>
  <c r="G2406" i="8" s="1"/>
  <c r="F2892" i="8"/>
  <c r="G2892" i="8" s="1"/>
  <c r="F2483" i="8"/>
  <c r="G2483" i="8" s="1"/>
  <c r="F2852" i="8"/>
  <c r="G2852" i="8" s="1"/>
  <c r="F2818" i="8"/>
  <c r="G2818" i="8" s="1"/>
  <c r="F2655" i="8"/>
  <c r="G2655" i="8" s="1"/>
  <c r="F3206" i="8"/>
  <c r="G3206" i="8" s="1"/>
  <c r="F2697" i="8"/>
  <c r="G2697" i="8" s="1"/>
  <c r="F3200" i="8"/>
  <c r="G3200" i="8" s="1"/>
  <c r="F2690" i="8"/>
  <c r="G2690" i="8" s="1"/>
  <c r="F2811" i="8"/>
  <c r="G2811" i="8" s="1"/>
  <c r="F3035" i="8"/>
  <c r="G3035" i="8" s="1"/>
  <c r="F2989" i="8"/>
  <c r="G2989" i="8" s="1"/>
  <c r="F2654" i="8"/>
  <c r="G2654" i="8" s="1"/>
  <c r="F3230" i="8"/>
  <c r="G3230" i="8" s="1"/>
  <c r="F3195" i="8"/>
  <c r="G3195" i="8" s="1"/>
  <c r="F2711" i="8"/>
  <c r="G2711" i="8" s="1"/>
  <c r="F2948" i="8"/>
  <c r="G2948" i="8" s="1"/>
  <c r="F3404" i="8"/>
  <c r="G3404" i="8" s="1"/>
  <c r="F3384" i="8"/>
  <c r="G3384" i="8" s="1"/>
  <c r="F3277" i="8"/>
  <c r="G3277" i="8" s="1"/>
  <c r="F3521" i="8"/>
  <c r="G3521" i="8" s="1"/>
  <c r="F3258" i="8"/>
  <c r="G3258" i="8" s="1"/>
  <c r="F3257" i="8"/>
  <c r="G3257" i="8" s="1"/>
  <c r="F3394" i="8"/>
  <c r="G3394" i="8" s="1"/>
  <c r="F3402" i="8"/>
  <c r="G3402" i="8" s="1"/>
  <c r="F3222" i="8"/>
  <c r="G3222" i="8" s="1"/>
  <c r="F3522" i="8"/>
  <c r="G3522" i="8" s="1"/>
  <c r="F3385" i="8"/>
  <c r="G3385" i="8" s="1"/>
  <c r="F3295" i="8"/>
  <c r="G3295" i="8" s="1"/>
  <c r="F3451" i="8"/>
  <c r="G3451" i="8" s="1"/>
  <c r="F3132" i="8"/>
  <c r="G3132" i="8" s="1"/>
  <c r="F3372" i="8"/>
  <c r="G3372" i="8" s="1"/>
  <c r="F3174" i="8"/>
  <c r="G3174" i="8" s="1"/>
  <c r="F3456" i="8"/>
  <c r="G3456" i="8" s="1"/>
  <c r="F3320" i="8"/>
  <c r="G3320" i="8" s="1"/>
  <c r="F3534" i="8"/>
  <c r="G3534" i="8" s="1"/>
  <c r="F2996" i="8"/>
  <c r="G2996" i="8" s="1"/>
  <c r="F3403" i="8"/>
  <c r="G3403" i="8" s="1"/>
  <c r="F3399" i="8"/>
  <c r="G3399" i="8" s="1"/>
  <c r="F3473" i="8"/>
  <c r="G3473" i="8" s="1"/>
  <c r="F2972" i="8"/>
  <c r="G2972" i="8" s="1"/>
  <c r="F3255" i="8"/>
  <c r="G3255" i="8" s="1"/>
  <c r="F3817" i="8"/>
  <c r="G3817" i="8" s="1"/>
  <c r="F2710" i="8"/>
  <c r="G2710" i="8" s="1"/>
  <c r="F2680" i="8"/>
  <c r="G2680" i="8" s="1"/>
  <c r="F3474" i="8"/>
  <c r="G3474" i="8" s="1"/>
  <c r="F3397" i="8"/>
  <c r="G3397" i="8" s="1"/>
  <c r="F3311" i="8"/>
  <c r="G3311" i="8" s="1"/>
  <c r="F3254" i="8"/>
  <c r="G3254" i="8" s="1"/>
  <c r="F3251" i="8"/>
  <c r="G3251" i="8" s="1"/>
  <c r="F3495" i="8"/>
  <c r="G3495" i="8" s="1"/>
  <c r="F2864" i="8"/>
  <c r="G2864" i="8" s="1"/>
  <c r="F2759" i="8"/>
  <c r="G2759" i="8" s="1"/>
  <c r="F2844" i="8"/>
  <c r="G2844" i="8" s="1"/>
  <c r="F2707" i="8"/>
  <c r="G2707" i="8" s="1"/>
  <c r="F2653" i="8"/>
  <c r="G2653" i="8" s="1"/>
  <c r="F2955" i="8"/>
  <c r="G2955" i="8" s="1"/>
  <c r="F2764" i="8"/>
  <c r="G2764" i="8" s="1"/>
  <c r="F2872" i="8"/>
  <c r="G2872" i="8" s="1"/>
  <c r="F2533" i="8"/>
  <c r="G2533" i="8" s="1"/>
  <c r="F2757" i="8"/>
  <c r="G2757" i="8" s="1"/>
  <c r="F2910" i="8"/>
  <c r="G2910" i="8" s="1"/>
  <c r="F3175" i="8"/>
  <c r="G3175" i="8" s="1"/>
  <c r="F2670" i="8"/>
  <c r="G2670" i="8" s="1"/>
  <c r="F3213" i="8"/>
  <c r="G3213" i="8" s="1"/>
  <c r="F3070" i="8"/>
  <c r="G3070" i="8" s="1"/>
  <c r="F2720" i="8"/>
  <c r="G2720" i="8" s="1"/>
  <c r="F2700" i="8"/>
  <c r="G2700" i="8" s="1"/>
  <c r="F2348" i="8"/>
  <c r="G2348" i="8" s="1"/>
  <c r="F2894" i="8"/>
  <c r="G2894" i="8" s="1"/>
  <c r="F3091" i="8"/>
  <c r="G3091" i="8" s="1"/>
  <c r="F2974" i="8"/>
  <c r="G2974" i="8" s="1"/>
  <c r="F3087" i="8"/>
  <c r="G3087" i="8" s="1"/>
  <c r="F2731" i="8"/>
  <c r="G2731" i="8" s="1"/>
  <c r="F3170" i="8"/>
  <c r="G3170" i="8" s="1"/>
  <c r="F3151" i="8"/>
  <c r="G3151" i="8" s="1"/>
  <c r="F3300" i="8"/>
  <c r="G3300" i="8" s="1"/>
  <c r="F3388" i="8"/>
  <c r="G3388" i="8" s="1"/>
  <c r="F3470" i="8"/>
  <c r="G3470" i="8" s="1"/>
  <c r="F2977" i="8"/>
  <c r="G2977" i="8" s="1"/>
  <c r="F3378" i="8"/>
  <c r="G3378" i="8" s="1"/>
  <c r="F2985" i="8"/>
  <c r="G2985" i="8" s="1"/>
  <c r="F3483" i="8"/>
  <c r="G3483" i="8" s="1"/>
  <c r="F3764" i="8"/>
  <c r="G3764" i="8" s="1"/>
  <c r="F3504" i="8"/>
  <c r="G3504" i="8" s="1"/>
  <c r="F3493" i="8"/>
  <c r="G3493" i="8" s="1"/>
  <c r="F3412" i="8"/>
  <c r="G3412" i="8" s="1"/>
  <c r="F3433" i="8"/>
  <c r="G3433" i="8" s="1"/>
  <c r="F3841" i="8"/>
  <c r="G3841" i="8" s="1"/>
  <c r="F3350" i="8"/>
  <c r="G3350" i="8" s="1"/>
  <c r="F3366" i="8"/>
  <c r="G3366" i="8" s="1"/>
  <c r="F3524" i="8"/>
  <c r="G3524" i="8" s="1"/>
  <c r="F3004" i="8"/>
  <c r="G3004" i="8" s="1"/>
  <c r="F3417" i="8"/>
  <c r="G3417" i="8" s="1"/>
  <c r="F3223" i="8"/>
  <c r="G3223" i="8" s="1"/>
  <c r="F3140" i="8"/>
  <c r="G3140" i="8" s="1"/>
  <c r="F3536" i="8"/>
  <c r="G3536" i="8" s="1"/>
  <c r="F3116" i="8"/>
  <c r="G3116" i="8" s="1"/>
  <c r="F3415" i="8"/>
  <c r="G3415" i="8" s="1"/>
  <c r="F3326" i="8"/>
  <c r="G3326" i="8" s="1"/>
  <c r="F3303" i="8"/>
  <c r="G3303" i="8" s="1"/>
  <c r="F3019" i="8"/>
  <c r="G3019" i="8" s="1"/>
  <c r="F2949" i="8"/>
  <c r="G2949" i="8" s="1"/>
  <c r="F3500" i="8"/>
  <c r="G3500" i="8" s="1"/>
  <c r="F3410" i="8"/>
  <c r="G3410" i="8" s="1"/>
  <c r="F3820" i="8"/>
  <c r="G3820" i="8" s="1"/>
  <c r="F3400" i="8"/>
  <c r="G3400" i="8" s="1"/>
  <c r="F3235" i="8"/>
  <c r="G3235" i="8" s="1"/>
  <c r="F2926" i="8"/>
  <c r="G2926" i="8" s="1"/>
  <c r="F3014" i="8"/>
  <c r="G3014" i="8" s="1"/>
  <c r="F2686" i="8"/>
  <c r="G2686" i="8" s="1"/>
  <c r="F3066" i="8"/>
  <c r="G3066" i="8" s="1"/>
  <c r="F3051" i="8"/>
  <c r="G3051" i="8" s="1"/>
  <c r="F2870" i="8"/>
  <c r="G2870" i="8" s="1"/>
  <c r="F3102" i="8"/>
  <c r="G3102" i="8" s="1"/>
  <c r="F2743" i="8"/>
  <c r="G2743" i="8" s="1"/>
  <c r="F2907" i="8"/>
  <c r="G2907" i="8" s="1"/>
  <c r="F2364" i="8"/>
  <c r="G2364" i="8" s="1"/>
  <c r="F2570" i="8"/>
  <c r="G2570" i="8" s="1"/>
  <c r="F2423" i="8"/>
  <c r="G2423" i="8" s="1"/>
  <c r="F2675" i="8"/>
  <c r="G2675" i="8" s="1"/>
  <c r="F3211" i="8"/>
  <c r="G3211" i="8" s="1"/>
  <c r="F2727" i="8"/>
  <c r="G2727" i="8" s="1"/>
  <c r="F2620" i="8"/>
  <c r="G2620" i="8" s="1"/>
  <c r="F2554" i="8"/>
  <c r="G2554" i="8" s="1"/>
  <c r="F2407" i="8"/>
  <c r="G2407" i="8" s="1"/>
  <c r="F2841" i="8"/>
  <c r="G2841" i="8" s="1"/>
  <c r="F2984" i="8"/>
  <c r="G2984" i="8" s="1"/>
  <c r="F3039" i="8"/>
  <c r="G3039" i="8" s="1"/>
  <c r="F3088" i="8"/>
  <c r="G3088" i="8" s="1"/>
  <c r="F3126" i="8"/>
  <c r="G3126" i="8" s="1"/>
  <c r="F3225" i="8"/>
  <c r="G3225" i="8" s="1"/>
  <c r="F3037" i="8"/>
  <c r="G3037" i="8" s="1"/>
  <c r="F3448" i="8"/>
  <c r="G3448" i="8" s="1"/>
  <c r="F3406" i="8"/>
  <c r="G3406" i="8" s="1"/>
  <c r="F3422" i="8"/>
  <c r="G3422" i="8" s="1"/>
  <c r="F3307" i="8"/>
  <c r="G3307" i="8" s="1"/>
  <c r="F3537" i="8"/>
  <c r="G3537" i="8" s="1"/>
  <c r="F3052" i="8"/>
  <c r="G3052" i="8" s="1"/>
  <c r="F3286" i="8"/>
  <c r="G3286" i="8" s="1"/>
  <c r="F2952" i="8"/>
  <c r="G2952" i="8" s="1"/>
  <c r="F3060" i="8"/>
  <c r="G3060" i="8" s="1"/>
  <c r="F3249" i="8"/>
  <c r="G3249" i="8" s="1"/>
  <c r="F3479" i="8"/>
  <c r="G3479" i="8" s="1"/>
  <c r="F3360" i="8"/>
  <c r="G3360" i="8" s="1"/>
  <c r="F2969" i="8"/>
  <c r="G2969" i="8" s="1"/>
  <c r="F3467" i="8"/>
  <c r="G3467" i="8" s="1"/>
  <c r="F3357" i="8"/>
  <c r="G3357" i="8" s="1"/>
  <c r="F3488" i="8"/>
  <c r="G3488" i="8" s="1"/>
  <c r="F3477" i="8"/>
  <c r="G3477" i="8" s="1"/>
  <c r="F3266" i="8"/>
  <c r="G3266" i="8" s="1"/>
  <c r="F3761" i="8"/>
  <c r="G3761" i="8" s="1"/>
  <c r="F3511" i="8"/>
  <c r="G3511" i="8" s="1"/>
  <c r="F3310" i="8"/>
  <c r="G3310" i="8" s="1"/>
  <c r="F3012" i="8"/>
  <c r="G3012" i="8" s="1"/>
  <c r="F3438" i="8"/>
  <c r="G3438" i="8" s="1"/>
  <c r="F2988" i="8"/>
  <c r="G2988" i="8" s="1"/>
  <c r="F3541" i="8"/>
  <c r="G3541" i="8" s="1"/>
  <c r="F3358" i="8"/>
  <c r="G3358" i="8" s="1"/>
  <c r="F3329" i="8"/>
  <c r="G3329" i="8" s="1"/>
  <c r="F2958" i="8"/>
  <c r="G2958" i="8" s="1"/>
  <c r="F3487" i="8"/>
  <c r="G3487" i="8" s="1"/>
  <c r="F3271" i="8"/>
  <c r="G3271" i="8" s="1"/>
  <c r="F3777" i="8"/>
  <c r="G3777" i="8" s="1"/>
  <c r="F3361" i="8"/>
  <c r="G3361" i="8" s="1"/>
  <c r="F3305" i="8"/>
  <c r="G3305" i="8" s="1"/>
  <c r="F3212" i="8"/>
  <c r="G3212" i="8" s="1"/>
  <c r="F3086" i="8"/>
  <c r="G3086" i="8" s="1"/>
  <c r="F3095" i="8"/>
  <c r="G3095" i="8" s="1"/>
  <c r="F2706" i="8"/>
  <c r="G2706" i="8" s="1"/>
  <c r="F3207" i="8"/>
  <c r="G3207" i="8" s="1"/>
  <c r="F3059" i="8"/>
  <c r="G3059" i="8" s="1"/>
  <c r="F2498" i="8"/>
  <c r="G2498" i="8" s="1"/>
  <c r="F2648" i="8"/>
  <c r="G2648" i="8" s="1"/>
  <c r="F2854" i="8"/>
  <c r="G2854" i="8" s="1"/>
  <c r="F2848" i="8"/>
  <c r="G2848" i="8" s="1"/>
  <c r="F2865" i="8"/>
  <c r="G2865" i="8" s="1"/>
  <c r="F2469" i="8"/>
  <c r="G2469" i="8" s="1"/>
  <c r="F2482" i="8"/>
  <c r="G2482" i="8" s="1"/>
  <c r="F3155" i="8"/>
  <c r="G3155" i="8" s="1"/>
  <c r="F3030" i="8"/>
  <c r="G3030" i="8" s="1"/>
  <c r="F3085" i="8"/>
  <c r="G3085" i="8" s="1"/>
  <c r="F3010" i="8"/>
  <c r="G3010" i="8" s="1"/>
  <c r="F2716" i="8"/>
  <c r="G2716" i="8" s="1"/>
  <c r="F3024" i="8"/>
  <c r="G3024" i="8" s="1"/>
  <c r="F3447" i="8"/>
  <c r="G3447" i="8" s="1"/>
  <c r="F3460" i="8"/>
  <c r="G3460" i="8" s="1"/>
  <c r="F3261" i="8"/>
  <c r="G3261" i="8" s="1"/>
  <c r="F3356" i="8"/>
  <c r="G3356" i="8" s="1"/>
  <c r="F3368" i="8"/>
  <c r="G3368" i="8" s="1"/>
  <c r="F3395" i="8"/>
  <c r="G3395" i="8" s="1"/>
  <c r="F3044" i="8"/>
  <c r="G3044" i="8" s="1"/>
  <c r="F3725" i="8"/>
  <c r="G3725" i="8" s="1"/>
  <c r="F3749" i="8"/>
  <c r="G3749" i="8" s="1"/>
  <c r="F3317" i="8"/>
  <c r="G3317" i="8" s="1"/>
  <c r="F3801" i="8"/>
  <c r="G3801" i="8" s="1"/>
  <c r="F3344" i="8"/>
  <c r="G3344" i="8" s="1"/>
  <c r="F3346" i="8"/>
  <c r="G3346" i="8" s="1"/>
  <c r="F3354" i="8"/>
  <c r="G3354" i="8" s="1"/>
  <c r="F3355" i="8"/>
  <c r="G3355" i="8" s="1"/>
  <c r="F3107" i="8"/>
  <c r="G3107" i="8" s="1"/>
  <c r="F3340" i="8"/>
  <c r="G3340" i="8" s="1"/>
  <c r="F3291" i="8"/>
  <c r="G3291" i="8" s="1"/>
  <c r="F3513" i="8"/>
  <c r="G3513" i="8" s="1"/>
  <c r="F3484" i="8"/>
  <c r="G3484" i="8" s="1"/>
  <c r="F3349" i="8"/>
  <c r="G3349" i="8" s="1"/>
  <c r="F3145" i="8"/>
  <c r="G3145" i="8" s="1"/>
  <c r="F3498" i="8"/>
  <c r="G3498" i="8" s="1"/>
  <c r="F3421" i="8"/>
  <c r="G3421" i="8" s="1"/>
  <c r="F3833" i="8"/>
  <c r="G3833" i="8" s="1"/>
  <c r="F3332" i="8"/>
  <c r="G3332" i="8" s="1"/>
  <c r="F2880" i="8"/>
  <c r="G2880" i="8" s="1"/>
  <c r="F2748" i="8"/>
  <c r="G2748" i="8" s="1"/>
  <c r="F3033" i="8"/>
  <c r="G3033" i="8" s="1"/>
  <c r="F3370" i="8"/>
  <c r="G3370" i="8" s="1"/>
  <c r="F3284" i="8"/>
  <c r="G3284" i="8" s="1"/>
  <c r="F3475" i="8"/>
  <c r="G3475" i="8" s="1"/>
  <c r="F3431" i="8"/>
  <c r="G3431" i="8" s="1"/>
  <c r="F3128" i="8"/>
  <c r="G3128" i="8" s="1"/>
  <c r="F2674" i="8"/>
  <c r="G2674" i="8" s="1"/>
  <c r="F2967" i="8"/>
  <c r="G2967" i="8" s="1"/>
  <c r="F3214" i="8"/>
  <c r="G3214" i="8" s="1"/>
  <c r="F2745" i="8"/>
  <c r="G2745" i="8" s="1"/>
  <c r="F2370" i="8"/>
  <c r="G2370" i="8" s="1"/>
  <c r="F2689" i="8"/>
  <c r="G2689" i="8" s="1"/>
  <c r="F3171" i="8"/>
  <c r="G3171" i="8" s="1"/>
  <c r="F3000" i="8"/>
  <c r="G3000" i="8" s="1"/>
  <c r="F3064" i="8"/>
  <c r="G3064" i="8" s="1"/>
  <c r="F3194" i="8"/>
  <c r="G3194" i="8" s="1"/>
  <c r="F2951" i="8"/>
  <c r="G2951" i="8" s="1"/>
  <c r="F3243" i="8"/>
  <c r="G3243" i="8" s="1"/>
  <c r="F3241" i="8"/>
  <c r="G3241" i="8" s="1"/>
  <c r="F2446" i="8"/>
  <c r="G2446" i="8" s="1"/>
  <c r="F2484" i="8"/>
  <c r="G2484" i="8" s="1"/>
  <c r="F2354" i="8"/>
  <c r="G2354" i="8" s="1"/>
  <c r="F2888" i="8"/>
  <c r="G2888" i="8" s="1"/>
  <c r="F3067" i="8"/>
  <c r="G3067" i="8" s="1"/>
  <c r="F3135" i="8"/>
  <c r="G3135" i="8" s="1"/>
  <c r="F2840" i="8"/>
  <c r="G2840" i="8" s="1"/>
  <c r="F2692" i="8"/>
  <c r="G2692" i="8" s="1"/>
  <c r="F3123" i="8"/>
  <c r="G3123" i="8" s="1"/>
  <c r="F3240" i="8"/>
  <c r="G3240" i="8" s="1"/>
  <c r="F2791" i="8"/>
  <c r="G2791" i="8" s="1"/>
  <c r="F3093" i="8"/>
  <c r="G3093" i="8" s="1"/>
  <c r="F3440" i="8"/>
  <c r="G3440" i="8" s="1"/>
  <c r="F3535" i="8"/>
  <c r="G3535" i="8" s="1"/>
  <c r="F3270" i="8"/>
  <c r="G3270" i="8" s="1"/>
  <c r="F3508" i="8"/>
  <c r="G3508" i="8" s="1"/>
  <c r="F3418" i="8"/>
  <c r="G3418" i="8" s="1"/>
  <c r="F3367" i="8"/>
  <c r="G3367" i="8" s="1"/>
  <c r="F3540" i="8"/>
  <c r="G3540" i="8" s="1"/>
  <c r="F3276" i="8"/>
  <c r="G3276" i="8" s="1"/>
  <c r="F3331" i="8"/>
  <c r="G3331" i="8" s="1"/>
  <c r="F3347" i="8"/>
  <c r="G3347" i="8" s="1"/>
  <c r="F3435" i="8"/>
  <c r="G3435" i="8" s="1"/>
  <c r="F3454" i="8"/>
  <c r="G3454" i="8" s="1"/>
  <c r="F2961" i="8"/>
  <c r="G2961" i="8" s="1"/>
  <c r="F3393" i="8"/>
  <c r="G3393" i="8" s="1"/>
  <c r="F3529" i="8"/>
  <c r="G3529" i="8" s="1"/>
  <c r="F3256" i="8"/>
  <c r="G3256" i="8" s="1"/>
  <c r="F3248" i="8"/>
  <c r="G3248" i="8" s="1"/>
  <c r="F3272" i="8"/>
  <c r="G3272" i="8" s="1"/>
  <c r="F3352" i="8"/>
  <c r="G3352" i="8" s="1"/>
  <c r="F3279" i="8"/>
  <c r="G3279" i="8" s="1"/>
  <c r="F3190" i="8"/>
  <c r="G3190" i="8" s="1"/>
  <c r="F3306" i="8"/>
  <c r="G3306" i="8" s="1"/>
  <c r="F3482" i="8"/>
  <c r="G3482" i="8" s="1"/>
  <c r="F3273" i="8"/>
  <c r="G3273" i="8" s="1"/>
  <c r="F3506" i="8"/>
  <c r="G3506" i="8" s="1"/>
  <c r="F3429" i="8"/>
  <c r="G3429" i="8" s="1"/>
  <c r="F3815" i="8"/>
  <c r="G3815" i="8" s="1"/>
  <c r="F3545" i="8"/>
  <c r="G3545" i="8" s="1"/>
  <c r="F3275" i="8"/>
  <c r="G3275" i="8" s="1"/>
  <c r="F3439" i="8"/>
  <c r="G3439" i="8" s="1"/>
  <c r="F3471" i="8"/>
  <c r="G3471" i="8" s="1"/>
  <c r="F3401" i="8"/>
  <c r="G3401" i="8" s="1"/>
  <c r="F3825" i="8"/>
  <c r="G3825" i="8" s="1"/>
  <c r="F3381" i="8"/>
  <c r="G3381" i="8" s="1"/>
  <c r="F3491" i="8"/>
  <c r="G3491" i="8" s="1"/>
  <c r="F3490" i="8"/>
  <c r="G3490" i="8" s="1"/>
  <c r="F3427" i="8"/>
  <c r="G3427" i="8" s="1"/>
  <c r="F3209" i="8"/>
  <c r="G3209" i="8" s="1"/>
  <c r="F2823" i="8"/>
  <c r="G2823" i="8" s="1"/>
  <c r="F3108" i="8"/>
  <c r="G3108" i="8" s="1"/>
  <c r="F3359" i="8"/>
  <c r="G3359" i="8" s="1"/>
  <c r="F3142" i="8"/>
  <c r="G3142" i="8" s="1"/>
  <c r="F3193" i="8"/>
  <c r="G3193" i="8" s="1"/>
  <c r="F2964" i="8"/>
  <c r="G2964" i="8" s="1"/>
  <c r="F3083" i="8"/>
  <c r="G3083" i="8" s="1"/>
  <c r="F3077" i="8"/>
  <c r="G3077" i="8" s="1"/>
  <c r="F2650" i="8"/>
  <c r="G2650" i="8" s="1"/>
  <c r="F2514" i="8"/>
  <c r="G2514" i="8" s="1"/>
  <c r="F2744" i="8"/>
  <c r="G2744" i="8" s="1"/>
  <c r="F3156" i="8"/>
  <c r="G3156" i="8" s="1"/>
  <c r="F3187" i="8"/>
  <c r="G3187" i="8" s="1"/>
  <c r="F3152" i="8"/>
  <c r="G3152" i="8" s="1"/>
  <c r="F3029" i="8"/>
  <c r="G3029" i="8" s="1"/>
  <c r="F2672" i="8"/>
  <c r="G2672" i="8" s="1"/>
  <c r="F3062" i="8"/>
  <c r="G3062" i="8" s="1"/>
  <c r="F2809" i="8"/>
  <c r="G2809" i="8" s="1"/>
  <c r="F2441" i="8"/>
  <c r="G2441" i="8" s="1"/>
  <c r="F2558" i="8"/>
  <c r="G2558" i="8" s="1"/>
  <c r="F2413" i="8"/>
  <c r="G2413" i="8" s="1"/>
  <c r="F2722" i="8"/>
  <c r="G2722" i="8" s="1"/>
  <c r="F3054" i="8"/>
  <c r="G3054" i="8" s="1"/>
  <c r="F3026" i="8"/>
  <c r="G3026" i="8" s="1"/>
  <c r="F2669" i="8"/>
  <c r="G2669" i="8" s="1"/>
  <c r="F2425" i="8"/>
  <c r="G2425" i="8" s="1"/>
  <c r="F2617" i="8"/>
  <c r="G2617" i="8" s="1"/>
  <c r="F2408" i="8"/>
  <c r="G2408" i="8" s="1"/>
  <c r="F2940" i="8"/>
  <c r="G2940" i="8" s="1"/>
  <c r="F2923" i="8"/>
  <c r="G2923" i="8" s="1"/>
  <c r="F2723" i="8"/>
  <c r="G2723" i="8" s="1"/>
  <c r="F2767" i="8"/>
  <c r="G2767" i="8" s="1"/>
  <c r="F3003" i="8"/>
  <c r="G3003" i="8" s="1"/>
  <c r="F2829" i="8"/>
  <c r="G2829" i="8" s="1"/>
  <c r="F3075" i="8"/>
  <c r="G3075" i="8" s="1"/>
  <c r="F2663" i="8"/>
  <c r="G2663" i="8" s="1"/>
  <c r="F3282" i="8"/>
  <c r="G3282" i="8" s="1"/>
  <c r="F3793" i="8"/>
  <c r="G3793" i="8" s="1"/>
  <c r="F3290" i="8"/>
  <c r="G3290" i="8" s="1"/>
  <c r="F3740" i="8"/>
  <c r="G3740" i="8" s="1"/>
  <c r="F3430" i="8"/>
  <c r="G3430" i="8" s="1"/>
  <c r="F3375" i="8"/>
  <c r="G3375" i="8" s="1"/>
  <c r="F3260" i="8"/>
  <c r="G3260" i="8" s="1"/>
  <c r="F3348" i="8"/>
  <c r="G3348" i="8" s="1"/>
  <c r="F3036" i="8"/>
  <c r="G3036" i="8" s="1"/>
  <c r="F3389" i="8"/>
  <c r="G3389" i="8" s="1"/>
  <c r="F3034" i="8"/>
  <c r="G3034" i="8" s="1"/>
  <c r="F3148" i="8"/>
  <c r="G3148" i="8" s="1"/>
  <c r="F3414" i="8"/>
  <c r="G3414" i="8" s="1"/>
  <c r="F3314" i="8"/>
  <c r="G3314" i="8" s="1"/>
  <c r="F3333" i="8"/>
  <c r="G3333" i="8" s="1"/>
  <c r="F3472" i="8"/>
  <c r="G3472" i="8" s="1"/>
  <c r="F3461" i="8"/>
  <c r="G3461" i="8" s="1"/>
  <c r="F3301" i="8"/>
  <c r="G3301" i="8" s="1"/>
  <c r="F3492" i="8"/>
  <c r="G3492" i="8" s="1"/>
  <c r="F3125" i="8"/>
  <c r="G3125" i="8" s="1"/>
  <c r="F3738" i="8"/>
  <c r="G3738" i="8" s="1"/>
  <c r="F3374" i="8"/>
  <c r="G3374" i="8" s="1"/>
  <c r="F3158" i="8"/>
  <c r="G3158" i="8" s="1"/>
  <c r="F3783" i="8"/>
  <c r="G3783" i="8" s="1"/>
  <c r="F3844" i="8"/>
  <c r="G3844" i="8" s="1"/>
  <c r="F3528" i="8"/>
  <c r="G3528" i="8" s="1"/>
  <c r="F3071" i="8"/>
  <c r="G3071" i="8" s="1"/>
  <c r="F3234" i="8"/>
  <c r="G3234" i="8" s="1"/>
  <c r="F2980" i="8"/>
  <c r="G2980" i="8" s="1"/>
  <c r="F3353" i="8"/>
  <c r="G3353" i="8" s="1"/>
  <c r="F3343" i="8"/>
  <c r="G3343" i="8" s="1"/>
  <c r="F3006" i="8"/>
  <c r="G3006" i="8" s="1"/>
  <c r="F3053" i="8"/>
  <c r="G3053" i="8" s="1"/>
  <c r="F2732" i="8"/>
  <c r="G2732" i="8" s="1"/>
  <c r="F2824" i="8"/>
  <c r="G2824" i="8" s="1"/>
  <c r="F2545" i="8"/>
  <c r="G2545" i="8" s="1"/>
  <c r="F2386" i="8"/>
  <c r="G2386" i="8" s="1"/>
  <c r="F3165" i="8"/>
  <c r="G3165" i="8" s="1"/>
  <c r="F2724" i="8"/>
  <c r="G2724" i="8" s="1"/>
  <c r="F3023" i="8"/>
  <c r="G3023" i="8" s="1"/>
  <c r="F2693" i="8"/>
  <c r="G2693" i="8" s="1"/>
  <c r="F3246" i="8"/>
  <c r="G3246" i="8" s="1"/>
  <c r="F2708" i="8"/>
  <c r="G2708" i="8" s="1"/>
  <c r="F3176" i="8"/>
  <c r="G3176" i="8" s="1"/>
  <c r="F3027" i="8"/>
  <c r="G3027" i="8" s="1"/>
  <c r="F3047" i="8"/>
  <c r="G3047" i="8" s="1"/>
  <c r="F2677" i="8"/>
  <c r="G2677" i="8" s="1"/>
  <c r="F2535" i="8"/>
  <c r="G2535" i="8" s="1"/>
  <c r="F2830" i="8"/>
  <c r="G2830" i="8" s="1"/>
  <c r="F2395" i="8"/>
  <c r="G2395" i="8" s="1"/>
  <c r="F2368" i="8"/>
  <c r="G2368" i="8" s="1"/>
  <c r="F3189" i="8"/>
  <c r="G3189" i="8" s="1"/>
  <c r="F2688" i="8"/>
  <c r="G2688" i="8" s="1"/>
  <c r="F3182" i="8"/>
  <c r="G3182" i="8" s="1"/>
  <c r="F2681" i="8"/>
  <c r="G2681" i="8" s="1"/>
  <c r="F3081" i="8"/>
  <c r="G3081" i="8" s="1"/>
  <c r="F3001" i="8"/>
  <c r="G3001" i="8" s="1"/>
  <c r="F3499" i="8"/>
  <c r="G3499" i="8" s="1"/>
  <c r="F3520" i="8"/>
  <c r="G3520" i="8" s="1"/>
  <c r="F3445" i="8"/>
  <c r="G3445" i="8" s="1"/>
  <c r="F3509" i="8"/>
  <c r="G3509" i="8" s="1"/>
  <c r="F3428" i="8"/>
  <c r="G3428" i="8" s="1"/>
  <c r="F3008" i="8"/>
  <c r="G3008" i="8" s="1"/>
  <c r="F3538" i="8"/>
  <c r="G3538" i="8" s="1"/>
  <c r="F3335" i="8"/>
  <c r="G3335" i="8" s="1"/>
  <c r="F3423" i="8"/>
  <c r="G3423" i="8" s="1"/>
  <c r="F3398" i="8"/>
  <c r="G3398" i="8" s="1"/>
  <c r="F3319" i="8"/>
  <c r="G3319" i="8" s="1"/>
  <c r="F3184" i="8"/>
  <c r="G3184" i="8" s="1"/>
  <c r="F3527" i="8"/>
  <c r="G3527" i="8" s="1"/>
  <c r="F3351" i="8"/>
  <c r="G3351" i="8" s="1"/>
  <c r="F3323" i="8"/>
  <c r="G3323" i="8" s="1"/>
  <c r="F3020" i="8"/>
  <c r="G3020" i="8" s="1"/>
  <c r="F3530" i="8"/>
  <c r="G3530" i="8" s="1"/>
  <c r="F2953" i="8"/>
  <c r="G2953" i="8" s="1"/>
  <c r="F3341" i="8"/>
  <c r="G3341" i="8" s="1"/>
  <c r="F3539" i="8"/>
  <c r="G3539" i="8" s="1"/>
  <c r="F3407" i="8"/>
  <c r="G3407" i="8" s="1"/>
  <c r="F3804" i="8"/>
  <c r="G3804" i="8" s="1"/>
  <c r="F3507" i="8"/>
  <c r="G3507" i="8" s="1"/>
  <c r="F3339" i="8"/>
  <c r="G3339" i="8" s="1"/>
  <c r="F3457" i="8"/>
  <c r="G3457" i="8" s="1"/>
  <c r="F3016" i="8"/>
  <c r="G3016" i="8" s="1"/>
  <c r="F3549" i="8"/>
  <c r="G3549" i="8" s="1"/>
  <c r="F3419" i="8"/>
  <c r="G3419" i="8" s="1"/>
  <c r="F3304" i="8"/>
  <c r="G3304" i="8" s="1"/>
  <c r="F3518" i="8"/>
  <c r="G3518" i="8" s="1"/>
  <c r="F3025" i="8"/>
  <c r="G3025" i="8" s="1"/>
  <c r="F3342" i="8"/>
  <c r="G3342" i="8" s="1"/>
  <c r="F3769" i="8"/>
  <c r="G3769" i="8" s="1"/>
  <c r="F3122" i="8"/>
  <c r="G3122" i="8" s="1"/>
  <c r="F3215" i="8"/>
  <c r="G3215" i="8" s="1"/>
  <c r="F3476" i="8"/>
  <c r="G3476" i="8" s="1"/>
  <c r="F3330" i="8"/>
  <c r="G3330" i="8" s="1"/>
  <c r="F2956" i="8"/>
  <c r="G2956" i="8" s="1"/>
  <c r="F3221" i="8"/>
  <c r="G3221" i="8" s="1"/>
  <c r="F3202" i="8"/>
  <c r="G3202" i="8" s="1"/>
  <c r="F2694" i="8"/>
  <c r="G2694" i="8" s="1"/>
  <c r="F3181" i="8"/>
  <c r="G3181" i="8" s="1"/>
  <c r="F3069" i="8"/>
  <c r="G3069" i="8" s="1"/>
  <c r="F3092" i="8"/>
  <c r="G3092" i="8" s="1"/>
  <c r="F3293" i="8"/>
  <c r="G3293" i="8" s="1"/>
  <c r="F3486" i="8"/>
  <c r="G3486" i="8" s="1"/>
  <c r="F2993" i="8"/>
  <c r="G2993" i="8" s="1"/>
  <c r="F3250" i="8"/>
  <c r="G3250" i="8" s="1"/>
  <c r="F3785" i="8"/>
  <c r="G3785" i="8" s="1"/>
  <c r="F3687" i="8"/>
  <c r="G3687" i="8" s="1"/>
  <c r="F3757" i="8"/>
  <c r="G3757" i="8" s="1"/>
  <c r="F3722" i="8"/>
  <c r="G3722" i="8" s="1"/>
  <c r="F3618" i="8"/>
  <c r="G3618" i="8" s="1"/>
  <c r="F3843" i="8"/>
  <c r="G3843" i="8" s="1"/>
  <c r="F3578" i="8"/>
  <c r="G3578" i="8" s="1"/>
  <c r="F3829" i="8"/>
  <c r="G3829" i="8" s="1"/>
  <c r="F3602" i="8"/>
  <c r="G3602" i="8" s="1"/>
  <c r="F3316" i="8"/>
  <c r="G3316" i="8" s="1"/>
  <c r="F3390" i="8"/>
  <c r="G3390" i="8" s="1"/>
  <c r="F3658" i="8"/>
  <c r="G3658" i="8" s="1"/>
  <c r="F3845" i="8"/>
  <c r="G3845" i="8" s="1"/>
  <c r="F3824" i="8"/>
  <c r="G3824" i="8" s="1"/>
  <c r="F3299" i="8"/>
  <c r="G3299" i="8" s="1"/>
  <c r="F3503" i="8"/>
  <c r="G3503" i="8" s="1"/>
  <c r="F3426" i="8"/>
  <c r="G3426" i="8" s="1"/>
  <c r="F3281" i="8"/>
  <c r="G3281" i="8" s="1"/>
  <c r="F3774" i="8"/>
  <c r="G3774" i="8" s="1"/>
  <c r="F3622" i="8"/>
  <c r="G3622" i="8" s="1"/>
  <c r="F3679" i="8"/>
  <c r="G3679" i="8" s="1"/>
  <c r="F3743" i="8"/>
  <c r="G3743" i="8" s="1"/>
  <c r="F3623" i="8"/>
  <c r="G3623" i="8" s="1"/>
  <c r="F3837" i="8"/>
  <c r="G3837" i="8" s="1"/>
  <c r="F3826" i="8"/>
  <c r="G3826" i="8" s="1"/>
  <c r="F3675" i="8"/>
  <c r="G3675" i="8" s="1"/>
  <c r="F3665" i="8"/>
  <c r="G3665" i="8" s="1"/>
  <c r="F4103" i="8"/>
  <c r="G4103" i="8" s="1"/>
  <c r="F3377" i="8"/>
  <c r="G3377" i="8" s="1"/>
  <c r="F3328" i="8"/>
  <c r="G3328" i="8" s="1"/>
  <c r="F3380" i="8"/>
  <c r="G3380" i="8" s="1"/>
  <c r="F3795" i="8"/>
  <c r="G3795" i="8" s="1"/>
  <c r="F3810" i="8"/>
  <c r="G3810" i="8" s="1"/>
  <c r="F3420" i="8"/>
  <c r="G3420" i="8" s="1"/>
  <c r="F3379" i="8"/>
  <c r="G3379" i="8" s="1"/>
  <c r="F3068" i="8"/>
  <c r="G3068" i="8" s="1"/>
  <c r="F3466" i="8"/>
  <c r="G3466" i="8" s="1"/>
  <c r="F3478" i="8"/>
  <c r="G3478" i="8" s="1"/>
  <c r="F3575" i="8"/>
  <c r="G3575" i="8" s="1"/>
  <c r="F3559" i="8"/>
  <c r="G3559" i="8" s="1"/>
  <c r="F3755" i="8"/>
  <c r="G3755" i="8" s="1"/>
  <c r="F3391" i="8"/>
  <c r="G3391" i="8" s="1"/>
  <c r="F3262" i="8"/>
  <c r="G3262" i="8" s="1"/>
  <c r="F3799" i="8"/>
  <c r="G3799" i="8" s="1"/>
  <c r="F3042" i="8"/>
  <c r="G3042" i="8" s="1"/>
  <c r="F3629" i="8"/>
  <c r="G3629" i="8" s="1"/>
  <c r="F3573" i="8"/>
  <c r="G3573" i="8" s="1"/>
  <c r="F3298" i="8"/>
  <c r="G3298" i="8" s="1"/>
  <c r="F3753" i="8"/>
  <c r="G3753" i="8" s="1"/>
  <c r="F3657" i="8"/>
  <c r="G3657" i="8" s="1"/>
  <c r="F3617" i="8"/>
  <c r="G3617" i="8" s="1"/>
  <c r="F3563" i="8"/>
  <c r="G3563" i="8" s="1"/>
  <c r="F3630" i="8"/>
  <c r="G3630" i="8" s="1"/>
  <c r="F3542" i="8"/>
  <c r="G3542" i="8" s="1"/>
  <c r="F3443" i="8"/>
  <c r="G3443" i="8" s="1"/>
  <c r="F3682" i="8"/>
  <c r="G3682" i="8" s="1"/>
  <c r="F3642" i="8"/>
  <c r="G3642" i="8" s="1"/>
  <c r="F3666" i="8"/>
  <c r="G3666" i="8" s="1"/>
  <c r="F3821" i="8"/>
  <c r="G3821" i="8" s="1"/>
  <c r="F3605" i="8"/>
  <c r="G3605" i="8" s="1"/>
  <c r="F3334" i="8"/>
  <c r="G3334" i="8" s="1"/>
  <c r="F3784" i="8"/>
  <c r="G3784" i="8" s="1"/>
  <c r="F3480" i="8"/>
  <c r="G3480" i="8" s="1"/>
  <c r="F3252" i="8"/>
  <c r="G3252" i="8" s="1"/>
  <c r="F3551" i="8"/>
  <c r="G3551" i="8" s="1"/>
  <c r="F3645" i="8"/>
  <c r="G3645" i="8" s="1"/>
  <c r="F3789" i="8"/>
  <c r="G3789" i="8" s="1"/>
  <c r="F3205" i="8"/>
  <c r="G3205" i="8" s="1"/>
  <c r="F2975" i="8"/>
  <c r="G2975" i="8" s="1"/>
  <c r="F3465" i="8"/>
  <c r="G3465" i="8" s="1"/>
  <c r="F3489" i="8"/>
  <c r="G3489" i="8" s="1"/>
  <c r="F3382" i="8"/>
  <c r="G3382" i="8" s="1"/>
  <c r="F3432" i="8"/>
  <c r="G3432" i="8" s="1"/>
  <c r="F3741" i="8"/>
  <c r="G3741" i="8" s="1"/>
  <c r="F3720" i="8"/>
  <c r="G3720" i="8" s="1"/>
  <c r="F3847" i="8"/>
  <c r="G3847" i="8" s="1"/>
  <c r="F3677" i="8"/>
  <c r="G3677" i="8" s="1"/>
  <c r="F3045" i="8"/>
  <c r="G3045" i="8" s="1"/>
  <c r="F3263" i="8"/>
  <c r="G3263" i="8" s="1"/>
  <c r="F3806" i="8"/>
  <c r="G3806" i="8" s="1"/>
  <c r="F3790" i="8"/>
  <c r="G3790" i="8" s="1"/>
  <c r="F3667" i="8"/>
  <c r="G3667" i="8" s="1"/>
  <c r="F3469" i="8"/>
  <c r="G3469" i="8" s="1"/>
  <c r="F3373" i="8"/>
  <c r="G3373" i="8" s="1"/>
  <c r="F3751" i="8"/>
  <c r="G3751" i="8" s="1"/>
  <c r="F3750" i="8"/>
  <c r="G3750" i="8" s="1"/>
  <c r="F3668" i="8"/>
  <c r="G3668" i="8" s="1"/>
  <c r="F3712" i="8"/>
  <c r="G3712" i="8" s="1"/>
  <c r="F3836" i="8"/>
  <c r="G3836" i="8" s="1"/>
  <c r="F3840" i="8"/>
  <c r="G3840" i="8" s="1"/>
  <c r="F3562" i="8"/>
  <c r="G3562" i="8" s="1"/>
  <c r="F3327" i="8"/>
  <c r="G3327" i="8" s="1"/>
  <c r="F3672" i="8"/>
  <c r="G3672" i="8" s="1"/>
  <c r="F3446" i="8"/>
  <c r="G3446" i="8" s="1"/>
  <c r="F3803" i="8"/>
  <c r="G3803" i="8" s="1"/>
  <c r="F3772" i="8"/>
  <c r="G3772" i="8" s="1"/>
  <c r="F3283" i="8"/>
  <c r="G3283" i="8" s="1"/>
  <c r="F3296" i="8"/>
  <c r="G3296" i="8" s="1"/>
  <c r="F3763" i="8"/>
  <c r="G3763" i="8" s="1"/>
  <c r="F3828" i="8"/>
  <c r="G3828" i="8" s="1"/>
  <c r="F3688" i="8"/>
  <c r="G3688" i="8" s="1"/>
  <c r="F3514" i="8"/>
  <c r="G3514" i="8" s="1"/>
  <c r="F3601" i="8"/>
  <c r="G3601" i="8" s="1"/>
  <c r="F3697" i="8"/>
  <c r="G3697" i="8" s="1"/>
  <c r="F3739" i="8"/>
  <c r="G3739" i="8" s="1"/>
  <c r="F3587" i="8"/>
  <c r="G3587" i="8" s="1"/>
  <c r="F3678" i="8"/>
  <c r="G3678" i="8" s="1"/>
  <c r="F3265" i="8"/>
  <c r="G3265" i="8" s="1"/>
  <c r="F3424" i="8"/>
  <c r="G3424" i="8" s="1"/>
  <c r="F3727" i="8"/>
  <c r="G3727" i="8" s="1"/>
  <c r="F3802" i="8"/>
  <c r="G3802" i="8" s="1"/>
  <c r="F3580" i="8"/>
  <c r="G3580" i="8" s="1"/>
  <c r="F3762" i="8"/>
  <c r="G3762" i="8" s="1"/>
  <c r="F3583" i="8"/>
  <c r="G3583" i="8" s="1"/>
  <c r="F3704" i="8"/>
  <c r="G3704" i="8" s="1"/>
  <c r="F3669" i="8"/>
  <c r="G3669" i="8" s="1"/>
  <c r="F3603" i="8"/>
  <c r="G3603" i="8" s="1"/>
  <c r="F3717" i="8"/>
  <c r="G3717" i="8" s="1"/>
  <c r="F3691" i="8"/>
  <c r="G3691" i="8" s="1"/>
  <c r="F3325" i="8"/>
  <c r="G3325" i="8" s="1"/>
  <c r="F3812" i="8"/>
  <c r="G3812" i="8" s="1"/>
  <c r="F3505" i="8"/>
  <c r="G3505" i="8" s="1"/>
  <c r="F3564" i="8"/>
  <c r="G3564" i="8" s="1"/>
  <c r="F3459" i="8"/>
  <c r="G3459" i="8" s="1"/>
  <c r="F3463" i="8"/>
  <c r="G3463" i="8" s="1"/>
  <c r="F3287" i="8"/>
  <c r="G3287" i="8" s="1"/>
  <c r="F3278" i="8"/>
  <c r="G3278" i="8" s="1"/>
  <c r="F3294" i="8"/>
  <c r="G3294" i="8" s="1"/>
  <c r="F3345" i="8"/>
  <c r="G3345" i="8" s="1"/>
  <c r="F3444" i="8"/>
  <c r="G3444" i="8" s="1"/>
  <c r="F3481" i="8"/>
  <c r="G3481" i="8" s="1"/>
  <c r="F3274" i="8"/>
  <c r="G3274" i="8" s="1"/>
  <c r="F3452" i="8"/>
  <c r="G3452" i="8" s="1"/>
  <c r="F3337" i="8"/>
  <c r="G3337" i="8" s="1"/>
  <c r="F3608" i="8"/>
  <c r="G3608" i="8" s="1"/>
  <c r="F3822" i="8"/>
  <c r="G3822" i="8" s="1"/>
  <c r="F3707" i="8"/>
  <c r="G3707" i="8" s="1"/>
  <c r="F3676" i="8"/>
  <c r="G3676" i="8" s="1"/>
  <c r="F3501" i="8"/>
  <c r="G3501" i="8" s="1"/>
  <c r="F3780" i="8"/>
  <c r="G3780" i="8" s="1"/>
  <c r="F3577" i="8"/>
  <c r="G3577" i="8" s="1"/>
  <c r="F3652" i="8"/>
  <c r="G3652" i="8" s="1"/>
  <c r="F3485" i="8"/>
  <c r="G3485" i="8" s="1"/>
  <c r="F3571" i="8"/>
  <c r="G3571" i="8" s="1"/>
  <c r="F3590" i="8"/>
  <c r="G3590" i="8" s="1"/>
  <c r="F3770" i="8"/>
  <c r="G3770" i="8" s="1"/>
  <c r="F3531" i="8"/>
  <c r="G3531" i="8" s="1"/>
  <c r="F3639" i="8"/>
  <c r="G3639" i="8" s="1"/>
  <c r="F3599" i="8"/>
  <c r="G3599" i="8" s="1"/>
  <c r="F3813" i="8"/>
  <c r="G3813" i="8" s="1"/>
  <c r="F3516" i="8"/>
  <c r="G3516" i="8" s="1"/>
  <c r="F3409" i="8"/>
  <c r="G3409" i="8" s="1"/>
  <c r="F3715" i="8"/>
  <c r="G3715" i="8" s="1"/>
  <c r="F3758" i="8"/>
  <c r="G3758" i="8" s="1"/>
  <c r="F3726" i="8"/>
  <c r="G3726" i="8" s="1"/>
  <c r="F3816" i="8"/>
  <c r="G3816" i="8" s="1"/>
  <c r="F3702" i="8"/>
  <c r="G3702" i="8" s="1"/>
  <c r="F3588" i="8"/>
  <c r="G3588" i="8" s="1"/>
  <c r="F3386" i="8"/>
  <c r="G3386" i="8" s="1"/>
  <c r="F3458" i="8"/>
  <c r="G3458" i="8" s="1"/>
  <c r="F3525" i="8"/>
  <c r="G3525" i="8" s="1"/>
  <c r="F3040" i="8"/>
  <c r="G3040" i="8" s="1"/>
  <c r="F3730" i="8"/>
  <c r="G3730" i="8" s="1"/>
  <c r="F3592" i="8"/>
  <c r="G3592" i="8" s="1"/>
  <c r="F3708" i="8"/>
  <c r="G3708" i="8" s="1"/>
  <c r="F3627" i="8"/>
  <c r="G3627" i="8" s="1"/>
  <c r="F3718" i="8"/>
  <c r="G3718" i="8" s="1"/>
  <c r="F3839" i="8"/>
  <c r="G3839" i="8" s="1"/>
  <c r="F3775" i="8"/>
  <c r="G3775" i="8" s="1"/>
  <c r="F3628" i="8"/>
  <c r="G3628" i="8" s="1"/>
  <c r="F3711" i="8"/>
  <c r="G3711" i="8" s="1"/>
  <c r="F3737" i="8"/>
  <c r="G3737" i="8" s="1"/>
  <c r="F3586" i="8"/>
  <c r="G3586" i="8" s="1"/>
  <c r="F3558" i="8"/>
  <c r="G3558" i="8" s="1"/>
  <c r="F3745" i="8"/>
  <c r="G3745" i="8" s="1"/>
  <c r="F3736" i="8"/>
  <c r="G3736" i="8" s="1"/>
  <c r="F3315" i="8"/>
  <c r="G3315" i="8" s="1"/>
  <c r="F3842" i="8"/>
  <c r="G3842" i="8" s="1"/>
  <c r="F3752" i="8"/>
  <c r="G3752" i="8" s="1"/>
  <c r="F3699" i="8"/>
  <c r="G3699" i="8" s="1"/>
  <c r="F3641" i="8"/>
  <c r="G3641" i="8" s="1"/>
  <c r="F2981" i="8"/>
  <c r="G2981" i="8" s="1"/>
  <c r="F3797" i="8"/>
  <c r="G3797" i="8" s="1"/>
  <c r="F3411" i="8"/>
  <c r="G3411" i="8" s="1"/>
  <c r="F2991" i="8"/>
  <c r="G2991" i="8" s="1"/>
  <c r="F3647" i="8"/>
  <c r="G3647" i="8" s="1"/>
  <c r="F3264" i="8"/>
  <c r="G3264" i="8" s="1"/>
  <c r="F2695" i="8"/>
  <c r="G2695" i="8" s="1"/>
  <c r="F3523" i="8"/>
  <c r="G3523" i="8" s="1"/>
  <c r="F3767" i="8"/>
  <c r="G3767" i="8" s="1"/>
  <c r="F3009" i="8"/>
  <c r="G3009" i="8" s="1"/>
  <c r="F3532" i="8"/>
  <c r="G3532" i="8" s="1"/>
  <c r="F3512" i="8"/>
  <c r="G3512" i="8" s="1"/>
  <c r="F3318" i="8"/>
  <c r="G3318" i="8" s="1"/>
  <c r="F3197" i="8"/>
  <c r="G3197" i="8" s="1"/>
  <c r="F3061" i="8"/>
  <c r="G3061" i="8" s="1"/>
  <c r="F2807" i="8"/>
  <c r="G2807" i="8" s="1"/>
  <c r="F3544" i="8"/>
  <c r="G3544" i="8" s="1"/>
  <c r="F3405" i="8"/>
  <c r="G3405" i="8" s="1"/>
  <c r="F3721" i="8"/>
  <c r="G3721" i="8" s="1"/>
  <c r="F3517" i="8"/>
  <c r="G3517" i="8" s="1"/>
  <c r="F3611" i="8"/>
  <c r="G3611" i="8" s="1"/>
  <c r="F3593" i="8"/>
  <c r="G3593" i="8" s="1"/>
  <c r="F3553" i="8"/>
  <c r="G3553" i="8" s="1"/>
  <c r="F3662" i="8"/>
  <c r="G3662" i="8" s="1"/>
  <c r="F3556" i="8"/>
  <c r="G3556" i="8" s="1"/>
  <c r="F3714" i="8"/>
  <c r="G3714" i="8" s="1"/>
  <c r="F3831" i="8"/>
  <c r="G3831" i="8" s="1"/>
  <c r="F3565" i="8"/>
  <c r="G3565" i="8" s="1"/>
  <c r="F3376" i="8"/>
  <c r="G3376" i="8" s="1"/>
  <c r="F3832" i="8"/>
  <c r="G3832" i="8" s="1"/>
  <c r="F3701" i="8"/>
  <c r="G3701" i="8" s="1"/>
  <c r="F3589" i="8"/>
  <c r="G3589" i="8" s="1"/>
  <c r="F3624" i="8"/>
  <c r="G3624" i="8" s="1"/>
  <c r="F3625" i="8"/>
  <c r="G3625" i="8" s="1"/>
  <c r="F2976" i="8"/>
  <c r="G2976" i="8" s="1"/>
  <c r="F3569" i="8"/>
  <c r="G3569" i="8" s="1"/>
  <c r="F3692" i="8"/>
  <c r="G3692" i="8" s="1"/>
  <c r="F3693" i="8"/>
  <c r="G3693" i="8" s="1"/>
  <c r="F2978" i="8"/>
  <c r="G2978" i="8" s="1"/>
  <c r="F3259" i="8"/>
  <c r="G3259" i="8" s="1"/>
  <c r="F3686" i="8"/>
  <c r="G3686" i="8" s="1"/>
  <c r="F3690" i="8"/>
  <c r="G3690" i="8" s="1"/>
  <c r="F3436" i="8"/>
  <c r="G3436" i="8" s="1"/>
  <c r="F3288" i="8"/>
  <c r="G3288" i="8" s="1"/>
  <c r="F3502" i="8"/>
  <c r="G3502" i="8" s="1"/>
  <c r="F3084" i="8"/>
  <c r="G3084" i="8" s="1"/>
  <c r="F3308" i="8"/>
  <c r="G3308" i="8" s="1"/>
  <c r="F3519" i="8"/>
  <c r="G3519" i="8" s="1"/>
  <c r="F3719" i="8"/>
  <c r="G3719" i="8" s="1"/>
  <c r="F2679" i="8"/>
  <c r="G2679" i="8" s="1"/>
  <c r="F3017" i="8"/>
  <c r="G3017" i="8" s="1"/>
  <c r="F3515" i="8"/>
  <c r="G3515" i="8" s="1"/>
  <c r="F3253" i="8"/>
  <c r="G3253" i="8" s="1"/>
  <c r="F3267" i="8"/>
  <c r="G3267" i="8" s="1"/>
  <c r="F3496" i="8"/>
  <c r="G3496" i="8" s="1"/>
  <c r="F3449" i="8"/>
  <c r="G3449" i="8" s="1"/>
  <c r="F3321" i="8"/>
  <c r="G3321" i="8" s="1"/>
  <c r="F3791" i="8"/>
  <c r="G3791" i="8" s="1"/>
  <c r="F3638" i="8"/>
  <c r="G3638" i="8" s="1"/>
  <c r="F3604" i="8"/>
  <c r="G3604" i="8" s="1"/>
  <c r="F3462" i="8"/>
  <c r="G3462" i="8" s="1"/>
  <c r="F3615" i="8"/>
  <c r="G3615" i="8" s="1"/>
  <c r="F3709" i="8"/>
  <c r="G3709" i="8" s="1"/>
  <c r="F3768" i="8"/>
  <c r="G3768" i="8" s="1"/>
  <c r="F3626" i="8"/>
  <c r="G3626" i="8" s="1"/>
  <c r="F3713" i="8"/>
  <c r="G3713" i="8" s="1"/>
  <c r="F3792" i="8"/>
  <c r="G3792" i="8" s="1"/>
  <c r="F3643" i="8"/>
  <c r="G3643" i="8" s="1"/>
  <c r="F3612" i="8"/>
  <c r="G3612" i="8" s="1"/>
  <c r="F3453" i="8"/>
  <c r="G3453" i="8" s="1"/>
  <c r="F3620" i="8"/>
  <c r="G3620" i="8" s="1"/>
  <c r="F3786" i="8"/>
  <c r="G3786" i="8" s="1"/>
  <c r="F3526" i="8"/>
  <c r="G3526" i="8" s="1"/>
  <c r="F3656" i="8"/>
  <c r="G3656" i="8" s="1"/>
  <c r="F3579" i="8"/>
  <c r="G3579" i="8" s="1"/>
  <c r="F3396" i="8"/>
  <c r="G3396" i="8" s="1"/>
  <c r="F3546" i="8"/>
  <c r="G3546" i="8" s="1"/>
  <c r="F3510" i="8"/>
  <c r="G3510" i="8" s="1"/>
  <c r="F3557" i="8"/>
  <c r="G3557" i="8" s="1"/>
  <c r="F3819" i="8"/>
  <c r="G3819" i="8" s="1"/>
  <c r="F3442" i="8"/>
  <c r="G3442" i="8" s="1"/>
  <c r="F3560" i="8"/>
  <c r="G3560" i="8" s="1"/>
  <c r="F3561" i="8"/>
  <c r="G3561" i="8" s="1"/>
  <c r="F3365" i="8"/>
  <c r="G3365" i="8" s="1"/>
  <c r="F3302" i="8"/>
  <c r="G3302" i="8" s="1"/>
  <c r="F3312" i="8"/>
  <c r="G3312" i="8" s="1"/>
  <c r="F3594" i="8"/>
  <c r="G3594" i="8" s="1"/>
  <c r="F3779" i="8"/>
  <c r="G3779" i="8" s="1"/>
  <c r="F3681" i="8"/>
  <c r="G3681" i="8" s="1"/>
  <c r="F3570" i="8"/>
  <c r="G3570" i="8" s="1"/>
  <c r="F3969" i="8"/>
  <c r="G3969" i="8" s="1"/>
  <c r="F4086" i="8"/>
  <c r="G4086" i="8" s="1"/>
  <c r="F4087" i="8"/>
  <c r="G4087" i="8" s="1"/>
  <c r="F4145" i="8"/>
  <c r="G4145" i="8" s="1"/>
  <c r="F4022" i="8"/>
  <c r="G4022" i="8" s="1"/>
  <c r="F3977" i="8"/>
  <c r="G3977" i="8" s="1"/>
  <c r="F3631" i="8"/>
  <c r="G3631" i="8" s="1"/>
  <c r="F4099" i="8"/>
  <c r="G4099" i="8" s="1"/>
  <c r="F3818" i="8"/>
  <c r="G3818" i="8" s="1"/>
  <c r="F4124" i="8"/>
  <c r="G4124" i="8" s="1"/>
  <c r="F4101" i="8"/>
  <c r="G4101" i="8" s="1"/>
  <c r="F3972" i="8"/>
  <c r="G3972" i="8" s="1"/>
  <c r="F3732" i="8"/>
  <c r="G3732" i="8" s="1"/>
  <c r="F3776" i="8"/>
  <c r="G3776" i="8" s="1"/>
  <c r="F3637" i="8"/>
  <c r="G3637" i="8" s="1"/>
  <c r="F3809" i="8"/>
  <c r="G3809" i="8" s="1"/>
  <c r="F3596" i="8"/>
  <c r="G3596" i="8" s="1"/>
  <c r="F3924" i="8"/>
  <c r="G3924" i="8" s="1"/>
  <c r="F4043" i="8"/>
  <c r="G4043" i="8" s="1"/>
  <c r="F3760" i="8"/>
  <c r="G3760" i="8" s="1"/>
  <c r="F3796" i="8"/>
  <c r="G3796" i="8" s="1"/>
  <c r="F3986" i="8"/>
  <c r="G3986" i="8" s="1"/>
  <c r="F3371" i="8"/>
  <c r="G3371" i="8" s="1"/>
  <c r="F3800" i="8"/>
  <c r="G3800" i="8" s="1"/>
  <c r="F3613" i="8"/>
  <c r="G3613" i="8" s="1"/>
  <c r="F3827" i="8"/>
  <c r="G3827" i="8" s="1"/>
  <c r="F3581" i="8"/>
  <c r="G3581" i="8" s="1"/>
  <c r="F3798" i="8"/>
  <c r="G3798" i="8" s="1"/>
  <c r="F4004" i="8"/>
  <c r="G4004" i="8" s="1"/>
  <c r="F4025" i="8"/>
  <c r="G4025" i="8" s="1"/>
  <c r="F4028" i="8"/>
  <c r="G4028" i="8" s="1"/>
  <c r="F3634" i="8"/>
  <c r="G3634" i="8" s="1"/>
  <c r="F3910" i="8"/>
  <c r="G3910" i="8" s="1"/>
  <c r="F3998" i="8"/>
  <c r="G3998" i="8" s="1"/>
  <c r="F4134" i="8"/>
  <c r="G4134" i="8" s="1"/>
  <c r="F3550" i="8"/>
  <c r="G3550" i="8" s="1"/>
  <c r="F4046" i="8"/>
  <c r="G4046" i="8" s="1"/>
  <c r="F3653" i="8"/>
  <c r="G3653" i="8" s="1"/>
  <c r="F3929" i="8"/>
  <c r="G3929" i="8" s="1"/>
  <c r="F3860" i="8"/>
  <c r="G3860" i="8" s="1"/>
  <c r="F3683" i="8"/>
  <c r="G3683" i="8" s="1"/>
  <c r="F4047" i="8"/>
  <c r="G4047" i="8" s="1"/>
  <c r="F4010" i="8"/>
  <c r="G4010" i="8" s="1"/>
  <c r="F3640" i="8"/>
  <c r="G3640" i="8" s="1"/>
  <c r="F4095" i="8"/>
  <c r="G4095" i="8" s="1"/>
  <c r="F4072" i="8"/>
  <c r="G4072" i="8" s="1"/>
  <c r="F4066" i="8"/>
  <c r="G4066" i="8" s="1"/>
  <c r="F3948" i="8"/>
  <c r="G3948" i="8" s="1"/>
  <c r="F3607" i="8"/>
  <c r="G3607" i="8" s="1"/>
  <c r="F3468" i="8"/>
  <c r="G3468" i="8" s="1"/>
  <c r="F3362" i="8"/>
  <c r="G3362" i="8" s="1"/>
  <c r="F3746" i="8"/>
  <c r="G3746" i="8" s="1"/>
  <c r="F3728" i="8"/>
  <c r="G3728" i="8" s="1"/>
  <c r="F3663" i="8"/>
  <c r="G3663" i="8" s="1"/>
  <c r="F3747" i="8"/>
  <c r="G3747" i="8" s="1"/>
  <c r="F3773" i="8"/>
  <c r="G3773" i="8" s="1"/>
  <c r="F3621" i="8"/>
  <c r="G3621" i="8" s="1"/>
  <c r="F3576" i="8"/>
  <c r="G3576" i="8" s="1"/>
  <c r="F4006" i="8"/>
  <c r="G4006" i="8" s="1"/>
  <c r="F4073" i="8"/>
  <c r="G4073" i="8" s="1"/>
  <c r="F3674" i="8"/>
  <c r="G3674" i="8" s="1"/>
  <c r="F4088" i="8"/>
  <c r="G4088" i="8" s="1"/>
  <c r="F4127" i="8"/>
  <c r="G4127" i="8" s="1"/>
  <c r="F3897" i="8"/>
  <c r="G3897" i="8" s="1"/>
  <c r="F3805" i="8"/>
  <c r="G3805" i="8" s="1"/>
  <c r="F3978" i="8"/>
  <c r="G3978" i="8" s="1"/>
  <c r="F4007" i="8"/>
  <c r="G4007" i="8" s="1"/>
  <c r="F3953" i="8"/>
  <c r="G3953" i="8" s="1"/>
  <c r="F4012" i="8"/>
  <c r="G4012" i="8" s="1"/>
  <c r="F4109" i="8"/>
  <c r="G4109" i="8" s="1"/>
  <c r="F4148" i="8"/>
  <c r="G4148" i="8" s="1"/>
  <c r="F3850" i="8"/>
  <c r="G3850" i="8" s="1"/>
  <c r="F3659" i="8"/>
  <c r="G3659" i="8" s="1"/>
  <c r="F3905" i="8"/>
  <c r="G3905" i="8" s="1"/>
  <c r="F4105" i="8"/>
  <c r="G4105" i="8" s="1"/>
  <c r="F3959" i="8"/>
  <c r="G3959" i="8" s="1"/>
  <c r="F3670" i="8"/>
  <c r="G3670" i="8" s="1"/>
  <c r="F4053" i="8"/>
  <c r="G4053" i="8" s="1"/>
  <c r="F3455" i="8"/>
  <c r="G3455" i="8" s="1"/>
  <c r="F3533" i="8"/>
  <c r="G3533" i="8" s="1"/>
  <c r="F3437" i="8"/>
  <c r="G3437" i="8" s="1"/>
  <c r="F3633" i="8"/>
  <c r="G3633" i="8" s="1"/>
  <c r="F3635" i="8"/>
  <c r="G3635" i="8" s="1"/>
  <c r="F3644" i="8"/>
  <c r="G3644" i="8" s="1"/>
  <c r="F3706" i="8"/>
  <c r="G3706" i="8" s="1"/>
  <c r="F3771" i="8"/>
  <c r="G3771" i="8" s="1"/>
  <c r="F3595" i="8"/>
  <c r="G3595" i="8" s="1"/>
  <c r="F3834" i="8"/>
  <c r="G3834" i="8" s="1"/>
  <c r="F4036" i="8"/>
  <c r="G4036" i="8" s="1"/>
  <c r="F4070" i="8"/>
  <c r="G4070" i="8" s="1"/>
  <c r="F3766" i="8"/>
  <c r="G3766" i="8" s="1"/>
  <c r="F4009" i="8"/>
  <c r="G4009" i="8" s="1"/>
  <c r="F3655" i="8"/>
  <c r="G3655" i="8" s="1"/>
  <c r="F4108" i="8"/>
  <c r="G4108" i="8" s="1"/>
  <c r="F4133" i="8"/>
  <c r="G4133" i="8" s="1"/>
  <c r="F3876" i="8"/>
  <c r="G3876" i="8" s="1"/>
  <c r="F4122" i="8"/>
  <c r="G4122" i="8" s="1"/>
  <c r="F3597" i="8"/>
  <c r="G3597" i="8" s="1"/>
  <c r="F4034" i="8"/>
  <c r="G4034" i="8" s="1"/>
  <c r="F3724" i="8"/>
  <c r="G3724" i="8" s="1"/>
  <c r="F3543" i="8"/>
  <c r="G3543" i="8" s="1"/>
  <c r="F3309" i="8"/>
  <c r="G3309" i="8" s="1"/>
  <c r="F3807" i="8"/>
  <c r="G3807" i="8" s="1"/>
  <c r="F3684" i="8"/>
  <c r="G3684" i="8" s="1"/>
  <c r="F4114" i="8"/>
  <c r="G4114" i="8" s="1"/>
  <c r="F4030" i="8"/>
  <c r="G4030" i="8" s="1"/>
  <c r="F3932" i="8"/>
  <c r="G3932" i="8" s="1"/>
  <c r="F3782" i="8"/>
  <c r="G3782" i="8" s="1"/>
  <c r="F3868" i="8"/>
  <c r="G3868" i="8" s="1"/>
  <c r="F3994" i="8"/>
  <c r="G3994" i="8" s="1"/>
  <c r="F3723" i="8"/>
  <c r="G3723" i="8" s="1"/>
  <c r="F4045" i="8"/>
  <c r="G4045" i="8" s="1"/>
  <c r="F4063" i="8"/>
  <c r="G4063" i="8" s="1"/>
  <c r="F3808" i="8"/>
  <c r="G3808" i="8" s="1"/>
  <c r="F4002" i="8"/>
  <c r="G4002" i="8" s="1"/>
  <c r="F4096" i="8"/>
  <c r="G4096" i="8" s="1"/>
  <c r="F3854" i="8"/>
  <c r="G3854" i="8" s="1"/>
  <c r="F3572" i="8"/>
  <c r="G3572" i="8" s="1"/>
  <c r="F3698" i="8"/>
  <c r="G3698" i="8" s="1"/>
  <c r="F3974" i="8"/>
  <c r="G3974" i="8" s="1"/>
  <c r="F4079" i="8"/>
  <c r="G4079" i="8" s="1"/>
  <c r="F4074" i="8"/>
  <c r="G4074" i="8" s="1"/>
  <c r="F3871" i="8"/>
  <c r="G3871" i="8" s="1"/>
  <c r="F4132" i="8"/>
  <c r="G4132" i="8" s="1"/>
  <c r="F3695" i="8"/>
  <c r="G3695" i="8" s="1"/>
  <c r="F3748" i="8"/>
  <c r="G3748" i="8" s="1"/>
  <c r="F4051" i="8"/>
  <c r="G4051" i="8" s="1"/>
  <c r="F3289" i="8"/>
  <c r="G3289" i="8" s="1"/>
  <c r="F3338" i="8"/>
  <c r="G3338" i="8" s="1"/>
  <c r="F3661" i="8"/>
  <c r="G3661" i="8" s="1"/>
  <c r="F3574" i="8"/>
  <c r="G3574" i="8" s="1"/>
  <c r="F3754" i="8"/>
  <c r="G3754" i="8" s="1"/>
  <c r="F3591" i="8"/>
  <c r="G3591" i="8" s="1"/>
  <c r="F4107" i="8"/>
  <c r="G4107" i="8" s="1"/>
  <c r="F4037" i="8"/>
  <c r="G4037" i="8" s="1"/>
  <c r="F3943" i="8"/>
  <c r="G3943" i="8" s="1"/>
  <c r="F4084" i="8"/>
  <c r="G4084" i="8" s="1"/>
  <c r="F3744" i="8"/>
  <c r="G3744" i="8" s="1"/>
  <c r="F3988" i="8"/>
  <c r="G3988" i="8" s="1"/>
  <c r="F3884" i="8"/>
  <c r="G3884" i="8" s="1"/>
  <c r="F4062" i="8"/>
  <c r="G4062" i="8" s="1"/>
  <c r="F4098" i="8"/>
  <c r="G4098" i="8" s="1"/>
  <c r="F4057" i="8"/>
  <c r="G4057" i="8" s="1"/>
  <c r="F3649" i="8"/>
  <c r="G3649" i="8" s="1"/>
  <c r="F3555" i="8"/>
  <c r="G3555" i="8" s="1"/>
  <c r="F4085" i="8"/>
  <c r="G4085" i="8" s="1"/>
  <c r="F3997" i="8"/>
  <c r="G3997" i="8" s="1"/>
  <c r="F4080" i="8"/>
  <c r="G4080" i="8" s="1"/>
  <c r="F3964" i="8"/>
  <c r="G3964" i="8" s="1"/>
  <c r="F3873" i="8"/>
  <c r="G3873" i="8" s="1"/>
  <c r="F4111" i="8"/>
  <c r="G4111" i="8" s="1"/>
  <c r="F3990" i="8"/>
  <c r="G3990" i="8" s="1"/>
  <c r="F4061" i="8"/>
  <c r="G4061" i="8" s="1"/>
  <c r="F3846" i="8"/>
  <c r="G3846" i="8" s="1"/>
  <c r="F3567" i="8"/>
  <c r="G3567" i="8" s="1"/>
  <c r="F3830" i="8"/>
  <c r="G3830" i="8" s="1"/>
  <c r="F4038" i="8"/>
  <c r="G4038" i="8" s="1"/>
  <c r="F4113" i="8"/>
  <c r="G4113" i="8" s="1"/>
  <c r="F3710" i="8"/>
  <c r="G3710" i="8" s="1"/>
  <c r="F3650" i="8"/>
  <c r="G3650" i="8" s="1"/>
  <c r="F3778" i="8"/>
  <c r="G3778" i="8" s="1"/>
  <c r="F3703" i="8"/>
  <c r="G3703" i="8" s="1"/>
  <c r="F3716" i="8"/>
  <c r="G3716" i="8" s="1"/>
  <c r="F3835" i="8"/>
  <c r="G3835" i="8" s="1"/>
  <c r="F3811" i="8"/>
  <c r="G3811" i="8" s="1"/>
  <c r="F3413" i="8"/>
  <c r="G3413" i="8" s="1"/>
  <c r="F3494" i="8"/>
  <c r="G3494" i="8" s="1"/>
  <c r="F3387" i="8"/>
  <c r="G3387" i="8" s="1"/>
  <c r="F3765" i="8"/>
  <c r="G3765" i="8" s="1"/>
  <c r="F3685" i="8"/>
  <c r="G3685" i="8" s="1"/>
  <c r="F3838" i="8"/>
  <c r="G3838" i="8" s="1"/>
  <c r="F3731" i="8"/>
  <c r="G3731" i="8" s="1"/>
  <c r="F3733" i="8"/>
  <c r="G3733" i="8" s="1"/>
  <c r="F4112" i="8"/>
  <c r="G4112" i="8" s="1"/>
  <c r="F4055" i="8"/>
  <c r="G4055" i="8" s="1"/>
  <c r="F4005" i="8"/>
  <c r="G4005" i="8" s="1"/>
  <c r="F4021" i="8"/>
  <c r="G4021" i="8" s="1"/>
  <c r="F3566" i="8"/>
  <c r="G3566" i="8" s="1"/>
  <c r="F3660" i="8"/>
  <c r="G3660" i="8" s="1"/>
  <c r="F3903" i="8"/>
  <c r="G3903" i="8" s="1"/>
  <c r="F3700" i="8"/>
  <c r="G3700" i="8" s="1"/>
  <c r="F4123" i="8"/>
  <c r="G4123" i="8" s="1"/>
  <c r="F4140" i="8"/>
  <c r="G4140" i="8" s="1"/>
  <c r="F4138" i="8"/>
  <c r="G4138" i="8" s="1"/>
  <c r="F3609" i="8"/>
  <c r="G3609" i="8" s="1"/>
  <c r="F3946" i="8"/>
  <c r="G3946" i="8" s="1"/>
  <c r="F4149" i="8"/>
  <c r="G4149" i="8" s="1"/>
  <c r="F3892" i="8"/>
  <c r="G3892" i="8" s="1"/>
  <c r="F3886" i="8"/>
  <c r="G3886" i="8" s="1"/>
  <c r="F4077" i="8"/>
  <c r="G4077" i="8" s="1"/>
  <c r="F4017" i="8"/>
  <c r="G4017" i="8" s="1"/>
  <c r="F4049" i="8"/>
  <c r="G4049" i="8" s="1"/>
  <c r="F3794" i="8"/>
  <c r="G3794" i="8" s="1"/>
  <c r="F3646" i="8"/>
  <c r="G3646" i="8" s="1"/>
  <c r="F4094" i="8"/>
  <c r="G4094" i="8" s="1"/>
  <c r="F3956" i="8"/>
  <c r="G3956" i="8" s="1"/>
  <c r="F3606" i="8"/>
  <c r="G3606" i="8" s="1"/>
  <c r="F4059" i="8"/>
  <c r="G4059" i="8" s="1"/>
  <c r="F3781" i="8"/>
  <c r="G3781" i="8" s="1"/>
  <c r="F3689" i="8"/>
  <c r="G3689" i="8" s="1"/>
  <c r="F3756" i="8"/>
  <c r="G3756" i="8" s="1"/>
  <c r="F3464" i="8"/>
  <c r="G3464" i="8" s="1"/>
  <c r="F3285" i="8"/>
  <c r="G3285" i="8" s="1"/>
  <c r="F3651" i="8"/>
  <c r="G3651" i="8" s="1"/>
  <c r="F3705" i="8"/>
  <c r="G3705" i="8" s="1"/>
  <c r="F3742" i="8"/>
  <c r="G3742" i="8" s="1"/>
  <c r="F3735" i="8"/>
  <c r="G3735" i="8" s="1"/>
  <c r="F3848" i="8"/>
  <c r="G3848" i="8" s="1"/>
  <c r="F3889" i="8"/>
  <c r="G3889" i="8" s="1"/>
  <c r="F3729" i="8"/>
  <c r="G3729" i="8" s="1"/>
  <c r="F4135" i="8"/>
  <c r="G4135" i="8" s="1"/>
  <c r="F3996" i="8"/>
  <c r="G3996" i="8" s="1"/>
  <c r="F4106" i="8"/>
  <c r="G4106" i="8" s="1"/>
  <c r="F3934" i="8"/>
  <c r="G3934" i="8" s="1"/>
  <c r="F3878" i="8"/>
  <c r="G3878" i="8" s="1"/>
  <c r="F3734" i="8"/>
  <c r="G3734" i="8" s="1"/>
  <c r="F3823" i="8"/>
  <c r="G3823" i="8" s="1"/>
  <c r="F4147" i="8"/>
  <c r="G4147" i="8" s="1"/>
  <c r="F4102" i="8"/>
  <c r="G4102" i="8" s="1"/>
  <c r="F3895" i="8"/>
  <c r="G3895" i="8" s="1"/>
  <c r="F4091" i="8"/>
  <c r="G4091" i="8" s="1"/>
  <c r="F4023" i="8"/>
  <c r="G4023" i="8" s="1"/>
  <c r="F3610" i="8"/>
  <c r="G3610" i="8" s="1"/>
  <c r="F4075" i="8"/>
  <c r="G4075" i="8" s="1"/>
  <c r="F4039" i="8"/>
  <c r="G4039" i="8" s="1"/>
  <c r="F3999" i="8"/>
  <c r="G3999" i="8" s="1"/>
  <c r="F4026" i="8"/>
  <c r="G4026" i="8" s="1"/>
  <c r="F3993" i="8"/>
  <c r="G3993" i="8" s="1"/>
  <c r="F3935" i="8"/>
  <c r="G3935" i="8" s="1"/>
  <c r="F4121" i="8"/>
  <c r="G4121" i="8" s="1"/>
  <c r="F4052" i="8"/>
  <c r="G4052" i="8" s="1"/>
  <c r="F3864" i="8"/>
  <c r="G3864" i="8" s="1"/>
  <c r="F4420" i="8"/>
  <c r="G4420" i="8" s="1"/>
  <c r="F4354" i="8"/>
  <c r="G4354" i="8" s="1"/>
  <c r="F3970" i="8"/>
  <c r="G3970" i="8" s="1"/>
  <c r="F4398" i="8"/>
  <c r="G4398" i="8" s="1"/>
  <c r="F4439" i="8"/>
  <c r="G4439" i="8" s="1"/>
  <c r="F3877" i="8"/>
  <c r="G3877" i="8" s="1"/>
  <c r="F4067" i="8"/>
  <c r="G4067" i="8" s="1"/>
  <c r="F3983" i="8"/>
  <c r="G3983" i="8" s="1"/>
  <c r="F3936" i="8"/>
  <c r="G3936" i="8" s="1"/>
  <c r="F4374" i="8"/>
  <c r="G4374" i="8" s="1"/>
  <c r="F4366" i="8"/>
  <c r="G4366" i="8" s="1"/>
  <c r="F3648" i="8"/>
  <c r="G3648" i="8" s="1"/>
  <c r="F3920" i="8"/>
  <c r="G3920" i="8" s="1"/>
  <c r="F4418" i="8"/>
  <c r="G4418" i="8" s="1"/>
  <c r="F4391" i="8"/>
  <c r="G4391" i="8" s="1"/>
  <c r="F4357" i="8"/>
  <c r="G4357" i="8" s="1"/>
  <c r="F4033" i="8"/>
  <c r="G4033" i="8" s="1"/>
  <c r="F4281" i="8"/>
  <c r="G4281" i="8" s="1"/>
  <c r="F3901" i="8"/>
  <c r="G3901" i="8" s="1"/>
  <c r="F3616" i="8"/>
  <c r="G3616" i="8" s="1"/>
  <c r="F3619" i="8"/>
  <c r="G3619" i="8" s="1"/>
  <c r="F4136" i="8"/>
  <c r="G4136" i="8" s="1"/>
  <c r="F4125" i="8"/>
  <c r="G4125" i="8" s="1"/>
  <c r="F4100" i="8"/>
  <c r="G4100" i="8" s="1"/>
  <c r="F4042" i="8"/>
  <c r="G4042" i="8" s="1"/>
  <c r="F3857" i="8"/>
  <c r="G3857" i="8" s="1"/>
  <c r="F3909" i="8"/>
  <c r="G3909" i="8" s="1"/>
  <c r="F4377" i="8"/>
  <c r="G4377" i="8" s="1"/>
  <c r="F3859" i="8"/>
  <c r="G3859" i="8" s="1"/>
  <c r="F3696" i="8"/>
  <c r="G3696" i="8" s="1"/>
  <c r="F3881" i="8"/>
  <c r="G3881" i="8" s="1"/>
  <c r="F4166" i="8"/>
  <c r="G4166" i="8" s="1"/>
  <c r="F3965" i="8"/>
  <c r="G3965" i="8" s="1"/>
  <c r="F4407" i="8"/>
  <c r="G4407" i="8" s="1"/>
  <c r="F3952" i="8"/>
  <c r="G3952" i="8" s="1"/>
  <c r="F4390" i="8"/>
  <c r="G4390" i="8" s="1"/>
  <c r="F4421" i="8"/>
  <c r="G4421" i="8" s="1"/>
  <c r="F3962" i="8"/>
  <c r="G3962" i="8" s="1"/>
  <c r="F3926" i="8"/>
  <c r="G3926" i="8" s="1"/>
  <c r="F4195" i="8"/>
  <c r="G4195" i="8" s="1"/>
  <c r="F3995" i="8"/>
  <c r="G3995" i="8" s="1"/>
  <c r="F4429" i="8"/>
  <c r="G4429" i="8" s="1"/>
  <c r="F3938" i="8"/>
  <c r="G3938" i="8" s="1"/>
  <c r="F4360" i="8"/>
  <c r="G4360" i="8" s="1"/>
  <c r="F4081" i="8"/>
  <c r="G4081" i="8" s="1"/>
  <c r="F3979" i="8"/>
  <c r="G3979" i="8" s="1"/>
  <c r="F4413" i="8"/>
  <c r="G4413" i="8" s="1"/>
  <c r="F3912" i="8"/>
  <c r="G3912" i="8" s="1"/>
  <c r="F3941" i="8"/>
  <c r="G3941" i="8" s="1"/>
  <c r="F4442" i="8"/>
  <c r="G4442" i="8" s="1"/>
  <c r="F3890" i="8"/>
  <c r="G3890" i="8" s="1"/>
  <c r="F3975" i="8"/>
  <c r="G3975" i="8" s="1"/>
  <c r="F4142" i="8"/>
  <c r="G4142" i="8" s="1"/>
  <c r="F4058" i="8"/>
  <c r="G4058" i="8" s="1"/>
  <c r="F3585" i="8"/>
  <c r="G3585" i="8" s="1"/>
  <c r="F3759" i="8"/>
  <c r="G3759" i="8" s="1"/>
  <c r="F4139" i="8"/>
  <c r="G4139" i="8" s="1"/>
  <c r="F4060" i="8"/>
  <c r="G4060" i="8" s="1"/>
  <c r="F4119" i="8"/>
  <c r="G4119" i="8" s="1"/>
  <c r="F3870" i="8"/>
  <c r="G3870" i="8" s="1"/>
  <c r="F3582" i="8"/>
  <c r="G3582" i="8" s="1"/>
  <c r="F3984" i="8"/>
  <c r="G3984" i="8" s="1"/>
  <c r="F4422" i="8"/>
  <c r="G4422" i="8" s="1"/>
  <c r="F4412" i="8"/>
  <c r="G4412" i="8" s="1"/>
  <c r="F3568" i="8"/>
  <c r="G3568" i="8" s="1"/>
  <c r="F4267" i="8"/>
  <c r="G4267" i="8" s="1"/>
  <c r="F4331" i="8"/>
  <c r="G4331" i="8" s="1"/>
  <c r="F4008" i="8"/>
  <c r="G4008" i="8" s="1"/>
  <c r="F4356" i="8"/>
  <c r="G4356" i="8" s="1"/>
  <c r="F4424" i="8"/>
  <c r="G4424" i="8" s="1"/>
  <c r="F4011" i="8"/>
  <c r="G4011" i="8" s="1"/>
  <c r="F3867" i="8"/>
  <c r="G3867" i="8" s="1"/>
  <c r="F4307" i="8"/>
  <c r="G4307" i="8" s="1"/>
  <c r="F3933" i="8"/>
  <c r="G3933" i="8" s="1"/>
  <c r="F3851" i="8"/>
  <c r="G3851" i="8" s="1"/>
  <c r="F4222" i="8"/>
  <c r="G4222" i="8" s="1"/>
  <c r="F3966" i="8"/>
  <c r="G3966" i="8" s="1"/>
  <c r="F3957" i="8"/>
  <c r="G3957" i="8" s="1"/>
  <c r="F3939" i="8"/>
  <c r="G3939" i="8" s="1"/>
  <c r="F4016" i="8"/>
  <c r="G4016" i="8" s="1"/>
  <c r="F3853" i="8"/>
  <c r="G3853" i="8" s="1"/>
  <c r="F3636" i="8"/>
  <c r="G3636" i="8" s="1"/>
  <c r="F4115" i="8"/>
  <c r="G4115" i="8" s="1"/>
  <c r="F4015" i="8"/>
  <c r="G4015" i="8" s="1"/>
  <c r="F3908" i="8"/>
  <c r="G3908" i="8" s="1"/>
  <c r="F4118" i="8"/>
  <c r="G4118" i="8" s="1"/>
  <c r="F4117" i="8"/>
  <c r="G4117" i="8" s="1"/>
  <c r="F3856" i="8"/>
  <c r="G3856" i="8" s="1"/>
  <c r="F4425" i="8"/>
  <c r="G4425" i="8" s="1"/>
  <c r="F4383" i="8"/>
  <c r="G4383" i="8" s="1"/>
  <c r="F4294" i="8"/>
  <c r="G4294" i="8" s="1"/>
  <c r="F4408" i="8"/>
  <c r="G4408" i="8" s="1"/>
  <c r="F3882" i="8"/>
  <c r="G3882" i="8" s="1"/>
  <c r="F4275" i="8"/>
  <c r="G4275" i="8" s="1"/>
  <c r="F4395" i="8"/>
  <c r="G4395" i="8" s="1"/>
  <c r="F4415" i="8"/>
  <c r="G4415" i="8" s="1"/>
  <c r="F4035" i="8"/>
  <c r="G4035" i="8" s="1"/>
  <c r="F3883" i="8"/>
  <c r="G3883" i="8" s="1"/>
  <c r="F4364" i="8"/>
  <c r="G4364" i="8" s="1"/>
  <c r="F4378" i="8"/>
  <c r="G4378" i="8" s="1"/>
  <c r="F3664" i="8"/>
  <c r="G3664" i="8" s="1"/>
  <c r="F4434" i="8"/>
  <c r="G4434" i="8" s="1"/>
  <c r="F4163" i="8"/>
  <c r="G4163" i="8" s="1"/>
  <c r="F4254" i="8"/>
  <c r="G4254" i="8" s="1"/>
  <c r="F4373" i="8"/>
  <c r="G4373" i="8" s="1"/>
  <c r="F3976" i="8"/>
  <c r="G3976" i="8" s="1"/>
  <c r="F4032" i="8"/>
  <c r="G4032" i="8" s="1"/>
  <c r="F4286" i="8"/>
  <c r="G4286" i="8" s="1"/>
  <c r="F4313" i="8"/>
  <c r="G4313" i="8" s="1"/>
  <c r="F3888" i="8"/>
  <c r="G3888" i="8" s="1"/>
  <c r="F3896" i="8"/>
  <c r="G3896" i="8" s="1"/>
  <c r="F4093" i="8"/>
  <c r="G4093" i="8" s="1"/>
  <c r="F3654" i="8"/>
  <c r="G3654" i="8" s="1"/>
  <c r="F3671" i="8"/>
  <c r="G3671" i="8" s="1"/>
  <c r="F3554" i="8"/>
  <c r="G3554" i="8" s="1"/>
  <c r="F3950" i="8"/>
  <c r="G3950" i="8" s="1"/>
  <c r="F4064" i="8"/>
  <c r="G4064" i="8" s="1"/>
  <c r="F4083" i="8"/>
  <c r="G4083" i="8" s="1"/>
  <c r="F3862" i="8"/>
  <c r="G3862" i="8" s="1"/>
  <c r="F4385" i="8"/>
  <c r="G4385" i="8" s="1"/>
  <c r="F3915" i="8"/>
  <c r="G3915" i="8" s="1"/>
  <c r="F4151" i="8"/>
  <c r="G4151" i="8" s="1"/>
  <c r="F4448" i="8"/>
  <c r="G4448" i="8" s="1"/>
  <c r="F3893" i="8"/>
  <c r="G3893" i="8" s="1"/>
  <c r="F4361" i="8"/>
  <c r="G4361" i="8" s="1"/>
  <c r="F3680" i="8"/>
  <c r="G3680" i="8" s="1"/>
  <c r="F4404" i="8"/>
  <c r="G4404" i="8" s="1"/>
  <c r="F4394" i="8"/>
  <c r="G4394" i="8" s="1"/>
  <c r="F3954" i="8"/>
  <c r="G3954" i="8" s="1"/>
  <c r="F4382" i="8"/>
  <c r="G4382" i="8" s="1"/>
  <c r="F4359" i="8"/>
  <c r="G4359" i="8" s="1"/>
  <c r="F4389" i="8"/>
  <c r="G4389" i="8" s="1"/>
  <c r="F4198" i="8"/>
  <c r="G4198" i="8" s="1"/>
  <c r="F3971" i="8"/>
  <c r="G3971" i="8" s="1"/>
  <c r="F4380" i="8"/>
  <c r="G4380" i="8" s="1"/>
  <c r="F4397" i="8"/>
  <c r="G4397" i="8" s="1"/>
  <c r="F3922" i="8"/>
  <c r="G3922" i="8" s="1"/>
  <c r="F4071" i="8"/>
  <c r="G4071" i="8" s="1"/>
  <c r="F4235" i="8"/>
  <c r="G4235" i="8" s="1"/>
  <c r="F4126" i="8"/>
  <c r="G4126" i="8" s="1"/>
  <c r="F3985" i="8"/>
  <c r="G3985" i="8" s="1"/>
  <c r="F3947" i="8"/>
  <c r="G3947" i="8" s="1"/>
  <c r="F4423" i="8"/>
  <c r="G4423" i="8" s="1"/>
  <c r="F4018" i="8"/>
  <c r="G4018" i="8" s="1"/>
  <c r="F3865" i="8"/>
  <c r="G3865" i="8" s="1"/>
  <c r="F4044" i="8"/>
  <c r="G4044" i="8" s="1"/>
  <c r="F4436" i="8"/>
  <c r="G4436" i="8" s="1"/>
  <c r="F4414" i="8"/>
  <c r="G4414" i="8" s="1"/>
  <c r="F3980" i="8"/>
  <c r="G3980" i="8" s="1"/>
  <c r="F4351" i="8"/>
  <c r="G4351" i="8" s="1"/>
  <c r="F3968" i="8"/>
  <c r="G3968" i="8" s="1"/>
  <c r="F4406" i="8"/>
  <c r="G4406" i="8" s="1"/>
  <c r="F4396" i="8"/>
  <c r="G4396" i="8" s="1"/>
  <c r="F4450" i="8"/>
  <c r="G4450" i="8" s="1"/>
  <c r="F3552" i="8"/>
  <c r="G3552" i="8" s="1"/>
  <c r="F3900" i="8"/>
  <c r="G3900" i="8" s="1"/>
  <c r="F4291" i="8"/>
  <c r="G4291" i="8" s="1"/>
  <c r="F4302" i="8"/>
  <c r="G4302" i="8" s="1"/>
  <c r="F4353" i="8"/>
  <c r="G4353" i="8" s="1"/>
  <c r="F4416" i="8"/>
  <c r="G4416" i="8" s="1"/>
  <c r="F3855" i="8"/>
  <c r="G3855" i="8" s="1"/>
  <c r="F3949" i="8"/>
  <c r="G3949" i="8" s="1"/>
  <c r="F3945" i="8"/>
  <c r="G3945" i="8" s="1"/>
  <c r="F3917" i="8"/>
  <c r="G3917" i="8" s="1"/>
  <c r="F4315" i="8"/>
  <c r="G4315" i="8" s="1"/>
  <c r="F4203" i="8"/>
  <c r="G4203" i="8" s="1"/>
  <c r="F4211" i="8"/>
  <c r="G4211" i="8" s="1"/>
  <c r="F4137" i="8"/>
  <c r="G4137" i="8" s="1"/>
  <c r="F4141" i="8"/>
  <c r="G4141" i="8" s="1"/>
  <c r="F4143" i="8"/>
  <c r="G4143" i="8" s="1"/>
  <c r="F4076" i="8"/>
  <c r="G4076" i="8" s="1"/>
  <c r="F3894" i="8"/>
  <c r="G3894" i="8" s="1"/>
  <c r="F4013" i="8"/>
  <c r="G4013" i="8" s="1"/>
  <c r="F4116" i="8"/>
  <c r="G4116" i="8" s="1"/>
  <c r="F3814" i="8"/>
  <c r="G3814" i="8" s="1"/>
  <c r="F4089" i="8"/>
  <c r="G4089" i="8" s="1"/>
  <c r="F3918" i="8"/>
  <c r="G3918" i="8" s="1"/>
  <c r="F3584" i="8"/>
  <c r="G3584" i="8" s="1"/>
  <c r="F4056" i="8"/>
  <c r="G4056" i="8" s="1"/>
  <c r="F4370" i="8"/>
  <c r="G4370" i="8" s="1"/>
  <c r="F4367" i="8"/>
  <c r="G4367" i="8" s="1"/>
  <c r="F4182" i="8"/>
  <c r="G4182" i="8" s="1"/>
  <c r="F3981" i="8"/>
  <c r="G3981" i="8" s="1"/>
  <c r="F4130" i="8"/>
  <c r="G4130" i="8" s="1"/>
  <c r="F4027" i="8"/>
  <c r="G4027" i="8" s="1"/>
  <c r="F4219" i="8"/>
  <c r="G4219" i="8" s="1"/>
  <c r="F3902" i="8"/>
  <c r="G3902" i="8" s="1"/>
  <c r="F4110" i="8"/>
  <c r="G4110" i="8" s="1"/>
  <c r="F4365" i="8"/>
  <c r="G4365" i="8" s="1"/>
  <c r="F4432" i="8"/>
  <c r="G4432" i="8" s="1"/>
  <c r="F4249" i="8"/>
  <c r="G4249" i="8" s="1"/>
  <c r="F4443" i="8"/>
  <c r="G4443" i="8" s="1"/>
  <c r="F3992" i="8"/>
  <c r="G3992" i="8" s="1"/>
  <c r="F3921" i="8"/>
  <c r="G3921" i="8" s="1"/>
  <c r="F4097" i="8"/>
  <c r="G4097" i="8" s="1"/>
  <c r="F3989" i="8"/>
  <c r="G3989" i="8" s="1"/>
  <c r="F4375" i="8"/>
  <c r="G4375" i="8" s="1"/>
  <c r="F4435" i="8"/>
  <c r="G4435" i="8" s="1"/>
  <c r="F3914" i="8"/>
  <c r="G3914" i="8" s="1"/>
  <c r="F3973" i="8"/>
  <c r="G3973" i="8" s="1"/>
  <c r="F4337" i="8"/>
  <c r="G4337" i="8" s="1"/>
  <c r="F3955" i="8"/>
  <c r="G3955" i="8" s="1"/>
  <c r="F4342" i="8"/>
  <c r="G4342" i="8" s="1"/>
  <c r="F4445" i="8"/>
  <c r="G4445" i="8" s="1"/>
  <c r="F3942" i="8"/>
  <c r="G3942" i="8" s="1"/>
  <c r="F4082" i="8"/>
  <c r="G4082" i="8" s="1"/>
  <c r="F3916" i="8"/>
  <c r="G3916" i="8" s="1"/>
  <c r="F3694" i="8"/>
  <c r="G3694" i="8" s="1"/>
  <c r="F4029" i="8"/>
  <c r="G4029" i="8" s="1"/>
  <c r="F4092" i="8"/>
  <c r="G4092" i="8" s="1"/>
  <c r="F4020" i="8"/>
  <c r="G4020" i="8" s="1"/>
  <c r="F3614" i="8"/>
  <c r="G3614" i="8" s="1"/>
  <c r="F4128" i="8"/>
  <c r="G4128" i="8" s="1"/>
  <c r="F3913" i="8"/>
  <c r="G3913" i="8" s="1"/>
  <c r="F3598" i="8"/>
  <c r="G3598" i="8" s="1"/>
  <c r="F4104" i="8"/>
  <c r="G4104" i="8" s="1"/>
  <c r="F3787" i="8"/>
  <c r="G3787" i="8" s="1"/>
  <c r="F3673" i="8"/>
  <c r="G3673" i="8" s="1"/>
  <c r="F3991" i="8"/>
  <c r="G3991" i="8" s="1"/>
  <c r="F3919" i="8"/>
  <c r="G3919" i="8" s="1"/>
  <c r="F4041" i="8"/>
  <c r="G4041" i="8" s="1"/>
  <c r="F3937" i="8"/>
  <c r="G3937" i="8" s="1"/>
  <c r="F4054" i="8"/>
  <c r="G4054" i="8" s="1"/>
  <c r="F3951" i="8"/>
  <c r="G3951" i="8" s="1"/>
  <c r="F4214" i="8"/>
  <c r="G4214" i="8" s="1"/>
  <c r="F4392" i="8"/>
  <c r="G4392" i="8" s="1"/>
  <c r="F4447" i="8"/>
  <c r="G4447" i="8" s="1"/>
  <c r="F4024" i="8"/>
  <c r="G4024" i="8" s="1"/>
  <c r="F3887" i="8"/>
  <c r="G3887" i="8" s="1"/>
  <c r="F4369" i="8"/>
  <c r="G4369" i="8" s="1"/>
  <c r="F3899" i="8"/>
  <c r="G3899" i="8" s="1"/>
  <c r="F4326" i="8"/>
  <c r="G4326" i="8" s="1"/>
  <c r="F4129" i="8"/>
  <c r="G4129" i="8" s="1"/>
  <c r="F3866" i="8"/>
  <c r="G3866" i="8" s="1"/>
  <c r="F4347" i="8"/>
  <c r="G4347" i="8" s="1"/>
  <c r="F3987" i="8"/>
  <c r="G3987" i="8" s="1"/>
  <c r="F3861" i="8"/>
  <c r="G3861" i="8" s="1"/>
  <c r="F4259" i="8"/>
  <c r="G4259" i="8" s="1"/>
  <c r="F4299" i="8"/>
  <c r="G4299" i="8" s="1"/>
  <c r="F4048" i="8"/>
  <c r="G4048" i="8" s="1"/>
  <c r="F4358" i="8"/>
  <c r="G4358" i="8" s="1"/>
  <c r="F3632" i="8"/>
  <c r="G3632" i="8" s="1"/>
  <c r="F4379" i="8"/>
  <c r="G4379" i="8" s="1"/>
  <c r="F3906" i="8"/>
  <c r="G3906" i="8" s="1"/>
  <c r="F4069" i="8"/>
  <c r="G4069" i="8" s="1"/>
  <c r="F4014" i="8"/>
  <c r="G4014" i="8" s="1"/>
  <c r="F4441" i="8"/>
  <c r="G4441" i="8" s="1"/>
  <c r="F4411" i="8"/>
  <c r="G4411" i="8" s="1"/>
  <c r="F4238" i="8"/>
  <c r="G4238" i="8" s="1"/>
  <c r="F4449" i="8"/>
  <c r="G4449" i="8" s="1"/>
  <c r="F4187" i="8"/>
  <c r="G4187" i="8" s="1"/>
  <c r="F4401" i="8"/>
  <c r="G4401" i="8" s="1"/>
  <c r="F3931" i="8"/>
  <c r="G3931" i="8" s="1"/>
  <c r="F4179" i="8"/>
  <c r="G4179" i="8" s="1"/>
  <c r="F4288" i="8"/>
  <c r="G4288" i="8" s="1"/>
  <c r="F4744" i="8"/>
  <c r="G4744" i="8" s="1"/>
  <c r="F4675" i="8"/>
  <c r="G4675" i="8" s="1"/>
  <c r="F3852" i="8"/>
  <c r="G3852" i="8" s="1"/>
  <c r="F4325" i="8"/>
  <c r="G4325" i="8" s="1"/>
  <c r="F4677" i="8"/>
  <c r="G4677" i="8" s="1"/>
  <c r="F4419" i="8"/>
  <c r="G4419" i="8" s="1"/>
  <c r="F4670" i="8"/>
  <c r="G4670" i="8" s="1"/>
  <c r="F4280" i="8"/>
  <c r="G4280" i="8" s="1"/>
  <c r="F4252" i="8"/>
  <c r="G4252" i="8" s="1"/>
  <c r="F4241" i="8"/>
  <c r="G4241" i="8" s="1"/>
  <c r="F4158" i="8"/>
  <c r="G4158" i="8" s="1"/>
  <c r="F4293" i="8"/>
  <c r="G4293" i="8" s="1"/>
  <c r="F4308" i="8"/>
  <c r="G4308" i="8" s="1"/>
  <c r="F4268" i="8"/>
  <c r="G4268" i="8" s="1"/>
  <c r="F4587" i="8"/>
  <c r="G4587" i="8" s="1"/>
  <c r="F4678" i="8"/>
  <c r="G4678" i="8" s="1"/>
  <c r="F4638" i="8"/>
  <c r="G4638" i="8" s="1"/>
  <c r="F4381" i="8"/>
  <c r="G4381" i="8" s="1"/>
  <c r="F4245" i="8"/>
  <c r="G4245" i="8" s="1"/>
  <c r="F4723" i="8"/>
  <c r="G4723" i="8" s="1"/>
  <c r="F3958" i="8"/>
  <c r="G3958" i="8" s="1"/>
  <c r="F3879" i="8"/>
  <c r="G3879" i="8" s="1"/>
  <c r="F4430" i="8"/>
  <c r="G4430" i="8" s="1"/>
  <c r="F4160" i="8"/>
  <c r="G4160" i="8" s="1"/>
  <c r="F4220" i="8"/>
  <c r="G4220" i="8" s="1"/>
  <c r="F4210" i="8"/>
  <c r="G4210" i="8" s="1"/>
  <c r="F4641" i="8"/>
  <c r="G4641" i="8" s="1"/>
  <c r="F3863" i="8"/>
  <c r="G3863" i="8" s="1"/>
  <c r="F4329" i="8"/>
  <c r="G4329" i="8" s="1"/>
  <c r="F4197" i="8"/>
  <c r="G4197" i="8" s="1"/>
  <c r="F4651" i="8"/>
  <c r="G4651" i="8" s="1"/>
  <c r="F4685" i="8"/>
  <c r="G4685" i="8" s="1"/>
  <c r="F4683" i="8"/>
  <c r="G4683" i="8" s="1"/>
  <c r="F4311" i="8"/>
  <c r="G4311" i="8" s="1"/>
  <c r="F4236" i="8"/>
  <c r="G4236" i="8" s="1"/>
  <c r="F4165" i="8"/>
  <c r="G4165" i="8" s="1"/>
  <c r="F4180" i="8"/>
  <c r="G4180" i="8" s="1"/>
  <c r="F4276" i="8"/>
  <c r="G4276" i="8" s="1"/>
  <c r="F4437" i="8"/>
  <c r="G4437" i="8" s="1"/>
  <c r="F4334" i="8"/>
  <c r="G4334" i="8" s="1"/>
  <c r="F3927" i="8"/>
  <c r="G3927" i="8" s="1"/>
  <c r="F4355" i="8"/>
  <c r="G4355" i="8" s="1"/>
  <c r="F4656" i="8"/>
  <c r="G4656" i="8" s="1"/>
  <c r="F4320" i="8"/>
  <c r="G4320" i="8" s="1"/>
  <c r="F4335" i="8"/>
  <c r="G4335" i="8" s="1"/>
  <c r="F4686" i="8"/>
  <c r="G4686" i="8" s="1"/>
  <c r="F4631" i="8"/>
  <c r="G4631" i="8" s="1"/>
  <c r="F4446" i="8"/>
  <c r="G4446" i="8" s="1"/>
  <c r="F4078" i="8"/>
  <c r="G4078" i="8" s="1"/>
  <c r="F4376" i="8"/>
  <c r="G4376" i="8" s="1"/>
  <c r="F3874" i="8"/>
  <c r="G3874" i="8" s="1"/>
  <c r="F4409" i="8"/>
  <c r="G4409" i="8" s="1"/>
  <c r="F4303" i="8"/>
  <c r="G4303" i="8" s="1"/>
  <c r="F4269" i="8"/>
  <c r="G4269" i="8" s="1"/>
  <c r="F4427" i="8"/>
  <c r="G4427" i="8" s="1"/>
  <c r="F4272" i="8"/>
  <c r="G4272" i="8" s="1"/>
  <c r="F4338" i="8"/>
  <c r="G4338" i="8" s="1"/>
  <c r="F4167" i="8"/>
  <c r="G4167" i="8" s="1"/>
  <c r="F4387" i="8"/>
  <c r="G4387" i="8" s="1"/>
  <c r="F4201" i="8"/>
  <c r="G4201" i="8" s="1"/>
  <c r="F4240" i="8"/>
  <c r="G4240" i="8" s="1"/>
  <c r="F4284" i="8"/>
  <c r="G4284" i="8" s="1"/>
  <c r="F4306" i="8"/>
  <c r="G4306" i="8" s="1"/>
  <c r="F4202" i="8"/>
  <c r="G4202" i="8" s="1"/>
  <c r="F4292" i="8"/>
  <c r="G4292" i="8" s="1"/>
  <c r="F4603" i="8"/>
  <c r="G4603" i="8" s="1"/>
  <c r="F4314" i="8"/>
  <c r="G4314" i="8" s="1"/>
  <c r="F4019" i="8"/>
  <c r="G4019" i="8" s="1"/>
  <c r="F4190" i="8"/>
  <c r="G4190" i="8" s="1"/>
  <c r="F4230" i="8"/>
  <c r="G4230" i="8" s="1"/>
  <c r="F4192" i="8"/>
  <c r="G4192" i="8" s="1"/>
  <c r="F4707" i="8"/>
  <c r="G4707" i="8" s="1"/>
  <c r="F3930" i="8"/>
  <c r="G3930" i="8" s="1"/>
  <c r="F4050" i="8"/>
  <c r="G4050" i="8" s="1"/>
  <c r="F3600" i="8"/>
  <c r="G3600" i="8" s="1"/>
  <c r="F3940" i="8"/>
  <c r="G3940" i="8" s="1"/>
  <c r="F4040" i="8"/>
  <c r="G4040" i="8" s="1"/>
  <c r="F4372" i="8"/>
  <c r="G4372" i="8" s="1"/>
  <c r="F4175" i="8"/>
  <c r="G4175" i="8" s="1"/>
  <c r="F4328" i="8"/>
  <c r="G4328" i="8" s="1"/>
  <c r="F4440" i="8"/>
  <c r="G4440" i="8" s="1"/>
  <c r="F4324" i="8"/>
  <c r="G4324" i="8" s="1"/>
  <c r="F4194" i="8"/>
  <c r="G4194" i="8" s="1"/>
  <c r="F4611" i="8"/>
  <c r="G4611" i="8" s="1"/>
  <c r="F4388" i="8"/>
  <c r="G4388" i="8" s="1"/>
  <c r="F4234" i="8"/>
  <c r="G4234" i="8" s="1"/>
  <c r="F4746" i="8"/>
  <c r="G4746" i="8" s="1"/>
  <c r="F4647" i="8"/>
  <c r="G4647" i="8" s="1"/>
  <c r="F4349" i="8"/>
  <c r="G4349" i="8" s="1"/>
  <c r="F4321" i="8"/>
  <c r="G4321" i="8" s="1"/>
  <c r="F4277" i="8"/>
  <c r="G4277" i="8" s="1"/>
  <c r="F4452" i="8"/>
  <c r="G4452" i="8" s="1"/>
  <c r="F4177" i="8"/>
  <c r="G4177" i="8" s="1"/>
  <c r="F4433" i="8"/>
  <c r="G4433" i="8" s="1"/>
  <c r="F4261" i="8"/>
  <c r="G4261" i="8" s="1"/>
  <c r="F4161" i="8"/>
  <c r="G4161" i="8" s="1"/>
  <c r="F3891" i="8"/>
  <c r="G3891" i="8" s="1"/>
  <c r="F4265" i="8"/>
  <c r="G4265" i="8" s="1"/>
  <c r="F4242" i="8"/>
  <c r="G4242" i="8" s="1"/>
  <c r="F4153" i="8"/>
  <c r="G4153" i="8" s="1"/>
  <c r="F3869" i="8"/>
  <c r="G3869" i="8" s="1"/>
  <c r="F4144" i="8"/>
  <c r="G4144" i="8" s="1"/>
  <c r="F4120" i="8"/>
  <c r="G4120" i="8" s="1"/>
  <c r="F3967" i="8"/>
  <c r="G3967" i="8" s="1"/>
  <c r="F4289" i="8"/>
  <c r="G4289" i="8" s="1"/>
  <c r="F4368" i="8"/>
  <c r="G4368" i="8" s="1"/>
  <c r="F3880" i="8"/>
  <c r="G3880" i="8" s="1"/>
  <c r="F4168" i="8"/>
  <c r="G4168" i="8" s="1"/>
  <c r="F4343" i="8"/>
  <c r="G4343" i="8" s="1"/>
  <c r="F4287" i="8"/>
  <c r="G4287" i="8" s="1"/>
  <c r="F4253" i="8"/>
  <c r="G4253" i="8" s="1"/>
  <c r="F4722" i="8"/>
  <c r="G4722" i="8" s="1"/>
  <c r="F4309" i="8"/>
  <c r="G4309" i="8" s="1"/>
  <c r="F4702" i="8"/>
  <c r="G4702" i="8" s="1"/>
  <c r="F4196" i="8"/>
  <c r="G4196" i="8" s="1"/>
  <c r="F4658" i="8"/>
  <c r="G4658" i="8" s="1"/>
  <c r="F4255" i="8"/>
  <c r="G4255" i="8" s="1"/>
  <c r="F4643" i="8"/>
  <c r="G4643" i="8" s="1"/>
  <c r="F4205" i="8"/>
  <c r="G4205" i="8" s="1"/>
  <c r="F4345" i="8"/>
  <c r="G4345" i="8" s="1"/>
  <c r="F4352" i="8"/>
  <c r="G4352" i="8" s="1"/>
  <c r="F4274" i="8"/>
  <c r="G4274" i="8" s="1"/>
  <c r="F4243" i="8"/>
  <c r="G4243" i="8" s="1"/>
  <c r="F4336" i="8"/>
  <c r="G4336" i="8" s="1"/>
  <c r="F4258" i="8"/>
  <c r="G4258" i="8" s="1"/>
  <c r="F4332" i="8"/>
  <c r="G4332" i="8" s="1"/>
  <c r="F4301" i="8"/>
  <c r="G4301" i="8" s="1"/>
  <c r="F4402" i="8"/>
  <c r="G4402" i="8" s="1"/>
  <c r="F4362" i="8"/>
  <c r="G4362" i="8" s="1"/>
  <c r="F4278" i="8"/>
  <c r="G4278" i="8" s="1"/>
  <c r="F3961" i="8"/>
  <c r="G3961" i="8" s="1"/>
  <c r="F4090" i="8"/>
  <c r="G4090" i="8" s="1"/>
  <c r="F3898" i="8"/>
  <c r="G3898" i="8" s="1"/>
  <c r="F3925" i="8"/>
  <c r="G3925" i="8" s="1"/>
  <c r="F4393" i="8"/>
  <c r="G4393" i="8" s="1"/>
  <c r="F3907" i="8"/>
  <c r="G3907" i="8" s="1"/>
  <c r="F4318" i="8"/>
  <c r="G4318" i="8" s="1"/>
  <c r="F4266" i="8"/>
  <c r="G4266" i="8" s="1"/>
  <c r="F4593" i="8"/>
  <c r="G4593" i="8" s="1"/>
  <c r="F4209" i="8"/>
  <c r="G4209" i="8" s="1"/>
  <c r="F4199" i="8"/>
  <c r="G4199" i="8" s="1"/>
  <c r="F4159" i="8"/>
  <c r="G4159" i="8" s="1"/>
  <c r="F4296" i="8"/>
  <c r="G4296" i="8" s="1"/>
  <c r="F4181" i="8"/>
  <c r="G4181" i="8" s="1"/>
  <c r="F4725" i="8"/>
  <c r="G4725" i="8" s="1"/>
  <c r="F4649" i="8"/>
  <c r="G4649" i="8" s="1"/>
  <c r="F4322" i="8"/>
  <c r="G4322" i="8" s="1"/>
  <c r="F4417" i="8"/>
  <c r="G4417" i="8" s="1"/>
  <c r="F4155" i="8"/>
  <c r="G4155" i="8" s="1"/>
  <c r="F4669" i="8"/>
  <c r="G4669" i="8" s="1"/>
  <c r="F4619" i="8"/>
  <c r="G4619" i="8" s="1"/>
  <c r="F4264" i="8"/>
  <c r="G4264" i="8" s="1"/>
  <c r="F4224" i="8"/>
  <c r="G4224" i="8" s="1"/>
  <c r="F4239" i="8"/>
  <c r="G4239" i="8" s="1"/>
  <c r="F4616" i="8"/>
  <c r="G4616" i="8" s="1"/>
  <c r="F4333" i="8"/>
  <c r="G4333" i="8" s="1"/>
  <c r="F4661" i="8"/>
  <c r="G4661" i="8" s="1"/>
  <c r="F4246" i="8"/>
  <c r="G4246" i="8" s="1"/>
  <c r="F4208" i="8"/>
  <c r="G4208" i="8" s="1"/>
  <c r="F4156" i="8"/>
  <c r="G4156" i="8" s="1"/>
  <c r="F4317" i="8"/>
  <c r="G4317" i="8" s="1"/>
  <c r="F4260" i="8"/>
  <c r="G4260" i="8" s="1"/>
  <c r="F4634" i="8"/>
  <c r="G4634" i="8" s="1"/>
  <c r="F4157" i="8"/>
  <c r="G4157" i="8" s="1"/>
  <c r="F4305" i="8"/>
  <c r="G4305" i="8" s="1"/>
  <c r="F3904" i="8"/>
  <c r="G3904" i="8" s="1"/>
  <c r="F4363" i="8"/>
  <c r="G4363" i="8" s="1"/>
  <c r="F3923" i="8"/>
  <c r="G3923" i="8" s="1"/>
  <c r="F4031" i="8"/>
  <c r="G4031" i="8" s="1"/>
  <c r="F4000" i="8"/>
  <c r="G4000" i="8" s="1"/>
  <c r="F4438" i="8"/>
  <c r="G4438" i="8" s="1"/>
  <c r="F4428" i="8"/>
  <c r="G4428" i="8" s="1"/>
  <c r="F4227" i="8"/>
  <c r="G4227" i="8" s="1"/>
  <c r="F4341" i="8"/>
  <c r="G4341" i="8" s="1"/>
  <c r="F4749" i="8"/>
  <c r="G4749" i="8" s="1"/>
  <c r="F4228" i="8"/>
  <c r="G4228" i="8" s="1"/>
  <c r="F4572" i="8"/>
  <c r="G4572" i="8" s="1"/>
  <c r="F4262" i="8"/>
  <c r="G4262" i="8" s="1"/>
  <c r="F4152" i="8"/>
  <c r="G4152" i="8" s="1"/>
  <c r="F4327" i="8"/>
  <c r="G4327" i="8" s="1"/>
  <c r="F4300" i="8"/>
  <c r="G4300" i="8" s="1"/>
  <c r="F4384" i="8"/>
  <c r="G4384" i="8" s="1"/>
  <c r="F4256" i="8"/>
  <c r="G4256" i="8" s="1"/>
  <c r="F4664" i="8"/>
  <c r="G4664" i="8" s="1"/>
  <c r="F4178" i="8"/>
  <c r="G4178" i="8" s="1"/>
  <c r="F4350" i="8"/>
  <c r="G4350" i="8" s="1"/>
  <c r="F4346" i="8"/>
  <c r="G4346" i="8" s="1"/>
  <c r="F4688" i="8"/>
  <c r="G4688" i="8" s="1"/>
  <c r="F4667" i="8"/>
  <c r="G4667" i="8" s="1"/>
  <c r="F4273" i="8"/>
  <c r="G4273" i="8" s="1"/>
  <c r="F4233" i="8"/>
  <c r="G4233" i="8" s="1"/>
  <c r="F4295" i="8"/>
  <c r="G4295" i="8" s="1"/>
  <c r="F4189" i="8"/>
  <c r="G4189" i="8" s="1"/>
  <c r="F4223" i="8"/>
  <c r="G4223" i="8" s="1"/>
  <c r="F4592" i="8"/>
  <c r="G4592" i="8" s="1"/>
  <c r="F4173" i="8"/>
  <c r="G4173" i="8" s="1"/>
  <c r="F4263" i="8"/>
  <c r="G4263" i="8" s="1"/>
  <c r="F4400" i="8"/>
  <c r="G4400" i="8" s="1"/>
  <c r="F4298" i="8"/>
  <c r="G4298" i="8" s="1"/>
  <c r="F4714" i="8"/>
  <c r="G4714" i="8" s="1"/>
  <c r="F4426" i="8"/>
  <c r="G4426" i="8" s="1"/>
  <c r="F4251" i="8"/>
  <c r="G4251" i="8" s="1"/>
  <c r="F3928" i="8"/>
  <c r="G3928" i="8" s="1"/>
  <c r="F4065" i="8"/>
  <c r="G4065" i="8" s="1"/>
  <c r="F3963" i="8"/>
  <c r="G3963" i="8" s="1"/>
  <c r="F4146" i="8"/>
  <c r="G4146" i="8" s="1"/>
  <c r="F4068" i="8"/>
  <c r="G4068" i="8" s="1"/>
  <c r="F4444" i="8"/>
  <c r="G4444" i="8" s="1"/>
  <c r="F4001" i="8"/>
  <c r="G4001" i="8" s="1"/>
  <c r="F3982" i="8"/>
  <c r="G3982" i="8" s="1"/>
  <c r="F3911" i="8"/>
  <c r="G3911" i="8" s="1"/>
  <c r="F4131" i="8"/>
  <c r="G4131" i="8" s="1"/>
  <c r="F3872" i="8"/>
  <c r="G3872" i="8" s="1"/>
  <c r="F4310" i="8"/>
  <c r="G4310" i="8" s="1"/>
  <c r="F4185" i="8"/>
  <c r="G4185" i="8" s="1"/>
  <c r="F4213" i="8"/>
  <c r="G4213" i="8" s="1"/>
  <c r="F4225" i="8"/>
  <c r="G4225" i="8" s="1"/>
  <c r="F4204" i="8"/>
  <c r="G4204" i="8" s="1"/>
  <c r="F4666" i="8"/>
  <c r="G4666" i="8" s="1"/>
  <c r="F4696" i="8"/>
  <c r="G4696" i="8" s="1"/>
  <c r="F4250" i="8"/>
  <c r="G4250" i="8" s="1"/>
  <c r="F4728" i="8"/>
  <c r="G4728" i="8" s="1"/>
  <c r="F4694" i="8"/>
  <c r="G4694" i="8" s="1"/>
  <c r="F4183" i="8"/>
  <c r="G4183" i="8" s="1"/>
  <c r="F4730" i="8"/>
  <c r="G4730" i="8" s="1"/>
  <c r="F4271" i="8"/>
  <c r="G4271" i="8" s="1"/>
  <c r="F4221" i="8"/>
  <c r="G4221" i="8" s="1"/>
  <c r="F4193" i="8"/>
  <c r="G4193" i="8" s="1"/>
  <c r="F4706" i="8"/>
  <c r="G4706" i="8" s="1"/>
  <c r="F4206" i="8"/>
  <c r="G4206" i="8" s="1"/>
  <c r="F4218" i="8"/>
  <c r="G4218" i="8" s="1"/>
  <c r="F4595" i="8"/>
  <c r="G4595" i="8" s="1"/>
  <c r="F4371" i="8"/>
  <c r="G4371" i="8" s="1"/>
  <c r="F4640" i="8"/>
  <c r="G4640" i="8" s="1"/>
  <c r="F4620" i="8"/>
  <c r="G4620" i="8" s="1"/>
  <c r="F4248" i="8"/>
  <c r="G4248" i="8" s="1"/>
  <c r="F4279" i="8"/>
  <c r="G4279" i="8" s="1"/>
  <c r="F4618" i="8"/>
  <c r="G4618" i="8" s="1"/>
  <c r="F4232" i="8"/>
  <c r="G4232" i="8" s="1"/>
  <c r="F4386" i="8"/>
  <c r="G4386" i="8" s="1"/>
  <c r="F4170" i="8"/>
  <c r="G4170" i="8" s="1"/>
  <c r="F4348" i="8"/>
  <c r="G4348" i="8" s="1"/>
  <c r="F3875" i="8"/>
  <c r="G3875" i="8" s="1"/>
  <c r="F4585" i="8"/>
  <c r="G4585" i="8" s="1"/>
  <c r="F4340" i="8"/>
  <c r="G4340" i="8" s="1"/>
  <c r="F5026" i="8"/>
  <c r="G5026" i="8" s="1"/>
  <c r="F4465" i="8"/>
  <c r="G4465" i="8" s="1"/>
  <c r="F4652" i="8"/>
  <c r="G4652" i="8" s="1"/>
  <c r="F4535" i="8"/>
  <c r="G4535" i="8" s="1"/>
  <c r="F4740" i="8"/>
  <c r="G4740" i="8" s="1"/>
  <c r="F4561" i="8"/>
  <c r="G4561" i="8" s="1"/>
  <c r="F4745" i="8"/>
  <c r="G4745" i="8" s="1"/>
  <c r="F4519" i="8"/>
  <c r="G4519" i="8" s="1"/>
  <c r="F4724" i="8"/>
  <c r="G4724" i="8" s="1"/>
  <c r="F4471" i="8"/>
  <c r="G4471" i="8" s="1"/>
  <c r="F5034" i="8"/>
  <c r="G5034" i="8" s="1"/>
  <c r="F4729" i="8"/>
  <c r="G4729" i="8" s="1"/>
  <c r="F4524" i="8"/>
  <c r="G4524" i="8" s="1"/>
  <c r="F4457" i="8"/>
  <c r="G4457" i="8" s="1"/>
  <c r="F4642" i="8"/>
  <c r="G4642" i="8" s="1"/>
  <c r="F4270" i="8"/>
  <c r="G4270" i="8" s="1"/>
  <c r="F4701" i="8"/>
  <c r="G4701" i="8" s="1"/>
  <c r="F4950" i="8"/>
  <c r="G4950" i="8" s="1"/>
  <c r="F4639" i="8"/>
  <c r="G4639" i="8" s="1"/>
  <c r="F4526" i="8"/>
  <c r="G4526" i="8" s="1"/>
  <c r="F4690" i="8"/>
  <c r="G4690" i="8" s="1"/>
  <c r="F4282" i="8"/>
  <c r="G4282" i="8" s="1"/>
  <c r="F4693" i="8"/>
  <c r="G4693" i="8" s="1"/>
  <c r="F4691" i="8"/>
  <c r="G4691" i="8" s="1"/>
  <c r="F4695" i="8"/>
  <c r="G4695" i="8" s="1"/>
  <c r="F4565" i="8"/>
  <c r="G4565" i="8" s="1"/>
  <c r="F4507" i="8"/>
  <c r="G4507" i="8" s="1"/>
  <c r="F5046" i="8"/>
  <c r="G5046" i="8" s="1"/>
  <c r="F4514" i="8"/>
  <c r="G4514" i="8" s="1"/>
  <c r="F4473" i="8"/>
  <c r="G4473" i="8" s="1"/>
  <c r="F4522" i="8"/>
  <c r="G4522" i="8" s="1"/>
  <c r="F4654" i="8"/>
  <c r="G4654" i="8" s="1"/>
  <c r="F4487" i="8"/>
  <c r="G4487" i="8" s="1"/>
  <c r="F4751" i="8"/>
  <c r="G4751" i="8" s="1"/>
  <c r="F4515" i="8"/>
  <c r="G4515" i="8" s="1"/>
  <c r="F4523" i="8"/>
  <c r="G4523" i="8" s="1"/>
  <c r="F4505" i="8"/>
  <c r="G4505" i="8" s="1"/>
  <c r="F4732" i="8"/>
  <c r="G4732" i="8" s="1"/>
  <c r="F4484" i="8"/>
  <c r="G4484" i="8" s="1"/>
  <c r="F4650" i="8"/>
  <c r="G4650" i="8" s="1"/>
  <c r="F4591" i="8"/>
  <c r="G4591" i="8" s="1"/>
  <c r="F4493" i="8"/>
  <c r="G4493" i="8" s="1"/>
  <c r="F4596" i="8"/>
  <c r="G4596" i="8" s="1"/>
  <c r="F4482" i="8"/>
  <c r="G4482" i="8" s="1"/>
  <c r="F4463" i="8"/>
  <c r="G4463" i="8" s="1"/>
  <c r="F4162" i="8"/>
  <c r="G4162" i="8" s="1"/>
  <c r="F4627" i="8"/>
  <c r="G4627" i="8" s="1"/>
  <c r="F4174" i="8"/>
  <c r="G4174" i="8" s="1"/>
  <c r="F4410" i="8"/>
  <c r="G4410" i="8" s="1"/>
  <c r="F4154" i="8"/>
  <c r="G4154" i="8" s="1"/>
  <c r="F4244" i="8"/>
  <c r="G4244" i="8" s="1"/>
  <c r="F4698" i="8"/>
  <c r="G4698" i="8" s="1"/>
  <c r="F4712" i="8"/>
  <c r="G4712" i="8" s="1"/>
  <c r="F4226" i="8"/>
  <c r="G4226" i="8" s="1"/>
  <c r="F4662" i="8"/>
  <c r="G4662" i="8" s="1"/>
  <c r="F4607" i="8"/>
  <c r="G4607" i="8" s="1"/>
  <c r="F4460" i="8"/>
  <c r="G4460" i="8" s="1"/>
  <c r="F4563" i="8"/>
  <c r="G4563" i="8" s="1"/>
  <c r="F4577" i="8"/>
  <c r="G4577" i="8" s="1"/>
  <c r="F4736" i="8"/>
  <c r="G4736" i="8" s="1"/>
  <c r="F4622" i="8"/>
  <c r="G4622" i="8" s="1"/>
  <c r="F4613" i="8"/>
  <c r="G4613" i="8" s="1"/>
  <c r="F4491" i="8"/>
  <c r="G4491" i="8" s="1"/>
  <c r="F4625" i="8"/>
  <c r="G4625" i="8" s="1"/>
  <c r="F4636" i="8"/>
  <c r="G4636" i="8" s="1"/>
  <c r="F4520" i="8"/>
  <c r="G4520" i="8" s="1"/>
  <c r="F4737" i="8"/>
  <c r="G4737" i="8" s="1"/>
  <c r="F4500" i="8"/>
  <c r="G4500" i="8" s="1"/>
  <c r="F4537" i="8"/>
  <c r="G4537" i="8" s="1"/>
  <c r="F4568" i="8"/>
  <c r="G4568" i="8" s="1"/>
  <c r="F4600" i="8"/>
  <c r="G4600" i="8" s="1"/>
  <c r="F4700" i="8"/>
  <c r="G4700" i="8" s="1"/>
  <c r="F4621" i="8"/>
  <c r="G4621" i="8" s="1"/>
  <c r="F4566" i="8"/>
  <c r="G4566" i="8" s="1"/>
  <c r="F4575" i="8"/>
  <c r="G4575" i="8" s="1"/>
  <c r="F4237" i="8"/>
  <c r="G4237" i="8" s="1"/>
  <c r="F4405" i="8"/>
  <c r="G4405" i="8" s="1"/>
  <c r="F4229" i="8"/>
  <c r="G4229" i="8" s="1"/>
  <c r="F4731" i="8"/>
  <c r="G4731" i="8" s="1"/>
  <c r="F4285" i="8"/>
  <c r="G4285" i="8" s="1"/>
  <c r="F4257" i="8"/>
  <c r="G4257" i="8" s="1"/>
  <c r="F4456" i="8"/>
  <c r="G4456" i="8" s="1"/>
  <c r="F4459" i="8"/>
  <c r="G4459" i="8" s="1"/>
  <c r="F4548" i="8"/>
  <c r="G4548" i="8" s="1"/>
  <c r="F4674" i="8"/>
  <c r="G4674" i="8" s="1"/>
  <c r="F4490" i="8"/>
  <c r="G4490" i="8" s="1"/>
  <c r="F4455" i="8"/>
  <c r="G4455" i="8" s="1"/>
  <c r="F4632" i="8"/>
  <c r="G4632" i="8" s="1"/>
  <c r="F4628" i="8"/>
  <c r="G4628" i="8" s="1"/>
  <c r="F4689" i="8"/>
  <c r="G4689" i="8" s="1"/>
  <c r="F4710" i="8"/>
  <c r="G4710" i="8" s="1"/>
  <c r="F4540" i="8"/>
  <c r="G4540" i="8" s="1"/>
  <c r="F4719" i="8"/>
  <c r="G4719" i="8" s="1"/>
  <c r="F4529" i="8"/>
  <c r="G4529" i="8" s="1"/>
  <c r="F4468" i="8"/>
  <c r="G4468" i="8" s="1"/>
  <c r="F4717" i="8"/>
  <c r="G4717" i="8" s="1"/>
  <c r="F4480" i="8"/>
  <c r="G4480" i="8" s="1"/>
  <c r="F4687" i="8"/>
  <c r="G4687" i="8" s="1"/>
  <c r="F4312" i="8"/>
  <c r="G4312" i="8" s="1"/>
  <c r="F4247" i="8"/>
  <c r="G4247" i="8" s="1"/>
  <c r="F4339" i="8"/>
  <c r="G4339" i="8" s="1"/>
  <c r="F3858" i="8"/>
  <c r="G3858" i="8" s="1"/>
  <c r="F4403" i="8"/>
  <c r="G4403" i="8" s="1"/>
  <c r="F4304" i="8"/>
  <c r="G4304" i="8" s="1"/>
  <c r="F4344" i="8"/>
  <c r="G4344" i="8" s="1"/>
  <c r="F4316" i="8"/>
  <c r="G4316" i="8" s="1"/>
  <c r="F5021" i="8"/>
  <c r="G5021" i="8" s="1"/>
  <c r="F4521" i="8"/>
  <c r="G4521" i="8" s="1"/>
  <c r="F4733" i="8"/>
  <c r="G4733" i="8" s="1"/>
  <c r="F4679" i="8"/>
  <c r="G4679" i="8" s="1"/>
  <c r="F5050" i="8"/>
  <c r="G5050" i="8" s="1"/>
  <c r="F4554" i="8"/>
  <c r="G4554" i="8" s="1"/>
  <c r="F4571" i="8"/>
  <c r="G4571" i="8" s="1"/>
  <c r="F4581" i="8"/>
  <c r="G4581" i="8" s="1"/>
  <c r="F5045" i="8"/>
  <c r="G5045" i="8" s="1"/>
  <c r="F4534" i="8"/>
  <c r="G4534" i="8" s="1"/>
  <c r="F4735" i="8"/>
  <c r="G4735" i="8" s="1"/>
  <c r="F4538" i="8"/>
  <c r="G4538" i="8" s="1"/>
  <c r="F4512" i="8"/>
  <c r="G4512" i="8" s="1"/>
  <c r="F4547" i="8"/>
  <c r="G4547" i="8" s="1"/>
  <c r="F4739" i="8"/>
  <c r="G4739" i="8" s="1"/>
  <c r="F4560" i="8"/>
  <c r="G4560" i="8" s="1"/>
  <c r="F4542" i="8"/>
  <c r="G4542" i="8" s="1"/>
  <c r="F4630" i="8"/>
  <c r="G4630" i="8" s="1"/>
  <c r="F4546" i="8"/>
  <c r="G4546" i="8" s="1"/>
  <c r="F4564" i="8"/>
  <c r="G4564" i="8" s="1"/>
  <c r="F4552" i="8"/>
  <c r="G4552" i="8" s="1"/>
  <c r="F5005" i="8"/>
  <c r="G5005" i="8" s="1"/>
  <c r="F4489" i="8"/>
  <c r="G4489" i="8" s="1"/>
  <c r="F4184" i="8"/>
  <c r="G4184" i="8" s="1"/>
  <c r="F4734" i="8"/>
  <c r="G4734" i="8" s="1"/>
  <c r="F4399" i="8"/>
  <c r="G4399" i="8" s="1"/>
  <c r="F4176" i="8"/>
  <c r="G4176" i="8" s="1"/>
  <c r="F4319" i="8"/>
  <c r="G4319" i="8" s="1"/>
  <c r="F4297" i="8"/>
  <c r="G4297" i="8" s="1"/>
  <c r="F4200" i="8"/>
  <c r="G4200" i="8" s="1"/>
  <c r="F4470" i="8"/>
  <c r="G4470" i="8" s="1"/>
  <c r="F4697" i="8"/>
  <c r="G4697" i="8" s="1"/>
  <c r="F4660" i="8"/>
  <c r="G4660" i="8" s="1"/>
  <c r="F4549" i="8"/>
  <c r="G4549" i="8" s="1"/>
  <c r="F4483" i="8"/>
  <c r="G4483" i="8" s="1"/>
  <c r="F4478" i="8"/>
  <c r="G4478" i="8" s="1"/>
  <c r="F4532" i="8"/>
  <c r="G4532" i="8" s="1"/>
  <c r="F4681" i="8"/>
  <c r="G4681" i="8" s="1"/>
  <c r="F4525" i="8"/>
  <c r="G4525" i="8" s="1"/>
  <c r="F4502" i="8"/>
  <c r="G4502" i="8" s="1"/>
  <c r="F4665" i="8"/>
  <c r="G4665" i="8" s="1"/>
  <c r="F4556" i="8"/>
  <c r="G4556" i="8" s="1"/>
  <c r="F4606" i="8"/>
  <c r="G4606" i="8" s="1"/>
  <c r="F4553" i="8"/>
  <c r="G4553" i="8" s="1"/>
  <c r="F4637" i="8"/>
  <c r="G4637" i="8" s="1"/>
  <c r="F4466" i="8"/>
  <c r="G4466" i="8" s="1"/>
  <c r="F5000" i="8"/>
  <c r="G5000" i="8" s="1"/>
  <c r="F4513" i="8"/>
  <c r="G4513" i="8" s="1"/>
  <c r="F4499" i="8"/>
  <c r="G4499" i="8" s="1"/>
  <c r="F4562" i="8"/>
  <c r="G4562" i="8" s="1"/>
  <c r="F4580" i="8"/>
  <c r="G4580" i="8" s="1"/>
  <c r="F4684" i="8"/>
  <c r="G4684" i="8" s="1"/>
  <c r="F4598" i="8"/>
  <c r="G4598" i="8" s="1"/>
  <c r="F4494" i="8"/>
  <c r="G4494" i="8" s="1"/>
  <c r="F4644" i="8"/>
  <c r="G4644" i="8" s="1"/>
  <c r="F4569" i="8"/>
  <c r="G4569" i="8" s="1"/>
  <c r="F3885" i="8"/>
  <c r="G3885" i="8" s="1"/>
  <c r="F4323" i="8"/>
  <c r="G4323" i="8" s="1"/>
  <c r="F4207" i="8"/>
  <c r="G4207" i="8" s="1"/>
  <c r="F4601" i="8"/>
  <c r="G4601" i="8" s="1"/>
  <c r="F4216" i="8"/>
  <c r="G4216" i="8" s="1"/>
  <c r="F4188" i="8"/>
  <c r="G4188" i="8" s="1"/>
  <c r="F3944" i="8"/>
  <c r="G3944" i="8" s="1"/>
  <c r="F4171" i="8"/>
  <c r="G4171" i="8" s="1"/>
  <c r="F4191" i="8"/>
  <c r="G4191" i="8" s="1"/>
  <c r="F4169" i="8"/>
  <c r="G4169" i="8" s="1"/>
  <c r="F4215" i="8"/>
  <c r="G4215" i="8" s="1"/>
  <c r="F4543" i="8"/>
  <c r="G4543" i="8" s="1"/>
  <c r="F4655" i="8"/>
  <c r="G4655" i="8" s="1"/>
  <c r="F4486" i="8"/>
  <c r="G4486" i="8" s="1"/>
  <c r="F4558" i="8"/>
  <c r="G4558" i="8" s="1"/>
  <c r="F5024" i="8"/>
  <c r="G5024" i="8" s="1"/>
  <c r="F4939" i="8"/>
  <c r="G4939" i="8" s="1"/>
  <c r="F4720" i="8"/>
  <c r="G4720" i="8" s="1"/>
  <c r="F5013" i="8"/>
  <c r="G5013" i="8" s="1"/>
  <c r="F4539" i="8"/>
  <c r="G4539" i="8" s="1"/>
  <c r="F4713" i="8"/>
  <c r="G4713" i="8" s="1"/>
  <c r="F4474" i="8"/>
  <c r="G4474" i="8" s="1"/>
  <c r="F4544" i="8"/>
  <c r="G4544" i="8" s="1"/>
  <c r="F4506" i="8"/>
  <c r="G4506" i="8" s="1"/>
  <c r="F4608" i="8"/>
  <c r="G4608" i="8" s="1"/>
  <c r="F4541" i="8"/>
  <c r="G4541" i="8" s="1"/>
  <c r="F4488" i="8"/>
  <c r="G4488" i="8" s="1"/>
  <c r="F4467" i="8"/>
  <c r="G4467" i="8" s="1"/>
  <c r="F4498" i="8"/>
  <c r="G4498" i="8" s="1"/>
  <c r="F4614" i="8"/>
  <c r="G4614" i="8" s="1"/>
  <c r="F4590" i="8"/>
  <c r="G4590" i="8" s="1"/>
  <c r="F4646" i="8"/>
  <c r="G4646" i="8" s="1"/>
  <c r="F4703" i="8"/>
  <c r="G4703" i="8" s="1"/>
  <c r="F4557" i="8"/>
  <c r="G4557" i="8" s="1"/>
  <c r="F4589" i="8"/>
  <c r="G4589" i="8" s="1"/>
  <c r="F4727" i="8"/>
  <c r="G4727" i="8" s="1"/>
  <c r="F4692" i="8"/>
  <c r="G4692" i="8" s="1"/>
  <c r="F4604" i="8"/>
  <c r="G4604" i="8" s="1"/>
  <c r="F4715" i="8"/>
  <c r="G4715" i="8" s="1"/>
  <c r="F4431" i="8"/>
  <c r="G4431" i="8" s="1"/>
  <c r="F4330" i="8"/>
  <c r="G4330" i="8" s="1"/>
  <c r="F4672" i="8"/>
  <c r="G4672" i="8" s="1"/>
  <c r="F4164" i="8"/>
  <c r="G4164" i="8" s="1"/>
  <c r="F4217" i="8"/>
  <c r="G4217" i="8" s="1"/>
  <c r="F4186" i="8"/>
  <c r="G4186" i="8" s="1"/>
  <c r="F4212" i="8"/>
  <c r="G4212" i="8" s="1"/>
  <c r="F3960" i="8"/>
  <c r="G3960" i="8" s="1"/>
  <c r="F4231" i="8"/>
  <c r="G4231" i="8" s="1"/>
  <c r="F4172" i="8"/>
  <c r="G4172" i="8" s="1"/>
  <c r="F4003" i="8"/>
  <c r="G4003" i="8" s="1"/>
  <c r="F4283" i="8"/>
  <c r="G4283" i="8" s="1"/>
  <c r="F4476" i="8"/>
  <c r="G4476" i="8" s="1"/>
  <c r="F4597" i="8"/>
  <c r="G4597" i="8" s="1"/>
  <c r="F5027" i="8"/>
  <c r="G5027" i="8" s="1"/>
  <c r="F4750" i="8"/>
  <c r="G4750" i="8" s="1"/>
  <c r="F5042" i="8"/>
  <c r="G5042" i="8" s="1"/>
  <c r="F4709" i="8"/>
  <c r="G4709" i="8" s="1"/>
  <c r="F4663" i="8"/>
  <c r="G4663" i="8" s="1"/>
  <c r="F4481" i="8"/>
  <c r="G4481" i="8" s="1"/>
  <c r="F4516" i="8"/>
  <c r="G4516" i="8" s="1"/>
  <c r="F4576" i="8"/>
  <c r="G4576" i="8" s="1"/>
  <c r="F4573" i="8"/>
  <c r="G4573" i="8" s="1"/>
  <c r="F4738" i="8"/>
  <c r="G4738" i="8" s="1"/>
  <c r="F4602" i="8"/>
  <c r="G4602" i="8" s="1"/>
  <c r="F4464" i="8"/>
  <c r="G4464" i="8" s="1"/>
  <c r="F4479" i="8"/>
  <c r="G4479" i="8" s="1"/>
  <c r="F4588" i="8"/>
  <c r="G4588" i="8" s="1"/>
  <c r="F4461" i="8"/>
  <c r="G4461" i="8" s="1"/>
  <c r="F4708" i="8"/>
  <c r="G4708" i="8" s="1"/>
  <c r="F4594" i="8"/>
  <c r="G4594" i="8" s="1"/>
  <c r="F4741" i="8"/>
  <c r="G4741" i="8" s="1"/>
  <c r="F4742" i="8"/>
  <c r="G4742" i="8" s="1"/>
  <c r="F4555" i="8"/>
  <c r="G4555" i="8" s="1"/>
  <c r="F4673" i="8"/>
  <c r="G4673" i="8" s="1"/>
  <c r="F4582" i="8"/>
  <c r="G4582" i="8" s="1"/>
  <c r="F4511" i="8"/>
  <c r="G4511" i="8" s="1"/>
  <c r="F4504" i="8"/>
  <c r="G4504" i="8" s="1"/>
  <c r="F4579" i="8"/>
  <c r="G4579" i="8" s="1"/>
  <c r="F4900" i="8"/>
  <c r="G4900" i="8" s="1"/>
  <c r="F4781" i="8"/>
  <c r="G4781" i="8" s="1"/>
  <c r="F4901" i="8"/>
  <c r="G4901" i="8" s="1"/>
  <c r="F4929" i="8"/>
  <c r="G4929" i="8" s="1"/>
  <c r="F4996" i="8"/>
  <c r="G4996" i="8" s="1"/>
  <c r="F4995" i="8"/>
  <c r="G4995" i="8" s="1"/>
  <c r="F4819" i="8"/>
  <c r="G4819" i="8" s="1"/>
  <c r="F4860" i="8"/>
  <c r="G4860" i="8" s="1"/>
  <c r="F4765" i="8"/>
  <c r="G4765" i="8" s="1"/>
  <c r="F5006" i="8"/>
  <c r="G5006" i="8" s="1"/>
  <c r="F4495" i="8"/>
  <c r="G4495" i="8" s="1"/>
  <c r="F4940" i="8"/>
  <c r="G4940" i="8" s="1"/>
  <c r="F4839" i="8"/>
  <c r="G4839" i="8" s="1"/>
  <c r="F4849" i="8"/>
  <c r="G4849" i="8" s="1"/>
  <c r="F4886" i="8"/>
  <c r="G4886" i="8" s="1"/>
  <c r="F4873" i="8"/>
  <c r="G4873" i="8" s="1"/>
  <c r="F4917" i="8"/>
  <c r="G4917" i="8" s="1"/>
  <c r="F4574" i="8"/>
  <c r="G4574" i="8" s="1"/>
  <c r="F4974" i="8"/>
  <c r="G4974" i="8" s="1"/>
  <c r="F4919" i="8"/>
  <c r="G4919" i="8" s="1"/>
  <c r="F5015" i="8"/>
  <c r="G5015" i="8" s="1"/>
  <c r="F4983" i="8"/>
  <c r="G4983" i="8" s="1"/>
  <c r="F4769" i="8"/>
  <c r="G4769" i="8" s="1"/>
  <c r="F4804" i="8"/>
  <c r="G4804" i="8" s="1"/>
  <c r="F5293" i="8"/>
  <c r="G5293" i="8" s="1"/>
  <c r="F4635" i="8"/>
  <c r="G4635" i="8" s="1"/>
  <c r="F4629" i="8"/>
  <c r="G4629" i="8" s="1"/>
  <c r="F4718" i="8"/>
  <c r="G4718" i="8" s="1"/>
  <c r="F4948" i="8"/>
  <c r="G4948" i="8" s="1"/>
  <c r="F4868" i="8"/>
  <c r="G4868" i="8" s="1"/>
  <c r="F4813" i="8"/>
  <c r="G4813" i="8" s="1"/>
  <c r="F4964" i="8"/>
  <c r="G4964" i="8" s="1"/>
  <c r="F4935" i="8"/>
  <c r="G4935" i="8" s="1"/>
  <c r="F4605" i="8"/>
  <c r="G4605" i="8" s="1"/>
  <c r="F4880" i="8"/>
  <c r="G4880" i="8" s="1"/>
  <c r="F5033" i="8"/>
  <c r="G5033" i="8" s="1"/>
  <c r="F4821" i="8"/>
  <c r="G4821" i="8" s="1"/>
  <c r="F5004" i="8"/>
  <c r="G5004" i="8" s="1"/>
  <c r="F5003" i="8"/>
  <c r="G5003" i="8" s="1"/>
  <c r="F4533" i="8"/>
  <c r="G4533" i="8" s="1"/>
  <c r="F4945" i="8"/>
  <c r="G4945" i="8" s="1"/>
  <c r="F4862" i="8"/>
  <c r="G4862" i="8" s="1"/>
  <c r="F4836" i="8"/>
  <c r="G4836" i="8" s="1"/>
  <c r="F4840" i="8"/>
  <c r="G4840" i="8" s="1"/>
  <c r="F4668" i="8"/>
  <c r="G4668" i="8" s="1"/>
  <c r="F5022" i="8"/>
  <c r="G5022" i="8" s="1"/>
  <c r="F4829" i="8"/>
  <c r="G4829" i="8" s="1"/>
  <c r="F4876" i="8"/>
  <c r="G4876" i="8" s="1"/>
  <c r="F4793" i="8"/>
  <c r="G4793" i="8" s="1"/>
  <c r="F4949" i="8"/>
  <c r="G4949" i="8" s="1"/>
  <c r="F5029" i="8"/>
  <c r="G5029" i="8" s="1"/>
  <c r="F4926" i="8"/>
  <c r="G4926" i="8" s="1"/>
  <c r="F4518" i="8"/>
  <c r="G4518" i="8" s="1"/>
  <c r="F4892" i="8"/>
  <c r="G4892" i="8" s="1"/>
  <c r="F4979" i="8"/>
  <c r="G4979" i="8" s="1"/>
  <c r="F4766" i="8"/>
  <c r="G4766" i="8" s="1"/>
  <c r="F4993" i="8"/>
  <c r="G4993" i="8" s="1"/>
  <c r="F4997" i="8"/>
  <c r="G4997" i="8" s="1"/>
  <c r="F4760" i="8"/>
  <c r="G4760" i="8" s="1"/>
  <c r="F4801" i="8"/>
  <c r="G4801" i="8" s="1"/>
  <c r="F4780" i="8"/>
  <c r="G4780" i="8" s="1"/>
  <c r="F4853" i="8"/>
  <c r="G4853" i="8" s="1"/>
  <c r="F4893" i="8"/>
  <c r="G4893" i="8" s="1"/>
  <c r="F4982" i="8"/>
  <c r="G4982" i="8" s="1"/>
  <c r="F4846" i="8"/>
  <c r="G4846" i="8" s="1"/>
  <c r="F4887" i="8"/>
  <c r="G4887" i="8" s="1"/>
  <c r="F5041" i="8"/>
  <c r="G5041" i="8" s="1"/>
  <c r="F4931" i="8"/>
  <c r="G4931" i="8" s="1"/>
  <c r="F4955" i="8"/>
  <c r="G4955" i="8" s="1"/>
  <c r="F4859" i="8"/>
  <c r="G4859" i="8" s="1"/>
  <c r="F4472" i="8"/>
  <c r="G4472" i="8" s="1"/>
  <c r="F4902" i="8"/>
  <c r="G4902" i="8" s="1"/>
  <c r="F4907" i="8"/>
  <c r="G4907" i="8" s="1"/>
  <c r="F4976" i="8"/>
  <c r="G4976" i="8" s="1"/>
  <c r="F4965" i="8"/>
  <c r="G4965" i="8" s="1"/>
  <c r="F4551" i="8"/>
  <c r="G4551" i="8" s="1"/>
  <c r="F4509" i="8"/>
  <c r="G4509" i="8" s="1"/>
  <c r="F4915" i="8"/>
  <c r="G4915" i="8" s="1"/>
  <c r="F4885" i="8"/>
  <c r="G4885" i="8" s="1"/>
  <c r="F4830" i="8"/>
  <c r="G4830" i="8" s="1"/>
  <c r="F4897" i="8"/>
  <c r="G4897" i="8" s="1"/>
  <c r="F5288" i="8"/>
  <c r="G5288" i="8" s="1"/>
  <c r="F4914" i="8"/>
  <c r="G4914" i="8" s="1"/>
  <c r="F4711" i="8"/>
  <c r="G4711" i="8" s="1"/>
  <c r="F5010" i="8"/>
  <c r="G5010" i="8" s="1"/>
  <c r="F4584" i="8"/>
  <c r="G4584" i="8" s="1"/>
  <c r="F4610" i="8"/>
  <c r="G4610" i="8" s="1"/>
  <c r="F5048" i="8"/>
  <c r="G5048" i="8" s="1"/>
  <c r="F4510" i="8"/>
  <c r="G4510" i="8" s="1"/>
  <c r="F4586" i="8"/>
  <c r="G4586" i="8" s="1"/>
  <c r="F4757" i="8"/>
  <c r="G4757" i="8" s="1"/>
  <c r="F4772" i="8"/>
  <c r="G4772" i="8" s="1"/>
  <c r="F4973" i="8"/>
  <c r="G4973" i="8" s="1"/>
  <c r="F4943" i="8"/>
  <c r="G4943" i="8" s="1"/>
  <c r="F4891" i="8"/>
  <c r="G4891" i="8" s="1"/>
  <c r="F4759" i="8"/>
  <c r="G4759" i="8" s="1"/>
  <c r="F4987" i="8"/>
  <c r="G4987" i="8" s="1"/>
  <c r="F4854" i="8"/>
  <c r="G4854" i="8" s="1"/>
  <c r="F4904" i="8"/>
  <c r="G4904" i="8" s="1"/>
  <c r="F4861" i="8"/>
  <c r="G4861" i="8" s="1"/>
  <c r="F4985" i="8"/>
  <c r="G4985" i="8" s="1"/>
  <c r="F4912" i="8"/>
  <c r="G4912" i="8" s="1"/>
  <c r="F4999" i="8"/>
  <c r="G4999" i="8" s="1"/>
  <c r="F4870" i="8"/>
  <c r="G4870" i="8" s="1"/>
  <c r="F4909" i="8"/>
  <c r="G4909" i="8" s="1"/>
  <c r="F4485" i="8"/>
  <c r="G4485" i="8" s="1"/>
  <c r="F4550" i="8"/>
  <c r="G4550" i="8" s="1"/>
  <c r="F4682" i="8"/>
  <c r="G4682" i="8" s="1"/>
  <c r="F5051" i="8"/>
  <c r="G5051" i="8" s="1"/>
  <c r="F5052" i="8"/>
  <c r="G5052" i="8" s="1"/>
  <c r="F4721" i="8"/>
  <c r="G4721" i="8" s="1"/>
  <c r="F4570" i="8"/>
  <c r="G4570" i="8" s="1"/>
  <c r="F4994" i="8"/>
  <c r="G4994" i="8" s="1"/>
  <c r="F4844" i="8"/>
  <c r="G4844" i="8" s="1"/>
  <c r="F4838" i="8"/>
  <c r="G4838" i="8" s="1"/>
  <c r="F4812" i="8"/>
  <c r="G4812" i="8" s="1"/>
  <c r="F4786" i="8"/>
  <c r="G4786" i="8" s="1"/>
  <c r="F4497" i="8"/>
  <c r="G4497" i="8" s="1"/>
  <c r="F4676" i="8"/>
  <c r="G4676" i="8" s="1"/>
  <c r="F4671" i="8"/>
  <c r="G4671" i="8" s="1"/>
  <c r="F4680" i="8"/>
  <c r="G4680" i="8" s="1"/>
  <c r="F4704" i="8"/>
  <c r="G4704" i="8" s="1"/>
  <c r="F5020" i="8"/>
  <c r="G5020" i="8" s="1"/>
  <c r="F4937" i="8"/>
  <c r="G4937" i="8" s="1"/>
  <c r="F4924" i="8"/>
  <c r="G4924" i="8" s="1"/>
  <c r="F5019" i="8"/>
  <c r="G5019" i="8" s="1"/>
  <c r="F4934" i="8"/>
  <c r="G4934" i="8" s="1"/>
  <c r="F4911" i="8"/>
  <c r="G4911" i="8" s="1"/>
  <c r="F4803" i="8"/>
  <c r="G4803" i="8" s="1"/>
  <c r="F4883" i="8"/>
  <c r="G4883" i="8" s="1"/>
  <c r="F5032" i="8"/>
  <c r="G5032" i="8" s="1"/>
  <c r="F4905" i="8"/>
  <c r="G4905" i="8" s="1"/>
  <c r="F4889" i="8"/>
  <c r="G4889" i="8" s="1"/>
  <c r="F4855" i="8"/>
  <c r="G4855" i="8" s="1"/>
  <c r="F4913" i="8"/>
  <c r="G4913" i="8" s="1"/>
  <c r="F4768" i="8"/>
  <c r="G4768" i="8" s="1"/>
  <c r="F4878" i="8"/>
  <c r="G4878" i="8" s="1"/>
  <c r="F4817" i="8"/>
  <c r="G4817" i="8" s="1"/>
  <c r="F4496" i="8"/>
  <c r="G4496" i="8" s="1"/>
  <c r="F4633" i="8"/>
  <c r="G4633" i="8" s="1"/>
  <c r="F4910" i="8"/>
  <c r="G4910" i="8" s="1"/>
  <c r="F4933" i="8"/>
  <c r="G4933" i="8" s="1"/>
  <c r="F5040" i="8"/>
  <c r="G5040" i="8" s="1"/>
  <c r="F4956" i="8"/>
  <c r="G4956" i="8" s="1"/>
  <c r="F5329" i="8"/>
  <c r="G5329" i="8" s="1"/>
  <c r="F5284" i="8"/>
  <c r="G5284" i="8" s="1"/>
  <c r="F4624" i="8"/>
  <c r="G4624" i="8" s="1"/>
  <c r="F4559" i="8"/>
  <c r="G4559" i="8" s="1"/>
  <c r="F4699" i="8"/>
  <c r="G4699" i="8" s="1"/>
  <c r="F4659" i="8"/>
  <c r="G4659" i="8" s="1"/>
  <c r="F4820" i="8"/>
  <c r="G4820" i="8" s="1"/>
  <c r="F4843" i="8"/>
  <c r="G4843" i="8" s="1"/>
  <c r="F4903" i="8"/>
  <c r="G4903" i="8" s="1"/>
  <c r="F5031" i="8"/>
  <c r="G5031" i="8" s="1"/>
  <c r="F4877" i="8"/>
  <c r="G4877" i="8" s="1"/>
  <c r="F5012" i="8"/>
  <c r="G5012" i="8" s="1"/>
  <c r="F4857" i="8"/>
  <c r="G4857" i="8" s="1"/>
  <c r="F4963" i="8"/>
  <c r="G4963" i="8" s="1"/>
  <c r="F4865" i="8"/>
  <c r="G4865" i="8" s="1"/>
  <c r="F4530" i="8"/>
  <c r="G4530" i="8" s="1"/>
  <c r="F4962" i="8"/>
  <c r="G4962" i="8" s="1"/>
  <c r="F4992" i="8"/>
  <c r="G4992" i="8" s="1"/>
  <c r="F4792" i="8"/>
  <c r="G4792" i="8" s="1"/>
  <c r="F4795" i="8"/>
  <c r="G4795" i="8" s="1"/>
  <c r="F4517" i="8"/>
  <c r="G4517" i="8" s="1"/>
  <c r="F4806" i="8"/>
  <c r="G4806" i="8" s="1"/>
  <c r="F4779" i="8"/>
  <c r="G4779" i="8" s="1"/>
  <c r="F4969" i="8"/>
  <c r="G4969" i="8" s="1"/>
  <c r="F4832" i="8"/>
  <c r="G4832" i="8" s="1"/>
  <c r="F4615" i="8"/>
  <c r="G4615" i="8" s="1"/>
  <c r="F4773" i="8"/>
  <c r="G4773" i="8" s="1"/>
  <c r="F4998" i="8"/>
  <c r="G4998" i="8" s="1"/>
  <c r="F4782" i="8"/>
  <c r="G4782" i="8" s="1"/>
  <c r="F5254" i="8"/>
  <c r="G5254" i="8" s="1"/>
  <c r="F5307" i="8"/>
  <c r="G5307" i="8" s="1"/>
  <c r="F5264" i="8"/>
  <c r="G5264" i="8" s="1"/>
  <c r="F4648" i="8"/>
  <c r="G4648" i="8" s="1"/>
  <c r="F4477" i="8"/>
  <c r="G4477" i="8" s="1"/>
  <c r="F5038" i="8"/>
  <c r="G5038" i="8" s="1"/>
  <c r="F4726" i="8"/>
  <c r="G4726" i="8" s="1"/>
  <c r="F4599" i="8"/>
  <c r="G4599" i="8" s="1"/>
  <c r="F4612" i="8"/>
  <c r="G4612" i="8" s="1"/>
  <c r="F4705" i="8"/>
  <c r="G4705" i="8" s="1"/>
  <c r="F4716" i="8"/>
  <c r="G4716" i="8" s="1"/>
  <c r="F4578" i="8"/>
  <c r="G4578" i="8" s="1"/>
  <c r="F4531" i="8"/>
  <c r="G4531" i="8" s="1"/>
  <c r="F4583" i="8"/>
  <c r="G4583" i="8" s="1"/>
  <c r="F4884" i="8"/>
  <c r="G4884" i="8" s="1"/>
  <c r="F4980" i="8"/>
  <c r="G4980" i="8" s="1"/>
  <c r="F4835" i="8"/>
  <c r="G4835" i="8" s="1"/>
  <c r="F4851" i="8"/>
  <c r="G4851" i="8" s="1"/>
  <c r="F4856" i="8"/>
  <c r="G4856" i="8" s="1"/>
  <c r="F4756" i="8"/>
  <c r="G4756" i="8" s="1"/>
  <c r="F4981" i="8"/>
  <c r="G4981" i="8" s="1"/>
  <c r="F4968" i="8"/>
  <c r="G4968" i="8" s="1"/>
  <c r="F4864" i="8"/>
  <c r="G4864" i="8" s="1"/>
  <c r="F4966" i="8"/>
  <c r="G4966" i="8" s="1"/>
  <c r="F4833" i="8"/>
  <c r="G4833" i="8" s="1"/>
  <c r="F5017" i="8"/>
  <c r="G5017" i="8" s="1"/>
  <c r="F4990" i="8"/>
  <c r="G4990" i="8" s="1"/>
  <c r="F4936" i="8"/>
  <c r="G4936" i="8" s="1"/>
  <c r="F4977" i="8"/>
  <c r="G4977" i="8" s="1"/>
  <c r="F4920" i="8"/>
  <c r="G4920" i="8" s="1"/>
  <c r="F4809" i="8"/>
  <c r="G4809" i="8" s="1"/>
  <c r="F4567" i="8"/>
  <c r="G4567" i="8" s="1"/>
  <c r="F5025" i="8"/>
  <c r="G5025" i="8" s="1"/>
  <c r="F4747" i="8"/>
  <c r="G4747" i="8" s="1"/>
  <c r="F4967" i="8"/>
  <c r="G4967" i="8" s="1"/>
  <c r="F4796" i="8"/>
  <c r="G4796" i="8" s="1"/>
  <c r="F4932" i="8"/>
  <c r="G4932" i="8" s="1"/>
  <c r="F4989" i="8"/>
  <c r="G4989" i="8" s="1"/>
  <c r="F5229" i="8"/>
  <c r="G5229" i="8" s="1"/>
  <c r="F5043" i="8"/>
  <c r="G5043" i="8" s="1"/>
  <c r="F4454" i="8"/>
  <c r="G4454" i="8" s="1"/>
  <c r="F4503" i="8"/>
  <c r="G4503" i="8" s="1"/>
  <c r="F4536" i="8"/>
  <c r="G4536" i="8" s="1"/>
  <c r="F4743" i="8"/>
  <c r="G4743" i="8" s="1"/>
  <c r="F5030" i="8"/>
  <c r="G5030" i="8" s="1"/>
  <c r="F4545" i="8"/>
  <c r="G4545" i="8" s="1"/>
  <c r="F4657" i="8"/>
  <c r="G4657" i="8" s="1"/>
  <c r="F4508" i="8"/>
  <c r="G4508" i="8" s="1"/>
  <c r="F4626" i="8"/>
  <c r="G4626" i="8" s="1"/>
  <c r="F4527" i="8"/>
  <c r="G4527" i="8" s="1"/>
  <c r="F4748" i="8"/>
  <c r="G4748" i="8" s="1"/>
  <c r="F4653" i="8"/>
  <c r="G4653" i="8" s="1"/>
  <c r="F5018" i="8"/>
  <c r="G5018" i="8" s="1"/>
  <c r="F5002" i="8"/>
  <c r="G5002" i="8" s="1"/>
  <c r="F4617" i="8"/>
  <c r="G4617" i="8" s="1"/>
  <c r="F4290" i="8"/>
  <c r="G4290" i="8" s="1"/>
  <c r="F4623" i="8"/>
  <c r="G4623" i="8" s="1"/>
  <c r="F4609" i="8"/>
  <c r="G4609" i="8" s="1"/>
  <c r="F4492" i="8"/>
  <c r="G4492" i="8" s="1"/>
  <c r="F4528" i="8"/>
  <c r="G4528" i="8" s="1"/>
  <c r="F4986" i="8"/>
  <c r="G4986" i="8" s="1"/>
  <c r="F4921" i="8"/>
  <c r="G4921" i="8" s="1"/>
  <c r="F4788" i="8"/>
  <c r="G4788" i="8" s="1"/>
  <c r="F4953" i="8"/>
  <c r="G4953" i="8" s="1"/>
  <c r="F4867" i="8"/>
  <c r="G4867" i="8" s="1"/>
  <c r="F4777" i="8"/>
  <c r="G4777" i="8" s="1"/>
  <c r="F5049" i="8"/>
  <c r="G5049" i="8" s="1"/>
  <c r="F5009" i="8"/>
  <c r="G5009" i="8" s="1"/>
  <c r="F4824" i="8"/>
  <c r="G4824" i="8" s="1"/>
  <c r="F4908" i="8"/>
  <c r="G4908" i="8" s="1"/>
  <c r="F4957" i="8"/>
  <c r="G4957" i="8" s="1"/>
  <c r="F4776" i="8"/>
  <c r="G4776" i="8" s="1"/>
  <c r="F4951" i="8"/>
  <c r="G4951" i="8" s="1"/>
  <c r="F4645" i="8"/>
  <c r="G4645" i="8" s="1"/>
  <c r="F4942" i="8"/>
  <c r="G4942" i="8" s="1"/>
  <c r="F4790" i="8"/>
  <c r="G4790" i="8" s="1"/>
  <c r="F4808" i="8"/>
  <c r="G4808" i="8" s="1"/>
  <c r="F4869" i="8"/>
  <c r="G4869" i="8" s="1"/>
  <c r="F4916" i="8"/>
  <c r="G4916" i="8" s="1"/>
  <c r="F4775" i="8"/>
  <c r="G4775" i="8" s="1"/>
  <c r="F5028" i="8"/>
  <c r="G5028" i="8" s="1"/>
  <c r="F4960" i="8"/>
  <c r="G4960" i="8" s="1"/>
  <c r="F4984" i="8"/>
  <c r="G4984" i="8" s="1"/>
  <c r="F5238" i="8"/>
  <c r="G5238" i="8" s="1"/>
  <c r="F5345" i="8"/>
  <c r="G5345" i="8" s="1"/>
  <c r="F4991" i="8"/>
  <c r="G4991" i="8" s="1"/>
  <c r="F5318" i="8"/>
  <c r="G5318" i="8" s="1"/>
  <c r="F5263" i="8"/>
  <c r="G5263" i="8" s="1"/>
  <c r="F4798" i="8"/>
  <c r="G4798" i="8" s="1"/>
  <c r="F4852" i="8"/>
  <c r="G4852" i="8" s="1"/>
  <c r="F5342" i="8"/>
  <c r="G5342" i="8" s="1"/>
  <c r="F4816" i="8"/>
  <c r="G4816" i="8" s="1"/>
  <c r="F5262" i="8"/>
  <c r="G5262" i="8" s="1"/>
  <c r="F5325" i="8"/>
  <c r="G5325" i="8" s="1"/>
  <c r="F5036" i="8"/>
  <c r="G5036" i="8" s="1"/>
  <c r="F5315" i="8"/>
  <c r="G5315" i="8" s="1"/>
  <c r="F4753" i="8"/>
  <c r="G4753" i="8" s="1"/>
  <c r="F5001" i="8"/>
  <c r="G5001" i="8" s="1"/>
  <c r="F5287" i="8"/>
  <c r="G5287" i="8" s="1"/>
  <c r="F5250" i="8"/>
  <c r="G5250" i="8" s="1"/>
  <c r="F5184" i="8"/>
  <c r="G5184" i="8" s="1"/>
  <c r="F5216" i="8"/>
  <c r="G5216" i="8" s="1"/>
  <c r="F5336" i="8"/>
  <c r="G5336" i="8" s="1"/>
  <c r="F4970" i="8"/>
  <c r="G4970" i="8" s="1"/>
  <c r="F4879" i="8"/>
  <c r="G4879" i="8" s="1"/>
  <c r="F5251" i="8"/>
  <c r="G5251" i="8" s="1"/>
  <c r="F4898" i="8"/>
  <c r="G4898" i="8" s="1"/>
  <c r="F5313" i="8"/>
  <c r="G5313" i="8" s="1"/>
  <c r="F5222" i="8"/>
  <c r="G5222" i="8" s="1"/>
  <c r="F4761" i="8"/>
  <c r="G4761" i="8" s="1"/>
  <c r="F4928" i="8"/>
  <c r="G4928" i="8" s="1"/>
  <c r="F5340" i="8"/>
  <c r="G5340" i="8" s="1"/>
  <c r="F5008" i="8"/>
  <c r="G5008" i="8" s="1"/>
  <c r="F5242" i="8"/>
  <c r="G5242" i="8" s="1"/>
  <c r="F4894" i="8"/>
  <c r="G4894" i="8" s="1"/>
  <c r="F5353" i="8"/>
  <c r="G5353" i="8" s="1"/>
  <c r="F5206" i="8"/>
  <c r="G5206" i="8" s="1"/>
  <c r="F5298" i="8"/>
  <c r="G5298" i="8" s="1"/>
  <c r="F4842" i="8"/>
  <c r="G4842" i="8" s="1"/>
  <c r="F5267" i="8"/>
  <c r="G5267" i="8" s="1"/>
  <c r="F5289" i="8"/>
  <c r="G5289" i="8" s="1"/>
  <c r="F4947" i="8"/>
  <c r="G4947" i="8" s="1"/>
  <c r="F4938" i="8"/>
  <c r="G4938" i="8" s="1"/>
  <c r="F5341" i="8"/>
  <c r="G5341" i="8" s="1"/>
  <c r="F5296" i="8"/>
  <c r="G5296" i="8" s="1"/>
  <c r="F5257" i="8"/>
  <c r="G5257" i="8" s="1"/>
  <c r="F4770" i="8"/>
  <c r="G4770" i="8" s="1"/>
  <c r="F5265" i="8"/>
  <c r="G5265" i="8" s="1"/>
  <c r="F5276" i="8"/>
  <c r="G5276" i="8" s="1"/>
  <c r="F5272" i="8"/>
  <c r="G5272" i="8" s="1"/>
  <c r="F4847" i="8"/>
  <c r="G4847" i="8" s="1"/>
  <c r="F5311" i="8"/>
  <c r="G5311" i="8" s="1"/>
  <c r="F5248" i="8"/>
  <c r="G5248" i="8" s="1"/>
  <c r="F5241" i="8"/>
  <c r="G5241" i="8" s="1"/>
  <c r="F5319" i="8"/>
  <c r="G5319" i="8" s="1"/>
  <c r="F5332" i="8"/>
  <c r="G5332" i="8" s="1"/>
  <c r="F4850" i="8"/>
  <c r="G4850" i="8" s="1"/>
  <c r="F5273" i="8"/>
  <c r="G5273" i="8" s="1"/>
  <c r="F5011" i="8"/>
  <c r="G5011" i="8" s="1"/>
  <c r="F5218" i="8"/>
  <c r="G5218" i="8" s="1"/>
  <c r="F4988" i="8"/>
  <c r="G4988" i="8" s="1"/>
  <c r="F5282" i="8"/>
  <c r="G5282" i="8" s="1"/>
  <c r="F5260" i="8"/>
  <c r="G5260" i="8" s="1"/>
  <c r="F4767" i="8"/>
  <c r="G4767" i="8" s="1"/>
  <c r="F5170" i="8"/>
  <c r="G5170" i="8" s="1"/>
  <c r="F5200" i="8"/>
  <c r="G5200" i="8" s="1"/>
  <c r="F4794" i="8"/>
  <c r="G4794" i="8" s="1"/>
  <c r="F4888" i="8"/>
  <c r="G4888" i="8" s="1"/>
  <c r="F5014" i="8"/>
  <c r="G5014" i="8" s="1"/>
  <c r="F5303" i="8"/>
  <c r="G5303" i="8" s="1"/>
  <c r="F4906" i="8"/>
  <c r="G4906" i="8" s="1"/>
  <c r="F5301" i="8"/>
  <c r="G5301" i="8" s="1"/>
  <c r="F5283" i="8"/>
  <c r="G5283" i="8" s="1"/>
  <c r="F5054" i="8"/>
  <c r="G5054" i="8" s="1"/>
  <c r="F5202" i="8"/>
  <c r="G5202" i="8" s="1"/>
  <c r="F5320" i="8"/>
  <c r="G5320" i="8" s="1"/>
  <c r="F5044" i="8"/>
  <c r="G5044" i="8" s="1"/>
  <c r="F4771" i="8"/>
  <c r="G4771" i="8" s="1"/>
  <c r="F5310" i="8"/>
  <c r="G5310" i="8" s="1"/>
  <c r="F5295" i="8"/>
  <c r="G5295" i="8" s="1"/>
  <c r="F4758" i="8"/>
  <c r="G4758" i="8" s="1"/>
  <c r="F4899" i="8"/>
  <c r="G4899" i="8" s="1"/>
  <c r="F4881" i="8"/>
  <c r="G4881" i="8" s="1"/>
  <c r="F5334" i="8"/>
  <c r="G5334" i="8" s="1"/>
  <c r="F5275" i="8"/>
  <c r="G5275" i="8" s="1"/>
  <c r="F5328" i="8"/>
  <c r="G5328" i="8" s="1"/>
  <c r="F4826" i="8"/>
  <c r="G4826" i="8" s="1"/>
  <c r="F5039" i="8"/>
  <c r="G5039" i="8" s="1"/>
  <c r="F4972" i="8"/>
  <c r="G4972" i="8" s="1"/>
  <c r="F5007" i="8"/>
  <c r="G5007" i="8" s="1"/>
  <c r="F5258" i="8"/>
  <c r="G5258" i="8" s="1"/>
  <c r="F4923" i="8"/>
  <c r="G4923" i="8" s="1"/>
  <c r="F5221" i="8"/>
  <c r="G5221" i="8" s="1"/>
  <c r="F5322" i="8"/>
  <c r="G5322" i="8" s="1"/>
  <c r="F4762" i="8"/>
  <c r="G4762" i="8" s="1"/>
  <c r="F4875" i="8"/>
  <c r="G4875" i="8" s="1"/>
  <c r="F4944" i="8"/>
  <c r="G4944" i="8" s="1"/>
  <c r="F4831" i="8"/>
  <c r="G4831" i="8" s="1"/>
  <c r="F5294" i="8"/>
  <c r="G5294" i="8" s="1"/>
  <c r="F5219" i="8"/>
  <c r="G5219" i="8" s="1"/>
  <c r="F5259" i="8"/>
  <c r="G5259" i="8" s="1"/>
  <c r="F4925" i="8"/>
  <c r="G4925" i="8" s="1"/>
  <c r="F5326" i="8"/>
  <c r="G5326" i="8" s="1"/>
  <c r="F5246" i="8"/>
  <c r="G5246" i="8" s="1"/>
  <c r="F5344" i="8"/>
  <c r="G5344" i="8" s="1"/>
  <c r="F5198" i="8"/>
  <c r="G5198" i="8" s="1"/>
  <c r="F5035" i="8"/>
  <c r="G5035" i="8" s="1"/>
  <c r="F5316" i="8"/>
  <c r="G5316" i="8" s="1"/>
  <c r="F5146" i="8"/>
  <c r="G5146" i="8" s="1"/>
  <c r="F4952" i="8"/>
  <c r="G4952" i="8" s="1"/>
  <c r="F4785" i="8"/>
  <c r="G4785" i="8" s="1"/>
  <c r="F5235" i="8"/>
  <c r="G5235" i="8" s="1"/>
  <c r="F4863" i="8"/>
  <c r="G4863" i="8" s="1"/>
  <c r="F5131" i="8"/>
  <c r="G5131" i="8" s="1"/>
  <c r="F5047" i="8"/>
  <c r="G5047" i="8" s="1"/>
  <c r="F4848" i="8"/>
  <c r="G4848" i="8" s="1"/>
  <c r="F5278" i="8"/>
  <c r="G5278" i="8" s="1"/>
  <c r="F4882" i="8"/>
  <c r="G4882" i="8" s="1"/>
  <c r="F4971" i="8"/>
  <c r="G4971" i="8" s="1"/>
  <c r="F5291" i="8"/>
  <c r="G5291" i="8" s="1"/>
  <c r="F5270" i="8"/>
  <c r="G5270" i="8" s="1"/>
  <c r="F4890" i="8"/>
  <c r="G4890" i="8" s="1"/>
  <c r="F5277" i="8"/>
  <c r="G5277" i="8" s="1"/>
  <c r="F5343" i="8"/>
  <c r="G5343" i="8" s="1"/>
  <c r="F5190" i="8"/>
  <c r="G5190" i="8" s="1"/>
  <c r="F4871" i="8"/>
  <c r="G4871" i="8" s="1"/>
  <c r="F5213" i="8"/>
  <c r="G5213" i="8" s="1"/>
  <c r="F5300" i="8"/>
  <c r="G5300" i="8" s="1"/>
  <c r="F4755" i="8"/>
  <c r="G4755" i="8" s="1"/>
  <c r="F5299" i="8"/>
  <c r="G5299" i="8" s="1"/>
  <c r="F5162" i="8"/>
  <c r="G5162" i="8" s="1"/>
  <c r="F5138" i="8"/>
  <c r="G5138" i="8" s="1"/>
  <c r="F5208" i="8"/>
  <c r="G5208" i="8" s="1"/>
  <c r="F4818" i="8"/>
  <c r="G4818" i="8" s="1"/>
  <c r="F4811" i="8"/>
  <c r="G4811" i="8" s="1"/>
  <c r="F5062" i="8"/>
  <c r="G5062" i="8" s="1"/>
  <c r="F4825" i="8"/>
  <c r="G4825" i="8" s="1"/>
  <c r="F4828" i="8"/>
  <c r="G4828" i="8" s="1"/>
  <c r="F4791" i="8"/>
  <c r="G4791" i="8" s="1"/>
  <c r="F4462" i="8"/>
  <c r="G4462" i="8" s="1"/>
  <c r="F4978" i="8"/>
  <c r="G4978" i="8" s="1"/>
  <c r="F4823" i="8"/>
  <c r="G4823" i="8" s="1"/>
  <c r="F4941" i="8"/>
  <c r="G4941" i="8" s="1"/>
  <c r="F4918" i="8"/>
  <c r="G4918" i="8" s="1"/>
  <c r="F5309" i="8"/>
  <c r="G5309" i="8" s="1"/>
  <c r="F5245" i="8"/>
  <c r="G5245" i="8" s="1"/>
  <c r="F5098" i="8"/>
  <c r="G5098" i="8" s="1"/>
  <c r="F5211" i="8"/>
  <c r="G5211" i="8" s="1"/>
  <c r="F5225" i="8"/>
  <c r="G5225" i="8" s="1"/>
  <c r="F4922" i="8"/>
  <c r="G4922" i="8" s="1"/>
  <c r="F4896" i="8"/>
  <c r="G4896" i="8" s="1"/>
  <c r="F4841" i="8"/>
  <c r="G4841" i="8" s="1"/>
  <c r="F4764" i="8"/>
  <c r="G4764" i="8" s="1"/>
  <c r="F5237" i="8"/>
  <c r="G5237" i="8" s="1"/>
  <c r="F4754" i="8"/>
  <c r="G4754" i="8" s="1"/>
  <c r="F5230" i="8"/>
  <c r="G5230" i="8" s="1"/>
  <c r="F5194" i="8"/>
  <c r="G5194" i="8" s="1"/>
  <c r="F5214" i="8"/>
  <c r="G5214" i="8" s="1"/>
  <c r="F5233" i="8"/>
  <c r="G5233" i="8" s="1"/>
  <c r="F5302" i="8"/>
  <c r="G5302" i="8" s="1"/>
  <c r="F5349" i="8"/>
  <c r="G5349" i="8" s="1"/>
  <c r="F5253" i="8"/>
  <c r="G5253" i="8" s="1"/>
  <c r="F5337" i="8"/>
  <c r="G5337" i="8" s="1"/>
  <c r="F4815" i="8"/>
  <c r="G4815" i="8" s="1"/>
  <c r="F4834" i="8"/>
  <c r="G4834" i="8" s="1"/>
  <c r="F5192" i="8"/>
  <c r="G5192" i="8" s="1"/>
  <c r="F4787" i="8"/>
  <c r="G4787" i="8" s="1"/>
  <c r="F5126" i="8"/>
  <c r="G5126" i="8" s="1"/>
  <c r="F4872" i="8"/>
  <c r="G4872" i="8" s="1"/>
  <c r="F4784" i="8"/>
  <c r="G4784" i="8" s="1"/>
  <c r="F5280" i="8"/>
  <c r="G5280" i="8" s="1"/>
  <c r="F5271" i="8"/>
  <c r="G5271" i="8" s="1"/>
  <c r="F5348" i="8"/>
  <c r="G5348" i="8" s="1"/>
  <c r="F4930" i="8"/>
  <c r="G4930" i="8" s="1"/>
  <c r="F4845" i="8"/>
  <c r="G4845" i="8" s="1"/>
  <c r="F4475" i="8"/>
  <c r="G4475" i="8" s="1"/>
  <c r="F4763" i="8"/>
  <c r="G4763" i="8" s="1"/>
  <c r="F4927" i="8"/>
  <c r="G4927" i="8" s="1"/>
  <c r="F4469" i="8"/>
  <c r="G4469" i="8" s="1"/>
  <c r="F4458" i="8"/>
  <c r="G4458" i="8" s="1"/>
  <c r="F4958" i="8"/>
  <c r="G4958" i="8" s="1"/>
  <c r="F4774" i="8"/>
  <c r="G4774" i="8" s="1"/>
  <c r="F4453" i="8"/>
  <c r="G4453" i="8" s="1"/>
  <c r="F5347" i="8"/>
  <c r="G5347" i="8" s="1"/>
  <c r="F5266" i="8"/>
  <c r="G5266" i="8" s="1"/>
  <c r="F4789" i="8"/>
  <c r="G4789" i="8" s="1"/>
  <c r="F5323" i="8"/>
  <c r="G5323" i="8" s="1"/>
  <c r="F4778" i="8"/>
  <c r="G4778" i="8" s="1"/>
  <c r="F4946" i="8"/>
  <c r="G4946" i="8" s="1"/>
  <c r="F5269" i="8"/>
  <c r="G5269" i="8" s="1"/>
  <c r="F5352" i="8"/>
  <c r="G5352" i="8" s="1"/>
  <c r="F5339" i="8"/>
  <c r="G5339" i="8" s="1"/>
  <c r="F4822" i="8"/>
  <c r="G4822" i="8" s="1"/>
  <c r="F4866" i="8"/>
  <c r="G4866" i="8" s="1"/>
  <c r="F5243" i="8"/>
  <c r="G5243" i="8" s="1"/>
  <c r="F5249" i="8"/>
  <c r="G5249" i="8" s="1"/>
  <c r="F5321" i="8"/>
  <c r="G5321" i="8" s="1"/>
  <c r="F4800" i="8"/>
  <c r="G4800" i="8" s="1"/>
  <c r="F5016" i="8"/>
  <c r="G5016" i="8" s="1"/>
  <c r="F5279" i="8"/>
  <c r="G5279" i="8" s="1"/>
  <c r="F5217" i="8"/>
  <c r="G5217" i="8" s="1"/>
  <c r="F4858" i="8"/>
  <c r="G4858" i="8" s="1"/>
  <c r="F5256" i="8"/>
  <c r="G5256" i="8" s="1"/>
  <c r="F5158" i="8"/>
  <c r="G5158" i="8" s="1"/>
  <c r="F4961" i="8"/>
  <c r="G4961" i="8" s="1"/>
  <c r="F5268" i="8"/>
  <c r="G5268" i="8" s="1"/>
  <c r="F5224" i="8"/>
  <c r="G5224" i="8" s="1"/>
  <c r="F5285" i="8"/>
  <c r="G5285" i="8" s="1"/>
  <c r="F5335" i="8"/>
  <c r="G5335" i="8" s="1"/>
  <c r="F5037" i="8"/>
  <c r="G5037" i="8" s="1"/>
  <c r="F4827" i="8"/>
  <c r="G4827" i="8" s="1"/>
  <c r="F5286" i="8"/>
  <c r="G5286" i="8" s="1"/>
  <c r="F4810" i="8"/>
  <c r="G4810" i="8" s="1"/>
  <c r="F5151" i="8"/>
  <c r="G5151" i="8" s="1"/>
  <c r="F5139" i="8"/>
  <c r="G5139" i="8" s="1"/>
  <c r="F5181" i="8"/>
  <c r="G5181" i="8" s="1"/>
  <c r="F5083" i="8"/>
  <c r="G5083" i="8" s="1"/>
  <c r="F5145" i="8"/>
  <c r="G5145" i="8" s="1"/>
  <c r="F5182" i="8"/>
  <c r="G5182" i="8" s="1"/>
  <c r="F5132" i="8"/>
  <c r="G5132" i="8" s="1"/>
  <c r="F5136" i="8"/>
  <c r="G5136" i="8" s="1"/>
  <c r="F5346" i="8"/>
  <c r="G5346" i="8" s="1"/>
  <c r="F5244" i="8"/>
  <c r="G5244" i="8" s="1"/>
  <c r="F5117" i="8"/>
  <c r="G5117" i="8" s="1"/>
  <c r="F5110" i="8"/>
  <c r="G5110" i="8" s="1"/>
  <c r="F5091" i="8"/>
  <c r="G5091" i="8" s="1"/>
  <c r="F5055" i="8"/>
  <c r="G5055" i="8" s="1"/>
  <c r="F5297" i="8"/>
  <c r="G5297" i="8" s="1"/>
  <c r="F4797" i="8"/>
  <c r="G4797" i="8" s="1"/>
  <c r="F5144" i="8"/>
  <c r="G5144" i="8" s="1"/>
  <c r="F5111" i="8"/>
  <c r="G5111" i="8" s="1"/>
  <c r="F5156" i="8"/>
  <c r="G5156" i="8" s="1"/>
  <c r="F5193" i="8"/>
  <c r="G5193" i="8" s="1"/>
  <c r="F5305" i="8"/>
  <c r="G5305" i="8" s="1"/>
  <c r="F5261" i="8"/>
  <c r="G5261" i="8" s="1"/>
  <c r="F5209" i="8"/>
  <c r="G5209" i="8" s="1"/>
  <c r="F5023" i="8"/>
  <c r="G5023" i="8" s="1"/>
  <c r="F5292" i="8"/>
  <c r="G5292" i="8" s="1"/>
  <c r="F5149" i="8"/>
  <c r="G5149" i="8" s="1"/>
  <c r="F5085" i="8"/>
  <c r="G5085" i="8" s="1"/>
  <c r="F5161" i="8"/>
  <c r="G5161" i="8" s="1"/>
  <c r="F5073" i="8"/>
  <c r="G5073" i="8" s="1"/>
  <c r="F5173" i="8"/>
  <c r="G5173" i="8" s="1"/>
  <c r="F5175" i="8"/>
  <c r="G5175" i="8" s="1"/>
  <c r="F5220" i="8"/>
  <c r="G5220" i="8" s="1"/>
  <c r="F5129" i="8"/>
  <c r="G5129" i="8" s="1"/>
  <c r="F5166" i="8"/>
  <c r="G5166" i="8" s="1"/>
  <c r="F5116" i="8"/>
  <c r="G5116" i="8" s="1"/>
  <c r="F5153" i="8"/>
  <c r="G5153" i="8" s="1"/>
  <c r="F5210" i="8"/>
  <c r="G5210" i="8" s="1"/>
  <c r="F5331" i="8"/>
  <c r="G5331" i="8" s="1"/>
  <c r="F5167" i="8"/>
  <c r="G5167" i="8" s="1"/>
  <c r="F5312" i="8"/>
  <c r="G5312" i="8" s="1"/>
  <c r="F4501" i="8"/>
  <c r="G4501" i="8" s="1"/>
  <c r="F5317" i="8"/>
  <c r="G5317" i="8" s="1"/>
  <c r="F5308" i="8"/>
  <c r="G5308" i="8" s="1"/>
  <c r="F5074" i="8"/>
  <c r="G5074" i="8" s="1"/>
  <c r="F5096" i="8"/>
  <c r="G5096" i="8" s="1"/>
  <c r="F5205" i="8"/>
  <c r="G5205" i="8" s="1"/>
  <c r="F5177" i="8"/>
  <c r="G5177" i="8" s="1"/>
  <c r="F5072" i="8"/>
  <c r="G5072" i="8" s="1"/>
  <c r="F5232" i="8"/>
  <c r="G5232" i="8" s="1"/>
  <c r="F5089" i="8"/>
  <c r="G5089" i="8" s="1"/>
  <c r="F5104" i="8"/>
  <c r="G5104" i="8" s="1"/>
  <c r="F5191" i="8"/>
  <c r="G5191" i="8" s="1"/>
  <c r="F5236" i="8"/>
  <c r="G5236" i="8" s="1"/>
  <c r="F5070" i="8"/>
  <c r="G5070" i="8" s="1"/>
  <c r="F5148" i="8"/>
  <c r="G5148" i="8" s="1"/>
  <c r="F5092" i="8"/>
  <c r="G5092" i="8" s="1"/>
  <c r="F5231" i="8"/>
  <c r="G5231" i="8" s="1"/>
  <c r="F5204" i="8"/>
  <c r="G5204" i="8" s="1"/>
  <c r="F5113" i="8"/>
  <c r="G5113" i="8" s="1"/>
  <c r="F5150" i="8"/>
  <c r="G5150" i="8" s="1"/>
  <c r="F5228" i="8"/>
  <c r="G5228" i="8" s="1"/>
  <c r="F4975" i="8"/>
  <c r="G4975" i="8" s="1"/>
  <c r="F5112" i="8"/>
  <c r="G5112" i="8" s="1"/>
  <c r="F5147" i="8"/>
  <c r="G5147" i="8" s="1"/>
  <c r="F4799" i="8"/>
  <c r="G4799" i="8" s="1"/>
  <c r="F5094" i="8"/>
  <c r="G5094" i="8" s="1"/>
  <c r="F5179" i="8"/>
  <c r="G5179" i="8" s="1"/>
  <c r="F5058" i="8"/>
  <c r="G5058" i="8" s="1"/>
  <c r="F5207" i="8"/>
  <c r="G5207" i="8" s="1"/>
  <c r="F5252" i="8"/>
  <c r="G5252" i="8" s="1"/>
  <c r="F5086" i="8"/>
  <c r="G5086" i="8" s="1"/>
  <c r="F5234" i="8"/>
  <c r="G5234" i="8" s="1"/>
  <c r="F5164" i="8"/>
  <c r="G5164" i="8" s="1"/>
  <c r="F5174" i="8"/>
  <c r="G5174" i="8" s="1"/>
  <c r="F5063" i="8"/>
  <c r="G5063" i="8" s="1"/>
  <c r="F5108" i="8"/>
  <c r="G5108" i="8" s="1"/>
  <c r="F5103" i="8"/>
  <c r="G5103" i="8" s="1"/>
  <c r="F5076" i="8"/>
  <c r="G5076" i="8" s="1"/>
  <c r="F5114" i="8"/>
  <c r="G5114" i="8" s="1"/>
  <c r="F47" i="8"/>
  <c r="F5188" i="8"/>
  <c r="G5188" i="8" s="1"/>
  <c r="F5059" i="8"/>
  <c r="G5059" i="8" s="1"/>
  <c r="F5338" i="8"/>
  <c r="G5338" i="8" s="1"/>
  <c r="F5100" i="8"/>
  <c r="G5100" i="8" s="1"/>
  <c r="F5075" i="8"/>
  <c r="G5075" i="8" s="1"/>
  <c r="F5137" i="8"/>
  <c r="G5137" i="8" s="1"/>
  <c r="F4874" i="8"/>
  <c r="G4874" i="8" s="1"/>
  <c r="F5197" i="8"/>
  <c r="G5197" i="8" s="1"/>
  <c r="F5107" i="8"/>
  <c r="G5107" i="8" s="1"/>
  <c r="F5290" i="8"/>
  <c r="G5290" i="8" s="1"/>
  <c r="F5105" i="8"/>
  <c r="G5105" i="8" s="1"/>
  <c r="F5155" i="8"/>
  <c r="G5155" i="8" s="1"/>
  <c r="F5079" i="8"/>
  <c r="G5079" i="8" s="1"/>
  <c r="F5124" i="8"/>
  <c r="G5124" i="8" s="1"/>
  <c r="F5154" i="8"/>
  <c r="G5154" i="8" s="1"/>
  <c r="F5247" i="8"/>
  <c r="G5247" i="8" s="1"/>
  <c r="F5106" i="8"/>
  <c r="G5106" i="8" s="1"/>
  <c r="F5281" i="8"/>
  <c r="G5281" i="8" s="1"/>
  <c r="F5171" i="8"/>
  <c r="G5171" i="8" s="1"/>
  <c r="F5061" i="8"/>
  <c r="G5061" i="8" s="1"/>
  <c r="F5122" i="8"/>
  <c r="G5122" i="8" s="1"/>
  <c r="F5159" i="8"/>
  <c r="G5159" i="8" s="1"/>
  <c r="F5215" i="8"/>
  <c r="G5215" i="8" s="1"/>
  <c r="F5168" i="8"/>
  <c r="G5168" i="8" s="1"/>
  <c r="F5143" i="8"/>
  <c r="G5143" i="8" s="1"/>
  <c r="F5060" i="8"/>
  <c r="G5060" i="8" s="1"/>
  <c r="F5134" i="8"/>
  <c r="G5134" i="8" s="1"/>
  <c r="F5212" i="8"/>
  <c r="G5212" i="8" s="1"/>
  <c r="F5274" i="8"/>
  <c r="G5274" i="8" s="1"/>
  <c r="F5314" i="8"/>
  <c r="G5314" i="8" s="1"/>
  <c r="F5093" i="8"/>
  <c r="G5093" i="8" s="1"/>
  <c r="F5066" i="8"/>
  <c r="G5066" i="8" s="1"/>
  <c r="F5330" i="8"/>
  <c r="G5330" i="8" s="1"/>
  <c r="F4837" i="8"/>
  <c r="G4837" i="8" s="1"/>
  <c r="F4802" i="8"/>
  <c r="G4802" i="8" s="1"/>
  <c r="F5333" i="8"/>
  <c r="G5333" i="8" s="1"/>
  <c r="F5351" i="8"/>
  <c r="G5351" i="8" s="1"/>
  <c r="F5223" i="8"/>
  <c r="G5223" i="8" s="1"/>
  <c r="F5065" i="8"/>
  <c r="G5065" i="8" s="1"/>
  <c r="F5102" i="8"/>
  <c r="G5102" i="8" s="1"/>
  <c r="F5123" i="8"/>
  <c r="G5123" i="8" s="1"/>
  <c r="F5180" i="8"/>
  <c r="G5180" i="8" s="1"/>
  <c r="F5165" i="8"/>
  <c r="G5165" i="8" s="1"/>
  <c r="F5069" i="8"/>
  <c r="G5069" i="8" s="1"/>
  <c r="F5119" i="8"/>
  <c r="G5119" i="8" s="1"/>
  <c r="F5080" i="8"/>
  <c r="G5080" i="8" s="1"/>
  <c r="F5087" i="8"/>
  <c r="G5087" i="8" s="1"/>
  <c r="F5199" i="8"/>
  <c r="G5199" i="8" s="1"/>
  <c r="F5101" i="8"/>
  <c r="G5101" i="8" s="1"/>
  <c r="F5203" i="8"/>
  <c r="G5203" i="8" s="1"/>
  <c r="F5240" i="8"/>
  <c r="G5240" i="8" s="1"/>
  <c r="F5097" i="8"/>
  <c r="G5097" i="8" s="1"/>
  <c r="F5084" i="8"/>
  <c r="G5084" i="8" s="1"/>
  <c r="F5186" i="8"/>
  <c r="G5186" i="8" s="1"/>
  <c r="F5121" i="8"/>
  <c r="G5121" i="8" s="1"/>
  <c r="F5327" i="8"/>
  <c r="G5327" i="8" s="1"/>
  <c r="F5324" i="8"/>
  <c r="G5324" i="8" s="1"/>
  <c r="F5306" i="8"/>
  <c r="G5306" i="8" s="1"/>
  <c r="F5350" i="8"/>
  <c r="G5350" i="8" s="1"/>
  <c r="F4895" i="8"/>
  <c r="G4895" i="8" s="1"/>
  <c r="F5067" i="8"/>
  <c r="G5067" i="8" s="1"/>
  <c r="F5109" i="8"/>
  <c r="G5109" i="8" s="1"/>
  <c r="F5095" i="8"/>
  <c r="G5095" i="8" s="1"/>
  <c r="F5140" i="8"/>
  <c r="G5140" i="8" s="1"/>
  <c r="F5178" i="8"/>
  <c r="G5178" i="8" s="1"/>
  <c r="F5135" i="8"/>
  <c r="G5135" i="8" s="1"/>
  <c r="F5130" i="8"/>
  <c r="G5130" i="8" s="1"/>
  <c r="F5088" i="8"/>
  <c r="G5088" i="8" s="1"/>
  <c r="F5157" i="8"/>
  <c r="G5157" i="8" s="1"/>
  <c r="F5077" i="8"/>
  <c r="G5077" i="8" s="1"/>
  <c r="F5056" i="8"/>
  <c r="G5056" i="8" s="1"/>
  <c r="F5185" i="8"/>
  <c r="G5185" i="8" s="1"/>
  <c r="F5160" i="8"/>
  <c r="G5160" i="8" s="1"/>
  <c r="F5064" i="8"/>
  <c r="G5064" i="8" s="1"/>
  <c r="F5133" i="8"/>
  <c r="G5133" i="8" s="1"/>
  <c r="F5141" i="8"/>
  <c r="G5141" i="8" s="1"/>
  <c r="F5071" i="8"/>
  <c r="G5071" i="8" s="1"/>
  <c r="F5120" i="8"/>
  <c r="G5120" i="8" s="1"/>
  <c r="F5195" i="8"/>
  <c r="G5195" i="8" s="1"/>
  <c r="F5127" i="8"/>
  <c r="G5127" i="8" s="1"/>
  <c r="F5172" i="8"/>
  <c r="G5172" i="8" s="1"/>
  <c r="F5099" i="8"/>
  <c r="G5099" i="8" s="1"/>
  <c r="F5196" i="8"/>
  <c r="G5196" i="8" s="1"/>
  <c r="F4783" i="8"/>
  <c r="G4783" i="8" s="1"/>
  <c r="F4805" i="8"/>
  <c r="G4805" i="8" s="1"/>
  <c r="F5227" i="8"/>
  <c r="G5227" i="8" s="1"/>
  <c r="F4814" i="8"/>
  <c r="G4814" i="8" s="1"/>
  <c r="F4807" i="8"/>
  <c r="G4807" i="8" s="1"/>
  <c r="F4954" i="8"/>
  <c r="G4954" i="8" s="1"/>
  <c r="F5078" i="8"/>
  <c r="G5078" i="8" s="1"/>
  <c r="F5128" i="8"/>
  <c r="G5128" i="8" s="1"/>
  <c r="F5189" i="8"/>
  <c r="G5189" i="8" s="1"/>
  <c r="F5176" i="8"/>
  <c r="G5176" i="8" s="1"/>
  <c r="F5163" i="8"/>
  <c r="G5163" i="8" s="1"/>
  <c r="F5187" i="8"/>
  <c r="G5187" i="8" s="1"/>
  <c r="F5057" i="8"/>
  <c r="G5057" i="8" s="1"/>
  <c r="F5142" i="8"/>
  <c r="G5142" i="8" s="1"/>
  <c r="F5115" i="8"/>
  <c r="G5115" i="8" s="1"/>
  <c r="F5226" i="8"/>
  <c r="G5226" i="8" s="1"/>
  <c r="F5169" i="8"/>
  <c r="G5169" i="8" s="1"/>
  <c r="F5152" i="8"/>
  <c r="G5152" i="8" s="1"/>
  <c r="F5255" i="8"/>
  <c r="G5255" i="8" s="1"/>
  <c r="F5201" i="8"/>
  <c r="G5201" i="8" s="1"/>
  <c r="F5082" i="8"/>
  <c r="G5082" i="8" s="1"/>
  <c r="F5090" i="8"/>
  <c r="G5090" i="8" s="1"/>
  <c r="F5183" i="8"/>
  <c r="G5183" i="8" s="1"/>
  <c r="F5304" i="8"/>
  <c r="G5304" i="8" s="1"/>
  <c r="F4959" i="8"/>
  <c r="G4959" i="8" s="1"/>
  <c r="F5125" i="8"/>
  <c r="G5125" i="8" s="1"/>
  <c r="F5239" i="8"/>
  <c r="G5239" i="8" s="1"/>
  <c r="F5081" i="8"/>
  <c r="G5081" i="8" s="1"/>
  <c r="F5118" i="8"/>
  <c r="G5118" i="8" s="1"/>
  <c r="F5068" i="8"/>
  <c r="G5068" i="8" s="1"/>
  <c r="G5658" i="8" l="1"/>
  <c r="G5657" i="8"/>
  <c r="G47" i="8"/>
  <c r="G5356" i="8"/>
  <c r="G5656" i="8"/>
  <c r="A3471" i="23" s="1"/>
  <c r="G46" i="8"/>
  <c r="A5162" i="23" l="1"/>
  <c r="A5090" i="23"/>
  <c r="A5100" i="23"/>
  <c r="A4899" i="23"/>
  <c r="A5261" i="23"/>
  <c r="A5253" i="23"/>
  <c r="A5164" i="23"/>
  <c r="A4923" i="23"/>
  <c r="A5363" i="23"/>
  <c r="A4763" i="23"/>
  <c r="A5310" i="23"/>
  <c r="A5283" i="23"/>
  <c r="A5318" i="23"/>
  <c r="A5189" i="23"/>
  <c r="A5027" i="23"/>
  <c r="A5254" i="23"/>
  <c r="D5254" i="23" s="1"/>
  <c r="A4635" i="23"/>
  <c r="A5019" i="23"/>
  <c r="A5337" i="23"/>
  <c r="A5062" i="23"/>
  <c r="A5388" i="23"/>
  <c r="A5186" i="23"/>
  <c r="A5054" i="23"/>
  <c r="A5172" i="23"/>
  <c r="A4555" i="23"/>
  <c r="A5112" i="23"/>
  <c r="A5207" i="23"/>
  <c r="A4943" i="23"/>
  <c r="A5355" i="23"/>
  <c r="A5329" i="23"/>
  <c r="A4987" i="23"/>
  <c r="A5136" i="23"/>
  <c r="A5223" i="23"/>
  <c r="A4767" i="23"/>
  <c r="A3639" i="23"/>
  <c r="A4347" i="23"/>
  <c r="A5181" i="23"/>
  <c r="A5024" i="23"/>
  <c r="A5092" i="23"/>
  <c r="A5246" i="23"/>
  <c r="A4259" i="23"/>
  <c r="A5316" i="23"/>
  <c r="A5203" i="23"/>
  <c r="A5010" i="23"/>
  <c r="A4467" i="23"/>
  <c r="A5397" i="23"/>
  <c r="A5308" i="23"/>
  <c r="A5179" i="23"/>
  <c r="B5179" i="23" s="1"/>
  <c r="A4995" i="23"/>
  <c r="A5312" i="23"/>
  <c r="A4843" i="23"/>
  <c r="A5382" i="23"/>
  <c r="A5333" i="23"/>
  <c r="A5244" i="23"/>
  <c r="A5266" i="23"/>
  <c r="A5081" i="23"/>
  <c r="A5232" i="23"/>
  <c r="A5351" i="23"/>
  <c r="A4959" i="23"/>
  <c r="A5257" i="23"/>
  <c r="A5119" i="23"/>
  <c r="A4771" i="23"/>
  <c r="A5380" i="23"/>
  <c r="A5275" i="23"/>
  <c r="A4363" i="23"/>
  <c r="A5082" i="23"/>
  <c r="A5249" i="23"/>
  <c r="A5400" i="23"/>
  <c r="A5016" i="23"/>
  <c r="A5103" i="23"/>
  <c r="A5190" i="23"/>
  <c r="A5117" i="23"/>
  <c r="A5028" i="23"/>
  <c r="A5346" i="23"/>
  <c r="A5177" i="23"/>
  <c r="A5320" i="23"/>
  <c r="A5007" i="23"/>
  <c r="A5182" i="23"/>
  <c r="A5109" i="23"/>
  <c r="A5020" i="23"/>
  <c r="A5338" i="23"/>
  <c r="A5153" i="23"/>
  <c r="A4403" i="23"/>
  <c r="A5126" i="23"/>
  <c r="A5045" i="23"/>
  <c r="A4627" i="23"/>
  <c r="A5107" i="23"/>
  <c r="A4419" i="23"/>
  <c r="D4419" i="23" s="1"/>
  <c r="A5374" i="23"/>
  <c r="A5118" i="23"/>
  <c r="A5325" i="23"/>
  <c r="A5037" i="23"/>
  <c r="A5236" i="23"/>
  <c r="A4499" i="23"/>
  <c r="A5099" i="23"/>
  <c r="A5258" i="23"/>
  <c r="A4227" i="23"/>
  <c r="A5073" i="23"/>
  <c r="A5216" i="23"/>
  <c r="A5311" i="23"/>
  <c r="A4079" i="23"/>
  <c r="A4367" i="23"/>
  <c r="A4071" i="23"/>
  <c r="A3703" i="23"/>
  <c r="A4575" i="23"/>
  <c r="A4359" i="23"/>
  <c r="A4759" i="23"/>
  <c r="A5366" i="23"/>
  <c r="A5110" i="23"/>
  <c r="A5245" i="23"/>
  <c r="A5372" i="23"/>
  <c r="A4435" i="23"/>
  <c r="A5091" i="23"/>
  <c r="A5154" i="23"/>
  <c r="C5154" i="23" s="1"/>
  <c r="A5241" i="23"/>
  <c r="A5304" i="23"/>
  <c r="A4339" i="23"/>
  <c r="A4779" i="23"/>
  <c r="C4779" i="23" s="1"/>
  <c r="A4719" i="23"/>
  <c r="A5390" i="23"/>
  <c r="A5326" i="23"/>
  <c r="D5326" i="23" s="1"/>
  <c r="A5262" i="23"/>
  <c r="B5262" i="23" s="1"/>
  <c r="A5198" i="23"/>
  <c r="C5198" i="23" s="1"/>
  <c r="A5134" i="23"/>
  <c r="D5134" i="23" s="1"/>
  <c r="A5070" i="23"/>
  <c r="A4963" i="23"/>
  <c r="D4963" i="23" s="1"/>
  <c r="A4387" i="23"/>
  <c r="B4387" i="23" s="1"/>
  <c r="A5341" i="23"/>
  <c r="A5269" i="23"/>
  <c r="A5197" i="23"/>
  <c r="C5197" i="23" s="1"/>
  <c r="A5125" i="23"/>
  <c r="B5125" i="23" s="1"/>
  <c r="A5053" i="23"/>
  <c r="A4827" i="23"/>
  <c r="A4251" i="23"/>
  <c r="B4251" i="23" s="1"/>
  <c r="A5324" i="23"/>
  <c r="B5324" i="23" s="1"/>
  <c r="A5252" i="23"/>
  <c r="A5180" i="23"/>
  <c r="C5180" i="23" s="1"/>
  <c r="A5108" i="23"/>
  <c r="C5108" i="23" s="1"/>
  <c r="A5036" i="23"/>
  <c r="B5036" i="23" s="1"/>
  <c r="A4691" i="23"/>
  <c r="A5371" i="23"/>
  <c r="A5291" i="23"/>
  <c r="A5211" i="23"/>
  <c r="C5211" i="23" s="1"/>
  <c r="A5115" i="23"/>
  <c r="D5115" i="23" s="1"/>
  <c r="A5035" i="23"/>
  <c r="D5035" i="23" s="1"/>
  <c r="A4619" i="23"/>
  <c r="B4619" i="23" s="1"/>
  <c r="A5354" i="23"/>
  <c r="A5274" i="23"/>
  <c r="B5274" i="23" s="1"/>
  <c r="A5194" i="23"/>
  <c r="A5098" i="23"/>
  <c r="B5098" i="23" s="1"/>
  <c r="A5018" i="23"/>
  <c r="D5018" i="23" s="1"/>
  <c r="A4483" i="23"/>
  <c r="A5345" i="23"/>
  <c r="C5345" i="23" s="1"/>
  <c r="A5265" i="23"/>
  <c r="C5265" i="23" s="1"/>
  <c r="A5185" i="23"/>
  <c r="A5089" i="23"/>
  <c r="A5009" i="23"/>
  <c r="B5009" i="23" s="1"/>
  <c r="A4411" i="23"/>
  <c r="A5328" i="23"/>
  <c r="A5240" i="23"/>
  <c r="A5144" i="23"/>
  <c r="B5144" i="23" s="1"/>
  <c r="A5040" i="23"/>
  <c r="C5040" i="23" s="1"/>
  <c r="A4531" i="23"/>
  <c r="C4531" i="23" s="1"/>
  <c r="A5359" i="23"/>
  <c r="A5231" i="23"/>
  <c r="C5231" i="23" s="1"/>
  <c r="A5127" i="23"/>
  <c r="D5127" i="23" s="1"/>
  <c r="A5015" i="23"/>
  <c r="B5015" i="23" s="1"/>
  <c r="A4967" i="23"/>
  <c r="A4799" i="23"/>
  <c r="D4799" i="23" s="1"/>
  <c r="A4583" i="23"/>
  <c r="D4583" i="23" s="1"/>
  <c r="A4431" i="23"/>
  <c r="A4087" i="23"/>
  <c r="A3767" i="23"/>
  <c r="A5238" i="23"/>
  <c r="C5238" i="23" s="1"/>
  <c r="A5389" i="23"/>
  <c r="A5021" i="23"/>
  <c r="A5156" i="23"/>
  <c r="A5267" i="23"/>
  <c r="B5267" i="23" s="1"/>
  <c r="A5330" i="23"/>
  <c r="A5321" i="23"/>
  <c r="A4859" i="23"/>
  <c r="A5008" i="23"/>
  <c r="A5095" i="23"/>
  <c r="A4007" i="23"/>
  <c r="A5358" i="23"/>
  <c r="B5358" i="23" s="1"/>
  <c r="A5294" i="23"/>
  <c r="C5294" i="23" s="1"/>
  <c r="A5230" i="23"/>
  <c r="A5166" i="23"/>
  <c r="A5102" i="23"/>
  <c r="A5030" i="23"/>
  <c r="A4643" i="23"/>
  <c r="A5381" i="23"/>
  <c r="A5309" i="23"/>
  <c r="C5309" i="23" s="1"/>
  <c r="A5237" i="23"/>
  <c r="D5237" i="23" s="1"/>
  <c r="A5165" i="23"/>
  <c r="A5085" i="23"/>
  <c r="A5013" i="23"/>
  <c r="D5013" i="23" s="1"/>
  <c r="A4507" i="23"/>
  <c r="A5364" i="23"/>
  <c r="A5292" i="23"/>
  <c r="A5220" i="23"/>
  <c r="B5220" i="23" s="1"/>
  <c r="A5148" i="23"/>
  <c r="B5148" i="23" s="1"/>
  <c r="A5068" i="23"/>
  <c r="A4947" i="23"/>
  <c r="A4371" i="23"/>
  <c r="B4371" i="23" s="1"/>
  <c r="A5339" i="23"/>
  <c r="A5243" i="23"/>
  <c r="C5243" i="23" s="1"/>
  <c r="A5163" i="23"/>
  <c r="B5163" i="23" s="1"/>
  <c r="A5083" i="23"/>
  <c r="D5083" i="23" s="1"/>
  <c r="A4875" i="23"/>
  <c r="D4875" i="23" s="1"/>
  <c r="A4235" i="23"/>
  <c r="A5322" i="23"/>
  <c r="A5226" i="23"/>
  <c r="A5146" i="23"/>
  <c r="A5066" i="23"/>
  <c r="C5066" i="23" s="1"/>
  <c r="A4739" i="23"/>
  <c r="A5393" i="23"/>
  <c r="A5313" i="23"/>
  <c r="B5313" i="23" s="1"/>
  <c r="A5217" i="23"/>
  <c r="A5137" i="23"/>
  <c r="B5137" i="23" s="1"/>
  <c r="A5057" i="23"/>
  <c r="C5057" i="23" s="1"/>
  <c r="A4667" i="23"/>
  <c r="D4667" i="23" s="1"/>
  <c r="A5384" i="23"/>
  <c r="C5384" i="23" s="1"/>
  <c r="A5296" i="23"/>
  <c r="A5184" i="23"/>
  <c r="D5184" i="23" s="1"/>
  <c r="A5088" i="23"/>
  <c r="C5088" i="23" s="1"/>
  <c r="A4979" i="23"/>
  <c r="A5391" i="23"/>
  <c r="A5295" i="23"/>
  <c r="C5295" i="23" s="1"/>
  <c r="A5191" i="23"/>
  <c r="B5191" i="23" s="1"/>
  <c r="A5063" i="23"/>
  <c r="A4587" i="23"/>
  <c r="A4903" i="23"/>
  <c r="B4903" i="23" s="1"/>
  <c r="A4695" i="23"/>
  <c r="C4695" i="23" s="1"/>
  <c r="A4527" i="23"/>
  <c r="B4527" i="23" s="1"/>
  <c r="A4223" i="23"/>
  <c r="A3991" i="23"/>
  <c r="B3991" i="23" s="1"/>
  <c r="A4707" i="23"/>
  <c r="A5101" i="23"/>
  <c r="D5101" i="23" s="1"/>
  <c r="A5084" i="23"/>
  <c r="B5084" i="23" s="1"/>
  <c r="A5011" i="23"/>
  <c r="B5011" i="23" s="1"/>
  <c r="A5074" i="23"/>
  <c r="C5074" i="23" s="1"/>
  <c r="A5392" i="23"/>
  <c r="D5392" i="23" s="1"/>
  <c r="A4303" i="23"/>
  <c r="A5286" i="23"/>
  <c r="A5222" i="23"/>
  <c r="A5158" i="23"/>
  <c r="A5094" i="23"/>
  <c r="B5094" i="23" s="1"/>
  <c r="A5022" i="23"/>
  <c r="D5022" i="23" s="1"/>
  <c r="A4579" i="23"/>
  <c r="B4579" i="23" s="1"/>
  <c r="A5373" i="23"/>
  <c r="D5373" i="23" s="1"/>
  <c r="A5301" i="23"/>
  <c r="A5229" i="23"/>
  <c r="A5149" i="23"/>
  <c r="A5077" i="23"/>
  <c r="A5005" i="23"/>
  <c r="A4443" i="23"/>
  <c r="D4443" i="23" s="1"/>
  <c r="A5356" i="23"/>
  <c r="B5356" i="23" s="1"/>
  <c r="A5284" i="23"/>
  <c r="C5284" i="23" s="1"/>
  <c r="A5212" i="23"/>
  <c r="A5132" i="23"/>
  <c r="A5060" i="23"/>
  <c r="C5060" i="23" s="1"/>
  <c r="A4883" i="23"/>
  <c r="A4307" i="23"/>
  <c r="A5331" i="23"/>
  <c r="D5331" i="23" s="1"/>
  <c r="A5235" i="23"/>
  <c r="D5235" i="23" s="1"/>
  <c r="A5155" i="23"/>
  <c r="A5075" i="23"/>
  <c r="A4811" i="23"/>
  <c r="C4811" i="23" s="1"/>
  <c r="A5394" i="23"/>
  <c r="A5314" i="23"/>
  <c r="D5314" i="23" s="1"/>
  <c r="A5218" i="23"/>
  <c r="A5138" i="23"/>
  <c r="C5138" i="23" s="1"/>
  <c r="A5058" i="23"/>
  <c r="B5058" i="23" s="1"/>
  <c r="A4675" i="23"/>
  <c r="C4675" i="23" s="1"/>
  <c r="A5385" i="23"/>
  <c r="A5305" i="23"/>
  <c r="A5209" i="23"/>
  <c r="C5209" i="23" s="1"/>
  <c r="A5129" i="23"/>
  <c r="A5049" i="23"/>
  <c r="A4603" i="23"/>
  <c r="A5376" i="23"/>
  <c r="D5376" i="23" s="1"/>
  <c r="A5280" i="23"/>
  <c r="A5176" i="23"/>
  <c r="A5080" i="23"/>
  <c r="A4915" i="23"/>
  <c r="A5383" i="23"/>
  <c r="A5287" i="23"/>
  <c r="A5175" i="23"/>
  <c r="B5175" i="23" s="1"/>
  <c r="A5055" i="23"/>
  <c r="A4459" i="23"/>
  <c r="A4895" i="23"/>
  <c r="A4671" i="23"/>
  <c r="A4455" i="23"/>
  <c r="C4455" i="23" s="1"/>
  <c r="A4215" i="23"/>
  <c r="D4215" i="23" s="1"/>
  <c r="A3903" i="23"/>
  <c r="B3903" i="23" s="1"/>
  <c r="A5174" i="23"/>
  <c r="C5174" i="23" s="1"/>
  <c r="A5317" i="23"/>
  <c r="A4571" i="23"/>
  <c r="A5228" i="23"/>
  <c r="A5347" i="23"/>
  <c r="A4299" i="23"/>
  <c r="A4931" i="23"/>
  <c r="C4931" i="23" s="1"/>
  <c r="A5145" i="23"/>
  <c r="A5208" i="23"/>
  <c r="B5208" i="23" s="1"/>
  <c r="A5303" i="23"/>
  <c r="B5303" i="23" s="1"/>
  <c r="A4911" i="23"/>
  <c r="A5350" i="23"/>
  <c r="A5342" i="23"/>
  <c r="B5342" i="23" s="1"/>
  <c r="A5278" i="23"/>
  <c r="A5214" i="23"/>
  <c r="B5214" i="23" s="1"/>
  <c r="A5150" i="23"/>
  <c r="A5086" i="23"/>
  <c r="B5086" i="23" s="1"/>
  <c r="A5014" i="23"/>
  <c r="D5014" i="23" s="1"/>
  <c r="A4515" i="23"/>
  <c r="B4515" i="23" s="1"/>
  <c r="A5365" i="23"/>
  <c r="A5293" i="23"/>
  <c r="B5293" i="23" s="1"/>
  <c r="A5213" i="23"/>
  <c r="B5213" i="23" s="1"/>
  <c r="A5141" i="23"/>
  <c r="A5069" i="23"/>
  <c r="A4955" i="23"/>
  <c r="B4955" i="23" s="1"/>
  <c r="A4379" i="23"/>
  <c r="C4379" i="23" s="1"/>
  <c r="A5348" i="23"/>
  <c r="A5276" i="23"/>
  <c r="A5196" i="23"/>
  <c r="A5124" i="23"/>
  <c r="C5124" i="23" s="1"/>
  <c r="A5052" i="23"/>
  <c r="A4819" i="23"/>
  <c r="A4243" i="23"/>
  <c r="A5307" i="23"/>
  <c r="B5307" i="23" s="1"/>
  <c r="A5227" i="23"/>
  <c r="D5227" i="23" s="1"/>
  <c r="A5147" i="23"/>
  <c r="A5051" i="23"/>
  <c r="A4747" i="23"/>
  <c r="D4747" i="23" s="1"/>
  <c r="A5386" i="23"/>
  <c r="B5386" i="23" s="1"/>
  <c r="A5290" i="23"/>
  <c r="A5210" i="23"/>
  <c r="B5210" i="23" s="1"/>
  <c r="A5130" i="23"/>
  <c r="D5130" i="23" s="1"/>
  <c r="A5034" i="23"/>
  <c r="A4611" i="23"/>
  <c r="A5377" i="23"/>
  <c r="A5281" i="23"/>
  <c r="B5281" i="23" s="1"/>
  <c r="A5201" i="23"/>
  <c r="A5121" i="23"/>
  <c r="A5025" i="23"/>
  <c r="A4539" i="23"/>
  <c r="C4539" i="23" s="1"/>
  <c r="A5368" i="23"/>
  <c r="C5368" i="23" s="1"/>
  <c r="A5256" i="23"/>
  <c r="B5256" i="23" s="1"/>
  <c r="A5168" i="23"/>
  <c r="B5168" i="23" s="1"/>
  <c r="A5072" i="23"/>
  <c r="A4659" i="23"/>
  <c r="C4659" i="23" s="1"/>
  <c r="A5375" i="23"/>
  <c r="A5271" i="23"/>
  <c r="A5143" i="23"/>
  <c r="D5143" i="23" s="1"/>
  <c r="A5047" i="23"/>
  <c r="A4395" i="23"/>
  <c r="A4839" i="23"/>
  <c r="B4839" i="23" s="1"/>
  <c r="A4655" i="23"/>
  <c r="D4655" i="23" s="1"/>
  <c r="A4447" i="23"/>
  <c r="C4447" i="23" s="1"/>
  <c r="A4207" i="23"/>
  <c r="A3855" i="23"/>
  <c r="D3855" i="23" s="1"/>
  <c r="A4543" i="23"/>
  <c r="C4543" i="23" s="1"/>
  <c r="A5302" i="23"/>
  <c r="A5038" i="23"/>
  <c r="A5173" i="23"/>
  <c r="D5173" i="23" s="1"/>
  <c r="A5300" i="23"/>
  <c r="A5004" i="23"/>
  <c r="D5004" i="23" s="1"/>
  <c r="A5171" i="23"/>
  <c r="A5250" i="23"/>
  <c r="D5250" i="23" s="1"/>
  <c r="A3" i="23"/>
  <c r="D3" i="23" s="1"/>
  <c r="A5065" i="23"/>
  <c r="B5065" i="23" s="1"/>
  <c r="A5104" i="23"/>
  <c r="A5199" i="23"/>
  <c r="A4535" i="23"/>
  <c r="C4535" i="23" s="1"/>
  <c r="A5398" i="23"/>
  <c r="A5334" i="23"/>
  <c r="A5270" i="23"/>
  <c r="C5270" i="23" s="1"/>
  <c r="A5206" i="23"/>
  <c r="D5206" i="23" s="1"/>
  <c r="A5142" i="23"/>
  <c r="A5078" i="23"/>
  <c r="A5006" i="23"/>
  <c r="A4451" i="23"/>
  <c r="A5357" i="23"/>
  <c r="C5357" i="23" s="1"/>
  <c r="A5277" i="23"/>
  <c r="A5205" i="23"/>
  <c r="D5205" i="23" s="1"/>
  <c r="A5133" i="23"/>
  <c r="C5133" i="23" s="1"/>
  <c r="A5061" i="23"/>
  <c r="A4891" i="23"/>
  <c r="A4315" i="23"/>
  <c r="A5340" i="23"/>
  <c r="D5340" i="23" s="1"/>
  <c r="A5260" i="23"/>
  <c r="C5260" i="23" s="1"/>
  <c r="A5188" i="23"/>
  <c r="A5116" i="23"/>
  <c r="D5116" i="23" s="1"/>
  <c r="A5044" i="23"/>
  <c r="B5044" i="23" s="1"/>
  <c r="A4755" i="23"/>
  <c r="A5395" i="23"/>
  <c r="A5299" i="23"/>
  <c r="A5219" i="23"/>
  <c r="B5219" i="23" s="1"/>
  <c r="A5139" i="23"/>
  <c r="B5139" i="23" s="1"/>
  <c r="A5043" i="23"/>
  <c r="A4683" i="23"/>
  <c r="A5378" i="23"/>
  <c r="B5378" i="23" s="1"/>
  <c r="A5282" i="23"/>
  <c r="A5202" i="23"/>
  <c r="B5202" i="23" s="1"/>
  <c r="A5122" i="23"/>
  <c r="D5122" i="23" s="1"/>
  <c r="A5026" i="23"/>
  <c r="A4547" i="23"/>
  <c r="A5369" i="23"/>
  <c r="A5273" i="23"/>
  <c r="C5273" i="23" s="1"/>
  <c r="A5193" i="23"/>
  <c r="B5193" i="23" s="1"/>
  <c r="A5113" i="23"/>
  <c r="A5017" i="23"/>
  <c r="A4475" i="23"/>
  <c r="B4475" i="23" s="1"/>
  <c r="A5360" i="23"/>
  <c r="B5360" i="23" s="1"/>
  <c r="A5248" i="23"/>
  <c r="B5248" i="23" s="1"/>
  <c r="A5152" i="23"/>
  <c r="A5064" i="23"/>
  <c r="A4595" i="23"/>
  <c r="C4595" i="23" s="1"/>
  <c r="A5367" i="23"/>
  <c r="A5263" i="23"/>
  <c r="A5135" i="23"/>
  <c r="A5031" i="23"/>
  <c r="D5031" i="23" s="1"/>
  <c r="A4331" i="23"/>
  <c r="A4815" i="23"/>
  <c r="A4647" i="23"/>
  <c r="D4647" i="23" s="1"/>
  <c r="A4439" i="23"/>
  <c r="D4439" i="23" s="1"/>
  <c r="A4175" i="23"/>
  <c r="A3815" i="23"/>
  <c r="B3815" i="23" s="1"/>
  <c r="A3655" i="23"/>
  <c r="A3799" i="23"/>
  <c r="D3799" i="23" s="1"/>
  <c r="A4823" i="23"/>
  <c r="A4663" i="23"/>
  <c r="D4663" i="23" s="1"/>
  <c r="A4519" i="23"/>
  <c r="B4519" i="23" s="1"/>
  <c r="A4295" i="23"/>
  <c r="D4295" i="23" s="1"/>
  <c r="A4031" i="23"/>
  <c r="A3255" i="23"/>
  <c r="A3079" i="23"/>
  <c r="A4566" i="23"/>
  <c r="D4566" i="23" s="1"/>
  <c r="A3567" i="23"/>
  <c r="A3519" i="23"/>
  <c r="A3479" i="23"/>
  <c r="B3479" i="23" s="1"/>
  <c r="A5387" i="23"/>
  <c r="D5387" i="23" s="1"/>
  <c r="A5323" i="23"/>
  <c r="A5259" i="23"/>
  <c r="A5195" i="23"/>
  <c r="A5131" i="23"/>
  <c r="C5131" i="23" s="1"/>
  <c r="A5067" i="23"/>
  <c r="B5067" i="23" s="1"/>
  <c r="A5003" i="23"/>
  <c r="A4491" i="23"/>
  <c r="B4491" i="23" s="1"/>
  <c r="A5370" i="23"/>
  <c r="D5370" i="23" s="1"/>
  <c r="A5306" i="23"/>
  <c r="A5242" i="23"/>
  <c r="A5178" i="23"/>
  <c r="A5114" i="23"/>
  <c r="B5114" i="23" s="1"/>
  <c r="A5050" i="23"/>
  <c r="B5050" i="23" s="1"/>
  <c r="A4867" i="23"/>
  <c r="A4355" i="23"/>
  <c r="A5361" i="23"/>
  <c r="C5361" i="23" s="1"/>
  <c r="A5297" i="23"/>
  <c r="A5233" i="23"/>
  <c r="A5169" i="23"/>
  <c r="A5105" i="23"/>
  <c r="A5041" i="23"/>
  <c r="A4795" i="23"/>
  <c r="A4283" i="23"/>
  <c r="D4283" i="23" s="1"/>
  <c r="A5344" i="23"/>
  <c r="D5344" i="23" s="1"/>
  <c r="A5272" i="23"/>
  <c r="A5200" i="23"/>
  <c r="A5128" i="23"/>
  <c r="A5056" i="23"/>
  <c r="D5056" i="23" s="1"/>
  <c r="A4851" i="23"/>
  <c r="A4275" i="23"/>
  <c r="A5335" i="23"/>
  <c r="C5335" i="23" s="1"/>
  <c r="A5247" i="23"/>
  <c r="B5247" i="23" s="1"/>
  <c r="A5167" i="23"/>
  <c r="C5167" i="23" s="1"/>
  <c r="A5079" i="23"/>
  <c r="A4971" i="23"/>
  <c r="A4267" i="23"/>
  <c r="A4879" i="23"/>
  <c r="A4751" i="23"/>
  <c r="A4623" i="23"/>
  <c r="B4623" i="23" s="1"/>
  <c r="A4471" i="23"/>
  <c r="C4471" i="23" s="1"/>
  <c r="A4343" i="23"/>
  <c r="A4167" i="23"/>
  <c r="A3919" i="23"/>
  <c r="A3687" i="23"/>
  <c r="A3431" i="23"/>
  <c r="A5046" i="23"/>
  <c r="A4835" i="23"/>
  <c r="C4835" i="23" s="1"/>
  <c r="A4323" i="23"/>
  <c r="D4323" i="23" s="1"/>
  <c r="A5349" i="23"/>
  <c r="A5285" i="23"/>
  <c r="A5221" i="23"/>
  <c r="A5157" i="23"/>
  <c r="C5157" i="23" s="1"/>
  <c r="A5093" i="23"/>
  <c r="C5093" i="23" s="1"/>
  <c r="A5029" i="23"/>
  <c r="A4699" i="23"/>
  <c r="D4699" i="23" s="1"/>
  <c r="A5396" i="23"/>
  <c r="D5396" i="23" s="1"/>
  <c r="A5332" i="23"/>
  <c r="A5268" i="23"/>
  <c r="A5204" i="23"/>
  <c r="A5140" i="23"/>
  <c r="A5076" i="23"/>
  <c r="A5012" i="23"/>
  <c r="A4563" i="23"/>
  <c r="C4563" i="23" s="1"/>
  <c r="A5379" i="23"/>
  <c r="C5379" i="23" s="1"/>
  <c r="A5315" i="23"/>
  <c r="A5251" i="23"/>
  <c r="A5187" i="23"/>
  <c r="A5123" i="23"/>
  <c r="A5059" i="23"/>
  <c r="A4939" i="23"/>
  <c r="A4427" i="23"/>
  <c r="C4427" i="23" s="1"/>
  <c r="A5362" i="23"/>
  <c r="B5362" i="23" s="1"/>
  <c r="A5298" i="23"/>
  <c r="A5234" i="23"/>
  <c r="A5170" i="23"/>
  <c r="A5106" i="23"/>
  <c r="D5106" i="23" s="1"/>
  <c r="A5042" i="23"/>
  <c r="D5042" i="23" s="1"/>
  <c r="A4803" i="23"/>
  <c r="A4291" i="23"/>
  <c r="B4291" i="23" s="1"/>
  <c r="A5353" i="23"/>
  <c r="D5353" i="23" s="1"/>
  <c r="A5289" i="23"/>
  <c r="A5225" i="23"/>
  <c r="A5161" i="23"/>
  <c r="A5097" i="23"/>
  <c r="D5097" i="23" s="1"/>
  <c r="A5033" i="23"/>
  <c r="A4731" i="23"/>
  <c r="A4219" i="23"/>
  <c r="D4219" i="23" s="1"/>
  <c r="A5336" i="23"/>
  <c r="D5336" i="23" s="1"/>
  <c r="A5264" i="23"/>
  <c r="A5192" i="23"/>
  <c r="C5192" i="23" s="1"/>
  <c r="A5120" i="23"/>
  <c r="A5048" i="23"/>
  <c r="D5048" i="23" s="1"/>
  <c r="A4787" i="23"/>
  <c r="A5399" i="23"/>
  <c r="A5319" i="23"/>
  <c r="B5319" i="23" s="1"/>
  <c r="A5239" i="23"/>
  <c r="D5239" i="23" s="1"/>
  <c r="A5159" i="23"/>
  <c r="A5071" i="23"/>
  <c r="A4907" i="23"/>
  <c r="A4983" i="23"/>
  <c r="A4863" i="23"/>
  <c r="A4735" i="23"/>
  <c r="A4599" i="23"/>
  <c r="D4599" i="23" s="1"/>
  <c r="A4463" i="23"/>
  <c r="B4463" i="23" s="1"/>
  <c r="A4311" i="23"/>
  <c r="C4311" i="23" s="1"/>
  <c r="A4135" i="23"/>
  <c r="C4135" i="23" s="1"/>
  <c r="A3911" i="23"/>
  <c r="A3663" i="23"/>
  <c r="D3663" i="23" s="1"/>
  <c r="A3375" i="23"/>
  <c r="D3375" i="23" s="1"/>
  <c r="A4399" i="23"/>
  <c r="A4271" i="23"/>
  <c r="B4271" i="23" s="1"/>
  <c r="A4119" i="23"/>
  <c r="C4119" i="23" s="1"/>
  <c r="A3983" i="23"/>
  <c r="A3783" i="23"/>
  <c r="A3591" i="23"/>
  <c r="A3335" i="23"/>
  <c r="B3335" i="23" s="1"/>
  <c r="A4523" i="23"/>
  <c r="A4951" i="23"/>
  <c r="A4831" i="23"/>
  <c r="C4831" i="23" s="1"/>
  <c r="A4727" i="23"/>
  <c r="B4727" i="23" s="1"/>
  <c r="A4607" i="23"/>
  <c r="A4511" i="23"/>
  <c r="C4511" i="23" s="1"/>
  <c r="A4375" i="23"/>
  <c r="A4247" i="23"/>
  <c r="B4247" i="23" s="1"/>
  <c r="A4095" i="23"/>
  <c r="A3975" i="23"/>
  <c r="A3775" i="23"/>
  <c r="C3775" i="23" s="1"/>
  <c r="A3575" i="23"/>
  <c r="D3575" i="23" s="1"/>
  <c r="A3303" i="23"/>
  <c r="A2999" i="23"/>
  <c r="A3495" i="23"/>
  <c r="D3495" i="23" s="1"/>
  <c r="A3327" i="23"/>
  <c r="B3327" i="23" s="1"/>
  <c r="A2799" i="23"/>
  <c r="A3207" i="23"/>
  <c r="A3415" i="23"/>
  <c r="C3415" i="23" s="1"/>
  <c r="A3135" i="23"/>
  <c r="B3135" i="23" s="1"/>
  <c r="A5327" i="23"/>
  <c r="A5255" i="23"/>
  <c r="B5255" i="23" s="1"/>
  <c r="A5183" i="23"/>
  <c r="A5111" i="23"/>
  <c r="A5039" i="23"/>
  <c r="A4715" i="23"/>
  <c r="A4975" i="23"/>
  <c r="A4887" i="23"/>
  <c r="C4887" i="23" s="1"/>
  <c r="A4791" i="23"/>
  <c r="A4687" i="23"/>
  <c r="A4591" i="23"/>
  <c r="C4591" i="23" s="1"/>
  <c r="A4503" i="23"/>
  <c r="D4503" i="23" s="1"/>
  <c r="A4391" i="23"/>
  <c r="A4287" i="23"/>
  <c r="D4287" i="23" s="1"/>
  <c r="A4159" i="23"/>
  <c r="B4159" i="23" s="1"/>
  <c r="A4015" i="23"/>
  <c r="C4015" i="23" s="1"/>
  <c r="A3863" i="23"/>
  <c r="A3695" i="23"/>
  <c r="D3695" i="23" s="1"/>
  <c r="A3535" i="23"/>
  <c r="A3351" i="23"/>
  <c r="C3351" i="23" s="1"/>
  <c r="A3007" i="23"/>
  <c r="A3055" i="23"/>
  <c r="D3055" i="23" s="1"/>
  <c r="A2375" i="23"/>
  <c r="B2375" i="23" s="1"/>
  <c r="A3199" i="23"/>
  <c r="C3199" i="23" s="1"/>
  <c r="A2991" i="23"/>
  <c r="C2991" i="23" s="1"/>
  <c r="A3191" i="23"/>
  <c r="A2895" i="23"/>
  <c r="C2895" i="23" s="1"/>
  <c r="A3183" i="23"/>
  <c r="A2871" i="23"/>
  <c r="A2863" i="23"/>
  <c r="C2863" i="23" s="1"/>
  <c r="A3887" i="23"/>
  <c r="A3759" i="23"/>
  <c r="A3583" i="23"/>
  <c r="A3439" i="23"/>
  <c r="C3439" i="23" s="1"/>
  <c r="A3287" i="23"/>
  <c r="A3071" i="23"/>
  <c r="C3071" i="23" s="1"/>
  <c r="A2831" i="23"/>
  <c r="A2639" i="23"/>
  <c r="A2823" i="23"/>
  <c r="B2823" i="23" s="1"/>
  <c r="A4203" i="23"/>
  <c r="C4203" i="23" s="1"/>
  <c r="A4927" i="23"/>
  <c r="A4855" i="23"/>
  <c r="A4783" i="23"/>
  <c r="A4711" i="23"/>
  <c r="B4711" i="23" s="1"/>
  <c r="A4639" i="23"/>
  <c r="A4567" i="23"/>
  <c r="A4495" i="23"/>
  <c r="B4495" i="23" s="1"/>
  <c r="A4415" i="23"/>
  <c r="C4415" i="23" s="1"/>
  <c r="A4335" i="23"/>
  <c r="A4239" i="23"/>
  <c r="A4151" i="23"/>
  <c r="A4055" i="23"/>
  <c r="A3951" i="23"/>
  <c r="A3847" i="23"/>
  <c r="A3727" i="23"/>
  <c r="A3623" i="23"/>
  <c r="C3623" i="23" s="1"/>
  <c r="A3511" i="23"/>
  <c r="A3407" i="23"/>
  <c r="A3279" i="23"/>
  <c r="B3279" i="23" s="1"/>
  <c r="A3119" i="23"/>
  <c r="D3119" i="23" s="1"/>
  <c r="A2959" i="23"/>
  <c r="A2735" i="23"/>
  <c r="A5352" i="23"/>
  <c r="B5352" i="23" s="1"/>
  <c r="A5288" i="23"/>
  <c r="D5288" i="23" s="1"/>
  <c r="A5224" i="23"/>
  <c r="A5160" i="23"/>
  <c r="A5096" i="23"/>
  <c r="C5096" i="23" s="1"/>
  <c r="A5032" i="23"/>
  <c r="A4723" i="23"/>
  <c r="A4211" i="23"/>
  <c r="A5343" i="23"/>
  <c r="D5343" i="23" s="1"/>
  <c r="A5279" i="23"/>
  <c r="D5279" i="23" s="1"/>
  <c r="A5215" i="23"/>
  <c r="A5151" i="23"/>
  <c r="A5087" i="23"/>
  <c r="D5087" i="23" s="1"/>
  <c r="A5023" i="23"/>
  <c r="A4651" i="23"/>
  <c r="D4651" i="23" s="1"/>
  <c r="A4991" i="23"/>
  <c r="A4919" i="23"/>
  <c r="B4919" i="23" s="1"/>
  <c r="A4847" i="23"/>
  <c r="D4847" i="23" s="1"/>
  <c r="A4775" i="23"/>
  <c r="C4775" i="23" s="1"/>
  <c r="A4703" i="23"/>
  <c r="A4631" i="23"/>
  <c r="A4559" i="23"/>
  <c r="A4479" i="23"/>
  <c r="D4479" i="23" s="1"/>
  <c r="A4407" i="23"/>
  <c r="A4327" i="23"/>
  <c r="A4231" i="23"/>
  <c r="C4231" i="23" s="1"/>
  <c r="A4143" i="23"/>
  <c r="B4143" i="23" s="1"/>
  <c r="A4047" i="23"/>
  <c r="A3943" i="23"/>
  <c r="A3831" i="23"/>
  <c r="A3719" i="23"/>
  <c r="B3719" i="23" s="1"/>
  <c r="A3607" i="23"/>
  <c r="D3607" i="23" s="1"/>
  <c r="A3503" i="23"/>
  <c r="B3503" i="23" s="1"/>
  <c r="A3391" i="23"/>
  <c r="D3391" i="23" s="1"/>
  <c r="A3263" i="23"/>
  <c r="A3095" i="23"/>
  <c r="A2935" i="23"/>
  <c r="A2679" i="23"/>
  <c r="C2679" i="23" s="1"/>
  <c r="A2503" i="23"/>
  <c r="A2759" i="23"/>
  <c r="A2301" i="23"/>
  <c r="B2301" i="23" s="1"/>
  <c r="A4934" i="23"/>
  <c r="B4934" i="23" s="1"/>
  <c r="A2623" i="23"/>
  <c r="A2567" i="23"/>
  <c r="A2575" i="23"/>
  <c r="D2575" i="23" s="1"/>
  <c r="A4718" i="23"/>
  <c r="B4718" i="23" s="1"/>
  <c r="A2703" i="23"/>
  <c r="A2495" i="23"/>
  <c r="A2687" i="23"/>
  <c r="B2687" i="23" s="1"/>
  <c r="A2479" i="23"/>
  <c r="C2479" i="23" s="1"/>
  <c r="A2423" i="23"/>
  <c r="A2543" i="23"/>
  <c r="D2543" i="23" s="1"/>
  <c r="A2261" i="23"/>
  <c r="A2511" i="23"/>
  <c r="C2511" i="23" s="1"/>
  <c r="A4942" i="23"/>
  <c r="A4750" i="23"/>
  <c r="A4430" i="23"/>
  <c r="C4430" i="23" s="1"/>
  <c r="A4742" i="23"/>
  <c r="D4742" i="23" s="1"/>
  <c r="A4414" i="23"/>
  <c r="C4414" i="23" s="1"/>
  <c r="A2391" i="23"/>
  <c r="A4926" i="23"/>
  <c r="A4702" i="23"/>
  <c r="A4886" i="23"/>
  <c r="A4638" i="23"/>
  <c r="D4638" i="23" s="1"/>
  <c r="A2343" i="23"/>
  <c r="A4878" i="23"/>
  <c r="B4878" i="23" s="1"/>
  <c r="A4630" i="23"/>
  <c r="A2311" i="23"/>
  <c r="A4814" i="23"/>
  <c r="A4582" i="23"/>
  <c r="C4582" i="23" s="1"/>
  <c r="A4486" i="23"/>
  <c r="A4798" i="23"/>
  <c r="A4102" i="23"/>
  <c r="A3942" i="23"/>
  <c r="C3942" i="23" s="1"/>
  <c r="A4134" i="23"/>
  <c r="A4510" i="23"/>
  <c r="A3917" i="23"/>
  <c r="A4390" i="23"/>
  <c r="A4350" i="23"/>
  <c r="A4254" i="23"/>
  <c r="A4262" i="23"/>
  <c r="A3790" i="23"/>
  <c r="C3790" i="23" s="1"/>
  <c r="A3854" i="23"/>
  <c r="A4117" i="23"/>
  <c r="A4238" i="23"/>
  <c r="D4238" i="23" s="1"/>
  <c r="A4190" i="23"/>
  <c r="A3750" i="23"/>
  <c r="A3398" i="23"/>
  <c r="A3982" i="23"/>
  <c r="C3982" i="23" s="1"/>
  <c r="A3966" i="23"/>
  <c r="D3966" i="23" s="1"/>
  <c r="A4070" i="23"/>
  <c r="A3614" i="23"/>
  <c r="A4142" i="23"/>
  <c r="A3886" i="23"/>
  <c r="B3886" i="23" s="1"/>
  <c r="A4999" i="23"/>
  <c r="A4935" i="23"/>
  <c r="A4871" i="23"/>
  <c r="C4871" i="23" s="1"/>
  <c r="A4807" i="23"/>
  <c r="B4807" i="23" s="1"/>
  <c r="A4743" i="23"/>
  <c r="A4679" i="23"/>
  <c r="A4615" i="23"/>
  <c r="B4615" i="23" s="1"/>
  <c r="A4551" i="23"/>
  <c r="A4487" i="23"/>
  <c r="A4423" i="23"/>
  <c r="A4351" i="23"/>
  <c r="B4351" i="23" s="1"/>
  <c r="A4279" i="23"/>
  <c r="C4279" i="23" s="1"/>
  <c r="A4199" i="23"/>
  <c r="A4103" i="23"/>
  <c r="A4023" i="23"/>
  <c r="A3927" i="23"/>
  <c r="D3927" i="23" s="1"/>
  <c r="A3839" i="23"/>
  <c r="A3735" i="23"/>
  <c r="A3647" i="23"/>
  <c r="A3559" i="23"/>
  <c r="A3447" i="23"/>
  <c r="A3343" i="23"/>
  <c r="A3247" i="23"/>
  <c r="D3247" i="23" s="1"/>
  <c r="A3087" i="23"/>
  <c r="A2951" i="23"/>
  <c r="A2767" i="23"/>
  <c r="D2767" i="23" s="1"/>
  <c r="A2615" i="23"/>
  <c r="A2431" i="23"/>
  <c r="B2431" i="23" s="1"/>
  <c r="A4966" i="23"/>
  <c r="A4782" i="23"/>
  <c r="A4574" i="23"/>
  <c r="A4334" i="23"/>
  <c r="C4334" i="23" s="1"/>
  <c r="A4094" i="23"/>
  <c r="A3742" i="23"/>
  <c r="A4263" i="23"/>
  <c r="D4263" i="23" s="1"/>
  <c r="A4183" i="23"/>
  <c r="C4183" i="23" s="1"/>
  <c r="A4111" i="23"/>
  <c r="D4111" i="23" s="1"/>
  <c r="A4039" i="23"/>
  <c r="A3959" i="23"/>
  <c r="A3879" i="23"/>
  <c r="A3791" i="23"/>
  <c r="A3711" i="23"/>
  <c r="A3631" i="23"/>
  <c r="D3631" i="23" s="1"/>
  <c r="A3543" i="23"/>
  <c r="B3543" i="23" s="1"/>
  <c r="A3463" i="23"/>
  <c r="A3367" i="23"/>
  <c r="C3367" i="23" s="1"/>
  <c r="A3271" i="23"/>
  <c r="A3159" i="23"/>
  <c r="B3159" i="23" s="1"/>
  <c r="A3015" i="23"/>
  <c r="A2879" i="23"/>
  <c r="B2879" i="23" s="1"/>
  <c r="A2743" i="23"/>
  <c r="B2743" i="23" s="1"/>
  <c r="A2607" i="23"/>
  <c r="B2607" i="23" s="1"/>
  <c r="A2439" i="23"/>
  <c r="A2285" i="23"/>
  <c r="A4870" i="23"/>
  <c r="A4646" i="23"/>
  <c r="A4438" i="23"/>
  <c r="A4246" i="23"/>
  <c r="A3990" i="23"/>
  <c r="D3990" i="23" s="1"/>
  <c r="A3726" i="23"/>
  <c r="C3726" i="23" s="1"/>
  <c r="A3334" i="23"/>
  <c r="B3334" i="23" s="1"/>
  <c r="A3654" i="23"/>
  <c r="D3654" i="23" s="1"/>
  <c r="A3151" i="23"/>
  <c r="A3031" i="23"/>
  <c r="A2903" i="23"/>
  <c r="A2775" i="23"/>
  <c r="A2671" i="23"/>
  <c r="A2519" i="23"/>
  <c r="C2519" i="23" s="1"/>
  <c r="A2415" i="23"/>
  <c r="A4998" i="23"/>
  <c r="D4998" i="23" s="1"/>
  <c r="A4846" i="23"/>
  <c r="A4670" i="23"/>
  <c r="D4670" i="23" s="1"/>
  <c r="A4494" i="23"/>
  <c r="A4318" i="23"/>
  <c r="B4318" i="23" s="1"/>
  <c r="A4110" i="23"/>
  <c r="A3902" i="23"/>
  <c r="B3902" i="23" s="1"/>
  <c r="A3542" i="23"/>
  <c r="B3542" i="23" s="1"/>
  <c r="A3646" i="23"/>
  <c r="A2542" i="23"/>
  <c r="A3534" i="23"/>
  <c r="A3486" i="23"/>
  <c r="B3486" i="23" s="1"/>
  <c r="A3342" i="23"/>
  <c r="A3166" i="23"/>
  <c r="A3358" i="23"/>
  <c r="D3358" i="23" s="1"/>
  <c r="A3399" i="23"/>
  <c r="A3319" i="23"/>
  <c r="A3215" i="23"/>
  <c r="A3127" i="23"/>
  <c r="A3023" i="23"/>
  <c r="A2927" i="23"/>
  <c r="A2815" i="23"/>
  <c r="D2815" i="23" s="1"/>
  <c r="A2695" i="23"/>
  <c r="D2695" i="23" s="1"/>
  <c r="A2583" i="23"/>
  <c r="B2583" i="23" s="1"/>
  <c r="A2487" i="23"/>
  <c r="A2359" i="23"/>
  <c r="A4950" i="23"/>
  <c r="A4822" i="23"/>
  <c r="A4678" i="23"/>
  <c r="A4526" i="23"/>
  <c r="B4526" i="23" s="1"/>
  <c r="A4358" i="23"/>
  <c r="A4222" i="23"/>
  <c r="D4222" i="23" s="1"/>
  <c r="A4046" i="23"/>
  <c r="A3798" i="23"/>
  <c r="A3550" i="23"/>
  <c r="A3262" i="23"/>
  <c r="A2598" i="23"/>
  <c r="A3206" i="23"/>
  <c r="B3206" i="23" s="1"/>
  <c r="A3478" i="23"/>
  <c r="C3478" i="23" s="1"/>
  <c r="A3182" i="23"/>
  <c r="A2943" i="23"/>
  <c r="A2839" i="23"/>
  <c r="A2751" i="23"/>
  <c r="A2647" i="23"/>
  <c r="A2559" i="23"/>
  <c r="A2447" i="23"/>
  <c r="D2447" i="23" s="1"/>
  <c r="A2351" i="23"/>
  <c r="C2351" i="23" s="1"/>
  <c r="A4958" i="23"/>
  <c r="A4862" i="23"/>
  <c r="A4734" i="23"/>
  <c r="A4590" i="23"/>
  <c r="C4590" i="23" s="1"/>
  <c r="A4478" i="23"/>
  <c r="A4326" i="23"/>
  <c r="A4182" i="23"/>
  <c r="B4182" i="23" s="1"/>
  <c r="A3998" i="23"/>
  <c r="D3998" i="23" s="1"/>
  <c r="A3838" i="23"/>
  <c r="B3838" i="23" s="1"/>
  <c r="A3630" i="23"/>
  <c r="A3390" i="23"/>
  <c r="B3390" i="23" s="1"/>
  <c r="A2926" i="23"/>
  <c r="A3062" i="23"/>
  <c r="A2990" i="23"/>
  <c r="A4774" i="23"/>
  <c r="D4774" i="23" s="1"/>
  <c r="A4654" i="23"/>
  <c r="C4654" i="23" s="1"/>
  <c r="A4558" i="23"/>
  <c r="A4422" i="23"/>
  <c r="C4422" i="23" s="1"/>
  <c r="A4310" i="23"/>
  <c r="A4166" i="23"/>
  <c r="C4166" i="23" s="1"/>
  <c r="A4014" i="23"/>
  <c r="A3862" i="23"/>
  <c r="A3694" i="23"/>
  <c r="B3694" i="23" s="1"/>
  <c r="A3502" i="23"/>
  <c r="D3502" i="23" s="1"/>
  <c r="A3270" i="23"/>
  <c r="B3270" i="23" s="1"/>
  <c r="A2870" i="23"/>
  <c r="A3967" i="23"/>
  <c r="A3895" i="23"/>
  <c r="D3895" i="23" s="1"/>
  <c r="A3823" i="23"/>
  <c r="A3751" i="23"/>
  <c r="A3671" i="23"/>
  <c r="B3671" i="23" s="1"/>
  <c r="A3599" i="23"/>
  <c r="C3599" i="23" s="1"/>
  <c r="A3527" i="23"/>
  <c r="A3455" i="23"/>
  <c r="A3383" i="23"/>
  <c r="A3311" i="23"/>
  <c r="A3223" i="23"/>
  <c r="A3143" i="23"/>
  <c r="A3063" i="23"/>
  <c r="D3063" i="23" s="1"/>
  <c r="A2967" i="23"/>
  <c r="D2967" i="23" s="1"/>
  <c r="A2887" i="23"/>
  <c r="A2807" i="23"/>
  <c r="A2711" i="23"/>
  <c r="C2711" i="23" s="1"/>
  <c r="A2631" i="23"/>
  <c r="B2631" i="23" s="1"/>
  <c r="A2551" i="23"/>
  <c r="C2551" i="23" s="1"/>
  <c r="A2455" i="23"/>
  <c r="A2367" i="23"/>
  <c r="C2367" i="23" s="1"/>
  <c r="A2229" i="23"/>
  <c r="A4894" i="23"/>
  <c r="A4806" i="23"/>
  <c r="C4806" i="23" s="1"/>
  <c r="A4710" i="23"/>
  <c r="A4606" i="23"/>
  <c r="A4502" i="23"/>
  <c r="A4398" i="23"/>
  <c r="A4270" i="23"/>
  <c r="D4270" i="23" s="1"/>
  <c r="A4174" i="23"/>
  <c r="B4174" i="23" s="1"/>
  <c r="A4062" i="23"/>
  <c r="A3910" i="23"/>
  <c r="A3774" i="23"/>
  <c r="C3774" i="23" s="1"/>
  <c r="A3622" i="23"/>
  <c r="B3622" i="23" s="1"/>
  <c r="A3414" i="23"/>
  <c r="A3214" i="23"/>
  <c r="A2806" i="23"/>
  <c r="A2974" i="23"/>
  <c r="D2974" i="23" s="1"/>
  <c r="A4957" i="23"/>
  <c r="A3997" i="23"/>
  <c r="D3997" i="23" s="1"/>
  <c r="A2606" i="23"/>
  <c r="A2590" i="23"/>
  <c r="C2590" i="23" s="1"/>
  <c r="A2406" i="23"/>
  <c r="A4749" i="23"/>
  <c r="B4749" i="23" s="1"/>
  <c r="A2282" i="23"/>
  <c r="B2282" i="23" s="1"/>
  <c r="A3239" i="23"/>
  <c r="D3239" i="23" s="1"/>
  <c r="A3175" i="23"/>
  <c r="A3111" i="23"/>
  <c r="C3111" i="23" s="1"/>
  <c r="A3047" i="23"/>
  <c r="C3047" i="23" s="1"/>
  <c r="A2983" i="23"/>
  <c r="C2983" i="23" s="1"/>
  <c r="A2919" i="23"/>
  <c r="A2855" i="23"/>
  <c r="A2791" i="23"/>
  <c r="B2791" i="23" s="1"/>
  <c r="A2727" i="23"/>
  <c r="B2727" i="23" s="1"/>
  <c r="A2663" i="23"/>
  <c r="A2599" i="23"/>
  <c r="C2599" i="23" s="1"/>
  <c r="A2535" i="23"/>
  <c r="B2535" i="23" s="1"/>
  <c r="A2471" i="23"/>
  <c r="C2471" i="23" s="1"/>
  <c r="A2407" i="23"/>
  <c r="A2335" i="23"/>
  <c r="A4990" i="23"/>
  <c r="C4990" i="23" s="1"/>
  <c r="A4910" i="23"/>
  <c r="D4910" i="23" s="1"/>
  <c r="A4838" i="23"/>
  <c r="A4766" i="23"/>
  <c r="A4694" i="23"/>
  <c r="D4694" i="23" s="1"/>
  <c r="A4622" i="23"/>
  <c r="A4550" i="23"/>
  <c r="A4462" i="23"/>
  <c r="A4382" i="23"/>
  <c r="B4382" i="23" s="1"/>
  <c r="A4294" i="23"/>
  <c r="A4206" i="23"/>
  <c r="B4206" i="23" s="1"/>
  <c r="A4126" i="23"/>
  <c r="A4038" i="23"/>
  <c r="C4038" i="23" s="1"/>
  <c r="A3934" i="23"/>
  <c r="B3934" i="23" s="1"/>
  <c r="A3822" i="23"/>
  <c r="A3718" i="23"/>
  <c r="B3718" i="23" s="1"/>
  <c r="A3606" i="23"/>
  <c r="A3462" i="23"/>
  <c r="A3286" i="23"/>
  <c r="A3126" i="23"/>
  <c r="A2734" i="23"/>
  <c r="A4949" i="23"/>
  <c r="A4383" i="23"/>
  <c r="A4319" i="23"/>
  <c r="B4319" i="23" s="1"/>
  <c r="A4255" i="23"/>
  <c r="B4255" i="23" s="1"/>
  <c r="A4191" i="23"/>
  <c r="C4191" i="23" s="1"/>
  <c r="A4127" i="23"/>
  <c r="A4063" i="23"/>
  <c r="A3999" i="23"/>
  <c r="B3999" i="23" s="1"/>
  <c r="A3935" i="23"/>
  <c r="A3871" i="23"/>
  <c r="A3807" i="23"/>
  <c r="A3743" i="23"/>
  <c r="C3743" i="23" s="1"/>
  <c r="A3679" i="23"/>
  <c r="D3679" i="23" s="1"/>
  <c r="A3615" i="23"/>
  <c r="B3615" i="23" s="1"/>
  <c r="A3551" i="23"/>
  <c r="C3551" i="23" s="1"/>
  <c r="A3487" i="23"/>
  <c r="C3487" i="23" s="1"/>
  <c r="A3423" i="23"/>
  <c r="C3423" i="23" s="1"/>
  <c r="A3359" i="23"/>
  <c r="A3295" i="23"/>
  <c r="A3231" i="23"/>
  <c r="C3231" i="23" s="1"/>
  <c r="A3167" i="23"/>
  <c r="A3103" i="23"/>
  <c r="B3103" i="23" s="1"/>
  <c r="A3039" i="23"/>
  <c r="D3039" i="23" s="1"/>
  <c r="A2975" i="23"/>
  <c r="A2911" i="23"/>
  <c r="A2847" i="23"/>
  <c r="A2783" i="23"/>
  <c r="A2719" i="23"/>
  <c r="D2719" i="23" s="1"/>
  <c r="A2655" i="23"/>
  <c r="B2655" i="23" s="1"/>
  <c r="A2591" i="23"/>
  <c r="A2527" i="23"/>
  <c r="D2527" i="23" s="1"/>
  <c r="A2463" i="23"/>
  <c r="A2399" i="23"/>
  <c r="B2399" i="23" s="1"/>
  <c r="A2327" i="23"/>
  <c r="A4974" i="23"/>
  <c r="A4902" i="23"/>
  <c r="B4902" i="23" s="1"/>
  <c r="A4830" i="23"/>
  <c r="C4830" i="23" s="1"/>
  <c r="A4758" i="23"/>
  <c r="A4686" i="23"/>
  <c r="A4614" i="23"/>
  <c r="A4542" i="23"/>
  <c r="C4542" i="23" s="1"/>
  <c r="A4454" i="23"/>
  <c r="A4366" i="23"/>
  <c r="A4286" i="23"/>
  <c r="D4286" i="23" s="1"/>
  <c r="A4198" i="23"/>
  <c r="B4198" i="23" s="1"/>
  <c r="A4118" i="23"/>
  <c r="A4030" i="23"/>
  <c r="D4030" i="23" s="1"/>
  <c r="A3918" i="23"/>
  <c r="C3918" i="23" s="1"/>
  <c r="A3814" i="23"/>
  <c r="C3814" i="23" s="1"/>
  <c r="A3710" i="23"/>
  <c r="A3582" i="23"/>
  <c r="A3422" i="23"/>
  <c r="A3278" i="23"/>
  <c r="C3278" i="23" s="1"/>
  <c r="A3110" i="23"/>
  <c r="A2718" i="23"/>
  <c r="A4757" i="23"/>
  <c r="A2350" i="23"/>
  <c r="A4301" i="23"/>
  <c r="D4301" i="23" s="1"/>
  <c r="A4805" i="23"/>
  <c r="C4805" i="23" s="1"/>
  <c r="A2358" i="23"/>
  <c r="D2358" i="23" s="1"/>
  <c r="A4693" i="23"/>
  <c r="D4693" i="23" s="1"/>
  <c r="A4501" i="23"/>
  <c r="D4501" i="23" s="1"/>
  <c r="A4677" i="23"/>
  <c r="A4549" i="23"/>
  <c r="A4054" i="23"/>
  <c r="A3974" i="23"/>
  <c r="A3870" i="23"/>
  <c r="A3782" i="23"/>
  <c r="C3782" i="23" s="1"/>
  <c r="A3686" i="23"/>
  <c r="D3686" i="23" s="1"/>
  <c r="A3558" i="23"/>
  <c r="A3430" i="23"/>
  <c r="A3326" i="23"/>
  <c r="A3174" i="23"/>
  <c r="A2918" i="23"/>
  <c r="A2550" i="23"/>
  <c r="A4877" i="23"/>
  <c r="C4877" i="23" s="1"/>
  <c r="A4365" i="23"/>
  <c r="D4365" i="23" s="1"/>
  <c r="A4189" i="23"/>
  <c r="D4189" i="23" s="1"/>
  <c r="A4373" i="23"/>
  <c r="A4445" i="23"/>
  <c r="A3213" i="23"/>
  <c r="C3213" i="23" s="1"/>
  <c r="A4565" i="23"/>
  <c r="A4293" i="23"/>
  <c r="C4293" i="23" s="1"/>
  <c r="A4518" i="23"/>
  <c r="B4518" i="23" s="1"/>
  <c r="A4446" i="23"/>
  <c r="B4446" i="23" s="1"/>
  <c r="A4374" i="23"/>
  <c r="C4374" i="23" s="1"/>
  <c r="A4302" i="23"/>
  <c r="A4230" i="23"/>
  <c r="D4230" i="23" s="1"/>
  <c r="A4158" i="23"/>
  <c r="A4078" i="23"/>
  <c r="A4006" i="23"/>
  <c r="A3926" i="23"/>
  <c r="D3926" i="23" s="1"/>
  <c r="A3846" i="23"/>
  <c r="D3846" i="23" s="1"/>
  <c r="A3758" i="23"/>
  <c r="B3758" i="23" s="1"/>
  <c r="A3678" i="23"/>
  <c r="A3566" i="23"/>
  <c r="A3470" i="23"/>
  <c r="C3470" i="23" s="1"/>
  <c r="A3350" i="23"/>
  <c r="A3238" i="23"/>
  <c r="C3238" i="23" s="1"/>
  <c r="A3102" i="23"/>
  <c r="A2798" i="23"/>
  <c r="B2798" i="23" s="1"/>
  <c r="A2414" i="23"/>
  <c r="A4829" i="23"/>
  <c r="D4829" i="23" s="1"/>
  <c r="A4509" i="23"/>
  <c r="A4914" i="23"/>
  <c r="C4914" i="23" s="1"/>
  <c r="A3325" i="23"/>
  <c r="A4173" i="23"/>
  <c r="A4125" i="23"/>
  <c r="D4125" i="23" s="1"/>
  <c r="A3494" i="23"/>
  <c r="B3494" i="23" s="1"/>
  <c r="A3406" i="23"/>
  <c r="B3406" i="23" s="1"/>
  <c r="A3310" i="23"/>
  <c r="A3198" i="23"/>
  <c r="A3054" i="23"/>
  <c r="A2742" i="23"/>
  <c r="A2534" i="23"/>
  <c r="A4893" i="23"/>
  <c r="A4573" i="23"/>
  <c r="D4573" i="23" s="1"/>
  <c r="A4309" i="23"/>
  <c r="C4309" i="23" s="1"/>
  <c r="A3981" i="23"/>
  <c r="A3805" i="23"/>
  <c r="A3797" i="23"/>
  <c r="C3797" i="23" s="1"/>
  <c r="A3677" i="23"/>
  <c r="A3876" i="23"/>
  <c r="D3876" i="23" s="1"/>
  <c r="A3781" i="23"/>
  <c r="D3781" i="23" s="1"/>
  <c r="A3117" i="23"/>
  <c r="D3117" i="23" s="1"/>
  <c r="A3509" i="23"/>
  <c r="A3989" i="23"/>
  <c r="A3525" i="23"/>
  <c r="A2877" i="23"/>
  <c r="D2877" i="23" s="1"/>
  <c r="A4109" i="23"/>
  <c r="C4109" i="23" s="1"/>
  <c r="A3789" i="23"/>
  <c r="A3501" i="23"/>
  <c r="D3501" i="23" s="1"/>
  <c r="A3733" i="23"/>
  <c r="D3733" i="23" s="1"/>
  <c r="A3317" i="23"/>
  <c r="A3933" i="23"/>
  <c r="A3613" i="23"/>
  <c r="D3613" i="23" s="1"/>
  <c r="A3205" i="23"/>
  <c r="C3205" i="23" s="1"/>
  <c r="A3597" i="23"/>
  <c r="C3597" i="23" s="1"/>
  <c r="A4708" i="23"/>
  <c r="B4708" i="23" s="1"/>
  <c r="A3579" i="23"/>
  <c r="A2821" i="23"/>
  <c r="B2821" i="23" s="1"/>
  <c r="A2445" i="23"/>
  <c r="A2278" i="23"/>
  <c r="C2278" i="23" s="1"/>
  <c r="A3246" i="23"/>
  <c r="B3246" i="23" s="1"/>
  <c r="A3142" i="23"/>
  <c r="A2934" i="23"/>
  <c r="A2726" i="23"/>
  <c r="A2422" i="23"/>
  <c r="A4941" i="23"/>
  <c r="D4941" i="23" s="1"/>
  <c r="A4685" i="23"/>
  <c r="A4421" i="23"/>
  <c r="A4165" i="23"/>
  <c r="A3925" i="23"/>
  <c r="B3925" i="23" s="1"/>
  <c r="A3653" i="23"/>
  <c r="A3309" i="23"/>
  <c r="A4876" i="23"/>
  <c r="C4876" i="23" s="1"/>
  <c r="A3052" i="23"/>
  <c r="D3052" i="23" s="1"/>
  <c r="A3670" i="23"/>
  <c r="B3670" i="23" s="1"/>
  <c r="A3598" i="23"/>
  <c r="C3598" i="23" s="1"/>
  <c r="A3526" i="23"/>
  <c r="D3526" i="23" s="1"/>
  <c r="A3454" i="23"/>
  <c r="C3454" i="23" s="1"/>
  <c r="A3374" i="23"/>
  <c r="A3302" i="23"/>
  <c r="A3230" i="23"/>
  <c r="B3230" i="23" s="1"/>
  <c r="A3158" i="23"/>
  <c r="D3158" i="23" s="1"/>
  <c r="A3046" i="23"/>
  <c r="A2862" i="23"/>
  <c r="A2678" i="23"/>
  <c r="A2470" i="23"/>
  <c r="C2470" i="23" s="1"/>
  <c r="A2258" i="23"/>
  <c r="A4821" i="23"/>
  <c r="A4637" i="23"/>
  <c r="D4637" i="23" s="1"/>
  <c r="A4437" i="23"/>
  <c r="C4437" i="23" s="1"/>
  <c r="A4253" i="23"/>
  <c r="C4253" i="23" s="1"/>
  <c r="A4061" i="23"/>
  <c r="A3861" i="23"/>
  <c r="A3669" i="23"/>
  <c r="D3669" i="23" s="1"/>
  <c r="A3437" i="23"/>
  <c r="A3077" i="23"/>
  <c r="C3077" i="23" s="1"/>
  <c r="A4508" i="23"/>
  <c r="A2383" i="23"/>
  <c r="D2383" i="23" s="1"/>
  <c r="A2319" i="23"/>
  <c r="D2319" i="23" s="1"/>
  <c r="A4982" i="23"/>
  <c r="A4918" i="23"/>
  <c r="B4918" i="23" s="1"/>
  <c r="A4854" i="23"/>
  <c r="A4790" i="23"/>
  <c r="C4790" i="23" s="1"/>
  <c r="A4726" i="23"/>
  <c r="A4662" i="23"/>
  <c r="D4662" i="23" s="1"/>
  <c r="A4598" i="23"/>
  <c r="B4598" i="23" s="1"/>
  <c r="A4534" i="23"/>
  <c r="B4534" i="23" s="1"/>
  <c r="A4470" i="23"/>
  <c r="A4406" i="23"/>
  <c r="A4342" i="23"/>
  <c r="A4278" i="23"/>
  <c r="A4214" i="23"/>
  <c r="A4150" i="23"/>
  <c r="C4150" i="23" s="1"/>
  <c r="A4086" i="23"/>
  <c r="B4086" i="23" s="1"/>
  <c r="A4022" i="23"/>
  <c r="D4022" i="23" s="1"/>
  <c r="A3950" i="23"/>
  <c r="A3878" i="23"/>
  <c r="A3806" i="23"/>
  <c r="C3806" i="23" s="1"/>
  <c r="A3734" i="23"/>
  <c r="A3662" i="23"/>
  <c r="A3590" i="23"/>
  <c r="D3590" i="23" s="1"/>
  <c r="A3518" i="23"/>
  <c r="C3518" i="23" s="1"/>
  <c r="A3438" i="23"/>
  <c r="A3366" i="23"/>
  <c r="A3294" i="23"/>
  <c r="A3222" i="23"/>
  <c r="A3150" i="23"/>
  <c r="A2998" i="23"/>
  <c r="A2854" i="23"/>
  <c r="C2854" i="23" s="1"/>
  <c r="A2662" i="23"/>
  <c r="D2662" i="23" s="1"/>
  <c r="A2462" i="23"/>
  <c r="A2226" i="23"/>
  <c r="A4813" i="23"/>
  <c r="A4621" i="23"/>
  <c r="B4621" i="23" s="1"/>
  <c r="A4429" i="23"/>
  <c r="A4245" i="23"/>
  <c r="A4037" i="23"/>
  <c r="B4037" i="23" s="1"/>
  <c r="A3853" i="23"/>
  <c r="D3853" i="23" s="1"/>
  <c r="A3661" i="23"/>
  <c r="A3405" i="23"/>
  <c r="A2989" i="23"/>
  <c r="A4364" i="23"/>
  <c r="A3620" i="23"/>
  <c r="A3958" i="23"/>
  <c r="A3894" i="23"/>
  <c r="D3894" i="23" s="1"/>
  <c r="A3830" i="23"/>
  <c r="D3830" i="23" s="1"/>
  <c r="A3766" i="23"/>
  <c r="A3702" i="23"/>
  <c r="D3702" i="23" s="1"/>
  <c r="A3638" i="23"/>
  <c r="A3574" i="23"/>
  <c r="A3510" i="23"/>
  <c r="A3446" i="23"/>
  <c r="A3382" i="23"/>
  <c r="B3382" i="23" s="1"/>
  <c r="A3318" i="23"/>
  <c r="B3318" i="23" s="1"/>
  <c r="A3254" i="23"/>
  <c r="D3254" i="23" s="1"/>
  <c r="A3190" i="23"/>
  <c r="A3118" i="23"/>
  <c r="D3118" i="23" s="1"/>
  <c r="A2982" i="23"/>
  <c r="B2982" i="23" s="1"/>
  <c r="A2846" i="23"/>
  <c r="A2670" i="23"/>
  <c r="A2486" i="23"/>
  <c r="C2486" i="23" s="1"/>
  <c r="A2334" i="23"/>
  <c r="D2334" i="23" s="1"/>
  <c r="A4885" i="23"/>
  <c r="D4885" i="23" s="1"/>
  <c r="A4701" i="23"/>
  <c r="A4557" i="23"/>
  <c r="A4381" i="23"/>
  <c r="B4381" i="23" s="1"/>
  <c r="A4237" i="23"/>
  <c r="D4237" i="23" s="1"/>
  <c r="A4053" i="23"/>
  <c r="A3869" i="23"/>
  <c r="A3725" i="23"/>
  <c r="B3725" i="23" s="1"/>
  <c r="A3517" i="23"/>
  <c r="B3517" i="23" s="1"/>
  <c r="A3277" i="23"/>
  <c r="A2733" i="23"/>
  <c r="A3420" i="23"/>
  <c r="C3420" i="23" s="1"/>
  <c r="A2596" i="23"/>
  <c r="A3123" i="23"/>
  <c r="A2796" i="23"/>
  <c r="B2796" i="23" s="1"/>
  <c r="A3197" i="23"/>
  <c r="D3197" i="23" s="1"/>
  <c r="A2701" i="23"/>
  <c r="B2701" i="23" s="1"/>
  <c r="A4196" i="23"/>
  <c r="D4196" i="23" s="1"/>
  <c r="A2356" i="23"/>
  <c r="A2790" i="23"/>
  <c r="A2614" i="23"/>
  <c r="A2478" i="23"/>
  <c r="A2342" i="23"/>
  <c r="C2342" i="23" s="1"/>
  <c r="A4933" i="23"/>
  <c r="C4933" i="23" s="1"/>
  <c r="A4765" i="23"/>
  <c r="D4765" i="23" s="1"/>
  <c r="A4629" i="23"/>
  <c r="A4493" i="23"/>
  <c r="A4317" i="23"/>
  <c r="A4181" i="23"/>
  <c r="A4045" i="23"/>
  <c r="A3909" i="23"/>
  <c r="D3909" i="23" s="1"/>
  <c r="A3741" i="23"/>
  <c r="D3741" i="23" s="1"/>
  <c r="A3605" i="23"/>
  <c r="A3397" i="23"/>
  <c r="A3125" i="23"/>
  <c r="C3125" i="23" s="1"/>
  <c r="A2565" i="23"/>
  <c r="D2565" i="23" s="1"/>
  <c r="A4076" i="23"/>
  <c r="B4076" i="23" s="1"/>
  <c r="A3867" i="23"/>
  <c r="B3867" i="23" s="1"/>
  <c r="A2595" i="23"/>
  <c r="A4059" i="23"/>
  <c r="D4059" i="23" s="1"/>
  <c r="A2829" i="23"/>
  <c r="A2557" i="23"/>
  <c r="A2253" i="23"/>
  <c r="D2253" i="23" s="1"/>
  <c r="A4628" i="23"/>
  <c r="D4628" i="23" s="1"/>
  <c r="A4340" i="23"/>
  <c r="A4068" i="23"/>
  <c r="A3484" i="23"/>
  <c r="D3484" i="23" s="1"/>
  <c r="A3044" i="23"/>
  <c r="B3044" i="23" s="1"/>
  <c r="A2540" i="23"/>
  <c r="A4011" i="23"/>
  <c r="A3451" i="23"/>
  <c r="A2394" i="23"/>
  <c r="D2394" i="23" s="1"/>
  <c r="A2549" i="23"/>
  <c r="A4916" i="23"/>
  <c r="A4620" i="23"/>
  <c r="B4620" i="23" s="1"/>
  <c r="A4332" i="23"/>
  <c r="B4332" i="23" s="1"/>
  <c r="A3892" i="23"/>
  <c r="A3476" i="23"/>
  <c r="B3476" i="23" s="1"/>
  <c r="A2996" i="23"/>
  <c r="A2532" i="23"/>
  <c r="A3883" i="23"/>
  <c r="A3443" i="23"/>
  <c r="A1805" i="23"/>
  <c r="C1805" i="23" s="1"/>
  <c r="A3085" i="23"/>
  <c r="C3085" i="23" s="1"/>
  <c r="A2813" i="23"/>
  <c r="B2813" i="23" s="1"/>
  <c r="A2469" i="23"/>
  <c r="B2469" i="23" s="1"/>
  <c r="A4884" i="23"/>
  <c r="B4884" i="23" s="1"/>
  <c r="A4596" i="23"/>
  <c r="C4596" i="23" s="1"/>
  <c r="A4244" i="23"/>
  <c r="A3884" i="23"/>
  <c r="A3444" i="23"/>
  <c r="D3444" i="23" s="1"/>
  <c r="A2964" i="23"/>
  <c r="D2964" i="23" s="1"/>
  <c r="A2388" i="23"/>
  <c r="B2388" i="23" s="1"/>
  <c r="A3875" i="23"/>
  <c r="B3875" i="23" s="1"/>
  <c r="A3187" i="23"/>
  <c r="A2997" i="23"/>
  <c r="D2997" i="23" s="1"/>
  <c r="A2725" i="23"/>
  <c r="A2413" i="23"/>
  <c r="D2413" i="23" s="1"/>
  <c r="A4772" i="23"/>
  <c r="D4772" i="23" s="1"/>
  <c r="A4500" i="23"/>
  <c r="B4500" i="23" s="1"/>
  <c r="A4188" i="23"/>
  <c r="A3868" i="23"/>
  <c r="A3292" i="23"/>
  <c r="A2788" i="23"/>
  <c r="A2348" i="23"/>
  <c r="C2348" i="23" s="1"/>
  <c r="A3643" i="23"/>
  <c r="D3643" i="23" s="1"/>
  <c r="A2971" i="23"/>
  <c r="C2971" i="23" s="1"/>
  <c r="A2309" i="23"/>
  <c r="B2309" i="23" s="1"/>
  <c r="A4764" i="23"/>
  <c r="A4452" i="23"/>
  <c r="A4180" i="23"/>
  <c r="B4180" i="23" s="1"/>
  <c r="A3700" i="23"/>
  <c r="B3700" i="23" s="1"/>
  <c r="A3220" i="23"/>
  <c r="A2780" i="23"/>
  <c r="A4123" i="23"/>
  <c r="A3635" i="23"/>
  <c r="B3635" i="23" s="1"/>
  <c r="A2619" i="23"/>
  <c r="C2619" i="23" s="1"/>
  <c r="A2981" i="23"/>
  <c r="B2981" i="23" s="1"/>
  <c r="A2573" i="23"/>
  <c r="A2298" i="23"/>
  <c r="B2298" i="23" s="1"/>
  <c r="A4756" i="23"/>
  <c r="A4444" i="23"/>
  <c r="A4084" i="23"/>
  <c r="D4084" i="23" s="1"/>
  <c r="A3692" i="23"/>
  <c r="C3692" i="23" s="1"/>
  <c r="A3188" i="23"/>
  <c r="A2644" i="23"/>
  <c r="C2644" i="23" s="1"/>
  <c r="A4067" i="23"/>
  <c r="D4067" i="23" s="1"/>
  <c r="A3611" i="23"/>
  <c r="D3611" i="23" s="1"/>
  <c r="A2346" i="23"/>
  <c r="A3371" i="23"/>
  <c r="A4714" i="23"/>
  <c r="D4714" i="23" s="1"/>
  <c r="A4634" i="23"/>
  <c r="D4634" i="23" s="1"/>
  <c r="A4170" i="23"/>
  <c r="B4170" i="23" s="1"/>
  <c r="A3003" i="23"/>
  <c r="A2922" i="23"/>
  <c r="A4722" i="23"/>
  <c r="D4722" i="23" s="1"/>
  <c r="A3834" i="23"/>
  <c r="C3834" i="23" s="1"/>
  <c r="A2667" i="23"/>
  <c r="A4234" i="23"/>
  <c r="D4234" i="23" s="1"/>
  <c r="A3134" i="23"/>
  <c r="A3038" i="23"/>
  <c r="A2910" i="23"/>
  <c r="A2782" i="23"/>
  <c r="A2654" i="23"/>
  <c r="D2654" i="23" s="1"/>
  <c r="A2526" i="23"/>
  <c r="D2526" i="23" s="1"/>
  <c r="A2398" i="23"/>
  <c r="B2398" i="23" s="1"/>
  <c r="A4997" i="23"/>
  <c r="B4997" i="23" s="1"/>
  <c r="A4869" i="23"/>
  <c r="D4869" i="23" s="1"/>
  <c r="A4741" i="23"/>
  <c r="A4613" i="23"/>
  <c r="A4485" i="23"/>
  <c r="A4357" i="23"/>
  <c r="B4357" i="23" s="1"/>
  <c r="A4229" i="23"/>
  <c r="D4229" i="23" s="1"/>
  <c r="A4101" i="23"/>
  <c r="A3973" i="23"/>
  <c r="A3845" i="23"/>
  <c r="B3845" i="23" s="1"/>
  <c r="A3717" i="23"/>
  <c r="A3589" i="23"/>
  <c r="A3389" i="23"/>
  <c r="A3189" i="23"/>
  <c r="A2957" i="23"/>
  <c r="A2669" i="23"/>
  <c r="A2405" i="23"/>
  <c r="B2405" i="23" s="1"/>
  <c r="A4852" i="23"/>
  <c r="C4852" i="23" s="1"/>
  <c r="A4588" i="23"/>
  <c r="A4324" i="23"/>
  <c r="B4324" i="23" s="1"/>
  <c r="A4020" i="23"/>
  <c r="A3612" i="23"/>
  <c r="B3612" i="23" s="1"/>
  <c r="A3180" i="23"/>
  <c r="A2772" i="23"/>
  <c r="A2340" i="23"/>
  <c r="B2340" i="23" s="1"/>
  <c r="A3771" i="23"/>
  <c r="C3771" i="23" s="1"/>
  <c r="A3363" i="23"/>
  <c r="A2435" i="23"/>
  <c r="A2826" i="23"/>
  <c r="A3954" i="23"/>
  <c r="C3954" i="23" s="1"/>
  <c r="A3094" i="23"/>
  <c r="A3030" i="23"/>
  <c r="C3030" i="23" s="1"/>
  <c r="A2966" i="23"/>
  <c r="D2966" i="23" s="1"/>
  <c r="A2902" i="23"/>
  <c r="A2838" i="23"/>
  <c r="C2838" i="23" s="1"/>
  <c r="A2774" i="23"/>
  <c r="C2774" i="23" s="1"/>
  <c r="A2710" i="23"/>
  <c r="A2646" i="23"/>
  <c r="A2582" i="23"/>
  <c r="A2518" i="23"/>
  <c r="A2454" i="23"/>
  <c r="A2390" i="23"/>
  <c r="C2390" i="23" s="1"/>
  <c r="A2326" i="23"/>
  <c r="A4989" i="23"/>
  <c r="D4989" i="23" s="1"/>
  <c r="A4925" i="23"/>
  <c r="A4861" i="23"/>
  <c r="A4797" i="23"/>
  <c r="A4733" i="23"/>
  <c r="A4669" i="23"/>
  <c r="A4605" i="23"/>
  <c r="D4605" i="23" s="1"/>
  <c r="A4541" i="23"/>
  <c r="D4541" i="23" s="1"/>
  <c r="A4477" i="23"/>
  <c r="B4477" i="23" s="1"/>
  <c r="A4413" i="23"/>
  <c r="B4413" i="23" s="1"/>
  <c r="A4349" i="23"/>
  <c r="C4349" i="23" s="1"/>
  <c r="A4285" i="23"/>
  <c r="A4221" i="23"/>
  <c r="C4221" i="23" s="1"/>
  <c r="A4157" i="23"/>
  <c r="B4157" i="23" s="1"/>
  <c r="A4093" i="23"/>
  <c r="B4093" i="23" s="1"/>
  <c r="A4029" i="23"/>
  <c r="C4029" i="23" s="1"/>
  <c r="A3965" i="23"/>
  <c r="D3965" i="23" s="1"/>
  <c r="A3901" i="23"/>
  <c r="B3901" i="23" s="1"/>
  <c r="A3837" i="23"/>
  <c r="B3837" i="23" s="1"/>
  <c r="A3773" i="23"/>
  <c r="A3709" i="23"/>
  <c r="A3645" i="23"/>
  <c r="B3645" i="23" s="1"/>
  <c r="A3581" i="23"/>
  <c r="A3469" i="23"/>
  <c r="D3469" i="23" s="1"/>
  <c r="A3381" i="23"/>
  <c r="A3269" i="23"/>
  <c r="A3181" i="23"/>
  <c r="B3181" i="23" s="1"/>
  <c r="A3069" i="23"/>
  <c r="A2925" i="23"/>
  <c r="A2805" i="23"/>
  <c r="A2661" i="23"/>
  <c r="D2661" i="23" s="1"/>
  <c r="A2541" i="23"/>
  <c r="A2381" i="23"/>
  <c r="A4964" i="23"/>
  <c r="A4844" i="23"/>
  <c r="B4844" i="23" s="1"/>
  <c r="A4700" i="23"/>
  <c r="A4580" i="23"/>
  <c r="C4580" i="23" s="1"/>
  <c r="A4436" i="23"/>
  <c r="B4436" i="23" s="1"/>
  <c r="A4276" i="23"/>
  <c r="C4276" i="23" s="1"/>
  <c r="A4172" i="23"/>
  <c r="C4172" i="23" s="1"/>
  <c r="A4012" i="23"/>
  <c r="A3820" i="23"/>
  <c r="A3604" i="23"/>
  <c r="D3604" i="23" s="1"/>
  <c r="A3364" i="23"/>
  <c r="A3172" i="23"/>
  <c r="C3172" i="23" s="1"/>
  <c r="A2932" i="23"/>
  <c r="C2932" i="23" s="1"/>
  <c r="A2740" i="23"/>
  <c r="C2740" i="23" s="1"/>
  <c r="A2484" i="23"/>
  <c r="A4195" i="23"/>
  <c r="D4195" i="23" s="1"/>
  <c r="A4003" i="23"/>
  <c r="B4003" i="23" s="1"/>
  <c r="A3763" i="23"/>
  <c r="D3763" i="23" s="1"/>
  <c r="A3571" i="23"/>
  <c r="A3355" i="23"/>
  <c r="A2947" i="23"/>
  <c r="B2947" i="23" s="1"/>
  <c r="A2427" i="23"/>
  <c r="D2427" i="23" s="1"/>
  <c r="A4466" i="23"/>
  <c r="A3562" i="23"/>
  <c r="A4433" i="23"/>
  <c r="A3086" i="23"/>
  <c r="A3022" i="23"/>
  <c r="A2958" i="23"/>
  <c r="A2894" i="23"/>
  <c r="A2830" i="23"/>
  <c r="A2766" i="23"/>
  <c r="A2702" i="23"/>
  <c r="A2638" i="23"/>
  <c r="D2638" i="23" s="1"/>
  <c r="A2574" i="23"/>
  <c r="A2510" i="23"/>
  <c r="A2446" i="23"/>
  <c r="A2382" i="23"/>
  <c r="C2382" i="23" s="1"/>
  <c r="A2318" i="23"/>
  <c r="D2318" i="23" s="1"/>
  <c r="A4981" i="23"/>
  <c r="B4981" i="23" s="1"/>
  <c r="A4917" i="23"/>
  <c r="B4917" i="23" s="1"/>
  <c r="A4853" i="23"/>
  <c r="A4789" i="23"/>
  <c r="A4725" i="23"/>
  <c r="A4661" i="23"/>
  <c r="A4597" i="23"/>
  <c r="D4597" i="23" s="1"/>
  <c r="A4533" i="23"/>
  <c r="B4533" i="23" s="1"/>
  <c r="A4469" i="23"/>
  <c r="C4469" i="23" s="1"/>
  <c r="A4405" i="23"/>
  <c r="A4341" i="23"/>
  <c r="B4341" i="23" s="1"/>
  <c r="A4277" i="23"/>
  <c r="D4277" i="23" s="1"/>
  <c r="A4213" i="23"/>
  <c r="A4149" i="23"/>
  <c r="C4149" i="23" s="1"/>
  <c r="A4085" i="23"/>
  <c r="A4021" i="23"/>
  <c r="B4021" i="23" s="1"/>
  <c r="A3957" i="23"/>
  <c r="B3957" i="23" s="1"/>
  <c r="A3893" i="23"/>
  <c r="A3829" i="23"/>
  <c r="B3829" i="23" s="1"/>
  <c r="A3765" i="23"/>
  <c r="A3701" i="23"/>
  <c r="A3637" i="23"/>
  <c r="A3573" i="23"/>
  <c r="A3461" i="23"/>
  <c r="C3461" i="23" s="1"/>
  <c r="A3373" i="23"/>
  <c r="A3261" i="23"/>
  <c r="A3149" i="23"/>
  <c r="A3061" i="23"/>
  <c r="A2917" i="23"/>
  <c r="A2797" i="23"/>
  <c r="A2637" i="23"/>
  <c r="C2637" i="23" s="1"/>
  <c r="A2493" i="23"/>
  <c r="B2493" i="23" s="1"/>
  <c r="A2373" i="23"/>
  <c r="A4956" i="23"/>
  <c r="D4956" i="23" s="1"/>
  <c r="A4836" i="23"/>
  <c r="A4692" i="23"/>
  <c r="D4692" i="23" s="1"/>
  <c r="A4532" i="23"/>
  <c r="D4532" i="23" s="1"/>
  <c r="A4428" i="23"/>
  <c r="A4268" i="23"/>
  <c r="B4268" i="23" s="1"/>
  <c r="A4148" i="23"/>
  <c r="D4148" i="23" s="1"/>
  <c r="A4004" i="23"/>
  <c r="B4004" i="23" s="1"/>
  <c r="A3764" i="23"/>
  <c r="A3572" i="23"/>
  <c r="A3356" i="23"/>
  <c r="A3164" i="23"/>
  <c r="A2908" i="23"/>
  <c r="B2908" i="23" s="1"/>
  <c r="A2668" i="23"/>
  <c r="D2668" i="23" s="1"/>
  <c r="A2476" i="23"/>
  <c r="D2476" i="23" s="1"/>
  <c r="A4187" i="23"/>
  <c r="C4187" i="23" s="1"/>
  <c r="A3995" i="23"/>
  <c r="A3755" i="23"/>
  <c r="B3755" i="23" s="1"/>
  <c r="A3499" i="23"/>
  <c r="A3307" i="23"/>
  <c r="A2843" i="23"/>
  <c r="A2419" i="23"/>
  <c r="C2419" i="23" s="1"/>
  <c r="A4458" i="23"/>
  <c r="D4458" i="23" s="1"/>
  <c r="A3514" i="23"/>
  <c r="A4225" i="23"/>
  <c r="C4225" i="23" s="1"/>
  <c r="A3078" i="23"/>
  <c r="C3078" i="23" s="1"/>
  <c r="A3014" i="23"/>
  <c r="C3014" i="23" s="1"/>
  <c r="A2950" i="23"/>
  <c r="A2886" i="23"/>
  <c r="C2886" i="23" s="1"/>
  <c r="A2822" i="23"/>
  <c r="D2822" i="23" s="1"/>
  <c r="A2758" i="23"/>
  <c r="B2758" i="23" s="1"/>
  <c r="A2694" i="23"/>
  <c r="A2630" i="23"/>
  <c r="A2566" i="23"/>
  <c r="D2566" i="23" s="1"/>
  <c r="A2502" i="23"/>
  <c r="A2438" i="23"/>
  <c r="A2374" i="23"/>
  <c r="A2310" i="23"/>
  <c r="A4973" i="23"/>
  <c r="D4973" i="23" s="1"/>
  <c r="A4909" i="23"/>
  <c r="A4845" i="23"/>
  <c r="B4845" i="23" s="1"/>
  <c r="A4781" i="23"/>
  <c r="A4717" i="23"/>
  <c r="D4717" i="23" s="1"/>
  <c r="A4653" i="23"/>
  <c r="A4589" i="23"/>
  <c r="A4525" i="23"/>
  <c r="D4525" i="23" s="1"/>
  <c r="A4461" i="23"/>
  <c r="B4461" i="23" s="1"/>
  <c r="A4397" i="23"/>
  <c r="A4333" i="23"/>
  <c r="B4333" i="23" s="1"/>
  <c r="A4269" i="23"/>
  <c r="D4269" i="23" s="1"/>
  <c r="A4205" i="23"/>
  <c r="A4141" i="23"/>
  <c r="A4077" i="23"/>
  <c r="A4013" i="23"/>
  <c r="B4013" i="23" s="1"/>
  <c r="A3949" i="23"/>
  <c r="C3949" i="23" s="1"/>
  <c r="A3885" i="23"/>
  <c r="A3821" i="23"/>
  <c r="B3821" i="23" s="1"/>
  <c r="A3757" i="23"/>
  <c r="C3757" i="23" s="1"/>
  <c r="A3693" i="23"/>
  <c r="D3693" i="23" s="1"/>
  <c r="A3629" i="23"/>
  <c r="A3565" i="23"/>
  <c r="C3565" i="23" s="1"/>
  <c r="A3453" i="23"/>
  <c r="A3341" i="23"/>
  <c r="D3341" i="23" s="1"/>
  <c r="A3253" i="23"/>
  <c r="C3253" i="23" s="1"/>
  <c r="A3141" i="23"/>
  <c r="A3053" i="23"/>
  <c r="C3053" i="23" s="1"/>
  <c r="A2893" i="23"/>
  <c r="A2749" i="23"/>
  <c r="A2629" i="23"/>
  <c r="A2485" i="23"/>
  <c r="C2485" i="23" s="1"/>
  <c r="A2365" i="23"/>
  <c r="C2365" i="23" s="1"/>
  <c r="A4948" i="23"/>
  <c r="B4948" i="23" s="1"/>
  <c r="A4788" i="23"/>
  <c r="A4684" i="23"/>
  <c r="C4684" i="23" s="1"/>
  <c r="A4524" i="23"/>
  <c r="B4524" i="23" s="1"/>
  <c r="A4404" i="23"/>
  <c r="A4260" i="23"/>
  <c r="A4116" i="23"/>
  <c r="D4116" i="23" s="1"/>
  <c r="A3996" i="23"/>
  <c r="A3756" i="23"/>
  <c r="A3564" i="23"/>
  <c r="A3308" i="23"/>
  <c r="A3092" i="23"/>
  <c r="D3092" i="23" s="1"/>
  <c r="A2900" i="23"/>
  <c r="A2660" i="23"/>
  <c r="C2660" i="23" s="1"/>
  <c r="A2468" i="23"/>
  <c r="C2468" i="23" s="1"/>
  <c r="A4155" i="23"/>
  <c r="D4155" i="23" s="1"/>
  <c r="A3899" i="23"/>
  <c r="A3747" i="23"/>
  <c r="C3747" i="23" s="1"/>
  <c r="A3491" i="23"/>
  <c r="C3491" i="23" s="1"/>
  <c r="A3267" i="23"/>
  <c r="D3267" i="23" s="1"/>
  <c r="A2795" i="23"/>
  <c r="A4962" i="23"/>
  <c r="D4962" i="23" s="1"/>
  <c r="A4394" i="23"/>
  <c r="B4394" i="23" s="1"/>
  <c r="A3258" i="23"/>
  <c r="B3258" i="23" s="1"/>
  <c r="A3009" i="23"/>
  <c r="A3070" i="23"/>
  <c r="A3006" i="23"/>
  <c r="A2942" i="23"/>
  <c r="A2878" i="23"/>
  <c r="A2814" i="23"/>
  <c r="A2750" i="23"/>
  <c r="D2750" i="23" s="1"/>
  <c r="A2686" i="23"/>
  <c r="C2686" i="23" s="1"/>
  <c r="A2622" i="23"/>
  <c r="D2622" i="23" s="1"/>
  <c r="A2558" i="23"/>
  <c r="A2494" i="23"/>
  <c r="A2430" i="23"/>
  <c r="C2430" i="23" s="1"/>
  <c r="A2366" i="23"/>
  <c r="A2300" i="23"/>
  <c r="A4965" i="23"/>
  <c r="D4965" i="23" s="1"/>
  <c r="A4901" i="23"/>
  <c r="C4901" i="23" s="1"/>
  <c r="A4837" i="23"/>
  <c r="C4837" i="23" s="1"/>
  <c r="A4773" i="23"/>
  <c r="A4709" i="23"/>
  <c r="B4709" i="23" s="1"/>
  <c r="A4645" i="23"/>
  <c r="A4581" i="23"/>
  <c r="A4517" i="23"/>
  <c r="A4453" i="23"/>
  <c r="B4453" i="23" s="1"/>
  <c r="A4389" i="23"/>
  <c r="A4325" i="23"/>
  <c r="D4325" i="23" s="1"/>
  <c r="A4261" i="23"/>
  <c r="A4197" i="23"/>
  <c r="D4197" i="23" s="1"/>
  <c r="A4133" i="23"/>
  <c r="C4133" i="23" s="1"/>
  <c r="A4069" i="23"/>
  <c r="A4005" i="23"/>
  <c r="A3941" i="23"/>
  <c r="C3941" i="23" s="1"/>
  <c r="A3877" i="23"/>
  <c r="C3877" i="23" s="1"/>
  <c r="A3813" i="23"/>
  <c r="B3813" i="23" s="1"/>
  <c r="A3749" i="23"/>
  <c r="C3749" i="23" s="1"/>
  <c r="A3685" i="23"/>
  <c r="A3621" i="23"/>
  <c r="B3621" i="23" s="1"/>
  <c r="A3533" i="23"/>
  <c r="C3533" i="23" s="1"/>
  <c r="A3445" i="23"/>
  <c r="C3445" i="23" s="1"/>
  <c r="A3333" i="23"/>
  <c r="C3333" i="23" s="1"/>
  <c r="A3245" i="23"/>
  <c r="D3245" i="23" s="1"/>
  <c r="A3133" i="23"/>
  <c r="A3005" i="23"/>
  <c r="A2885" i="23"/>
  <c r="A2741" i="23"/>
  <c r="B2741" i="23" s="1"/>
  <c r="A2621" i="23"/>
  <c r="A2477" i="23"/>
  <c r="A2317" i="23"/>
  <c r="B2317" i="23" s="1"/>
  <c r="A4940" i="23"/>
  <c r="A4780" i="23"/>
  <c r="A4660" i="23"/>
  <c r="A4516" i="23"/>
  <c r="B4516" i="23" s="1"/>
  <c r="A4372" i="23"/>
  <c r="A4252" i="23"/>
  <c r="A4108" i="23"/>
  <c r="A3988" i="23"/>
  <c r="A3732" i="23"/>
  <c r="A3492" i="23"/>
  <c r="B3492" i="23" s="1"/>
  <c r="A3300" i="23"/>
  <c r="A3060" i="23"/>
  <c r="A2868" i="23"/>
  <c r="B2868" i="23" s="1"/>
  <c r="A2652" i="23"/>
  <c r="A2396" i="23"/>
  <c r="A4147" i="23"/>
  <c r="C4147" i="23" s="1"/>
  <c r="A3891" i="23"/>
  <c r="B3891" i="23" s="1"/>
  <c r="A3699" i="23"/>
  <c r="A3483" i="23"/>
  <c r="D3483" i="23" s="1"/>
  <c r="A3195" i="23"/>
  <c r="A2787" i="23"/>
  <c r="C2787" i="23" s="1"/>
  <c r="A4954" i="23"/>
  <c r="A4242" i="23"/>
  <c r="A3210" i="23"/>
  <c r="D3210" i="23" s="1"/>
  <c r="A2329" i="23"/>
  <c r="C2329" i="23" s="1"/>
  <c r="A3557" i="23"/>
  <c r="D3557" i="23" s="1"/>
  <c r="A3493" i="23"/>
  <c r="B3493" i="23" s="1"/>
  <c r="A3429" i="23"/>
  <c r="A3365" i="23"/>
  <c r="B3365" i="23" s="1"/>
  <c r="A3301" i="23"/>
  <c r="B3301" i="23" s="1"/>
  <c r="A3237" i="23"/>
  <c r="A3173" i="23"/>
  <c r="B3173" i="23" s="1"/>
  <c r="A3109" i="23"/>
  <c r="D3109" i="23" s="1"/>
  <c r="A3045" i="23"/>
  <c r="C3045" i="23" s="1"/>
  <c r="A2949" i="23"/>
  <c r="A2869" i="23"/>
  <c r="A2789" i="23"/>
  <c r="D2789" i="23" s="1"/>
  <c r="A2693" i="23"/>
  <c r="A2613" i="23"/>
  <c r="A2533" i="23"/>
  <c r="B2533" i="23" s="1"/>
  <c r="A2437" i="23"/>
  <c r="C2437" i="23" s="1"/>
  <c r="A2357" i="23"/>
  <c r="C2357" i="23" s="1"/>
  <c r="A2221" i="23"/>
  <c r="B2221" i="23" s="1"/>
  <c r="A4908" i="23"/>
  <c r="A4828" i="23"/>
  <c r="A4748" i="23"/>
  <c r="A4652" i="23"/>
  <c r="B4652" i="23" s="1"/>
  <c r="A4572" i="23"/>
  <c r="A4492" i="23"/>
  <c r="B4492" i="23" s="1"/>
  <c r="A4396" i="23"/>
  <c r="A4316" i="23"/>
  <c r="D4316" i="23" s="1"/>
  <c r="A4236" i="23"/>
  <c r="C4236" i="23" s="1"/>
  <c r="A4140" i="23"/>
  <c r="C4140" i="23" s="1"/>
  <c r="A4060" i="23"/>
  <c r="A3956" i="23"/>
  <c r="A3812" i="23"/>
  <c r="B3812" i="23" s="1"/>
  <c r="A3684" i="23"/>
  <c r="A3556" i="23"/>
  <c r="A3412" i="23"/>
  <c r="A3284" i="23"/>
  <c r="A3156" i="23"/>
  <c r="A2988" i="23"/>
  <c r="B2988" i="23" s="1"/>
  <c r="A2860" i="23"/>
  <c r="A2732" i="23"/>
  <c r="B2732" i="23" s="1"/>
  <c r="A2588" i="23"/>
  <c r="D2588" i="23" s="1"/>
  <c r="A2460" i="23"/>
  <c r="A2332" i="23"/>
  <c r="C2332" i="23" s="1"/>
  <c r="A4091" i="23"/>
  <c r="A3963" i="23"/>
  <c r="A3835" i="23"/>
  <c r="A3691" i="23"/>
  <c r="B3691" i="23" s="1"/>
  <c r="A3563" i="23"/>
  <c r="A3435" i="23"/>
  <c r="C3435" i="23" s="1"/>
  <c r="A3259" i="23"/>
  <c r="B3259" i="23" s="1"/>
  <c r="A3099" i="23"/>
  <c r="B3099" i="23" s="1"/>
  <c r="A2923" i="23"/>
  <c r="A2691" i="23"/>
  <c r="B2691" i="23" s="1"/>
  <c r="A2531" i="23"/>
  <c r="A2339" i="23"/>
  <c r="A4818" i="23"/>
  <c r="C4818" i="23" s="1"/>
  <c r="A4578" i="23"/>
  <c r="D4578" i="23" s="1"/>
  <c r="A4370" i="23"/>
  <c r="A4010" i="23"/>
  <c r="A3722" i="23"/>
  <c r="C3722" i="23" s="1"/>
  <c r="A3402" i="23"/>
  <c r="B3402" i="23" s="1"/>
  <c r="A3066" i="23"/>
  <c r="A2666" i="23"/>
  <c r="A4817" i="23"/>
  <c r="D4817" i="23" s="1"/>
  <c r="A3473" i="23"/>
  <c r="B3473" i="23" s="1"/>
  <c r="A4424" i="23"/>
  <c r="A3549" i="23"/>
  <c r="D3549" i="23" s="1"/>
  <c r="A3485" i="23"/>
  <c r="B3485" i="23" s="1"/>
  <c r="A3421" i="23"/>
  <c r="A3357" i="23"/>
  <c r="A3293" i="23"/>
  <c r="A3229" i="23"/>
  <c r="C3229" i="23" s="1"/>
  <c r="A3165" i="23"/>
  <c r="D3165" i="23" s="1"/>
  <c r="A3101" i="23"/>
  <c r="D3101" i="23" s="1"/>
  <c r="A3021" i="23"/>
  <c r="A2941" i="23"/>
  <c r="A2861" i="23"/>
  <c r="B2861" i="23" s="1"/>
  <c r="A2765" i="23"/>
  <c r="C2765" i="23" s="1"/>
  <c r="A2685" i="23"/>
  <c r="A2605" i="23"/>
  <c r="C2605" i="23" s="1"/>
  <c r="A2509" i="23"/>
  <c r="C2509" i="23" s="1"/>
  <c r="A2429" i="23"/>
  <c r="A2349" i="23"/>
  <c r="B2349" i="23" s="1"/>
  <c r="A4980" i="23"/>
  <c r="A4900" i="23"/>
  <c r="A4820" i="23"/>
  <c r="A4724" i="23"/>
  <c r="A4644" i="23"/>
  <c r="B4644" i="23" s="1"/>
  <c r="A4564" i="23"/>
  <c r="D4564" i="23" s="1"/>
  <c r="A4468" i="23"/>
  <c r="A4388" i="23"/>
  <c r="A4308" i="23"/>
  <c r="C4308" i="23" s="1"/>
  <c r="A4212" i="23"/>
  <c r="A4132" i="23"/>
  <c r="A4052" i="23"/>
  <c r="A3932" i="23"/>
  <c r="A3804" i="23"/>
  <c r="B3804" i="23" s="1"/>
  <c r="A3676" i="23"/>
  <c r="A3508" i="23"/>
  <c r="A3380" i="23"/>
  <c r="A3252" i="23"/>
  <c r="A3108" i="23"/>
  <c r="A2980" i="23"/>
  <c r="D2980" i="23" s="1"/>
  <c r="A2852" i="23"/>
  <c r="D2852" i="23" s="1"/>
  <c r="A2708" i="23"/>
  <c r="C2708" i="23" s="1"/>
  <c r="A2580" i="23"/>
  <c r="D2580" i="23" s="1"/>
  <c r="A2452" i="23"/>
  <c r="A2250" i="23"/>
  <c r="A4083" i="23"/>
  <c r="B4083" i="23" s="1"/>
  <c r="A3955" i="23"/>
  <c r="A3811" i="23"/>
  <c r="A3683" i="23"/>
  <c r="D3683" i="23" s="1"/>
  <c r="A3555" i="23"/>
  <c r="A3387" i="23"/>
  <c r="A3227" i="23"/>
  <c r="A3051" i="23"/>
  <c r="A2859" i="23"/>
  <c r="A2683" i="23"/>
  <c r="C2683" i="23" s="1"/>
  <c r="A2523" i="23"/>
  <c r="D2523" i="23" s="1"/>
  <c r="A2293" i="23"/>
  <c r="D2293" i="23" s="1"/>
  <c r="A4810" i="23"/>
  <c r="B4810" i="23" s="1"/>
  <c r="A4570" i="23"/>
  <c r="B4570" i="23" s="1"/>
  <c r="A4274" i="23"/>
  <c r="A3986" i="23"/>
  <c r="A3666" i="23"/>
  <c r="A3330" i="23"/>
  <c r="A3050" i="23"/>
  <c r="A2594" i="23"/>
  <c r="D2594" i="23" s="1"/>
  <c r="A4625" i="23"/>
  <c r="D4625" i="23" s="1"/>
  <c r="A3297" i="23"/>
  <c r="C3297" i="23" s="1"/>
  <c r="A4112" i="23"/>
  <c r="A3541" i="23"/>
  <c r="A3477" i="23"/>
  <c r="D3477" i="23" s="1"/>
  <c r="A3413" i="23"/>
  <c r="A3349" i="23"/>
  <c r="A3285" i="23"/>
  <c r="C3285" i="23" s="1"/>
  <c r="A3221" i="23"/>
  <c r="B3221" i="23" s="1"/>
  <c r="A3157" i="23"/>
  <c r="D3157" i="23" s="1"/>
  <c r="A3093" i="23"/>
  <c r="A3013" i="23"/>
  <c r="A2933" i="23"/>
  <c r="A2853" i="23"/>
  <c r="A2757" i="23"/>
  <c r="A2677" i="23"/>
  <c r="C2677" i="23" s="1"/>
  <c r="A2597" i="23"/>
  <c r="C2597" i="23" s="1"/>
  <c r="A2501" i="23"/>
  <c r="A2421" i="23"/>
  <c r="C2421" i="23" s="1"/>
  <c r="A2341" i="23"/>
  <c r="D2341" i="23" s="1"/>
  <c r="A4972" i="23"/>
  <c r="A4892" i="23"/>
  <c r="A4812" i="23"/>
  <c r="A4716" i="23"/>
  <c r="B4716" i="23" s="1"/>
  <c r="A4636" i="23"/>
  <c r="A4556" i="23"/>
  <c r="D4556" i="23" s="1"/>
  <c r="A4460" i="23"/>
  <c r="A4380" i="23"/>
  <c r="D4380" i="23" s="1"/>
  <c r="A4300" i="23"/>
  <c r="A4204" i="23"/>
  <c r="D4204" i="23" s="1"/>
  <c r="A4124" i="23"/>
  <c r="A4044" i="23"/>
  <c r="D4044" i="23" s="1"/>
  <c r="A3924" i="23"/>
  <c r="C3924" i="23" s="1"/>
  <c r="A3796" i="23"/>
  <c r="B3796" i="23" s="1"/>
  <c r="A3668" i="23"/>
  <c r="B3668" i="23" s="1"/>
  <c r="A3500" i="23"/>
  <c r="A3372" i="23"/>
  <c r="B3372" i="23" s="1"/>
  <c r="A3244" i="23"/>
  <c r="B3244" i="23" s="1"/>
  <c r="A3100" i="23"/>
  <c r="C3100" i="23" s="1"/>
  <c r="A2972" i="23"/>
  <c r="A2844" i="23"/>
  <c r="C2844" i="23" s="1"/>
  <c r="A2676" i="23"/>
  <c r="C2676" i="23" s="1"/>
  <c r="A2548" i="23"/>
  <c r="A2420" i="23"/>
  <c r="A2218" i="23"/>
  <c r="A4075" i="23"/>
  <c r="A3947" i="23"/>
  <c r="A3803" i="23"/>
  <c r="A3675" i="23"/>
  <c r="C3675" i="23" s="1"/>
  <c r="A3547" i="23"/>
  <c r="D3547" i="23" s="1"/>
  <c r="A3379" i="23"/>
  <c r="A3203" i="23"/>
  <c r="A3043" i="23"/>
  <c r="A2851" i="23"/>
  <c r="A2675" i="23"/>
  <c r="D2675" i="23" s="1"/>
  <c r="A2499" i="23"/>
  <c r="B2499" i="23" s="1"/>
  <c r="A4970" i="23"/>
  <c r="C4970" i="23" s="1"/>
  <c r="A4746" i="23"/>
  <c r="C4746" i="23" s="1"/>
  <c r="A4522" i="23"/>
  <c r="A4266" i="23"/>
  <c r="A3978" i="23"/>
  <c r="D3978" i="23" s="1"/>
  <c r="A3658" i="23"/>
  <c r="A3322" i="23"/>
  <c r="A2994" i="23"/>
  <c r="C2994" i="23" s="1"/>
  <c r="A2586" i="23"/>
  <c r="C2586" i="23" s="1"/>
  <c r="A4577" i="23"/>
  <c r="D4577" i="23" s="1"/>
  <c r="A3161" i="23"/>
  <c r="A3736" i="23"/>
  <c r="D3736" i="23" s="1"/>
  <c r="A3946" i="23"/>
  <c r="B3946" i="23" s="1"/>
  <c r="A3522" i="23"/>
  <c r="A3218" i="23"/>
  <c r="A2882" i="23"/>
  <c r="D2882" i="23" s="1"/>
  <c r="A2386" i="23"/>
  <c r="D2386" i="23" s="1"/>
  <c r="A4369" i="23"/>
  <c r="A2889" i="23"/>
  <c r="D2889" i="23" s="1"/>
  <c r="A3115" i="23"/>
  <c r="D3115" i="23" s="1"/>
  <c r="A2939" i="23"/>
  <c r="D2939" i="23" s="1"/>
  <c r="A2779" i="23"/>
  <c r="A2587" i="23"/>
  <c r="A2411" i="23"/>
  <c r="C2411" i="23" s="1"/>
  <c r="A4906" i="23"/>
  <c r="D4906" i="23" s="1"/>
  <c r="A4626" i="23"/>
  <c r="B4626" i="23" s="1"/>
  <c r="A4386" i="23"/>
  <c r="A4114" i="23"/>
  <c r="B4114" i="23" s="1"/>
  <c r="A3778" i="23"/>
  <c r="A3506" i="23"/>
  <c r="A3186" i="23"/>
  <c r="A2722" i="23"/>
  <c r="C2722" i="23" s="1"/>
  <c r="A4937" i="23"/>
  <c r="A4033" i="23"/>
  <c r="A4752" i="23"/>
  <c r="A3107" i="23"/>
  <c r="A2931" i="23"/>
  <c r="B2931" i="23" s="1"/>
  <c r="A2715" i="23"/>
  <c r="A2539" i="23"/>
  <c r="A2347" i="23"/>
  <c r="A4826" i="23"/>
  <c r="D4826" i="23" s="1"/>
  <c r="A4618" i="23"/>
  <c r="A4378" i="23"/>
  <c r="D4378" i="23" s="1"/>
  <c r="A4090" i="23"/>
  <c r="C4090" i="23" s="1"/>
  <c r="A3770" i="23"/>
  <c r="A3498" i="23"/>
  <c r="D3498" i="23" s="1"/>
  <c r="A3074" i="23"/>
  <c r="A2714" i="23"/>
  <c r="D2714" i="23" s="1"/>
  <c r="A4897" i="23"/>
  <c r="C4897" i="23" s="1"/>
  <c r="A3601" i="23"/>
  <c r="B3601" i="23" s="1"/>
  <c r="A4624" i="23"/>
  <c r="A3037" i="23"/>
  <c r="D3037" i="23" s="1"/>
  <c r="A2973" i="23"/>
  <c r="A2909" i="23"/>
  <c r="A2845" i="23"/>
  <c r="A2781" i="23"/>
  <c r="C2781" i="23" s="1"/>
  <c r="A2717" i="23"/>
  <c r="D2717" i="23" s="1"/>
  <c r="A2653" i="23"/>
  <c r="D2653" i="23" s="1"/>
  <c r="A2589" i="23"/>
  <c r="A2525" i="23"/>
  <c r="B2525" i="23" s="1"/>
  <c r="A2461" i="23"/>
  <c r="A2397" i="23"/>
  <c r="A2333" i="23"/>
  <c r="A4996" i="23"/>
  <c r="A4932" i="23"/>
  <c r="C4932" i="23" s="1"/>
  <c r="A4868" i="23"/>
  <c r="B4868" i="23" s="1"/>
  <c r="A4804" i="23"/>
  <c r="A4740" i="23"/>
  <c r="C4740" i="23" s="1"/>
  <c r="A4676" i="23"/>
  <c r="A4612" i="23"/>
  <c r="A4548" i="23"/>
  <c r="A4484" i="23"/>
  <c r="B4484" i="23" s="1"/>
  <c r="A4420" i="23"/>
  <c r="B4420" i="23" s="1"/>
  <c r="A4356" i="23"/>
  <c r="B4356" i="23" s="1"/>
  <c r="A4292" i="23"/>
  <c r="A4228" i="23"/>
  <c r="D4228" i="23" s="1"/>
  <c r="A4164" i="23"/>
  <c r="A4100" i="23"/>
  <c r="A4036" i="23"/>
  <c r="A3948" i="23"/>
  <c r="B3948" i="23" s="1"/>
  <c r="A3860" i="23"/>
  <c r="A3748" i="23"/>
  <c r="A3636" i="23"/>
  <c r="A3548" i="23"/>
  <c r="B3548" i="23" s="1"/>
  <c r="A3436" i="23"/>
  <c r="C3436" i="23" s="1"/>
  <c r="A3348" i="23"/>
  <c r="A3236" i="23"/>
  <c r="A3124" i="23"/>
  <c r="D3124" i="23" s="1"/>
  <c r="A3036" i="23"/>
  <c r="B3036" i="23" s="1"/>
  <c r="A2924" i="23"/>
  <c r="A2836" i="23"/>
  <c r="B2836" i="23" s="1"/>
  <c r="A2724" i="23"/>
  <c r="D2724" i="23" s="1"/>
  <c r="A2612" i="23"/>
  <c r="D2612" i="23" s="1"/>
  <c r="A2524" i="23"/>
  <c r="A2412" i="23"/>
  <c r="B2412" i="23" s="1"/>
  <c r="A2324" i="23"/>
  <c r="C2324" i="23" s="1"/>
  <c r="A4139" i="23"/>
  <c r="B4139" i="23" s="1"/>
  <c r="A4027" i="23"/>
  <c r="A3939" i="23"/>
  <c r="B3939" i="23" s="1"/>
  <c r="A3827" i="23"/>
  <c r="A3739" i="23"/>
  <c r="B3739" i="23" s="1"/>
  <c r="A3627" i="23"/>
  <c r="A3515" i="23"/>
  <c r="A3427" i="23"/>
  <c r="B3427" i="23" s="1"/>
  <c r="A3299" i="23"/>
  <c r="B3299" i="23" s="1"/>
  <c r="A3179" i="23"/>
  <c r="A3035" i="23"/>
  <c r="C3035" i="23" s="1"/>
  <c r="A2875" i="23"/>
  <c r="A2755" i="23"/>
  <c r="A2611" i="23"/>
  <c r="C2611" i="23" s="1"/>
  <c r="A2491" i="23"/>
  <c r="A2331" i="23"/>
  <c r="D2331" i="23" s="1"/>
  <c r="A4874" i="23"/>
  <c r="B4874" i="23" s="1"/>
  <c r="A4706" i="23"/>
  <c r="A4498" i="23"/>
  <c r="B4498" i="23" s="1"/>
  <c r="A4362" i="23"/>
  <c r="C4362" i="23" s="1"/>
  <c r="A4106" i="23"/>
  <c r="D4106" i="23" s="1"/>
  <c r="A3850" i="23"/>
  <c r="A3650" i="23"/>
  <c r="A3394" i="23"/>
  <c r="C3394" i="23" s="1"/>
  <c r="A3178" i="23"/>
  <c r="C3178" i="23" s="1"/>
  <c r="A2874" i="23"/>
  <c r="C2874" i="23" s="1"/>
  <c r="A2466" i="23"/>
  <c r="A4809" i="23"/>
  <c r="B4809" i="23" s="1"/>
  <c r="A3873" i="23"/>
  <c r="B3873" i="23" s="1"/>
  <c r="A2761" i="23"/>
  <c r="A3080" i="23"/>
  <c r="D3080" i="23" s="1"/>
  <c r="A3029" i="23"/>
  <c r="B3029" i="23" s="1"/>
  <c r="A2965" i="23"/>
  <c r="A2901" i="23"/>
  <c r="D2901" i="23" s="1"/>
  <c r="A2837" i="23"/>
  <c r="A2773" i="23"/>
  <c r="A2709" i="23"/>
  <c r="D2709" i="23" s="1"/>
  <c r="A2645" i="23"/>
  <c r="A2581" i="23"/>
  <c r="A2517" i="23"/>
  <c r="D2517" i="23" s="1"/>
  <c r="A2453" i="23"/>
  <c r="D2453" i="23" s="1"/>
  <c r="A2389" i="23"/>
  <c r="B2389" i="23" s="1"/>
  <c r="A2325" i="23"/>
  <c r="A4988" i="23"/>
  <c r="A4924" i="23"/>
  <c r="C4924" i="23" s="1"/>
  <c r="A4860" i="23"/>
  <c r="A4796" i="23"/>
  <c r="A4732" i="23"/>
  <c r="D4732" i="23" s="1"/>
  <c r="A4668" i="23"/>
  <c r="C4668" i="23" s="1"/>
  <c r="A4604" i="23"/>
  <c r="B4604" i="23" s="1"/>
  <c r="A4540" i="23"/>
  <c r="A4476" i="23"/>
  <c r="A4412" i="23"/>
  <c r="A4348" i="23"/>
  <c r="A4284" i="23"/>
  <c r="A4220" i="23"/>
  <c r="D4220" i="23" s="1"/>
  <c r="A4156" i="23"/>
  <c r="B4156" i="23" s="1"/>
  <c r="A4092" i="23"/>
  <c r="D4092" i="23" s="1"/>
  <c r="A4028" i="23"/>
  <c r="A3940" i="23"/>
  <c r="D3940" i="23" s="1"/>
  <c r="A3828" i="23"/>
  <c r="A3740" i="23"/>
  <c r="B3740" i="23" s="1"/>
  <c r="A3628" i="23"/>
  <c r="B3628" i="23" s="1"/>
  <c r="A3540" i="23"/>
  <c r="D3540" i="23" s="1"/>
  <c r="A3428" i="23"/>
  <c r="B3428" i="23" s="1"/>
  <c r="A3316" i="23"/>
  <c r="B3316" i="23" s="1"/>
  <c r="A3228" i="23"/>
  <c r="C3228" i="23" s="1"/>
  <c r="A3116" i="23"/>
  <c r="A3028" i="23"/>
  <c r="A2916" i="23"/>
  <c r="A2804" i="23"/>
  <c r="A2716" i="23"/>
  <c r="C2716" i="23" s="1"/>
  <c r="A2604" i="23"/>
  <c r="B2604" i="23" s="1"/>
  <c r="A2516" i="23"/>
  <c r="A2404" i="23"/>
  <c r="B2404" i="23" s="1"/>
  <c r="A2277" i="23"/>
  <c r="A4131" i="23"/>
  <c r="A4019" i="23"/>
  <c r="C4019" i="23" s="1"/>
  <c r="A3931" i="23"/>
  <c r="A3819" i="23"/>
  <c r="A3707" i="23"/>
  <c r="D3707" i="23" s="1"/>
  <c r="A3619" i="23"/>
  <c r="D3619" i="23" s="1"/>
  <c r="A3507" i="23"/>
  <c r="A3419" i="23"/>
  <c r="A3291" i="23"/>
  <c r="A3131" i="23"/>
  <c r="C3131" i="23" s="1"/>
  <c r="A3011" i="23"/>
  <c r="A2867" i="23"/>
  <c r="D2867" i="23" s="1"/>
  <c r="A2747" i="23"/>
  <c r="B2747" i="23" s="1"/>
  <c r="A2603" i="23"/>
  <c r="A2459" i="23"/>
  <c r="A2307" i="23"/>
  <c r="A4834" i="23"/>
  <c r="C4834" i="23" s="1"/>
  <c r="A4698" i="23"/>
  <c r="A4490" i="23"/>
  <c r="A4298" i="23"/>
  <c r="D4298" i="23" s="1"/>
  <c r="A4098" i="23"/>
  <c r="D4098" i="23" s="1"/>
  <c r="A3842" i="23"/>
  <c r="D3842" i="23" s="1"/>
  <c r="A3642" i="23"/>
  <c r="A3386" i="23"/>
  <c r="C3386" i="23" s="1"/>
  <c r="A3082" i="23"/>
  <c r="A2834" i="23"/>
  <c r="A2458" i="23"/>
  <c r="A4801" i="23"/>
  <c r="D4801" i="23" s="1"/>
  <c r="A3721" i="23"/>
  <c r="B3721" i="23" s="1"/>
  <c r="A2561" i="23"/>
  <c r="A2303" i="23"/>
  <c r="C2303" i="23" s="1"/>
  <c r="A3980" i="23"/>
  <c r="B3980" i="23" s="1"/>
  <c r="A3916" i="23"/>
  <c r="A3852" i="23"/>
  <c r="A3788" i="23"/>
  <c r="A3724" i="23"/>
  <c r="B3724" i="23" s="1"/>
  <c r="A3660" i="23"/>
  <c r="C3660" i="23" s="1"/>
  <c r="A3596" i="23"/>
  <c r="D3596" i="23" s="1"/>
  <c r="A3532" i="23"/>
  <c r="D3532" i="23" s="1"/>
  <c r="A3468" i="23"/>
  <c r="B3468" i="23" s="1"/>
  <c r="A3404" i="23"/>
  <c r="C3404" i="23" s="1"/>
  <c r="A3340" i="23"/>
  <c r="A3276" i="23"/>
  <c r="A3212" i="23"/>
  <c r="D3212" i="23" s="1"/>
  <c r="A3148" i="23"/>
  <c r="C3148" i="23" s="1"/>
  <c r="A3084" i="23"/>
  <c r="D3084" i="23" s="1"/>
  <c r="A3020" i="23"/>
  <c r="D3020" i="23" s="1"/>
  <c r="A2956" i="23"/>
  <c r="B2956" i="23" s="1"/>
  <c r="A2892" i="23"/>
  <c r="C2892" i="23" s="1"/>
  <c r="A2828" i="23"/>
  <c r="C2828" i="23" s="1"/>
  <c r="A2764" i="23"/>
  <c r="A2700" i="23"/>
  <c r="B2700" i="23" s="1"/>
  <c r="A2636" i="23"/>
  <c r="C2636" i="23" s="1"/>
  <c r="A2572" i="23"/>
  <c r="B2572" i="23" s="1"/>
  <c r="A2508" i="23"/>
  <c r="D2508" i="23" s="1"/>
  <c r="A2444" i="23"/>
  <c r="A2380" i="23"/>
  <c r="A2316" i="23"/>
  <c r="A4179" i="23"/>
  <c r="A4115" i="23"/>
  <c r="D4115" i="23" s="1"/>
  <c r="A4051" i="23"/>
  <c r="C4051" i="23" s="1"/>
  <c r="A3987" i="23"/>
  <c r="B3987" i="23" s="1"/>
  <c r="A3923" i="23"/>
  <c r="D3923" i="23" s="1"/>
  <c r="A3859" i="23"/>
  <c r="B3859" i="23" s="1"/>
  <c r="A3795" i="23"/>
  <c r="A3731" i="23"/>
  <c r="A3667" i="23"/>
  <c r="A3603" i="23"/>
  <c r="B3603" i="23" s="1"/>
  <c r="A3539" i="23"/>
  <c r="D3539" i="23" s="1"/>
  <c r="A3475" i="23"/>
  <c r="D3475" i="23" s="1"/>
  <c r="A3411" i="23"/>
  <c r="B3411" i="23" s="1"/>
  <c r="A3331" i="23"/>
  <c r="A3251" i="23"/>
  <c r="B3251" i="23" s="1"/>
  <c r="A3171" i="23"/>
  <c r="A3075" i="23"/>
  <c r="A2995" i="23"/>
  <c r="B2995" i="23" s="1"/>
  <c r="A2915" i="23"/>
  <c r="C2915" i="23" s="1"/>
  <c r="A2819" i="23"/>
  <c r="D2819" i="23" s="1"/>
  <c r="A2739" i="23"/>
  <c r="A2659" i="23"/>
  <c r="B2659" i="23" s="1"/>
  <c r="A2563" i="23"/>
  <c r="D2563" i="23" s="1"/>
  <c r="A2483" i="23"/>
  <c r="B2483" i="23" s="1"/>
  <c r="A2403" i="23"/>
  <c r="D2403" i="23" s="1"/>
  <c r="A2210" i="23"/>
  <c r="A4898" i="23"/>
  <c r="B4898" i="23" s="1"/>
  <c r="A4786" i="23"/>
  <c r="D4786" i="23" s="1"/>
  <c r="A4658" i="23"/>
  <c r="A4562" i="23"/>
  <c r="B4562" i="23" s="1"/>
  <c r="A4450" i="23"/>
  <c r="A4322" i="23"/>
  <c r="C4322" i="23" s="1"/>
  <c r="A4210" i="23"/>
  <c r="A4082" i="23"/>
  <c r="C4082" i="23" s="1"/>
  <c r="A3906" i="23"/>
  <c r="B3906" i="23" s="1"/>
  <c r="A3762" i="23"/>
  <c r="B3762" i="23" s="1"/>
  <c r="A3602" i="23"/>
  <c r="A3442" i="23"/>
  <c r="A3314" i="23"/>
  <c r="A3154" i="23"/>
  <c r="A2986" i="23"/>
  <c r="A2810" i="23"/>
  <c r="B2810" i="23" s="1"/>
  <c r="A2578" i="23"/>
  <c r="C2578" i="23" s="1"/>
  <c r="A5001" i="23"/>
  <c r="A4769" i="23"/>
  <c r="A4425" i="23"/>
  <c r="D4425" i="23" s="1"/>
  <c r="A4169" i="23"/>
  <c r="A3865" i="23"/>
  <c r="C3865" i="23" s="1"/>
  <c r="A3553" i="23"/>
  <c r="A3289" i="23"/>
  <c r="B3289" i="23" s="1"/>
  <c r="A2977" i="23"/>
  <c r="D2977" i="23" s="1"/>
  <c r="A2721" i="23"/>
  <c r="B2721" i="23" s="1"/>
  <c r="A4976" i="23"/>
  <c r="D4976" i="23" s="1"/>
  <c r="A4472" i="23"/>
  <c r="A4080" i="23"/>
  <c r="A3336" i="23"/>
  <c r="B3336" i="23" s="1"/>
  <c r="A2584" i="23"/>
  <c r="A1535" i="23"/>
  <c r="D1535" i="23" s="1"/>
  <c r="A3972" i="23"/>
  <c r="A3908" i="23"/>
  <c r="C3908" i="23" s="1"/>
  <c r="A3844" i="23"/>
  <c r="C3844" i="23" s="1"/>
  <c r="A3780" i="23"/>
  <c r="D3780" i="23" s="1"/>
  <c r="A3716" i="23"/>
  <c r="A3652" i="23"/>
  <c r="A3588" i="23"/>
  <c r="A3524" i="23"/>
  <c r="B3524" i="23" s="1"/>
  <c r="A3460" i="23"/>
  <c r="D3460" i="23" s="1"/>
  <c r="A3396" i="23"/>
  <c r="B3396" i="23" s="1"/>
  <c r="A3332" i="23"/>
  <c r="D3332" i="23" s="1"/>
  <c r="A3268" i="23"/>
  <c r="C3268" i="23" s="1"/>
  <c r="A3204" i="23"/>
  <c r="A3140" i="23"/>
  <c r="A3076" i="23"/>
  <c r="A3012" i="23"/>
  <c r="B3012" i="23" s="1"/>
  <c r="A2948" i="23"/>
  <c r="C2948" i="23" s="1"/>
  <c r="A2884" i="23"/>
  <c r="B2884" i="23" s="1"/>
  <c r="A2820" i="23"/>
  <c r="A2756" i="23"/>
  <c r="B2756" i="23" s="1"/>
  <c r="A2692" i="23"/>
  <c r="C2692" i="23" s="1"/>
  <c r="A2628" i="23"/>
  <c r="A2564" i="23"/>
  <c r="A2500" i="23"/>
  <c r="D2500" i="23" s="1"/>
  <c r="A2436" i="23"/>
  <c r="C2436" i="23" s="1"/>
  <c r="A2372" i="23"/>
  <c r="B2372" i="23" s="1"/>
  <c r="A2308" i="23"/>
  <c r="D2308" i="23" s="1"/>
  <c r="A4171" i="23"/>
  <c r="D4171" i="23" s="1"/>
  <c r="A4107" i="23"/>
  <c r="A4043" i="23"/>
  <c r="A3979" i="23"/>
  <c r="A3915" i="23"/>
  <c r="B3915" i="23" s="1"/>
  <c r="A3851" i="23"/>
  <c r="B3851" i="23" s="1"/>
  <c r="A3787" i="23"/>
  <c r="B3787" i="23" s="1"/>
  <c r="A3723" i="23"/>
  <c r="A3659" i="23"/>
  <c r="B3659" i="23" s="1"/>
  <c r="A3595" i="23"/>
  <c r="A3531" i="23"/>
  <c r="A3467" i="23"/>
  <c r="A3403" i="23"/>
  <c r="B3403" i="23" s="1"/>
  <c r="A3323" i="23"/>
  <c r="A3243" i="23"/>
  <c r="C3243" i="23" s="1"/>
  <c r="A3163" i="23"/>
  <c r="B3163" i="23" s="1"/>
  <c r="A3067" i="23"/>
  <c r="A2987" i="23"/>
  <c r="A2907" i="23"/>
  <c r="A2811" i="23"/>
  <c r="A2731" i="23"/>
  <c r="B2731" i="23" s="1"/>
  <c r="A2651" i="23"/>
  <c r="D2651" i="23" s="1"/>
  <c r="A2555" i="23"/>
  <c r="D2555" i="23" s="1"/>
  <c r="A2475" i="23"/>
  <c r="C2475" i="23" s="1"/>
  <c r="A2395" i="23"/>
  <c r="B2395" i="23" s="1"/>
  <c r="A5002" i="23"/>
  <c r="A4890" i="23"/>
  <c r="A4778" i="23"/>
  <c r="A4650" i="23"/>
  <c r="D4650" i="23" s="1"/>
  <c r="A4554" i="23"/>
  <c r="B4554" i="23" s="1"/>
  <c r="A4442" i="23"/>
  <c r="A4314" i="23"/>
  <c r="D4314" i="23" s="1"/>
  <c r="A4202" i="23"/>
  <c r="A4074" i="23"/>
  <c r="A3898" i="23"/>
  <c r="A3754" i="23"/>
  <c r="A3594" i="23"/>
  <c r="C3594" i="23" s="1"/>
  <c r="A3434" i="23"/>
  <c r="C3434" i="23" s="1"/>
  <c r="A3306" i="23"/>
  <c r="B3306" i="23" s="1"/>
  <c r="A3146" i="23"/>
  <c r="D3146" i="23" s="1"/>
  <c r="A2962" i="23"/>
  <c r="C2962" i="23" s="1"/>
  <c r="A2738" i="23"/>
  <c r="B2738" i="23" s="1"/>
  <c r="A2570" i="23"/>
  <c r="A4993" i="23"/>
  <c r="A4697" i="23"/>
  <c r="C4697" i="23" s="1"/>
  <c r="A4417" i="23"/>
  <c r="D4417" i="23" s="1"/>
  <c r="A4105" i="23"/>
  <c r="A3857" i="23"/>
  <c r="A3545" i="23"/>
  <c r="A3273" i="23"/>
  <c r="B3273" i="23" s="1"/>
  <c r="A2953" i="23"/>
  <c r="B2953" i="23" s="1"/>
  <c r="A2641" i="23"/>
  <c r="C2641" i="23" s="1"/>
  <c r="A4944" i="23"/>
  <c r="B4944" i="23" s="1"/>
  <c r="A4464" i="23"/>
  <c r="D4464" i="23" s="1"/>
  <c r="A4040" i="23"/>
  <c r="C4040" i="23" s="1"/>
  <c r="A3280" i="23"/>
  <c r="A2376" i="23"/>
  <c r="A1343" i="23"/>
  <c r="D1343" i="23" s="1"/>
  <c r="A3964" i="23"/>
  <c r="A3900" i="23"/>
  <c r="A3836" i="23"/>
  <c r="D3836" i="23" s="1"/>
  <c r="A3772" i="23"/>
  <c r="B3772" i="23" s="1"/>
  <c r="A3708" i="23"/>
  <c r="B3708" i="23" s="1"/>
  <c r="A3644" i="23"/>
  <c r="A3580" i="23"/>
  <c r="A3516" i="23"/>
  <c r="A3452" i="23"/>
  <c r="A3388" i="23"/>
  <c r="D3388" i="23" s="1"/>
  <c r="A3324" i="23"/>
  <c r="B3324" i="23" s="1"/>
  <c r="A3260" i="23"/>
  <c r="C3260" i="23" s="1"/>
  <c r="A3196" i="23"/>
  <c r="C3196" i="23" s="1"/>
  <c r="A3132" i="23"/>
  <c r="A3068" i="23"/>
  <c r="A3004" i="23"/>
  <c r="A2940" i="23"/>
  <c r="A2876" i="23"/>
  <c r="A2812" i="23"/>
  <c r="D2812" i="23" s="1"/>
  <c r="A2748" i="23"/>
  <c r="A2684" i="23"/>
  <c r="D2684" i="23" s="1"/>
  <c r="A2620" i="23"/>
  <c r="A2556" i="23"/>
  <c r="A2492" i="23"/>
  <c r="A2428" i="23"/>
  <c r="A2364" i="23"/>
  <c r="A2294" i="23"/>
  <c r="B2294" i="23" s="1"/>
  <c r="A4163" i="23"/>
  <c r="C4163" i="23" s="1"/>
  <c r="A4099" i="23"/>
  <c r="B4099" i="23" s="1"/>
  <c r="A4035" i="23"/>
  <c r="A3971" i="23"/>
  <c r="A3907" i="23"/>
  <c r="D3907" i="23" s="1"/>
  <c r="A3843" i="23"/>
  <c r="A3779" i="23"/>
  <c r="A3715" i="23"/>
  <c r="B3715" i="23" s="1"/>
  <c r="A3651" i="23"/>
  <c r="B3651" i="23" s="1"/>
  <c r="A3587" i="23"/>
  <c r="D3587" i="23" s="1"/>
  <c r="A3523" i="23"/>
  <c r="A3459" i="23"/>
  <c r="A3395" i="23"/>
  <c r="C3395" i="23" s="1"/>
  <c r="A3315" i="23"/>
  <c r="A3235" i="23"/>
  <c r="A3139" i="23"/>
  <c r="D3139" i="23" s="1"/>
  <c r="A3059" i="23"/>
  <c r="B3059" i="23" s="1"/>
  <c r="A2979" i="23"/>
  <c r="A2883" i="23"/>
  <c r="A2803" i="23"/>
  <c r="A2723" i="23"/>
  <c r="D2723" i="23" s="1"/>
  <c r="A2627" i="23"/>
  <c r="B2627" i="23" s="1"/>
  <c r="A2547" i="23"/>
  <c r="B2547" i="23" s="1"/>
  <c r="A2467" i="23"/>
  <c r="B2467" i="23" s="1"/>
  <c r="A2355" i="23"/>
  <c r="C2355" i="23" s="1"/>
  <c r="A4978" i="23"/>
  <c r="D4978" i="23" s="1"/>
  <c r="A4882" i="23"/>
  <c r="A4754" i="23"/>
  <c r="A4642" i="23"/>
  <c r="A4530" i="23"/>
  <c r="C4530" i="23" s="1"/>
  <c r="A4402" i="23"/>
  <c r="A4306" i="23"/>
  <c r="D4306" i="23" s="1"/>
  <c r="A4178" i="23"/>
  <c r="C4178" i="23" s="1"/>
  <c r="A4018" i="23"/>
  <c r="C4018" i="23" s="1"/>
  <c r="A3858" i="23"/>
  <c r="D3858" i="23" s="1"/>
  <c r="A3730" i="23"/>
  <c r="B3730" i="23" s="1"/>
  <c r="A3570" i="23"/>
  <c r="C3570" i="23" s="1"/>
  <c r="A3410" i="23"/>
  <c r="A3266" i="23"/>
  <c r="A3090" i="23"/>
  <c r="A2954" i="23"/>
  <c r="D2954" i="23" s="1"/>
  <c r="A2730" i="23"/>
  <c r="A2506" i="23"/>
  <c r="B2506" i="23" s="1"/>
  <c r="A4945" i="23"/>
  <c r="A4633" i="23"/>
  <c r="B4633" i="23" s="1"/>
  <c r="A4385" i="23"/>
  <c r="A4097" i="23"/>
  <c r="A3801" i="23"/>
  <c r="D3801" i="23" s="1"/>
  <c r="A3481" i="23"/>
  <c r="C3481" i="23" s="1"/>
  <c r="A3169" i="23"/>
  <c r="D3169" i="23" s="1"/>
  <c r="A2945" i="23"/>
  <c r="C2945" i="23" s="1"/>
  <c r="A2633" i="23"/>
  <c r="C2633" i="23" s="1"/>
  <c r="A4880" i="23"/>
  <c r="A4432" i="23"/>
  <c r="B4432" i="23" s="1"/>
  <c r="A3816" i="23"/>
  <c r="A3224" i="23"/>
  <c r="A2186" i="23"/>
  <c r="A1151" i="23"/>
  <c r="A4289" i="23"/>
  <c r="B4289" i="23" s="1"/>
  <c r="A4001" i="23"/>
  <c r="A3713" i="23"/>
  <c r="A3457" i="23"/>
  <c r="A3153" i="23"/>
  <c r="D3153" i="23" s="1"/>
  <c r="A2785" i="23"/>
  <c r="B2785" i="23" s="1"/>
  <c r="A2529" i="23"/>
  <c r="B2529" i="23" s="1"/>
  <c r="A4744" i="23"/>
  <c r="D4744" i="23" s="1"/>
  <c r="A4280" i="23"/>
  <c r="C4280" i="23" s="1"/>
  <c r="A3688" i="23"/>
  <c r="C3688" i="23" s="1"/>
  <c r="A2896" i="23"/>
  <c r="A2239" i="23"/>
  <c r="A4569" i="23"/>
  <c r="A4257" i="23"/>
  <c r="C4257" i="23" s="1"/>
  <c r="A3985" i="23"/>
  <c r="D3985" i="23" s="1"/>
  <c r="A3681" i="23"/>
  <c r="B3681" i="23" s="1"/>
  <c r="A3353" i="23"/>
  <c r="A3145" i="23"/>
  <c r="C3145" i="23" s="1"/>
  <c r="A2777" i="23"/>
  <c r="A2449" i="23"/>
  <c r="B2449" i="23" s="1"/>
  <c r="A4736" i="23"/>
  <c r="B4736" i="23" s="1"/>
  <c r="A4232" i="23"/>
  <c r="D4232" i="23" s="1"/>
  <c r="A3680" i="23"/>
  <c r="B3680" i="23" s="1"/>
  <c r="A2888" i="23"/>
  <c r="C2888" i="23" s="1"/>
  <c r="A2095" i="23"/>
  <c r="A4513" i="23"/>
  <c r="A4233" i="23"/>
  <c r="A3905" i="23"/>
  <c r="A3673" i="23"/>
  <c r="A3345" i="23"/>
  <c r="C3345" i="23" s="1"/>
  <c r="A3073" i="23"/>
  <c r="C3073" i="23" s="1"/>
  <c r="A2769" i="23"/>
  <c r="D2769" i="23" s="1"/>
  <c r="A2337" i="23"/>
  <c r="A4680" i="23"/>
  <c r="A4224" i="23"/>
  <c r="C4224" i="23" s="1"/>
  <c r="A3592" i="23"/>
  <c r="A2768" i="23"/>
  <c r="A1663" i="23"/>
  <c r="C1663" i="23" s="1"/>
  <c r="A3368" i="23"/>
  <c r="B3368" i="23" s="1"/>
  <c r="A2712" i="23"/>
  <c r="A1615" i="23"/>
  <c r="B1615" i="23" s="1"/>
  <c r="A3347" i="23"/>
  <c r="B3347" i="23" s="1"/>
  <c r="A3283" i="23"/>
  <c r="C3283" i="23" s="1"/>
  <c r="A3219" i="23"/>
  <c r="A3155" i="23"/>
  <c r="A3091" i="23"/>
  <c r="A3027" i="23"/>
  <c r="C3027" i="23" s="1"/>
  <c r="A2963" i="23"/>
  <c r="A2899" i="23"/>
  <c r="D2899" i="23" s="1"/>
  <c r="A2835" i="23"/>
  <c r="A2771" i="23"/>
  <c r="C2771" i="23" s="1"/>
  <c r="A2707" i="23"/>
  <c r="A2643" i="23"/>
  <c r="A2579" i="23"/>
  <c r="C2579" i="23" s="1"/>
  <c r="A2515" i="23"/>
  <c r="B2515" i="23" s="1"/>
  <c r="A2451" i="23"/>
  <c r="C2451" i="23" s="1"/>
  <c r="A2371" i="23"/>
  <c r="A2274" i="23"/>
  <c r="A4946" i="23"/>
  <c r="B4946" i="23" s="1"/>
  <c r="A4850" i="23"/>
  <c r="A4770" i="23"/>
  <c r="D4770" i="23" s="1"/>
  <c r="A4690" i="23"/>
  <c r="A4594" i="23"/>
  <c r="C4594" i="23" s="1"/>
  <c r="A4514" i="23"/>
  <c r="C4514" i="23" s="1"/>
  <c r="A4434" i="23"/>
  <c r="B4434" i="23" s="1"/>
  <c r="A4338" i="23"/>
  <c r="A4258" i="23"/>
  <c r="C4258" i="23" s="1"/>
  <c r="A4162" i="23"/>
  <c r="A4034" i="23"/>
  <c r="A3922" i="23"/>
  <c r="B3922" i="23" s="1"/>
  <c r="A3826" i="23"/>
  <c r="A3698" i="23"/>
  <c r="C3698" i="23" s="1"/>
  <c r="A3586" i="23"/>
  <c r="D3586" i="23" s="1"/>
  <c r="A3474" i="23"/>
  <c r="A3346" i="23"/>
  <c r="A3250" i="23"/>
  <c r="C3250" i="23" s="1"/>
  <c r="A3138" i="23"/>
  <c r="A3010" i="23"/>
  <c r="C3010" i="23" s="1"/>
  <c r="A2898" i="23"/>
  <c r="A2802" i="23"/>
  <c r="D2802" i="23" s="1"/>
  <c r="A2642" i="23"/>
  <c r="A2482" i="23"/>
  <c r="A2322" i="23"/>
  <c r="A4833" i="23"/>
  <c r="B4833" i="23" s="1"/>
  <c r="A4689" i="23"/>
  <c r="C4689" i="23" s="1"/>
  <c r="A4505" i="23"/>
  <c r="D4505" i="23" s="1"/>
  <c r="A4305" i="23"/>
  <c r="B4305" i="23" s="1"/>
  <c r="A4121" i="23"/>
  <c r="C4121" i="23" s="1"/>
  <c r="A3977" i="23"/>
  <c r="A3777" i="23"/>
  <c r="A3593" i="23"/>
  <c r="A3409" i="23"/>
  <c r="B3409" i="23" s="1"/>
  <c r="A3209" i="23"/>
  <c r="A3041" i="23"/>
  <c r="D3041" i="23" s="1"/>
  <c r="A2881" i="23"/>
  <c r="A2657" i="23"/>
  <c r="A2401" i="23"/>
  <c r="A4872" i="23"/>
  <c r="A4552" i="23"/>
  <c r="A4272" i="23"/>
  <c r="A3920" i="23"/>
  <c r="A3408" i="23"/>
  <c r="D3408" i="23" s="1"/>
  <c r="A3024" i="23"/>
  <c r="D3024" i="23" s="1"/>
  <c r="A2568" i="23"/>
  <c r="B2568" i="23" s="1"/>
  <c r="A1943" i="23"/>
  <c r="B1943" i="23" s="1"/>
  <c r="A895" i="23"/>
  <c r="D895" i="23" s="1"/>
  <c r="A3339" i="23"/>
  <c r="A3275" i="23"/>
  <c r="A3211" i="23"/>
  <c r="A3147" i="23"/>
  <c r="D3147" i="23" s="1"/>
  <c r="A3083" i="23"/>
  <c r="B3083" i="23" s="1"/>
  <c r="A3019" i="23"/>
  <c r="C3019" i="23" s="1"/>
  <c r="A2955" i="23"/>
  <c r="B2955" i="23" s="1"/>
  <c r="A2891" i="23"/>
  <c r="D2891" i="23" s="1"/>
  <c r="A2827" i="23"/>
  <c r="B2827" i="23" s="1"/>
  <c r="A2763" i="23"/>
  <c r="B2763" i="23" s="1"/>
  <c r="A2699" i="23"/>
  <c r="A2635" i="23"/>
  <c r="D2635" i="23" s="1"/>
  <c r="A2571" i="23"/>
  <c r="C2571" i="23" s="1"/>
  <c r="A2507" i="23"/>
  <c r="D2507" i="23" s="1"/>
  <c r="A2443" i="23"/>
  <c r="D2443" i="23" s="1"/>
  <c r="A2363" i="23"/>
  <c r="A2245" i="23"/>
  <c r="B2245" i="23" s="1"/>
  <c r="A4938" i="23"/>
  <c r="A4842" i="23"/>
  <c r="A4762" i="23"/>
  <c r="D4762" i="23" s="1"/>
  <c r="A4682" i="23"/>
  <c r="B4682" i="23" s="1"/>
  <c r="A4586" i="23"/>
  <c r="A4506" i="23"/>
  <c r="A4426" i="23"/>
  <c r="D4426" i="23" s="1"/>
  <c r="A4330" i="23"/>
  <c r="A4250" i="23"/>
  <c r="A4154" i="23"/>
  <c r="A4026" i="23"/>
  <c r="D4026" i="23" s="1"/>
  <c r="A3914" i="23"/>
  <c r="C3914" i="23" s="1"/>
  <c r="A3818" i="23"/>
  <c r="A3690" i="23"/>
  <c r="A3578" i="23"/>
  <c r="C3578" i="23" s="1"/>
  <c r="A3466" i="23"/>
  <c r="A3338" i="23"/>
  <c r="A3242" i="23"/>
  <c r="A3130" i="23"/>
  <c r="C3130" i="23" s="1"/>
  <c r="A3002" i="23"/>
  <c r="A2890" i="23"/>
  <c r="B2890" i="23" s="1"/>
  <c r="A2794" i="23"/>
  <c r="A2634" i="23"/>
  <c r="A2474" i="23"/>
  <c r="D2474" i="23" s="1"/>
  <c r="A2270" i="23"/>
  <c r="A4825" i="23"/>
  <c r="D4825" i="23" s="1"/>
  <c r="A4681" i="23"/>
  <c r="D4681" i="23" s="1"/>
  <c r="A4497" i="23"/>
  <c r="D4497" i="23" s="1"/>
  <c r="A4297" i="23"/>
  <c r="A4113" i="23"/>
  <c r="A3969" i="23"/>
  <c r="A3745" i="23"/>
  <c r="D3745" i="23" s="1"/>
  <c r="A3585" i="23"/>
  <c r="B3585" i="23" s="1"/>
  <c r="A3401" i="23"/>
  <c r="C3401" i="23" s="1"/>
  <c r="A3201" i="23"/>
  <c r="C3201" i="23" s="1"/>
  <c r="A3033" i="23"/>
  <c r="B3033" i="23" s="1"/>
  <c r="A2849" i="23"/>
  <c r="A2649" i="23"/>
  <c r="A2369" i="23"/>
  <c r="A4864" i="23"/>
  <c r="C4864" i="23" s="1"/>
  <c r="A4544" i="23"/>
  <c r="B4544" i="23" s="1"/>
  <c r="A4240" i="23"/>
  <c r="A3912" i="23"/>
  <c r="C3912" i="23" s="1"/>
  <c r="A3400" i="23"/>
  <c r="D3400" i="23" s="1"/>
  <c r="A3016" i="23"/>
  <c r="B3016" i="23" s="1"/>
  <c r="A2384" i="23"/>
  <c r="A1935" i="23"/>
  <c r="B1935" i="23" s="1"/>
  <c r="A127" i="23"/>
  <c r="A3058" i="23"/>
  <c r="A2930" i="23"/>
  <c r="A2818" i="23"/>
  <c r="A2674" i="23"/>
  <c r="B2674" i="23" s="1"/>
  <c r="A2514" i="23"/>
  <c r="B2514" i="23" s="1"/>
  <c r="A2354" i="23"/>
  <c r="A4929" i="23"/>
  <c r="A4705" i="23"/>
  <c r="A4545" i="23"/>
  <c r="A4377" i="23"/>
  <c r="A4177" i="23"/>
  <c r="D4177" i="23" s="1"/>
  <c r="A3993" i="23"/>
  <c r="C3993" i="23" s="1"/>
  <c r="A3809" i="23"/>
  <c r="A3609" i="23"/>
  <c r="A3465" i="23"/>
  <c r="C3465" i="23" s="1"/>
  <c r="A3281" i="23"/>
  <c r="C3281" i="23" s="1"/>
  <c r="A3081" i="23"/>
  <c r="A2897" i="23"/>
  <c r="C2897" i="23" s="1"/>
  <c r="A2753" i="23"/>
  <c r="C2753" i="23" s="1"/>
  <c r="A2457" i="23"/>
  <c r="C2457" i="23" s="1"/>
  <c r="A4936" i="23"/>
  <c r="C4936" i="23" s="1"/>
  <c r="A4656" i="23"/>
  <c r="C4656" i="23" s="1"/>
  <c r="A4336" i="23"/>
  <c r="A4048" i="23"/>
  <c r="A3600" i="23"/>
  <c r="A3088" i="23"/>
  <c r="C3088" i="23" s="1"/>
  <c r="A2592" i="23"/>
  <c r="C2592" i="23" s="1"/>
  <c r="A2103" i="23"/>
  <c r="D2103" i="23" s="1"/>
  <c r="A1311" i="23"/>
  <c r="A2387" i="23"/>
  <c r="D2387" i="23" s="1"/>
  <c r="A2323" i="23"/>
  <c r="D2323" i="23" s="1"/>
  <c r="A4994" i="23"/>
  <c r="A4930" i="23"/>
  <c r="A4866" i="23"/>
  <c r="A4802" i="23"/>
  <c r="C4802" i="23" s="1"/>
  <c r="A4738" i="23"/>
  <c r="A4674" i="23"/>
  <c r="C4674" i="23" s="1"/>
  <c r="A4610" i="23"/>
  <c r="A4546" i="23"/>
  <c r="B4546" i="23" s="1"/>
  <c r="A4482" i="23"/>
  <c r="D4482" i="23" s="1"/>
  <c r="A4418" i="23"/>
  <c r="A4354" i="23"/>
  <c r="A4290" i="23"/>
  <c r="A4226" i="23"/>
  <c r="D4226" i="23" s="1"/>
  <c r="A4146" i="23"/>
  <c r="A4050" i="23"/>
  <c r="A3970" i="23"/>
  <c r="D3970" i="23" s="1"/>
  <c r="A3890" i="23"/>
  <c r="A3794" i="23"/>
  <c r="A3714" i="23"/>
  <c r="A3634" i="23"/>
  <c r="D3634" i="23" s="1"/>
  <c r="A3538" i="23"/>
  <c r="A3458" i="23"/>
  <c r="D3458" i="23" s="1"/>
  <c r="A3378" i="23"/>
  <c r="A3282" i="23"/>
  <c r="D3282" i="23" s="1"/>
  <c r="A3202" i="23"/>
  <c r="B3202" i="23" s="1"/>
  <c r="A3122" i="23"/>
  <c r="B3122" i="23" s="1"/>
  <c r="A3026" i="23"/>
  <c r="A2946" i="23"/>
  <c r="D2946" i="23" s="1"/>
  <c r="A2866" i="23"/>
  <c r="C2866" i="23" s="1"/>
  <c r="A2770" i="23"/>
  <c r="B2770" i="23" s="1"/>
  <c r="A2658" i="23"/>
  <c r="A2546" i="23"/>
  <c r="D2546" i="23" s="1"/>
  <c r="A2410" i="23"/>
  <c r="B2410" i="23" s="1"/>
  <c r="A2242" i="23"/>
  <c r="A4889" i="23"/>
  <c r="A4745" i="23"/>
  <c r="B4745" i="23" s="1"/>
  <c r="A4617" i="23"/>
  <c r="D4617" i="23" s="1"/>
  <c r="A4489" i="23"/>
  <c r="A4321" i="23"/>
  <c r="D4321" i="23" s="1"/>
  <c r="A4193" i="23"/>
  <c r="B4193" i="23" s="1"/>
  <c r="A4065" i="23"/>
  <c r="A3921" i="23"/>
  <c r="B3921" i="23" s="1"/>
  <c r="A3793" i="23"/>
  <c r="D3793" i="23" s="1"/>
  <c r="A3665" i="23"/>
  <c r="D3665" i="23" s="1"/>
  <c r="A3521" i="23"/>
  <c r="B3521" i="23" s="1"/>
  <c r="A3393" i="23"/>
  <c r="A3265" i="23"/>
  <c r="B3265" i="23" s="1"/>
  <c r="A3097" i="23"/>
  <c r="A2969" i="23"/>
  <c r="D2969" i="23" s="1"/>
  <c r="A2841" i="23"/>
  <c r="B2841" i="23" s="1"/>
  <c r="A2697" i="23"/>
  <c r="A2521" i="23"/>
  <c r="C2521" i="23" s="1"/>
  <c r="A2321" i="23"/>
  <c r="C2321" i="23" s="1"/>
  <c r="A4792" i="23"/>
  <c r="D4792" i="23" s="1"/>
  <c r="A4592" i="23"/>
  <c r="A4368" i="23"/>
  <c r="C4368" i="23" s="1"/>
  <c r="A4152" i="23"/>
  <c r="D4152" i="23" s="1"/>
  <c r="A3880" i="23"/>
  <c r="A3536" i="23"/>
  <c r="A3176" i="23"/>
  <c r="A2856" i="23"/>
  <c r="A2512" i="23"/>
  <c r="D2512" i="23" s="1"/>
  <c r="A2119" i="23"/>
  <c r="A1631" i="23"/>
  <c r="A1119" i="23"/>
  <c r="A1294" i="23"/>
  <c r="A2379" i="23"/>
  <c r="B2379" i="23" s="1"/>
  <c r="A2315" i="23"/>
  <c r="D2315" i="23" s="1"/>
  <c r="A4986" i="23"/>
  <c r="C4986" i="23" s="1"/>
  <c r="A4922" i="23"/>
  <c r="A4858" i="23"/>
  <c r="B4858" i="23" s="1"/>
  <c r="A4794" i="23"/>
  <c r="A4730" i="23"/>
  <c r="A4666" i="23"/>
  <c r="A4602" i="23"/>
  <c r="A4538" i="23"/>
  <c r="A4474" i="23"/>
  <c r="C4474" i="23" s="1"/>
  <c r="A4410" i="23"/>
  <c r="B4410" i="23" s="1"/>
  <c r="A4346" i="23"/>
  <c r="B4346" i="23" s="1"/>
  <c r="A4282" i="23"/>
  <c r="A4218" i="23"/>
  <c r="A4138" i="23"/>
  <c r="A4042" i="23"/>
  <c r="B4042" i="23" s="1"/>
  <c r="A3962" i="23"/>
  <c r="B3962" i="23" s="1"/>
  <c r="A3882" i="23"/>
  <c r="C3882" i="23" s="1"/>
  <c r="A3786" i="23"/>
  <c r="A3706" i="23"/>
  <c r="C3706" i="23" s="1"/>
  <c r="A3626" i="23"/>
  <c r="A3530" i="23"/>
  <c r="A3450" i="23"/>
  <c r="D3450" i="23" s="1"/>
  <c r="A3370" i="23"/>
  <c r="A3274" i="23"/>
  <c r="D3274" i="23" s="1"/>
  <c r="A3194" i="23"/>
  <c r="D3194" i="23" s="1"/>
  <c r="A3114" i="23"/>
  <c r="C3114" i="23" s="1"/>
  <c r="A3018" i="23"/>
  <c r="A2938" i="23"/>
  <c r="D2938" i="23" s="1"/>
  <c r="A2858" i="23"/>
  <c r="D2858" i="23" s="1"/>
  <c r="A2762" i="23"/>
  <c r="A2650" i="23"/>
  <c r="A2538" i="23"/>
  <c r="D2538" i="23" s="1"/>
  <c r="A2402" i="23"/>
  <c r="D2402" i="23" s="1"/>
  <c r="A2202" i="23"/>
  <c r="A4881" i="23"/>
  <c r="B4881" i="23" s="1"/>
  <c r="A4737" i="23"/>
  <c r="D4737" i="23" s="1"/>
  <c r="A4609" i="23"/>
  <c r="A4481" i="23"/>
  <c r="A4313" i="23"/>
  <c r="A4185" i="23"/>
  <c r="A4057" i="23"/>
  <c r="C4057" i="23" s="1"/>
  <c r="A3913" i="23"/>
  <c r="A3785" i="23"/>
  <c r="C3785" i="23" s="1"/>
  <c r="A3657" i="23"/>
  <c r="C3657" i="23" s="1"/>
  <c r="A3489" i="23"/>
  <c r="A3361" i="23"/>
  <c r="A3233" i="23"/>
  <c r="A3089" i="23"/>
  <c r="C3089" i="23" s="1"/>
  <c r="A2961" i="23"/>
  <c r="D2961" i="23" s="1"/>
  <c r="A2833" i="23"/>
  <c r="C2833" i="23" s="1"/>
  <c r="A2689" i="23"/>
  <c r="A2513" i="23"/>
  <c r="A2313" i="23"/>
  <c r="A4784" i="23"/>
  <c r="A4560" i="23"/>
  <c r="A4360" i="23"/>
  <c r="B4360" i="23" s="1"/>
  <c r="A4144" i="23"/>
  <c r="A3848" i="23"/>
  <c r="B3848" i="23" s="1"/>
  <c r="A3528" i="23"/>
  <c r="B3528" i="23" s="1"/>
  <c r="A3096" i="23"/>
  <c r="C3096" i="23" s="1"/>
  <c r="A2776" i="23"/>
  <c r="A2456" i="23"/>
  <c r="A2111" i="23"/>
  <c r="A1623" i="23"/>
  <c r="A1111" i="23"/>
  <c r="C1111" i="23" s="1"/>
  <c r="A774" i="23"/>
  <c r="C774" i="23" s="1"/>
  <c r="A839" i="23"/>
  <c r="C839" i="23" s="1"/>
  <c r="A791" i="23"/>
  <c r="A639" i="23"/>
  <c r="D639" i="23" s="1"/>
  <c r="A2576" i="23"/>
  <c r="D2576" i="23" s="1"/>
  <c r="A2295" i="23"/>
  <c r="A1815" i="23"/>
  <c r="A1303" i="23"/>
  <c r="B1303" i="23" s="1"/>
  <c r="A383" i="23"/>
  <c r="C383" i="23" s="1"/>
  <c r="A1726" i="23"/>
  <c r="B1726" i="23" s="1"/>
  <c r="A4194" i="23"/>
  <c r="A4130" i="23"/>
  <c r="C4130" i="23" s="1"/>
  <c r="A4066" i="23"/>
  <c r="A4002" i="23"/>
  <c r="D4002" i="23" s="1"/>
  <c r="A3938" i="23"/>
  <c r="C3938" i="23" s="1"/>
  <c r="A3874" i="23"/>
  <c r="B3874" i="23" s="1"/>
  <c r="A3810" i="23"/>
  <c r="C3810" i="23" s="1"/>
  <c r="A3746" i="23"/>
  <c r="D3746" i="23" s="1"/>
  <c r="A3682" i="23"/>
  <c r="A3618" i="23"/>
  <c r="D3618" i="23" s="1"/>
  <c r="A3554" i="23"/>
  <c r="C3554" i="23" s="1"/>
  <c r="A3490" i="23"/>
  <c r="C3490" i="23" s="1"/>
  <c r="A3426" i="23"/>
  <c r="D3426" i="23" s="1"/>
  <c r="A3362" i="23"/>
  <c r="D3362" i="23" s="1"/>
  <c r="A3298" i="23"/>
  <c r="D3298" i="23" s="1"/>
  <c r="A3234" i="23"/>
  <c r="C3234" i="23" s="1"/>
  <c r="A3170" i="23"/>
  <c r="A3106" i="23"/>
  <c r="C3106" i="23" s="1"/>
  <c r="A3042" i="23"/>
  <c r="B3042" i="23" s="1"/>
  <c r="A2978" i="23"/>
  <c r="C2978" i="23" s="1"/>
  <c r="A2914" i="23"/>
  <c r="B2914" i="23" s="1"/>
  <c r="A2850" i="23"/>
  <c r="C2850" i="23" s="1"/>
  <c r="A2786" i="23"/>
  <c r="C2786" i="23" s="1"/>
  <c r="A2706" i="23"/>
  <c r="A2610" i="23"/>
  <c r="C2610" i="23" s="1"/>
  <c r="A2530" i="23"/>
  <c r="B2530" i="23" s="1"/>
  <c r="A2450" i="23"/>
  <c r="A2338" i="23"/>
  <c r="C2338" i="23" s="1"/>
  <c r="A4961" i="23"/>
  <c r="A4873" i="23"/>
  <c r="D4873" i="23" s="1"/>
  <c r="A4761" i="23"/>
  <c r="C4761" i="23" s="1"/>
  <c r="A4673" i="23"/>
  <c r="A4561" i="23"/>
  <c r="A4449" i="23"/>
  <c r="A4361" i="23"/>
  <c r="A4249" i="23"/>
  <c r="A4161" i="23"/>
  <c r="D4161" i="23" s="1"/>
  <c r="A4049" i="23"/>
  <c r="D4049" i="23" s="1"/>
  <c r="A3937" i="23"/>
  <c r="C3937" i="23" s="1"/>
  <c r="A3849" i="23"/>
  <c r="A3737" i="23"/>
  <c r="A3649" i="23"/>
  <c r="B3649" i="23" s="1"/>
  <c r="A3537" i="23"/>
  <c r="D3537" i="23" s="1"/>
  <c r="A3425" i="23"/>
  <c r="A3337" i="23"/>
  <c r="C3337" i="23" s="1"/>
  <c r="A3225" i="23"/>
  <c r="C3225" i="23" s="1"/>
  <c r="A3137" i="23"/>
  <c r="A3025" i="23"/>
  <c r="A2913" i="23"/>
  <c r="B2913" i="23" s="1"/>
  <c r="A2825" i="23"/>
  <c r="A2713" i="23"/>
  <c r="A2625" i="23"/>
  <c r="C2625" i="23" s="1"/>
  <c r="A2441" i="23"/>
  <c r="D2441" i="23" s="1"/>
  <c r="A4992" i="23"/>
  <c r="B4992" i="23" s="1"/>
  <c r="A4856" i="23"/>
  <c r="A4672" i="23"/>
  <c r="A4536" i="23"/>
  <c r="D4536" i="23" s="1"/>
  <c r="A4352" i="23"/>
  <c r="B4352" i="23" s="1"/>
  <c r="A4168" i="23"/>
  <c r="C4168" i="23" s="1"/>
  <c r="A4008" i="23"/>
  <c r="B4008" i="23" s="1"/>
  <c r="A3728" i="23"/>
  <c r="A3496" i="23"/>
  <c r="C3496" i="23" s="1"/>
  <c r="A3216" i="23"/>
  <c r="B3216" i="23" s="1"/>
  <c r="A2912" i="23"/>
  <c r="A2704" i="23"/>
  <c r="D2704" i="23" s="1"/>
  <c r="A2400" i="23"/>
  <c r="A2231" i="23"/>
  <c r="A1855" i="23"/>
  <c r="A1431" i="23"/>
  <c r="B1431" i="23" s="1"/>
  <c r="A1031" i="23"/>
  <c r="D1031" i="23" s="1"/>
  <c r="A607" i="23"/>
  <c r="D607" i="23" s="1"/>
  <c r="A278" i="23"/>
  <c r="A4186" i="23"/>
  <c r="B4186" i="23" s="1"/>
  <c r="A4122" i="23"/>
  <c r="C4122" i="23" s="1"/>
  <c r="A4058" i="23"/>
  <c r="A3994" i="23"/>
  <c r="B3994" i="23" s="1"/>
  <c r="A3930" i="23"/>
  <c r="C3930" i="23" s="1"/>
  <c r="A3866" i="23"/>
  <c r="D3866" i="23" s="1"/>
  <c r="A3802" i="23"/>
  <c r="A3738" i="23"/>
  <c r="A3674" i="23"/>
  <c r="A3610" i="23"/>
  <c r="A3546" i="23"/>
  <c r="A3482" i="23"/>
  <c r="B3482" i="23" s="1"/>
  <c r="A3418" i="23"/>
  <c r="A3354" i="23"/>
  <c r="D3354" i="23" s="1"/>
  <c r="A3290" i="23"/>
  <c r="A3226" i="23"/>
  <c r="A3162" i="23"/>
  <c r="B3162" i="23" s="1"/>
  <c r="A3098" i="23"/>
  <c r="A3034" i="23"/>
  <c r="A2970" i="23"/>
  <c r="D2970" i="23" s="1"/>
  <c r="A2906" i="23"/>
  <c r="A2842" i="23"/>
  <c r="D2842" i="23" s="1"/>
  <c r="A2778" i="23"/>
  <c r="A2698" i="23"/>
  <c r="A2602" i="23"/>
  <c r="A2522" i="23"/>
  <c r="A2418" i="23"/>
  <c r="B2418" i="23" s="1"/>
  <c r="A2330" i="23"/>
  <c r="A4953" i="23"/>
  <c r="D4953" i="23" s="1"/>
  <c r="A4865" i="23"/>
  <c r="A4753" i="23"/>
  <c r="A4641" i="23"/>
  <c r="A4553" i="23"/>
  <c r="A4441" i="23"/>
  <c r="A4353" i="23"/>
  <c r="A4241" i="23"/>
  <c r="C4241" i="23" s="1"/>
  <c r="A4129" i="23"/>
  <c r="B4129" i="23" s="1"/>
  <c r="A4041" i="23"/>
  <c r="B4041" i="23" s="1"/>
  <c r="A3929" i="23"/>
  <c r="C3929" i="23" s="1"/>
  <c r="A3841" i="23"/>
  <c r="A3729" i="23"/>
  <c r="A3617" i="23"/>
  <c r="D3617" i="23" s="1"/>
  <c r="A3529" i="23"/>
  <c r="A3417" i="23"/>
  <c r="A3329" i="23"/>
  <c r="D3329" i="23" s="1"/>
  <c r="A3217" i="23"/>
  <c r="C3217" i="23" s="1"/>
  <c r="A3105" i="23"/>
  <c r="C3105" i="23" s="1"/>
  <c r="A3017" i="23"/>
  <c r="A2905" i="23"/>
  <c r="A2817" i="23"/>
  <c r="A2705" i="23"/>
  <c r="A2569" i="23"/>
  <c r="A2433" i="23"/>
  <c r="A4984" i="23"/>
  <c r="D4984" i="23" s="1"/>
  <c r="A4848" i="23"/>
  <c r="B4848" i="23" s="1"/>
  <c r="A4664" i="23"/>
  <c r="A4480" i="23"/>
  <c r="A4344" i="23"/>
  <c r="A4160" i="23"/>
  <c r="C4160" i="23" s="1"/>
  <c r="A4000" i="23"/>
  <c r="A3720" i="23"/>
  <c r="B3720" i="23" s="1"/>
  <c r="A3416" i="23"/>
  <c r="C3416" i="23" s="1"/>
  <c r="A3208" i="23"/>
  <c r="B3208" i="23" s="1"/>
  <c r="A2904" i="23"/>
  <c r="A2696" i="23"/>
  <c r="A2392" i="23"/>
  <c r="A2127" i="23"/>
  <c r="A1823" i="23"/>
  <c r="A1351" i="23"/>
  <c r="D1351" i="23" s="1"/>
  <c r="A1023" i="23"/>
  <c r="A511" i="23"/>
  <c r="C511" i="23" s="1"/>
  <c r="A39" i="23"/>
  <c r="A831" i="23"/>
  <c r="D831" i="23" s="1"/>
  <c r="A2126" i="23"/>
  <c r="A799" i="23"/>
  <c r="A2442" i="23"/>
  <c r="A2378" i="23"/>
  <c r="D2378" i="23" s="1"/>
  <c r="A2314" i="23"/>
  <c r="D2314" i="23" s="1"/>
  <c r="A4985" i="23"/>
  <c r="A4921" i="23"/>
  <c r="A4857" i="23"/>
  <c r="A4793" i="23"/>
  <c r="B4793" i="23" s="1"/>
  <c r="A4729" i="23"/>
  <c r="A4665" i="23"/>
  <c r="C4665" i="23" s="1"/>
  <c r="A4601" i="23"/>
  <c r="B4601" i="23" s="1"/>
  <c r="A4537" i="23"/>
  <c r="C4537" i="23" s="1"/>
  <c r="A4473" i="23"/>
  <c r="C4473" i="23" s="1"/>
  <c r="A4409" i="23"/>
  <c r="A4345" i="23"/>
  <c r="B4345" i="23" s="1"/>
  <c r="A4281" i="23"/>
  <c r="A4217" i="23"/>
  <c r="A4153" i="23"/>
  <c r="A4089" i="23"/>
  <c r="C4089" i="23" s="1"/>
  <c r="A4025" i="23"/>
  <c r="A3961" i="23"/>
  <c r="A3897" i="23"/>
  <c r="A3833" i="23"/>
  <c r="D3833" i="23" s="1"/>
  <c r="A3769" i="23"/>
  <c r="A3705" i="23"/>
  <c r="A3641" i="23"/>
  <c r="A3577" i="23"/>
  <c r="B3577" i="23" s="1"/>
  <c r="A3513" i="23"/>
  <c r="D3513" i="23" s="1"/>
  <c r="A3449" i="23"/>
  <c r="B3449" i="23" s="1"/>
  <c r="A3385" i="23"/>
  <c r="A3321" i="23"/>
  <c r="A3257" i="23"/>
  <c r="D3257" i="23" s="1"/>
  <c r="A3193" i="23"/>
  <c r="A3129" i="23"/>
  <c r="A3065" i="23"/>
  <c r="A3001" i="23"/>
  <c r="D3001" i="23" s="1"/>
  <c r="A2937" i="23"/>
  <c r="A2873" i="23"/>
  <c r="A2809" i="23"/>
  <c r="C2809" i="23" s="1"/>
  <c r="A2745" i="23"/>
  <c r="A2681" i="23"/>
  <c r="A2593" i="23"/>
  <c r="A2505" i="23"/>
  <c r="B2505" i="23" s="1"/>
  <c r="A2393" i="23"/>
  <c r="D2393" i="23" s="1"/>
  <c r="A2304" i="23"/>
  <c r="A4928" i="23"/>
  <c r="A4816" i="23"/>
  <c r="B4816" i="23" s="1"/>
  <c r="A4728" i="23"/>
  <c r="A4616" i="23"/>
  <c r="C4616" i="23" s="1"/>
  <c r="A4528" i="23"/>
  <c r="A4416" i="23"/>
  <c r="B4416" i="23" s="1"/>
  <c r="A4304" i="23"/>
  <c r="D4304" i="23" s="1"/>
  <c r="A4216" i="23"/>
  <c r="A4104" i="23"/>
  <c r="A3992" i="23"/>
  <c r="C3992" i="23" s="1"/>
  <c r="A3808" i="23"/>
  <c r="C3808" i="23" s="1"/>
  <c r="A3624" i="23"/>
  <c r="A3488" i="23"/>
  <c r="A3304" i="23"/>
  <c r="A3168" i="23"/>
  <c r="B3168" i="23" s="1"/>
  <c r="A2984" i="23"/>
  <c r="A2824" i="23"/>
  <c r="C2824" i="23" s="1"/>
  <c r="A2664" i="23"/>
  <c r="C2664" i="23" s="1"/>
  <c r="A2504" i="23"/>
  <c r="D2504" i="23" s="1"/>
  <c r="A2344" i="23"/>
  <c r="A2223" i="23"/>
  <c r="A2015" i="23"/>
  <c r="B2015" i="23" s="1"/>
  <c r="A1807" i="23"/>
  <c r="D1807" i="23" s="1"/>
  <c r="A1503" i="23"/>
  <c r="A1295" i="23"/>
  <c r="A991" i="23"/>
  <c r="A711" i="23"/>
  <c r="A479" i="23"/>
  <c r="B479" i="23" s="1"/>
  <c r="A199" i="23"/>
  <c r="A2222" i="23"/>
  <c r="A1918" i="23"/>
  <c r="B1918" i="23" s="1"/>
  <c r="A1422" i="23"/>
  <c r="B1422" i="23" s="1"/>
  <c r="A974" i="23"/>
  <c r="A406" i="23"/>
  <c r="D406" i="23" s="1"/>
  <c r="A2149" i="23"/>
  <c r="A1045" i="23"/>
  <c r="B1045" i="23" s="1"/>
  <c r="A2754" i="23"/>
  <c r="A2690" i="23"/>
  <c r="B2690" i="23" s="1"/>
  <c r="A2626" i="23"/>
  <c r="B2626" i="23" s="1"/>
  <c r="A2562" i="23"/>
  <c r="B2562" i="23" s="1"/>
  <c r="A2498" i="23"/>
  <c r="A2434" i="23"/>
  <c r="B2434" i="23" s="1"/>
  <c r="A2370" i="23"/>
  <c r="A2306" i="23"/>
  <c r="A4977" i="23"/>
  <c r="A4913" i="23"/>
  <c r="B4913" i="23" s="1"/>
  <c r="A4849" i="23"/>
  <c r="C4849" i="23" s="1"/>
  <c r="A4785" i="23"/>
  <c r="A4721" i="23"/>
  <c r="A4657" i="23"/>
  <c r="A4593" i="23"/>
  <c r="A4529" i="23"/>
  <c r="A4465" i="23"/>
  <c r="A4401" i="23"/>
  <c r="B4401" i="23" s="1"/>
  <c r="A4337" i="23"/>
  <c r="A4273" i="23"/>
  <c r="B4273" i="23" s="1"/>
  <c r="A4209" i="23"/>
  <c r="A4145" i="23"/>
  <c r="C4145" i="23" s="1"/>
  <c r="A4081" i="23"/>
  <c r="A4017" i="23"/>
  <c r="A3953" i="23"/>
  <c r="A3889" i="23"/>
  <c r="A3825" i="23"/>
  <c r="A3761" i="23"/>
  <c r="D3761" i="23" s="1"/>
  <c r="A3697" i="23"/>
  <c r="A3633" i="23"/>
  <c r="B3633" i="23" s="1"/>
  <c r="A3569" i="23"/>
  <c r="D3569" i="23" s="1"/>
  <c r="A3505" i="23"/>
  <c r="A3441" i="23"/>
  <c r="A3377" i="23"/>
  <c r="B3377" i="23" s="1"/>
  <c r="A3313" i="23"/>
  <c r="A3249" i="23"/>
  <c r="B3249" i="23" s="1"/>
  <c r="A3185" i="23"/>
  <c r="A3121" i="23"/>
  <c r="A3057" i="23"/>
  <c r="A2993" i="23"/>
  <c r="A2929" i="23"/>
  <c r="A2865" i="23"/>
  <c r="C2865" i="23" s="1"/>
  <c r="A2801" i="23"/>
  <c r="A2737" i="23"/>
  <c r="B2737" i="23" s="1"/>
  <c r="A2673" i="23"/>
  <c r="D2673" i="23" s="1"/>
  <c r="A2585" i="23"/>
  <c r="A2497" i="23"/>
  <c r="A2385" i="23"/>
  <c r="C2385" i="23" s="1"/>
  <c r="A2194" i="23"/>
  <c r="A4920" i="23"/>
  <c r="B4920" i="23" s="1"/>
  <c r="A4808" i="23"/>
  <c r="B4808" i="23" s="1"/>
  <c r="A4720" i="23"/>
  <c r="A4608" i="23"/>
  <c r="D4608" i="23" s="1"/>
  <c r="A4496" i="23"/>
  <c r="B4496" i="23" s="1"/>
  <c r="A4408" i="23"/>
  <c r="A4296" i="23"/>
  <c r="A4208" i="23"/>
  <c r="A4096" i="23"/>
  <c r="C4096" i="23" s="1"/>
  <c r="A3936" i="23"/>
  <c r="A3800" i="23"/>
  <c r="A3616" i="23"/>
  <c r="A3480" i="23"/>
  <c r="B3480" i="23" s="1"/>
  <c r="A3296" i="23"/>
  <c r="C3296" i="23" s="1"/>
  <c r="A3112" i="23"/>
  <c r="A2976" i="23"/>
  <c r="A2792" i="23"/>
  <c r="A2656" i="23"/>
  <c r="C2656" i="23" s="1"/>
  <c r="A2472" i="23"/>
  <c r="C2472" i="23" s="1"/>
  <c r="A2312" i="23"/>
  <c r="D2312" i="23" s="1"/>
  <c r="A2191" i="23"/>
  <c r="C2191" i="23" s="1"/>
  <c r="A2007" i="23"/>
  <c r="C2007" i="23" s="1"/>
  <c r="A1751" i="23"/>
  <c r="A1495" i="23"/>
  <c r="B1495" i="23" s="1"/>
  <c r="A1215" i="23"/>
  <c r="A983" i="23"/>
  <c r="A703" i="23"/>
  <c r="C703" i="23" s="1"/>
  <c r="A471" i="23"/>
  <c r="A191" i="23"/>
  <c r="C191" i="23" s="1"/>
  <c r="A2142" i="23"/>
  <c r="B2142" i="23" s="1"/>
  <c r="A1910" i="23"/>
  <c r="C1910" i="23" s="1"/>
  <c r="A1414" i="23"/>
  <c r="A918" i="23"/>
  <c r="B918" i="23" s="1"/>
  <c r="A390" i="23"/>
  <c r="C390" i="23" s="1"/>
  <c r="A1949" i="23"/>
  <c r="D1949" i="23" s="1"/>
  <c r="A861" i="23"/>
  <c r="B861" i="23" s="1"/>
  <c r="A2746" i="23"/>
  <c r="B2746" i="23" s="1"/>
  <c r="A2682" i="23"/>
  <c r="A2618" i="23"/>
  <c r="A2554" i="23"/>
  <c r="A2490" i="23"/>
  <c r="A2426" i="23"/>
  <c r="D2426" i="23" s="1"/>
  <c r="A2362" i="23"/>
  <c r="B2362" i="23" s="1"/>
  <c r="A2292" i="23"/>
  <c r="A4969" i="23"/>
  <c r="B4969" i="23" s="1"/>
  <c r="A4905" i="23"/>
  <c r="A4841" i="23"/>
  <c r="A4777" i="23"/>
  <c r="A4713" i="23"/>
  <c r="A4649" i="23"/>
  <c r="A4585" i="23"/>
  <c r="D4585" i="23" s="1"/>
  <c r="A4521" i="23"/>
  <c r="A4457" i="23"/>
  <c r="C4457" i="23" s="1"/>
  <c r="A4393" i="23"/>
  <c r="B4393" i="23" s="1"/>
  <c r="A4329" i="23"/>
  <c r="A4265" i="23"/>
  <c r="A4201" i="23"/>
  <c r="D4201" i="23" s="1"/>
  <c r="A4137" i="23"/>
  <c r="C4137" i="23" s="1"/>
  <c r="A4073" i="23"/>
  <c r="D4073" i="23" s="1"/>
  <c r="A4009" i="23"/>
  <c r="A3945" i="23"/>
  <c r="C3945" i="23" s="1"/>
  <c r="A3881" i="23"/>
  <c r="C3881" i="23" s="1"/>
  <c r="A3817" i="23"/>
  <c r="A3753" i="23"/>
  <c r="A3689" i="23"/>
  <c r="B3689" i="23" s="1"/>
  <c r="A3625" i="23"/>
  <c r="A3561" i="23"/>
  <c r="C3561" i="23" s="1"/>
  <c r="A3497" i="23"/>
  <c r="A3433" i="23"/>
  <c r="A3369" i="23"/>
  <c r="A3305" i="23"/>
  <c r="A3241" i="23"/>
  <c r="A3177" i="23"/>
  <c r="D3177" i="23" s="1"/>
  <c r="A3113" i="23"/>
  <c r="A3049" i="23"/>
  <c r="D3049" i="23" s="1"/>
  <c r="A2985" i="23"/>
  <c r="A2921" i="23"/>
  <c r="D2921" i="23" s="1"/>
  <c r="A2857" i="23"/>
  <c r="A2793" i="23"/>
  <c r="A2729" i="23"/>
  <c r="A2665" i="23"/>
  <c r="A2577" i="23"/>
  <c r="B2577" i="23" s="1"/>
  <c r="A2465" i="23"/>
  <c r="C2465" i="23" s="1"/>
  <c r="A2377" i="23"/>
  <c r="A5000" i="23"/>
  <c r="B5000" i="23" s="1"/>
  <c r="A4912" i="23"/>
  <c r="A4800" i="23"/>
  <c r="C4800" i="23" s="1"/>
  <c r="A4688" i="23"/>
  <c r="B4688" i="23" s="1"/>
  <c r="A4600" i="23"/>
  <c r="D4600" i="23" s="1"/>
  <c r="A4488" i="23"/>
  <c r="C4488" i="23" s="1"/>
  <c r="A4400" i="23"/>
  <c r="D4400" i="23" s="1"/>
  <c r="A4288" i="23"/>
  <c r="B4288" i="23" s="1"/>
  <c r="A4176" i="23"/>
  <c r="D4176" i="23" s="1"/>
  <c r="A4088" i="23"/>
  <c r="A3928" i="23"/>
  <c r="A3792" i="23"/>
  <c r="A3608" i="23"/>
  <c r="D3608" i="23" s="1"/>
  <c r="A3424" i="23"/>
  <c r="A3288" i="23"/>
  <c r="A3104" i="23"/>
  <c r="A2968" i="23"/>
  <c r="C2968" i="23" s="1"/>
  <c r="A2784" i="23"/>
  <c r="A2600" i="23"/>
  <c r="A2464" i="23"/>
  <c r="A2234" i="23"/>
  <c r="B2234" i="23" s="1"/>
  <c r="A2183" i="23"/>
  <c r="A1951" i="23"/>
  <c r="A1695" i="23"/>
  <c r="B1695" i="23" s="1"/>
  <c r="A1439" i="23"/>
  <c r="C1439" i="23" s="1"/>
  <c r="A1183" i="23"/>
  <c r="C1183" i="23" s="1"/>
  <c r="A927" i="23"/>
  <c r="A671" i="23"/>
  <c r="A391" i="23"/>
  <c r="C391" i="23" s="1"/>
  <c r="A159" i="23"/>
  <c r="A2134" i="23"/>
  <c r="A1854" i="23"/>
  <c r="D1854" i="23" s="1"/>
  <c r="A1398" i="23"/>
  <c r="A782" i="23"/>
  <c r="A310" i="23"/>
  <c r="C310" i="23" s="1"/>
  <c r="A1869" i="23"/>
  <c r="D1869" i="23" s="1"/>
  <c r="A645" i="23"/>
  <c r="A327" i="23"/>
  <c r="A68" i="23"/>
  <c r="B68" i="23" s="1"/>
  <c r="A2070" i="23"/>
  <c r="A1718" i="23"/>
  <c r="A1286" i="23"/>
  <c r="B1286" i="23" s="1"/>
  <c r="A710" i="23"/>
  <c r="A118" i="23"/>
  <c r="D118" i="23" s="1"/>
  <c r="A1685" i="23"/>
  <c r="B1685" i="23" s="1"/>
  <c r="A527" i="23"/>
  <c r="A319" i="23"/>
  <c r="A4" i="23"/>
  <c r="A2062" i="23"/>
  <c r="B2062" i="23" s="1"/>
  <c r="A1614" i="23"/>
  <c r="A1102" i="23"/>
  <c r="A630" i="23"/>
  <c r="D630" i="23" s="1"/>
  <c r="A85" i="23"/>
  <c r="A1645" i="23"/>
  <c r="B1645" i="23" s="1"/>
  <c r="A519" i="23"/>
  <c r="B519" i="23" s="1"/>
  <c r="A287" i="23"/>
  <c r="A2262" i="23"/>
  <c r="C2262" i="23" s="1"/>
  <c r="A1934" i="23"/>
  <c r="D1934" i="23" s="1"/>
  <c r="A1606" i="23"/>
  <c r="C1606" i="23" s="1"/>
  <c r="A1094" i="23"/>
  <c r="D1094" i="23" s="1"/>
  <c r="A598" i="23"/>
  <c r="A67" i="23"/>
  <c r="C67" i="23" s="1"/>
  <c r="A1325" i="23"/>
  <c r="D1325" i="23" s="1"/>
  <c r="A207" i="23"/>
  <c r="A2254" i="23"/>
  <c r="B2254" i="23" s="1"/>
  <c r="A1926" i="23"/>
  <c r="A1598" i="23"/>
  <c r="A1030" i="23"/>
  <c r="A462" i="23"/>
  <c r="A2189" i="23"/>
  <c r="D2189" i="23" s="1"/>
  <c r="A1181" i="23"/>
  <c r="D1181" i="23" s="1"/>
  <c r="A2617" i="23"/>
  <c r="A2553" i="23"/>
  <c r="D2553" i="23" s="1"/>
  <c r="A2489" i="23"/>
  <c r="A2425" i="23"/>
  <c r="A2361" i="23"/>
  <c r="D2361" i="23" s="1"/>
  <c r="A2290" i="23"/>
  <c r="A4968" i="23"/>
  <c r="A4904" i="23"/>
  <c r="B4904" i="23" s="1"/>
  <c r="A4840" i="23"/>
  <c r="A4776" i="23"/>
  <c r="A4712" i="23"/>
  <c r="A4648" i="23"/>
  <c r="A4584" i="23"/>
  <c r="A4520" i="23"/>
  <c r="C4520" i="23" s="1"/>
  <c r="A4456" i="23"/>
  <c r="A4392" i="23"/>
  <c r="B4392" i="23" s="1"/>
  <c r="A4328" i="23"/>
  <c r="A4264" i="23"/>
  <c r="A4200" i="23"/>
  <c r="A4136" i="23"/>
  <c r="A4072" i="23"/>
  <c r="A3984" i="23"/>
  <c r="D3984" i="23" s="1"/>
  <c r="A3872" i="23"/>
  <c r="A3784" i="23"/>
  <c r="C3784" i="23" s="1"/>
  <c r="A3672" i="23"/>
  <c r="B3672" i="23" s="1"/>
  <c r="A3560" i="23"/>
  <c r="B3560" i="23" s="1"/>
  <c r="A3472" i="23"/>
  <c r="A3360" i="23"/>
  <c r="C3360" i="23" s="1"/>
  <c r="A3272" i="23"/>
  <c r="A3160" i="23"/>
  <c r="D3160" i="23" s="1"/>
  <c r="A3048" i="23"/>
  <c r="B3048" i="23" s="1"/>
  <c r="A2960" i="23"/>
  <c r="B2960" i="23" s="1"/>
  <c r="A2848" i="23"/>
  <c r="A2760" i="23"/>
  <c r="D2760" i="23" s="1"/>
  <c r="A2648" i="23"/>
  <c r="A2536" i="23"/>
  <c r="A2448" i="23"/>
  <c r="A2336" i="23"/>
  <c r="C2336" i="23" s="1"/>
  <c r="A2287" i="23"/>
  <c r="B2287" i="23" s="1"/>
  <c r="A2175" i="23"/>
  <c r="A2063" i="23"/>
  <c r="A1927" i="23"/>
  <c r="A1743" i="23"/>
  <c r="A1607" i="23"/>
  <c r="A1423" i="23"/>
  <c r="B1423" i="23" s="1"/>
  <c r="A1239" i="23"/>
  <c r="A1103" i="23"/>
  <c r="A919" i="23"/>
  <c r="C919" i="23" s="1"/>
  <c r="A783" i="23"/>
  <c r="A599" i="23"/>
  <c r="A415" i="23"/>
  <c r="A279" i="23"/>
  <c r="A95" i="23"/>
  <c r="A2214" i="23"/>
  <c r="A2030" i="23"/>
  <c r="A1798" i="23"/>
  <c r="C1798" i="23" s="1"/>
  <c r="A1542" i="23"/>
  <c r="C1542" i="23" s="1"/>
  <c r="A1230" i="23"/>
  <c r="B1230" i="23" s="1"/>
  <c r="A910" i="23"/>
  <c r="A590" i="23"/>
  <c r="C590" i="23" s="1"/>
  <c r="A270" i="23"/>
  <c r="A2085" i="23"/>
  <c r="C2085" i="23" s="1"/>
  <c r="A1549" i="23"/>
  <c r="B1549" i="23" s="1"/>
  <c r="A301" i="23"/>
  <c r="C301" i="23" s="1"/>
  <c r="A2609" i="23"/>
  <c r="A2545" i="23"/>
  <c r="D2545" i="23" s="1"/>
  <c r="A2481" i="23"/>
  <c r="B2481" i="23" s="1"/>
  <c r="A2417" i="23"/>
  <c r="A2353" i="23"/>
  <c r="A2269" i="23"/>
  <c r="B2269" i="23" s="1"/>
  <c r="A4960" i="23"/>
  <c r="A4896" i="23"/>
  <c r="C4896" i="23" s="1"/>
  <c r="A4832" i="23"/>
  <c r="A4768" i="23"/>
  <c r="A4704" i="23"/>
  <c r="C4704" i="23" s="1"/>
  <c r="A4640" i="23"/>
  <c r="D4640" i="23" s="1"/>
  <c r="A4576" i="23"/>
  <c r="A4512" i="23"/>
  <c r="A4448" i="23"/>
  <c r="A4384" i="23"/>
  <c r="A4320" i="23"/>
  <c r="A4256" i="23"/>
  <c r="C4256" i="23" s="1"/>
  <c r="A4192" i="23"/>
  <c r="A4128" i="23"/>
  <c r="A4064" i="23"/>
  <c r="A3976" i="23"/>
  <c r="D3976" i="23" s="1"/>
  <c r="A3864" i="23"/>
  <c r="D3864" i="23" s="1"/>
  <c r="A3752" i="23"/>
  <c r="B3752" i="23" s="1"/>
  <c r="A3664" i="23"/>
  <c r="A3552" i="23"/>
  <c r="C3552" i="23" s="1"/>
  <c r="A3464" i="23"/>
  <c r="C3464" i="23" s="1"/>
  <c r="A3352" i="23"/>
  <c r="A3240" i="23"/>
  <c r="A3152" i="23"/>
  <c r="B3152" i="23" s="1"/>
  <c r="A3040" i="23"/>
  <c r="A2952" i="23"/>
  <c r="C2952" i="23" s="1"/>
  <c r="A2840" i="23"/>
  <c r="C2840" i="23" s="1"/>
  <c r="A2728" i="23"/>
  <c r="D2728" i="23" s="1"/>
  <c r="A2640" i="23"/>
  <c r="A2528" i="23"/>
  <c r="C2528" i="23" s="1"/>
  <c r="A2440" i="23"/>
  <c r="A2328" i="23"/>
  <c r="D2328" i="23" s="1"/>
  <c r="A2255" i="23"/>
  <c r="A2167" i="23"/>
  <c r="D2167" i="23" s="1"/>
  <c r="A2055" i="23"/>
  <c r="A1919" i="23"/>
  <c r="C1919" i="23" s="1"/>
  <c r="A1735" i="23"/>
  <c r="A1551" i="23"/>
  <c r="A1415" i="23"/>
  <c r="A1231" i="23"/>
  <c r="B1231" i="23" s="1"/>
  <c r="A1095" i="23"/>
  <c r="D1095" i="23" s="1"/>
  <c r="A911" i="23"/>
  <c r="D911" i="23" s="1"/>
  <c r="A727" i="23"/>
  <c r="A591" i="23"/>
  <c r="D591" i="23" s="1"/>
  <c r="A407" i="23"/>
  <c r="A271" i="23"/>
  <c r="A86" i="23"/>
  <c r="A2158" i="23"/>
  <c r="A2022" i="23"/>
  <c r="B2022" i="23" s="1"/>
  <c r="A1742" i="23"/>
  <c r="D1742" i="23" s="1"/>
  <c r="A1534" i="23"/>
  <c r="D1534" i="23" s="1"/>
  <c r="A1214" i="23"/>
  <c r="C1214" i="23" s="1"/>
  <c r="A894" i="23"/>
  <c r="D894" i="23" s="1"/>
  <c r="A574" i="23"/>
  <c r="C574" i="23" s="1"/>
  <c r="A206" i="23"/>
  <c r="A2005" i="23"/>
  <c r="B2005" i="23" s="1"/>
  <c r="A1485" i="23"/>
  <c r="D1485" i="23" s="1"/>
  <c r="A2196" i="23"/>
  <c r="A2601" i="23"/>
  <c r="C2601" i="23" s="1"/>
  <c r="A2537" i="23"/>
  <c r="B2537" i="23" s="1"/>
  <c r="A2473" i="23"/>
  <c r="A2409" i="23"/>
  <c r="A2345" i="23"/>
  <c r="A2237" i="23"/>
  <c r="B2237" i="23" s="1"/>
  <c r="A4952" i="23"/>
  <c r="C4952" i="23" s="1"/>
  <c r="A4888" i="23"/>
  <c r="B4888" i="23" s="1"/>
  <c r="A4824" i="23"/>
  <c r="A4760" i="23"/>
  <c r="C4760" i="23" s="1"/>
  <c r="A4696" i="23"/>
  <c r="D4696" i="23" s="1"/>
  <c r="A4632" i="23"/>
  <c r="A4568" i="23"/>
  <c r="A4504" i="23"/>
  <c r="A4440" i="23"/>
  <c r="B4440" i="23" s="1"/>
  <c r="A4376" i="23"/>
  <c r="A4312" i="23"/>
  <c r="A4248" i="23"/>
  <c r="C4248" i="23" s="1"/>
  <c r="A4184" i="23"/>
  <c r="A4120" i="23"/>
  <c r="A4056" i="23"/>
  <c r="A3944" i="23"/>
  <c r="D3944" i="23" s="1"/>
  <c r="A3856" i="23"/>
  <c r="C3856" i="23" s="1"/>
  <c r="A3744" i="23"/>
  <c r="A3656" i="23"/>
  <c r="D3656" i="23" s="1"/>
  <c r="A3544" i="23"/>
  <c r="C3544" i="23" s="1"/>
  <c r="A3432" i="23"/>
  <c r="A3344" i="23"/>
  <c r="A3232" i="23"/>
  <c r="A3144" i="23"/>
  <c r="A3032" i="23"/>
  <c r="C3032" i="23" s="1"/>
  <c r="A2920" i="23"/>
  <c r="D2920" i="23" s="1"/>
  <c r="A2832" i="23"/>
  <c r="A2720" i="23"/>
  <c r="A2632" i="23"/>
  <c r="D2632" i="23" s="1"/>
  <c r="A2520" i="23"/>
  <c r="A2408" i="23"/>
  <c r="A2320" i="23"/>
  <c r="D2320" i="23" s="1"/>
  <c r="A2247" i="23"/>
  <c r="C2247" i="23" s="1"/>
  <c r="A2159" i="23"/>
  <c r="B2159" i="23" s="1"/>
  <c r="A2047" i="23"/>
  <c r="C2047" i="23" s="1"/>
  <c r="A1863" i="23"/>
  <c r="B1863" i="23" s="1"/>
  <c r="A1727" i="23"/>
  <c r="C1727" i="23" s="1"/>
  <c r="A1543" i="23"/>
  <c r="A1407" i="23"/>
  <c r="B1407" i="23" s="1"/>
  <c r="A1223" i="23"/>
  <c r="B1223" i="23" s="1"/>
  <c r="A1039" i="23"/>
  <c r="A903" i="23"/>
  <c r="A719" i="23"/>
  <c r="A583" i="23"/>
  <c r="C583" i="23" s="1"/>
  <c r="A399" i="23"/>
  <c r="A215" i="23"/>
  <c r="B215" i="23" s="1"/>
  <c r="A77" i="23"/>
  <c r="A2150" i="23"/>
  <c r="B2150" i="23" s="1"/>
  <c r="A2014" i="23"/>
  <c r="A1734" i="23"/>
  <c r="B1734" i="23" s="1"/>
  <c r="A1430" i="23"/>
  <c r="D1430" i="23" s="1"/>
  <c r="A1110" i="23"/>
  <c r="B1110" i="23" s="1"/>
  <c r="A790" i="23"/>
  <c r="B790" i="23" s="1"/>
  <c r="A470" i="23"/>
  <c r="A150" i="23"/>
  <c r="A1965" i="23"/>
  <c r="B1965" i="23" s="1"/>
  <c r="A1365" i="23"/>
  <c r="C1365" i="23" s="1"/>
  <c r="A1500" i="23"/>
  <c r="A4032" i="23"/>
  <c r="A3968" i="23"/>
  <c r="A3904" i="23"/>
  <c r="C3904" i="23" s="1"/>
  <c r="A3840" i="23"/>
  <c r="A3776" i="23"/>
  <c r="B3776" i="23" s="1"/>
  <c r="A3712" i="23"/>
  <c r="B3712" i="23" s="1"/>
  <c r="A3648" i="23"/>
  <c r="D3648" i="23" s="1"/>
  <c r="A3584" i="23"/>
  <c r="B3584" i="23" s="1"/>
  <c r="A3520" i="23"/>
  <c r="A3456" i="23"/>
  <c r="A3392" i="23"/>
  <c r="B3392" i="23" s="1"/>
  <c r="A3328" i="23"/>
  <c r="D3328" i="23" s="1"/>
  <c r="A3264" i="23"/>
  <c r="B3264" i="23" s="1"/>
  <c r="A3200" i="23"/>
  <c r="B3200" i="23" s="1"/>
  <c r="A3136" i="23"/>
  <c r="B3136" i="23" s="1"/>
  <c r="A3072" i="23"/>
  <c r="B3072" i="23" s="1"/>
  <c r="A3008" i="23"/>
  <c r="A2944" i="23"/>
  <c r="A2880" i="23"/>
  <c r="C2880" i="23" s="1"/>
  <c r="A2816" i="23"/>
  <c r="D2816" i="23" s="1"/>
  <c r="A2752" i="23"/>
  <c r="D2752" i="23" s="1"/>
  <c r="A2688" i="23"/>
  <c r="D2688" i="23" s="1"/>
  <c r="A2624" i="23"/>
  <c r="B2624" i="23" s="1"/>
  <c r="A2560" i="23"/>
  <c r="A2496" i="23"/>
  <c r="A2432" i="23"/>
  <c r="A2368" i="23"/>
  <c r="B2368" i="23" s="1"/>
  <c r="A2302" i="23"/>
  <c r="B2302" i="23" s="1"/>
  <c r="A2279" i="23"/>
  <c r="C2279" i="23" s="1"/>
  <c r="A2215" i="23"/>
  <c r="D2215" i="23" s="1"/>
  <c r="A2151" i="23"/>
  <c r="C2151" i="23" s="1"/>
  <c r="A2087" i="23"/>
  <c r="B2087" i="23" s="1"/>
  <c r="A1999" i="23"/>
  <c r="A1887" i="23"/>
  <c r="D1887" i="23" s="1"/>
  <c r="A1799" i="23"/>
  <c r="A1687" i="23"/>
  <c r="A1599" i="23"/>
  <c r="A1487" i="23"/>
  <c r="B1487" i="23" s="1"/>
  <c r="A1375" i="23"/>
  <c r="C1375" i="23" s="1"/>
  <c r="A1287" i="23"/>
  <c r="C1287" i="23" s="1"/>
  <c r="A1175" i="23"/>
  <c r="A1087" i="23"/>
  <c r="C1087" i="23" s="1"/>
  <c r="A975" i="23"/>
  <c r="D975" i="23" s="1"/>
  <c r="A863" i="23"/>
  <c r="A775" i="23"/>
  <c r="A663" i="23"/>
  <c r="A575" i="23"/>
  <c r="A463" i="23"/>
  <c r="C463" i="23" s="1"/>
  <c r="A351" i="23"/>
  <c r="A263" i="23"/>
  <c r="D263" i="23" s="1"/>
  <c r="A151" i="23"/>
  <c r="A59" i="23"/>
  <c r="A2206" i="23"/>
  <c r="D2206" i="23" s="1"/>
  <c r="A2094" i="23"/>
  <c r="B2094" i="23" s="1"/>
  <c r="A2006" i="23"/>
  <c r="A1846" i="23"/>
  <c r="C1846" i="23" s="1"/>
  <c r="A1686" i="23"/>
  <c r="A1526" i="23"/>
  <c r="A1342" i="23"/>
  <c r="A1206" i="23"/>
  <c r="B1206" i="23" s="1"/>
  <c r="A1022" i="23"/>
  <c r="A886" i="23"/>
  <c r="D886" i="23" s="1"/>
  <c r="A702" i="23"/>
  <c r="B702" i="23" s="1"/>
  <c r="A518" i="23"/>
  <c r="C518" i="23" s="1"/>
  <c r="A382" i="23"/>
  <c r="D382" i="23" s="1"/>
  <c r="A198" i="23"/>
  <c r="B198" i="23" s="1"/>
  <c r="A58" i="23"/>
  <c r="C58" i="23" s="1"/>
  <c r="A2077" i="23"/>
  <c r="A1893" i="23"/>
  <c r="A1757" i="23"/>
  <c r="B1757" i="23" s="1"/>
  <c r="A1573" i="23"/>
  <c r="D1573" i="23" s="1"/>
  <c r="A1437" i="23"/>
  <c r="B1437" i="23" s="1"/>
  <c r="A1253" i="23"/>
  <c r="C1253" i="23" s="1"/>
  <c r="A1069" i="23"/>
  <c r="A933" i="23"/>
  <c r="C933" i="23" s="1"/>
  <c r="A701" i="23"/>
  <c r="A437" i="23"/>
  <c r="B437" i="23" s="1"/>
  <c r="A57" i="23"/>
  <c r="B57" i="23" s="1"/>
  <c r="A1804" i="23"/>
  <c r="A28" i="23"/>
  <c r="B28" i="23" s="1"/>
  <c r="A4024" i="23"/>
  <c r="A3960" i="23"/>
  <c r="D3960" i="23" s="1"/>
  <c r="A3896" i="23"/>
  <c r="A3832" i="23"/>
  <c r="A3768" i="23"/>
  <c r="A3704" i="23"/>
  <c r="B3704" i="23" s="1"/>
  <c r="A3640" i="23"/>
  <c r="B3640" i="23" s="1"/>
  <c r="A3576" i="23"/>
  <c r="B3576" i="23" s="1"/>
  <c r="A3512" i="23"/>
  <c r="A3448" i="23"/>
  <c r="A3384" i="23"/>
  <c r="A3320" i="23"/>
  <c r="A3256" i="23"/>
  <c r="A3192" i="23"/>
  <c r="D3192" i="23" s="1"/>
  <c r="A3128" i="23"/>
  <c r="D3128" i="23" s="1"/>
  <c r="A3064" i="23"/>
  <c r="A3000" i="23"/>
  <c r="A2936" i="23"/>
  <c r="A2872" i="23"/>
  <c r="C2872" i="23" s="1"/>
  <c r="A2808" i="23"/>
  <c r="B2808" i="23" s="1"/>
  <c r="A2744" i="23"/>
  <c r="D2744" i="23" s="1"/>
  <c r="A2680" i="23"/>
  <c r="A2616" i="23"/>
  <c r="C2616" i="23" s="1"/>
  <c r="A2552" i="23"/>
  <c r="A2488" i="23"/>
  <c r="A2424" i="23"/>
  <c r="C2424" i="23" s="1"/>
  <c r="A2360" i="23"/>
  <c r="A2286" i="23"/>
  <c r="A2271" i="23"/>
  <c r="A2207" i="23"/>
  <c r="B2207" i="23" s="1"/>
  <c r="A2143" i="23"/>
  <c r="D2143" i="23" s="1"/>
  <c r="A2079" i="23"/>
  <c r="A1991" i="23"/>
  <c r="A1879" i="23"/>
  <c r="A1791" i="23"/>
  <c r="D1791" i="23" s="1"/>
  <c r="A1679" i="23"/>
  <c r="C1679" i="23" s="1"/>
  <c r="A1567" i="23"/>
  <c r="B1567" i="23" s="1"/>
  <c r="A1479" i="23"/>
  <c r="B1479" i="23" s="1"/>
  <c r="A1367" i="23"/>
  <c r="B1367" i="23" s="1"/>
  <c r="A1279" i="23"/>
  <c r="C1279" i="23" s="1"/>
  <c r="A1167" i="23"/>
  <c r="A1055" i="23"/>
  <c r="C1055" i="23" s="1"/>
  <c r="A967" i="23"/>
  <c r="B967" i="23" s="1"/>
  <c r="A855" i="23"/>
  <c r="A767" i="23"/>
  <c r="A655" i="23"/>
  <c r="C655" i="23" s="1"/>
  <c r="A543" i="23"/>
  <c r="A455" i="23"/>
  <c r="D455" i="23" s="1"/>
  <c r="A343" i="23"/>
  <c r="A255" i="23"/>
  <c r="A143" i="23"/>
  <c r="D143" i="23" s="1"/>
  <c r="A22" i="23"/>
  <c r="A2198" i="23"/>
  <c r="A2086" i="23"/>
  <c r="C2086" i="23" s="1"/>
  <c r="A1998" i="23"/>
  <c r="D1998" i="23" s="1"/>
  <c r="A1814" i="23"/>
  <c r="D1814" i="23" s="1"/>
  <c r="A1654" i="23"/>
  <c r="B1654" i="23" s="1"/>
  <c r="A1494" i="23"/>
  <c r="A1334" i="23"/>
  <c r="D1334" i="23" s="1"/>
  <c r="A1174" i="23"/>
  <c r="A1014" i="23"/>
  <c r="C1014" i="23" s="1"/>
  <c r="A830" i="23"/>
  <c r="B830" i="23" s="1"/>
  <c r="A694" i="23"/>
  <c r="B694" i="23" s="1"/>
  <c r="A510" i="23"/>
  <c r="D510" i="23" s="1"/>
  <c r="A374" i="23"/>
  <c r="A190" i="23"/>
  <c r="D190" i="23" s="1"/>
  <c r="A2205" i="23"/>
  <c r="C2205" i="23" s="1"/>
  <c r="A2069" i="23"/>
  <c r="C2069" i="23" s="1"/>
  <c r="A1885" i="23"/>
  <c r="A1749" i="23"/>
  <c r="D1749" i="23" s="1"/>
  <c r="A1565" i="23"/>
  <c r="D1565" i="23" s="1"/>
  <c r="A1381" i="23"/>
  <c r="A1245" i="23"/>
  <c r="C1245" i="23" s="1"/>
  <c r="A1061" i="23"/>
  <c r="C1061" i="23" s="1"/>
  <c r="A925" i="23"/>
  <c r="A693" i="23"/>
  <c r="A317" i="23"/>
  <c r="A48" i="23"/>
  <c r="D48" i="23" s="1"/>
  <c r="A1684" i="23"/>
  <c r="A1923" i="23"/>
  <c r="D1923" i="23" s="1"/>
  <c r="A4016" i="23"/>
  <c r="A3952" i="23"/>
  <c r="B3952" i="23" s="1"/>
  <c r="A3888" i="23"/>
  <c r="A3824" i="23"/>
  <c r="D3824" i="23" s="1"/>
  <c r="A3760" i="23"/>
  <c r="A3696" i="23"/>
  <c r="A3632" i="23"/>
  <c r="C3632" i="23" s="1"/>
  <c r="A3568" i="23"/>
  <c r="B3568" i="23" s="1"/>
  <c r="A3504" i="23"/>
  <c r="A3440" i="23"/>
  <c r="B3440" i="23" s="1"/>
  <c r="A3376" i="23"/>
  <c r="A3312" i="23"/>
  <c r="B3312" i="23" s="1"/>
  <c r="A3248" i="23"/>
  <c r="B3248" i="23" s="1"/>
  <c r="A3184" i="23"/>
  <c r="A3120" i="23"/>
  <c r="D3120" i="23" s="1"/>
  <c r="A3056" i="23"/>
  <c r="B3056" i="23" s="1"/>
  <c r="A2992" i="23"/>
  <c r="A2928" i="23"/>
  <c r="C2928" i="23" s="1"/>
  <c r="A2864" i="23"/>
  <c r="A2800" i="23"/>
  <c r="A2736" i="23"/>
  <c r="C2736" i="23" s="1"/>
  <c r="A2672" i="23"/>
  <c r="A2608" i="23"/>
  <c r="B2608" i="23" s="1"/>
  <c r="A2544" i="23"/>
  <c r="A2480" i="23"/>
  <c r="C2480" i="23" s="1"/>
  <c r="A2416" i="23"/>
  <c r="A2352" i="23"/>
  <c r="A2266" i="23"/>
  <c r="A2263" i="23"/>
  <c r="A2199" i="23"/>
  <c r="A2135" i="23"/>
  <c r="C2135" i="23" s="1"/>
  <c r="A2071" i="23"/>
  <c r="D2071" i="23" s="1"/>
  <c r="A1983" i="23"/>
  <c r="B1983" i="23" s="1"/>
  <c r="A1871" i="23"/>
  <c r="A1759" i="23"/>
  <c r="A1671" i="23"/>
  <c r="D1671" i="23" s="1"/>
  <c r="A1559" i="23"/>
  <c r="A1471" i="23"/>
  <c r="B1471" i="23" s="1"/>
  <c r="A1359" i="23"/>
  <c r="B1359" i="23" s="1"/>
  <c r="A1247" i="23"/>
  <c r="A1159" i="23"/>
  <c r="A1047" i="23"/>
  <c r="A959" i="23"/>
  <c r="A847" i="23"/>
  <c r="A735" i="23"/>
  <c r="D735" i="23" s="1"/>
  <c r="A647" i="23"/>
  <c r="D647" i="23" s="1"/>
  <c r="A535" i="23"/>
  <c r="C535" i="23" s="1"/>
  <c r="A447" i="23"/>
  <c r="D447" i="23" s="1"/>
  <c r="A335" i="23"/>
  <c r="A223" i="23"/>
  <c r="A135" i="23"/>
  <c r="B135" i="23" s="1"/>
  <c r="A13" i="23"/>
  <c r="A2190" i="23"/>
  <c r="A2078" i="23"/>
  <c r="C2078" i="23" s="1"/>
  <c r="A1942" i="23"/>
  <c r="A1806" i="23"/>
  <c r="C1806" i="23" s="1"/>
  <c r="A1622" i="23"/>
  <c r="A1486" i="23"/>
  <c r="B1486" i="23" s="1"/>
  <c r="A1302" i="23"/>
  <c r="A1142" i="23"/>
  <c r="B1142" i="23" s="1"/>
  <c r="A982" i="23"/>
  <c r="A822" i="23"/>
  <c r="A662" i="23"/>
  <c r="A502" i="23"/>
  <c r="C502" i="23" s="1"/>
  <c r="A318" i="23"/>
  <c r="D318" i="23" s="1"/>
  <c r="A182" i="23"/>
  <c r="D182" i="23" s="1"/>
  <c r="A2197" i="23"/>
  <c r="C2197" i="23" s="1"/>
  <c r="A2061" i="23"/>
  <c r="C2061" i="23" s="1"/>
  <c r="A1877" i="23"/>
  <c r="A1693" i="23"/>
  <c r="B1693" i="23" s="1"/>
  <c r="A1557" i="23"/>
  <c r="B1557" i="23" s="1"/>
  <c r="A1373" i="23"/>
  <c r="C1373" i="23" s="1"/>
  <c r="A1237" i="23"/>
  <c r="A1053" i="23"/>
  <c r="D1053" i="23" s="1"/>
  <c r="A869" i="23"/>
  <c r="D869" i="23" s="1"/>
  <c r="A685" i="23"/>
  <c r="B685" i="23" s="1"/>
  <c r="A309" i="23"/>
  <c r="A38" i="23"/>
  <c r="D38" i="23" s="1"/>
  <c r="A1564" i="23"/>
  <c r="D1564" i="23" s="1"/>
  <c r="A1027" i="23"/>
  <c r="A2157" i="23"/>
  <c r="A1997" i="23"/>
  <c r="D1997" i="23" s="1"/>
  <c r="A1837" i="23"/>
  <c r="A1677" i="23"/>
  <c r="A1493" i="23"/>
  <c r="A1357" i="23"/>
  <c r="B1357" i="23" s="1"/>
  <c r="A1173" i="23"/>
  <c r="C1173" i="23" s="1"/>
  <c r="A1037" i="23"/>
  <c r="D1037" i="23" s="1"/>
  <c r="A853" i="23"/>
  <c r="B853" i="23" s="1"/>
  <c r="A557" i="23"/>
  <c r="A261" i="23"/>
  <c r="A2188" i="23"/>
  <c r="A1380" i="23"/>
  <c r="A1165" i="23"/>
  <c r="C1165" i="23" s="1"/>
  <c r="A981" i="23"/>
  <c r="C981" i="23" s="1"/>
  <c r="A845" i="23"/>
  <c r="A517" i="23"/>
  <c r="A253" i="23"/>
  <c r="D253" i="23" s="1"/>
  <c r="A2076" i="23"/>
  <c r="A1172" i="23"/>
  <c r="D1172" i="23" s="1"/>
  <c r="A1406" i="23"/>
  <c r="A1222" i="23"/>
  <c r="B1222" i="23" s="1"/>
  <c r="A1086" i="23"/>
  <c r="C1086" i="23" s="1"/>
  <c r="A902" i="23"/>
  <c r="D902" i="23" s="1"/>
  <c r="A718" i="23"/>
  <c r="A582" i="23"/>
  <c r="B582" i="23" s="1"/>
  <c r="A398" i="23"/>
  <c r="D398" i="23" s="1"/>
  <c r="A262" i="23"/>
  <c r="A76" i="23"/>
  <c r="A2093" i="23"/>
  <c r="C2093" i="23" s="1"/>
  <c r="A1957" i="23"/>
  <c r="C1957" i="23" s="1"/>
  <c r="A1773" i="23"/>
  <c r="C1773" i="23" s="1"/>
  <c r="A1637" i="23"/>
  <c r="C1637" i="23" s="1"/>
  <c r="A1453" i="23"/>
  <c r="C1453" i="23" s="1"/>
  <c r="A1293" i="23"/>
  <c r="D1293" i="23" s="1"/>
  <c r="A1133" i="23"/>
  <c r="A973" i="23"/>
  <c r="D973" i="23" s="1"/>
  <c r="A813" i="23"/>
  <c r="B813" i="23" s="1"/>
  <c r="A509" i="23"/>
  <c r="A133" i="23"/>
  <c r="A2012" i="23"/>
  <c r="A980" i="23"/>
  <c r="A1765" i="23"/>
  <c r="A1581" i="23"/>
  <c r="B1581" i="23" s="1"/>
  <c r="A1445" i="23"/>
  <c r="A1261" i="23"/>
  <c r="D1261" i="23" s="1"/>
  <c r="A1125" i="23"/>
  <c r="B1125" i="23" s="1"/>
  <c r="A941" i="23"/>
  <c r="C941" i="23" s="1"/>
  <c r="A765" i="23"/>
  <c r="A445" i="23"/>
  <c r="A125" i="23"/>
  <c r="A1892" i="23"/>
  <c r="A668" i="23"/>
  <c r="A2039" i="23"/>
  <c r="D2039" i="23" s="1"/>
  <c r="A1975" i="23"/>
  <c r="C1975" i="23" s="1"/>
  <c r="A1911" i="23"/>
  <c r="C1911" i="23" s="1"/>
  <c r="A1847" i="23"/>
  <c r="B1847" i="23" s="1"/>
  <c r="A1783" i="23"/>
  <c r="B1783" i="23" s="1"/>
  <c r="A1719" i="23"/>
  <c r="C1719" i="23" s="1"/>
  <c r="A1655" i="23"/>
  <c r="D1655" i="23" s="1"/>
  <c r="A1591" i="23"/>
  <c r="C1591" i="23" s="1"/>
  <c r="A1527" i="23"/>
  <c r="D1527" i="23" s="1"/>
  <c r="A1463" i="23"/>
  <c r="C1463" i="23" s="1"/>
  <c r="A1399" i="23"/>
  <c r="C1399" i="23" s="1"/>
  <c r="A1335" i="23"/>
  <c r="A1271" i="23"/>
  <c r="C1271" i="23" s="1"/>
  <c r="A1207" i="23"/>
  <c r="A1143" i="23"/>
  <c r="A1079" i="23"/>
  <c r="A1015" i="23"/>
  <c r="B1015" i="23" s="1"/>
  <c r="A951" i="23"/>
  <c r="A887" i="23"/>
  <c r="C887" i="23" s="1"/>
  <c r="A823" i="23"/>
  <c r="C823" i="23" s="1"/>
  <c r="A759" i="23"/>
  <c r="B759" i="23" s="1"/>
  <c r="A695" i="23"/>
  <c r="A631" i="23"/>
  <c r="B631" i="23" s="1"/>
  <c r="A567" i="23"/>
  <c r="A503" i="23"/>
  <c r="A439" i="23"/>
  <c r="A375" i="23"/>
  <c r="C375" i="23" s="1"/>
  <c r="A311" i="23"/>
  <c r="D311" i="23" s="1"/>
  <c r="A247" i="23"/>
  <c r="D247" i="23" s="1"/>
  <c r="A183" i="23"/>
  <c r="A119" i="23"/>
  <c r="A50" i="23"/>
  <c r="B50" i="23" s="1"/>
  <c r="A2246" i="23"/>
  <c r="D2246" i="23" s="1"/>
  <c r="A2182" i="23"/>
  <c r="D2182" i="23" s="1"/>
  <c r="A2118" i="23"/>
  <c r="A2054" i="23"/>
  <c r="B2054" i="23" s="1"/>
  <c r="A1990" i="23"/>
  <c r="C1990" i="23" s="1"/>
  <c r="A1878" i="23"/>
  <c r="A1790" i="23"/>
  <c r="A1678" i="23"/>
  <c r="A1590" i="23"/>
  <c r="B1590" i="23" s="1"/>
  <c r="A1478" i="23"/>
  <c r="B1478" i="23" s="1"/>
  <c r="A1366" i="23"/>
  <c r="B1366" i="23" s="1"/>
  <c r="A1278" i="23"/>
  <c r="A1166" i="23"/>
  <c r="C1166" i="23" s="1"/>
  <c r="A1078" i="23"/>
  <c r="B1078" i="23" s="1"/>
  <c r="A966" i="23"/>
  <c r="B966" i="23" s="1"/>
  <c r="A854" i="23"/>
  <c r="A766" i="23"/>
  <c r="B766" i="23" s="1"/>
  <c r="A654" i="23"/>
  <c r="C654" i="23" s="1"/>
  <c r="A566" i="23"/>
  <c r="A454" i="23"/>
  <c r="A342" i="23"/>
  <c r="B342" i="23" s="1"/>
  <c r="A254" i="23"/>
  <c r="D254" i="23" s="1"/>
  <c r="A142" i="23"/>
  <c r="A49" i="23"/>
  <c r="D49" i="23" s="1"/>
  <c r="A2141" i="23"/>
  <c r="D2141" i="23" s="1"/>
  <c r="A2029" i="23"/>
  <c r="D2029" i="23" s="1"/>
  <c r="A1941" i="23"/>
  <c r="B1941" i="23" s="1"/>
  <c r="A1829" i="23"/>
  <c r="D1829" i="23" s="1"/>
  <c r="A1741" i="23"/>
  <c r="B1741" i="23" s="1"/>
  <c r="A1629" i="23"/>
  <c r="A1517" i="23"/>
  <c r="A1429" i="23"/>
  <c r="B1429" i="23" s="1"/>
  <c r="A1317" i="23"/>
  <c r="B1317" i="23" s="1"/>
  <c r="A1229" i="23"/>
  <c r="C1229" i="23" s="1"/>
  <c r="A1117" i="23"/>
  <c r="A1005" i="23"/>
  <c r="A917" i="23"/>
  <c r="B917" i="23" s="1"/>
  <c r="A805" i="23"/>
  <c r="B805" i="23" s="1"/>
  <c r="A637" i="23"/>
  <c r="A429" i="23"/>
  <c r="A189" i="23"/>
  <c r="A2276" i="23"/>
  <c r="A2068" i="23"/>
  <c r="D2068" i="23" s="1"/>
  <c r="A1884" i="23"/>
  <c r="A1676" i="23"/>
  <c r="C1676" i="23" s="1"/>
  <c r="A1436" i="23"/>
  <c r="C1436" i="23" s="1"/>
  <c r="A1252" i="23"/>
  <c r="A1044" i="23"/>
  <c r="B1044" i="23" s="1"/>
  <c r="A796" i="23"/>
  <c r="D796" i="23" s="1"/>
  <c r="A292" i="23"/>
  <c r="D292" i="23" s="1"/>
  <c r="A2051" i="23"/>
  <c r="C2051" i="23" s="1"/>
  <c r="A1539" i="23"/>
  <c r="A946" i="23"/>
  <c r="A2031" i="23"/>
  <c r="A1967" i="23"/>
  <c r="D1967" i="23" s="1"/>
  <c r="A1903" i="23"/>
  <c r="A1839" i="23"/>
  <c r="C1839" i="23" s="1"/>
  <c r="A1775" i="23"/>
  <c r="C1775" i="23" s="1"/>
  <c r="A1711" i="23"/>
  <c r="B1711" i="23" s="1"/>
  <c r="A1647" i="23"/>
  <c r="B1647" i="23" s="1"/>
  <c r="A1583" i="23"/>
  <c r="B1583" i="23" s="1"/>
  <c r="A1519" i="23"/>
  <c r="C1519" i="23" s="1"/>
  <c r="A1455" i="23"/>
  <c r="B1455" i="23" s="1"/>
  <c r="A1391" i="23"/>
  <c r="A1327" i="23"/>
  <c r="D1327" i="23" s="1"/>
  <c r="A1263" i="23"/>
  <c r="A1199" i="23"/>
  <c r="C1199" i="23" s="1"/>
  <c r="A1135" i="23"/>
  <c r="D1135" i="23" s="1"/>
  <c r="A1071" i="23"/>
  <c r="B1071" i="23" s="1"/>
  <c r="A1007" i="23"/>
  <c r="A943" i="23"/>
  <c r="B943" i="23" s="1"/>
  <c r="A879" i="23"/>
  <c r="A815" i="23"/>
  <c r="C815" i="23" s="1"/>
  <c r="A751" i="23"/>
  <c r="C751" i="23" s="1"/>
  <c r="A687" i="23"/>
  <c r="A623" i="23"/>
  <c r="D623" i="23" s="1"/>
  <c r="A559" i="23"/>
  <c r="C559" i="23" s="1"/>
  <c r="A495" i="23"/>
  <c r="A431" i="23"/>
  <c r="D431" i="23" s="1"/>
  <c r="A367" i="23"/>
  <c r="A303" i="23"/>
  <c r="C303" i="23" s="1"/>
  <c r="A239" i="23"/>
  <c r="C239" i="23" s="1"/>
  <c r="A175" i="23"/>
  <c r="C175" i="23" s="1"/>
  <c r="A111" i="23"/>
  <c r="C111" i="23" s="1"/>
  <c r="A41" i="23"/>
  <c r="B41" i="23" s="1"/>
  <c r="A2238" i="23"/>
  <c r="A2174" i="23"/>
  <c r="D2174" i="23" s="1"/>
  <c r="A2110" i="23"/>
  <c r="A2046" i="23"/>
  <c r="C2046" i="23" s="1"/>
  <c r="A1982" i="23"/>
  <c r="D1982" i="23" s="1"/>
  <c r="A1870" i="23"/>
  <c r="A1782" i="23"/>
  <c r="C1782" i="23" s="1"/>
  <c r="A1670" i="23"/>
  <c r="D1670" i="23" s="1"/>
  <c r="A1558" i="23"/>
  <c r="A1470" i="23"/>
  <c r="B1470" i="23" s="1"/>
  <c r="A1358" i="23"/>
  <c r="A1270" i="23"/>
  <c r="C1270" i="23" s="1"/>
  <c r="A1158" i="23"/>
  <c r="C1158" i="23" s="1"/>
  <c r="A1046" i="23"/>
  <c r="D1046" i="23" s="1"/>
  <c r="A958" i="23"/>
  <c r="A846" i="23"/>
  <c r="B846" i="23" s="1"/>
  <c r="A758" i="23"/>
  <c r="C758" i="23" s="1"/>
  <c r="A646" i="23"/>
  <c r="C646" i="23" s="1"/>
  <c r="A534" i="23"/>
  <c r="A446" i="23"/>
  <c r="A334" i="23"/>
  <c r="B334" i="23" s="1"/>
  <c r="A246" i="23"/>
  <c r="C246" i="23" s="1"/>
  <c r="A134" i="23"/>
  <c r="A12" i="23"/>
  <c r="A2133" i="23"/>
  <c r="A2021" i="23"/>
  <c r="A1933" i="23"/>
  <c r="B1933" i="23" s="1"/>
  <c r="A1821" i="23"/>
  <c r="D1821" i="23" s="1"/>
  <c r="A1709" i="23"/>
  <c r="C1709" i="23" s="1"/>
  <c r="A1621" i="23"/>
  <c r="D1621" i="23" s="1"/>
  <c r="A1509" i="23"/>
  <c r="A1421" i="23"/>
  <c r="D1421" i="23" s="1"/>
  <c r="A1309" i="23"/>
  <c r="D1309" i="23" s="1"/>
  <c r="A1197" i="23"/>
  <c r="D1197" i="23" s="1"/>
  <c r="A1109" i="23"/>
  <c r="A997" i="23"/>
  <c r="C997" i="23" s="1"/>
  <c r="A909" i="23"/>
  <c r="D909" i="23" s="1"/>
  <c r="A797" i="23"/>
  <c r="B797" i="23" s="1"/>
  <c r="A573" i="23"/>
  <c r="A389" i="23"/>
  <c r="A181" i="23"/>
  <c r="A2268" i="23"/>
  <c r="A2060" i="23"/>
  <c r="A1820" i="23"/>
  <c r="B1820" i="23" s="1"/>
  <c r="A1636" i="23"/>
  <c r="B1636" i="23" s="1"/>
  <c r="A1428" i="23"/>
  <c r="C1428" i="23" s="1"/>
  <c r="A1244" i="23"/>
  <c r="A996" i="23"/>
  <c r="A724" i="23"/>
  <c r="B724" i="23" s="1"/>
  <c r="A284" i="23"/>
  <c r="A1939" i="23"/>
  <c r="A1299" i="23"/>
  <c r="A234" i="23"/>
  <c r="D234" i="23" s="1"/>
  <c r="A2023" i="23"/>
  <c r="A1959" i="23"/>
  <c r="B1959" i="23" s="1"/>
  <c r="A1895" i="23"/>
  <c r="C1895" i="23" s="1"/>
  <c r="A1831" i="23"/>
  <c r="C1831" i="23" s="1"/>
  <c r="A1767" i="23"/>
  <c r="A1703" i="23"/>
  <c r="C1703" i="23" s="1"/>
  <c r="A1639" i="23"/>
  <c r="B1639" i="23" s="1"/>
  <c r="A1575" i="23"/>
  <c r="B1575" i="23" s="1"/>
  <c r="A1511" i="23"/>
  <c r="C1511" i="23" s="1"/>
  <c r="A1447" i="23"/>
  <c r="B1447" i="23" s="1"/>
  <c r="A1383" i="23"/>
  <c r="B1383" i="23" s="1"/>
  <c r="A1319" i="23"/>
  <c r="D1319" i="23" s="1"/>
  <c r="A1255" i="23"/>
  <c r="D1255" i="23" s="1"/>
  <c r="A1191" i="23"/>
  <c r="B1191" i="23" s="1"/>
  <c r="A1127" i="23"/>
  <c r="A1063" i="23"/>
  <c r="B1063" i="23" s="1"/>
  <c r="A999" i="23"/>
  <c r="A935" i="23"/>
  <c r="D935" i="23" s="1"/>
  <c r="A871" i="23"/>
  <c r="C871" i="23" s="1"/>
  <c r="A807" i="23"/>
  <c r="A743" i="23"/>
  <c r="A679" i="23"/>
  <c r="C679" i="23" s="1"/>
  <c r="A615" i="23"/>
  <c r="A551" i="23"/>
  <c r="C551" i="23" s="1"/>
  <c r="A487" i="23"/>
  <c r="D487" i="23" s="1"/>
  <c r="A423" i="23"/>
  <c r="B423" i="23" s="1"/>
  <c r="A359" i="23"/>
  <c r="B359" i="23" s="1"/>
  <c r="A295" i="23"/>
  <c r="B295" i="23" s="1"/>
  <c r="A231" i="23"/>
  <c r="B231" i="23" s="1"/>
  <c r="A167" i="23"/>
  <c r="B167" i="23" s="1"/>
  <c r="A103" i="23"/>
  <c r="B103" i="23" s="1"/>
  <c r="A32" i="23"/>
  <c r="D32" i="23" s="1"/>
  <c r="A2230" i="23"/>
  <c r="A2166" i="23"/>
  <c r="B2166" i="23" s="1"/>
  <c r="A2102" i="23"/>
  <c r="B2102" i="23" s="1"/>
  <c r="A2038" i="23"/>
  <c r="C2038" i="23" s="1"/>
  <c r="A1974" i="23"/>
  <c r="B1974" i="23" s="1"/>
  <c r="A1862" i="23"/>
  <c r="D1862" i="23" s="1"/>
  <c r="A1750" i="23"/>
  <c r="B1750" i="23" s="1"/>
  <c r="A1662" i="23"/>
  <c r="C1662" i="23" s="1"/>
  <c r="A1550" i="23"/>
  <c r="B1550" i="23" s="1"/>
  <c r="A1462" i="23"/>
  <c r="B1462" i="23" s="1"/>
  <c r="A1350" i="23"/>
  <c r="C1350" i="23" s="1"/>
  <c r="A1238" i="23"/>
  <c r="B1238" i="23" s="1"/>
  <c r="A1150" i="23"/>
  <c r="A1038" i="23"/>
  <c r="A950" i="23"/>
  <c r="D950" i="23" s="1"/>
  <c r="A838" i="23"/>
  <c r="D838" i="23" s="1"/>
  <c r="A726" i="23"/>
  <c r="A638" i="23"/>
  <c r="B638" i="23" s="1"/>
  <c r="A526" i="23"/>
  <c r="D526" i="23" s="1"/>
  <c r="A438" i="23"/>
  <c r="B438" i="23" s="1"/>
  <c r="A326" i="23"/>
  <c r="A214" i="23"/>
  <c r="A126" i="23"/>
  <c r="B126" i="23" s="1"/>
  <c r="A2213" i="23"/>
  <c r="B2213" i="23" s="1"/>
  <c r="A2125" i="23"/>
  <c r="D2125" i="23" s="1"/>
  <c r="A2013" i="23"/>
  <c r="A1901" i="23"/>
  <c r="A1813" i="23"/>
  <c r="A1701" i="23"/>
  <c r="C1701" i="23" s="1"/>
  <c r="A1613" i="23"/>
  <c r="B1613" i="23" s="1"/>
  <c r="A1501" i="23"/>
  <c r="A1389" i="23"/>
  <c r="A1301" i="23"/>
  <c r="B1301" i="23" s="1"/>
  <c r="A1189" i="23"/>
  <c r="A1101" i="23"/>
  <c r="D1101" i="23" s="1"/>
  <c r="A989" i="23"/>
  <c r="B989" i="23" s="1"/>
  <c r="A877" i="23"/>
  <c r="A773" i="23"/>
  <c r="A565" i="23"/>
  <c r="B565" i="23" s="1"/>
  <c r="A381" i="23"/>
  <c r="B381" i="23" s="1"/>
  <c r="A173" i="23"/>
  <c r="B173" i="23" s="1"/>
  <c r="A2204" i="23"/>
  <c r="A2020" i="23"/>
  <c r="D2020" i="23" s="1"/>
  <c r="A1812" i="23"/>
  <c r="D1812" i="23" s="1"/>
  <c r="A1628" i="23"/>
  <c r="A1420" i="23"/>
  <c r="A1180" i="23"/>
  <c r="A988" i="23"/>
  <c r="A676" i="23"/>
  <c r="A276" i="23"/>
  <c r="A1931" i="23"/>
  <c r="D1931" i="23" s="1"/>
  <c r="A1163" i="23"/>
  <c r="A961" i="23"/>
  <c r="A1948" i="23"/>
  <c r="B1948" i="23" s="1"/>
  <c r="A1764" i="23"/>
  <c r="C1764" i="23" s="1"/>
  <c r="A1556" i="23"/>
  <c r="B1556" i="23" s="1"/>
  <c r="A1372" i="23"/>
  <c r="A1164" i="23"/>
  <c r="A868" i="23"/>
  <c r="B868" i="23" s="1"/>
  <c r="A660" i="23"/>
  <c r="B660" i="23" s="1"/>
  <c r="A19" i="23"/>
  <c r="C19" i="23" s="1"/>
  <c r="A1811" i="23"/>
  <c r="D1811" i="23" s="1"/>
  <c r="A651" i="23"/>
  <c r="D651" i="23" s="1"/>
  <c r="A2148" i="23"/>
  <c r="B2148" i="23" s="1"/>
  <c r="A1940" i="23"/>
  <c r="A1756" i="23"/>
  <c r="A1548" i="23"/>
  <c r="D1548" i="23" s="1"/>
  <c r="A1308" i="23"/>
  <c r="A1124" i="23"/>
  <c r="A860" i="23"/>
  <c r="A548" i="23"/>
  <c r="A10" i="23"/>
  <c r="C10" i="23" s="1"/>
  <c r="A1675" i="23"/>
  <c r="B1675" i="23" s="1"/>
  <c r="A275" i="23"/>
  <c r="A2140" i="23"/>
  <c r="D2140" i="23" s="1"/>
  <c r="A1932" i="23"/>
  <c r="A1692" i="23"/>
  <c r="B1692" i="23" s="1"/>
  <c r="A1508" i="23"/>
  <c r="A1300" i="23"/>
  <c r="D1300" i="23" s="1"/>
  <c r="A1116" i="23"/>
  <c r="C1116" i="23" s="1"/>
  <c r="A852" i="23"/>
  <c r="C852" i="23" s="1"/>
  <c r="A412" i="23"/>
  <c r="A2195" i="23"/>
  <c r="C2195" i="23" s="1"/>
  <c r="A1667" i="23"/>
  <c r="A2170" i="23"/>
  <c r="B2170" i="23" s="1"/>
  <c r="A1292" i="23"/>
  <c r="A1052" i="23"/>
  <c r="A804" i="23"/>
  <c r="B804" i="23" s="1"/>
  <c r="A404" i="23"/>
  <c r="D404" i="23" s="1"/>
  <c r="A2187" i="23"/>
  <c r="A1547" i="23"/>
  <c r="B1547" i="23" s="1"/>
  <c r="A1794" i="23"/>
  <c r="A1966" i="23"/>
  <c r="A1902" i="23"/>
  <c r="A1838" i="23"/>
  <c r="A1774" i="23"/>
  <c r="C1774" i="23" s="1"/>
  <c r="A1710" i="23"/>
  <c r="A1646" i="23"/>
  <c r="A1582" i="23"/>
  <c r="C1582" i="23" s="1"/>
  <c r="A1518" i="23"/>
  <c r="D1518" i="23" s="1"/>
  <c r="A1454" i="23"/>
  <c r="A1390" i="23"/>
  <c r="A1326" i="23"/>
  <c r="D1326" i="23" s="1"/>
  <c r="A1262" i="23"/>
  <c r="D1262" i="23" s="1"/>
  <c r="A1198" i="23"/>
  <c r="A1134" i="23"/>
  <c r="A1070" i="23"/>
  <c r="B1070" i="23" s="1"/>
  <c r="A1006" i="23"/>
  <c r="A942" i="23"/>
  <c r="A878" i="23"/>
  <c r="B878" i="23" s="1"/>
  <c r="A814" i="23"/>
  <c r="A750" i="23"/>
  <c r="C750" i="23" s="1"/>
  <c r="A686" i="23"/>
  <c r="A622" i="23"/>
  <c r="A558" i="23"/>
  <c r="D558" i="23" s="1"/>
  <c r="A494" i="23"/>
  <c r="A430" i="23"/>
  <c r="A366" i="23"/>
  <c r="A302" i="23"/>
  <c r="A238" i="23"/>
  <c r="B238" i="23" s="1"/>
  <c r="A174" i="23"/>
  <c r="A110" i="23"/>
  <c r="A40" i="23"/>
  <c r="B40" i="23" s="1"/>
  <c r="A2181" i="23"/>
  <c r="C2181" i="23" s="1"/>
  <c r="A2117" i="23"/>
  <c r="A2053" i="23"/>
  <c r="A1989" i="23"/>
  <c r="A1925" i="23"/>
  <c r="B1925" i="23" s="1"/>
  <c r="A1861" i="23"/>
  <c r="A1797" i="23"/>
  <c r="A1733" i="23"/>
  <c r="B1733" i="23" s="1"/>
  <c r="A1669" i="23"/>
  <c r="A1605" i="23"/>
  <c r="B1605" i="23" s="1"/>
  <c r="A1541" i="23"/>
  <c r="A1477" i="23"/>
  <c r="A1413" i="23"/>
  <c r="B1413" i="23" s="1"/>
  <c r="A1349" i="23"/>
  <c r="B1349" i="23" s="1"/>
  <c r="A1285" i="23"/>
  <c r="A1221" i="23"/>
  <c r="C1221" i="23" s="1"/>
  <c r="A1157" i="23"/>
  <c r="B1157" i="23" s="1"/>
  <c r="A1093" i="23"/>
  <c r="D1093" i="23" s="1"/>
  <c r="A1029" i="23"/>
  <c r="A965" i="23"/>
  <c r="A901" i="23"/>
  <c r="B901" i="23" s="1"/>
  <c r="A837" i="23"/>
  <c r="A757" i="23"/>
  <c r="A629" i="23"/>
  <c r="A501" i="23"/>
  <c r="A373" i="23"/>
  <c r="A245" i="23"/>
  <c r="D245" i="23" s="1"/>
  <c r="A117" i="23"/>
  <c r="A2260" i="23"/>
  <c r="D2260" i="23" s="1"/>
  <c r="A2132" i="23"/>
  <c r="B2132" i="23" s="1"/>
  <c r="A2004" i="23"/>
  <c r="A1876" i="23"/>
  <c r="C1876" i="23" s="1"/>
  <c r="A1748" i="23"/>
  <c r="A1620" i="23"/>
  <c r="B1620" i="23" s="1"/>
  <c r="A1492" i="23"/>
  <c r="C1492" i="23" s="1"/>
  <c r="A1364" i="23"/>
  <c r="C1364" i="23" s="1"/>
  <c r="A1236" i="23"/>
  <c r="B1236" i="23" s="1"/>
  <c r="A1108" i="23"/>
  <c r="A932" i="23"/>
  <c r="A788" i="23"/>
  <c r="C788" i="23" s="1"/>
  <c r="A540" i="23"/>
  <c r="A164" i="23"/>
  <c r="A2179" i="23"/>
  <c r="A1803" i="23"/>
  <c r="B1803" i="23" s="1"/>
  <c r="A1427" i="23"/>
  <c r="A1155" i="23"/>
  <c r="C1155" i="23" s="1"/>
  <c r="A779" i="23"/>
  <c r="A403" i="23"/>
  <c r="D403" i="23" s="1"/>
  <c r="A131" i="23"/>
  <c r="A1922" i="23"/>
  <c r="A1274" i="23"/>
  <c r="A562" i="23"/>
  <c r="C562" i="23" s="1"/>
  <c r="A1833" i="23"/>
  <c r="D1833" i="23" s="1"/>
  <c r="A1240" i="23"/>
  <c r="A1958" i="23"/>
  <c r="B1958" i="23" s="1"/>
  <c r="A1894" i="23"/>
  <c r="C1894" i="23" s="1"/>
  <c r="A1830" i="23"/>
  <c r="A1766" i="23"/>
  <c r="D1766" i="23" s="1"/>
  <c r="A1702" i="23"/>
  <c r="A1638" i="23"/>
  <c r="C1638" i="23" s="1"/>
  <c r="A1574" i="23"/>
  <c r="C1574" i="23" s="1"/>
  <c r="A1510" i="23"/>
  <c r="A1446" i="23"/>
  <c r="A1382" i="23"/>
  <c r="D1382" i="23" s="1"/>
  <c r="A1318" i="23"/>
  <c r="A1254" i="23"/>
  <c r="A1190" i="23"/>
  <c r="A1126" i="23"/>
  <c r="C1126" i="23" s="1"/>
  <c r="A1062" i="23"/>
  <c r="B1062" i="23" s="1"/>
  <c r="A998" i="23"/>
  <c r="A934" i="23"/>
  <c r="A870" i="23"/>
  <c r="D870" i="23" s="1"/>
  <c r="A806" i="23"/>
  <c r="A742" i="23"/>
  <c r="A678" i="23"/>
  <c r="A614" i="23"/>
  <c r="B614" i="23" s="1"/>
  <c r="A550" i="23"/>
  <c r="A486" i="23"/>
  <c r="B486" i="23" s="1"/>
  <c r="A422" i="23"/>
  <c r="A358" i="23"/>
  <c r="B358" i="23" s="1"/>
  <c r="A294" i="23"/>
  <c r="A230" i="23"/>
  <c r="A166" i="23"/>
  <c r="A102" i="23"/>
  <c r="D102" i="23" s="1"/>
  <c r="A30" i="23"/>
  <c r="B30" i="23" s="1"/>
  <c r="A2173" i="23"/>
  <c r="A2109" i="23"/>
  <c r="A2045" i="23"/>
  <c r="C2045" i="23" s="1"/>
  <c r="A1981" i="23"/>
  <c r="A1917" i="23"/>
  <c r="A1853" i="23"/>
  <c r="B1853" i="23" s="1"/>
  <c r="A1789" i="23"/>
  <c r="B1789" i="23" s="1"/>
  <c r="A1725" i="23"/>
  <c r="D1725" i="23" s="1"/>
  <c r="A1661" i="23"/>
  <c r="A1597" i="23"/>
  <c r="A1533" i="23"/>
  <c r="B1533" i="23" s="1"/>
  <c r="A1469" i="23"/>
  <c r="A1405" i="23"/>
  <c r="A1341" i="23"/>
  <c r="A1277" i="23"/>
  <c r="B1277" i="23" s="1"/>
  <c r="A1213" i="23"/>
  <c r="B1213" i="23" s="1"/>
  <c r="A1149" i="23"/>
  <c r="D1149" i="23" s="1"/>
  <c r="A1085" i="23"/>
  <c r="A1021" i="23"/>
  <c r="B1021" i="23" s="1"/>
  <c r="A957" i="23"/>
  <c r="A893" i="23"/>
  <c r="D893" i="23" s="1"/>
  <c r="A829" i="23"/>
  <c r="A749" i="23"/>
  <c r="A621" i="23"/>
  <c r="C621" i="23" s="1"/>
  <c r="A493" i="23"/>
  <c r="C493" i="23" s="1"/>
  <c r="A365" i="23"/>
  <c r="A237" i="23"/>
  <c r="B237" i="23" s="1"/>
  <c r="A109" i="23"/>
  <c r="A2252" i="23"/>
  <c r="A2124" i="23"/>
  <c r="A1996" i="23"/>
  <c r="C1996" i="23" s="1"/>
  <c r="A1868" i="23"/>
  <c r="B1868" i="23" s="1"/>
  <c r="A1740" i="23"/>
  <c r="D1740" i="23" s="1"/>
  <c r="A1612" i="23"/>
  <c r="C1612" i="23" s="1"/>
  <c r="A1484" i="23"/>
  <c r="A1356" i="23"/>
  <c r="A1228" i="23"/>
  <c r="A1100" i="23"/>
  <c r="A924" i="23"/>
  <c r="C924" i="23" s="1"/>
  <c r="A740" i="23"/>
  <c r="C740" i="23" s="1"/>
  <c r="A532" i="23"/>
  <c r="C532" i="23" s="1"/>
  <c r="A156" i="23"/>
  <c r="A2067" i="23"/>
  <c r="A1795" i="23"/>
  <c r="B1795" i="23" s="1"/>
  <c r="A1419" i="23"/>
  <c r="A1043" i="23"/>
  <c r="A771" i="23"/>
  <c r="C771" i="23" s="1"/>
  <c r="A395" i="23"/>
  <c r="A9" i="23"/>
  <c r="A1914" i="23"/>
  <c r="A1266" i="23"/>
  <c r="C1266" i="23" s="1"/>
  <c r="A250" i="23"/>
  <c r="A1777" i="23"/>
  <c r="A1200" i="23"/>
  <c r="A1950" i="23"/>
  <c r="C1950" i="23" s="1"/>
  <c r="A1886" i="23"/>
  <c r="C1886" i="23" s="1"/>
  <c r="A1822" i="23"/>
  <c r="B1822" i="23" s="1"/>
  <c r="A1758" i="23"/>
  <c r="A1694" i="23"/>
  <c r="D1694" i="23" s="1"/>
  <c r="A1630" i="23"/>
  <c r="A1566" i="23"/>
  <c r="C1566" i="23" s="1"/>
  <c r="A1502" i="23"/>
  <c r="A1438" i="23"/>
  <c r="A1374" i="23"/>
  <c r="B1374" i="23" s="1"/>
  <c r="A1310" i="23"/>
  <c r="C1310" i="23" s="1"/>
  <c r="A1246" i="23"/>
  <c r="A1182" i="23"/>
  <c r="D1182" i="23" s="1"/>
  <c r="A1118" i="23"/>
  <c r="A1054" i="23"/>
  <c r="A990" i="23"/>
  <c r="A926" i="23"/>
  <c r="A862" i="23"/>
  <c r="C862" i="23" s="1"/>
  <c r="A798" i="23"/>
  <c r="B798" i="23" s="1"/>
  <c r="A734" i="23"/>
  <c r="A670" i="23"/>
  <c r="B670" i="23" s="1"/>
  <c r="A606" i="23"/>
  <c r="A542" i="23"/>
  <c r="A478" i="23"/>
  <c r="A414" i="23"/>
  <c r="B414" i="23" s="1"/>
  <c r="A350" i="23"/>
  <c r="B350" i="23" s="1"/>
  <c r="A286" i="23"/>
  <c r="A222" i="23"/>
  <c r="A158" i="23"/>
  <c r="A94" i="23"/>
  <c r="C94" i="23" s="1"/>
  <c r="A21" i="23"/>
  <c r="A2165" i="23"/>
  <c r="A2101" i="23"/>
  <c r="A2037" i="23"/>
  <c r="B2037" i="23" s="1"/>
  <c r="A1973" i="23"/>
  <c r="C1973" i="23" s="1"/>
  <c r="A1909" i="23"/>
  <c r="A1845" i="23"/>
  <c r="A1781" i="23"/>
  <c r="D1781" i="23" s="1"/>
  <c r="A1717" i="23"/>
  <c r="A1653" i="23"/>
  <c r="A1589" i="23"/>
  <c r="B1589" i="23" s="1"/>
  <c r="A1525" i="23"/>
  <c r="B1525" i="23" s="1"/>
  <c r="A1461" i="23"/>
  <c r="C1461" i="23" s="1"/>
  <c r="A1397" i="23"/>
  <c r="A1333" i="23"/>
  <c r="B1333" i="23" s="1"/>
  <c r="A1269" i="23"/>
  <c r="A1205" i="23"/>
  <c r="A1141" i="23"/>
  <c r="D1141" i="23" s="1"/>
  <c r="A1077" i="23"/>
  <c r="A1013" i="23"/>
  <c r="B1013" i="23" s="1"/>
  <c r="A949" i="23"/>
  <c r="B949" i="23" s="1"/>
  <c r="A885" i="23"/>
  <c r="A821" i="23"/>
  <c r="B821" i="23" s="1"/>
  <c r="A709" i="23"/>
  <c r="A581" i="23"/>
  <c r="A453" i="23"/>
  <c r="A325" i="23"/>
  <c r="B325" i="23" s="1"/>
  <c r="A197" i="23"/>
  <c r="B197" i="23" s="1"/>
  <c r="A66" i="23"/>
  <c r="C66" i="23" s="1"/>
  <c r="A2212" i="23"/>
  <c r="A2084" i="23"/>
  <c r="B2084" i="23" s="1"/>
  <c r="A1956" i="23"/>
  <c r="A1828" i="23"/>
  <c r="A1700" i="23"/>
  <c r="A1572" i="23"/>
  <c r="A1444" i="23"/>
  <c r="B1444" i="23" s="1"/>
  <c r="A1316" i="23"/>
  <c r="C1316" i="23" s="1"/>
  <c r="A1188" i="23"/>
  <c r="A1060" i="23"/>
  <c r="C1060" i="23" s="1"/>
  <c r="A916" i="23"/>
  <c r="B916" i="23" s="1"/>
  <c r="A732" i="23"/>
  <c r="A420" i="23"/>
  <c r="A148" i="23"/>
  <c r="C148" i="23" s="1"/>
  <c r="A2059" i="23"/>
  <c r="A1683" i="23"/>
  <c r="A1411" i="23"/>
  <c r="A1035" i="23"/>
  <c r="B1035" i="23" s="1"/>
  <c r="A659" i="23"/>
  <c r="A387" i="23"/>
  <c r="A2178" i="23"/>
  <c r="A1802" i="23"/>
  <c r="C1802" i="23" s="1"/>
  <c r="A1258" i="23"/>
  <c r="B1258" i="23" s="1"/>
  <c r="A242" i="23"/>
  <c r="A1001" i="23"/>
  <c r="A1112" i="23"/>
  <c r="B1112" i="23" s="1"/>
  <c r="A1291" i="23"/>
  <c r="B1291" i="23" s="1"/>
  <c r="A915" i="23"/>
  <c r="A643" i="23"/>
  <c r="B643" i="23" s="1"/>
  <c r="A267" i="23"/>
  <c r="A2058" i="23"/>
  <c r="C2058" i="23" s="1"/>
  <c r="A1786" i="23"/>
  <c r="C1786" i="23" s="1"/>
  <c r="A938" i="23"/>
  <c r="A2217" i="23"/>
  <c r="D2217" i="23" s="1"/>
  <c r="A873" i="23"/>
  <c r="B873" i="23" s="1"/>
  <c r="A1555" i="23"/>
  <c r="D1555" i="23" s="1"/>
  <c r="A1283" i="23"/>
  <c r="B1283" i="23" s="1"/>
  <c r="A907" i="23"/>
  <c r="C907" i="23" s="1"/>
  <c r="A531" i="23"/>
  <c r="B531" i="23" s="1"/>
  <c r="A259" i="23"/>
  <c r="A2050" i="23"/>
  <c r="A1594" i="23"/>
  <c r="D1594" i="23" s="1"/>
  <c r="A890" i="23"/>
  <c r="B890" i="23" s="1"/>
  <c r="A2209" i="23"/>
  <c r="A2264" i="23"/>
  <c r="A1171" i="23"/>
  <c r="A899" i="23"/>
  <c r="B899" i="23" s="1"/>
  <c r="A523" i="23"/>
  <c r="D523" i="23" s="1"/>
  <c r="A147" i="23"/>
  <c r="A2042" i="23"/>
  <c r="D2042" i="23" s="1"/>
  <c r="A1586" i="23"/>
  <c r="A618" i="23"/>
  <c r="A2161" i="23"/>
  <c r="D2161" i="23" s="1"/>
  <c r="A2224" i="23"/>
  <c r="B2224" i="23" s="1"/>
  <c r="A787" i="23"/>
  <c r="C787" i="23" s="1"/>
  <c r="A515" i="23"/>
  <c r="C515" i="23" s="1"/>
  <c r="A139" i="23"/>
  <c r="A1930" i="23"/>
  <c r="B1930" i="23" s="1"/>
  <c r="A1578" i="23"/>
  <c r="A570" i="23"/>
  <c r="A1841" i="23"/>
  <c r="D1841" i="23" s="1"/>
  <c r="A2136" i="23"/>
  <c r="D2136" i="23" s="1"/>
  <c r="A741" i="23"/>
  <c r="A677" i="23"/>
  <c r="A613" i="23"/>
  <c r="A549" i="23"/>
  <c r="C549" i="23" s="1"/>
  <c r="A485" i="23"/>
  <c r="A421" i="23"/>
  <c r="A357" i="23"/>
  <c r="A293" i="23"/>
  <c r="C293" i="23" s="1"/>
  <c r="A229" i="23"/>
  <c r="B229" i="23" s="1"/>
  <c r="A165" i="23"/>
  <c r="C165" i="23" s="1"/>
  <c r="A101" i="23"/>
  <c r="A29" i="23"/>
  <c r="D29" i="23" s="1"/>
  <c r="A2244" i="23"/>
  <c r="B2244" i="23" s="1"/>
  <c r="A2180" i="23"/>
  <c r="A2116" i="23"/>
  <c r="A2052" i="23"/>
  <c r="B2052" i="23" s="1"/>
  <c r="A1988" i="23"/>
  <c r="B1988" i="23" s="1"/>
  <c r="A1924" i="23"/>
  <c r="C1924" i="23" s="1"/>
  <c r="A1860" i="23"/>
  <c r="A1796" i="23"/>
  <c r="D1796" i="23" s="1"/>
  <c r="A1732" i="23"/>
  <c r="A1668" i="23"/>
  <c r="A1604" i="23"/>
  <c r="A1540" i="23"/>
  <c r="C1540" i="23" s="1"/>
  <c r="A1476" i="23"/>
  <c r="B1476" i="23" s="1"/>
  <c r="A1412" i="23"/>
  <c r="C1412" i="23" s="1"/>
  <c r="A1348" i="23"/>
  <c r="A1284" i="23"/>
  <c r="D1284" i="23" s="1"/>
  <c r="A1220" i="23"/>
  <c r="A1156" i="23"/>
  <c r="A1092" i="23"/>
  <c r="A1028" i="23"/>
  <c r="A964" i="23"/>
  <c r="D964" i="23" s="1"/>
  <c r="A900" i="23"/>
  <c r="B900" i="23" s="1"/>
  <c r="A836" i="23"/>
  <c r="A772" i="23"/>
  <c r="B772" i="23" s="1"/>
  <c r="A708" i="23"/>
  <c r="A612" i="23"/>
  <c r="A484" i="23"/>
  <c r="A356" i="23"/>
  <c r="A228" i="23"/>
  <c r="B228" i="23" s="1"/>
  <c r="A100" i="23"/>
  <c r="A2259" i="23"/>
  <c r="A2131" i="23"/>
  <c r="B2131" i="23" s="1"/>
  <c r="A2003" i="23"/>
  <c r="A1875" i="23"/>
  <c r="A1747" i="23"/>
  <c r="A1619" i="23"/>
  <c r="C1619" i="23" s="1"/>
  <c r="A1491" i="23"/>
  <c r="B1491" i="23" s="1"/>
  <c r="A1363" i="23"/>
  <c r="A1235" i="23"/>
  <c r="A1107" i="23"/>
  <c r="D1107" i="23" s="1"/>
  <c r="A979" i="23"/>
  <c r="B979" i="23" s="1"/>
  <c r="A851" i="23"/>
  <c r="A723" i="23"/>
  <c r="A595" i="23"/>
  <c r="A467" i="23"/>
  <c r="B467" i="23" s="1"/>
  <c r="A339" i="23"/>
  <c r="B339" i="23" s="1"/>
  <c r="A211" i="23"/>
  <c r="A82" i="23"/>
  <c r="D82" i="23" s="1"/>
  <c r="A2122" i="23"/>
  <c r="B2122" i="23" s="1"/>
  <c r="A1994" i="23"/>
  <c r="A1866" i="23"/>
  <c r="A1722" i="23"/>
  <c r="D1722" i="23" s="1"/>
  <c r="A1458" i="23"/>
  <c r="B1458" i="23" s="1"/>
  <c r="A1130" i="23"/>
  <c r="C1130" i="23" s="1"/>
  <c r="A762" i="23"/>
  <c r="A434" i="23"/>
  <c r="C434" i="23" s="1"/>
  <c r="A106" i="23"/>
  <c r="C106" i="23" s="1"/>
  <c r="A2033" i="23"/>
  <c r="B2033" i="23" s="1"/>
  <c r="A1513" i="23"/>
  <c r="A489" i="23"/>
  <c r="A1752" i="23"/>
  <c r="C1752" i="23" s="1"/>
  <c r="A616" i="23"/>
  <c r="A733" i="23"/>
  <c r="B733" i="23" s="1"/>
  <c r="A669" i="23"/>
  <c r="D669" i="23" s="1"/>
  <c r="A605" i="23"/>
  <c r="B605" i="23" s="1"/>
  <c r="A541" i="23"/>
  <c r="A477" i="23"/>
  <c r="A413" i="23"/>
  <c r="C413" i="23" s="1"/>
  <c r="A349" i="23"/>
  <c r="A285" i="23"/>
  <c r="A221" i="23"/>
  <c r="B221" i="23" s="1"/>
  <c r="A157" i="23"/>
  <c r="C157" i="23" s="1"/>
  <c r="A93" i="23"/>
  <c r="A20" i="23"/>
  <c r="A2236" i="23"/>
  <c r="C2236" i="23" s="1"/>
  <c r="A2172" i="23"/>
  <c r="B2172" i="23" s="1"/>
  <c r="A2108" i="23"/>
  <c r="B2108" i="23" s="1"/>
  <c r="A2044" i="23"/>
  <c r="B2044" i="23" s="1"/>
  <c r="A1980" i="23"/>
  <c r="B1980" i="23" s="1"/>
  <c r="A1916" i="23"/>
  <c r="D1916" i="23" s="1"/>
  <c r="A1852" i="23"/>
  <c r="D1852" i="23" s="1"/>
  <c r="A1788" i="23"/>
  <c r="B1788" i="23" s="1"/>
  <c r="A1724" i="23"/>
  <c r="B1724" i="23" s="1"/>
  <c r="A1660" i="23"/>
  <c r="D1660" i="23" s="1"/>
  <c r="A1596" i="23"/>
  <c r="C1596" i="23" s="1"/>
  <c r="A1532" i="23"/>
  <c r="C1532" i="23" s="1"/>
  <c r="A1468" i="23"/>
  <c r="C1468" i="23" s="1"/>
  <c r="A1404" i="23"/>
  <c r="D1404" i="23" s="1"/>
  <c r="A1340" i="23"/>
  <c r="A1276" i="23"/>
  <c r="B1276" i="23" s="1"/>
  <c r="A1212" i="23"/>
  <c r="A1148" i="23"/>
  <c r="A1084" i="23"/>
  <c r="B1084" i="23" s="1"/>
  <c r="A1020" i="23"/>
  <c r="C1020" i="23" s="1"/>
  <c r="A956" i="23"/>
  <c r="C956" i="23" s="1"/>
  <c r="A892" i="23"/>
  <c r="C892" i="23" s="1"/>
  <c r="A828" i="23"/>
  <c r="D828" i="23" s="1"/>
  <c r="A764" i="23"/>
  <c r="A700" i="23"/>
  <c r="A604" i="23"/>
  <c r="B604" i="23" s="1"/>
  <c r="A476" i="23"/>
  <c r="B476" i="23" s="1"/>
  <c r="A348" i="23"/>
  <c r="C348" i="23" s="1"/>
  <c r="A220" i="23"/>
  <c r="A92" i="23"/>
  <c r="B92" i="23" s="1"/>
  <c r="A2251" i="23"/>
  <c r="A2123" i="23"/>
  <c r="A1995" i="23"/>
  <c r="A1867" i="23"/>
  <c r="A1739" i="23"/>
  <c r="C1739" i="23" s="1"/>
  <c r="A1611" i="23"/>
  <c r="A1483" i="23"/>
  <c r="A1355" i="23"/>
  <c r="C1355" i="23" s="1"/>
  <c r="A1227" i="23"/>
  <c r="A1099" i="23"/>
  <c r="A971" i="23"/>
  <c r="A843" i="23"/>
  <c r="D843" i="23" s="1"/>
  <c r="A715" i="23"/>
  <c r="B715" i="23" s="1"/>
  <c r="A587" i="23"/>
  <c r="A459" i="23"/>
  <c r="A331" i="23"/>
  <c r="B331" i="23" s="1"/>
  <c r="A203" i="23"/>
  <c r="A73" i="23"/>
  <c r="D73" i="23" s="1"/>
  <c r="A2114" i="23"/>
  <c r="A1986" i="23"/>
  <c r="C1986" i="23" s="1"/>
  <c r="A1858" i="23"/>
  <c r="D1858" i="23" s="1"/>
  <c r="A1714" i="23"/>
  <c r="A1450" i="23"/>
  <c r="C1450" i="23" s="1"/>
  <c r="A1082" i="23"/>
  <c r="D1082" i="23" s="1"/>
  <c r="A754" i="23"/>
  <c r="D754" i="23" s="1"/>
  <c r="A426" i="23"/>
  <c r="C426" i="23" s="1"/>
  <c r="A53" i="23"/>
  <c r="D53" i="23" s="1"/>
  <c r="A2025" i="23"/>
  <c r="A1473" i="23"/>
  <c r="C1473" i="23" s="1"/>
  <c r="A449" i="23"/>
  <c r="A1712" i="23"/>
  <c r="A608" i="23"/>
  <c r="C608" i="23" s="1"/>
  <c r="A789" i="23"/>
  <c r="A725" i="23"/>
  <c r="C725" i="23" s="1"/>
  <c r="A661" i="23"/>
  <c r="A597" i="23"/>
  <c r="D597" i="23" s="1"/>
  <c r="A533" i="23"/>
  <c r="C533" i="23" s="1"/>
  <c r="A469" i="23"/>
  <c r="C469" i="23" s="1"/>
  <c r="A405" i="23"/>
  <c r="A341" i="23"/>
  <c r="D341" i="23" s="1"/>
  <c r="A277" i="23"/>
  <c r="A213" i="23"/>
  <c r="A149" i="23"/>
  <c r="A84" i="23"/>
  <c r="C84" i="23" s="1"/>
  <c r="A11" i="23"/>
  <c r="C11" i="23" s="1"/>
  <c r="A2228" i="23"/>
  <c r="A2164" i="23"/>
  <c r="A2100" i="23"/>
  <c r="C2100" i="23" s="1"/>
  <c r="A2036" i="23"/>
  <c r="A1972" i="23"/>
  <c r="C1972" i="23" s="1"/>
  <c r="A1908" i="23"/>
  <c r="A1844" i="23"/>
  <c r="A1780" i="23"/>
  <c r="C1780" i="23" s="1"/>
  <c r="A1716" i="23"/>
  <c r="C1716" i="23" s="1"/>
  <c r="A1652" i="23"/>
  <c r="A1588" i="23"/>
  <c r="D1588" i="23" s="1"/>
  <c r="A1524" i="23"/>
  <c r="D1524" i="23" s="1"/>
  <c r="A1460" i="23"/>
  <c r="A1396" i="23"/>
  <c r="A1332" i="23"/>
  <c r="B1332" i="23" s="1"/>
  <c r="A1268" i="23"/>
  <c r="A1204" i="23"/>
  <c r="D1204" i="23" s="1"/>
  <c r="A1140" i="23"/>
  <c r="A1076" i="23"/>
  <c r="B1076" i="23" s="1"/>
  <c r="A1012" i="23"/>
  <c r="A948" i="23"/>
  <c r="C948" i="23" s="1"/>
  <c r="A884" i="23"/>
  <c r="D884" i="23" s="1"/>
  <c r="A820" i="23"/>
  <c r="B820" i="23" s="1"/>
  <c r="A756" i="23"/>
  <c r="B756" i="23" s="1"/>
  <c r="A692" i="23"/>
  <c r="D692" i="23" s="1"/>
  <c r="A596" i="23"/>
  <c r="A468" i="23"/>
  <c r="A340" i="23"/>
  <c r="A212" i="23"/>
  <c r="C212" i="23" s="1"/>
  <c r="A83" i="23"/>
  <c r="B83" i="23" s="1"/>
  <c r="A2243" i="23"/>
  <c r="C2243" i="23" s="1"/>
  <c r="A2115" i="23"/>
  <c r="B2115" i="23" s="1"/>
  <c r="A1987" i="23"/>
  <c r="B1987" i="23" s="1"/>
  <c r="A1859" i="23"/>
  <c r="D1859" i="23" s="1"/>
  <c r="A1731" i="23"/>
  <c r="A1603" i="23"/>
  <c r="A1475" i="23"/>
  <c r="A1347" i="23"/>
  <c r="A1219" i="23"/>
  <c r="A1091" i="23"/>
  <c r="B1091" i="23" s="1"/>
  <c r="A963" i="23"/>
  <c r="A835" i="23"/>
  <c r="A707" i="23"/>
  <c r="A579" i="23"/>
  <c r="A451" i="23"/>
  <c r="A323" i="23"/>
  <c r="A195" i="23"/>
  <c r="C195" i="23" s="1"/>
  <c r="A64" i="23"/>
  <c r="B64" i="23" s="1"/>
  <c r="A2106" i="23"/>
  <c r="B2106" i="23" s="1"/>
  <c r="A1978" i="23"/>
  <c r="A1850" i="23"/>
  <c r="A1706" i="23"/>
  <c r="A1402" i="23"/>
  <c r="D1402" i="23" s="1"/>
  <c r="A1074" i="23"/>
  <c r="D1074" i="23" s="1"/>
  <c r="A746" i="23"/>
  <c r="C746" i="23" s="1"/>
  <c r="A378" i="23"/>
  <c r="C378" i="23" s="1"/>
  <c r="A44" i="23"/>
  <c r="A2017" i="23"/>
  <c r="D2017" i="23" s="1"/>
  <c r="A1385" i="23"/>
  <c r="A361" i="23"/>
  <c r="D361" i="23" s="1"/>
  <c r="A1624" i="23"/>
  <c r="A432" i="23"/>
  <c r="A781" i="23"/>
  <c r="C781" i="23" s="1"/>
  <c r="A717" i="23"/>
  <c r="B717" i="23" s="1"/>
  <c r="A653" i="23"/>
  <c r="B653" i="23" s="1"/>
  <c r="A589" i="23"/>
  <c r="B589" i="23" s="1"/>
  <c r="A525" i="23"/>
  <c r="C525" i="23" s="1"/>
  <c r="A461" i="23"/>
  <c r="C461" i="23" s="1"/>
  <c r="A397" i="23"/>
  <c r="B397" i="23" s="1"/>
  <c r="A333" i="23"/>
  <c r="C333" i="23" s="1"/>
  <c r="A269" i="23"/>
  <c r="D269" i="23" s="1"/>
  <c r="A205" i="23"/>
  <c r="B205" i="23" s="1"/>
  <c r="A141" i="23"/>
  <c r="C141" i="23" s="1"/>
  <c r="A75" i="23"/>
  <c r="B75" i="23" s="1"/>
  <c r="A2284" i="23"/>
  <c r="D2284" i="23" s="1"/>
  <c r="A2220" i="23"/>
  <c r="D2220" i="23" s="1"/>
  <c r="A2156" i="23"/>
  <c r="C2156" i="23" s="1"/>
  <c r="A2092" i="23"/>
  <c r="B2092" i="23" s="1"/>
  <c r="A2028" i="23"/>
  <c r="B2028" i="23" s="1"/>
  <c r="A1964" i="23"/>
  <c r="B1964" i="23" s="1"/>
  <c r="A1900" i="23"/>
  <c r="B1900" i="23" s="1"/>
  <c r="A1836" i="23"/>
  <c r="C1836" i="23" s="1"/>
  <c r="A1772" i="23"/>
  <c r="C1772" i="23" s="1"/>
  <c r="A1708" i="23"/>
  <c r="B1708" i="23" s="1"/>
  <c r="A1644" i="23"/>
  <c r="B1644" i="23" s="1"/>
  <c r="A1580" i="23"/>
  <c r="D1580" i="23" s="1"/>
  <c r="A1516" i="23"/>
  <c r="C1516" i="23" s="1"/>
  <c r="A1452" i="23"/>
  <c r="B1452" i="23" s="1"/>
  <c r="A1388" i="23"/>
  <c r="A1324" i="23"/>
  <c r="C1324" i="23" s="1"/>
  <c r="A1260" i="23"/>
  <c r="D1260" i="23" s="1"/>
  <c r="A1196" i="23"/>
  <c r="B1196" i="23" s="1"/>
  <c r="A1132" i="23"/>
  <c r="B1132" i="23" s="1"/>
  <c r="A1068" i="23"/>
  <c r="B1068" i="23" s="1"/>
  <c r="A1004" i="23"/>
  <c r="B1004" i="23" s="1"/>
  <c r="A940" i="23"/>
  <c r="D940" i="23" s="1"/>
  <c r="A876" i="23"/>
  <c r="B876" i="23" s="1"/>
  <c r="A812" i="23"/>
  <c r="C812" i="23" s="1"/>
  <c r="A748" i="23"/>
  <c r="D748" i="23" s="1"/>
  <c r="A684" i="23"/>
  <c r="B684" i="23" s="1"/>
  <c r="A588" i="23"/>
  <c r="A460" i="23"/>
  <c r="A332" i="23"/>
  <c r="A204" i="23"/>
  <c r="C204" i="23" s="1"/>
  <c r="A74" i="23"/>
  <c r="A2235" i="23"/>
  <c r="A2107" i="23"/>
  <c r="B2107" i="23" s="1"/>
  <c r="A1979" i="23"/>
  <c r="C1979" i="23" s="1"/>
  <c r="A1851" i="23"/>
  <c r="A1723" i="23"/>
  <c r="C1723" i="23" s="1"/>
  <c r="A1595" i="23"/>
  <c r="B1595" i="23" s="1"/>
  <c r="A1467" i="23"/>
  <c r="D1467" i="23" s="1"/>
  <c r="A1339" i="23"/>
  <c r="B1339" i="23" s="1"/>
  <c r="A1211" i="23"/>
  <c r="A1083" i="23"/>
  <c r="C1083" i="23" s="1"/>
  <c r="A955" i="23"/>
  <c r="B955" i="23" s="1"/>
  <c r="A827" i="23"/>
  <c r="B827" i="23" s="1"/>
  <c r="A699" i="23"/>
  <c r="D699" i="23" s="1"/>
  <c r="A571" i="23"/>
  <c r="B571" i="23" s="1"/>
  <c r="A443" i="23"/>
  <c r="C443" i="23" s="1"/>
  <c r="A315" i="23"/>
  <c r="B315" i="23" s="1"/>
  <c r="A187" i="23"/>
  <c r="C187" i="23" s="1"/>
  <c r="A54" i="23"/>
  <c r="A2098" i="23"/>
  <c r="B2098" i="23" s="1"/>
  <c r="A1970" i="23"/>
  <c r="A1842" i="23"/>
  <c r="A1698" i="23"/>
  <c r="D1698" i="23" s="1"/>
  <c r="A1394" i="23"/>
  <c r="B1394" i="23" s="1"/>
  <c r="A1066" i="23"/>
  <c r="B1066" i="23" s="1"/>
  <c r="A698" i="23"/>
  <c r="A370" i="23"/>
  <c r="D370" i="23" s="1"/>
  <c r="A35" i="23"/>
  <c r="A1969" i="23"/>
  <c r="A1345" i="23"/>
  <c r="B1345" i="23" s="1"/>
  <c r="A321" i="23"/>
  <c r="A1584" i="23"/>
  <c r="B1584" i="23" s="1"/>
  <c r="A424" i="23"/>
  <c r="A1036" i="23"/>
  <c r="A972" i="23"/>
  <c r="D972" i="23" s="1"/>
  <c r="A908" i="23"/>
  <c r="A844" i="23"/>
  <c r="A780" i="23"/>
  <c r="D780" i="23" s="1"/>
  <c r="A716" i="23"/>
  <c r="A652" i="23"/>
  <c r="B652" i="23" s="1"/>
  <c r="A524" i="23"/>
  <c r="A396" i="23"/>
  <c r="A268" i="23"/>
  <c r="A140" i="23"/>
  <c r="C140" i="23" s="1"/>
  <c r="A2299" i="23"/>
  <c r="A2171" i="23"/>
  <c r="C2171" i="23" s="1"/>
  <c r="A2043" i="23"/>
  <c r="B2043" i="23" s="1"/>
  <c r="A1915" i="23"/>
  <c r="D1915" i="23" s="1"/>
  <c r="A1787" i="23"/>
  <c r="A1659" i="23"/>
  <c r="A1531" i="23"/>
  <c r="A1403" i="23"/>
  <c r="A1275" i="23"/>
  <c r="B1275" i="23" s="1"/>
  <c r="A1147" i="23"/>
  <c r="D1147" i="23" s="1"/>
  <c r="A1019" i="23"/>
  <c r="A891" i="23"/>
  <c r="D891" i="23" s="1"/>
  <c r="A763" i="23"/>
  <c r="B763" i="23" s="1"/>
  <c r="A635" i="23"/>
  <c r="A507" i="23"/>
  <c r="C507" i="23" s="1"/>
  <c r="A379" i="23"/>
  <c r="D379" i="23" s="1"/>
  <c r="A251" i="23"/>
  <c r="A123" i="23"/>
  <c r="C123" i="23" s="1"/>
  <c r="A2162" i="23"/>
  <c r="C2162" i="23" s="1"/>
  <c r="A2034" i="23"/>
  <c r="B2034" i="23" s="1"/>
  <c r="A1906" i="23"/>
  <c r="A1778" i="23"/>
  <c r="A1570" i="23"/>
  <c r="C1570" i="23" s="1"/>
  <c r="A1210" i="23"/>
  <c r="C1210" i="23" s="1"/>
  <c r="A882" i="23"/>
  <c r="A554" i="23"/>
  <c r="A186" i="23"/>
  <c r="C186" i="23" s="1"/>
  <c r="A2153" i="23"/>
  <c r="D2153" i="23" s="1"/>
  <c r="A1769" i="23"/>
  <c r="A833" i="23"/>
  <c r="A2096" i="23"/>
  <c r="D2096" i="23" s="1"/>
  <c r="A1072" i="23"/>
  <c r="A644" i="23"/>
  <c r="D644" i="23" s="1"/>
  <c r="A580" i="23"/>
  <c r="B580" i="23" s="1"/>
  <c r="A516" i="23"/>
  <c r="D516" i="23" s="1"/>
  <c r="A452" i="23"/>
  <c r="B452" i="23" s="1"/>
  <c r="A388" i="23"/>
  <c r="D388" i="23" s="1"/>
  <c r="A324" i="23"/>
  <c r="D324" i="23" s="1"/>
  <c r="A260" i="23"/>
  <c r="A196" i="23"/>
  <c r="D196" i="23" s="1"/>
  <c r="A132" i="23"/>
  <c r="B132" i="23" s="1"/>
  <c r="A65" i="23"/>
  <c r="C65" i="23" s="1"/>
  <c r="A2291" i="23"/>
  <c r="D2291" i="23" s="1"/>
  <c r="A2227" i="23"/>
  <c r="B2227" i="23" s="1"/>
  <c r="A2163" i="23"/>
  <c r="D2163" i="23" s="1"/>
  <c r="A2099" i="23"/>
  <c r="B2099" i="23" s="1"/>
  <c r="A2035" i="23"/>
  <c r="C2035" i="23" s="1"/>
  <c r="A1971" i="23"/>
  <c r="A1907" i="23"/>
  <c r="A1843" i="23"/>
  <c r="A1779" i="23"/>
  <c r="C1779" i="23" s="1"/>
  <c r="A1715" i="23"/>
  <c r="B1715" i="23" s="1"/>
  <c r="A1651" i="23"/>
  <c r="A1587" i="23"/>
  <c r="A1523" i="23"/>
  <c r="A1459" i="23"/>
  <c r="A1395" i="23"/>
  <c r="A1331" i="23"/>
  <c r="C1331" i="23" s="1"/>
  <c r="A1267" i="23"/>
  <c r="B1267" i="23" s="1"/>
  <c r="A1203" i="23"/>
  <c r="B1203" i="23" s="1"/>
  <c r="A1139" i="23"/>
  <c r="A1075" i="23"/>
  <c r="A1011" i="23"/>
  <c r="D1011" i="23" s="1"/>
  <c r="A947" i="23"/>
  <c r="A883" i="23"/>
  <c r="A819" i="23"/>
  <c r="B819" i="23" s="1"/>
  <c r="A755" i="23"/>
  <c r="A691" i="23"/>
  <c r="B691" i="23" s="1"/>
  <c r="A627" i="23"/>
  <c r="C627" i="23" s="1"/>
  <c r="A563" i="23"/>
  <c r="A499" i="23"/>
  <c r="B499" i="23" s="1"/>
  <c r="A435" i="23"/>
  <c r="A371" i="23"/>
  <c r="A307" i="23"/>
  <c r="C307" i="23" s="1"/>
  <c r="A243" i="23"/>
  <c r="D243" i="23" s="1"/>
  <c r="A179" i="23"/>
  <c r="B179" i="23" s="1"/>
  <c r="A115" i="23"/>
  <c r="D115" i="23" s="1"/>
  <c r="A45" i="23"/>
  <c r="A2154" i="23"/>
  <c r="B2154" i="23" s="1"/>
  <c r="A2090" i="23"/>
  <c r="D2090" i="23" s="1"/>
  <c r="A2026" i="23"/>
  <c r="C2026" i="23" s="1"/>
  <c r="A1962" i="23"/>
  <c r="A1898" i="23"/>
  <c r="A1834" i="23"/>
  <c r="B1834" i="23" s="1"/>
  <c r="A1770" i="23"/>
  <c r="B1770" i="23" s="1"/>
  <c r="A1658" i="23"/>
  <c r="A1530" i="23"/>
  <c r="A1386" i="23"/>
  <c r="D1386" i="23" s="1"/>
  <c r="A1202" i="23"/>
  <c r="A1018" i="23"/>
  <c r="A874" i="23"/>
  <c r="A690" i="23"/>
  <c r="B690" i="23" s="1"/>
  <c r="A506" i="23"/>
  <c r="B506" i="23" s="1"/>
  <c r="A362" i="23"/>
  <c r="C362" i="23" s="1"/>
  <c r="A178" i="23"/>
  <c r="D178" i="23" s="1"/>
  <c r="A2289" i="23"/>
  <c r="A2145" i="23"/>
  <c r="C2145" i="23" s="1"/>
  <c r="A1961" i="23"/>
  <c r="D1961" i="23" s="1"/>
  <c r="A1713" i="23"/>
  <c r="B1713" i="23" s="1"/>
  <c r="A1257" i="23"/>
  <c r="B1257" i="23" s="1"/>
  <c r="A745" i="23"/>
  <c r="D745" i="23" s="1"/>
  <c r="A233" i="23"/>
  <c r="A2008" i="23"/>
  <c r="D2008" i="23" s="1"/>
  <c r="A1496" i="23"/>
  <c r="A944" i="23"/>
  <c r="D944" i="23" s="1"/>
  <c r="A288" i="23"/>
  <c r="D288" i="23" s="1"/>
  <c r="A636" i="23"/>
  <c r="C636" i="23" s="1"/>
  <c r="A572" i="23"/>
  <c r="C572" i="23" s="1"/>
  <c r="A508" i="23"/>
  <c r="B508" i="23" s="1"/>
  <c r="A444" i="23"/>
  <c r="B444" i="23" s="1"/>
  <c r="A380" i="23"/>
  <c r="C380" i="23" s="1"/>
  <c r="A316" i="23"/>
  <c r="C316" i="23" s="1"/>
  <c r="A252" i="23"/>
  <c r="A188" i="23"/>
  <c r="A124" i="23"/>
  <c r="D124" i="23" s="1"/>
  <c r="A56" i="23"/>
  <c r="B56" i="23" s="1"/>
  <c r="A2283" i="23"/>
  <c r="D2283" i="23" s="1"/>
  <c r="A2219" i="23"/>
  <c r="C2219" i="23" s="1"/>
  <c r="A2155" i="23"/>
  <c r="C2155" i="23" s="1"/>
  <c r="A2091" i="23"/>
  <c r="A2027" i="23"/>
  <c r="A1963" i="23"/>
  <c r="A1899" i="23"/>
  <c r="C1899" i="23" s="1"/>
  <c r="A1835" i="23"/>
  <c r="D1835" i="23" s="1"/>
  <c r="A1771" i="23"/>
  <c r="C1771" i="23" s="1"/>
  <c r="A1707" i="23"/>
  <c r="B1707" i="23" s="1"/>
  <c r="A1643" i="23"/>
  <c r="A1579" i="23"/>
  <c r="C1579" i="23" s="1"/>
  <c r="A1515" i="23"/>
  <c r="A1451" i="23"/>
  <c r="A1387" i="23"/>
  <c r="C1387" i="23" s="1"/>
  <c r="A1323" i="23"/>
  <c r="D1323" i="23" s="1"/>
  <c r="A1259" i="23"/>
  <c r="A1195" i="23"/>
  <c r="B1195" i="23" s="1"/>
  <c r="A1131" i="23"/>
  <c r="D1131" i="23" s="1"/>
  <c r="A1067" i="23"/>
  <c r="A1003" i="23"/>
  <c r="A939" i="23"/>
  <c r="A875" i="23"/>
  <c r="A811" i="23"/>
  <c r="B811" i="23" s="1"/>
  <c r="A747" i="23"/>
  <c r="B747" i="23" s="1"/>
  <c r="A683" i="23"/>
  <c r="C683" i="23" s="1"/>
  <c r="A619" i="23"/>
  <c r="A555" i="23"/>
  <c r="A491" i="23"/>
  <c r="B491" i="23" s="1"/>
  <c r="A427" i="23"/>
  <c r="B427" i="23" s="1"/>
  <c r="A363" i="23"/>
  <c r="B363" i="23" s="1"/>
  <c r="A299" i="23"/>
  <c r="B299" i="23" s="1"/>
  <c r="A235" i="23"/>
  <c r="D235" i="23" s="1"/>
  <c r="A171" i="23"/>
  <c r="B171" i="23" s="1"/>
  <c r="A107" i="23"/>
  <c r="A36" i="23"/>
  <c r="A2146" i="23"/>
  <c r="B2146" i="23" s="1"/>
  <c r="A2082" i="23"/>
  <c r="D2082" i="23" s="1"/>
  <c r="A2018" i="23"/>
  <c r="A1954" i="23"/>
  <c r="C1954" i="23" s="1"/>
  <c r="A1890" i="23"/>
  <c r="B1890" i="23" s="1"/>
  <c r="A1826" i="23"/>
  <c r="D1826" i="23" s="1"/>
  <c r="A1762" i="23"/>
  <c r="A1650" i="23"/>
  <c r="A1522" i="23"/>
  <c r="A1338" i="23"/>
  <c r="C1338" i="23" s="1"/>
  <c r="A1194" i="23"/>
  <c r="A1010" i="23"/>
  <c r="B1010" i="23" s="1"/>
  <c r="A826" i="23"/>
  <c r="A682" i="23"/>
  <c r="D682" i="23" s="1"/>
  <c r="A498" i="23"/>
  <c r="A314" i="23"/>
  <c r="C314" i="23" s="1"/>
  <c r="A170" i="23"/>
  <c r="C170" i="23" s="1"/>
  <c r="A2281" i="23"/>
  <c r="B2281" i="23" s="1"/>
  <c r="A2097" i="23"/>
  <c r="A1953" i="23"/>
  <c r="C1953" i="23" s="1"/>
  <c r="A1705" i="23"/>
  <c r="D1705" i="23" s="1"/>
  <c r="A1217" i="23"/>
  <c r="A705" i="23"/>
  <c r="C705" i="23" s="1"/>
  <c r="A193" i="23"/>
  <c r="A1968" i="23"/>
  <c r="A1456" i="23"/>
  <c r="C1456" i="23" s="1"/>
  <c r="A936" i="23"/>
  <c r="D936" i="23" s="1"/>
  <c r="A240" i="23"/>
  <c r="D240" i="23" s="1"/>
  <c r="A628" i="23"/>
  <c r="D628" i="23" s="1"/>
  <c r="A564" i="23"/>
  <c r="B564" i="23" s="1"/>
  <c r="A500" i="23"/>
  <c r="D500" i="23" s="1"/>
  <c r="A436" i="23"/>
  <c r="A372" i="23"/>
  <c r="C372" i="23" s="1"/>
  <c r="A308" i="23"/>
  <c r="D308" i="23" s="1"/>
  <c r="A244" i="23"/>
  <c r="C244" i="23" s="1"/>
  <c r="A180" i="23"/>
  <c r="C180" i="23" s="1"/>
  <c r="A116" i="23"/>
  <c r="C116" i="23" s="1"/>
  <c r="A46" i="23"/>
  <c r="D46" i="23" s="1"/>
  <c r="A2275" i="23"/>
  <c r="C2275" i="23" s="1"/>
  <c r="A2211" i="23"/>
  <c r="A2147" i="23"/>
  <c r="A2083" i="23"/>
  <c r="D2083" i="23" s="1"/>
  <c r="A2019" i="23"/>
  <c r="C2019" i="23" s="1"/>
  <c r="A1955" i="23"/>
  <c r="C1955" i="23" s="1"/>
  <c r="A1891" i="23"/>
  <c r="B1891" i="23" s="1"/>
  <c r="A1827" i="23"/>
  <c r="C1827" i="23" s="1"/>
  <c r="A1763" i="23"/>
  <c r="C1763" i="23" s="1"/>
  <c r="A1699" i="23"/>
  <c r="A1635" i="23"/>
  <c r="C1635" i="23" s="1"/>
  <c r="A1571" i="23"/>
  <c r="B1571" i="23" s="1"/>
  <c r="A1507" i="23"/>
  <c r="C1507" i="23" s="1"/>
  <c r="A1443" i="23"/>
  <c r="B1443" i="23" s="1"/>
  <c r="A1379" i="23"/>
  <c r="C1379" i="23" s="1"/>
  <c r="A1315" i="23"/>
  <c r="C1315" i="23" s="1"/>
  <c r="A1251" i="23"/>
  <c r="D1251" i="23" s="1"/>
  <c r="A1187" i="23"/>
  <c r="C1187" i="23" s="1"/>
  <c r="A1123" i="23"/>
  <c r="C1123" i="23" s="1"/>
  <c r="A1059" i="23"/>
  <c r="B1059" i="23" s="1"/>
  <c r="A995" i="23"/>
  <c r="B995" i="23" s="1"/>
  <c r="A931" i="23"/>
  <c r="D931" i="23" s="1"/>
  <c r="A867" i="23"/>
  <c r="C867" i="23" s="1"/>
  <c r="A803" i="23"/>
  <c r="A739" i="23"/>
  <c r="B739" i="23" s="1"/>
  <c r="A675" i="23"/>
  <c r="D675" i="23" s="1"/>
  <c r="A611" i="23"/>
  <c r="A547" i="23"/>
  <c r="C547" i="23" s="1"/>
  <c r="A483" i="23"/>
  <c r="C483" i="23" s="1"/>
  <c r="A419" i="23"/>
  <c r="C419" i="23" s="1"/>
  <c r="A355" i="23"/>
  <c r="C355" i="23" s="1"/>
  <c r="A291" i="23"/>
  <c r="C291" i="23" s="1"/>
  <c r="A227" i="23"/>
  <c r="C227" i="23" s="1"/>
  <c r="A163" i="23"/>
  <c r="A99" i="23"/>
  <c r="A27" i="23"/>
  <c r="A2138" i="23"/>
  <c r="C2138" i="23" s="1"/>
  <c r="A2074" i="23"/>
  <c r="C2074" i="23" s="1"/>
  <c r="A2010" i="23"/>
  <c r="C2010" i="23" s="1"/>
  <c r="A1946" i="23"/>
  <c r="C1946" i="23" s="1"/>
  <c r="A1882" i="23"/>
  <c r="B1882" i="23" s="1"/>
  <c r="A1818" i="23"/>
  <c r="C1818" i="23" s="1"/>
  <c r="A1754" i="23"/>
  <c r="A1642" i="23"/>
  <c r="B1642" i="23" s="1"/>
  <c r="A1514" i="23"/>
  <c r="A1330" i="23"/>
  <c r="B1330" i="23" s="1"/>
  <c r="A1146" i="23"/>
  <c r="D1146" i="23" s="1"/>
  <c r="A1002" i="23"/>
  <c r="B1002" i="23" s="1"/>
  <c r="A818" i="23"/>
  <c r="A634" i="23"/>
  <c r="A490" i="23"/>
  <c r="A306" i="23"/>
  <c r="C306" i="23" s="1"/>
  <c r="A122" i="23"/>
  <c r="D122" i="23" s="1"/>
  <c r="A2273" i="23"/>
  <c r="D2273" i="23" s="1"/>
  <c r="A2089" i="23"/>
  <c r="D2089" i="23" s="1"/>
  <c r="A1905" i="23"/>
  <c r="A1641" i="23"/>
  <c r="A1129" i="23"/>
  <c r="A617" i="23"/>
  <c r="A105" i="23"/>
  <c r="D105" i="23" s="1"/>
  <c r="A1880" i="23"/>
  <c r="A1368" i="23"/>
  <c r="D1368" i="23" s="1"/>
  <c r="A800" i="23"/>
  <c r="C800" i="23" s="1"/>
  <c r="A104" i="23"/>
  <c r="A620" i="23"/>
  <c r="B620" i="23" s="1"/>
  <c r="A556" i="23"/>
  <c r="B556" i="23" s="1"/>
  <c r="A492" i="23"/>
  <c r="A428" i="23"/>
  <c r="C428" i="23" s="1"/>
  <c r="A364" i="23"/>
  <c r="D364" i="23" s="1"/>
  <c r="A300" i="23"/>
  <c r="D300" i="23" s="1"/>
  <c r="A236" i="23"/>
  <c r="A172" i="23"/>
  <c r="A108" i="23"/>
  <c r="D108" i="23" s="1"/>
  <c r="A37" i="23"/>
  <c r="D37" i="23" s="1"/>
  <c r="A2267" i="23"/>
  <c r="A2203" i="23"/>
  <c r="D2203" i="23" s="1"/>
  <c r="A2139" i="23"/>
  <c r="C2139" i="23" s="1"/>
  <c r="A2075" i="23"/>
  <c r="B2075" i="23" s="1"/>
  <c r="A2011" i="23"/>
  <c r="C2011" i="23" s="1"/>
  <c r="A1947" i="23"/>
  <c r="A1883" i="23"/>
  <c r="C1883" i="23" s="1"/>
  <c r="A1819" i="23"/>
  <c r="B1819" i="23" s="1"/>
  <c r="A1755" i="23"/>
  <c r="A1691" i="23"/>
  <c r="B1691" i="23" s="1"/>
  <c r="A1627" i="23"/>
  <c r="B1627" i="23" s="1"/>
  <c r="A1563" i="23"/>
  <c r="D1563" i="23" s="1"/>
  <c r="A1499" i="23"/>
  <c r="D1499" i="23" s="1"/>
  <c r="A1435" i="23"/>
  <c r="A1371" i="23"/>
  <c r="D1371" i="23" s="1"/>
  <c r="A1307" i="23"/>
  <c r="C1307" i="23" s="1"/>
  <c r="A1243" i="23"/>
  <c r="A1179" i="23"/>
  <c r="B1179" i="23" s="1"/>
  <c r="A1115" i="23"/>
  <c r="D1115" i="23" s="1"/>
  <c r="A1051" i="23"/>
  <c r="D1051" i="23" s="1"/>
  <c r="A987" i="23"/>
  <c r="B987" i="23" s="1"/>
  <c r="A923" i="23"/>
  <c r="A859" i="23"/>
  <c r="B859" i="23" s="1"/>
  <c r="A795" i="23"/>
  <c r="B795" i="23" s="1"/>
  <c r="A731" i="23"/>
  <c r="D731" i="23" s="1"/>
  <c r="A667" i="23"/>
  <c r="D667" i="23" s="1"/>
  <c r="A603" i="23"/>
  <c r="D603" i="23" s="1"/>
  <c r="A539" i="23"/>
  <c r="C539" i="23" s="1"/>
  <c r="A475" i="23"/>
  <c r="C475" i="23" s="1"/>
  <c r="A411" i="23"/>
  <c r="D411" i="23" s="1"/>
  <c r="A347" i="23"/>
  <c r="D347" i="23" s="1"/>
  <c r="A283" i="23"/>
  <c r="C283" i="23" s="1"/>
  <c r="A219" i="23"/>
  <c r="A155" i="23"/>
  <c r="D155" i="23" s="1"/>
  <c r="A91" i="23"/>
  <c r="D91" i="23" s="1"/>
  <c r="A18" i="23"/>
  <c r="B18" i="23" s="1"/>
  <c r="A2130" i="23"/>
  <c r="D2130" i="23" s="1"/>
  <c r="A2066" i="23"/>
  <c r="D2066" i="23" s="1"/>
  <c r="A2002" i="23"/>
  <c r="C2002" i="23" s="1"/>
  <c r="A1938" i="23"/>
  <c r="B1938" i="23" s="1"/>
  <c r="A1874" i="23"/>
  <c r="C1874" i="23" s="1"/>
  <c r="A1810" i="23"/>
  <c r="B1810" i="23" s="1"/>
  <c r="A1746" i="23"/>
  <c r="C1746" i="23" s="1"/>
  <c r="A1634" i="23"/>
  <c r="C1634" i="23" s="1"/>
  <c r="A1466" i="23"/>
  <c r="D1466" i="23" s="1"/>
  <c r="A1322" i="23"/>
  <c r="D1322" i="23" s="1"/>
  <c r="A1138" i="23"/>
  <c r="B1138" i="23" s="1"/>
  <c r="A954" i="23"/>
  <c r="D954" i="23" s="1"/>
  <c r="A810" i="23"/>
  <c r="C810" i="23" s="1"/>
  <c r="A626" i="23"/>
  <c r="A442" i="23"/>
  <c r="A298" i="23"/>
  <c r="C298" i="23" s="1"/>
  <c r="A114" i="23"/>
  <c r="C114" i="23" s="1"/>
  <c r="A2225" i="23"/>
  <c r="A2081" i="23"/>
  <c r="C2081" i="23" s="1"/>
  <c r="A1897" i="23"/>
  <c r="A1601" i="23"/>
  <c r="A1089" i="23"/>
  <c r="A577" i="23"/>
  <c r="B577" i="23" s="1"/>
  <c r="A61" i="23"/>
  <c r="B61" i="23" s="1"/>
  <c r="A1840" i="23"/>
  <c r="B1840" i="23" s="1"/>
  <c r="A1328" i="23"/>
  <c r="C1328" i="23" s="1"/>
  <c r="A752" i="23"/>
  <c r="A96" i="23"/>
  <c r="B96" i="23" s="1"/>
  <c r="A1690" i="23"/>
  <c r="A1626" i="23"/>
  <c r="B1626" i="23" s="1"/>
  <c r="A1562" i="23"/>
  <c r="C1562" i="23" s="1"/>
  <c r="A1498" i="23"/>
  <c r="B1498" i="23" s="1"/>
  <c r="A1434" i="23"/>
  <c r="B1434" i="23" s="1"/>
  <c r="A1370" i="23"/>
  <c r="C1370" i="23" s="1"/>
  <c r="A1306" i="23"/>
  <c r="C1306" i="23" s="1"/>
  <c r="A1242" i="23"/>
  <c r="C1242" i="23" s="1"/>
  <c r="A1178" i="23"/>
  <c r="D1178" i="23" s="1"/>
  <c r="A1114" i="23"/>
  <c r="C1114" i="23" s="1"/>
  <c r="A1050" i="23"/>
  <c r="C1050" i="23" s="1"/>
  <c r="A986" i="23"/>
  <c r="B986" i="23" s="1"/>
  <c r="A922" i="23"/>
  <c r="B922" i="23" s="1"/>
  <c r="A858" i="23"/>
  <c r="C858" i="23" s="1"/>
  <c r="A794" i="23"/>
  <c r="D794" i="23" s="1"/>
  <c r="A730" i="23"/>
  <c r="C730" i="23" s="1"/>
  <c r="A666" i="23"/>
  <c r="A602" i="23"/>
  <c r="A538" i="23"/>
  <c r="D538" i="23" s="1"/>
  <c r="A474" i="23"/>
  <c r="D474" i="23" s="1"/>
  <c r="A410" i="23"/>
  <c r="D410" i="23" s="1"/>
  <c r="A346" i="23"/>
  <c r="A282" i="23"/>
  <c r="D282" i="23" s="1"/>
  <c r="A218" i="23"/>
  <c r="A154" i="23"/>
  <c r="A90" i="23"/>
  <c r="A17" i="23"/>
  <c r="A2257" i="23"/>
  <c r="B2257" i="23" s="1"/>
  <c r="A2193" i="23"/>
  <c r="D2193" i="23" s="1"/>
  <c r="A2129" i="23"/>
  <c r="A2065" i="23"/>
  <c r="C2065" i="23" s="1"/>
  <c r="A2001" i="23"/>
  <c r="D2001" i="23" s="1"/>
  <c r="A1937" i="23"/>
  <c r="B1937" i="23" s="1"/>
  <c r="A1873" i="23"/>
  <c r="A1809" i="23"/>
  <c r="B1809" i="23" s="1"/>
  <c r="A1745" i="23"/>
  <c r="B1745" i="23" s="1"/>
  <c r="A1681" i="23"/>
  <c r="B1681" i="23" s="1"/>
  <c r="A1577" i="23"/>
  <c r="C1577" i="23" s="1"/>
  <c r="A1449" i="23"/>
  <c r="C1449" i="23" s="1"/>
  <c r="A1321" i="23"/>
  <c r="B1321" i="23" s="1"/>
  <c r="A1193" i="23"/>
  <c r="A1065" i="23"/>
  <c r="B1065" i="23" s="1"/>
  <c r="A937" i="23"/>
  <c r="A809" i="23"/>
  <c r="B809" i="23" s="1"/>
  <c r="A681" i="23"/>
  <c r="C681" i="23" s="1"/>
  <c r="A553" i="23"/>
  <c r="A425" i="23"/>
  <c r="D425" i="23" s="1"/>
  <c r="A297" i="23"/>
  <c r="D297" i="23" s="1"/>
  <c r="A169" i="23"/>
  <c r="A34" i="23"/>
  <c r="D34" i="23" s="1"/>
  <c r="A2200" i="23"/>
  <c r="D2200" i="23" s="1"/>
  <c r="A2072" i="23"/>
  <c r="B2072" i="23" s="1"/>
  <c r="A1944" i="23"/>
  <c r="B1944" i="23" s="1"/>
  <c r="A1816" i="23"/>
  <c r="A1688" i="23"/>
  <c r="B1688" i="23" s="1"/>
  <c r="A1560" i="23"/>
  <c r="C1560" i="23" s="1"/>
  <c r="A1432" i="23"/>
  <c r="A1304" i="23"/>
  <c r="B1304" i="23" s="1"/>
  <c r="A1176" i="23"/>
  <c r="A1048" i="23"/>
  <c r="B1048" i="23" s="1"/>
  <c r="A872" i="23"/>
  <c r="D872" i="23" s="1"/>
  <c r="A688" i="23"/>
  <c r="B688" i="23" s="1"/>
  <c r="A544" i="23"/>
  <c r="C544" i="23" s="1"/>
  <c r="A360" i="23"/>
  <c r="D360" i="23" s="1"/>
  <c r="A176" i="23"/>
  <c r="C176" i="23" s="1"/>
  <c r="A24" i="23"/>
  <c r="A1682" i="23"/>
  <c r="C1682" i="23" s="1"/>
  <c r="A1618" i="23"/>
  <c r="D1618" i="23" s="1"/>
  <c r="A1554" i="23"/>
  <c r="C1554" i="23" s="1"/>
  <c r="A1490" i="23"/>
  <c r="D1490" i="23" s="1"/>
  <c r="A1426" i="23"/>
  <c r="C1426" i="23" s="1"/>
  <c r="A1362" i="23"/>
  <c r="C1362" i="23" s="1"/>
  <c r="A1298" i="23"/>
  <c r="C1298" i="23" s="1"/>
  <c r="A1234" i="23"/>
  <c r="C1234" i="23" s="1"/>
  <c r="A1170" i="23"/>
  <c r="D1170" i="23" s="1"/>
  <c r="A1106" i="23"/>
  <c r="B1106" i="23" s="1"/>
  <c r="A1042" i="23"/>
  <c r="B1042" i="23" s="1"/>
  <c r="A978" i="23"/>
  <c r="A914" i="23"/>
  <c r="B914" i="23" s="1"/>
  <c r="A850" i="23"/>
  <c r="B850" i="23" s="1"/>
  <c r="A786" i="23"/>
  <c r="A722" i="23"/>
  <c r="B722" i="23" s="1"/>
  <c r="A658" i="23"/>
  <c r="C658" i="23" s="1"/>
  <c r="A594" i="23"/>
  <c r="C594" i="23" s="1"/>
  <c r="A530" i="23"/>
  <c r="D530" i="23" s="1"/>
  <c r="A466" i="23"/>
  <c r="C466" i="23" s="1"/>
  <c r="A402" i="23"/>
  <c r="B402" i="23" s="1"/>
  <c r="A338" i="23"/>
  <c r="D338" i="23" s="1"/>
  <c r="A274" i="23"/>
  <c r="C274" i="23" s="1"/>
  <c r="A210" i="23"/>
  <c r="A146" i="23"/>
  <c r="C146" i="23" s="1"/>
  <c r="A81" i="23"/>
  <c r="D81" i="23" s="1"/>
  <c r="A8" i="23"/>
  <c r="C8" i="23" s="1"/>
  <c r="A2249" i="23"/>
  <c r="A2185" i="23"/>
  <c r="C2185" i="23" s="1"/>
  <c r="A2121" i="23"/>
  <c r="B2121" i="23" s="1"/>
  <c r="A2057" i="23"/>
  <c r="C2057" i="23" s="1"/>
  <c r="A1993" i="23"/>
  <c r="A1929" i="23"/>
  <c r="A1865" i="23"/>
  <c r="A1801" i="23"/>
  <c r="B1801" i="23" s="1"/>
  <c r="A1737" i="23"/>
  <c r="C1737" i="23" s="1"/>
  <c r="A1665" i="23"/>
  <c r="A1537" i="23"/>
  <c r="D1537" i="23" s="1"/>
  <c r="A1409" i="23"/>
  <c r="C1409" i="23" s="1"/>
  <c r="A1281" i="23"/>
  <c r="A1153" i="23"/>
  <c r="D1153" i="23" s="1"/>
  <c r="A1025" i="23"/>
  <c r="C1025" i="23" s="1"/>
  <c r="A897" i="23"/>
  <c r="D897" i="23" s="1"/>
  <c r="A769" i="23"/>
  <c r="C769" i="23" s="1"/>
  <c r="A641" i="23"/>
  <c r="A513" i="23"/>
  <c r="D513" i="23" s="1"/>
  <c r="A385" i="23"/>
  <c r="C385" i="23" s="1"/>
  <c r="A257" i="23"/>
  <c r="A129" i="23"/>
  <c r="A2288" i="23"/>
  <c r="D2288" i="23" s="1"/>
  <c r="A2160" i="23"/>
  <c r="C2160" i="23" s="1"/>
  <c r="A2032" i="23"/>
  <c r="D2032" i="23" s="1"/>
  <c r="A1904" i="23"/>
  <c r="B1904" i="23" s="1"/>
  <c r="A1776" i="23"/>
  <c r="D1776" i="23" s="1"/>
  <c r="A1648" i="23"/>
  <c r="A1520" i="23"/>
  <c r="A1392" i="23"/>
  <c r="A1264" i="23"/>
  <c r="D1264" i="23" s="1"/>
  <c r="A1136" i="23"/>
  <c r="B1136" i="23" s="1"/>
  <c r="A1008" i="23"/>
  <c r="D1008" i="23" s="1"/>
  <c r="A864" i="23"/>
  <c r="A680" i="23"/>
  <c r="B680" i="23" s="1"/>
  <c r="A496" i="23"/>
  <c r="A352" i="23"/>
  <c r="B352" i="23" s="1"/>
  <c r="A168" i="23"/>
  <c r="A63" i="23"/>
  <c r="B63" i="23" s="1"/>
  <c r="A1738" i="23"/>
  <c r="D1738" i="23" s="1"/>
  <c r="A1674" i="23"/>
  <c r="B1674" i="23" s="1"/>
  <c r="A1610" i="23"/>
  <c r="C1610" i="23" s="1"/>
  <c r="A1546" i="23"/>
  <c r="C1546" i="23" s="1"/>
  <c r="A1482" i="23"/>
  <c r="B1482" i="23" s="1"/>
  <c r="A1418" i="23"/>
  <c r="A1354" i="23"/>
  <c r="A1290" i="23"/>
  <c r="B1290" i="23" s="1"/>
  <c r="A1226" i="23"/>
  <c r="D1226" i="23" s="1"/>
  <c r="A1162" i="23"/>
  <c r="C1162" i="23" s="1"/>
  <c r="A1098" i="23"/>
  <c r="A1034" i="23"/>
  <c r="B1034" i="23" s="1"/>
  <c r="A970" i="23"/>
  <c r="B970" i="23" s="1"/>
  <c r="A906" i="23"/>
  <c r="A842" i="23"/>
  <c r="A778" i="23"/>
  <c r="B778" i="23" s="1"/>
  <c r="A714" i="23"/>
  <c r="B714" i="23" s="1"/>
  <c r="A650" i="23"/>
  <c r="D650" i="23" s="1"/>
  <c r="A586" i="23"/>
  <c r="A522" i="23"/>
  <c r="C522" i="23" s="1"/>
  <c r="A458" i="23"/>
  <c r="A394" i="23"/>
  <c r="C394" i="23" s="1"/>
  <c r="A330" i="23"/>
  <c r="A266" i="23"/>
  <c r="C266" i="23" s="1"/>
  <c r="A202" i="23"/>
  <c r="D202" i="23" s="1"/>
  <c r="A138" i="23"/>
  <c r="B138" i="23" s="1"/>
  <c r="A72" i="23"/>
  <c r="A2305" i="23"/>
  <c r="B2305" i="23" s="1"/>
  <c r="A2241" i="23"/>
  <c r="A2177" i="23"/>
  <c r="C2177" i="23" s="1"/>
  <c r="A2113" i="23"/>
  <c r="B2113" i="23" s="1"/>
  <c r="A2049" i="23"/>
  <c r="D2049" i="23" s="1"/>
  <c r="A1985" i="23"/>
  <c r="B1985" i="23" s="1"/>
  <c r="A1921" i="23"/>
  <c r="B1921" i="23" s="1"/>
  <c r="A1857" i="23"/>
  <c r="D1857" i="23" s="1"/>
  <c r="A1793" i="23"/>
  <c r="B1793" i="23" s="1"/>
  <c r="A1729" i="23"/>
  <c r="A1657" i="23"/>
  <c r="A1529" i="23"/>
  <c r="A1401" i="23"/>
  <c r="B1401" i="23" s="1"/>
  <c r="A1273" i="23"/>
  <c r="B1273" i="23" s="1"/>
  <c r="A1145" i="23"/>
  <c r="B1145" i="23" s="1"/>
  <c r="A1017" i="23"/>
  <c r="C1017" i="23" s="1"/>
  <c r="A889" i="23"/>
  <c r="B889" i="23" s="1"/>
  <c r="A761" i="23"/>
  <c r="C761" i="23" s="1"/>
  <c r="A633" i="23"/>
  <c r="A505" i="23"/>
  <c r="D505" i="23" s="1"/>
  <c r="A377" i="23"/>
  <c r="D377" i="23" s="1"/>
  <c r="A249" i="23"/>
  <c r="B249" i="23" s="1"/>
  <c r="A121" i="23"/>
  <c r="D121" i="23" s="1"/>
  <c r="A2280" i="23"/>
  <c r="A2152" i="23"/>
  <c r="D2152" i="23" s="1"/>
  <c r="A2024" i="23"/>
  <c r="B2024" i="23" s="1"/>
  <c r="A1896" i="23"/>
  <c r="C1896" i="23" s="1"/>
  <c r="A1768" i="23"/>
  <c r="C1768" i="23" s="1"/>
  <c r="A1640" i="23"/>
  <c r="B1640" i="23" s="1"/>
  <c r="A1512" i="23"/>
  <c r="B1512" i="23" s="1"/>
  <c r="A1384" i="23"/>
  <c r="B1384" i="23" s="1"/>
  <c r="A1256" i="23"/>
  <c r="B1256" i="23" s="1"/>
  <c r="A1128" i="23"/>
  <c r="D1128" i="23" s="1"/>
  <c r="A1000" i="23"/>
  <c r="A816" i="23"/>
  <c r="A672" i="23"/>
  <c r="B672" i="23" s="1"/>
  <c r="A488" i="23"/>
  <c r="B488" i="23" s="1"/>
  <c r="A304" i="23"/>
  <c r="B304" i="23" s="1"/>
  <c r="A160" i="23"/>
  <c r="A55" i="23"/>
  <c r="A1730" i="23"/>
  <c r="B1730" i="23" s="1"/>
  <c r="A1666" i="23"/>
  <c r="A1602" i="23"/>
  <c r="D1602" i="23" s="1"/>
  <c r="A1538" i="23"/>
  <c r="A1474" i="23"/>
  <c r="D1474" i="23" s="1"/>
  <c r="A1410" i="23"/>
  <c r="B1410" i="23" s="1"/>
  <c r="A1346" i="23"/>
  <c r="A1282" i="23"/>
  <c r="A1218" i="23"/>
  <c r="B1218" i="23" s="1"/>
  <c r="A1154" i="23"/>
  <c r="A1090" i="23"/>
  <c r="B1090" i="23" s="1"/>
  <c r="A1026" i="23"/>
  <c r="D1026" i="23" s="1"/>
  <c r="A962" i="23"/>
  <c r="D962" i="23" s="1"/>
  <c r="A898" i="23"/>
  <c r="B898" i="23" s="1"/>
  <c r="A834" i="23"/>
  <c r="A770" i="23"/>
  <c r="A706" i="23"/>
  <c r="B706" i="23" s="1"/>
  <c r="A642" i="23"/>
  <c r="A578" i="23"/>
  <c r="A514" i="23"/>
  <c r="A450" i="23"/>
  <c r="B450" i="23" s="1"/>
  <c r="A386" i="23"/>
  <c r="D386" i="23" s="1"/>
  <c r="A322" i="23"/>
  <c r="A258" i="23"/>
  <c r="C258" i="23" s="1"/>
  <c r="A194" i="23"/>
  <c r="A130" i="23"/>
  <c r="A62" i="23"/>
  <c r="A2297" i="23"/>
  <c r="B2297" i="23" s="1"/>
  <c r="A2233" i="23"/>
  <c r="D2233" i="23" s="1"/>
  <c r="A2169" i="23"/>
  <c r="B2169" i="23" s="1"/>
  <c r="A2105" i="23"/>
  <c r="A2041" i="23"/>
  <c r="C2041" i="23" s="1"/>
  <c r="A1977" i="23"/>
  <c r="B1977" i="23" s="1"/>
  <c r="A1913" i="23"/>
  <c r="C1913" i="23" s="1"/>
  <c r="A1849" i="23"/>
  <c r="A1785" i="23"/>
  <c r="B1785" i="23" s="1"/>
  <c r="A1721" i="23"/>
  <c r="B1721" i="23" s="1"/>
  <c r="A1649" i="23"/>
  <c r="B1649" i="23" s="1"/>
  <c r="A1521" i="23"/>
  <c r="A1393" i="23"/>
  <c r="A1265" i="23"/>
  <c r="B1265" i="23" s="1"/>
  <c r="A1137" i="23"/>
  <c r="A1009" i="23"/>
  <c r="C1009" i="23" s="1"/>
  <c r="A881" i="23"/>
  <c r="B881" i="23" s="1"/>
  <c r="A753" i="23"/>
  <c r="B753" i="23" s="1"/>
  <c r="A625" i="23"/>
  <c r="C625" i="23" s="1"/>
  <c r="A497" i="23"/>
  <c r="A369" i="23"/>
  <c r="A241" i="23"/>
  <c r="D241" i="23" s="1"/>
  <c r="A113" i="23"/>
  <c r="D113" i="23" s="1"/>
  <c r="A2272" i="23"/>
  <c r="B2272" i="23" s="1"/>
  <c r="A2144" i="23"/>
  <c r="D2144" i="23" s="1"/>
  <c r="A2016" i="23"/>
  <c r="C2016" i="23" s="1"/>
  <c r="A1888" i="23"/>
  <c r="C1888" i="23" s="1"/>
  <c r="A1760" i="23"/>
  <c r="A1632" i="23"/>
  <c r="D1632" i="23" s="1"/>
  <c r="A1504" i="23"/>
  <c r="B1504" i="23" s="1"/>
  <c r="A1376" i="23"/>
  <c r="A1248" i="23"/>
  <c r="A1120" i="23"/>
  <c r="C1120" i="23" s="1"/>
  <c r="A992" i="23"/>
  <c r="C992" i="23" s="1"/>
  <c r="A808" i="23"/>
  <c r="C808" i="23" s="1"/>
  <c r="A624" i="23"/>
  <c r="B624" i="23" s="1"/>
  <c r="A480" i="23"/>
  <c r="A296" i="23"/>
  <c r="D296" i="23" s="1"/>
  <c r="A112" i="23"/>
  <c r="D112" i="23" s="1"/>
  <c r="A47" i="23"/>
  <c r="B47" i="23" s="1"/>
  <c r="A1889" i="23"/>
  <c r="B1889" i="23" s="1"/>
  <c r="A1825" i="23"/>
  <c r="B1825" i="23" s="1"/>
  <c r="A1761" i="23"/>
  <c r="C1761" i="23" s="1"/>
  <c r="A1697" i="23"/>
  <c r="B1697" i="23" s="1"/>
  <c r="A1593" i="23"/>
  <c r="A1465" i="23"/>
  <c r="A1337" i="23"/>
  <c r="B1337" i="23" s="1"/>
  <c r="A1209" i="23"/>
  <c r="A1081" i="23"/>
  <c r="A953" i="23"/>
  <c r="B953" i="23" s="1"/>
  <c r="A825" i="23"/>
  <c r="B825" i="23" s="1"/>
  <c r="A697" i="23"/>
  <c r="B697" i="23" s="1"/>
  <c r="A569" i="23"/>
  <c r="D569" i="23" s="1"/>
  <c r="A441" i="23"/>
  <c r="C441" i="23" s="1"/>
  <c r="A313" i="23"/>
  <c r="A185" i="23"/>
  <c r="C185" i="23" s="1"/>
  <c r="A52" i="23"/>
  <c r="B52" i="23" s="1"/>
  <c r="A2216" i="23"/>
  <c r="B2216" i="23" s="1"/>
  <c r="A2088" i="23"/>
  <c r="B2088" i="23" s="1"/>
  <c r="A1960" i="23"/>
  <c r="B1960" i="23" s="1"/>
  <c r="A1832" i="23"/>
  <c r="C1832" i="23" s="1"/>
  <c r="A1704" i="23"/>
  <c r="D1704" i="23" s="1"/>
  <c r="A1576" i="23"/>
  <c r="A1448" i="23"/>
  <c r="A1320" i="23"/>
  <c r="A1192" i="23"/>
  <c r="D1192" i="23" s="1"/>
  <c r="A1064" i="23"/>
  <c r="B1064" i="23" s="1"/>
  <c r="A928" i="23"/>
  <c r="B928" i="23" s="1"/>
  <c r="A744" i="23"/>
  <c r="D744" i="23" s="1"/>
  <c r="A560" i="23"/>
  <c r="A416" i="23"/>
  <c r="C416" i="23" s="1"/>
  <c r="A232" i="23"/>
  <c r="A42" i="23"/>
  <c r="B42" i="23" s="1"/>
  <c r="A1506" i="23"/>
  <c r="B1506" i="23" s="1"/>
  <c r="A1442" i="23"/>
  <c r="B1442" i="23" s="1"/>
  <c r="A1378" i="23"/>
  <c r="C1378" i="23" s="1"/>
  <c r="A1314" i="23"/>
  <c r="C1314" i="23" s="1"/>
  <c r="A1250" i="23"/>
  <c r="A1186" i="23"/>
  <c r="A1122" i="23"/>
  <c r="A1058" i="23"/>
  <c r="A994" i="23"/>
  <c r="D994" i="23" s="1"/>
  <c r="A930" i="23"/>
  <c r="B930" i="23" s="1"/>
  <c r="A866" i="23"/>
  <c r="B866" i="23" s="1"/>
  <c r="A802" i="23"/>
  <c r="C802" i="23" s="1"/>
  <c r="A738" i="23"/>
  <c r="A674" i="23"/>
  <c r="A610" i="23"/>
  <c r="B610" i="23" s="1"/>
  <c r="A546" i="23"/>
  <c r="A482" i="23"/>
  <c r="B482" i="23" s="1"/>
  <c r="A418" i="23"/>
  <c r="C418" i="23" s="1"/>
  <c r="A354" i="23"/>
  <c r="B354" i="23" s="1"/>
  <c r="A290" i="23"/>
  <c r="D290" i="23" s="1"/>
  <c r="A226" i="23"/>
  <c r="B226" i="23" s="1"/>
  <c r="A162" i="23"/>
  <c r="A98" i="23"/>
  <c r="B98" i="23" s="1"/>
  <c r="A26" i="23"/>
  <c r="B26" i="23" s="1"/>
  <c r="A2265" i="23"/>
  <c r="B2265" i="23" s="1"/>
  <c r="A2201" i="23"/>
  <c r="B2201" i="23" s="1"/>
  <c r="A2137" i="23"/>
  <c r="C2137" i="23" s="1"/>
  <c r="A2073" i="23"/>
  <c r="A2009" i="23"/>
  <c r="B2009" i="23" s="1"/>
  <c r="A1945" i="23"/>
  <c r="D1945" i="23" s="1"/>
  <c r="A1881" i="23"/>
  <c r="D1881" i="23" s="1"/>
  <c r="A1817" i="23"/>
  <c r="A1753" i="23"/>
  <c r="B1753" i="23" s="1"/>
  <c r="A1689" i="23"/>
  <c r="B1689" i="23" s="1"/>
  <c r="A1585" i="23"/>
  <c r="D1585" i="23" s="1"/>
  <c r="A1457" i="23"/>
  <c r="B1457" i="23" s="1"/>
  <c r="A1329" i="23"/>
  <c r="B1329" i="23" s="1"/>
  <c r="A1201" i="23"/>
  <c r="A1073" i="23"/>
  <c r="B1073" i="23" s="1"/>
  <c r="A945" i="23"/>
  <c r="A817" i="23"/>
  <c r="D817" i="23" s="1"/>
  <c r="A689" i="23"/>
  <c r="D689" i="23" s="1"/>
  <c r="A561" i="23"/>
  <c r="B561" i="23" s="1"/>
  <c r="A433" i="23"/>
  <c r="A305" i="23"/>
  <c r="B305" i="23" s="1"/>
  <c r="A177" i="23"/>
  <c r="A43" i="23"/>
  <c r="B43" i="23" s="1"/>
  <c r="A2208" i="23"/>
  <c r="A2080" i="23"/>
  <c r="C2080" i="23" s="1"/>
  <c r="A1952" i="23"/>
  <c r="C1952" i="23" s="1"/>
  <c r="A1824" i="23"/>
  <c r="B1824" i="23" s="1"/>
  <c r="A1696" i="23"/>
  <c r="B1696" i="23" s="1"/>
  <c r="A1568" i="23"/>
  <c r="C1568" i="23" s="1"/>
  <c r="A1440" i="23"/>
  <c r="A1312" i="23"/>
  <c r="B1312" i="23" s="1"/>
  <c r="A1184" i="23"/>
  <c r="D1184" i="23" s="1"/>
  <c r="A1056" i="23"/>
  <c r="B1056" i="23" s="1"/>
  <c r="A880" i="23"/>
  <c r="D880" i="23" s="1"/>
  <c r="A736" i="23"/>
  <c r="C736" i="23" s="1"/>
  <c r="A552" i="23"/>
  <c r="C552" i="23" s="1"/>
  <c r="A368" i="23"/>
  <c r="B368" i="23" s="1"/>
  <c r="A224" i="23"/>
  <c r="A33" i="23"/>
  <c r="C33" i="23" s="1"/>
  <c r="A1633" i="23"/>
  <c r="B1633" i="23" s="1"/>
  <c r="A1569" i="23"/>
  <c r="B1569" i="23" s="1"/>
  <c r="A1505" i="23"/>
  <c r="B1505" i="23" s="1"/>
  <c r="A1441" i="23"/>
  <c r="D1441" i="23" s="1"/>
  <c r="A1377" i="23"/>
  <c r="B1377" i="23" s="1"/>
  <c r="A1313" i="23"/>
  <c r="C1313" i="23" s="1"/>
  <c r="A1249" i="23"/>
  <c r="A1185" i="23"/>
  <c r="B1185" i="23" s="1"/>
  <c r="A1121" i="23"/>
  <c r="A1057" i="23"/>
  <c r="D1057" i="23" s="1"/>
  <c r="A993" i="23"/>
  <c r="B993" i="23" s="1"/>
  <c r="A929" i="23"/>
  <c r="A865" i="23"/>
  <c r="D865" i="23" s="1"/>
  <c r="A801" i="23"/>
  <c r="A737" i="23"/>
  <c r="A673" i="23"/>
  <c r="C673" i="23" s="1"/>
  <c r="A609" i="23"/>
  <c r="A545" i="23"/>
  <c r="C545" i="23" s="1"/>
  <c r="A481" i="23"/>
  <c r="D481" i="23" s="1"/>
  <c r="A417" i="23"/>
  <c r="A353" i="23"/>
  <c r="B353" i="23" s="1"/>
  <c r="A289" i="23"/>
  <c r="C289" i="23" s="1"/>
  <c r="A225" i="23"/>
  <c r="B225" i="23" s="1"/>
  <c r="A161" i="23"/>
  <c r="A97" i="23"/>
  <c r="A25" i="23"/>
  <c r="C25" i="23" s="1"/>
  <c r="A2256" i="23"/>
  <c r="C2256" i="23" s="1"/>
  <c r="A2192" i="23"/>
  <c r="D2192" i="23" s="1"/>
  <c r="A2128" i="23"/>
  <c r="A2064" i="23"/>
  <c r="D2064" i="23" s="1"/>
  <c r="A2000" i="23"/>
  <c r="B2000" i="23" s="1"/>
  <c r="A1936" i="23"/>
  <c r="B1936" i="23" s="1"/>
  <c r="A1872" i="23"/>
  <c r="B1872" i="23" s="1"/>
  <c r="A1808" i="23"/>
  <c r="B1808" i="23" s="1"/>
  <c r="A1744" i="23"/>
  <c r="D1744" i="23" s="1"/>
  <c r="A1680" i="23"/>
  <c r="D1680" i="23" s="1"/>
  <c r="A1616" i="23"/>
  <c r="A1552" i="23"/>
  <c r="C1552" i="23" s="1"/>
  <c r="A1488" i="23"/>
  <c r="D1488" i="23" s="1"/>
  <c r="A1424" i="23"/>
  <c r="D1424" i="23" s="1"/>
  <c r="A1360" i="23"/>
  <c r="C1360" i="23" s="1"/>
  <c r="A1296" i="23"/>
  <c r="B1296" i="23" s="1"/>
  <c r="A1232" i="23"/>
  <c r="B1232" i="23" s="1"/>
  <c r="A1168" i="23"/>
  <c r="C1168" i="23" s="1"/>
  <c r="A1104" i="23"/>
  <c r="C1104" i="23" s="1"/>
  <c r="A1040" i="23"/>
  <c r="A976" i="23"/>
  <c r="B976" i="23" s="1"/>
  <c r="A912" i="23"/>
  <c r="C912" i="23" s="1"/>
  <c r="A848" i="23"/>
  <c r="A784" i="23"/>
  <c r="D784" i="23" s="1"/>
  <c r="A720" i="23"/>
  <c r="C720" i="23" s="1"/>
  <c r="A656" i="23"/>
  <c r="C656" i="23" s="1"/>
  <c r="A592" i="23"/>
  <c r="A528" i="23"/>
  <c r="B528" i="23" s="1"/>
  <c r="A464" i="23"/>
  <c r="D464" i="23" s="1"/>
  <c r="A400" i="23"/>
  <c r="B400" i="23" s="1"/>
  <c r="A336" i="23"/>
  <c r="A272" i="23"/>
  <c r="C272" i="23" s="1"/>
  <c r="A208" i="23"/>
  <c r="D208" i="23" s="1"/>
  <c r="A144" i="23"/>
  <c r="D144" i="23" s="1"/>
  <c r="A78" i="23"/>
  <c r="D78" i="23" s="1"/>
  <c r="A5" i="23"/>
  <c r="D5" i="23" s="1"/>
  <c r="A31" i="23"/>
  <c r="C31" i="23" s="1"/>
  <c r="A1625" i="23"/>
  <c r="A1561" i="23"/>
  <c r="C1561" i="23" s="1"/>
  <c r="A1497" i="23"/>
  <c r="B1497" i="23" s="1"/>
  <c r="A1433" i="23"/>
  <c r="D1433" i="23" s="1"/>
  <c r="A1369" i="23"/>
  <c r="C1369" i="23" s="1"/>
  <c r="A1305" i="23"/>
  <c r="D1305" i="23" s="1"/>
  <c r="A1241" i="23"/>
  <c r="B1241" i="23" s="1"/>
  <c r="A1177" i="23"/>
  <c r="A1113" i="23"/>
  <c r="A1049" i="23"/>
  <c r="A985" i="23"/>
  <c r="B985" i="23" s="1"/>
  <c r="A921" i="23"/>
  <c r="C921" i="23" s="1"/>
  <c r="A857" i="23"/>
  <c r="B857" i="23" s="1"/>
  <c r="A793" i="23"/>
  <c r="A729" i="23"/>
  <c r="D729" i="23" s="1"/>
  <c r="A665" i="23"/>
  <c r="A601" i="23"/>
  <c r="A537" i="23"/>
  <c r="D537" i="23" s="1"/>
  <c r="A473" i="23"/>
  <c r="B473" i="23" s="1"/>
  <c r="A409" i="23"/>
  <c r="C409" i="23" s="1"/>
  <c r="A345" i="23"/>
  <c r="A281" i="23"/>
  <c r="B281" i="23" s="1"/>
  <c r="A217" i="23"/>
  <c r="B217" i="23" s="1"/>
  <c r="A153" i="23"/>
  <c r="D153" i="23" s="1"/>
  <c r="A89" i="23"/>
  <c r="A16" i="23"/>
  <c r="B16" i="23" s="1"/>
  <c r="A2248" i="23"/>
  <c r="B2248" i="23" s="1"/>
  <c r="A2184" i="23"/>
  <c r="B2184" i="23" s="1"/>
  <c r="A2120" i="23"/>
  <c r="D2120" i="23" s="1"/>
  <c r="A2056" i="23"/>
  <c r="B2056" i="23" s="1"/>
  <c r="A1992" i="23"/>
  <c r="A1928" i="23"/>
  <c r="B1928" i="23" s="1"/>
  <c r="A1864" i="23"/>
  <c r="A1800" i="23"/>
  <c r="A1736" i="23"/>
  <c r="D1736" i="23" s="1"/>
  <c r="A1672" i="23"/>
  <c r="C1672" i="23" s="1"/>
  <c r="A1608" i="23"/>
  <c r="B1608" i="23" s="1"/>
  <c r="A1544" i="23"/>
  <c r="A1480" i="23"/>
  <c r="B1480" i="23" s="1"/>
  <c r="A1416" i="23"/>
  <c r="D1416" i="23" s="1"/>
  <c r="A1352" i="23"/>
  <c r="C1352" i="23" s="1"/>
  <c r="A1288" i="23"/>
  <c r="B1288" i="23" s="1"/>
  <c r="A1224" i="23"/>
  <c r="D1224" i="23" s="1"/>
  <c r="A1160" i="23"/>
  <c r="C1160" i="23" s="1"/>
  <c r="A1096" i="23"/>
  <c r="D1096" i="23" s="1"/>
  <c r="A1032" i="23"/>
  <c r="D1032" i="23" s="1"/>
  <c r="A968" i="23"/>
  <c r="A904" i="23"/>
  <c r="B904" i="23" s="1"/>
  <c r="A840" i="23"/>
  <c r="D840" i="23" s="1"/>
  <c r="A776" i="23"/>
  <c r="A712" i="23"/>
  <c r="C712" i="23" s="1"/>
  <c r="A648" i="23"/>
  <c r="B648" i="23" s="1"/>
  <c r="A584" i="23"/>
  <c r="D584" i="23" s="1"/>
  <c r="A520" i="23"/>
  <c r="D520" i="23" s="1"/>
  <c r="A456" i="23"/>
  <c r="B456" i="23" s="1"/>
  <c r="A392" i="23"/>
  <c r="A328" i="23"/>
  <c r="A264" i="23"/>
  <c r="B264" i="23" s="1"/>
  <c r="A200" i="23"/>
  <c r="B200" i="23" s="1"/>
  <c r="A136" i="23"/>
  <c r="D136" i="23" s="1"/>
  <c r="A69" i="23"/>
  <c r="B69" i="23" s="1"/>
  <c r="A87" i="23"/>
  <c r="B87" i="23" s="1"/>
  <c r="A23" i="23"/>
  <c r="C23" i="23" s="1"/>
  <c r="A1617" i="23"/>
  <c r="A1553" i="23"/>
  <c r="A1489" i="23"/>
  <c r="A1425" i="23"/>
  <c r="D1425" i="23" s="1"/>
  <c r="A1361" i="23"/>
  <c r="D1361" i="23" s="1"/>
  <c r="A1297" i="23"/>
  <c r="C1297" i="23" s="1"/>
  <c r="A1233" i="23"/>
  <c r="B1233" i="23" s="1"/>
  <c r="A1169" i="23"/>
  <c r="C1169" i="23" s="1"/>
  <c r="A1105" i="23"/>
  <c r="D1105" i="23" s="1"/>
  <c r="A1041" i="23"/>
  <c r="A977" i="23"/>
  <c r="B977" i="23" s="1"/>
  <c r="A913" i="23"/>
  <c r="C913" i="23" s="1"/>
  <c r="A849" i="23"/>
  <c r="D849" i="23" s="1"/>
  <c r="A785" i="23"/>
  <c r="D785" i="23" s="1"/>
  <c r="A721" i="23"/>
  <c r="D721" i="23" s="1"/>
  <c r="A657" i="23"/>
  <c r="D657" i="23" s="1"/>
  <c r="A593" i="23"/>
  <c r="C593" i="23" s="1"/>
  <c r="A529" i="23"/>
  <c r="A465" i="23"/>
  <c r="C465" i="23" s="1"/>
  <c r="A401" i="23"/>
  <c r="D401" i="23" s="1"/>
  <c r="A337" i="23"/>
  <c r="D337" i="23" s="1"/>
  <c r="A273" i="23"/>
  <c r="A209" i="23"/>
  <c r="A145" i="23"/>
  <c r="B145" i="23" s="1"/>
  <c r="A80" i="23"/>
  <c r="B80" i="23" s="1"/>
  <c r="A6" i="23"/>
  <c r="A2240" i="23"/>
  <c r="C2240" i="23" s="1"/>
  <c r="A2176" i="23"/>
  <c r="B2176" i="23" s="1"/>
  <c r="A2112" i="23"/>
  <c r="C2112" i="23" s="1"/>
  <c r="A2048" i="23"/>
  <c r="C2048" i="23" s="1"/>
  <c r="A1984" i="23"/>
  <c r="C1984" i="23" s="1"/>
  <c r="A1920" i="23"/>
  <c r="D1920" i="23" s="1"/>
  <c r="A1856" i="23"/>
  <c r="B1856" i="23" s="1"/>
  <c r="A1792" i="23"/>
  <c r="A1728" i="23"/>
  <c r="B1728" i="23" s="1"/>
  <c r="A1664" i="23"/>
  <c r="B1664" i="23" s="1"/>
  <c r="A1600" i="23"/>
  <c r="C1600" i="23" s="1"/>
  <c r="A1536" i="23"/>
  <c r="B1536" i="23" s="1"/>
  <c r="A1472" i="23"/>
  <c r="C1472" i="23" s="1"/>
  <c r="A1408" i="23"/>
  <c r="D1408" i="23" s="1"/>
  <c r="A1344" i="23"/>
  <c r="A1280" i="23"/>
  <c r="A1216" i="23"/>
  <c r="D1216" i="23" s="1"/>
  <c r="A1152" i="23"/>
  <c r="D1152" i="23" s="1"/>
  <c r="A1088" i="23"/>
  <c r="D1088" i="23" s="1"/>
  <c r="A1024" i="23"/>
  <c r="B1024" i="23" s="1"/>
  <c r="A960" i="23"/>
  <c r="B960" i="23" s="1"/>
  <c r="A896" i="23"/>
  <c r="B896" i="23" s="1"/>
  <c r="A832" i="23"/>
  <c r="A768" i="23"/>
  <c r="B768" i="23" s="1"/>
  <c r="A704" i="23"/>
  <c r="C704" i="23" s="1"/>
  <c r="A640" i="23"/>
  <c r="D640" i="23" s="1"/>
  <c r="A576" i="23"/>
  <c r="B576" i="23" s="1"/>
  <c r="A512" i="23"/>
  <c r="C512" i="23" s="1"/>
  <c r="A448" i="23"/>
  <c r="C448" i="23" s="1"/>
  <c r="A384" i="23"/>
  <c r="B384" i="23" s="1"/>
  <c r="A320" i="23"/>
  <c r="A256" i="23"/>
  <c r="A192" i="23"/>
  <c r="B192" i="23" s="1"/>
  <c r="A128" i="23"/>
  <c r="D128" i="23" s="1"/>
  <c r="A60" i="23"/>
  <c r="D60" i="23" s="1"/>
  <c r="A79" i="23"/>
  <c r="C79" i="23" s="1"/>
  <c r="A15" i="23"/>
  <c r="C15" i="23" s="1"/>
  <c r="A1673" i="23"/>
  <c r="C1673" i="23" s="1"/>
  <c r="A1609" i="23"/>
  <c r="A1545" i="23"/>
  <c r="B1545" i="23" s="1"/>
  <c r="A1481" i="23"/>
  <c r="C1481" i="23" s="1"/>
  <c r="A1417" i="23"/>
  <c r="C1417" i="23" s="1"/>
  <c r="A1353" i="23"/>
  <c r="B1353" i="23" s="1"/>
  <c r="A1289" i="23"/>
  <c r="B1289" i="23" s="1"/>
  <c r="A1225" i="23"/>
  <c r="B1225" i="23" s="1"/>
  <c r="A1161" i="23"/>
  <c r="C1161" i="23" s="1"/>
  <c r="A1097" i="23"/>
  <c r="C1097" i="23" s="1"/>
  <c r="A1033" i="23"/>
  <c r="D1033" i="23" s="1"/>
  <c r="A969" i="23"/>
  <c r="C969" i="23" s="1"/>
  <c r="A905" i="23"/>
  <c r="D905" i="23" s="1"/>
  <c r="A841" i="23"/>
  <c r="B841" i="23" s="1"/>
  <c r="A777" i="23"/>
  <c r="A713" i="23"/>
  <c r="B713" i="23" s="1"/>
  <c r="A649" i="23"/>
  <c r="B649" i="23" s="1"/>
  <c r="A585" i="23"/>
  <c r="A521" i="23"/>
  <c r="D521" i="23" s="1"/>
  <c r="A457" i="23"/>
  <c r="D457" i="23" s="1"/>
  <c r="A393" i="23"/>
  <c r="C393" i="23" s="1"/>
  <c r="A329" i="23"/>
  <c r="C329" i="23" s="1"/>
  <c r="A265" i="23"/>
  <c r="B265" i="23" s="1"/>
  <c r="A201" i="23"/>
  <c r="C201" i="23" s="1"/>
  <c r="A137" i="23"/>
  <c r="C137" i="23" s="1"/>
  <c r="A70" i="23"/>
  <c r="A2296" i="23"/>
  <c r="C2296" i="23" s="1"/>
  <c r="A2232" i="23"/>
  <c r="C2232" i="23" s="1"/>
  <c r="A2168" i="23"/>
  <c r="C2168" i="23" s="1"/>
  <c r="A2104" i="23"/>
  <c r="B2104" i="23" s="1"/>
  <c r="A2040" i="23"/>
  <c r="A1976" i="23"/>
  <c r="B1976" i="23" s="1"/>
  <c r="A1912" i="23"/>
  <c r="B1912" i="23" s="1"/>
  <c r="A1848" i="23"/>
  <c r="A1784" i="23"/>
  <c r="A1720" i="23"/>
  <c r="B1720" i="23" s="1"/>
  <c r="A1656" i="23"/>
  <c r="C1656" i="23" s="1"/>
  <c r="A1592" i="23"/>
  <c r="C1592" i="23" s="1"/>
  <c r="A1528" i="23"/>
  <c r="A1464" i="23"/>
  <c r="B1464" i="23" s="1"/>
  <c r="A1400" i="23"/>
  <c r="B1400" i="23" s="1"/>
  <c r="A1336" i="23"/>
  <c r="A1272" i="23"/>
  <c r="A1208" i="23"/>
  <c r="C1208" i="23" s="1"/>
  <c r="A1144" i="23"/>
  <c r="B1144" i="23" s="1"/>
  <c r="A1080" i="23"/>
  <c r="D1080" i="23" s="1"/>
  <c r="A1016" i="23"/>
  <c r="C1016" i="23" s="1"/>
  <c r="A952" i="23"/>
  <c r="C952" i="23" s="1"/>
  <c r="A888" i="23"/>
  <c r="C888" i="23" s="1"/>
  <c r="A824" i="23"/>
  <c r="A760" i="23"/>
  <c r="B760" i="23" s="1"/>
  <c r="A696" i="23"/>
  <c r="C696" i="23" s="1"/>
  <c r="A632" i="23"/>
  <c r="B632" i="23" s="1"/>
  <c r="A568" i="23"/>
  <c r="C568" i="23" s="1"/>
  <c r="A504" i="23"/>
  <c r="B504" i="23" s="1"/>
  <c r="A440" i="23"/>
  <c r="B440" i="23" s="1"/>
  <c r="A376" i="23"/>
  <c r="B376" i="23" s="1"/>
  <c r="A312" i="23"/>
  <c r="B312" i="23" s="1"/>
  <c r="A248" i="23"/>
  <c r="C248" i="23" s="1"/>
  <c r="A184" i="23"/>
  <c r="C184" i="23" s="1"/>
  <c r="A120" i="23"/>
  <c r="B120" i="23" s="1"/>
  <c r="A51" i="23"/>
  <c r="D51" i="23" s="1"/>
  <c r="A71" i="23"/>
  <c r="B71" i="23" s="1"/>
  <c r="A7" i="23"/>
  <c r="D7" i="23" s="1"/>
  <c r="A984" i="23"/>
  <c r="B984" i="23" s="1"/>
  <c r="A920" i="23"/>
  <c r="D920" i="23" s="1"/>
  <c r="A856" i="23"/>
  <c r="B856" i="23" s="1"/>
  <c r="A792" i="23"/>
  <c r="D792" i="23" s="1"/>
  <c r="A728" i="23"/>
  <c r="D728" i="23" s="1"/>
  <c r="A664" i="23"/>
  <c r="D664" i="23" s="1"/>
  <c r="A600" i="23"/>
  <c r="B600" i="23" s="1"/>
  <c r="A536" i="23"/>
  <c r="D536" i="23" s="1"/>
  <c r="A472" i="23"/>
  <c r="C472" i="23" s="1"/>
  <c r="A408" i="23"/>
  <c r="C408" i="23" s="1"/>
  <c r="A344" i="23"/>
  <c r="A280" i="23"/>
  <c r="B280" i="23" s="1"/>
  <c r="A216" i="23"/>
  <c r="C216" i="23" s="1"/>
  <c r="A152" i="23"/>
  <c r="A88" i="23"/>
  <c r="D88" i="23" s="1"/>
  <c r="A14" i="23"/>
  <c r="D14" i="23" s="1"/>
  <c r="C5350" i="23"/>
  <c r="B5333" i="23"/>
  <c r="C5333" i="23"/>
  <c r="D5333" i="23"/>
  <c r="B5316" i="23"/>
  <c r="C5316" i="23"/>
  <c r="D5316" i="23"/>
  <c r="B5363" i="23"/>
  <c r="C5363" i="23"/>
  <c r="D5363" i="23"/>
  <c r="D5107" i="23"/>
  <c r="B5107" i="23"/>
  <c r="C5107" i="23"/>
  <c r="B5200" i="23"/>
  <c r="C4911" i="23"/>
  <c r="B4836" i="23"/>
  <c r="D4324" i="23"/>
  <c r="B5397" i="23"/>
  <c r="C5397" i="23"/>
  <c r="D5397" i="23"/>
  <c r="B5380" i="23"/>
  <c r="C5380" i="23"/>
  <c r="D5380" i="23"/>
  <c r="D5017" i="23"/>
  <c r="C4719" i="23"/>
  <c r="D4719" i="23"/>
  <c r="B4719" i="23"/>
  <c r="B4079" i="23"/>
  <c r="C4079" i="23"/>
  <c r="D4079" i="23"/>
  <c r="B5261" i="23"/>
  <c r="C5261" i="23"/>
  <c r="D5261" i="23"/>
  <c r="B5308" i="23"/>
  <c r="C5308" i="23"/>
  <c r="D5308" i="23"/>
  <c r="B5244" i="23"/>
  <c r="C5244" i="23"/>
  <c r="D5244" i="23"/>
  <c r="B5355" i="23"/>
  <c r="C5355" i="23"/>
  <c r="D5355" i="23"/>
  <c r="C5274" i="23"/>
  <c r="B5082" i="23"/>
  <c r="C5082" i="23"/>
  <c r="D5082" i="23"/>
  <c r="C5393" i="23"/>
  <c r="B5329" i="23"/>
  <c r="C5329" i="23"/>
  <c r="D5329" i="23"/>
  <c r="D5137" i="23"/>
  <c r="B5073" i="23"/>
  <c r="C5073" i="23"/>
  <c r="D5073" i="23"/>
  <c r="D5009" i="23"/>
  <c r="B5320" i="23"/>
  <c r="C5320" i="23"/>
  <c r="D5320" i="23"/>
  <c r="D5192" i="23"/>
  <c r="C4979" i="23"/>
  <c r="B4467" i="23"/>
  <c r="C4467" i="23"/>
  <c r="D4467" i="23"/>
  <c r="B5311" i="23"/>
  <c r="C5311" i="23"/>
  <c r="D5311" i="23"/>
  <c r="D5119" i="23"/>
  <c r="B5119" i="23"/>
  <c r="C5119" i="23"/>
  <c r="B4907" i="23"/>
  <c r="C4839" i="23"/>
  <c r="D4839" i="23"/>
  <c r="C4071" i="23"/>
  <c r="D4071" i="23"/>
  <c r="B4071" i="23"/>
  <c r="D3111" i="23"/>
  <c r="D2599" i="23"/>
  <c r="B4814" i="23"/>
  <c r="D4046" i="23"/>
  <c r="D2278" i="23"/>
  <c r="B4956" i="23"/>
  <c r="D3932" i="23"/>
  <c r="D3875" i="23"/>
  <c r="C4947" i="23"/>
  <c r="D4947" i="23"/>
  <c r="B4947" i="23"/>
  <c r="D5299" i="23"/>
  <c r="B4811" i="23"/>
  <c r="D4811" i="23"/>
  <c r="B5346" i="23"/>
  <c r="C5346" i="23"/>
  <c r="D5346" i="23"/>
  <c r="B5090" i="23"/>
  <c r="C5090" i="23"/>
  <c r="D5090" i="23"/>
  <c r="D5255" i="23"/>
  <c r="D4143" i="23"/>
  <c r="B2543" i="23"/>
  <c r="C2543" i="23"/>
  <c r="D2261" i="23"/>
  <c r="C5325" i="23"/>
  <c r="D5325" i="23"/>
  <c r="B5325" i="23"/>
  <c r="B5372" i="23"/>
  <c r="C5372" i="23"/>
  <c r="D5372" i="23"/>
  <c r="B5099" i="23"/>
  <c r="C5099" i="23"/>
  <c r="D5099" i="23"/>
  <c r="C5338" i="23"/>
  <c r="D5338" i="23"/>
  <c r="B5338" i="23"/>
  <c r="B5142" i="23"/>
  <c r="B5078" i="23"/>
  <c r="B5253" i="23"/>
  <c r="C5253" i="23"/>
  <c r="D5253" i="23"/>
  <c r="C5189" i="23"/>
  <c r="D5189" i="23"/>
  <c r="B5189" i="23"/>
  <c r="B5236" i="23"/>
  <c r="C5236" i="23"/>
  <c r="D5236" i="23"/>
  <c r="D5347" i="23"/>
  <c r="B5283" i="23"/>
  <c r="C5283" i="23"/>
  <c r="D5283" i="23"/>
  <c r="D5155" i="23"/>
  <c r="B5091" i="23"/>
  <c r="C5091" i="23"/>
  <c r="D5091" i="23"/>
  <c r="B5027" i="23"/>
  <c r="C5027" i="23"/>
  <c r="D5027" i="23"/>
  <c r="C4683" i="23"/>
  <c r="B5266" i="23"/>
  <c r="C5266" i="23"/>
  <c r="D5266" i="23"/>
  <c r="C5202" i="23"/>
  <c r="D5202" i="23"/>
  <c r="C5010" i="23"/>
  <c r="D5010" i="23"/>
  <c r="B5010" i="23"/>
  <c r="B5385" i="23"/>
  <c r="C5385" i="23"/>
  <c r="D5385" i="23"/>
  <c r="D5321" i="23"/>
  <c r="B5257" i="23"/>
  <c r="C5257" i="23"/>
  <c r="D5257" i="23"/>
  <c r="B4987" i="23"/>
  <c r="C4987" i="23"/>
  <c r="D4987" i="23"/>
  <c r="B5312" i="23"/>
  <c r="C5312" i="23"/>
  <c r="D5312" i="23"/>
  <c r="B4403" i="23"/>
  <c r="D4403" i="23"/>
  <c r="C4403" i="23"/>
  <c r="C5047" i="23"/>
  <c r="B4843" i="23"/>
  <c r="C4843" i="23"/>
  <c r="D4843" i="23"/>
  <c r="B4959" i="23"/>
  <c r="C4959" i="23"/>
  <c r="D4959" i="23"/>
  <c r="D4895" i="23"/>
  <c r="B4895" i="23"/>
  <c r="C4895" i="23"/>
  <c r="B4767" i="23"/>
  <c r="C4767" i="23"/>
  <c r="D4767" i="23"/>
  <c r="C4703" i="23"/>
  <c r="D4703" i="23"/>
  <c r="B4703" i="23"/>
  <c r="B4575" i="23"/>
  <c r="C4575" i="23"/>
  <c r="D4575" i="23"/>
  <c r="B4511" i="23"/>
  <c r="D4127" i="23"/>
  <c r="C4063" i="23"/>
  <c r="C3999" i="23"/>
  <c r="D3999" i="23"/>
  <c r="B3551" i="23"/>
  <c r="B3487" i="23"/>
  <c r="D3487" i="23"/>
  <c r="C3103" i="23"/>
  <c r="B3039" i="23"/>
  <c r="C3039" i="23"/>
  <c r="C2591" i="23"/>
  <c r="B2527" i="23"/>
  <c r="C2527" i="23"/>
  <c r="D2463" i="23"/>
  <c r="B4998" i="23"/>
  <c r="C4998" i="23"/>
  <c r="D4870" i="23"/>
  <c r="D4806" i="23"/>
  <c r="B4806" i="23"/>
  <c r="D4614" i="23"/>
  <c r="B4422" i="23"/>
  <c r="D4422" i="23"/>
  <c r="B4038" i="23"/>
  <c r="D4038" i="23"/>
  <c r="C3910" i="23"/>
  <c r="B3654" i="23"/>
  <c r="C3654" i="23"/>
  <c r="C3270" i="23"/>
  <c r="D3270" i="23"/>
  <c r="D3078" i="23"/>
  <c r="B3078" i="23"/>
  <c r="C4845" i="23"/>
  <c r="D4845" i="23"/>
  <c r="B2989" i="23"/>
  <c r="C2253" i="23"/>
  <c r="C4884" i="23"/>
  <c r="C4180" i="23"/>
  <c r="C3668" i="23"/>
  <c r="D3476" i="23"/>
  <c r="C3476" i="23"/>
  <c r="B3412" i="23"/>
  <c r="D3284" i="23"/>
  <c r="C2836" i="23"/>
  <c r="B2644" i="23"/>
  <c r="D3995" i="23"/>
  <c r="B3995" i="23"/>
  <c r="C3995" i="23"/>
  <c r="D3227" i="23"/>
  <c r="B3035" i="23"/>
  <c r="B2459" i="23"/>
  <c r="C4170" i="23"/>
  <c r="B3722" i="23"/>
  <c r="B3146" i="23"/>
  <c r="C3146" i="23"/>
  <c r="B5286" i="23"/>
  <c r="B5337" i="23"/>
  <c r="C5337" i="23"/>
  <c r="D5337" i="23"/>
  <c r="B4531" i="23"/>
  <c r="D4531" i="23"/>
  <c r="D4971" i="23"/>
  <c r="C4527" i="23"/>
  <c r="D4527" i="23"/>
  <c r="C4335" i="23"/>
  <c r="B3439" i="23"/>
  <c r="D3439" i="23"/>
  <c r="B3247" i="23"/>
  <c r="C3247" i="23"/>
  <c r="D2991" i="23"/>
  <c r="B5326" i="23"/>
  <c r="B5134" i="23"/>
  <c r="C5134" i="23"/>
  <c r="C5070" i="23"/>
  <c r="D5070" i="23"/>
  <c r="B5070" i="23"/>
  <c r="C5006" i="23"/>
  <c r="D4515" i="23"/>
  <c r="C5373" i="23"/>
  <c r="B5245" i="23"/>
  <c r="C5245" i="23"/>
  <c r="D5245" i="23"/>
  <c r="B5181" i="23"/>
  <c r="C5181" i="23"/>
  <c r="D5181" i="23"/>
  <c r="B5053" i="23"/>
  <c r="C5053" i="23"/>
  <c r="D5053" i="23"/>
  <c r="D4891" i="23"/>
  <c r="B4891" i="23"/>
  <c r="C4891" i="23"/>
  <c r="B5228" i="23"/>
  <c r="C5228" i="23"/>
  <c r="D5228" i="23"/>
  <c r="B5164" i="23"/>
  <c r="C5164" i="23"/>
  <c r="D5164" i="23"/>
  <c r="B5100" i="23"/>
  <c r="C5100" i="23"/>
  <c r="D5100" i="23"/>
  <c r="C5036" i="23"/>
  <c r="C4755" i="23"/>
  <c r="D4243" i="23"/>
  <c r="B5147" i="23"/>
  <c r="C5147" i="23"/>
  <c r="D5147" i="23"/>
  <c r="B5083" i="23"/>
  <c r="B5019" i="23"/>
  <c r="C5019" i="23"/>
  <c r="D5019" i="23"/>
  <c r="B5322" i="23"/>
  <c r="C5322" i="23"/>
  <c r="D5322" i="23"/>
  <c r="D5194" i="23"/>
  <c r="B4995" i="23"/>
  <c r="C4995" i="23"/>
  <c r="D4995" i="23"/>
  <c r="C5377" i="23"/>
  <c r="D5249" i="23"/>
  <c r="B5249" i="23"/>
  <c r="C5249" i="23"/>
  <c r="B5185" i="23"/>
  <c r="C5185" i="23"/>
  <c r="D5185" i="23"/>
  <c r="B5057" i="23"/>
  <c r="D5057" i="23"/>
  <c r="B5368" i="23"/>
  <c r="D5368" i="23"/>
  <c r="C5304" i="23"/>
  <c r="D5304" i="23"/>
  <c r="B5304" i="23"/>
  <c r="B5176" i="23"/>
  <c r="C5176" i="23"/>
  <c r="D5176" i="23"/>
  <c r="B5112" i="23"/>
  <c r="C5112" i="23"/>
  <c r="D5112" i="23"/>
  <c r="B4339" i="23"/>
  <c r="C4339" i="23"/>
  <c r="D4339" i="23"/>
  <c r="B5359" i="23"/>
  <c r="C5359" i="23"/>
  <c r="D5359" i="23"/>
  <c r="B5295" i="23"/>
  <c r="D5295" i="23"/>
  <c r="B5167" i="23"/>
  <c r="B5103" i="23"/>
  <c r="C5103" i="23"/>
  <c r="D5103" i="23"/>
  <c r="B4779" i="23"/>
  <c r="D4779" i="23"/>
  <c r="B4759" i="23"/>
  <c r="C4759" i="23"/>
  <c r="D4759" i="23"/>
  <c r="B4631" i="23"/>
  <c r="D4375" i="23"/>
  <c r="D3991" i="23"/>
  <c r="C3991" i="23"/>
  <c r="B3863" i="23"/>
  <c r="B3287" i="23"/>
  <c r="B3095" i="23"/>
  <c r="C3095" i="23"/>
  <c r="D3095" i="23"/>
  <c r="C2839" i="23"/>
  <c r="D2839" i="23"/>
  <c r="B2839" i="23"/>
  <c r="C2583" i="23"/>
  <c r="D2583" i="23"/>
  <c r="B2391" i="23"/>
  <c r="C2391" i="23"/>
  <c r="D2391" i="23"/>
  <c r="D4926" i="23"/>
  <c r="B4862" i="23"/>
  <c r="C4862" i="23"/>
  <c r="D4862" i="23"/>
  <c r="D4734" i="23"/>
  <c r="B4734" i="23"/>
  <c r="C4734" i="23"/>
  <c r="C4222" i="23"/>
  <c r="B4222" i="23"/>
  <c r="C4030" i="23"/>
  <c r="B4030" i="23"/>
  <c r="B3646" i="23"/>
  <c r="C3646" i="23"/>
  <c r="D3646" i="23"/>
  <c r="C3390" i="23"/>
  <c r="D3390" i="23"/>
  <c r="B3326" i="23"/>
  <c r="B3198" i="23"/>
  <c r="B3070" i="23"/>
  <c r="D3070" i="23"/>
  <c r="C3070" i="23"/>
  <c r="C3006" i="23"/>
  <c r="B2558" i="23"/>
  <c r="C2558" i="23"/>
  <c r="D2558" i="23"/>
  <c r="B4837" i="23"/>
  <c r="B4773" i="23"/>
  <c r="C4773" i="23"/>
  <c r="D4773" i="23"/>
  <c r="D4261" i="23"/>
  <c r="B4261" i="23"/>
  <c r="C4261" i="23"/>
  <c r="C3813" i="23"/>
  <c r="B3749" i="23"/>
  <c r="D3749" i="23"/>
  <c r="D3685" i="23"/>
  <c r="C3557" i="23"/>
  <c r="B3557" i="23"/>
  <c r="C3493" i="23"/>
  <c r="D3493" i="23"/>
  <c r="C2981" i="23"/>
  <c r="D2981" i="23"/>
  <c r="C2469" i="23"/>
  <c r="D2469" i="23"/>
  <c r="D2221" i="23"/>
  <c r="C2221" i="23"/>
  <c r="D4684" i="23"/>
  <c r="B4684" i="23"/>
  <c r="B4172" i="23"/>
  <c r="B3596" i="23"/>
  <c r="B3532" i="23"/>
  <c r="C3532" i="23"/>
  <c r="C3468" i="23"/>
  <c r="B3084" i="23"/>
  <c r="C3020" i="23"/>
  <c r="C2572" i="23"/>
  <c r="C2508" i="23"/>
  <c r="B2508" i="23"/>
  <c r="D3987" i="23"/>
  <c r="B3923" i="23"/>
  <c r="C3923" i="23"/>
  <c r="C3411" i="23"/>
  <c r="D3411" i="23"/>
  <c r="C2899" i="23"/>
  <c r="B2899" i="23"/>
  <c r="B2387" i="23"/>
  <c r="C2387" i="23"/>
  <c r="C3970" i="23"/>
  <c r="C3842" i="23"/>
  <c r="C3586" i="23"/>
  <c r="B3586" i="23"/>
  <c r="B4896" i="23"/>
  <c r="C519" i="23"/>
  <c r="D2134" i="23"/>
  <c r="D301" i="23"/>
  <c r="B5382" i="23"/>
  <c r="C5382" i="23"/>
  <c r="D5382" i="23"/>
  <c r="B5190" i="23"/>
  <c r="C5190" i="23"/>
  <c r="D5190" i="23"/>
  <c r="B5301" i="23"/>
  <c r="C5301" i="23"/>
  <c r="D5301" i="23"/>
  <c r="D5109" i="23"/>
  <c r="B5109" i="23"/>
  <c r="C5109" i="23"/>
  <c r="C4315" i="23"/>
  <c r="D5284" i="23"/>
  <c r="B5284" i="23"/>
  <c r="B5092" i="23"/>
  <c r="C5092" i="23"/>
  <c r="D5092" i="23"/>
  <c r="B5395" i="23"/>
  <c r="C5395" i="23"/>
  <c r="D5395" i="23"/>
  <c r="B5075" i="23"/>
  <c r="C5075" i="23"/>
  <c r="D5075" i="23"/>
  <c r="B5186" i="23"/>
  <c r="C5186" i="23"/>
  <c r="D5186" i="23"/>
  <c r="B5177" i="23"/>
  <c r="C5177" i="23"/>
  <c r="D5177" i="23"/>
  <c r="B4347" i="23"/>
  <c r="C4347" i="23"/>
  <c r="D4347" i="23"/>
  <c r="B5104" i="23"/>
  <c r="C5104" i="23"/>
  <c r="D5104" i="23"/>
  <c r="B5351" i="23"/>
  <c r="C5351" i="23"/>
  <c r="D5351" i="23"/>
  <c r="D5223" i="23"/>
  <c r="B5223" i="23"/>
  <c r="C5223" i="23"/>
  <c r="B4943" i="23"/>
  <c r="C4943" i="23"/>
  <c r="D4943" i="23"/>
  <c r="C4687" i="23"/>
  <c r="D4687" i="23"/>
  <c r="B4687" i="23"/>
  <c r="B4303" i="23"/>
  <c r="C4303" i="23"/>
  <c r="D4303" i="23"/>
  <c r="D4175" i="23"/>
  <c r="B4175" i="23"/>
  <c r="C4175" i="23"/>
  <c r="B4111" i="23"/>
  <c r="D3983" i="23"/>
  <c r="B3983" i="23"/>
  <c r="C3983" i="23"/>
  <c r="B3727" i="23"/>
  <c r="C3407" i="23"/>
  <c r="B3407" i="23"/>
  <c r="D3407" i="23"/>
  <c r="B3343" i="23"/>
  <c r="D3343" i="23"/>
  <c r="C3343" i="23"/>
  <c r="C3215" i="23"/>
  <c r="C2575" i="23"/>
  <c r="B2575" i="23"/>
  <c r="B4982" i="23"/>
  <c r="C4982" i="23"/>
  <c r="D4982" i="23"/>
  <c r="B4470" i="23"/>
  <c r="C4470" i="23"/>
  <c r="D4470" i="23"/>
  <c r="C3702" i="23"/>
  <c r="B3190" i="23"/>
  <c r="D3190" i="23"/>
  <c r="C3190" i="23"/>
  <c r="B2678" i="23"/>
  <c r="B2422" i="23"/>
  <c r="B4957" i="23"/>
  <c r="C4957" i="23"/>
  <c r="D4957" i="23"/>
  <c r="C4829" i="23"/>
  <c r="B4829" i="23"/>
  <c r="B4765" i="23"/>
  <c r="C4765" i="23"/>
  <c r="B4701" i="23"/>
  <c r="C4701" i="23"/>
  <c r="D4701" i="23"/>
  <c r="C4509" i="23"/>
  <c r="D4445" i="23"/>
  <c r="B4445" i="23"/>
  <c r="C4445" i="23"/>
  <c r="D4253" i="23"/>
  <c r="B4253" i="23"/>
  <c r="B4189" i="23"/>
  <c r="B4061" i="23"/>
  <c r="D4061" i="23"/>
  <c r="C4061" i="23"/>
  <c r="C3997" i="23"/>
  <c r="B3997" i="23"/>
  <c r="C3933" i="23"/>
  <c r="D3933" i="23"/>
  <c r="B3933" i="23"/>
  <c r="B3869" i="23"/>
  <c r="D3805" i="23"/>
  <c r="C3613" i="23"/>
  <c r="B3613" i="23"/>
  <c r="C3549" i="23"/>
  <c r="B3549" i="23"/>
  <c r="D3485" i="23"/>
  <c r="C3101" i="23"/>
  <c r="C3037" i="23"/>
  <c r="D2589" i="23"/>
  <c r="C2525" i="23"/>
  <c r="D2525" i="23"/>
  <c r="C4868" i="23"/>
  <c r="B4804" i="23"/>
  <c r="C4804" i="23"/>
  <c r="D4804" i="23"/>
  <c r="C4356" i="23"/>
  <c r="D4356" i="23"/>
  <c r="B4292" i="23"/>
  <c r="C4292" i="23"/>
  <c r="D4292" i="23"/>
  <c r="B4228" i="23"/>
  <c r="B3908" i="23"/>
  <c r="D3844" i="23"/>
  <c r="B3844" i="23"/>
  <c r="C3396" i="23"/>
  <c r="C3332" i="23"/>
  <c r="B3332" i="23"/>
  <c r="C2884" i="23"/>
  <c r="B2820" i="23"/>
  <c r="D2756" i="23"/>
  <c r="C2500" i="23"/>
  <c r="B2308" i="23"/>
  <c r="C2308" i="23"/>
  <c r="C3787" i="23"/>
  <c r="B3723" i="23"/>
  <c r="C3723" i="23"/>
  <c r="D3723" i="23"/>
  <c r="B3019" i="23"/>
  <c r="D3019" i="23"/>
  <c r="B2507" i="23"/>
  <c r="C2507" i="23"/>
  <c r="B2443" i="23"/>
  <c r="C2443" i="23"/>
  <c r="C4922" i="23"/>
  <c r="C4794" i="23"/>
  <c r="C4410" i="23"/>
  <c r="D4410" i="23"/>
  <c r="B4090" i="23"/>
  <c r="D4090" i="23"/>
  <c r="B3706" i="23"/>
  <c r="D3706" i="23"/>
  <c r="B3642" i="23"/>
  <c r="C3642" i="23"/>
  <c r="D3642" i="23"/>
  <c r="D3514" i="23"/>
  <c r="B2874" i="23"/>
  <c r="D2874" i="23"/>
  <c r="D2362" i="23"/>
  <c r="B4585" i="23"/>
  <c r="B4073" i="23"/>
  <c r="C4073" i="23"/>
  <c r="B3561" i="23"/>
  <c r="D3561" i="23"/>
  <c r="B3049" i="23"/>
  <c r="C3049" i="23"/>
  <c r="C4376" i="23"/>
  <c r="B3800" i="23"/>
  <c r="B3736" i="23"/>
  <c r="C3736" i="23"/>
  <c r="C3480" i="23"/>
  <c r="B2712" i="23"/>
  <c r="B2303" i="23"/>
  <c r="D2303" i="23"/>
  <c r="D1151" i="23"/>
  <c r="C895" i="23"/>
  <c r="D511" i="23"/>
  <c r="B511" i="23"/>
  <c r="C319" i="23"/>
  <c r="B191" i="23"/>
  <c r="C1422" i="23"/>
  <c r="D1422" i="23"/>
  <c r="D1230" i="23"/>
  <c r="D1381" i="23"/>
  <c r="D1651" i="23"/>
  <c r="D5062" i="23"/>
  <c r="B5062" i="23"/>
  <c r="C5062" i="23"/>
  <c r="B5365" i="23"/>
  <c r="C5365" i="23"/>
  <c r="D5365" i="23"/>
  <c r="B5173" i="23"/>
  <c r="C5173" i="23"/>
  <c r="C4827" i="23"/>
  <c r="D4827" i="23"/>
  <c r="B4827" i="23"/>
  <c r="D5220" i="23"/>
  <c r="B5028" i="23"/>
  <c r="C5028" i="23"/>
  <c r="D5028" i="23"/>
  <c r="C4691" i="23"/>
  <c r="D4691" i="23"/>
  <c r="B4691" i="23"/>
  <c r="B5203" i="23"/>
  <c r="C5203" i="23"/>
  <c r="D5203" i="23"/>
  <c r="C5011" i="23"/>
  <c r="B5122" i="23"/>
  <c r="C5122" i="23"/>
  <c r="B5305" i="23"/>
  <c r="C5305" i="23"/>
  <c r="D5305" i="23"/>
  <c r="C5113" i="23"/>
  <c r="D5113" i="23"/>
  <c r="B5113" i="23"/>
  <c r="D4859" i="23"/>
  <c r="B4859" i="23"/>
  <c r="C4859" i="23"/>
  <c r="B5232" i="23"/>
  <c r="C5232" i="23"/>
  <c r="D5232" i="23"/>
  <c r="C5168" i="23"/>
  <c r="D5168" i="23"/>
  <c r="B5159" i="23"/>
  <c r="C5159" i="23"/>
  <c r="D5159" i="23"/>
  <c r="C4623" i="23"/>
  <c r="B4431" i="23"/>
  <c r="C4431" i="23"/>
  <c r="D4431" i="23"/>
  <c r="B4367" i="23"/>
  <c r="C4367" i="23"/>
  <c r="D4367" i="23"/>
  <c r="B4239" i="23"/>
  <c r="C4239" i="23"/>
  <c r="D4239" i="23"/>
  <c r="B4047" i="23"/>
  <c r="C4047" i="23"/>
  <c r="D4047" i="23"/>
  <c r="B3919" i="23"/>
  <c r="C3919" i="23"/>
  <c r="D3919" i="23"/>
  <c r="C3535" i="23"/>
  <c r="B3535" i="23"/>
  <c r="D3535" i="23"/>
  <c r="C3471" i="23"/>
  <c r="B3471" i="23"/>
  <c r="D3471" i="23"/>
  <c r="D3279" i="23"/>
  <c r="C3279" i="23"/>
  <c r="B3151" i="23"/>
  <c r="C3151" i="23"/>
  <c r="D3151" i="23"/>
  <c r="B2895" i="23"/>
  <c r="D2895" i="23"/>
  <c r="B2319" i="23"/>
  <c r="C2319" i="23"/>
  <c r="C4918" i="23"/>
  <c r="D4918" i="23"/>
  <c r="C4534" i="23"/>
  <c r="D4534" i="23"/>
  <c r="B4406" i="23"/>
  <c r="C4406" i="23"/>
  <c r="D4406" i="23"/>
  <c r="B4022" i="23"/>
  <c r="B3766" i="23"/>
  <c r="C3766" i="23"/>
  <c r="D3766" i="23"/>
  <c r="B3638" i="23"/>
  <c r="C3638" i="23"/>
  <c r="D3638" i="23"/>
  <c r="B3254" i="23"/>
  <c r="B3126" i="23"/>
  <c r="C3126" i="23"/>
  <c r="D3126" i="23"/>
  <c r="C2870" i="23"/>
  <c r="D2870" i="23"/>
  <c r="B2870" i="23"/>
  <c r="D2486" i="23"/>
  <c r="B5374" i="23"/>
  <c r="C5374" i="23"/>
  <c r="D5374" i="23"/>
  <c r="B5310" i="23"/>
  <c r="C5310" i="23"/>
  <c r="D5310" i="23"/>
  <c r="D5182" i="23"/>
  <c r="B5182" i="23"/>
  <c r="C5182" i="23"/>
  <c r="B5118" i="23"/>
  <c r="C5118" i="23"/>
  <c r="D5118" i="23"/>
  <c r="B5054" i="23"/>
  <c r="C5054" i="23"/>
  <c r="D5054" i="23"/>
  <c r="B4899" i="23"/>
  <c r="C4899" i="23"/>
  <c r="D4899" i="23"/>
  <c r="C5293" i="23"/>
  <c r="D5293" i="23"/>
  <c r="D5229" i="23"/>
  <c r="B5229" i="23"/>
  <c r="C5229" i="23"/>
  <c r="B5165" i="23"/>
  <c r="C5165" i="23"/>
  <c r="D5165" i="23"/>
  <c r="D5037" i="23"/>
  <c r="B5037" i="23"/>
  <c r="C5037" i="23"/>
  <c r="B4763" i="23"/>
  <c r="C4763" i="23"/>
  <c r="D4763" i="23"/>
  <c r="B5276" i="23"/>
  <c r="C5276" i="23"/>
  <c r="D5276" i="23"/>
  <c r="B5212" i="23"/>
  <c r="C5212" i="23"/>
  <c r="D5212" i="23"/>
  <c r="B4627" i="23"/>
  <c r="C4627" i="23"/>
  <c r="D4627" i="23"/>
  <c r="B5323" i="23"/>
  <c r="C5323" i="23"/>
  <c r="D5323" i="23"/>
  <c r="B5259" i="23"/>
  <c r="C5259" i="23"/>
  <c r="D5259" i="23"/>
  <c r="C5195" i="23"/>
  <c r="D5195" i="23"/>
  <c r="B5195" i="23"/>
  <c r="D5131" i="23"/>
  <c r="D4491" i="23"/>
  <c r="C5306" i="23"/>
  <c r="D5306" i="23"/>
  <c r="B5306" i="23"/>
  <c r="B5242" i="23"/>
  <c r="C5242" i="23"/>
  <c r="D5242" i="23"/>
  <c r="D5178" i="23"/>
  <c r="B5178" i="23"/>
  <c r="C5178" i="23"/>
  <c r="D4355" i="23"/>
  <c r="B5297" i="23"/>
  <c r="C5297" i="23"/>
  <c r="D5297" i="23"/>
  <c r="C5233" i="23"/>
  <c r="D5233" i="23"/>
  <c r="B5233" i="23"/>
  <c r="B5169" i="23"/>
  <c r="C5169" i="23"/>
  <c r="D5169" i="23"/>
  <c r="C4283" i="23"/>
  <c r="D5352" i="23"/>
  <c r="B5224" i="23"/>
  <c r="C5224" i="23"/>
  <c r="D5224" i="23"/>
  <c r="B5160" i="23"/>
  <c r="C5160" i="23"/>
  <c r="D5160" i="23"/>
  <c r="B5096" i="23"/>
  <c r="D5096" i="23"/>
  <c r="C5343" i="23"/>
  <c r="B5279" i="23"/>
  <c r="D5215" i="23"/>
  <c r="B5215" i="23"/>
  <c r="C5215" i="23"/>
  <c r="B5151" i="23"/>
  <c r="C5151" i="23"/>
  <c r="D5151" i="23"/>
  <c r="B5087" i="23"/>
  <c r="C5087" i="23"/>
  <c r="B4743" i="23"/>
  <c r="C4743" i="23"/>
  <c r="D4743" i="23"/>
  <c r="B4679" i="23"/>
  <c r="C4679" i="23"/>
  <c r="D4679" i="23"/>
  <c r="C4615" i="23"/>
  <c r="D4615" i="23"/>
  <c r="B4359" i="23"/>
  <c r="C4359" i="23"/>
  <c r="D4359" i="23"/>
  <c r="B4167" i="23"/>
  <c r="C4167" i="23"/>
  <c r="D4167" i="23"/>
  <c r="B4103" i="23"/>
  <c r="C4103" i="23"/>
  <c r="D4103" i="23"/>
  <c r="B4039" i="23"/>
  <c r="D4039" i="23"/>
  <c r="C4039" i="23"/>
  <c r="B3911" i="23"/>
  <c r="D3911" i="23"/>
  <c r="C3911" i="23"/>
  <c r="B3783" i="23"/>
  <c r="C3783" i="23"/>
  <c r="D3783" i="23"/>
  <c r="B3655" i="23"/>
  <c r="C3655" i="23"/>
  <c r="D3655" i="23"/>
  <c r="C3591" i="23"/>
  <c r="B3591" i="23"/>
  <c r="D3591" i="23"/>
  <c r="C3527" i="23"/>
  <c r="B3527" i="23"/>
  <c r="D3527" i="23"/>
  <c r="C3463" i="23"/>
  <c r="B3463" i="23"/>
  <c r="D3463" i="23"/>
  <c r="C3399" i="23"/>
  <c r="B3399" i="23"/>
  <c r="D3399" i="23"/>
  <c r="C3271" i="23"/>
  <c r="D3271" i="23"/>
  <c r="B3271" i="23"/>
  <c r="B3079" i="23"/>
  <c r="D3079" i="23"/>
  <c r="C3079" i="23"/>
  <c r="B2887" i="23"/>
  <c r="C2887" i="23"/>
  <c r="D2887" i="23"/>
  <c r="D2823" i="23"/>
  <c r="B2567" i="23"/>
  <c r="D2567" i="23"/>
  <c r="C2567" i="23"/>
  <c r="C2439" i="23"/>
  <c r="D2439" i="23"/>
  <c r="B2439" i="23"/>
  <c r="C2311" i="23"/>
  <c r="D2311" i="23"/>
  <c r="B2311" i="23"/>
  <c r="B4846" i="23"/>
  <c r="D4846" i="23"/>
  <c r="C4846" i="23"/>
  <c r="D4782" i="23"/>
  <c r="B4782" i="23"/>
  <c r="C4782" i="23"/>
  <c r="C4206" i="23"/>
  <c r="D4206" i="23"/>
  <c r="C4142" i="23"/>
  <c r="B4142" i="23"/>
  <c r="D4142" i="23"/>
  <c r="C3950" i="23"/>
  <c r="D3950" i="23"/>
  <c r="B3950" i="23"/>
  <c r="C3758" i="23"/>
  <c r="D3758" i="23"/>
  <c r="B3630" i="23"/>
  <c r="C3630" i="23"/>
  <c r="D3630" i="23"/>
  <c r="C3566" i="23"/>
  <c r="D3566" i="23"/>
  <c r="B3566" i="23"/>
  <c r="C3438" i="23"/>
  <c r="D3438" i="23"/>
  <c r="B3438" i="23"/>
  <c r="C3310" i="23"/>
  <c r="D3310" i="23"/>
  <c r="B3310" i="23"/>
  <c r="C3246" i="23"/>
  <c r="D3246" i="23"/>
  <c r="B3182" i="23"/>
  <c r="D3182" i="23"/>
  <c r="C3182" i="23"/>
  <c r="B3118" i="23"/>
  <c r="C3118" i="23"/>
  <c r="B2862" i="23"/>
  <c r="D2862" i="23"/>
  <c r="C2862" i="23"/>
  <c r="D2734" i="23"/>
  <c r="B2734" i="23"/>
  <c r="C2734" i="23"/>
  <c r="B2606" i="23"/>
  <c r="C2606" i="23"/>
  <c r="D2606" i="23"/>
  <c r="B2542" i="23"/>
  <c r="D2542" i="23"/>
  <c r="C2542" i="23"/>
  <c r="C2414" i="23"/>
  <c r="D2414" i="23"/>
  <c r="B2414" i="23"/>
  <c r="B4885" i="23"/>
  <c r="C4885" i="23"/>
  <c r="B4757" i="23"/>
  <c r="C4757" i="23"/>
  <c r="D4757" i="23"/>
  <c r="B4629" i="23"/>
  <c r="C4629" i="23"/>
  <c r="D4629" i="23"/>
  <c r="B4501" i="23"/>
  <c r="C4501" i="23"/>
  <c r="D4373" i="23"/>
  <c r="B4373" i="23"/>
  <c r="C4373" i="23"/>
  <c r="D4309" i="23"/>
  <c r="B4309" i="23"/>
  <c r="C4117" i="23"/>
  <c r="B4117" i="23"/>
  <c r="D4117" i="23"/>
  <c r="B3989" i="23"/>
  <c r="C3989" i="23"/>
  <c r="D3989" i="23"/>
  <c r="B3861" i="23"/>
  <c r="C3861" i="23"/>
  <c r="D3861" i="23"/>
  <c r="C3605" i="23"/>
  <c r="B3605" i="23"/>
  <c r="D3605" i="23"/>
  <c r="C3541" i="23"/>
  <c r="B3541" i="23"/>
  <c r="D3541" i="23"/>
  <c r="C3157" i="23"/>
  <c r="B3093" i="23"/>
  <c r="D3093" i="23"/>
  <c r="C3093" i="23"/>
  <c r="B2901" i="23"/>
  <c r="C2901" i="23"/>
  <c r="B2837" i="23"/>
  <c r="C2837" i="23"/>
  <c r="D2837" i="23"/>
  <c r="B2773" i="23"/>
  <c r="C2773" i="23"/>
  <c r="D2773" i="23"/>
  <c r="C2389" i="23"/>
  <c r="D2389" i="23"/>
  <c r="C2325" i="23"/>
  <c r="D2325" i="23"/>
  <c r="B2325" i="23"/>
  <c r="B4988" i="23"/>
  <c r="C4988" i="23"/>
  <c r="D4988" i="23"/>
  <c r="C4604" i="23"/>
  <c r="B4540" i="23"/>
  <c r="C4540" i="23"/>
  <c r="D4540" i="23"/>
  <c r="B4476" i="23"/>
  <c r="C4476" i="23"/>
  <c r="D4476" i="23"/>
  <c r="B4092" i="23"/>
  <c r="C4028" i="23"/>
  <c r="B4028" i="23"/>
  <c r="D4028" i="23"/>
  <c r="D3708" i="23"/>
  <c r="B3644" i="23"/>
  <c r="C3644" i="23"/>
  <c r="D3644" i="23"/>
  <c r="B3580" i="23"/>
  <c r="D3580" i="23"/>
  <c r="C3580" i="23"/>
  <c r="D3196" i="23"/>
  <c r="B3196" i="23"/>
  <c r="C3132" i="23"/>
  <c r="D3132" i="23"/>
  <c r="B3132" i="23"/>
  <c r="B3068" i="23"/>
  <c r="D3068" i="23"/>
  <c r="C3068" i="23"/>
  <c r="B2684" i="23"/>
  <c r="C2684" i="23"/>
  <c r="B2620" i="23"/>
  <c r="C2620" i="23"/>
  <c r="D2620" i="23"/>
  <c r="B2556" i="23"/>
  <c r="C2556" i="23"/>
  <c r="D2556" i="23"/>
  <c r="C4099" i="23"/>
  <c r="B4035" i="23"/>
  <c r="D4035" i="23"/>
  <c r="C4035" i="23"/>
  <c r="D3971" i="23"/>
  <c r="B3971" i="23"/>
  <c r="C3971" i="23"/>
  <c r="D3715" i="23"/>
  <c r="B3587" i="23"/>
  <c r="C3523" i="23"/>
  <c r="B3523" i="23"/>
  <c r="D3523" i="23"/>
  <c r="C3459" i="23"/>
  <c r="B3459" i="23"/>
  <c r="D3459" i="23"/>
  <c r="B3331" i="23"/>
  <c r="C3331" i="23"/>
  <c r="D3331" i="23"/>
  <c r="D3203" i="23"/>
  <c r="B3203" i="23"/>
  <c r="C3203" i="23"/>
  <c r="C3139" i="23"/>
  <c r="B2883" i="23"/>
  <c r="C2883" i="23"/>
  <c r="D2883" i="23"/>
  <c r="B2819" i="23"/>
  <c r="B2435" i="23"/>
  <c r="D2435" i="23"/>
  <c r="C2435" i="23"/>
  <c r="B2371" i="23"/>
  <c r="D2371" i="23"/>
  <c r="C2371" i="23"/>
  <c r="B2307" i="23"/>
  <c r="D2307" i="23"/>
  <c r="C2307" i="23"/>
  <c r="B4978" i="23"/>
  <c r="C4978" i="23"/>
  <c r="B4786" i="23"/>
  <c r="B4658" i="23"/>
  <c r="C4658" i="23"/>
  <c r="D4658" i="23"/>
  <c r="B4466" i="23"/>
  <c r="C4466" i="23"/>
  <c r="D4466" i="23"/>
  <c r="C4338" i="23"/>
  <c r="D4338" i="23"/>
  <c r="B4338" i="23"/>
  <c r="C4274" i="23"/>
  <c r="D4274" i="23"/>
  <c r="B4274" i="23"/>
  <c r="D4146" i="23"/>
  <c r="D4018" i="23"/>
  <c r="B4018" i="23"/>
  <c r="C3762" i="23"/>
  <c r="D3762" i="23"/>
  <c r="D3698" i="23"/>
  <c r="C3442" i="23"/>
  <c r="D3442" i="23"/>
  <c r="B3442" i="23"/>
  <c r="B3378" i="23"/>
  <c r="C3378" i="23"/>
  <c r="D3378" i="23"/>
  <c r="C2802" i="23"/>
  <c r="D2610" i="23"/>
  <c r="B2610" i="23"/>
  <c r="B2546" i="23"/>
  <c r="B2482" i="23"/>
  <c r="D2482" i="23"/>
  <c r="C2482" i="23"/>
  <c r="C2354" i="23"/>
  <c r="D2354" i="23"/>
  <c r="B2354" i="23"/>
  <c r="B4769" i="23"/>
  <c r="C4769" i="23"/>
  <c r="D4769" i="23"/>
  <c r="B4577" i="23"/>
  <c r="C4577" i="23"/>
  <c r="D4513" i="23"/>
  <c r="C4513" i="23"/>
  <c r="B4513" i="23"/>
  <c r="C4193" i="23"/>
  <c r="B4001" i="23"/>
  <c r="C4001" i="23"/>
  <c r="D4001" i="23"/>
  <c r="D3937" i="23"/>
  <c r="B3809" i="23"/>
  <c r="C3809" i="23"/>
  <c r="D3809" i="23"/>
  <c r="D3681" i="23"/>
  <c r="D3297" i="23"/>
  <c r="B3169" i="23"/>
  <c r="C3169" i="23"/>
  <c r="D3105" i="23"/>
  <c r="B3105" i="23"/>
  <c r="C2913" i="23"/>
  <c r="C2849" i="23"/>
  <c r="C2785" i="23"/>
  <c r="D2721" i="23"/>
  <c r="C2657" i="23"/>
  <c r="B2465" i="23"/>
  <c r="D2465" i="23"/>
  <c r="B2401" i="23"/>
  <c r="C2401" i="23"/>
  <c r="D2401" i="23"/>
  <c r="B2337" i="23"/>
  <c r="C2337" i="23"/>
  <c r="D2337" i="23"/>
  <c r="D4816" i="23"/>
  <c r="B4752" i="23"/>
  <c r="C4752" i="23"/>
  <c r="D4752" i="23"/>
  <c r="B4624" i="23"/>
  <c r="C4624" i="23"/>
  <c r="D4624" i="23"/>
  <c r="C4496" i="23"/>
  <c r="B4368" i="23"/>
  <c r="D4368" i="23"/>
  <c r="B4176" i="23"/>
  <c r="C4176" i="23"/>
  <c r="B4112" i="23"/>
  <c r="D4112" i="23"/>
  <c r="C4112" i="23"/>
  <c r="C3984" i="23"/>
  <c r="D3280" i="23"/>
  <c r="B3280" i="23"/>
  <c r="C3280" i="23"/>
  <c r="C3216" i="23"/>
  <c r="D3216" i="23"/>
  <c r="D2960" i="23"/>
  <c r="B2704" i="23"/>
  <c r="C2512" i="23"/>
  <c r="B2512" i="23"/>
  <c r="C2384" i="23"/>
  <c r="D2384" i="23"/>
  <c r="B2384" i="23"/>
  <c r="C2167" i="23"/>
  <c r="B1911" i="23"/>
  <c r="D1911" i="23"/>
  <c r="B1399" i="23"/>
  <c r="D887" i="23"/>
  <c r="B887" i="23"/>
  <c r="B375" i="23"/>
  <c r="B2118" i="23"/>
  <c r="C2118" i="23"/>
  <c r="D2118" i="23"/>
  <c r="B1798" i="23"/>
  <c r="C1734" i="23"/>
  <c r="B902" i="23"/>
  <c r="C902" i="23"/>
  <c r="D774" i="23"/>
  <c r="B774" i="23"/>
  <c r="C582" i="23"/>
  <c r="B518" i="23"/>
  <c r="D518" i="23"/>
  <c r="C198" i="23"/>
  <c r="B1949" i="23"/>
  <c r="C1949" i="23"/>
  <c r="C1437" i="23"/>
  <c r="D1437" i="23"/>
  <c r="D1373" i="23"/>
  <c r="B1373" i="23"/>
  <c r="C1181" i="23"/>
  <c r="C1117" i="23"/>
  <c r="D1117" i="23"/>
  <c r="B1117" i="23"/>
  <c r="D797" i="23"/>
  <c r="D285" i="23"/>
  <c r="D1020" i="23"/>
  <c r="C508" i="23"/>
  <c r="B1259" i="23"/>
  <c r="B5318" i="23"/>
  <c r="C5318" i="23"/>
  <c r="D5318" i="23"/>
  <c r="B5126" i="23"/>
  <c r="C5126" i="23"/>
  <c r="D5126" i="23"/>
  <c r="C5045" i="23"/>
  <c r="D5045" i="23"/>
  <c r="B5045" i="23"/>
  <c r="B5348" i="23"/>
  <c r="C5348" i="23"/>
  <c r="D5348" i="23"/>
  <c r="D5156" i="23"/>
  <c r="B5331" i="23"/>
  <c r="C5331" i="23"/>
  <c r="C4555" i="23"/>
  <c r="D4555" i="23"/>
  <c r="B4555" i="23"/>
  <c r="D5241" i="23"/>
  <c r="B5241" i="23"/>
  <c r="C5241" i="23"/>
  <c r="C5366" i="23"/>
  <c r="D5366" i="23"/>
  <c r="B5366" i="23"/>
  <c r="C5302" i="23"/>
  <c r="D5302" i="23"/>
  <c r="B5302" i="23"/>
  <c r="B5174" i="23"/>
  <c r="B5110" i="23"/>
  <c r="C5110" i="23"/>
  <c r="D5110" i="23"/>
  <c r="B4835" i="23"/>
  <c r="D4835" i="23"/>
  <c r="B5349" i="23"/>
  <c r="C5349" i="23"/>
  <c r="D5349" i="23"/>
  <c r="B5285" i="23"/>
  <c r="C5285" i="23"/>
  <c r="D5285" i="23"/>
  <c r="D5221" i="23"/>
  <c r="B5221" i="23"/>
  <c r="C5221" i="23"/>
  <c r="B4699" i="23"/>
  <c r="B5332" i="23"/>
  <c r="C5332" i="23"/>
  <c r="D5332" i="23"/>
  <c r="B5268" i="23"/>
  <c r="C5268" i="23"/>
  <c r="D5268" i="23"/>
  <c r="B5204" i="23"/>
  <c r="C5204" i="23"/>
  <c r="D5204" i="23"/>
  <c r="B4563" i="23"/>
  <c r="D4563" i="23"/>
  <c r="D5379" i="23"/>
  <c r="B5315" i="23"/>
  <c r="C5315" i="23"/>
  <c r="D5315" i="23"/>
  <c r="B5251" i="23"/>
  <c r="C5251" i="23"/>
  <c r="D5251" i="23"/>
  <c r="B5187" i="23"/>
  <c r="C5187" i="23"/>
  <c r="D5187" i="23"/>
  <c r="B4427" i="23"/>
  <c r="C5298" i="23"/>
  <c r="D5298" i="23"/>
  <c r="B5298" i="23"/>
  <c r="B5234" i="23"/>
  <c r="C5234" i="23"/>
  <c r="D5234" i="23"/>
  <c r="B5170" i="23"/>
  <c r="C5170" i="23"/>
  <c r="D5170" i="23"/>
  <c r="C4291" i="23"/>
  <c r="B5289" i="23"/>
  <c r="C5289" i="23"/>
  <c r="D5289" i="23"/>
  <c r="D5225" i="23"/>
  <c r="B5225" i="23"/>
  <c r="C5225" i="23"/>
  <c r="B5161" i="23"/>
  <c r="C5161" i="23"/>
  <c r="D5161" i="23"/>
  <c r="B4219" i="23"/>
  <c r="C4219" i="23"/>
  <c r="B5280" i="23"/>
  <c r="C5280" i="23"/>
  <c r="D5280" i="23"/>
  <c r="B5216" i="23"/>
  <c r="C5216" i="23"/>
  <c r="D5216" i="23"/>
  <c r="B5024" i="23"/>
  <c r="C5024" i="23"/>
  <c r="D5024" i="23"/>
  <c r="B5335" i="23"/>
  <c r="B5271" i="23"/>
  <c r="C5207" i="23"/>
  <c r="D5207" i="23"/>
  <c r="B5207" i="23"/>
  <c r="B5079" i="23"/>
  <c r="C5079" i="23"/>
  <c r="D5079" i="23"/>
  <c r="D4927" i="23"/>
  <c r="B4927" i="23"/>
  <c r="C4927" i="23"/>
  <c r="B4799" i="23"/>
  <c r="C4799" i="23"/>
  <c r="C4671" i="23"/>
  <c r="D4671" i="23"/>
  <c r="B4671" i="23"/>
  <c r="B4607" i="23"/>
  <c r="C4607" i="23"/>
  <c r="D4607" i="23"/>
  <c r="C4351" i="23"/>
  <c r="D4351" i="23"/>
  <c r="C4223" i="23"/>
  <c r="D4223" i="23"/>
  <c r="B4223" i="23"/>
  <c r="C4159" i="23"/>
  <c r="B4031" i="23"/>
  <c r="D4031" i="23"/>
  <c r="C4031" i="23"/>
  <c r="D3967" i="23"/>
  <c r="B3967" i="23"/>
  <c r="C3967" i="23"/>
  <c r="B3775" i="23"/>
  <c r="B3647" i="23"/>
  <c r="C3583" i="23"/>
  <c r="B3583" i="23"/>
  <c r="D3583" i="23"/>
  <c r="C3455" i="23"/>
  <c r="B3455" i="23"/>
  <c r="D3455" i="23"/>
  <c r="B3263" i="23"/>
  <c r="C3263" i="23"/>
  <c r="D3263" i="23"/>
  <c r="B2943" i="23"/>
  <c r="C2943" i="23"/>
  <c r="D2943" i="23"/>
  <c r="B2815" i="23"/>
  <c r="C2815" i="23"/>
  <c r="C2687" i="23"/>
  <c r="B2623" i="23"/>
  <c r="C2623" i="23"/>
  <c r="D2623" i="23"/>
  <c r="B2367" i="23"/>
  <c r="C2301" i="23"/>
  <c r="B4966" i="23"/>
  <c r="C4966" i="23"/>
  <c r="D4966" i="23"/>
  <c r="B4838" i="23"/>
  <c r="C4838" i="23"/>
  <c r="D4838" i="23"/>
  <c r="C4774" i="23"/>
  <c r="B4710" i="23"/>
  <c r="C4710" i="23"/>
  <c r="D4710" i="23"/>
  <c r="D4262" i="23"/>
  <c r="D4134" i="23"/>
  <c r="B4134" i="23"/>
  <c r="C4134" i="23"/>
  <c r="D4070" i="23"/>
  <c r="B4070" i="23"/>
  <c r="C4070" i="23"/>
  <c r="D3878" i="23"/>
  <c r="B3878" i="23"/>
  <c r="C3878" i="23"/>
  <c r="C3558" i="23"/>
  <c r="D3558" i="23"/>
  <c r="B3558" i="23"/>
  <c r="C3430" i="23"/>
  <c r="D3430" i="23"/>
  <c r="B3430" i="23"/>
  <c r="B3366" i="23"/>
  <c r="C3366" i="23"/>
  <c r="D3366" i="23"/>
  <c r="D3174" i="23"/>
  <c r="B3110" i="23"/>
  <c r="D3110" i="23"/>
  <c r="C3110" i="23"/>
  <c r="B3046" i="23"/>
  <c r="D3046" i="23"/>
  <c r="C3046" i="23"/>
  <c r="D2982" i="23"/>
  <c r="B2854" i="23"/>
  <c r="B2342" i="23"/>
  <c r="D2342" i="23"/>
  <c r="C2226" i="23"/>
  <c r="D2226" i="23"/>
  <c r="B2226" i="23"/>
  <c r="B4877" i="23"/>
  <c r="D4877" i="23"/>
  <c r="B4813" i="23"/>
  <c r="D4813" i="23"/>
  <c r="C4813" i="23"/>
  <c r="B4685" i="23"/>
  <c r="C4685" i="23"/>
  <c r="D4685" i="23"/>
  <c r="D4557" i="23"/>
  <c r="B4557" i="23"/>
  <c r="C4557" i="23"/>
  <c r="D4493" i="23"/>
  <c r="B4493" i="23"/>
  <c r="C4493" i="23"/>
  <c r="B3981" i="23"/>
  <c r="C3981" i="23"/>
  <c r="D3981" i="23"/>
  <c r="B3917" i="23"/>
  <c r="C3917" i="23"/>
  <c r="D3917" i="23"/>
  <c r="B3661" i="23"/>
  <c r="C3661" i="23"/>
  <c r="D3661" i="23"/>
  <c r="C3469" i="23"/>
  <c r="B3469" i="23"/>
  <c r="C3405" i="23"/>
  <c r="B3405" i="23"/>
  <c r="D3405" i="23"/>
  <c r="B3277" i="23"/>
  <c r="C3277" i="23"/>
  <c r="D3277" i="23"/>
  <c r="B3149" i="23"/>
  <c r="D3149" i="23"/>
  <c r="C3149" i="23"/>
  <c r="C3021" i="23"/>
  <c r="B3021" i="23"/>
  <c r="D3021" i="23"/>
  <c r="C2829" i="23"/>
  <c r="D2829" i="23"/>
  <c r="B2829" i="23"/>
  <c r="C2701" i="23"/>
  <c r="D2701" i="23"/>
  <c r="B2573" i="23"/>
  <c r="C2573" i="23"/>
  <c r="D2573" i="23"/>
  <c r="B2445" i="23"/>
  <c r="C2445" i="23"/>
  <c r="D2445" i="23"/>
  <c r="B2381" i="23"/>
  <c r="D2381" i="23"/>
  <c r="C2381" i="23"/>
  <c r="B4980" i="23"/>
  <c r="C4980" i="23"/>
  <c r="D4980" i="23"/>
  <c r="B4788" i="23"/>
  <c r="C4788" i="23"/>
  <c r="D4788" i="23"/>
  <c r="B4660" i="23"/>
  <c r="C4660" i="23"/>
  <c r="D4660" i="23"/>
  <c r="B4468" i="23"/>
  <c r="C4468" i="23"/>
  <c r="D4468" i="23"/>
  <c r="B4084" i="23"/>
  <c r="C4020" i="23"/>
  <c r="B4020" i="23"/>
  <c r="D4020" i="23"/>
  <c r="B3892" i="23"/>
  <c r="D3892" i="23"/>
  <c r="C3892" i="23"/>
  <c r="B3764" i="23"/>
  <c r="C3764" i="23"/>
  <c r="D3764" i="23"/>
  <c r="B3636" i="23"/>
  <c r="C3636" i="23"/>
  <c r="D3636" i="23"/>
  <c r="B3572" i="23"/>
  <c r="D3572" i="23"/>
  <c r="C3572" i="23"/>
  <c r="B3508" i="23"/>
  <c r="D3508" i="23"/>
  <c r="C3508" i="23"/>
  <c r="B3444" i="23"/>
  <c r="B3380" i="23"/>
  <c r="D3380" i="23"/>
  <c r="C3380" i="23"/>
  <c r="D3316" i="23"/>
  <c r="C3316" i="23"/>
  <c r="B3188" i="23"/>
  <c r="D3188" i="23"/>
  <c r="C3188" i="23"/>
  <c r="B3060" i="23"/>
  <c r="C3060" i="23"/>
  <c r="D3060" i="23"/>
  <c r="C2996" i="23"/>
  <c r="D2996" i="23"/>
  <c r="B2996" i="23"/>
  <c r="D2676" i="23"/>
  <c r="B2676" i="23"/>
  <c r="C2548" i="23"/>
  <c r="D2548" i="23"/>
  <c r="B2548" i="23"/>
  <c r="C2484" i="23"/>
  <c r="D2484" i="23"/>
  <c r="B2484" i="23"/>
  <c r="B2420" i="23"/>
  <c r="C2420" i="23"/>
  <c r="D2420" i="23"/>
  <c r="B2356" i="23"/>
  <c r="C2356" i="23"/>
  <c r="D2356" i="23"/>
  <c r="B2277" i="23"/>
  <c r="C2277" i="23"/>
  <c r="D2277" i="23"/>
  <c r="B4091" i="23"/>
  <c r="D4091" i="23"/>
  <c r="C4091" i="23"/>
  <c r="C4027" i="23"/>
  <c r="D4027" i="23"/>
  <c r="B4027" i="23"/>
  <c r="B3899" i="23"/>
  <c r="C3899" i="23"/>
  <c r="D3899" i="23"/>
  <c r="D3579" i="23"/>
  <c r="C3451" i="23"/>
  <c r="B3451" i="23"/>
  <c r="D3451" i="23"/>
  <c r="B3387" i="23"/>
  <c r="D3387" i="23"/>
  <c r="C3387" i="23"/>
  <c r="C3259" i="23"/>
  <c r="D3259" i="23"/>
  <c r="B3195" i="23"/>
  <c r="C3195" i="23"/>
  <c r="D3195" i="23"/>
  <c r="C3067" i="23"/>
  <c r="B3067" i="23"/>
  <c r="D3067" i="23"/>
  <c r="B3003" i="23"/>
  <c r="C3003" i="23"/>
  <c r="D3003" i="23"/>
  <c r="B2875" i="23"/>
  <c r="C2875" i="23"/>
  <c r="D2875" i="23"/>
  <c r="D2619" i="23"/>
  <c r="B2619" i="23"/>
  <c r="B2555" i="23"/>
  <c r="C2555" i="23"/>
  <c r="B2363" i="23"/>
  <c r="C2363" i="23"/>
  <c r="D2363" i="23"/>
  <c r="B4714" i="23"/>
  <c r="D4586" i="23"/>
  <c r="B4586" i="23"/>
  <c r="C4586" i="23"/>
  <c r="B4522" i="23"/>
  <c r="C4522" i="23"/>
  <c r="D4522" i="23"/>
  <c r="C4266" i="23"/>
  <c r="D4266" i="23"/>
  <c r="B4266" i="23"/>
  <c r="B4202" i="23"/>
  <c r="C4202" i="23"/>
  <c r="D4202" i="23"/>
  <c r="B4010" i="23"/>
  <c r="C4010" i="23"/>
  <c r="D4010" i="23"/>
  <c r="C3818" i="23"/>
  <c r="D3818" i="23"/>
  <c r="B3818" i="23"/>
  <c r="B3690" i="23"/>
  <c r="C3690" i="23"/>
  <c r="D3690" i="23"/>
  <c r="B3626" i="23"/>
  <c r="C3626" i="23"/>
  <c r="D3626" i="23"/>
  <c r="C3562" i="23"/>
  <c r="D3562" i="23"/>
  <c r="B3562" i="23"/>
  <c r="C3306" i="23"/>
  <c r="D3306" i="23"/>
  <c r="B3114" i="23"/>
  <c r="D3114" i="23"/>
  <c r="B2922" i="23"/>
  <c r="D2922" i="23"/>
  <c r="C2922" i="23"/>
  <c r="C2794" i="23"/>
  <c r="D2794" i="23"/>
  <c r="B2794" i="23"/>
  <c r="B2730" i="23"/>
  <c r="C2730" i="23"/>
  <c r="D2730" i="23"/>
  <c r="C2602" i="23"/>
  <c r="D2602" i="23"/>
  <c r="B2602" i="23"/>
  <c r="B4761" i="23"/>
  <c r="D4761" i="23"/>
  <c r="C4633" i="23"/>
  <c r="B4121" i="23"/>
  <c r="D4121" i="23"/>
  <c r="B3929" i="23"/>
  <c r="B3737" i="23"/>
  <c r="C3737" i="23"/>
  <c r="D3737" i="23"/>
  <c r="C3609" i="23"/>
  <c r="B3609" i="23"/>
  <c r="D3609" i="23"/>
  <c r="C3545" i="23"/>
  <c r="B3545" i="23"/>
  <c r="D3545" i="23"/>
  <c r="B3353" i="23"/>
  <c r="C3353" i="23"/>
  <c r="D3353" i="23"/>
  <c r="B3161" i="23"/>
  <c r="D3161" i="23"/>
  <c r="C3161" i="23"/>
  <c r="C3097" i="23"/>
  <c r="D3097" i="23"/>
  <c r="B3097" i="23"/>
  <c r="D2905" i="23"/>
  <c r="B2905" i="23"/>
  <c r="C2905" i="23"/>
  <c r="B2649" i="23"/>
  <c r="D2649" i="23"/>
  <c r="C2649" i="23"/>
  <c r="C2585" i="23"/>
  <c r="D2585" i="23"/>
  <c r="B2585" i="23"/>
  <c r="C5000" i="23"/>
  <c r="B4936" i="23"/>
  <c r="D4936" i="23"/>
  <c r="B4872" i="23"/>
  <c r="C4872" i="23"/>
  <c r="D4872" i="23"/>
  <c r="B4744" i="23"/>
  <c r="C4744" i="23"/>
  <c r="B4680" i="23"/>
  <c r="C4680" i="23"/>
  <c r="D4680" i="23"/>
  <c r="B4424" i="23"/>
  <c r="C4424" i="23"/>
  <c r="D4424" i="23"/>
  <c r="B4168" i="23"/>
  <c r="B4040" i="23"/>
  <c r="D4040" i="23"/>
  <c r="C3848" i="23"/>
  <c r="D3848" i="23"/>
  <c r="B3784" i="23"/>
  <c r="D3784" i="23"/>
  <c r="B3656" i="23"/>
  <c r="D3528" i="23"/>
  <c r="C3528" i="23"/>
  <c r="D3208" i="23"/>
  <c r="C3208" i="23"/>
  <c r="C3016" i="23"/>
  <c r="D3016" i="23"/>
  <c r="D2952" i="23"/>
  <c r="B2952" i="23"/>
  <c r="D2888" i="23"/>
  <c r="B2888" i="23"/>
  <c r="B2760" i="23"/>
  <c r="D2696" i="23"/>
  <c r="B2696" i="23"/>
  <c r="C2696" i="23"/>
  <c r="D2568" i="23"/>
  <c r="C2568" i="23"/>
  <c r="D2376" i="23"/>
  <c r="B2376" i="23"/>
  <c r="C2376" i="23"/>
  <c r="C2159" i="23"/>
  <c r="D2159" i="23"/>
  <c r="D2095" i="23"/>
  <c r="C2095" i="23"/>
  <c r="B2095" i="23"/>
  <c r="C1711" i="23"/>
  <c r="D1711" i="23"/>
  <c r="D1199" i="23"/>
  <c r="C687" i="23"/>
  <c r="B687" i="23"/>
  <c r="D687" i="23"/>
  <c r="D175" i="23"/>
  <c r="C41" i="23"/>
  <c r="C1726" i="23"/>
  <c r="D1726" i="23"/>
  <c r="C1534" i="23"/>
  <c r="B1214" i="23"/>
  <c r="D1214" i="23"/>
  <c r="B510" i="23"/>
  <c r="C190" i="23"/>
  <c r="D1941" i="23"/>
  <c r="C1941" i="23"/>
  <c r="B1621" i="23"/>
  <c r="C1621" i="23"/>
  <c r="D1301" i="23"/>
  <c r="C1301" i="23"/>
  <c r="C853" i="23"/>
  <c r="D469" i="23"/>
  <c r="B2228" i="23"/>
  <c r="C2228" i="23"/>
  <c r="D2228" i="23"/>
  <c r="D1716" i="23"/>
  <c r="C1204" i="23"/>
  <c r="B1204" i="23"/>
  <c r="B692" i="23"/>
  <c r="C692" i="23"/>
  <c r="B628" i="23"/>
  <c r="D1891" i="23"/>
  <c r="D867" i="23"/>
  <c r="B867" i="23"/>
  <c r="B355" i="23"/>
  <c r="D355" i="23"/>
  <c r="B5230" i="23"/>
  <c r="C5230" i="23"/>
  <c r="D5230" i="23"/>
  <c r="B5166" i="23"/>
  <c r="C5166" i="23"/>
  <c r="D5166" i="23"/>
  <c r="B5102" i="23"/>
  <c r="C5102" i="23"/>
  <c r="D5102" i="23"/>
  <c r="B5038" i="23"/>
  <c r="C5038" i="23"/>
  <c r="D5038" i="23"/>
  <c r="B4771" i="23"/>
  <c r="C4771" i="23"/>
  <c r="D4771" i="23"/>
  <c r="B4259" i="23"/>
  <c r="C4259" i="23"/>
  <c r="D4259" i="23"/>
  <c r="B5085" i="23"/>
  <c r="C5085" i="23"/>
  <c r="D5085" i="23"/>
  <c r="D4635" i="23"/>
  <c r="B4635" i="23"/>
  <c r="C4635" i="23"/>
  <c r="B5388" i="23"/>
  <c r="C5388" i="23"/>
  <c r="D5388" i="23"/>
  <c r="B5196" i="23"/>
  <c r="C5196" i="23"/>
  <c r="D5196" i="23"/>
  <c r="C5132" i="23"/>
  <c r="D5132" i="23"/>
  <c r="B5132" i="23"/>
  <c r="B5068" i="23"/>
  <c r="C5068" i="23"/>
  <c r="D5068" i="23"/>
  <c r="B4499" i="23"/>
  <c r="C4499" i="23"/>
  <c r="D4499" i="23"/>
  <c r="B5371" i="23"/>
  <c r="C5371" i="23"/>
  <c r="D5371" i="23"/>
  <c r="B5051" i="23"/>
  <c r="C5051" i="23"/>
  <c r="D5051" i="23"/>
  <c r="B4363" i="23"/>
  <c r="C4363" i="23"/>
  <c r="D4363" i="23"/>
  <c r="B5354" i="23"/>
  <c r="C5354" i="23"/>
  <c r="D5354" i="23"/>
  <c r="B5226" i="23"/>
  <c r="C5226" i="23"/>
  <c r="D5226" i="23"/>
  <c r="B5162" i="23"/>
  <c r="C5162" i="23"/>
  <c r="D5162" i="23"/>
  <c r="B5034" i="23"/>
  <c r="C5034" i="23"/>
  <c r="D5034" i="23"/>
  <c r="C4227" i="23"/>
  <c r="D4227" i="23"/>
  <c r="B4227" i="23"/>
  <c r="B5345" i="23"/>
  <c r="D5345" i="23"/>
  <c r="D5281" i="23"/>
  <c r="C5217" i="23"/>
  <c r="D5217" i="23"/>
  <c r="B5217" i="23"/>
  <c r="B5153" i="23"/>
  <c r="C5153" i="23"/>
  <c r="D5153" i="23"/>
  <c r="B5089" i="23"/>
  <c r="C5089" i="23"/>
  <c r="D5089" i="23"/>
  <c r="D5025" i="23"/>
  <c r="D5400" i="23"/>
  <c r="B5400" i="23"/>
  <c r="C5400" i="23"/>
  <c r="B5272" i="23"/>
  <c r="C5272" i="23"/>
  <c r="D5272" i="23"/>
  <c r="D5208" i="23"/>
  <c r="C5080" i="23"/>
  <c r="D5080" i="23"/>
  <c r="B5080" i="23"/>
  <c r="C5016" i="23"/>
  <c r="D5016" i="23"/>
  <c r="B5016" i="23"/>
  <c r="B5391" i="23"/>
  <c r="C5391" i="23"/>
  <c r="D5391" i="23"/>
  <c r="B5327" i="23"/>
  <c r="C5327" i="23"/>
  <c r="D5327" i="23"/>
  <c r="B5263" i="23"/>
  <c r="C5263" i="23"/>
  <c r="D5263" i="23"/>
  <c r="C5199" i="23"/>
  <c r="D5199" i="23"/>
  <c r="B5199" i="23"/>
  <c r="B5135" i="23"/>
  <c r="C5135" i="23"/>
  <c r="D5135" i="23"/>
  <c r="B5071" i="23"/>
  <c r="C5071" i="23"/>
  <c r="D5071" i="23"/>
  <c r="B5007" i="23"/>
  <c r="C5007" i="23"/>
  <c r="D5007" i="23"/>
  <c r="B4983" i="23"/>
  <c r="C4919" i="23"/>
  <c r="D4919" i="23"/>
  <c r="B4855" i="23"/>
  <c r="C4855" i="23"/>
  <c r="D4855" i="23"/>
  <c r="B4791" i="23"/>
  <c r="C4791" i="23"/>
  <c r="D4791" i="23"/>
  <c r="B4599" i="23"/>
  <c r="C4599" i="23"/>
  <c r="B4343" i="23"/>
  <c r="C4343" i="23"/>
  <c r="D4343" i="23"/>
  <c r="B4151" i="23"/>
  <c r="D4151" i="23"/>
  <c r="C4151" i="23"/>
  <c r="B4087" i="23"/>
  <c r="D4087" i="23"/>
  <c r="C4087" i="23"/>
  <c r="C4023" i="23"/>
  <c r="D4023" i="23"/>
  <c r="B4023" i="23"/>
  <c r="B3959" i="23"/>
  <c r="C3959" i="23"/>
  <c r="D3959" i="23"/>
  <c r="D3831" i="23"/>
  <c r="B3767" i="23"/>
  <c r="C3767" i="23"/>
  <c r="D3767" i="23"/>
  <c r="B3639" i="23"/>
  <c r="C3639" i="23"/>
  <c r="D3639" i="23"/>
  <c r="C3511" i="23"/>
  <c r="B3511" i="23"/>
  <c r="D3511" i="23"/>
  <c r="C3447" i="23"/>
  <c r="B3447" i="23"/>
  <c r="D3447" i="23"/>
  <c r="B3383" i="23"/>
  <c r="D3383" i="23"/>
  <c r="C3383" i="23"/>
  <c r="D3319" i="23"/>
  <c r="B3319" i="23"/>
  <c r="C3319" i="23"/>
  <c r="B3255" i="23"/>
  <c r="C3255" i="23"/>
  <c r="D3255" i="23"/>
  <c r="B3191" i="23"/>
  <c r="D3191" i="23"/>
  <c r="C3191" i="23"/>
  <c r="B2999" i="23"/>
  <c r="C2999" i="23"/>
  <c r="D2999" i="23"/>
  <c r="B2935" i="23"/>
  <c r="C2935" i="23"/>
  <c r="D2935" i="23"/>
  <c r="B2807" i="23"/>
  <c r="C2807" i="23"/>
  <c r="D2807" i="23"/>
  <c r="C2743" i="23"/>
  <c r="B2615" i="23"/>
  <c r="B2487" i="23"/>
  <c r="C2487" i="23"/>
  <c r="D2487" i="23"/>
  <c r="B2423" i="23"/>
  <c r="C2423" i="23"/>
  <c r="D2423" i="23"/>
  <c r="B2359" i="23"/>
  <c r="C2359" i="23"/>
  <c r="D2359" i="23"/>
  <c r="D2285" i="23"/>
  <c r="B2285" i="23"/>
  <c r="C2285" i="23"/>
  <c r="B4958" i="23"/>
  <c r="C4958" i="23"/>
  <c r="D4958" i="23"/>
  <c r="C4894" i="23"/>
  <c r="D4894" i="23"/>
  <c r="B4894" i="23"/>
  <c r="D4766" i="23"/>
  <c r="B4766" i="23"/>
  <c r="C4766" i="23"/>
  <c r="D4574" i="23"/>
  <c r="B4574" i="23"/>
  <c r="C4574" i="23"/>
  <c r="B4510" i="23"/>
  <c r="C4510" i="23"/>
  <c r="D4510" i="23"/>
  <c r="C4382" i="23"/>
  <c r="B4126" i="23"/>
  <c r="C4126" i="23"/>
  <c r="D4126" i="23"/>
  <c r="B4062" i="23"/>
  <c r="C4062" i="23"/>
  <c r="D4062" i="23"/>
  <c r="D3934" i="23"/>
  <c r="B3678" i="23"/>
  <c r="C3678" i="23"/>
  <c r="D3678" i="23"/>
  <c r="C3614" i="23"/>
  <c r="B3614" i="23"/>
  <c r="D3614" i="23"/>
  <c r="B3422" i="23"/>
  <c r="D3294" i="23"/>
  <c r="B3294" i="23"/>
  <c r="C3294" i="23"/>
  <c r="D3230" i="23"/>
  <c r="C3166" i="23"/>
  <c r="B3166" i="23"/>
  <c r="D3166" i="23"/>
  <c r="B3102" i="23"/>
  <c r="C3038" i="23"/>
  <c r="B3038" i="23"/>
  <c r="D3038" i="23"/>
  <c r="B2910" i="23"/>
  <c r="C2910" i="23"/>
  <c r="D2910" i="23"/>
  <c r="B2782" i="23"/>
  <c r="C2782" i="23"/>
  <c r="D2782" i="23"/>
  <c r="C2718" i="23"/>
  <c r="D2718" i="23"/>
  <c r="B2718" i="23"/>
  <c r="B2462" i="23"/>
  <c r="C2462" i="23"/>
  <c r="D2462" i="23"/>
  <c r="D4997" i="23"/>
  <c r="B4741" i="23"/>
  <c r="C4741" i="23"/>
  <c r="D4741" i="23"/>
  <c r="C4677" i="23"/>
  <c r="D4677" i="23"/>
  <c r="B4677" i="23"/>
  <c r="B4613" i="23"/>
  <c r="C4613" i="23"/>
  <c r="D4613" i="23"/>
  <c r="B4549" i="23"/>
  <c r="C4549" i="23"/>
  <c r="D4549" i="23"/>
  <c r="D4485" i="23"/>
  <c r="B4485" i="23"/>
  <c r="C4485" i="23"/>
  <c r="D4421" i="23"/>
  <c r="B4421" i="23"/>
  <c r="C4421" i="23"/>
  <c r="B4165" i="23"/>
  <c r="C4165" i="23"/>
  <c r="D4165" i="23"/>
  <c r="C4037" i="23"/>
  <c r="D3973" i="23"/>
  <c r="B3973" i="23"/>
  <c r="C3973" i="23"/>
  <c r="C3845" i="23"/>
  <c r="C3781" i="23"/>
  <c r="B3717" i="23"/>
  <c r="C3717" i="23"/>
  <c r="D3717" i="23"/>
  <c r="C3589" i="23"/>
  <c r="B3589" i="23"/>
  <c r="D3589" i="23"/>
  <c r="C3525" i="23"/>
  <c r="B3525" i="23"/>
  <c r="D3525" i="23"/>
  <c r="C3397" i="23"/>
  <c r="B3397" i="23"/>
  <c r="D3397" i="23"/>
  <c r="B3333" i="23"/>
  <c r="D3269" i="23"/>
  <c r="B3269" i="23"/>
  <c r="C3269" i="23"/>
  <c r="C3141" i="23"/>
  <c r="D3141" i="23"/>
  <c r="B3141" i="23"/>
  <c r="B3013" i="23"/>
  <c r="D3013" i="23"/>
  <c r="C3013" i="23"/>
  <c r="B2949" i="23"/>
  <c r="D2949" i="23"/>
  <c r="C2949" i="23"/>
  <c r="B2885" i="23"/>
  <c r="D2885" i="23"/>
  <c r="C2885" i="23"/>
  <c r="B2501" i="23"/>
  <c r="C2501" i="23"/>
  <c r="D2501" i="23"/>
  <c r="B2373" i="23"/>
  <c r="C2373" i="23"/>
  <c r="D2373" i="23"/>
  <c r="C4908" i="23"/>
  <c r="D4908" i="23"/>
  <c r="B4908" i="23"/>
  <c r="B4780" i="23"/>
  <c r="C4780" i="23"/>
  <c r="D4780" i="23"/>
  <c r="D4716" i="23"/>
  <c r="B4588" i="23"/>
  <c r="C4588" i="23"/>
  <c r="D4588" i="23"/>
  <c r="B4460" i="23"/>
  <c r="C4460" i="23"/>
  <c r="D4460" i="23"/>
  <c r="B4396" i="23"/>
  <c r="C4396" i="23"/>
  <c r="D4396" i="23"/>
  <c r="C4268" i="23"/>
  <c r="B4012" i="23"/>
  <c r="D4012" i="23"/>
  <c r="C4012" i="23"/>
  <c r="C3948" i="23"/>
  <c r="D3948" i="23"/>
  <c r="D3820" i="23"/>
  <c r="B3820" i="23"/>
  <c r="C3820" i="23"/>
  <c r="B3756" i="23"/>
  <c r="C3756" i="23"/>
  <c r="D3756" i="23"/>
  <c r="B3564" i="23"/>
  <c r="D3564" i="23"/>
  <c r="C3564" i="23"/>
  <c r="B3500" i="23"/>
  <c r="D3500" i="23"/>
  <c r="C3500" i="23"/>
  <c r="C3308" i="23"/>
  <c r="D3308" i="23"/>
  <c r="B3308" i="23"/>
  <c r="B3116" i="23"/>
  <c r="C3116" i="23"/>
  <c r="D3116" i="23"/>
  <c r="B2924" i="23"/>
  <c r="D2924" i="23"/>
  <c r="C2924" i="23"/>
  <c r="D2796" i="23"/>
  <c r="C2796" i="23"/>
  <c r="D2732" i="23"/>
  <c r="B2540" i="23"/>
  <c r="D2540" i="23"/>
  <c r="C2540" i="23"/>
  <c r="D2250" i="23"/>
  <c r="B2250" i="23"/>
  <c r="C2250" i="23"/>
  <c r="B4147" i="23"/>
  <c r="B3827" i="23"/>
  <c r="C3827" i="23"/>
  <c r="D3827" i="23"/>
  <c r="B3763" i="23"/>
  <c r="B3699" i="23"/>
  <c r="C3699" i="23"/>
  <c r="D3699" i="23"/>
  <c r="C3507" i="23"/>
  <c r="B3507" i="23"/>
  <c r="D3507" i="23"/>
  <c r="B3379" i="23"/>
  <c r="D3379" i="23"/>
  <c r="C3379" i="23"/>
  <c r="B3187" i="23"/>
  <c r="C3187" i="23"/>
  <c r="D3187" i="23"/>
  <c r="C2995" i="23"/>
  <c r="B2803" i="23"/>
  <c r="C2803" i="23"/>
  <c r="D2803" i="23"/>
  <c r="B2739" i="23"/>
  <c r="C2739" i="23"/>
  <c r="D2739" i="23"/>
  <c r="B2419" i="23"/>
  <c r="B2274" i="23"/>
  <c r="C2274" i="23"/>
  <c r="D2274" i="23"/>
  <c r="B4706" i="23"/>
  <c r="C4706" i="23"/>
  <c r="D4706" i="23"/>
  <c r="B4514" i="23"/>
  <c r="D4514" i="23"/>
  <c r="C4386" i="23"/>
  <c r="D4386" i="23"/>
  <c r="B4386" i="23"/>
  <c r="C4194" i="23"/>
  <c r="D4194" i="23"/>
  <c r="B4194" i="23"/>
  <c r="D3810" i="23"/>
  <c r="B3810" i="23"/>
  <c r="B3746" i="23"/>
  <c r="C3746" i="23"/>
  <c r="B3682" i="23"/>
  <c r="C3682" i="23"/>
  <c r="D3682" i="23"/>
  <c r="B3298" i="23"/>
  <c r="C3298" i="23"/>
  <c r="B3234" i="23"/>
  <c r="D3234" i="23"/>
  <c r="B3170" i="23"/>
  <c r="D3170" i="23"/>
  <c r="C3170" i="23"/>
  <c r="B2786" i="23"/>
  <c r="D2786" i="23"/>
  <c r="B2722" i="23"/>
  <c r="D2658" i="23"/>
  <c r="B2658" i="23"/>
  <c r="C2658" i="23"/>
  <c r="B2594" i="23"/>
  <c r="C2594" i="23"/>
  <c r="B2466" i="23"/>
  <c r="C2466" i="23"/>
  <c r="D2466" i="23"/>
  <c r="B2202" i="23"/>
  <c r="C2202" i="23"/>
  <c r="D2202" i="23"/>
  <c r="B4945" i="23"/>
  <c r="C4945" i="23"/>
  <c r="D4945" i="23"/>
  <c r="D4881" i="23"/>
  <c r="B4753" i="23"/>
  <c r="C4753" i="23"/>
  <c r="D4753" i="23"/>
  <c r="B4561" i="23"/>
  <c r="C4561" i="23"/>
  <c r="D4561" i="23"/>
  <c r="D4433" i="23"/>
  <c r="C4433" i="23"/>
  <c r="B4433" i="23"/>
  <c r="D4369" i="23"/>
  <c r="B4369" i="23"/>
  <c r="C4369" i="23"/>
  <c r="C4113" i="23"/>
  <c r="B4113" i="23"/>
  <c r="D4113" i="23"/>
  <c r="C3857" i="23"/>
  <c r="D3857" i="23"/>
  <c r="B3857" i="23"/>
  <c r="B3729" i="23"/>
  <c r="C3729" i="23"/>
  <c r="D3729" i="23"/>
  <c r="B3665" i="23"/>
  <c r="C3601" i="23"/>
  <c r="D3601" i="23"/>
  <c r="B3345" i="23"/>
  <c r="B3281" i="23"/>
  <c r="B2833" i="23"/>
  <c r="D2833" i="23"/>
  <c r="B2769" i="23"/>
  <c r="C2769" i="23"/>
  <c r="B2513" i="23"/>
  <c r="D2513" i="23"/>
  <c r="C2513" i="23"/>
  <c r="B4608" i="23"/>
  <c r="B4480" i="23"/>
  <c r="C4480" i="23"/>
  <c r="D4480" i="23"/>
  <c r="D4288" i="23"/>
  <c r="B3968" i="23"/>
  <c r="C3968" i="23"/>
  <c r="D3968" i="23"/>
  <c r="D3584" i="23"/>
  <c r="C3584" i="23"/>
  <c r="B3456" i="23"/>
  <c r="D3456" i="23"/>
  <c r="C3456" i="23"/>
  <c r="C3072" i="23"/>
  <c r="D3072" i="23"/>
  <c r="D2944" i="23"/>
  <c r="B2944" i="23"/>
  <c r="C2944" i="23"/>
  <c r="B2560" i="23"/>
  <c r="C2560" i="23"/>
  <c r="D2560" i="23"/>
  <c r="B2432" i="23"/>
  <c r="C2432" i="23"/>
  <c r="D2432" i="23"/>
  <c r="D2087" i="23"/>
  <c r="C2087" i="23"/>
  <c r="B2023" i="23"/>
  <c r="C2023" i="23"/>
  <c r="D2023" i="23"/>
  <c r="D1511" i="23"/>
  <c r="B1511" i="23"/>
  <c r="C1447" i="23"/>
  <c r="B999" i="23"/>
  <c r="C999" i="23"/>
  <c r="D999" i="23"/>
  <c r="C935" i="23"/>
  <c r="B487" i="23"/>
  <c r="C487" i="23"/>
  <c r="B2230" i="23"/>
  <c r="C2230" i="23"/>
  <c r="D2230" i="23"/>
  <c r="B1846" i="23"/>
  <c r="D1846" i="23"/>
  <c r="B1718" i="23"/>
  <c r="C1718" i="23"/>
  <c r="D1718" i="23"/>
  <c r="B1526" i="23"/>
  <c r="C1526" i="23"/>
  <c r="D1526" i="23"/>
  <c r="C1398" i="23"/>
  <c r="D1398" i="23"/>
  <c r="B1398" i="23"/>
  <c r="B566" i="23"/>
  <c r="C566" i="23"/>
  <c r="D566" i="23"/>
  <c r="B502" i="23"/>
  <c r="D502" i="23"/>
  <c r="D438" i="23"/>
  <c r="D246" i="23"/>
  <c r="B246" i="23"/>
  <c r="B182" i="23"/>
  <c r="C182" i="23"/>
  <c r="B2125" i="23"/>
  <c r="C2125" i="23"/>
  <c r="B1997" i="23"/>
  <c r="C1997" i="23"/>
  <c r="D1805" i="23"/>
  <c r="C1741" i="23"/>
  <c r="B1421" i="23"/>
  <c r="C1421" i="23"/>
  <c r="C1101" i="23"/>
  <c r="B1037" i="23"/>
  <c r="C1037" i="23"/>
  <c r="D845" i="23"/>
  <c r="C845" i="23"/>
  <c r="B845" i="23"/>
  <c r="C653" i="23"/>
  <c r="D653" i="23"/>
  <c r="D141" i="23"/>
  <c r="B141" i="23"/>
  <c r="C75" i="23"/>
  <c r="C2284" i="23"/>
  <c r="C1900" i="23"/>
  <c r="D1900" i="23"/>
  <c r="B1388" i="23"/>
  <c r="C1388" i="23"/>
  <c r="D1388" i="23"/>
  <c r="B1324" i="23"/>
  <c r="C876" i="23"/>
  <c r="D876" i="23"/>
  <c r="B236" i="23"/>
  <c r="C236" i="23"/>
  <c r="D236" i="23"/>
  <c r="B2011" i="23"/>
  <c r="B1499" i="23"/>
  <c r="D987" i="23"/>
  <c r="D923" i="23"/>
  <c r="B475" i="23"/>
  <c r="B2130" i="23"/>
  <c r="B4215" i="23" l="1"/>
  <c r="C4215" i="23"/>
  <c r="D5324" i="23"/>
  <c r="C1499" i="23"/>
  <c r="B812" i="23"/>
  <c r="B1836" i="23"/>
  <c r="B1334" i="23"/>
  <c r="B1379" i="23"/>
  <c r="B469" i="23"/>
  <c r="B1199" i="23"/>
  <c r="D3929" i="23"/>
  <c r="D4394" i="23"/>
  <c r="B3707" i="23"/>
  <c r="C4148" i="23"/>
  <c r="C2044" i="23"/>
  <c r="B1181" i="23"/>
  <c r="D1734" i="23"/>
  <c r="D375" i="23"/>
  <c r="B2167" i="23"/>
  <c r="C2960" i="23"/>
  <c r="C2721" i="23"/>
  <c r="B3297" i="23"/>
  <c r="B3937" i="23"/>
  <c r="B2802" i="23"/>
  <c r="B3698" i="23"/>
  <c r="C2819" i="23"/>
  <c r="C4092" i="23"/>
  <c r="D4604" i="23"/>
  <c r="B3157" i="23"/>
  <c r="C3254" i="23"/>
  <c r="C4022" i="23"/>
  <c r="D1806" i="23"/>
  <c r="D4888" i="23"/>
  <c r="C4585" i="23"/>
  <c r="B2653" i="23"/>
  <c r="D4896" i="23"/>
  <c r="C3596" i="23"/>
  <c r="C2622" i="23"/>
  <c r="D4414" i="23"/>
  <c r="C5392" i="23"/>
  <c r="C2747" i="23"/>
  <c r="D4415" i="23"/>
  <c r="B5154" i="23"/>
  <c r="B4057" i="23"/>
  <c r="D5154" i="23"/>
  <c r="D2309" i="23"/>
  <c r="B3199" i="23"/>
  <c r="B5353" i="23"/>
  <c r="D1042" i="23"/>
  <c r="D2011" i="23"/>
  <c r="B2010" i="23"/>
  <c r="D116" i="23"/>
  <c r="B4654" i="23"/>
  <c r="B1412" i="23"/>
  <c r="C2130" i="23"/>
  <c r="B551" i="23"/>
  <c r="C3426" i="23"/>
  <c r="D2010" i="23"/>
  <c r="B116" i="23"/>
  <c r="B1716" i="23"/>
  <c r="C510" i="23"/>
  <c r="B175" i="23"/>
  <c r="C2427" i="23"/>
  <c r="C797" i="23"/>
  <c r="D1798" i="23"/>
  <c r="D1399" i="23"/>
  <c r="C3681" i="23"/>
  <c r="C4786" i="23"/>
  <c r="C3587" i="23"/>
  <c r="D4099" i="23"/>
  <c r="D3029" i="23"/>
  <c r="C2362" i="23"/>
  <c r="D3787" i="23"/>
  <c r="D2884" i="23"/>
  <c r="D4868" i="23"/>
  <c r="B3101" i="23"/>
  <c r="B3842" i="23"/>
  <c r="C3084" i="23"/>
  <c r="C4556" i="23"/>
  <c r="D3813" i="23"/>
  <c r="D4837" i="23"/>
  <c r="D3692" i="23"/>
  <c r="B2329" i="23"/>
  <c r="B2740" i="23"/>
  <c r="C4693" i="23"/>
  <c r="C5014" i="23"/>
  <c r="C3998" i="23"/>
  <c r="D4446" i="23"/>
  <c r="D2431" i="23"/>
  <c r="B3502" i="23"/>
  <c r="B5387" i="23"/>
  <c r="B525" i="23"/>
  <c r="D759" i="23"/>
  <c r="D1087" i="23"/>
  <c r="D2102" i="23"/>
  <c r="B871" i="23"/>
  <c r="C1583" i="23"/>
  <c r="D191" i="23"/>
  <c r="B3992" i="23"/>
  <c r="C2309" i="23"/>
  <c r="B2427" i="23"/>
  <c r="D3725" i="23"/>
  <c r="D3494" i="23"/>
  <c r="D4198" i="23"/>
  <c r="C3733" i="23"/>
  <c r="D4437" i="23"/>
  <c r="C2695" i="23"/>
  <c r="B748" i="23"/>
  <c r="D1741" i="23"/>
  <c r="B1895" i="23"/>
  <c r="D3473" i="23"/>
  <c r="C4497" i="23"/>
  <c r="B2402" i="23"/>
  <c r="C3635" i="23"/>
  <c r="D3891" i="23"/>
  <c r="B3052" i="23"/>
  <c r="C4869" i="23"/>
  <c r="C2974" i="23"/>
  <c r="B4830" i="23"/>
  <c r="D4279" i="23"/>
  <c r="D4727" i="23"/>
  <c r="D4595" i="23"/>
  <c r="C4875" i="23"/>
  <c r="C1588" i="23"/>
  <c r="D559" i="23"/>
  <c r="D3033" i="23"/>
  <c r="B3434" i="23"/>
  <c r="C4458" i="23"/>
  <c r="B2509" i="23"/>
  <c r="C3853" i="23"/>
  <c r="C4365" i="23"/>
  <c r="C3494" i="23"/>
  <c r="B3391" i="23"/>
  <c r="D4543" i="23"/>
  <c r="C5143" i="23"/>
  <c r="C5344" i="23"/>
  <c r="C5396" i="23"/>
  <c r="D4496" i="23"/>
  <c r="D2913" i="23"/>
  <c r="C4295" i="23"/>
  <c r="B5288" i="23"/>
  <c r="D5148" i="23"/>
  <c r="B4203" i="23"/>
  <c r="C5378" i="23"/>
  <c r="D2062" i="23"/>
  <c r="B831" i="23"/>
  <c r="B4256" i="23"/>
  <c r="B3970" i="23"/>
  <c r="C2402" i="23"/>
  <c r="D2604" i="23"/>
  <c r="B4933" i="23"/>
  <c r="B2974" i="23"/>
  <c r="D4830" i="23"/>
  <c r="B4595" i="23"/>
  <c r="B4875" i="23"/>
  <c r="B4458" i="23"/>
  <c r="C4906" i="23"/>
  <c r="D3199" i="23"/>
  <c r="C3391" i="23"/>
  <c r="B4543" i="23"/>
  <c r="B5088" i="23"/>
  <c r="B5344" i="23"/>
  <c r="B5396" i="23"/>
  <c r="B1271" i="23"/>
  <c r="C2798" i="23"/>
  <c r="B4295" i="23"/>
  <c r="C5148" i="23"/>
  <c r="C2537" i="23"/>
  <c r="B4098" i="23"/>
  <c r="B1772" i="23"/>
  <c r="C3473" i="23"/>
  <c r="D4305" i="23"/>
  <c r="C3052" i="23"/>
  <c r="C4727" i="23"/>
  <c r="C4155" i="23"/>
  <c r="B3853" i="23"/>
  <c r="B4365" i="23"/>
  <c r="C4941" i="23"/>
  <c r="C2189" i="23"/>
  <c r="D359" i="23"/>
  <c r="D4992" i="23"/>
  <c r="D4933" i="23"/>
  <c r="B3575" i="23"/>
  <c r="B190" i="23"/>
  <c r="C2760" i="23"/>
  <c r="D5000" i="23"/>
  <c r="B3481" i="23"/>
  <c r="D4970" i="23"/>
  <c r="B4148" i="23"/>
  <c r="D198" i="23"/>
  <c r="C4816" i="23"/>
  <c r="D4193" i="23"/>
  <c r="D2798" i="23"/>
  <c r="B2383" i="23"/>
  <c r="B895" i="23"/>
  <c r="D2537" i="23"/>
  <c r="B4457" i="23"/>
  <c r="C2938" i="23"/>
  <c r="B2191" i="23"/>
  <c r="B2189" i="23"/>
  <c r="B2321" i="23"/>
  <c r="D2321" i="23"/>
  <c r="B3985" i="23"/>
  <c r="C4625" i="23"/>
  <c r="D4332" i="23"/>
  <c r="B2437" i="23"/>
  <c r="D4471" i="23"/>
  <c r="C5336" i="23"/>
  <c r="B1365" i="23"/>
  <c r="B3178" i="23"/>
  <c r="D2740" i="23"/>
  <c r="C3341" i="23"/>
  <c r="C3686" i="23"/>
  <c r="B5379" i="23"/>
  <c r="C1670" i="23"/>
  <c r="D1783" i="23"/>
  <c r="D5361" i="23"/>
  <c r="D5040" i="23"/>
  <c r="C5058" i="23"/>
  <c r="C1230" i="23"/>
  <c r="C2891" i="23"/>
  <c r="B4439" i="23"/>
  <c r="C2624" i="23"/>
  <c r="C4049" i="23"/>
  <c r="B3362" i="23"/>
  <c r="C2476" i="23"/>
  <c r="C4332" i="23"/>
  <c r="D3845" i="23"/>
  <c r="B3998" i="23"/>
  <c r="B4471" i="23"/>
  <c r="B5336" i="23"/>
  <c r="D2329" i="23"/>
  <c r="D2747" i="23"/>
  <c r="C3707" i="23"/>
  <c r="D4852" i="23"/>
  <c r="B3085" i="23"/>
  <c r="B3341" i="23"/>
  <c r="B3686" i="23"/>
  <c r="C2431" i="23"/>
  <c r="C5353" i="23"/>
  <c r="B1053" i="23"/>
  <c r="B4910" i="23"/>
  <c r="C5279" i="23"/>
  <c r="B5361" i="23"/>
  <c r="B5040" i="23"/>
  <c r="D3635" i="23"/>
  <c r="B3692" i="23"/>
  <c r="B3771" i="23"/>
  <c r="D2509" i="23"/>
  <c r="C2662" i="23"/>
  <c r="B4415" i="23"/>
  <c r="B2103" i="23"/>
  <c r="D5378" i="23"/>
  <c r="C2931" i="23"/>
  <c r="D4357" i="23"/>
  <c r="C5097" i="23"/>
  <c r="B461" i="23"/>
  <c r="C4578" i="23"/>
  <c r="D3205" i="23"/>
  <c r="D3461" i="23"/>
  <c r="C3358" i="23"/>
  <c r="B4970" i="23"/>
  <c r="D3213" i="23"/>
  <c r="C3725" i="23"/>
  <c r="B4941" i="23"/>
  <c r="B2662" i="23"/>
  <c r="C3135" i="23"/>
  <c r="B5143" i="23"/>
  <c r="D5362" i="23"/>
  <c r="C4807" i="23"/>
  <c r="D4203" i="23"/>
  <c r="D2038" i="23"/>
  <c r="C3648" i="23"/>
  <c r="B2961" i="23"/>
  <c r="C4305" i="23"/>
  <c r="B2850" i="23"/>
  <c r="B4578" i="23"/>
  <c r="D4898" i="23"/>
  <c r="C3059" i="23"/>
  <c r="C3891" i="23"/>
  <c r="B2476" i="23"/>
  <c r="D2437" i="23"/>
  <c r="D2821" i="23"/>
  <c r="B3461" i="23"/>
  <c r="C2334" i="23"/>
  <c r="B3358" i="23"/>
  <c r="C4446" i="23"/>
  <c r="B4279" i="23"/>
  <c r="B4535" i="23"/>
  <c r="C5307" i="23"/>
  <c r="D5294" i="23"/>
  <c r="B1982" i="23"/>
  <c r="B4852" i="23"/>
  <c r="D3085" i="23"/>
  <c r="C3622" i="23"/>
  <c r="D3942" i="23"/>
  <c r="C4198" i="23"/>
  <c r="D3135" i="23"/>
  <c r="D3327" i="23"/>
  <c r="D5088" i="23"/>
  <c r="C5362" i="23"/>
  <c r="C4323" i="23"/>
  <c r="B5237" i="23"/>
  <c r="B4231" i="23"/>
  <c r="D4807" i="23"/>
  <c r="C5370" i="23"/>
  <c r="D5267" i="23"/>
  <c r="C5130" i="23"/>
  <c r="B4379" i="23"/>
  <c r="B3213" i="23"/>
  <c r="D1549" i="23"/>
  <c r="C2821" i="23"/>
  <c r="C3575" i="23"/>
  <c r="D5307" i="23"/>
  <c r="B5294" i="23"/>
  <c r="B2858" i="23"/>
  <c r="D3622" i="23"/>
  <c r="B3942" i="23"/>
  <c r="C5237" i="23"/>
  <c r="C2529" i="23"/>
  <c r="C2977" i="23"/>
  <c r="B3260" i="23"/>
  <c r="B4693" i="23"/>
  <c r="B5370" i="23"/>
  <c r="C3830" i="23"/>
  <c r="C5267" i="23"/>
  <c r="C2220" i="23"/>
  <c r="D1307" i="23"/>
  <c r="D589" i="23"/>
  <c r="C694" i="23"/>
  <c r="B2038" i="23"/>
  <c r="D2624" i="23"/>
  <c r="D3136" i="23"/>
  <c r="D4864" i="23"/>
  <c r="D3217" i="23"/>
  <c r="C3985" i="23"/>
  <c r="B4497" i="23"/>
  <c r="C3362" i="23"/>
  <c r="C4898" i="23"/>
  <c r="D3059" i="23"/>
  <c r="C3763" i="23"/>
  <c r="D4083" i="23"/>
  <c r="B4869" i="23"/>
  <c r="B2334" i="23"/>
  <c r="D3481" i="23"/>
  <c r="C3327" i="23"/>
  <c r="B4323" i="23"/>
  <c r="D1707" i="23"/>
  <c r="D4654" i="23"/>
  <c r="C4910" i="23"/>
  <c r="B3020" i="23"/>
  <c r="D5133" i="23"/>
  <c r="C2982" i="23"/>
  <c r="C1334" i="23"/>
  <c r="C3934" i="23"/>
  <c r="C5213" i="23"/>
  <c r="C1293" i="23"/>
  <c r="B4049" i="23"/>
  <c r="D5213" i="23"/>
  <c r="C4621" i="23"/>
  <c r="B4582" i="23"/>
  <c r="C4156" i="23"/>
  <c r="C5303" i="23"/>
  <c r="B5014" i="23"/>
  <c r="B1362" i="23"/>
  <c r="C5281" i="23"/>
  <c r="D4621" i="23"/>
  <c r="D4914" i="23"/>
  <c r="B5131" i="23"/>
  <c r="D3874" i="23"/>
  <c r="D4524" i="23"/>
  <c r="B4914" i="23"/>
  <c r="D3651" i="23"/>
  <c r="C3874" i="23"/>
  <c r="B4834" i="23"/>
  <c r="B2355" i="23"/>
  <c r="D2931" i="23"/>
  <c r="C2604" i="23"/>
  <c r="D3372" i="23"/>
  <c r="C4524" i="23"/>
  <c r="D4844" i="23"/>
  <c r="C4357" i="23"/>
  <c r="D3225" i="23"/>
  <c r="D3178" i="23"/>
  <c r="B4906" i="23"/>
  <c r="D2868" i="23"/>
  <c r="D4582" i="23"/>
  <c r="B4668" i="23"/>
  <c r="B3733" i="23"/>
  <c r="B4437" i="23"/>
  <c r="C3502" i="23"/>
  <c r="B2695" i="23"/>
  <c r="C5288" i="23"/>
  <c r="C5387" i="23"/>
  <c r="C2383" i="23"/>
  <c r="D5058" i="23"/>
  <c r="D3318" i="23"/>
  <c r="D5262" i="23"/>
  <c r="D461" i="23"/>
  <c r="D4834" i="23"/>
  <c r="C4844" i="23"/>
  <c r="B3205" i="23"/>
  <c r="C2654" i="23"/>
  <c r="B1309" i="23"/>
  <c r="B4625" i="23"/>
  <c r="B2654" i="23"/>
  <c r="D4535" i="23"/>
  <c r="B3882" i="23"/>
  <c r="B4155" i="23"/>
  <c r="B5097" i="23"/>
  <c r="D4231" i="23"/>
  <c r="D2995" i="23"/>
  <c r="C4232" i="23"/>
  <c r="C3289" i="23"/>
  <c r="C4394" i="23"/>
  <c r="D3152" i="23"/>
  <c r="D2785" i="23"/>
  <c r="C3715" i="23"/>
  <c r="C2517" i="23"/>
  <c r="B2486" i="23"/>
  <c r="D2810" i="23"/>
  <c r="C3603" i="23"/>
  <c r="C1685" i="23"/>
  <c r="B1663" i="23"/>
  <c r="B1805" i="23"/>
  <c r="B4096" i="23"/>
  <c r="B4817" i="23"/>
  <c r="D3938" i="23"/>
  <c r="D3333" i="23"/>
  <c r="B3781" i="23"/>
  <c r="D4037" i="23"/>
  <c r="C4997" i="23"/>
  <c r="C3230" i="23"/>
  <c r="D2743" i="23"/>
  <c r="C4650" i="23"/>
  <c r="B2293" i="23"/>
  <c r="B2932" i="23"/>
  <c r="C4084" i="23"/>
  <c r="D2637" i="23"/>
  <c r="D4518" i="23"/>
  <c r="B4774" i="23"/>
  <c r="D2301" i="23"/>
  <c r="D3775" i="23"/>
  <c r="D4159" i="23"/>
  <c r="C4699" i="23"/>
  <c r="C2812" i="23"/>
  <c r="C5352" i="23"/>
  <c r="D3382" i="23"/>
  <c r="C3894" i="23"/>
  <c r="D4623" i="23"/>
  <c r="D5011" i="23"/>
  <c r="D1770" i="23"/>
  <c r="D1663" i="23"/>
  <c r="B2500" i="23"/>
  <c r="D3671" i="23"/>
  <c r="B2246" i="23"/>
  <c r="B1270" i="23"/>
  <c r="D4096" i="23"/>
  <c r="B3089" i="23"/>
  <c r="B3938" i="23"/>
  <c r="B4650" i="23"/>
  <c r="B2637" i="23"/>
  <c r="C3382" i="23"/>
  <c r="B3894" i="23"/>
  <c r="C4817" i="23"/>
  <c r="C2668" i="23"/>
  <c r="C2293" i="23"/>
  <c r="D2932" i="23"/>
  <c r="C4518" i="23"/>
  <c r="D4944" i="23"/>
  <c r="C3671" i="23"/>
  <c r="D1590" i="23"/>
  <c r="C2914" i="23"/>
  <c r="D2419" i="23"/>
  <c r="C2867" i="23"/>
  <c r="B2668" i="23"/>
  <c r="D4268" i="23"/>
  <c r="D4382" i="23"/>
  <c r="C5208" i="23"/>
  <c r="D2046" i="23"/>
  <c r="B815" i="23"/>
  <c r="C4714" i="23"/>
  <c r="C3444" i="23"/>
  <c r="D2367" i="23"/>
  <c r="D2687" i="23"/>
  <c r="D5335" i="23"/>
  <c r="C3836" i="23"/>
  <c r="C4220" i="23"/>
  <c r="D4526" i="23"/>
  <c r="B4283" i="23"/>
  <c r="D4495" i="23"/>
  <c r="D2592" i="23"/>
  <c r="B4115" i="23"/>
  <c r="B4177" i="23"/>
  <c r="D2722" i="23"/>
  <c r="B2867" i="23"/>
  <c r="C4716" i="23"/>
  <c r="C2317" i="23"/>
  <c r="B3836" i="23"/>
  <c r="B4220" i="23"/>
  <c r="C4526" i="23"/>
  <c r="C2328" i="23"/>
  <c r="C4495" i="23"/>
  <c r="D4257" i="23"/>
  <c r="D4416" i="23"/>
  <c r="D4147" i="23"/>
  <c r="C2732" i="23"/>
  <c r="D2005" i="23"/>
  <c r="B2521" i="23"/>
  <c r="B2688" i="23"/>
  <c r="D3200" i="23"/>
  <c r="C3712" i="23"/>
  <c r="C4416" i="23"/>
  <c r="D3345" i="23"/>
  <c r="C3665" i="23"/>
  <c r="C4177" i="23"/>
  <c r="D2521" i="23"/>
  <c r="B4697" i="23"/>
  <c r="D2317" i="23"/>
  <c r="D2854" i="23"/>
  <c r="D4291" i="23"/>
  <c r="D4427" i="23"/>
  <c r="D5174" i="23"/>
  <c r="B3408" i="23"/>
  <c r="C2823" i="23"/>
  <c r="B5343" i="23"/>
  <c r="C4491" i="23"/>
  <c r="C5220" i="23"/>
  <c r="C5083" i="23"/>
  <c r="D126" i="23"/>
  <c r="D4697" i="23"/>
  <c r="C3041" i="23"/>
  <c r="B2812" i="23"/>
  <c r="B2517" i="23"/>
  <c r="B3285" i="23"/>
  <c r="B2781" i="23"/>
  <c r="B1165" i="23"/>
  <c r="D2914" i="23"/>
  <c r="D1685" i="23"/>
  <c r="B3041" i="23"/>
  <c r="B3139" i="23"/>
  <c r="C3029" i="23"/>
  <c r="D3285" i="23"/>
  <c r="D2781" i="23"/>
  <c r="B2592" i="23"/>
  <c r="B4520" i="23"/>
  <c r="B2215" i="23"/>
  <c r="C803" i="23"/>
  <c r="D803" i="23"/>
  <c r="C1357" i="23"/>
  <c r="B886" i="23"/>
  <c r="D1639" i="23"/>
  <c r="B950" i="23"/>
  <c r="D103" i="23"/>
  <c r="C2215" i="23"/>
  <c r="B4232" i="23"/>
  <c r="C4505" i="23"/>
  <c r="C4953" i="23"/>
  <c r="C3408" i="23"/>
  <c r="C4944" i="23"/>
  <c r="B2994" i="23"/>
  <c r="B4082" i="23"/>
  <c r="D1471" i="23"/>
  <c r="B38" i="23"/>
  <c r="C950" i="23"/>
  <c r="C2688" i="23"/>
  <c r="D3089" i="23"/>
  <c r="B3426" i="23"/>
  <c r="D3289" i="23"/>
  <c r="B4505" i="23"/>
  <c r="B4953" i="23"/>
  <c r="C1222" i="23"/>
  <c r="C2320" i="23"/>
  <c r="B4257" i="23"/>
  <c r="D2994" i="23"/>
  <c r="D4082" i="23"/>
  <c r="C615" i="23"/>
  <c r="D615" i="23"/>
  <c r="C446" i="23"/>
  <c r="D446" i="23"/>
  <c r="C766" i="23"/>
  <c r="D766" i="23"/>
  <c r="B503" i="23"/>
  <c r="D503" i="23"/>
  <c r="C822" i="23"/>
  <c r="B822" i="23"/>
  <c r="B3144" i="23"/>
  <c r="D3144" i="23"/>
  <c r="D2158" i="23"/>
  <c r="B2158" i="23"/>
  <c r="C3976" i="23"/>
  <c r="B3976" i="23"/>
  <c r="D462" i="23"/>
  <c r="B462" i="23"/>
  <c r="B598" i="23"/>
  <c r="C598" i="23"/>
  <c r="C85" i="23"/>
  <c r="B85" i="23"/>
  <c r="B3177" i="23"/>
  <c r="C3177" i="23"/>
  <c r="B4713" i="23"/>
  <c r="D4713" i="23"/>
  <c r="C2490" i="23"/>
  <c r="D2490" i="23"/>
  <c r="B1215" i="23"/>
  <c r="C1215" i="23"/>
  <c r="D1215" i="23"/>
  <c r="C3720" i="23"/>
  <c r="D3720" i="23"/>
  <c r="C4129" i="23"/>
  <c r="D4129" i="23"/>
  <c r="B3728" i="23"/>
  <c r="C3728" i="23"/>
  <c r="D3728" i="23"/>
  <c r="D4961" i="23"/>
  <c r="B4961" i="23"/>
  <c r="C4961" i="23"/>
  <c r="C4360" i="23"/>
  <c r="D4360" i="23"/>
  <c r="D4185" i="23"/>
  <c r="B4185" i="23"/>
  <c r="C4185" i="23"/>
  <c r="B2538" i="23"/>
  <c r="C2538" i="23"/>
  <c r="D3962" i="23"/>
  <c r="C3962" i="23"/>
  <c r="D4538" i="23"/>
  <c r="C4538" i="23"/>
  <c r="B3634" i="23"/>
  <c r="C3634" i="23"/>
  <c r="B4290" i="23"/>
  <c r="D4290" i="23"/>
  <c r="B3912" i="23"/>
  <c r="D3912" i="23"/>
  <c r="B4026" i="23"/>
  <c r="C4026" i="23"/>
  <c r="C2635" i="23"/>
  <c r="B2635" i="23"/>
  <c r="B3147" i="23"/>
  <c r="C3147" i="23"/>
  <c r="D3010" i="23"/>
  <c r="B3010" i="23"/>
  <c r="B3224" i="23"/>
  <c r="D3224" i="23"/>
  <c r="B3801" i="23"/>
  <c r="C3801" i="23"/>
  <c r="C2294" i="23"/>
  <c r="D2294" i="23"/>
  <c r="C3324" i="23"/>
  <c r="D3324" i="23"/>
  <c r="C3524" i="23"/>
  <c r="D3524" i="23"/>
  <c r="B1535" i="23"/>
  <c r="C1535" i="23"/>
  <c r="D2716" i="23"/>
  <c r="B2716" i="23"/>
  <c r="B4732" i="23"/>
  <c r="C4732" i="23"/>
  <c r="B3124" i="23"/>
  <c r="C3124" i="23"/>
  <c r="D4484" i="23"/>
  <c r="C4484" i="23"/>
  <c r="B4996" i="23"/>
  <c r="C4996" i="23"/>
  <c r="D4996" i="23"/>
  <c r="C2499" i="23"/>
  <c r="D2499" i="23"/>
  <c r="C4044" i="23"/>
  <c r="B4044" i="23"/>
  <c r="B3229" i="23"/>
  <c r="D3229" i="23"/>
  <c r="C4085" i="23"/>
  <c r="B4085" i="23"/>
  <c r="D4085" i="23"/>
  <c r="C2947" i="23"/>
  <c r="D2947" i="23"/>
  <c r="D2454" i="23"/>
  <c r="B2454" i="23"/>
  <c r="B3909" i="23"/>
  <c r="C3909" i="23"/>
  <c r="C3869" i="23"/>
  <c r="D3869" i="23"/>
  <c r="B4150" i="23"/>
  <c r="D4150" i="23"/>
  <c r="B4662" i="23"/>
  <c r="C4662" i="23"/>
  <c r="C4508" i="23"/>
  <c r="D4508" i="23"/>
  <c r="B4637" i="23"/>
  <c r="C4637" i="23"/>
  <c r="D2422" i="23"/>
  <c r="C2422" i="23"/>
  <c r="C3579" i="23"/>
  <c r="B3579" i="23"/>
  <c r="B4893" i="23"/>
  <c r="D4893" i="23"/>
  <c r="C4893" i="23"/>
  <c r="D3102" i="23"/>
  <c r="C3102" i="23"/>
  <c r="C2358" i="23"/>
  <c r="B2358" i="23"/>
  <c r="C3422" i="23"/>
  <c r="D3422" i="23"/>
  <c r="B4286" i="23"/>
  <c r="C4286" i="23"/>
  <c r="C4902" i="23"/>
  <c r="D4902" i="23"/>
  <c r="C2719" i="23"/>
  <c r="B2719" i="23"/>
  <c r="D2282" i="23"/>
  <c r="C2282" i="23"/>
  <c r="C2806" i="23"/>
  <c r="D2806" i="23"/>
  <c r="B2806" i="23"/>
  <c r="B4270" i="23"/>
  <c r="C4270" i="23"/>
  <c r="B3063" i="23"/>
  <c r="C3063" i="23"/>
  <c r="C3694" i="23"/>
  <c r="D3694" i="23"/>
  <c r="D2615" i="23"/>
  <c r="C2615" i="23"/>
  <c r="C3647" i="23"/>
  <c r="D3647" i="23"/>
  <c r="D4871" i="23"/>
  <c r="B4871" i="23"/>
  <c r="B4262" i="23"/>
  <c r="C4262" i="23"/>
  <c r="C2375" i="23"/>
  <c r="D2375" i="23"/>
  <c r="B4355" i="23"/>
  <c r="C4355" i="23"/>
  <c r="B5250" i="23"/>
  <c r="C5250" i="23"/>
  <c r="B3855" i="23"/>
  <c r="C3855" i="23"/>
  <c r="C5271" i="23"/>
  <c r="D5271" i="23"/>
  <c r="B5025" i="23"/>
  <c r="C5025" i="23"/>
  <c r="B5156" i="23"/>
  <c r="C5156" i="23"/>
  <c r="C5144" i="23"/>
  <c r="D5144" i="23"/>
  <c r="C341" i="23"/>
  <c r="C5326" i="23"/>
  <c r="D2100" i="23"/>
  <c r="D1245" i="23"/>
  <c r="B4280" i="23"/>
  <c r="D556" i="23"/>
  <c r="C438" i="23"/>
  <c r="D3392" i="23"/>
  <c r="B4864" i="23"/>
  <c r="D1379" i="23"/>
  <c r="D4633" i="23"/>
  <c r="B1020" i="23"/>
  <c r="B4330" i="23"/>
  <c r="D4330" i="23"/>
  <c r="C4074" i="23"/>
  <c r="D4074" i="23"/>
  <c r="D4412" i="23"/>
  <c r="B4412" i="23"/>
  <c r="C3700" i="23"/>
  <c r="D3700" i="23"/>
  <c r="B3669" i="23"/>
  <c r="C3669" i="23"/>
  <c r="C2926" i="23"/>
  <c r="B2926" i="23"/>
  <c r="D2926" i="23"/>
  <c r="C3335" i="23"/>
  <c r="D3335" i="23"/>
  <c r="C5360" i="23"/>
  <c r="D5360" i="23"/>
  <c r="B283" i="23"/>
  <c r="C1891" i="23"/>
  <c r="C4330" i="23"/>
  <c r="B390" i="23"/>
  <c r="D2530" i="23"/>
  <c r="C2001" i="23"/>
  <c r="B4074" i="23"/>
  <c r="B2939" i="23"/>
  <c r="C747" i="23"/>
  <c r="D2044" i="23"/>
  <c r="D1130" i="23"/>
  <c r="B235" i="23"/>
  <c r="C235" i="23"/>
  <c r="C1259" i="23"/>
  <c r="D1259" i="23"/>
  <c r="B1139" i="23"/>
  <c r="D1139" i="23"/>
  <c r="C1651" i="23"/>
  <c r="B1651" i="23"/>
  <c r="D1066" i="23"/>
  <c r="C1066" i="23"/>
  <c r="B74" i="23"/>
  <c r="C74" i="23"/>
  <c r="B1532" i="23"/>
  <c r="D1532" i="23"/>
  <c r="C285" i="23"/>
  <c r="B285" i="23"/>
  <c r="B165" i="23"/>
  <c r="D165" i="23"/>
  <c r="C677" i="23"/>
  <c r="B677" i="23"/>
  <c r="C1550" i="23"/>
  <c r="D1550" i="23"/>
  <c r="C1870" i="23"/>
  <c r="B1870" i="23"/>
  <c r="D4376" i="23"/>
  <c r="B4376" i="23"/>
  <c r="C4384" i="23"/>
  <c r="B4384" i="23"/>
  <c r="D2175" i="23"/>
  <c r="B2175" i="23"/>
  <c r="C2175" i="23"/>
  <c r="B319" i="23"/>
  <c r="D319" i="23"/>
  <c r="C3288" i="23"/>
  <c r="B3288" i="23"/>
  <c r="D3288" i="23"/>
  <c r="B383" i="23"/>
  <c r="D383" i="23"/>
  <c r="B4922" i="23"/>
  <c r="D4922" i="23"/>
  <c r="B4146" i="23"/>
  <c r="C4146" i="23"/>
  <c r="D2849" i="23"/>
  <c r="B2849" i="23"/>
  <c r="B2657" i="23"/>
  <c r="D2657" i="23"/>
  <c r="C3400" i="23"/>
  <c r="B3400" i="23"/>
  <c r="D3826" i="23"/>
  <c r="C3826" i="23"/>
  <c r="C2748" i="23"/>
  <c r="D2748" i="23"/>
  <c r="C3323" i="23"/>
  <c r="B3323" i="23"/>
  <c r="B2965" i="23"/>
  <c r="D2965" i="23"/>
  <c r="B1307" i="23"/>
  <c r="B1293" i="23"/>
  <c r="D1187" i="23"/>
  <c r="C628" i="23"/>
  <c r="B2612" i="23"/>
  <c r="D508" i="23"/>
  <c r="C4412" i="23"/>
  <c r="B2163" i="23"/>
  <c r="D3368" i="23"/>
  <c r="C3708" i="23"/>
  <c r="D3396" i="23"/>
  <c r="D3908" i="23"/>
  <c r="B3830" i="23"/>
  <c r="B2451" i="23"/>
  <c r="D3045" i="23"/>
  <c r="C4325" i="23"/>
  <c r="B5133" i="23"/>
  <c r="B4276" i="23"/>
  <c r="C4189" i="23"/>
  <c r="B4573" i="23"/>
  <c r="C4086" i="23"/>
  <c r="D2451" i="23"/>
  <c r="D2572" i="23"/>
  <c r="D4172" i="23"/>
  <c r="B3045" i="23"/>
  <c r="B4325" i="23"/>
  <c r="B4414" i="23"/>
  <c r="D4311" i="23"/>
  <c r="D5167" i="23"/>
  <c r="D4170" i="23"/>
  <c r="C4143" i="23"/>
  <c r="C2653" i="23"/>
  <c r="C3318" i="23"/>
  <c r="C3987" i="23"/>
  <c r="B4556" i="23"/>
  <c r="B2622" i="23"/>
  <c r="C4439" i="23"/>
  <c r="B5130" i="23"/>
  <c r="D3103" i="23"/>
  <c r="B5004" i="23"/>
  <c r="B3537" i="23"/>
  <c r="D5260" i="23"/>
  <c r="B4659" i="23"/>
  <c r="D4387" i="23"/>
  <c r="D5211" i="23"/>
  <c r="C4387" i="23"/>
  <c r="C5324" i="23"/>
  <c r="C5139" i="23"/>
  <c r="D3042" i="23"/>
  <c r="C3244" i="23"/>
  <c r="D5243" i="23"/>
  <c r="B3498" i="23"/>
  <c r="B4322" i="23"/>
  <c r="D4800" i="23"/>
  <c r="C3921" i="23"/>
  <c r="C5004" i="23"/>
  <c r="C1260" i="23"/>
  <c r="D917" i="23"/>
  <c r="C1071" i="23"/>
  <c r="C1053" i="23"/>
  <c r="C2704" i="23"/>
  <c r="C2546" i="23"/>
  <c r="D4594" i="23"/>
  <c r="D1061" i="23"/>
  <c r="D2254" i="23"/>
  <c r="C831" i="23"/>
  <c r="D1919" i="23"/>
  <c r="D2968" i="23"/>
  <c r="C2921" i="23"/>
  <c r="B3386" i="23"/>
  <c r="C3659" i="23"/>
  <c r="C4171" i="23"/>
  <c r="C2756" i="23"/>
  <c r="D3268" i="23"/>
  <c r="B4740" i="23"/>
  <c r="D3347" i="23"/>
  <c r="D4709" i="23"/>
  <c r="C2395" i="23"/>
  <c r="B3053" i="23"/>
  <c r="B2566" i="23"/>
  <c r="C32" i="23"/>
  <c r="D1315" i="23"/>
  <c r="C917" i="23"/>
  <c r="D1662" i="23"/>
  <c r="B1990" i="23"/>
  <c r="D1271" i="23"/>
  <c r="B2866" i="23"/>
  <c r="C2254" i="23"/>
  <c r="B2968" i="23"/>
  <c r="B2921" i="23"/>
  <c r="D3386" i="23"/>
  <c r="B4171" i="23"/>
  <c r="B3037" i="23"/>
  <c r="C3485" i="23"/>
  <c r="D3053" i="23"/>
  <c r="C255" i="23"/>
  <c r="D255" i="23"/>
  <c r="B1069" i="23"/>
  <c r="C1069" i="23"/>
  <c r="B3544" i="23"/>
  <c r="D3544" i="23"/>
  <c r="D3433" i="23"/>
  <c r="B3433" i="23"/>
  <c r="C4969" i="23"/>
  <c r="D4969" i="23"/>
  <c r="D3096" i="23"/>
  <c r="B3096" i="23"/>
  <c r="D4282" i="23"/>
  <c r="C4282" i="23"/>
  <c r="D2634" i="23"/>
  <c r="B2634" i="23"/>
  <c r="D3578" i="23"/>
  <c r="B3578" i="23"/>
  <c r="D2835" i="23"/>
  <c r="C2835" i="23"/>
  <c r="B3780" i="23"/>
  <c r="C3780" i="23"/>
  <c r="D2444" i="23"/>
  <c r="B2444" i="23"/>
  <c r="C2956" i="23"/>
  <c r="D2956" i="23"/>
  <c r="D3429" i="23"/>
  <c r="B3429" i="23"/>
  <c r="D2494" i="23"/>
  <c r="C2494" i="23"/>
  <c r="B3006" i="23"/>
  <c r="D3006" i="23"/>
  <c r="C2733" i="23"/>
  <c r="B2733" i="23"/>
  <c r="C2678" i="23"/>
  <c r="D2678" i="23"/>
  <c r="B3805" i="23"/>
  <c r="C3805" i="23"/>
  <c r="B4509" i="23"/>
  <c r="D4509" i="23"/>
  <c r="C3326" i="23"/>
  <c r="D3326" i="23"/>
  <c r="C2463" i="23"/>
  <c r="B2463" i="23"/>
  <c r="C4310" i="23"/>
  <c r="B4310" i="23"/>
  <c r="B3215" i="23"/>
  <c r="D3215" i="23"/>
  <c r="C4926" i="23"/>
  <c r="B4926" i="23"/>
  <c r="D4783" i="23"/>
  <c r="B4783" i="23"/>
  <c r="C4783" i="23"/>
  <c r="D3287" i="23"/>
  <c r="C3287" i="23"/>
  <c r="B4375" i="23"/>
  <c r="C4375" i="23"/>
  <c r="C4971" i="23"/>
  <c r="B4971" i="23"/>
  <c r="C5128" i="23"/>
  <c r="D5128" i="23"/>
  <c r="D4315" i="23"/>
  <c r="B4315" i="23"/>
  <c r="D5006" i="23"/>
  <c r="B5006" i="23"/>
  <c r="C5194" i="23"/>
  <c r="B5194" i="23"/>
  <c r="C2119" i="23"/>
  <c r="B2119" i="23"/>
  <c r="D4610" i="23"/>
  <c r="C4610" i="23"/>
  <c r="D2955" i="23"/>
  <c r="C2955" i="23"/>
  <c r="D1615" i="23"/>
  <c r="C1615" i="23"/>
  <c r="C2820" i="23"/>
  <c r="D2820" i="23"/>
  <c r="B2589" i="23"/>
  <c r="C2589" i="23"/>
  <c r="C2452" i="23"/>
  <c r="D2452" i="23"/>
  <c r="D2630" i="23"/>
  <c r="C2630" i="23"/>
  <c r="B2630" i="23"/>
  <c r="B2702" i="23"/>
  <c r="C2702" i="23"/>
  <c r="C759" i="23"/>
  <c r="B549" i="23"/>
  <c r="C2062" i="23"/>
  <c r="B1087" i="23"/>
  <c r="D3992" i="23"/>
  <c r="B3972" i="23"/>
  <c r="C3972" i="23"/>
  <c r="C3860" i="23"/>
  <c r="D3860" i="23"/>
  <c r="B4940" i="23"/>
  <c r="D4940" i="23"/>
  <c r="B4389" i="23"/>
  <c r="D4389" i="23"/>
  <c r="C3741" i="23"/>
  <c r="B3741" i="23"/>
  <c r="C4598" i="23"/>
  <c r="D4598" i="23"/>
  <c r="B3462" i="23"/>
  <c r="D3462" i="23"/>
  <c r="B3599" i="23"/>
  <c r="D3599" i="23"/>
  <c r="B4358" i="23"/>
  <c r="C4358" i="23"/>
  <c r="B2100" i="23"/>
  <c r="D4488" i="23"/>
  <c r="D2219" i="23"/>
  <c r="B1565" i="23"/>
  <c r="C247" i="23"/>
  <c r="C3772" i="23"/>
  <c r="B1061" i="23"/>
  <c r="B2840" i="23"/>
  <c r="D3480" i="23"/>
  <c r="B4248" i="23"/>
  <c r="C3433" i="23"/>
  <c r="D4457" i="23"/>
  <c r="B2938" i="23"/>
  <c r="B4282" i="23"/>
  <c r="D3659" i="23"/>
  <c r="B3268" i="23"/>
  <c r="C4228" i="23"/>
  <c r="D4740" i="23"/>
  <c r="B2494" i="23"/>
  <c r="C2566" i="23"/>
  <c r="D3829" i="23"/>
  <c r="B4583" i="23"/>
  <c r="B3702" i="23"/>
  <c r="C5262" i="23"/>
  <c r="D2644" i="23"/>
  <c r="B3367" i="23"/>
  <c r="C5137" i="23"/>
  <c r="C5313" i="23"/>
  <c r="D3551" i="23"/>
  <c r="B2599" i="23"/>
  <c r="C4583" i="23"/>
  <c r="D694" i="23"/>
  <c r="B32" i="23"/>
  <c r="C3136" i="23"/>
  <c r="B3217" i="23"/>
  <c r="D2850" i="23"/>
  <c r="B1662" i="23"/>
  <c r="D390" i="23"/>
  <c r="B1975" i="23"/>
  <c r="D2866" i="23"/>
  <c r="B4594" i="23"/>
  <c r="B2748" i="23"/>
  <c r="B654" i="23"/>
  <c r="D4986" i="23"/>
  <c r="B4932" i="23"/>
  <c r="C4573" i="23"/>
  <c r="D4086" i="23"/>
  <c r="B4901" i="23"/>
  <c r="D5313" i="23"/>
  <c r="C2758" i="23"/>
  <c r="C3462" i="23"/>
  <c r="D4358" i="23"/>
  <c r="D5303" i="23"/>
  <c r="B3856" i="23"/>
  <c r="C3194" i="23"/>
  <c r="B3648" i="23"/>
  <c r="D1365" i="23"/>
  <c r="D1086" i="23"/>
  <c r="B2457" i="23"/>
  <c r="C3033" i="23"/>
  <c r="B3225" i="23"/>
  <c r="C2103" i="23"/>
  <c r="B4163" i="23"/>
  <c r="D3258" i="23"/>
  <c r="C3109" i="23"/>
  <c r="D3877" i="23"/>
  <c r="B2967" i="23"/>
  <c r="B751" i="23"/>
  <c r="C1549" i="23"/>
  <c r="C1575" i="23"/>
  <c r="D981" i="23"/>
  <c r="D1918" i="23"/>
  <c r="D2457" i="23"/>
  <c r="B3993" i="23"/>
  <c r="B67" i="23"/>
  <c r="B3024" i="23"/>
  <c r="D4897" i="23"/>
  <c r="D2674" i="23"/>
  <c r="D4163" i="23"/>
  <c r="D3221" i="23"/>
  <c r="D4474" i="23"/>
  <c r="C3851" i="23"/>
  <c r="B2436" i="23"/>
  <c r="C3165" i="23"/>
  <c r="B3109" i="23"/>
  <c r="B3877" i="23"/>
  <c r="C3966" i="23"/>
  <c r="C2967" i="23"/>
  <c r="D4183" i="23"/>
  <c r="C909" i="23"/>
  <c r="B909" i="23"/>
  <c r="C2961" i="23"/>
  <c r="B981" i="23"/>
  <c r="C1918" i="23"/>
  <c r="B4488" i="23"/>
  <c r="D3993" i="23"/>
  <c r="D3323" i="23"/>
  <c r="D67" i="23"/>
  <c r="B1158" i="23"/>
  <c r="C3024" i="23"/>
  <c r="B4897" i="23"/>
  <c r="B3826" i="23"/>
  <c r="D3772" i="23"/>
  <c r="B2453" i="23"/>
  <c r="C3221" i="23"/>
  <c r="D3032" i="23"/>
  <c r="D2436" i="23"/>
  <c r="D3972" i="23"/>
  <c r="B1031" i="23"/>
  <c r="C2661" i="23"/>
  <c r="B3966" i="23"/>
  <c r="B4183" i="23"/>
  <c r="D4379" i="23"/>
  <c r="B3860" i="23"/>
  <c r="D205" i="23"/>
  <c r="D551" i="23"/>
  <c r="C1063" i="23"/>
  <c r="D1596" i="23"/>
  <c r="D1478" i="23"/>
  <c r="D2529" i="23"/>
  <c r="D3260" i="23"/>
  <c r="D1957" i="23"/>
  <c r="B2571" i="23"/>
  <c r="D3148" i="23"/>
  <c r="B838" i="23"/>
  <c r="C1478" i="23"/>
  <c r="D654" i="23"/>
  <c r="B300" i="23"/>
  <c r="C1982" i="23"/>
  <c r="B1596" i="23"/>
  <c r="D1975" i="23"/>
  <c r="D717" i="23"/>
  <c r="C717" i="23"/>
  <c r="C1268" i="23"/>
  <c r="B1268" i="23"/>
  <c r="D533" i="23"/>
  <c r="B533" i="23"/>
  <c r="D349" i="23"/>
  <c r="B349" i="23"/>
  <c r="D239" i="23"/>
  <c r="B239" i="23"/>
  <c r="B1263" i="23"/>
  <c r="C1263" i="23"/>
  <c r="D1775" i="23"/>
  <c r="B1775" i="23"/>
  <c r="B1229" i="23"/>
  <c r="D1229" i="23"/>
  <c r="D439" i="23"/>
  <c r="C439" i="23"/>
  <c r="B951" i="23"/>
  <c r="D951" i="23"/>
  <c r="B1173" i="23"/>
  <c r="D1173" i="23"/>
  <c r="C1557" i="23"/>
  <c r="D1557" i="23"/>
  <c r="B1573" i="23"/>
  <c r="C1573" i="23"/>
  <c r="C702" i="23"/>
  <c r="D702" i="23"/>
  <c r="B575" i="23"/>
  <c r="D575" i="23"/>
  <c r="D2151" i="23"/>
  <c r="B2151" i="23"/>
  <c r="D2014" i="23"/>
  <c r="C2014" i="23"/>
  <c r="B1485" i="23"/>
  <c r="C1485" i="23"/>
  <c r="C4448" i="23"/>
  <c r="B4448" i="23"/>
  <c r="C2287" i="23"/>
  <c r="D2287" i="23"/>
  <c r="B3872" i="23"/>
  <c r="D3872" i="23"/>
  <c r="C527" i="23"/>
  <c r="B527" i="23"/>
  <c r="B3424" i="23"/>
  <c r="D3424" i="23"/>
  <c r="C3424" i="23"/>
  <c r="D2577" i="23"/>
  <c r="C2577" i="23"/>
  <c r="D3113" i="23"/>
  <c r="B3113" i="23"/>
  <c r="C3113" i="23"/>
  <c r="B4137" i="23"/>
  <c r="D4137" i="23"/>
  <c r="C4808" i="23"/>
  <c r="D4808" i="23"/>
  <c r="B3313" i="23"/>
  <c r="C3313" i="23"/>
  <c r="D2626" i="23"/>
  <c r="C2626" i="23"/>
  <c r="B4304" i="23"/>
  <c r="C4304" i="23"/>
  <c r="B2393" i="23"/>
  <c r="C2393" i="23"/>
  <c r="C1023" i="23"/>
  <c r="B1023" i="23"/>
  <c r="C1865" i="23"/>
  <c r="D1865" i="23"/>
  <c r="B741" i="23"/>
  <c r="D741" i="23"/>
  <c r="B1086" i="23"/>
  <c r="C1565" i="23"/>
  <c r="D1158" i="23"/>
  <c r="D1463" i="23"/>
  <c r="D3856" i="23"/>
  <c r="B1957" i="23"/>
  <c r="B3032" i="23"/>
  <c r="B2205" i="23"/>
  <c r="D1286" i="23"/>
  <c r="C3258" i="23"/>
  <c r="D4932" i="23"/>
  <c r="B2661" i="23"/>
  <c r="D1938" i="23"/>
  <c r="C4992" i="23"/>
  <c r="C2530" i="23"/>
  <c r="D2355" i="23"/>
  <c r="C1749" i="23"/>
  <c r="D3464" i="23"/>
  <c r="D4057" i="23"/>
  <c r="D3434" i="23"/>
  <c r="D3882" i="23"/>
  <c r="D3771" i="23"/>
  <c r="D4276" i="23"/>
  <c r="C1890" i="23"/>
  <c r="D1771" i="23"/>
  <c r="C1693" i="23"/>
  <c r="B2039" i="23"/>
  <c r="C3152" i="23"/>
  <c r="B3984" i="23"/>
  <c r="B2977" i="23"/>
  <c r="C2674" i="23"/>
  <c r="C3651" i="23"/>
  <c r="D4156" i="23"/>
  <c r="D4668" i="23"/>
  <c r="C2453" i="23"/>
  <c r="C2965" i="23"/>
  <c r="C900" i="23"/>
  <c r="C3224" i="23"/>
  <c r="C3608" i="23"/>
  <c r="C4713" i="23"/>
  <c r="B3130" i="23"/>
  <c r="B4538" i="23"/>
  <c r="D3403" i="23"/>
  <c r="B2948" i="23"/>
  <c r="C2717" i="23"/>
  <c r="C4913" i="23"/>
  <c r="C4940" i="23"/>
  <c r="D890" i="23"/>
  <c r="B3675" i="23"/>
  <c r="C3540" i="23"/>
  <c r="C3846" i="23"/>
  <c r="B4508" i="23"/>
  <c r="C1938" i="23"/>
  <c r="B1749" i="23"/>
  <c r="D1839" i="23"/>
  <c r="B2632" i="23"/>
  <c r="D1757" i="23"/>
  <c r="D1015" i="23"/>
  <c r="D627" i="23"/>
  <c r="D900" i="23"/>
  <c r="C462" i="23"/>
  <c r="B3608" i="23"/>
  <c r="C2810" i="23"/>
  <c r="D3130" i="23"/>
  <c r="C3403" i="23"/>
  <c r="D2948" i="23"/>
  <c r="B2717" i="23"/>
  <c r="C745" i="23"/>
  <c r="D4913" i="23"/>
  <c r="D3603" i="23"/>
  <c r="C4115" i="23"/>
  <c r="B2708" i="23"/>
  <c r="B3540" i="23"/>
  <c r="C4461" i="23"/>
  <c r="B3846" i="23"/>
  <c r="D1111" i="23"/>
  <c r="C2454" i="23"/>
  <c r="B3194" i="23"/>
  <c r="D2571" i="23"/>
  <c r="D3851" i="23"/>
  <c r="B3165" i="23"/>
  <c r="C4098" i="23"/>
  <c r="B3148" i="23"/>
  <c r="C4389" i="23"/>
  <c r="D4901" i="23"/>
  <c r="D3914" i="23"/>
  <c r="D4461" i="23"/>
  <c r="B1279" i="23"/>
  <c r="D1279" i="23"/>
  <c r="C68" i="23"/>
  <c r="D68" i="23"/>
  <c r="B2134" i="23"/>
  <c r="C2134" i="23"/>
  <c r="B703" i="23"/>
  <c r="D703" i="23"/>
  <c r="C3800" i="23"/>
  <c r="D3800" i="23"/>
  <c r="B4738" i="23"/>
  <c r="D4738" i="23"/>
  <c r="C4738" i="23"/>
  <c r="D3002" i="23"/>
  <c r="C3002" i="23"/>
  <c r="C3083" i="23"/>
  <c r="D3083" i="23"/>
  <c r="D2881" i="23"/>
  <c r="B2881" i="23"/>
  <c r="D2515" i="23"/>
  <c r="C2515" i="23"/>
  <c r="C2186" i="23"/>
  <c r="B2186" i="23"/>
  <c r="B4464" i="23"/>
  <c r="C4464" i="23"/>
  <c r="C4554" i="23"/>
  <c r="D4554" i="23"/>
  <c r="D2578" i="23"/>
  <c r="B2578" i="23"/>
  <c r="C3906" i="23"/>
  <c r="D3906" i="23"/>
  <c r="C3539" i="23"/>
  <c r="B3539" i="23"/>
  <c r="B4051" i="23"/>
  <c r="D4051" i="23"/>
  <c r="C4420" i="23"/>
  <c r="D4420" i="23"/>
  <c r="D2597" i="23"/>
  <c r="B2597" i="23"/>
  <c r="C4564" i="23"/>
  <c r="B4564" i="23"/>
  <c r="C4492" i="23"/>
  <c r="D4492" i="23"/>
  <c r="B3134" i="23"/>
  <c r="C3134" i="23"/>
  <c r="D3134" i="23"/>
  <c r="D3518" i="23"/>
  <c r="B3518" i="23"/>
  <c r="D3902" i="23"/>
  <c r="C3902" i="23"/>
  <c r="D2519" i="23"/>
  <c r="B2519" i="23"/>
  <c r="C4847" i="23"/>
  <c r="B4847" i="23"/>
  <c r="D4119" i="23"/>
  <c r="B4119" i="23"/>
  <c r="B5239" i="23"/>
  <c r="C5239" i="23"/>
  <c r="C5206" i="23"/>
  <c r="B5206" i="23"/>
  <c r="C5376" i="23"/>
  <c r="B5376" i="23"/>
  <c r="C5356" i="23"/>
  <c r="D5356" i="23"/>
  <c r="C4579" i="23"/>
  <c r="D4579" i="23"/>
  <c r="D4695" i="23"/>
  <c r="B4695" i="23"/>
  <c r="D4619" i="23"/>
  <c r="C4619" i="23"/>
  <c r="D4504" i="23"/>
  <c r="C4504" i="23"/>
  <c r="D2665" i="23"/>
  <c r="B2665" i="23"/>
  <c r="C3689" i="23"/>
  <c r="D3689" i="23"/>
  <c r="D3889" i="23"/>
  <c r="B3889" i="23"/>
  <c r="C2818" i="23"/>
  <c r="B2818" i="23"/>
  <c r="B2579" i="23"/>
  <c r="D2579" i="23"/>
  <c r="C3091" i="23"/>
  <c r="B3091" i="23"/>
  <c r="D3091" i="23"/>
  <c r="C3915" i="23"/>
  <c r="D3915" i="23"/>
  <c r="D3012" i="23"/>
  <c r="C3012" i="23"/>
  <c r="C2700" i="23"/>
  <c r="D2700" i="23"/>
  <c r="C3724" i="23"/>
  <c r="D3724" i="23"/>
  <c r="C2882" i="23"/>
  <c r="B2882" i="23"/>
  <c r="C3803" i="23"/>
  <c r="B3803" i="23"/>
  <c r="D3803" i="23"/>
  <c r="D2605" i="23"/>
  <c r="B2605" i="23"/>
  <c r="C3563" i="23"/>
  <c r="D3563" i="23"/>
  <c r="C3173" i="23"/>
  <c r="D3173" i="23"/>
  <c r="C4965" i="23"/>
  <c r="B4965" i="23"/>
  <c r="C2750" i="23"/>
  <c r="B2750" i="23"/>
  <c r="B4116" i="23"/>
  <c r="C4116" i="23"/>
  <c r="C2310" i="23"/>
  <c r="D2310" i="23"/>
  <c r="B2310" i="23"/>
  <c r="C3573" i="23"/>
  <c r="B3573" i="23"/>
  <c r="D3573" i="23"/>
  <c r="C4436" i="23"/>
  <c r="D4436" i="23"/>
  <c r="D2405" i="23"/>
  <c r="C2405" i="23"/>
  <c r="C4234" i="23"/>
  <c r="B4234" i="23"/>
  <c r="C4620" i="23"/>
  <c r="D4620" i="23"/>
  <c r="B4125" i="23"/>
  <c r="C4125" i="23"/>
  <c r="D4255" i="23"/>
  <c r="C4255" i="23"/>
  <c r="D4990" i="23"/>
  <c r="B4990" i="23"/>
  <c r="C2447" i="23"/>
  <c r="B2447" i="23"/>
  <c r="C3990" i="23"/>
  <c r="B3990" i="23"/>
  <c r="C3631" i="23"/>
  <c r="B3631" i="23"/>
  <c r="B4263" i="23"/>
  <c r="C4263" i="23"/>
  <c r="C3727" i="23"/>
  <c r="D3727" i="23"/>
  <c r="D3415" i="23"/>
  <c r="B3415" i="23"/>
  <c r="D3479" i="23"/>
  <c r="C3479" i="23"/>
  <c r="D4683" i="23"/>
  <c r="B4683" i="23"/>
  <c r="B5270" i="23"/>
  <c r="D5270" i="23"/>
  <c r="D4603" i="23"/>
  <c r="B4603" i="23"/>
  <c r="C4603" i="23"/>
  <c r="C5035" i="23"/>
  <c r="B5035" i="23"/>
  <c r="B5180" i="23"/>
  <c r="D5180" i="23"/>
  <c r="D5269" i="23"/>
  <c r="B5269" i="23"/>
  <c r="C5269" i="23"/>
  <c r="B3458" i="23"/>
  <c r="C3458" i="23"/>
  <c r="D756" i="23"/>
  <c r="D747" i="23"/>
  <c r="B2283" i="23"/>
  <c r="C2182" i="23"/>
  <c r="B439" i="23"/>
  <c r="C951" i="23"/>
  <c r="B1463" i="23"/>
  <c r="B1130" i="23"/>
  <c r="D1412" i="23"/>
  <c r="D1870" i="23"/>
  <c r="C575" i="23"/>
  <c r="D3416" i="23"/>
  <c r="C4888" i="23"/>
  <c r="B3002" i="23"/>
  <c r="B4474" i="23"/>
  <c r="B4986" i="23"/>
  <c r="B301" i="23"/>
  <c r="B1046" i="23"/>
  <c r="D519" i="23"/>
  <c r="D2186" i="23"/>
  <c r="D3680" i="23"/>
  <c r="B3914" i="23"/>
  <c r="C4810" i="23"/>
  <c r="F4810" i="23" s="1"/>
  <c r="D2708" i="23"/>
  <c r="D3804" i="23"/>
  <c r="C756" i="23"/>
  <c r="C2283" i="23"/>
  <c r="B2182" i="23"/>
  <c r="D1258" i="23"/>
  <c r="C2163" i="23"/>
  <c r="D1023" i="23"/>
  <c r="B3416" i="23"/>
  <c r="B941" i="23"/>
  <c r="C1031" i="23"/>
  <c r="C3680" i="23"/>
  <c r="D2562" i="23"/>
  <c r="C3368" i="23"/>
  <c r="B2954" i="23"/>
  <c r="C4874" i="23"/>
  <c r="F4874" i="23" s="1"/>
  <c r="B115" i="23"/>
  <c r="C115" i="23"/>
  <c r="B1924" i="23"/>
  <c r="D1924" i="23"/>
  <c r="C242" i="23"/>
  <c r="B242" i="23"/>
  <c r="D286" i="23"/>
  <c r="C286" i="23"/>
  <c r="E286" i="23" s="1"/>
  <c r="C1108" i="23"/>
  <c r="B1108" i="23"/>
  <c r="B447" i="23"/>
  <c r="C447" i="23"/>
  <c r="C1381" i="23"/>
  <c r="B1381" i="23"/>
  <c r="B1814" i="23"/>
  <c r="C1814" i="23"/>
  <c r="E1814" i="23" s="1"/>
  <c r="C1742" i="23"/>
  <c r="B1742" i="23"/>
  <c r="C1325" i="23"/>
  <c r="B1325" i="23"/>
  <c r="D2737" i="23"/>
  <c r="C2737" i="23"/>
  <c r="D4785" i="23"/>
  <c r="C4785" i="23"/>
  <c r="E4785" i="23" s="1"/>
  <c r="D2712" i="23"/>
  <c r="C2712" i="23"/>
  <c r="B1151" i="23"/>
  <c r="C1151" i="23"/>
  <c r="D2372" i="23"/>
  <c r="C2372" i="23"/>
  <c r="B3475" i="23"/>
  <c r="C3475" i="23"/>
  <c r="E3475" i="23" s="1"/>
  <c r="C3514" i="23"/>
  <c r="B3514" i="23"/>
  <c r="B4187" i="23"/>
  <c r="D4187" i="23"/>
  <c r="D4764" i="23"/>
  <c r="C4764" i="23"/>
  <c r="D3838" i="23"/>
  <c r="C3838" i="23"/>
  <c r="C234" i="23"/>
  <c r="B234" i="23"/>
  <c r="D334" i="23"/>
  <c r="C334" i="23"/>
  <c r="B1998" i="23"/>
  <c r="C1998" i="23"/>
  <c r="D2247" i="23"/>
  <c r="B2247" i="23"/>
  <c r="C4440" i="23"/>
  <c r="D4440" i="23"/>
  <c r="B4952" i="23"/>
  <c r="D4952" i="23"/>
  <c r="D3048" i="23"/>
  <c r="C3048" i="23"/>
  <c r="B2426" i="23"/>
  <c r="C2426" i="23"/>
  <c r="F2426" i="23" s="1"/>
  <c r="B2656" i="23"/>
  <c r="D2656" i="23"/>
  <c r="D3936" i="23"/>
  <c r="B3936" i="23"/>
  <c r="B2801" i="23"/>
  <c r="C2801" i="23"/>
  <c r="D4849" i="23"/>
  <c r="B4849" i="23"/>
  <c r="D3168" i="23"/>
  <c r="C3168" i="23"/>
  <c r="D4025" i="23"/>
  <c r="C4025" i="23"/>
  <c r="C2314" i="23"/>
  <c r="B2314" i="23"/>
  <c r="B4865" i="23"/>
  <c r="C4865" i="23"/>
  <c r="F4865" i="23" s="1"/>
  <c r="D4144" i="23"/>
  <c r="C4144" i="23"/>
  <c r="D2856" i="23"/>
  <c r="B2856" i="23"/>
  <c r="B4226" i="23"/>
  <c r="C4226" i="23"/>
  <c r="B3027" i="23"/>
  <c r="D3027" i="23"/>
  <c r="B4417" i="23"/>
  <c r="C4417" i="23"/>
  <c r="C2651" i="23"/>
  <c r="B2651" i="23"/>
  <c r="B3460" i="23"/>
  <c r="C3460" i="23"/>
  <c r="B2636" i="23"/>
  <c r="D2636" i="23"/>
  <c r="B3660" i="23"/>
  <c r="D3660" i="23"/>
  <c r="C3036" i="23"/>
  <c r="D3036" i="23"/>
  <c r="C3555" i="23"/>
  <c r="D3555" i="23"/>
  <c r="C2588" i="23"/>
  <c r="B2588" i="23"/>
  <c r="D3732" i="23"/>
  <c r="C3732" i="23"/>
  <c r="C3245" i="23"/>
  <c r="B3245" i="23"/>
  <c r="B2686" i="23"/>
  <c r="D2686" i="23"/>
  <c r="D3996" i="23"/>
  <c r="B3996" i="23"/>
  <c r="C3117" i="23"/>
  <c r="B3117" i="23"/>
  <c r="C2229" i="23"/>
  <c r="D2229" i="23"/>
  <c r="B3726" i="23"/>
  <c r="D3726" i="23"/>
  <c r="C3543" i="23"/>
  <c r="D3543" i="23"/>
  <c r="B2479" i="23"/>
  <c r="D2479" i="23"/>
  <c r="B4887" i="23"/>
  <c r="D4887" i="23"/>
  <c r="D5193" i="23"/>
  <c r="C5193" i="23"/>
  <c r="C5235" i="23"/>
  <c r="B5235" i="23"/>
  <c r="B5108" i="23"/>
  <c r="D5108" i="23"/>
  <c r="B2085" i="23"/>
  <c r="D2085" i="23"/>
  <c r="D1239" i="23"/>
  <c r="B1239" i="23"/>
  <c r="C4111" i="23"/>
  <c r="D5036" i="23"/>
  <c r="B5373" i="23"/>
  <c r="B4311" i="23"/>
  <c r="C4515" i="23"/>
  <c r="B5198" i="23"/>
  <c r="B2991" i="23"/>
  <c r="B5392" i="23"/>
  <c r="B4689" i="23"/>
  <c r="D3628" i="23"/>
  <c r="C4318" i="23"/>
  <c r="D1933" i="23"/>
  <c r="D2641" i="23"/>
  <c r="B3793" i="23"/>
  <c r="B4663" i="23"/>
  <c r="D2757" i="23"/>
  <c r="C2757" i="23"/>
  <c r="D163" i="23"/>
  <c r="B163" i="23"/>
  <c r="B3516" i="23"/>
  <c r="D3516" i="23"/>
  <c r="C3516" i="23"/>
  <c r="B3770" i="23"/>
  <c r="C3770" i="23"/>
  <c r="B4972" i="23"/>
  <c r="C4972" i="23"/>
  <c r="E4972" i="23" s="1"/>
  <c r="D4972" i="23"/>
  <c r="B3252" i="23"/>
  <c r="C3252" i="23"/>
  <c r="C4212" i="23"/>
  <c r="B4212" i="23"/>
  <c r="D4212" i="23"/>
  <c r="B3421" i="23"/>
  <c r="C3421" i="23"/>
  <c r="F3421" i="23" s="1"/>
  <c r="D3963" i="23"/>
  <c r="B3963" i="23"/>
  <c r="C3963" i="23"/>
  <c r="C4645" i="23"/>
  <c r="B4645" i="23"/>
  <c r="C2893" i="23"/>
  <c r="D2893" i="23"/>
  <c r="B2893" i="23"/>
  <c r="D4596" i="23"/>
  <c r="B4596" i="23"/>
  <c r="B2565" i="23"/>
  <c r="C2565" i="23"/>
  <c r="B2790" i="23"/>
  <c r="C2790" i="23"/>
  <c r="D2790" i="23"/>
  <c r="C4364" i="23"/>
  <c r="E4364" i="23" s="1"/>
  <c r="D4364" i="23"/>
  <c r="D3806" i="23"/>
  <c r="B3806" i="23"/>
  <c r="D4342" i="23"/>
  <c r="B4342" i="23"/>
  <c r="C4342" i="23"/>
  <c r="C4854" i="23"/>
  <c r="D4854" i="23"/>
  <c r="B4854" i="23"/>
  <c r="B2470" i="23"/>
  <c r="D2470" i="23"/>
  <c r="D3797" i="23"/>
  <c r="B3797" i="23"/>
  <c r="C3054" i="23"/>
  <c r="D3054" i="23"/>
  <c r="B3054" i="23"/>
  <c r="C4158" i="23"/>
  <c r="B4158" i="23"/>
  <c r="C3174" i="23"/>
  <c r="B3174" i="23"/>
  <c r="C2350" i="23"/>
  <c r="D2350" i="23"/>
  <c r="B2350" i="23"/>
  <c r="D3814" i="23"/>
  <c r="B3814" i="23"/>
  <c r="C4949" i="23"/>
  <c r="D4949" i="23"/>
  <c r="B4949" i="23"/>
  <c r="B4622" i="23"/>
  <c r="C4622" i="23"/>
  <c r="D2590" i="23"/>
  <c r="B2590" i="23"/>
  <c r="B3895" i="23"/>
  <c r="C3895" i="23"/>
  <c r="D4590" i="23"/>
  <c r="B4590" i="23"/>
  <c r="D2751" i="23"/>
  <c r="B2751" i="23"/>
  <c r="C2751" i="23"/>
  <c r="C3550" i="23"/>
  <c r="F3550" i="23" s="1"/>
  <c r="D3550" i="23"/>
  <c r="B3550" i="23"/>
  <c r="D3127" i="23"/>
  <c r="B3127" i="23"/>
  <c r="C3127" i="23"/>
  <c r="B3534" i="23"/>
  <c r="C3534" i="23"/>
  <c r="C4670" i="23"/>
  <c r="B4670" i="23"/>
  <c r="B4646" i="23"/>
  <c r="C4646" i="23"/>
  <c r="D4646" i="23"/>
  <c r="C3159" i="23"/>
  <c r="D3159" i="23"/>
  <c r="B3879" i="23"/>
  <c r="D3879" i="23"/>
  <c r="C3879" i="23"/>
  <c r="B4334" i="23"/>
  <c r="D4334" i="23"/>
  <c r="B4551" i="23"/>
  <c r="C4551" i="23"/>
  <c r="D4551" i="23"/>
  <c r="B4190" i="23"/>
  <c r="C4190" i="23"/>
  <c r="F4190" i="23" s="1"/>
  <c r="D4190" i="23"/>
  <c r="B4390" i="23"/>
  <c r="C4390" i="23"/>
  <c r="D4390" i="23"/>
  <c r="B4702" i="23"/>
  <c r="C4702" i="23"/>
  <c r="D4702" i="23"/>
  <c r="B2679" i="23"/>
  <c r="D2679" i="23"/>
  <c r="B3831" i="23"/>
  <c r="C3831" i="23"/>
  <c r="D5032" i="23"/>
  <c r="B5032" i="23"/>
  <c r="C5032" i="23"/>
  <c r="B3071" i="23"/>
  <c r="D3071" i="23"/>
  <c r="B3183" i="23"/>
  <c r="C3183" i="23"/>
  <c r="D3183" i="23"/>
  <c r="C4503" i="23"/>
  <c r="B4503" i="23"/>
  <c r="B3663" i="23"/>
  <c r="C3663" i="23"/>
  <c r="C4983" i="23"/>
  <c r="F4983" i="23" s="1"/>
  <c r="D4983" i="23"/>
  <c r="B5048" i="23"/>
  <c r="C5048" i="23"/>
  <c r="B5106" i="23"/>
  <c r="C5106" i="23"/>
  <c r="C5123" i="23"/>
  <c r="D5123" i="23"/>
  <c r="B5123" i="23"/>
  <c r="B5140" i="23"/>
  <c r="C5140" i="23"/>
  <c r="D5140" i="23"/>
  <c r="D5157" i="23"/>
  <c r="B5157" i="23"/>
  <c r="B5056" i="23"/>
  <c r="C5056" i="23"/>
  <c r="C4451" i="23"/>
  <c r="E4451" i="23" s="1"/>
  <c r="B4451" i="23"/>
  <c r="D4451" i="23"/>
  <c r="B5124" i="23"/>
  <c r="D5124" i="23"/>
  <c r="D4455" i="23"/>
  <c r="B4455" i="23"/>
  <c r="D5060" i="23"/>
  <c r="B5060" i="23"/>
  <c r="B5149" i="23"/>
  <c r="C5149" i="23"/>
  <c r="D5149" i="23"/>
  <c r="D4707" i="23"/>
  <c r="B4707" i="23"/>
  <c r="C4707" i="23"/>
  <c r="C5191" i="23"/>
  <c r="D5191" i="23"/>
  <c r="B4667" i="23"/>
  <c r="C4667" i="23"/>
  <c r="C5339" i="23"/>
  <c r="B5339" i="23"/>
  <c r="D5339" i="23"/>
  <c r="C5008" i="23"/>
  <c r="D5008" i="23"/>
  <c r="B5008" i="23"/>
  <c r="D5238" i="23"/>
  <c r="B5238" i="23"/>
  <c r="C4411" i="23"/>
  <c r="B4411" i="23"/>
  <c r="D4411" i="23"/>
  <c r="C5098" i="23"/>
  <c r="D5098" i="23"/>
  <c r="D277" i="23"/>
  <c r="C277" i="23"/>
  <c r="D1220" i="23"/>
  <c r="B1220" i="23"/>
  <c r="D1813" i="23"/>
  <c r="B1813" i="23"/>
  <c r="C1813" i="23"/>
  <c r="C2133" i="23"/>
  <c r="B2133" i="23"/>
  <c r="D2133" i="23"/>
  <c r="C495" i="23"/>
  <c r="B495" i="23"/>
  <c r="C2031" i="23"/>
  <c r="D2031" i="23"/>
  <c r="B2031" i="23"/>
  <c r="D1719" i="23"/>
  <c r="B1719" i="23"/>
  <c r="D2197" i="23"/>
  <c r="B2197" i="23"/>
  <c r="C925" i="23"/>
  <c r="D925" i="23"/>
  <c r="B3472" i="23"/>
  <c r="D3472" i="23"/>
  <c r="C1926" i="23"/>
  <c r="B1926" i="23"/>
  <c r="C3489" i="23"/>
  <c r="B3489" i="23"/>
  <c r="D3489" i="23"/>
  <c r="D2777" i="23"/>
  <c r="B2777" i="23"/>
  <c r="C2777" i="23"/>
  <c r="B3828" i="23"/>
  <c r="C3828" i="23"/>
  <c r="E3828" i="23" s="1"/>
  <c r="D167" i="23"/>
  <c r="B2880" i="23"/>
  <c r="B3904" i="23"/>
  <c r="B3618" i="23"/>
  <c r="B4130" i="23"/>
  <c r="D3251" i="23"/>
  <c r="C4083" i="23"/>
  <c r="C3372" i="23"/>
  <c r="E3372" i="23" s="1"/>
  <c r="D1242" i="23"/>
  <c r="C675" i="23"/>
  <c r="B58" i="23"/>
  <c r="C2632" i="23"/>
  <c r="B3464" i="23"/>
  <c r="C2858" i="23"/>
  <c r="D3946" i="23"/>
  <c r="C2612" i="23"/>
  <c r="E2612" i="23" s="1"/>
  <c r="C2868" i="23"/>
  <c r="D3252" i="23"/>
  <c r="D3828" i="23"/>
  <c r="C1852" i="23"/>
  <c r="D605" i="23"/>
  <c r="B1343" i="23"/>
  <c r="B1791" i="23"/>
  <c r="C1699" i="23"/>
  <c r="F1699" i="23" s="1"/>
  <c r="B1699" i="23"/>
  <c r="B36" i="23"/>
  <c r="D36" i="23"/>
  <c r="B2091" i="23"/>
  <c r="D2091" i="23"/>
  <c r="B2776" i="23"/>
  <c r="D2776" i="23"/>
  <c r="D127" i="23"/>
  <c r="B127" i="23"/>
  <c r="C4642" i="23"/>
  <c r="D4642" i="23"/>
  <c r="C3618" i="23"/>
  <c r="D4130" i="23"/>
  <c r="C3251" i="23"/>
  <c r="B1818" i="23"/>
  <c r="D58" i="23"/>
  <c r="C2969" i="23"/>
  <c r="C2474" i="23"/>
  <c r="C3946" i="23"/>
  <c r="D3954" i="23"/>
  <c r="B3477" i="23"/>
  <c r="B4364" i="23"/>
  <c r="D4622" i="23"/>
  <c r="C436" i="23"/>
  <c r="F436" i="23" s="1"/>
  <c r="B436" i="23"/>
  <c r="D1067" i="23"/>
  <c r="C1067" i="23"/>
  <c r="D1459" i="23"/>
  <c r="C1459" i="23"/>
  <c r="C2036" i="23"/>
  <c r="B2036" i="23"/>
  <c r="C1340" i="23"/>
  <c r="F1340" i="23" s="1"/>
  <c r="B1340" i="23"/>
  <c r="C93" i="23"/>
  <c r="D93" i="23"/>
  <c r="B807" i="23"/>
  <c r="D807" i="23"/>
  <c r="B2238" i="23"/>
  <c r="C2238" i="23"/>
  <c r="D2238" i="23"/>
  <c r="D1519" i="23"/>
  <c r="B1519" i="23"/>
  <c r="C254" i="23"/>
  <c r="B254" i="23"/>
  <c r="C1207" i="23"/>
  <c r="B1207" i="23"/>
  <c r="D2126" i="23"/>
  <c r="C2126" i="23"/>
  <c r="F2126" i="23" s="1"/>
  <c r="C4352" i="23"/>
  <c r="D4352" i="23"/>
  <c r="D3004" i="23"/>
  <c r="B3004" i="23"/>
  <c r="D3873" i="23"/>
  <c r="C3873" i="23"/>
  <c r="B2755" i="23"/>
  <c r="C2755" i="23"/>
  <c r="F2755" i="23" s="1"/>
  <c r="D2755" i="23"/>
  <c r="B2279" i="23"/>
  <c r="D3904" i="23"/>
  <c r="B4224" i="23"/>
  <c r="D1078" i="23"/>
  <c r="C807" i="23"/>
  <c r="D1831" i="23"/>
  <c r="D2368" i="23"/>
  <c r="D4224" i="23"/>
  <c r="B4642" i="23"/>
  <c r="D3436" i="23"/>
  <c r="B1524" i="23"/>
  <c r="C2504" i="23"/>
  <c r="B2969" i="23"/>
  <c r="B2474" i="23"/>
  <c r="B3954" i="23"/>
  <c r="C3004" i="23"/>
  <c r="C3477" i="23"/>
  <c r="D3534" i="23"/>
  <c r="D218" i="23"/>
  <c r="B218" i="23"/>
  <c r="C1012" i="23"/>
  <c r="B1012" i="23"/>
  <c r="D1012" i="23"/>
  <c r="B789" i="23"/>
  <c r="C789" i="23"/>
  <c r="D1007" i="23"/>
  <c r="B1007" i="23"/>
  <c r="C1007" i="23"/>
  <c r="C1629" i="23"/>
  <c r="B1629" i="23"/>
  <c r="C695" i="23"/>
  <c r="F695" i="23" s="1"/>
  <c r="D695" i="23"/>
  <c r="B1342" i="23"/>
  <c r="C1342" i="23"/>
  <c r="D1342" i="23"/>
  <c r="B894" i="23"/>
  <c r="C894" i="23"/>
  <c r="D2640" i="23"/>
  <c r="C2640" i="23"/>
  <c r="E2640" i="23" s="1"/>
  <c r="D2410" i="23"/>
  <c r="C2410" i="23"/>
  <c r="C3339" i="23"/>
  <c r="D3339" i="23"/>
  <c r="B3204" i="23"/>
  <c r="C3204" i="23"/>
  <c r="B4450" i="23"/>
  <c r="C4450" i="23"/>
  <c r="F4450" i="23" s="1"/>
  <c r="C3795" i="23"/>
  <c r="D3795" i="23"/>
  <c r="B4924" i="23"/>
  <c r="D4924" i="23"/>
  <c r="B37" i="23"/>
  <c r="D295" i="23"/>
  <c r="C1319" i="23"/>
  <c r="D2880" i="23"/>
  <c r="C338" i="23"/>
  <c r="C795" i="23"/>
  <c r="D1819" i="23"/>
  <c r="D684" i="23"/>
  <c r="D2092" i="23"/>
  <c r="C295" i="23"/>
  <c r="B1319" i="23"/>
  <c r="D850" i="23"/>
  <c r="D283" i="23"/>
  <c r="C684" i="23"/>
  <c r="C1196" i="23"/>
  <c r="C1708" i="23"/>
  <c r="B2220" i="23"/>
  <c r="D758" i="23"/>
  <c r="C1078" i="23"/>
  <c r="B1831" i="23"/>
  <c r="C2368" i="23"/>
  <c r="D4450" i="23"/>
  <c r="B3436" i="23"/>
  <c r="B2504" i="23"/>
  <c r="D2738" i="23"/>
  <c r="D3395" i="23"/>
  <c r="C2211" i="23"/>
  <c r="B2211" i="23"/>
  <c r="B183" i="23"/>
  <c r="D183" i="23"/>
  <c r="C1614" i="23"/>
  <c r="B1614" i="23"/>
  <c r="D4441" i="23"/>
  <c r="B4441" i="23"/>
  <c r="C4441" i="23"/>
  <c r="D3106" i="23"/>
  <c r="B3106" i="23"/>
  <c r="D4065" i="23"/>
  <c r="C4065" i="23"/>
  <c r="B3745" i="23"/>
  <c r="C3745" i="23"/>
  <c r="C4552" i="23"/>
  <c r="B4552" i="23"/>
  <c r="D4552" i="23"/>
  <c r="D4258" i="23"/>
  <c r="B4258" i="23"/>
  <c r="B4880" i="23"/>
  <c r="C4880" i="23"/>
  <c r="D4880" i="23"/>
  <c r="D3716" i="23"/>
  <c r="B3716" i="23"/>
  <c r="C3716" i="23"/>
  <c r="F3716" i="23" s="1"/>
  <c r="D4140" i="23"/>
  <c r="B4140" i="23"/>
  <c r="D795" i="23"/>
  <c r="C37" i="23"/>
  <c r="C556" i="23"/>
  <c r="C2121" i="23"/>
  <c r="B1703" i="23"/>
  <c r="D1196" i="23"/>
  <c r="D1708" i="23"/>
  <c r="B758" i="23"/>
  <c r="C1819" i="23"/>
  <c r="B973" i="23"/>
  <c r="C3392" i="23"/>
  <c r="D3281" i="23"/>
  <c r="C2939" i="23"/>
  <c r="C989" i="23"/>
  <c r="F989" i="23" s="1"/>
  <c r="C2738" i="23"/>
  <c r="B3395" i="23"/>
  <c r="D805" i="23"/>
  <c r="C4963" i="23"/>
  <c r="D2121" i="23"/>
  <c r="B2001" i="23"/>
  <c r="D1818" i="23"/>
  <c r="D1699" i="23"/>
  <c r="D2211" i="23"/>
  <c r="C36" i="23"/>
  <c r="D1340" i="23"/>
  <c r="B1852" i="23"/>
  <c r="B925" i="23"/>
  <c r="D1629" i="23"/>
  <c r="D2205" i="23"/>
  <c r="C183" i="23"/>
  <c r="E183" i="23" s="1"/>
  <c r="C2090" i="23"/>
  <c r="C2244" i="23"/>
  <c r="C805" i="23"/>
  <c r="D1614" i="23"/>
  <c r="B2126" i="23"/>
  <c r="C1343" i="23"/>
  <c r="C2776" i="23"/>
  <c r="B3881" i="23"/>
  <c r="D3204" i="23"/>
  <c r="B3569" i="23"/>
  <c r="B3795" i="23"/>
  <c r="C218" i="23"/>
  <c r="B1187" i="23"/>
  <c r="C2091" i="23"/>
  <c r="D989" i="23"/>
  <c r="B2090" i="23"/>
  <c r="D2244" i="23"/>
  <c r="C869" i="23"/>
  <c r="C398" i="23"/>
  <c r="D3881" i="23"/>
  <c r="B3339" i="23"/>
  <c r="C3569" i="23"/>
  <c r="D555" i="23"/>
  <c r="B555" i="23"/>
  <c r="B435" i="23"/>
  <c r="D435" i="23"/>
  <c r="C435" i="23"/>
  <c r="B947" i="23"/>
  <c r="D947" i="23"/>
  <c r="B1971" i="23"/>
  <c r="D1971" i="23"/>
  <c r="B379" i="23"/>
  <c r="C379" i="23"/>
  <c r="D35" i="23"/>
  <c r="C35" i="23"/>
  <c r="B1706" i="23"/>
  <c r="D1706" i="23"/>
  <c r="C1706" i="23"/>
  <c r="D579" i="23"/>
  <c r="B579" i="23"/>
  <c r="C1603" i="23"/>
  <c r="B1603" i="23"/>
  <c r="D1603" i="23"/>
  <c r="C340" i="23"/>
  <c r="D340" i="23"/>
  <c r="B828" i="23"/>
  <c r="C828" i="23"/>
  <c r="D708" i="23"/>
  <c r="B708" i="23"/>
  <c r="C708" i="23"/>
  <c r="D1732" i="23"/>
  <c r="C1732" i="23"/>
  <c r="B1732" i="23"/>
  <c r="C485" i="23"/>
  <c r="D485" i="23"/>
  <c r="C1578" i="23"/>
  <c r="F1578" i="23" s="1"/>
  <c r="D1578" i="23"/>
  <c r="D1586" i="23"/>
  <c r="C1586" i="23"/>
  <c r="B1586" i="23"/>
  <c r="D1630" i="23"/>
  <c r="C1630" i="23"/>
  <c r="B1630" i="23"/>
  <c r="B1356" i="23"/>
  <c r="D1356" i="23"/>
  <c r="B1469" i="23"/>
  <c r="C1469" i="23"/>
  <c r="B1318" i="23"/>
  <c r="D1318" i="23"/>
  <c r="B1830" i="23"/>
  <c r="C1830" i="23"/>
  <c r="C1748" i="23"/>
  <c r="E1748" i="23" s="1"/>
  <c r="B1748" i="23"/>
  <c r="B501" i="23"/>
  <c r="D501" i="23"/>
  <c r="D1669" i="23"/>
  <c r="B1669" i="23"/>
  <c r="C1669" i="23"/>
  <c r="B1932" i="23"/>
  <c r="D1932" i="23"/>
  <c r="D1163" i="23"/>
  <c r="B1163" i="23"/>
  <c r="C1163" i="23"/>
  <c r="D181" i="23"/>
  <c r="B181" i="23"/>
  <c r="D1436" i="23"/>
  <c r="B1436" i="23"/>
  <c r="B1878" i="23"/>
  <c r="C1878" i="23"/>
  <c r="D1878" i="23"/>
  <c r="C1765" i="23"/>
  <c r="B1765" i="23"/>
  <c r="D1765" i="23"/>
  <c r="D1837" i="23"/>
  <c r="C1837" i="23"/>
  <c r="B1302" i="23"/>
  <c r="C1302" i="23"/>
  <c r="C959" i="23"/>
  <c r="B959" i="23"/>
  <c r="D959" i="23"/>
  <c r="B3376" i="23"/>
  <c r="D3376" i="23"/>
  <c r="D967" i="23"/>
  <c r="C967" i="23"/>
  <c r="E967" i="23" s="1"/>
  <c r="B2872" i="23"/>
  <c r="D2872" i="23"/>
  <c r="D933" i="23"/>
  <c r="B933" i="23"/>
  <c r="B151" i="23"/>
  <c r="C151" i="23"/>
  <c r="B975" i="23"/>
  <c r="C975" i="23"/>
  <c r="F975" i="23" s="1"/>
  <c r="D1799" i="23"/>
  <c r="C1799" i="23"/>
  <c r="B4184" i="23"/>
  <c r="C4184" i="23"/>
  <c r="D4184" i="23"/>
  <c r="C2473" i="23"/>
  <c r="D2473" i="23"/>
  <c r="B2473" i="23"/>
  <c r="D1735" i="23"/>
  <c r="B1735" i="23"/>
  <c r="B4704" i="23"/>
  <c r="D4704" i="23"/>
  <c r="C2481" i="23"/>
  <c r="D2481" i="23"/>
  <c r="B910" i="23"/>
  <c r="D910" i="23"/>
  <c r="D1743" i="23"/>
  <c r="C1743" i="23"/>
  <c r="B1743" i="23"/>
  <c r="D4712" i="23"/>
  <c r="B4712" i="23"/>
  <c r="B2489" i="23"/>
  <c r="D2489" i="23"/>
  <c r="B1934" i="23"/>
  <c r="C1934" i="23"/>
  <c r="C782" i="23"/>
  <c r="B782" i="23"/>
  <c r="D782" i="23"/>
  <c r="D2784" i="23"/>
  <c r="B2784" i="23"/>
  <c r="C2784" i="23"/>
  <c r="B4912" i="23"/>
  <c r="D4912" i="23"/>
  <c r="D2857" i="23"/>
  <c r="B2857" i="23"/>
  <c r="C2857" i="23"/>
  <c r="B4905" i="23"/>
  <c r="C4905" i="23"/>
  <c r="D4905" i="23"/>
  <c r="B2682" i="23"/>
  <c r="C2682" i="23"/>
  <c r="D2682" i="23"/>
  <c r="D2007" i="23"/>
  <c r="B2007" i="23"/>
  <c r="D4081" i="23"/>
  <c r="B4081" i="23"/>
  <c r="C4081" i="23"/>
  <c r="B2149" i="23"/>
  <c r="C2149" i="23"/>
  <c r="D2149" i="23"/>
  <c r="D711" i="23"/>
  <c r="C711" i="23"/>
  <c r="D3808" i="23"/>
  <c r="B3808" i="23"/>
  <c r="D4728" i="23"/>
  <c r="B4728" i="23"/>
  <c r="C4728" i="23"/>
  <c r="D3769" i="23"/>
  <c r="B3769" i="23"/>
  <c r="D4793" i="23"/>
  <c r="C4793" i="23"/>
  <c r="B2392" i="23"/>
  <c r="C2392" i="23"/>
  <c r="C3617" i="23"/>
  <c r="E3617" i="23" s="1"/>
  <c r="B3617" i="23"/>
  <c r="D4449" i="23"/>
  <c r="C4449" i="23"/>
  <c r="B4449" i="23"/>
  <c r="D4730" i="23"/>
  <c r="B4730" i="23"/>
  <c r="C4730" i="23"/>
  <c r="C3890" i="23"/>
  <c r="F3890" i="23" s="1"/>
  <c r="D3890" i="23"/>
  <c r="B3890" i="23"/>
  <c r="D4048" i="23"/>
  <c r="B4048" i="23"/>
  <c r="C4048" i="23"/>
  <c r="B4705" i="23"/>
  <c r="C4705" i="23"/>
  <c r="D4705" i="23"/>
  <c r="D3593" i="23"/>
  <c r="B3593" i="23"/>
  <c r="B2771" i="23"/>
  <c r="D2771" i="23"/>
  <c r="B2896" i="23"/>
  <c r="C2896" i="23"/>
  <c r="D2896" i="23"/>
  <c r="B3713" i="23"/>
  <c r="C3713" i="23"/>
  <c r="D3713" i="23"/>
  <c r="D3570" i="23"/>
  <c r="B3570" i="23"/>
  <c r="B3907" i="23"/>
  <c r="C3907" i="23"/>
  <c r="B2492" i="23"/>
  <c r="C2492" i="23"/>
  <c r="F2492" i="23" s="1"/>
  <c r="D2492" i="23"/>
  <c r="B3314" i="23"/>
  <c r="D3314" i="23"/>
  <c r="C3314" i="23"/>
  <c r="B2563" i="23"/>
  <c r="C2563" i="23"/>
  <c r="B3291" i="23"/>
  <c r="C3291" i="23"/>
  <c r="F3291" i="23" s="1"/>
  <c r="D3291" i="23"/>
  <c r="C3028" i="23"/>
  <c r="D3028" i="23"/>
  <c r="B2709" i="23"/>
  <c r="C2709" i="23"/>
  <c r="D3739" i="23"/>
  <c r="C3739" i="23"/>
  <c r="D4164" i="23"/>
  <c r="C4164" i="23"/>
  <c r="D4676" i="23"/>
  <c r="B4676" i="23"/>
  <c r="C4676" i="23"/>
  <c r="B2461" i="23"/>
  <c r="C2461" i="23"/>
  <c r="D2461" i="23"/>
  <c r="D2973" i="23"/>
  <c r="B2973" i="23"/>
  <c r="C2973" i="23"/>
  <c r="B3778" i="23"/>
  <c r="D3778" i="23"/>
  <c r="B3043" i="23"/>
  <c r="C3043" i="23"/>
  <c r="D3043" i="23"/>
  <c r="B2218" i="23"/>
  <c r="D2218" i="23"/>
  <c r="C2218" i="23"/>
  <c r="B2933" i="23"/>
  <c r="D2933" i="23"/>
  <c r="D4900" i="23"/>
  <c r="B4900" i="23"/>
  <c r="C4900" i="23"/>
  <c r="D2691" i="23"/>
  <c r="C2691" i="23"/>
  <c r="C4828" i="23"/>
  <c r="D4828" i="23"/>
  <c r="D4372" i="23"/>
  <c r="B4372" i="23"/>
  <c r="C4372" i="23"/>
  <c r="D2430" i="23"/>
  <c r="B2430" i="23"/>
  <c r="D2942" i="23"/>
  <c r="B2942" i="23"/>
  <c r="C2942" i="23"/>
  <c r="B3267" i="23"/>
  <c r="C3267" i="23"/>
  <c r="B4205" i="23"/>
  <c r="C4205" i="23"/>
  <c r="B3356" i="23"/>
  <c r="D3356" i="23"/>
  <c r="B2574" i="23"/>
  <c r="C2574" i="23"/>
  <c r="D2574" i="23"/>
  <c r="D2646" i="23"/>
  <c r="B2646" i="23"/>
  <c r="C2646" i="23"/>
  <c r="C3612" i="23"/>
  <c r="F3612" i="23" s="1"/>
  <c r="D3612" i="23"/>
  <c r="D3189" i="23"/>
  <c r="B3189" i="23"/>
  <c r="B4722" i="23"/>
  <c r="C4722" i="23"/>
  <c r="B2788" i="23"/>
  <c r="C2788" i="23"/>
  <c r="D2788" i="23"/>
  <c r="D2532" i="23"/>
  <c r="B2532" i="23"/>
  <c r="B2394" i="23"/>
  <c r="C2394" i="23"/>
  <c r="B4628" i="23"/>
  <c r="C4628" i="23"/>
  <c r="D4317" i="23"/>
  <c r="B4317" i="23"/>
  <c r="C4317" i="23"/>
  <c r="C4381" i="23"/>
  <c r="D4381" i="23"/>
  <c r="C3574" i="23"/>
  <c r="D3574" i="23"/>
  <c r="B3574" i="23"/>
  <c r="D3454" i="23"/>
  <c r="B3454" i="23"/>
  <c r="C3925" i="23"/>
  <c r="D3925" i="23"/>
  <c r="C3142" i="23"/>
  <c r="D3142" i="23"/>
  <c r="B3142" i="23"/>
  <c r="D4054" i="23"/>
  <c r="B4054" i="23"/>
  <c r="C4054" i="23"/>
  <c r="F4054" i="23" s="1"/>
  <c r="D4542" i="23"/>
  <c r="B4542" i="23"/>
  <c r="C2399" i="23"/>
  <c r="D2399" i="23"/>
  <c r="B2911" i="23"/>
  <c r="C2911" i="23"/>
  <c r="D2911" i="23"/>
  <c r="C3935" i="23"/>
  <c r="F3935" i="23" s="1"/>
  <c r="D3935" i="23"/>
  <c r="B3935" i="23"/>
  <c r="D2471" i="23"/>
  <c r="B2471" i="23"/>
  <c r="B4606" i="23"/>
  <c r="C4606" i="23"/>
  <c r="D4606" i="23"/>
  <c r="D2631" i="23"/>
  <c r="C2631" i="23"/>
  <c r="C3311" i="23"/>
  <c r="B3311" i="23"/>
  <c r="D3311" i="23"/>
  <c r="D4166" i="23"/>
  <c r="B4166" i="23"/>
  <c r="D4950" i="23"/>
  <c r="B4950" i="23"/>
  <c r="C4950" i="23"/>
  <c r="B3031" i="23"/>
  <c r="C3031" i="23"/>
  <c r="D3031" i="23"/>
  <c r="C3087" i="23"/>
  <c r="D3087" i="23"/>
  <c r="B3087" i="23"/>
  <c r="C3927" i="23"/>
  <c r="E3927" i="23" s="1"/>
  <c r="B3927" i="23"/>
  <c r="D3886" i="23"/>
  <c r="C3886" i="23"/>
  <c r="D2511" i="23"/>
  <c r="B2511" i="23"/>
  <c r="C4718" i="23"/>
  <c r="D4718" i="23"/>
  <c r="B4559" i="23"/>
  <c r="C4559" i="23"/>
  <c r="D4559" i="23"/>
  <c r="B5023" i="23"/>
  <c r="C5023" i="23"/>
  <c r="D5023" i="23"/>
  <c r="B3119" i="23"/>
  <c r="C3119" i="23"/>
  <c r="B4055" i="23"/>
  <c r="C4055" i="23"/>
  <c r="D4055" i="23"/>
  <c r="C4711" i="23"/>
  <c r="D4711" i="23"/>
  <c r="D3351" i="23"/>
  <c r="B3351" i="23"/>
  <c r="D5111" i="23"/>
  <c r="B5111" i="23"/>
  <c r="C5111" i="23"/>
  <c r="C4247" i="23"/>
  <c r="D4247" i="23"/>
  <c r="B3687" i="23"/>
  <c r="C3687" i="23"/>
  <c r="D3687" i="23"/>
  <c r="B4267" i="23"/>
  <c r="C4267" i="23"/>
  <c r="E4267" i="23" s="1"/>
  <c r="D4267" i="23"/>
  <c r="D5105" i="23"/>
  <c r="B5105" i="23"/>
  <c r="C5105" i="23"/>
  <c r="C5114" i="23"/>
  <c r="D5114" i="23"/>
  <c r="B3799" i="23"/>
  <c r="C3799" i="23"/>
  <c r="E3799" i="23" s="1"/>
  <c r="B5031" i="23"/>
  <c r="C5031" i="23"/>
  <c r="B5026" i="23"/>
  <c r="C5026" i="23"/>
  <c r="D5026" i="23"/>
  <c r="D5219" i="23"/>
  <c r="C5219" i="23"/>
  <c r="B5340" i="23"/>
  <c r="C5340" i="23"/>
  <c r="B5300" i="23"/>
  <c r="C5300" i="23"/>
  <c r="D5300" i="23"/>
  <c r="C5072" i="23"/>
  <c r="D5072" i="23"/>
  <c r="B5072" i="23"/>
  <c r="B5278" i="23"/>
  <c r="C5278" i="23"/>
  <c r="D5278" i="23"/>
  <c r="D4299" i="23"/>
  <c r="B4299" i="23"/>
  <c r="C4299" i="23"/>
  <c r="D4915" i="23"/>
  <c r="B4915" i="23"/>
  <c r="C4915" i="23"/>
  <c r="F4915" i="23" s="1"/>
  <c r="B5394" i="23"/>
  <c r="C5394" i="23"/>
  <c r="D5394" i="23"/>
  <c r="B5222" i="23"/>
  <c r="C5222" i="23"/>
  <c r="D5222" i="23"/>
  <c r="B5146" i="23"/>
  <c r="C5146" i="23"/>
  <c r="F5146" i="23" s="1"/>
  <c r="D5146" i="23"/>
  <c r="B4507" i="23"/>
  <c r="C4507" i="23"/>
  <c r="D4507" i="23"/>
  <c r="C5030" i="23"/>
  <c r="D5030" i="23"/>
  <c r="B5030" i="23"/>
  <c r="B5291" i="23"/>
  <c r="C5291" i="23"/>
  <c r="D5291" i="23"/>
  <c r="C4251" i="23"/>
  <c r="D4251" i="23"/>
  <c r="C850" i="23"/>
  <c r="D730" i="23"/>
  <c r="B675" i="23"/>
  <c r="D436" i="23"/>
  <c r="D2036" i="23"/>
  <c r="B277" i="23"/>
  <c r="D495" i="23"/>
  <c r="C605" i="23"/>
  <c r="C1286" i="23"/>
  <c r="B695" i="23"/>
  <c r="B4065" i="23"/>
  <c r="B35" i="23"/>
  <c r="D2392" i="23"/>
  <c r="C2827" i="23"/>
  <c r="D1979" i="23"/>
  <c r="D135" i="23"/>
  <c r="C2489" i="23"/>
  <c r="B3028" i="23"/>
  <c r="D4205" i="23"/>
  <c r="C4946" i="23"/>
  <c r="F4946" i="23" s="1"/>
  <c r="C2933" i="23"/>
  <c r="C4152" i="23"/>
  <c r="B730" i="23"/>
  <c r="C163" i="23"/>
  <c r="C1524" i="23"/>
  <c r="D789" i="23"/>
  <c r="B93" i="23"/>
  <c r="D1207" i="23"/>
  <c r="C3472" i="23"/>
  <c r="D106" i="23"/>
  <c r="C127" i="23"/>
  <c r="D3770" i="23"/>
  <c r="D2827" i="23"/>
  <c r="B1979" i="23"/>
  <c r="B1799" i="23"/>
  <c r="C3778" i="23"/>
  <c r="F3778" i="23" s="1"/>
  <c r="C2789" i="23"/>
  <c r="D4645" i="23"/>
  <c r="D94" i="23"/>
  <c r="C3189" i="23"/>
  <c r="D1579" i="23"/>
  <c r="B106" i="23"/>
  <c r="C1386" i="23"/>
  <c r="C947" i="23"/>
  <c r="E947" i="23" s="1"/>
  <c r="B196" i="23"/>
  <c r="B94" i="23"/>
  <c r="C555" i="23"/>
  <c r="B1579" i="23"/>
  <c r="B316" i="23"/>
  <c r="C1309" i="23"/>
  <c r="D1926" i="23"/>
  <c r="B2640" i="23"/>
  <c r="B1578" i="23"/>
  <c r="C910" i="23"/>
  <c r="C361" i="23"/>
  <c r="C1932" i="23"/>
  <c r="D1291" i="23"/>
  <c r="C4912" i="23"/>
  <c r="B4963" i="23"/>
  <c r="B1067" i="23"/>
  <c r="D316" i="23"/>
  <c r="B1386" i="23"/>
  <c r="C196" i="23"/>
  <c r="C1220" i="23"/>
  <c r="B485" i="23"/>
  <c r="B869" i="23"/>
  <c r="B398" i="23"/>
  <c r="B361" i="23"/>
  <c r="B1837" i="23"/>
  <c r="D1302" i="23"/>
  <c r="B711" i="23"/>
  <c r="C1735" i="23"/>
  <c r="C579" i="23"/>
  <c r="C181" i="23"/>
  <c r="C4712" i="23"/>
  <c r="D151" i="23"/>
  <c r="C3376" i="23"/>
  <c r="D2181" i="23"/>
  <c r="B4152" i="23"/>
  <c r="C3593" i="23"/>
  <c r="D1897" i="23"/>
  <c r="C1897" i="23"/>
  <c r="B1129" i="23"/>
  <c r="C1129" i="23"/>
  <c r="F1129" i="23" s="1"/>
  <c r="B634" i="23"/>
  <c r="D634" i="23"/>
  <c r="D1650" i="23"/>
  <c r="B1650" i="23"/>
  <c r="C1650" i="23"/>
  <c r="D1496" i="23"/>
  <c r="B1496" i="23"/>
  <c r="C1496" i="23"/>
  <c r="F1496" i="23" s="1"/>
  <c r="B2289" i="23"/>
  <c r="C2289" i="23"/>
  <c r="C1072" i="23"/>
  <c r="D1072" i="23"/>
  <c r="D1210" i="23"/>
  <c r="B1210" i="23"/>
  <c r="D1403" i="23"/>
  <c r="B1403" i="23"/>
  <c r="C1403" i="23"/>
  <c r="D140" i="23"/>
  <c r="B140" i="23"/>
  <c r="D908" i="23"/>
  <c r="B908" i="23"/>
  <c r="C908" i="23"/>
  <c r="C2098" i="23"/>
  <c r="D2098" i="23"/>
  <c r="C955" i="23"/>
  <c r="D955" i="23"/>
  <c r="B754" i="23"/>
  <c r="C754" i="23"/>
  <c r="C203" i="23"/>
  <c r="D203" i="23"/>
  <c r="B203" i="23"/>
  <c r="B1227" i="23"/>
  <c r="C1227" i="23"/>
  <c r="D2251" i="23"/>
  <c r="C2251" i="23"/>
  <c r="B2251" i="23"/>
  <c r="D2003" i="23"/>
  <c r="C2003" i="23"/>
  <c r="B2003" i="23"/>
  <c r="D873" i="23"/>
  <c r="C873" i="23"/>
  <c r="B659" i="23"/>
  <c r="D659" i="23"/>
  <c r="C916" i="23"/>
  <c r="D916" i="23"/>
  <c r="D1956" i="23"/>
  <c r="C1956" i="23"/>
  <c r="B1956" i="23"/>
  <c r="D709" i="23"/>
  <c r="C709" i="23"/>
  <c r="B709" i="23"/>
  <c r="B1269" i="23"/>
  <c r="C1269" i="23"/>
  <c r="D1269" i="23"/>
  <c r="C1781" i="23"/>
  <c r="B1781" i="23"/>
  <c r="D606" i="23"/>
  <c r="B606" i="23"/>
  <c r="C606" i="23"/>
  <c r="B1118" i="23"/>
  <c r="C1118" i="23"/>
  <c r="D1118" i="23"/>
  <c r="B250" i="23"/>
  <c r="C250" i="23"/>
  <c r="E250" i="23" s="1"/>
  <c r="D1795" i="23"/>
  <c r="C1795" i="23"/>
  <c r="B109" i="23"/>
  <c r="C109" i="23"/>
  <c r="D109" i="23"/>
  <c r="B957" i="23"/>
  <c r="D957" i="23"/>
  <c r="B1981" i="23"/>
  <c r="C1981" i="23"/>
  <c r="D1981" i="23"/>
  <c r="C294" i="23"/>
  <c r="D294" i="23"/>
  <c r="B294" i="23"/>
  <c r="B806" i="23"/>
  <c r="C806" i="23"/>
  <c r="D806" i="23"/>
  <c r="C131" i="23"/>
  <c r="D131" i="23"/>
  <c r="B131" i="23"/>
  <c r="C540" i="23"/>
  <c r="B540" i="23"/>
  <c r="D540" i="23"/>
  <c r="C494" i="23"/>
  <c r="D494" i="23"/>
  <c r="B494" i="23"/>
  <c r="D1006" i="23"/>
  <c r="B1006" i="23"/>
  <c r="C1006" i="23"/>
  <c r="D1794" i="23"/>
  <c r="C1794" i="23"/>
  <c r="C1667" i="23"/>
  <c r="D1667" i="23"/>
  <c r="B1667" i="23"/>
  <c r="D1308" i="23"/>
  <c r="C1308" i="23"/>
  <c r="B1308" i="23"/>
  <c r="C660" i="23"/>
  <c r="D660" i="23"/>
  <c r="B1812" i="23"/>
  <c r="C1812" i="23"/>
  <c r="E1812" i="23" s="1"/>
  <c r="C1238" i="23"/>
  <c r="D1238" i="23"/>
  <c r="D724" i="23"/>
  <c r="C724" i="23"/>
  <c r="C1558" i="23"/>
  <c r="D1558" i="23"/>
  <c r="B1558" i="23"/>
  <c r="B125" i="23"/>
  <c r="C125" i="23"/>
  <c r="D125" i="23"/>
  <c r="B2076" i="23"/>
  <c r="D2076" i="23"/>
  <c r="C261" i="23"/>
  <c r="B261" i="23"/>
  <c r="B1759" i="23"/>
  <c r="D1759" i="23"/>
  <c r="B2352" i="23"/>
  <c r="C2352" i="23"/>
  <c r="D2352" i="23"/>
  <c r="C2864" i="23"/>
  <c r="B2864" i="23"/>
  <c r="B3888" i="23"/>
  <c r="D3888" i="23"/>
  <c r="C3888" i="23"/>
  <c r="F3888" i="23" s="1"/>
  <c r="C143" i="23"/>
  <c r="B143" i="23"/>
  <c r="B2360" i="23"/>
  <c r="C2360" i="23"/>
  <c r="D2360" i="23"/>
  <c r="B3384" i="23"/>
  <c r="C3384" i="23"/>
  <c r="D3384" i="23"/>
  <c r="D3896" i="23"/>
  <c r="B3896" i="23"/>
  <c r="C3896" i="23"/>
  <c r="D790" i="23"/>
  <c r="C790" i="23"/>
  <c r="D399" i="23"/>
  <c r="C399" i="23"/>
  <c r="D1727" i="23"/>
  <c r="B1727" i="23"/>
  <c r="C3432" i="23"/>
  <c r="B3432" i="23"/>
  <c r="C4696" i="23"/>
  <c r="B4696" i="23"/>
  <c r="D407" i="23"/>
  <c r="B407" i="23"/>
  <c r="C407" i="23"/>
  <c r="F407" i="23" s="1"/>
  <c r="B4192" i="23"/>
  <c r="C4192" i="23"/>
  <c r="D4192" i="23"/>
  <c r="B415" i="23"/>
  <c r="D415" i="23"/>
  <c r="C415" i="23"/>
  <c r="B2648" i="23"/>
  <c r="C2648" i="23"/>
  <c r="E2648" i="23" s="1"/>
  <c r="D2648" i="23"/>
  <c r="C4200" i="23"/>
  <c r="B4200" i="23"/>
  <c r="D4200" i="23"/>
  <c r="D1183" i="23"/>
  <c r="B1183" i="23"/>
  <c r="C4088" i="23"/>
  <c r="B4088" i="23"/>
  <c r="D4088" i="23"/>
  <c r="B3369" i="23"/>
  <c r="C3369" i="23"/>
  <c r="D3369" i="23"/>
  <c r="C4393" i="23"/>
  <c r="D4393" i="23"/>
  <c r="C2142" i="23"/>
  <c r="D2142" i="23"/>
  <c r="D3296" i="23"/>
  <c r="B3296" i="23"/>
  <c r="B4408" i="23"/>
  <c r="D4408" i="23"/>
  <c r="C2497" i="23"/>
  <c r="D2497" i="23"/>
  <c r="B2497" i="23"/>
  <c r="D3057" i="23"/>
  <c r="C3057" i="23"/>
  <c r="B3057" i="23"/>
  <c r="D4593" i="23"/>
  <c r="B4593" i="23"/>
  <c r="C4593" i="23"/>
  <c r="D2370" i="23"/>
  <c r="B2370" i="23"/>
  <c r="C2370" i="23"/>
  <c r="E2370" i="23" s="1"/>
  <c r="D2745" i="23"/>
  <c r="C2745" i="23"/>
  <c r="B2745" i="23"/>
  <c r="B3257" i="23"/>
  <c r="C3257" i="23"/>
  <c r="D4281" i="23"/>
  <c r="C4281" i="23"/>
  <c r="B4281" i="23"/>
  <c r="C4344" i="23"/>
  <c r="D4344" i="23"/>
  <c r="B4344" i="23"/>
  <c r="C2817" i="23"/>
  <c r="B2817" i="23"/>
  <c r="D2817" i="23"/>
  <c r="C2522" i="23"/>
  <c r="B2522" i="23"/>
  <c r="D3098" i="23"/>
  <c r="B3098" i="23"/>
  <c r="D3610" i="23"/>
  <c r="C3610" i="23"/>
  <c r="B3610" i="23"/>
  <c r="B4122" i="23"/>
  <c r="D4122" i="23"/>
  <c r="C2400" i="23"/>
  <c r="E2400" i="23" s="1"/>
  <c r="D2400" i="23"/>
  <c r="B2400" i="23"/>
  <c r="C2825" i="23"/>
  <c r="D2825" i="23"/>
  <c r="B2825" i="23"/>
  <c r="C3649" i="23"/>
  <c r="D3649" i="23"/>
  <c r="C639" i="23"/>
  <c r="F639" i="23" s="1"/>
  <c r="B639" i="23"/>
  <c r="B2313" i="23"/>
  <c r="D2313" i="23"/>
  <c r="C2313" i="23"/>
  <c r="D4609" i="23"/>
  <c r="B4609" i="23"/>
  <c r="C4609" i="23"/>
  <c r="D3530" i="23"/>
  <c r="B3530" i="23"/>
  <c r="C3530" i="23"/>
  <c r="D4218" i="23"/>
  <c r="C4218" i="23"/>
  <c r="B4218" i="23"/>
  <c r="D1119" i="23"/>
  <c r="C1119" i="23"/>
  <c r="B1119" i="23"/>
  <c r="C3202" i="23"/>
  <c r="D3202" i="23"/>
  <c r="C4482" i="23"/>
  <c r="B4482" i="23"/>
  <c r="D4994" i="23"/>
  <c r="B4994" i="23"/>
  <c r="C4994" i="23"/>
  <c r="D3466" i="23"/>
  <c r="C3466" i="23"/>
  <c r="C2245" i="23"/>
  <c r="D2245" i="23"/>
  <c r="C2322" i="23"/>
  <c r="D2322" i="23"/>
  <c r="B2322" i="23"/>
  <c r="C3346" i="23"/>
  <c r="D3346" i="23"/>
  <c r="B3346" i="23"/>
  <c r="B3283" i="23"/>
  <c r="D3283" i="23"/>
  <c r="C4233" i="23"/>
  <c r="B4233" i="23"/>
  <c r="D4233" i="23"/>
  <c r="C2723" i="23"/>
  <c r="B2723" i="23"/>
  <c r="C3273" i="23"/>
  <c r="D3273" i="23"/>
  <c r="D5002" i="23"/>
  <c r="B5002" i="23"/>
  <c r="C2987" i="23"/>
  <c r="D2987" i="23"/>
  <c r="B2987" i="23"/>
  <c r="D3595" i="23"/>
  <c r="C3595" i="23"/>
  <c r="B3595" i="23"/>
  <c r="D4107" i="23"/>
  <c r="B4107" i="23"/>
  <c r="C4107" i="23"/>
  <c r="D2692" i="23"/>
  <c r="B2692" i="23"/>
  <c r="C4080" i="23"/>
  <c r="B4080" i="23"/>
  <c r="D4080" i="23"/>
  <c r="D4169" i="23"/>
  <c r="C4169" i="23"/>
  <c r="B4169" i="23"/>
  <c r="B2380" i="23"/>
  <c r="C2380" i="23"/>
  <c r="D2380" i="23"/>
  <c r="D2892" i="23"/>
  <c r="B2892" i="23"/>
  <c r="B3404" i="23"/>
  <c r="D3404" i="23"/>
  <c r="C3916" i="23"/>
  <c r="D3916" i="23"/>
  <c r="B3916" i="23"/>
  <c r="C3082" i="23"/>
  <c r="E3082" i="23" s="1"/>
  <c r="D3082" i="23"/>
  <c r="B3082" i="23"/>
  <c r="C4131" i="23"/>
  <c r="B4131" i="23"/>
  <c r="D4131" i="23"/>
  <c r="B4106" i="23"/>
  <c r="C4106" i="23"/>
  <c r="D2289" i="23"/>
  <c r="C1971" i="23"/>
  <c r="C1356" i="23"/>
  <c r="C135" i="23"/>
  <c r="D250" i="23"/>
  <c r="C501" i="23"/>
  <c r="D1469" i="23"/>
  <c r="C659" i="23"/>
  <c r="B314" i="23"/>
  <c r="C388" i="23"/>
  <c r="B388" i="23"/>
  <c r="D44" i="23"/>
  <c r="B44" i="23"/>
  <c r="B259" i="23"/>
  <c r="C259" i="23"/>
  <c r="B1389" i="23"/>
  <c r="D1389" i="23"/>
  <c r="D1125" i="23"/>
  <c r="C1125" i="23"/>
  <c r="B662" i="23"/>
  <c r="D662" i="23"/>
  <c r="C1942" i="23"/>
  <c r="B1942" i="23"/>
  <c r="B1684" i="23"/>
  <c r="C1684" i="23"/>
  <c r="F1684" i="23" s="1"/>
  <c r="B1804" i="23"/>
  <c r="D1804" i="23"/>
  <c r="B2006" i="23"/>
  <c r="C2006" i="23"/>
  <c r="D2006" i="23"/>
  <c r="C1039" i="23"/>
  <c r="B1039" i="23"/>
  <c r="D1039" i="23"/>
  <c r="C2255" i="23"/>
  <c r="B2255" i="23"/>
  <c r="D2255" i="23"/>
  <c r="C3040" i="23"/>
  <c r="D3040" i="23"/>
  <c r="B3040" i="23"/>
  <c r="C3864" i="23"/>
  <c r="B3864" i="23"/>
  <c r="B4960" i="23"/>
  <c r="C4960" i="23"/>
  <c r="D4960" i="23"/>
  <c r="B1103" i="23"/>
  <c r="C1103" i="23"/>
  <c r="C4456" i="23"/>
  <c r="D4456" i="23"/>
  <c r="C4968" i="23"/>
  <c r="F4968" i="23" s="1"/>
  <c r="B4968" i="23"/>
  <c r="D4968" i="23"/>
  <c r="B327" i="23"/>
  <c r="D327" i="23"/>
  <c r="B2183" i="23"/>
  <c r="D2183" i="23"/>
  <c r="C2183" i="23"/>
  <c r="D3625" i="23"/>
  <c r="B3625" i="23"/>
  <c r="C3625" i="23"/>
  <c r="B4649" i="23"/>
  <c r="C4649" i="23"/>
  <c r="D4649" i="23"/>
  <c r="B3825" i="23"/>
  <c r="C3825" i="23"/>
  <c r="D3825" i="23"/>
  <c r="B4337" i="23"/>
  <c r="C4337" i="23"/>
  <c r="B1459" i="23"/>
  <c r="C1791" i="23"/>
  <c r="C890" i="23"/>
  <c r="B340" i="23"/>
  <c r="D1748" i="23"/>
  <c r="B399" i="23"/>
  <c r="D3432" i="23"/>
  <c r="C3769" i="23"/>
  <c r="B3466" i="23"/>
  <c r="C5002" i="23"/>
  <c r="D1227" i="23"/>
  <c r="D1830" i="23"/>
  <c r="D4946" i="23"/>
  <c r="B4164" i="23"/>
  <c r="D3421" i="23"/>
  <c r="C1366" i="23"/>
  <c r="B2789" i="23"/>
  <c r="B4133" i="23"/>
  <c r="B3611" i="23"/>
  <c r="B3092" i="23"/>
  <c r="D3014" i="23"/>
  <c r="D2787" i="23"/>
  <c r="C3356" i="23"/>
  <c r="B4828" i="23"/>
  <c r="D4133" i="23"/>
  <c r="B2920" i="23"/>
  <c r="C3611" i="23"/>
  <c r="C2532" i="23"/>
  <c r="C3978" i="23"/>
  <c r="B3978" i="23"/>
  <c r="B4300" i="23"/>
  <c r="C4300" i="23"/>
  <c r="C3666" i="23"/>
  <c r="D3666" i="23"/>
  <c r="B3666" i="23"/>
  <c r="D2859" i="23"/>
  <c r="B2859" i="23"/>
  <c r="C2861" i="23"/>
  <c r="F2861" i="23" s="1"/>
  <c r="D2861" i="23"/>
  <c r="C3402" i="23"/>
  <c r="D3402" i="23"/>
  <c r="D3156" i="23"/>
  <c r="B3156" i="23"/>
  <c r="C3156" i="23"/>
  <c r="C3365" i="23"/>
  <c r="E3365" i="23" s="1"/>
  <c r="D3365" i="23"/>
  <c r="D2741" i="23"/>
  <c r="C2741" i="23"/>
  <c r="C3621" i="23"/>
  <c r="D3621" i="23"/>
  <c r="B3693" i="23"/>
  <c r="C3693" i="23"/>
  <c r="B4717" i="23"/>
  <c r="C4717" i="23"/>
  <c r="F4717" i="23" s="1"/>
  <c r="D2502" i="23"/>
  <c r="B2502" i="23"/>
  <c r="C3499" i="23"/>
  <c r="B3499" i="23"/>
  <c r="D3499" i="23"/>
  <c r="B4692" i="23"/>
  <c r="C4692" i="23"/>
  <c r="D3061" i="23"/>
  <c r="C3061" i="23"/>
  <c r="B3061" i="23"/>
  <c r="D3765" i="23"/>
  <c r="B3765" i="23"/>
  <c r="C3765" i="23"/>
  <c r="B4277" i="23"/>
  <c r="C4277" i="23"/>
  <c r="D4789" i="23"/>
  <c r="B4789" i="23"/>
  <c r="C4789" i="23"/>
  <c r="D3086" i="23"/>
  <c r="B3086" i="23"/>
  <c r="C3086" i="23"/>
  <c r="C3604" i="23"/>
  <c r="B3604" i="23"/>
  <c r="C3181" i="23"/>
  <c r="E3181" i="23" s="1"/>
  <c r="D3181" i="23"/>
  <c r="C3837" i="23"/>
  <c r="D3837" i="23"/>
  <c r="B4349" i="23"/>
  <c r="D4349" i="23"/>
  <c r="D4861" i="23"/>
  <c r="B4861" i="23"/>
  <c r="C4861" i="23"/>
  <c r="E4861" i="23" s="1"/>
  <c r="C2298" i="23"/>
  <c r="D2298" i="23"/>
  <c r="B2997" i="23"/>
  <c r="C2997" i="23"/>
  <c r="D3420" i="23"/>
  <c r="B3420" i="23"/>
  <c r="D3222" i="23"/>
  <c r="B3222" i="23"/>
  <c r="C3222" i="23"/>
  <c r="D4768" i="23"/>
  <c r="B4768" i="23"/>
  <c r="C4768" i="23"/>
  <c r="C3321" i="23"/>
  <c r="B3321" i="23"/>
  <c r="B3969" i="23"/>
  <c r="C3969" i="23"/>
  <c r="E3969" i="23" s="1"/>
  <c r="B1240" i="23"/>
  <c r="D1240" i="23"/>
  <c r="C726" i="23"/>
  <c r="B726" i="23"/>
  <c r="B1773" i="23"/>
  <c r="D1773" i="23"/>
  <c r="D1287" i="23"/>
  <c r="B1287" i="23"/>
  <c r="C903" i="23"/>
  <c r="E903" i="23" s="1"/>
  <c r="D903" i="23"/>
  <c r="C3744" i="23"/>
  <c r="B3744" i="23"/>
  <c r="C2196" i="23"/>
  <c r="B2196" i="23"/>
  <c r="C3249" i="23"/>
  <c r="D3249" i="23"/>
  <c r="B3761" i="23"/>
  <c r="C3761" i="23"/>
  <c r="D4674" i="23"/>
  <c r="B4674" i="23"/>
  <c r="C2963" i="23"/>
  <c r="D2963" i="23"/>
  <c r="B2963" i="23"/>
  <c r="D4300" i="23"/>
  <c r="C3092" i="23"/>
  <c r="C2502" i="23"/>
  <c r="B3014" i="23"/>
  <c r="B2787" i="23"/>
  <c r="C2859" i="23"/>
  <c r="D4158" i="23"/>
  <c r="B2983" i="23"/>
  <c r="C2877" i="23"/>
  <c r="F2877" i="23" s="1"/>
  <c r="D2983" i="23"/>
  <c r="B2877" i="23"/>
  <c r="D3470" i="23"/>
  <c r="B3470" i="23"/>
  <c r="B3423" i="23"/>
  <c r="D3423" i="23"/>
  <c r="C4566" i="23"/>
  <c r="B4566" i="23"/>
  <c r="B4655" i="23"/>
  <c r="C4655" i="23"/>
  <c r="B4747" i="23"/>
  <c r="C4747" i="23"/>
  <c r="D5209" i="23"/>
  <c r="B5209" i="23"/>
  <c r="B5127" i="23"/>
  <c r="C5127" i="23"/>
  <c r="E5127" i="23" s="1"/>
  <c r="B3757" i="23"/>
  <c r="D3757" i="23"/>
  <c r="B4269" i="23"/>
  <c r="C4269" i="23"/>
  <c r="C2826" i="23"/>
  <c r="B2826" i="23"/>
  <c r="D2826" i="23"/>
  <c r="B3526" i="23"/>
  <c r="C3526" i="23"/>
  <c r="B2975" i="23"/>
  <c r="D2975" i="23"/>
  <c r="C4814" i="23"/>
  <c r="D4814" i="23"/>
  <c r="B5120" i="23"/>
  <c r="C5120" i="23"/>
  <c r="D5120" i="23"/>
  <c r="D3163" i="23"/>
  <c r="C3163" i="23"/>
  <c r="D3939" i="23"/>
  <c r="C3939" i="23"/>
  <c r="C3483" i="23"/>
  <c r="B3483" i="23"/>
  <c r="D4063" i="23"/>
  <c r="B4063" i="23"/>
  <c r="B3910" i="23"/>
  <c r="D3910" i="23"/>
  <c r="B2591" i="23"/>
  <c r="D2591" i="23"/>
  <c r="D3615" i="23"/>
  <c r="C3615" i="23"/>
  <c r="D4511" i="23"/>
  <c r="C3695" i="23"/>
  <c r="E3695" i="23" s="1"/>
  <c r="C5255" i="23"/>
  <c r="E5255" i="23" s="1"/>
  <c r="B4135" i="23"/>
  <c r="B5192" i="23"/>
  <c r="B3695" i="23"/>
  <c r="C3815" i="23"/>
  <c r="D4135" i="23"/>
  <c r="D5256" i="23"/>
  <c r="C2269" i="23"/>
  <c r="F2269" i="23" s="1"/>
  <c r="D2818" i="23"/>
  <c r="C2467" i="23"/>
  <c r="C4762" i="23"/>
  <c r="C1698" i="23"/>
  <c r="B391" i="23"/>
  <c r="D2336" i="23"/>
  <c r="C3889" i="23"/>
  <c r="B2753" i="23"/>
  <c r="D2207" i="23"/>
  <c r="D3704" i="23"/>
  <c r="C4681" i="23"/>
  <c r="C4644" i="23"/>
  <c r="B1845" i="23"/>
  <c r="D1845" i="23"/>
  <c r="B12" i="23"/>
  <c r="C12" i="23"/>
  <c r="D1110" i="23"/>
  <c r="C1110" i="23"/>
  <c r="D2720" i="23"/>
  <c r="B2720" i="23"/>
  <c r="B4760" i="23"/>
  <c r="D4760" i="23"/>
  <c r="C1927" i="23"/>
  <c r="D1927" i="23"/>
  <c r="D2746" i="23"/>
  <c r="C2746" i="23"/>
  <c r="D4857" i="23"/>
  <c r="B4857" i="23"/>
  <c r="D4794" i="23"/>
  <c r="B4794" i="23"/>
  <c r="C4290" i="23"/>
  <c r="B771" i="23"/>
  <c r="C2094" i="23"/>
  <c r="F2094" i="23" s="1"/>
  <c r="B3337" i="23"/>
  <c r="B2672" i="23"/>
  <c r="D2672" i="23"/>
  <c r="C3184" i="23"/>
  <c r="B3184" i="23"/>
  <c r="D663" i="23"/>
  <c r="C663" i="23"/>
  <c r="F663" i="23" s="1"/>
  <c r="C2237" i="23"/>
  <c r="F2237" i="23" s="1"/>
  <c r="D2237" i="23"/>
  <c r="B4512" i="23"/>
  <c r="D4512" i="23"/>
  <c r="C2214" i="23"/>
  <c r="D2214" i="23"/>
  <c r="B3160" i="23"/>
  <c r="C3160" i="23"/>
  <c r="F3160" i="23" s="1"/>
  <c r="B4201" i="23"/>
  <c r="C4201" i="23"/>
  <c r="C918" i="23"/>
  <c r="D918" i="23"/>
  <c r="B2792" i="23"/>
  <c r="D2792" i="23"/>
  <c r="C4401" i="23"/>
  <c r="D4401" i="23"/>
  <c r="D2690" i="23"/>
  <c r="C2690" i="23"/>
  <c r="D2222" i="23"/>
  <c r="C2222" i="23"/>
  <c r="C3577" i="23"/>
  <c r="D3577" i="23"/>
  <c r="B4089" i="23"/>
  <c r="D4089" i="23"/>
  <c r="C4601" i="23"/>
  <c r="F4601" i="23" s="1"/>
  <c r="D4601" i="23"/>
  <c r="C2378" i="23"/>
  <c r="B2378" i="23"/>
  <c r="B1351" i="23"/>
  <c r="C1351" i="23"/>
  <c r="B3329" i="23"/>
  <c r="C3329" i="23"/>
  <c r="F3329" i="23" s="1"/>
  <c r="B2906" i="23"/>
  <c r="C2906" i="23"/>
  <c r="C1815" i="23"/>
  <c r="D1815" i="23"/>
  <c r="B1815" i="23"/>
  <c r="D1623" i="23"/>
  <c r="B1623" i="23"/>
  <c r="B3274" i="23"/>
  <c r="C3274" i="23"/>
  <c r="F3274" i="23" s="1"/>
  <c r="B2315" i="23"/>
  <c r="C2315" i="23"/>
  <c r="D3176" i="23"/>
  <c r="C3176" i="23"/>
  <c r="B2946" i="23"/>
  <c r="C2946" i="23"/>
  <c r="E2946" i="23" s="1"/>
  <c r="D4802" i="23"/>
  <c r="B4802" i="23"/>
  <c r="D3922" i="23"/>
  <c r="C3922" i="23"/>
  <c r="B4690" i="23"/>
  <c r="C4690" i="23"/>
  <c r="D4690" i="23"/>
  <c r="C3090" i="23"/>
  <c r="D3090" i="23"/>
  <c r="B3090" i="23"/>
  <c r="D3594" i="23"/>
  <c r="B3594" i="23"/>
  <c r="C2731" i="23"/>
  <c r="D2731" i="23"/>
  <c r="B2210" i="23"/>
  <c r="C2210" i="23"/>
  <c r="D2210" i="23"/>
  <c r="B3212" i="23"/>
  <c r="C3212" i="23"/>
  <c r="C4801" i="23"/>
  <c r="B4801" i="23"/>
  <c r="C4298" i="23"/>
  <c r="B4298" i="23"/>
  <c r="D3819" i="23"/>
  <c r="B3819" i="23"/>
  <c r="B3394" i="23"/>
  <c r="D3394" i="23"/>
  <c r="B2331" i="23"/>
  <c r="C2331" i="23"/>
  <c r="B2324" i="23"/>
  <c r="D2324" i="23"/>
  <c r="C2347" i="23"/>
  <c r="D2347" i="23"/>
  <c r="B2347" i="23"/>
  <c r="D2972" i="23"/>
  <c r="B2972" i="23"/>
  <c r="C2972" i="23"/>
  <c r="B3683" i="23"/>
  <c r="C3683" i="23"/>
  <c r="B2852" i="23"/>
  <c r="C2852" i="23"/>
  <c r="E2852" i="23" s="1"/>
  <c r="B3932" i="23"/>
  <c r="C3932" i="23"/>
  <c r="D4818" i="23"/>
  <c r="B4818" i="23"/>
  <c r="D4572" i="23"/>
  <c r="B4572" i="23"/>
  <c r="C4572" i="23"/>
  <c r="D2533" i="23"/>
  <c r="C2533" i="23"/>
  <c r="C3210" i="23"/>
  <c r="B3210" i="23"/>
  <c r="D3988" i="23"/>
  <c r="C3988" i="23"/>
  <c r="B3988" i="23"/>
  <c r="B3941" i="23"/>
  <c r="D3941" i="23"/>
  <c r="C4453" i="23"/>
  <c r="D4453" i="23"/>
  <c r="D2468" i="23"/>
  <c r="B2468" i="23"/>
  <c r="D2485" i="23"/>
  <c r="B2485" i="23"/>
  <c r="B3453" i="23"/>
  <c r="D3453" i="23"/>
  <c r="C4013" i="23"/>
  <c r="E4013" i="23" s="1"/>
  <c r="D4013" i="23"/>
  <c r="B4525" i="23"/>
  <c r="C4525" i="23"/>
  <c r="B2822" i="23"/>
  <c r="C2822" i="23"/>
  <c r="B4597" i="23"/>
  <c r="C4597" i="23"/>
  <c r="F4597" i="23" s="1"/>
  <c r="B2382" i="23"/>
  <c r="D2382" i="23"/>
  <c r="D2894" i="23"/>
  <c r="C2894" i="23"/>
  <c r="B2894" i="23"/>
  <c r="B2805" i="23"/>
  <c r="C2805" i="23"/>
  <c r="D2805" i="23"/>
  <c r="D3645" i="23"/>
  <c r="C3645" i="23"/>
  <c r="D4157" i="23"/>
  <c r="C4157" i="23"/>
  <c r="C4669" i="23"/>
  <c r="B4669" i="23"/>
  <c r="D4669" i="23"/>
  <c r="B2966" i="23"/>
  <c r="C2966" i="23"/>
  <c r="D2340" i="23"/>
  <c r="C2340" i="23"/>
  <c r="C4123" i="23"/>
  <c r="B4123" i="23"/>
  <c r="D4123" i="23"/>
  <c r="B2971" i="23"/>
  <c r="D2971" i="23"/>
  <c r="C4772" i="23"/>
  <c r="B4772" i="23"/>
  <c r="B3484" i="23"/>
  <c r="C3484" i="23"/>
  <c r="C2595" i="23"/>
  <c r="B2595" i="23"/>
  <c r="D2595" i="23"/>
  <c r="C3590" i="23"/>
  <c r="E3590" i="23" s="1"/>
  <c r="B3590" i="23"/>
  <c r="D4876" i="23"/>
  <c r="B4876" i="23"/>
  <c r="C3501" i="23"/>
  <c r="B3501" i="23"/>
  <c r="C3926" i="23"/>
  <c r="B3926" i="23"/>
  <c r="B3782" i="23"/>
  <c r="D3782" i="23"/>
  <c r="D3231" i="23"/>
  <c r="B3231" i="23"/>
  <c r="B3743" i="23"/>
  <c r="D3743" i="23"/>
  <c r="D3606" i="23"/>
  <c r="C3606" i="23"/>
  <c r="B3606" i="23"/>
  <c r="C2791" i="23"/>
  <c r="E2791" i="23" s="1"/>
  <c r="D2791" i="23"/>
  <c r="C4182" i="23"/>
  <c r="D4182" i="23"/>
  <c r="C3206" i="23"/>
  <c r="D3206" i="23"/>
  <c r="B4110" i="23"/>
  <c r="D4110" i="23"/>
  <c r="C4110" i="23"/>
  <c r="D2671" i="23"/>
  <c r="B2671" i="23"/>
  <c r="C2671" i="23"/>
  <c r="B4102" i="23"/>
  <c r="C4102" i="23"/>
  <c r="D4102" i="23"/>
  <c r="B2343" i="23"/>
  <c r="C2343" i="23"/>
  <c r="D2343" i="23"/>
  <c r="C3503" i="23"/>
  <c r="D3503" i="23"/>
  <c r="C4327" i="23"/>
  <c r="B4327" i="23"/>
  <c r="D4327" i="23"/>
  <c r="D3887" i="23"/>
  <c r="C3887" i="23"/>
  <c r="B3887" i="23"/>
  <c r="D4975" i="23"/>
  <c r="B4975" i="23"/>
  <c r="C4975" i="23"/>
  <c r="D4831" i="23"/>
  <c r="B4831" i="23"/>
  <c r="C4271" i="23"/>
  <c r="E4271" i="23" s="1"/>
  <c r="D4271" i="23"/>
  <c r="C5319" i="23"/>
  <c r="D5319" i="23"/>
  <c r="C4519" i="23"/>
  <c r="D4519" i="23"/>
  <c r="B4647" i="23"/>
  <c r="C4647" i="23"/>
  <c r="B5064" i="23"/>
  <c r="C5064" i="23"/>
  <c r="E5064" i="23" s="1"/>
  <c r="D5064" i="23"/>
  <c r="B5116" i="23"/>
  <c r="C5116" i="23"/>
  <c r="C5205" i="23"/>
  <c r="B5205" i="23"/>
  <c r="C5210" i="23"/>
  <c r="D5210" i="23"/>
  <c r="C4243" i="23"/>
  <c r="E4243" i="23" s="1"/>
  <c r="B4243" i="23"/>
  <c r="D4955" i="23"/>
  <c r="C4955" i="23"/>
  <c r="C5086" i="23"/>
  <c r="D5086" i="23"/>
  <c r="C5175" i="23"/>
  <c r="D5175" i="23"/>
  <c r="D5138" i="23"/>
  <c r="B5138" i="23"/>
  <c r="B4443" i="23"/>
  <c r="C4443" i="23"/>
  <c r="B5022" i="23"/>
  <c r="C5022" i="23"/>
  <c r="D4903" i="23"/>
  <c r="C4903" i="23"/>
  <c r="E4903" i="23" s="1"/>
  <c r="B5184" i="23"/>
  <c r="C5184" i="23"/>
  <c r="B5309" i="23"/>
  <c r="D5309" i="23"/>
  <c r="D5358" i="23"/>
  <c r="C5358" i="23"/>
  <c r="C2634" i="23"/>
  <c r="F2634" i="23" s="1"/>
  <c r="C3347" i="23"/>
  <c r="F3347" i="23" s="1"/>
  <c r="C2444" i="23"/>
  <c r="D3468" i="23"/>
  <c r="C3429" i="23"/>
  <c r="C4709" i="23"/>
  <c r="D3722" i="23"/>
  <c r="D4180" i="23"/>
  <c r="D4884" i="23"/>
  <c r="D2733" i="23"/>
  <c r="B3115" i="23"/>
  <c r="B2891" i="23"/>
  <c r="B2253" i="23"/>
  <c r="C2975" i="23"/>
  <c r="C2273" i="23"/>
  <c r="B940" i="23"/>
  <c r="D1890" i="23"/>
  <c r="B1771" i="23"/>
  <c r="C1770" i="23"/>
  <c r="F1770" i="23" s="1"/>
  <c r="C1139" i="23"/>
  <c r="D677" i="23"/>
  <c r="B1806" i="23"/>
  <c r="D1339" i="23"/>
  <c r="C1261" i="23"/>
  <c r="B2336" i="23"/>
  <c r="B4785" i="23"/>
  <c r="B1786" i="23"/>
  <c r="D1231" i="23"/>
  <c r="B3176" i="23"/>
  <c r="C1431" i="23"/>
  <c r="D3201" i="23"/>
  <c r="D2467" i="23"/>
  <c r="B4681" i="23"/>
  <c r="C2714" i="23"/>
  <c r="E2714" i="23" s="1"/>
  <c r="B4762" i="23"/>
  <c r="B3563" i="23"/>
  <c r="C315" i="23"/>
  <c r="B2051" i="23"/>
  <c r="C2234" i="23"/>
  <c r="D57" i="23"/>
  <c r="D1431" i="23"/>
  <c r="D2753" i="23"/>
  <c r="B3201" i="23"/>
  <c r="B4306" i="23"/>
  <c r="B3192" i="23"/>
  <c r="B2441" i="23"/>
  <c r="D4745" i="23"/>
  <c r="B2714" i="23"/>
  <c r="D3930" i="23"/>
  <c r="B2411" i="23"/>
  <c r="C205" i="23"/>
  <c r="B419" i="23"/>
  <c r="C349" i="23"/>
  <c r="B627" i="23"/>
  <c r="D1868" i="23"/>
  <c r="D173" i="23"/>
  <c r="D2093" i="23"/>
  <c r="B903" i="23"/>
  <c r="C1223" i="23"/>
  <c r="B796" i="23"/>
  <c r="C1623" i="23"/>
  <c r="C4306" i="23"/>
  <c r="B4600" i="23"/>
  <c r="C2505" i="23"/>
  <c r="C4745" i="23"/>
  <c r="B3930" i="23"/>
  <c r="D2411" i="23"/>
  <c r="C3819" i="23"/>
  <c r="D4644" i="23"/>
  <c r="C3453" i="23"/>
  <c r="D691" i="23"/>
  <c r="D4273" i="23"/>
  <c r="C4273" i="23"/>
  <c r="C4127" i="23"/>
  <c r="F4127" i="23" s="1"/>
  <c r="B4127" i="23"/>
  <c r="D3863" i="23"/>
  <c r="C3863" i="23"/>
  <c r="B395" i="23"/>
  <c r="D395" i="23"/>
  <c r="B1438" i="23"/>
  <c r="C1438" i="23"/>
  <c r="D189" i="23"/>
  <c r="C189" i="23"/>
  <c r="C2199" i="23"/>
  <c r="D2199" i="23"/>
  <c r="B2680" i="23"/>
  <c r="D2680" i="23"/>
  <c r="D2150" i="23"/>
  <c r="C2150" i="23"/>
  <c r="C2290" i="23"/>
  <c r="F2290" i="23" s="1"/>
  <c r="D2290" i="23"/>
  <c r="D645" i="23"/>
  <c r="C645" i="23"/>
  <c r="D2865" i="23"/>
  <c r="B2865" i="23"/>
  <c r="D3377" i="23"/>
  <c r="C3377" i="23"/>
  <c r="C2015" i="23"/>
  <c r="F2015" i="23" s="1"/>
  <c r="D2015" i="23"/>
  <c r="B3304" i="23"/>
  <c r="D3304" i="23"/>
  <c r="B3065" i="23"/>
  <c r="D3065" i="23"/>
  <c r="B2433" i="23"/>
  <c r="C2433" i="23"/>
  <c r="E2433" i="23" s="1"/>
  <c r="D3418" i="23"/>
  <c r="C3418" i="23"/>
  <c r="F3418" i="23" s="1"/>
  <c r="C4161" i="23"/>
  <c r="B4161" i="23"/>
  <c r="C3427" i="23"/>
  <c r="D3427" i="23"/>
  <c r="B2677" i="23"/>
  <c r="D2677" i="23"/>
  <c r="D3812" i="23"/>
  <c r="C3812" i="23"/>
  <c r="B3982" i="23"/>
  <c r="D3982" i="23"/>
  <c r="B4430" i="23"/>
  <c r="D4430" i="23"/>
  <c r="B5273" i="23"/>
  <c r="D5273" i="23"/>
  <c r="B5393" i="23"/>
  <c r="D5393" i="23"/>
  <c r="D5198" i="23"/>
  <c r="C1715" i="23"/>
  <c r="D1988" i="23"/>
  <c r="C1804" i="23"/>
  <c r="D1645" i="23"/>
  <c r="B2029" i="23"/>
  <c r="C1095" i="23"/>
  <c r="E1095" i="23" s="1"/>
  <c r="C3936" i="23"/>
  <c r="D4448" i="23"/>
  <c r="D3313" i="23"/>
  <c r="D4337" i="23"/>
  <c r="B2014" i="23"/>
  <c r="C1359" i="23"/>
  <c r="C1807" i="23"/>
  <c r="C2856" i="23"/>
  <c r="E2856" i="23" s="1"/>
  <c r="D3496" i="23"/>
  <c r="C3001" i="23"/>
  <c r="B3513" i="23"/>
  <c r="D4537" i="23"/>
  <c r="D2506" i="23"/>
  <c r="D4810" i="23"/>
  <c r="D3675" i="23"/>
  <c r="B2452" i="23"/>
  <c r="B3732" i="23"/>
  <c r="C4333" i="23"/>
  <c r="C2022" i="23"/>
  <c r="C3996" i="23"/>
  <c r="D4533" i="23"/>
  <c r="D4917" i="23"/>
  <c r="B3598" i="23"/>
  <c r="D4093" i="23"/>
  <c r="D4477" i="23"/>
  <c r="C4989" i="23"/>
  <c r="B2774" i="23"/>
  <c r="D1203" i="23"/>
  <c r="D204" i="23"/>
  <c r="C1645" i="23"/>
  <c r="D1942" i="23"/>
  <c r="B1095" i="23"/>
  <c r="B4610" i="23"/>
  <c r="B1807" i="23"/>
  <c r="B3496" i="23"/>
  <c r="B3001" i="23"/>
  <c r="C3513" i="23"/>
  <c r="B4025" i="23"/>
  <c r="B4537" i="23"/>
  <c r="D4874" i="23"/>
  <c r="D3035" i="23"/>
  <c r="D4333" i="23"/>
  <c r="D2758" i="23"/>
  <c r="D3521" i="23"/>
  <c r="B3858" i="23"/>
  <c r="D4434" i="23"/>
  <c r="C3804" i="23"/>
  <c r="C4533" i="23"/>
  <c r="F4533" i="23" s="1"/>
  <c r="C4917" i="23"/>
  <c r="D2702" i="23"/>
  <c r="B4873" i="23"/>
  <c r="C4093" i="23"/>
  <c r="D193" i="23"/>
  <c r="B193" i="23"/>
  <c r="C2122" i="23"/>
  <c r="E2122" i="23" s="1"/>
  <c r="D2122" i="23"/>
  <c r="D979" i="23"/>
  <c r="C979" i="23"/>
  <c r="C1725" i="23"/>
  <c r="D4289" i="23"/>
  <c r="C4289" i="23"/>
  <c r="C3602" i="23"/>
  <c r="B3602" i="23"/>
  <c r="C2459" i="23"/>
  <c r="F2459" i="23" s="1"/>
  <c r="D2459" i="23"/>
  <c r="B3227" i="23"/>
  <c r="C3227" i="23"/>
  <c r="C4388" i="23"/>
  <c r="B4388" i="23"/>
  <c r="D2349" i="23"/>
  <c r="C2349" i="23"/>
  <c r="B4316" i="23"/>
  <c r="C4316" i="23"/>
  <c r="F4316" i="23" s="1"/>
  <c r="C3300" i="23"/>
  <c r="D3300" i="23"/>
  <c r="D3005" i="23"/>
  <c r="C3005" i="23"/>
  <c r="B3747" i="23"/>
  <c r="D3747" i="23"/>
  <c r="B3261" i="23"/>
  <c r="D3261" i="23"/>
  <c r="B3893" i="23"/>
  <c r="D3893" i="23"/>
  <c r="B4405" i="23"/>
  <c r="D4405" i="23"/>
  <c r="B4195" i="23"/>
  <c r="C4195" i="23"/>
  <c r="B3381" i="23"/>
  <c r="D3381" i="23"/>
  <c r="D4452" i="23"/>
  <c r="B4452" i="23"/>
  <c r="C4452" i="23"/>
  <c r="D3868" i="23"/>
  <c r="C3868" i="23"/>
  <c r="B4011" i="23"/>
  <c r="C4011" i="23"/>
  <c r="F4011" i="23" s="1"/>
  <c r="B2557" i="23"/>
  <c r="C2557" i="23"/>
  <c r="C4196" i="23"/>
  <c r="B4196" i="23"/>
  <c r="C4302" i="23"/>
  <c r="D4302" i="23"/>
  <c r="B4302" i="23"/>
  <c r="C4686" i="23"/>
  <c r="E4686" i="23" s="1"/>
  <c r="B4686" i="23"/>
  <c r="C4046" i="23"/>
  <c r="B4046" i="23"/>
  <c r="C5200" i="23"/>
  <c r="D5200" i="23"/>
  <c r="C5017" i="23"/>
  <c r="B5017" i="23"/>
  <c r="C5078" i="23"/>
  <c r="E5078" i="23" s="1"/>
  <c r="D5078" i="23"/>
  <c r="B4395" i="23"/>
  <c r="C4395" i="23"/>
  <c r="D4611" i="23"/>
  <c r="B4611" i="23"/>
  <c r="C4611" i="23"/>
  <c r="B5350" i="23"/>
  <c r="D5350" i="23"/>
  <c r="B5321" i="23"/>
  <c r="C5321" i="23"/>
  <c r="B572" i="23"/>
  <c r="C682" i="23"/>
  <c r="C1258" i="23"/>
  <c r="D2213" i="23"/>
  <c r="C662" i="23"/>
  <c r="C327" i="23"/>
  <c r="E327" i="23" s="1"/>
  <c r="C3872" i="23"/>
  <c r="F3872" i="23" s="1"/>
  <c r="D2801" i="23"/>
  <c r="D1556" i="23"/>
  <c r="D527" i="23"/>
  <c r="D1103" i="23"/>
  <c r="B4456" i="23"/>
  <c r="D2836" i="23"/>
  <c r="D3668" i="23"/>
  <c r="D1303" i="23"/>
  <c r="D4865" i="23"/>
  <c r="B3555" i="23"/>
  <c r="C4956" i="23"/>
  <c r="B2229" i="23"/>
  <c r="B1072" i="23"/>
  <c r="B740" i="23"/>
  <c r="D1413" i="23"/>
  <c r="B983" i="23"/>
  <c r="D983" i="23"/>
  <c r="C3538" i="23"/>
  <c r="D3538" i="23"/>
  <c r="C4682" i="23"/>
  <c r="D4682" i="23"/>
  <c r="B2898" i="23"/>
  <c r="D2898" i="23"/>
  <c r="C2898" i="23"/>
  <c r="B4178" i="23"/>
  <c r="D4178" i="23"/>
  <c r="D3299" i="23"/>
  <c r="C3299" i="23"/>
  <c r="C2386" i="23"/>
  <c r="B2386" i="23"/>
  <c r="D3924" i="23"/>
  <c r="B3924" i="23"/>
  <c r="D3949" i="23"/>
  <c r="B3949" i="23"/>
  <c r="B4973" i="23"/>
  <c r="C4973" i="23"/>
  <c r="C4021" i="23"/>
  <c r="D4021" i="23"/>
  <c r="C4500" i="23"/>
  <c r="F4500" i="23" s="1"/>
  <c r="D4500" i="23"/>
  <c r="B2964" i="23"/>
  <c r="C2964" i="23"/>
  <c r="B4059" i="23"/>
  <c r="C4059" i="23"/>
  <c r="C2655" i="23"/>
  <c r="D2655" i="23"/>
  <c r="B3167" i="23"/>
  <c r="D3167" i="23"/>
  <c r="C3167" i="23"/>
  <c r="B3679" i="23"/>
  <c r="C3679" i="23"/>
  <c r="B4191" i="23"/>
  <c r="D4191" i="23"/>
  <c r="B4294" i="23"/>
  <c r="C4294" i="23"/>
  <c r="E4294" i="23" s="1"/>
  <c r="D4294" i="23"/>
  <c r="C3559" i="23"/>
  <c r="D3559" i="23"/>
  <c r="B3559" i="23"/>
  <c r="C4742" i="23"/>
  <c r="B4742" i="23"/>
  <c r="C4934" i="23"/>
  <c r="D4934" i="23"/>
  <c r="D3759" i="23"/>
  <c r="B3759" i="23"/>
  <c r="C5044" i="23"/>
  <c r="D5044" i="23"/>
  <c r="C3" i="23"/>
  <c r="B3" i="23"/>
  <c r="D5317" i="23"/>
  <c r="C5317" i="23"/>
  <c r="E5317" i="23" s="1"/>
  <c r="B5317" i="23"/>
  <c r="D5074" i="23"/>
  <c r="B5074" i="23"/>
  <c r="B1833" i="23"/>
  <c r="B621" i="23"/>
  <c r="C2029" i="23"/>
  <c r="D1684" i="23"/>
  <c r="C2260" i="23"/>
  <c r="F2260" i="23" s="1"/>
  <c r="C2506" i="23"/>
  <c r="E2506" i="23" s="1"/>
  <c r="C2954" i="23"/>
  <c r="D2022" i="23"/>
  <c r="B2278" i="23"/>
  <c r="B3965" i="23"/>
  <c r="C3759" i="23"/>
  <c r="B1794" i="23"/>
  <c r="C1291" i="23"/>
  <c r="E1291" i="23" s="1"/>
  <c r="C2076" i="23"/>
  <c r="F2076" i="23" s="1"/>
  <c r="C957" i="23"/>
  <c r="C1318" i="23"/>
  <c r="D2864" i="23"/>
  <c r="D261" i="23"/>
  <c r="D1157" i="23"/>
  <c r="B2181" i="23"/>
  <c r="C1518" i="23"/>
  <c r="F1518" i="23" s="1"/>
  <c r="C1759" i="23"/>
  <c r="F1759" i="23" s="1"/>
  <c r="C4408" i="23"/>
  <c r="D2522" i="23"/>
  <c r="C3098" i="23"/>
  <c r="C1157" i="23"/>
  <c r="B1518" i="23"/>
  <c r="B3490" i="23"/>
  <c r="D4280" i="23"/>
  <c r="B3300" i="23"/>
  <c r="D4388" i="23"/>
  <c r="B3005" i="23"/>
  <c r="B4989" i="23"/>
  <c r="D2774" i="23"/>
  <c r="C1068" i="23"/>
  <c r="C118" i="23"/>
  <c r="D715" i="23"/>
  <c r="D3602" i="23"/>
  <c r="C4434" i="23"/>
  <c r="C3261" i="23"/>
  <c r="D1166" i="23"/>
  <c r="D1486" i="23"/>
  <c r="B255" i="23"/>
  <c r="B1919" i="23"/>
  <c r="D4248" i="23"/>
  <c r="B3945" i="23"/>
  <c r="D342" i="23"/>
  <c r="D2262" i="23"/>
  <c r="C263" i="23"/>
  <c r="B583" i="23"/>
  <c r="B1927" i="23"/>
  <c r="C2720" i="23"/>
  <c r="D3633" i="23"/>
  <c r="D4145" i="23"/>
  <c r="D4546" i="23"/>
  <c r="C2323" i="23"/>
  <c r="B2835" i="23"/>
  <c r="D1935" i="23"/>
  <c r="B2664" i="23"/>
  <c r="C3560" i="23"/>
  <c r="D4345" i="23"/>
  <c r="D4362" i="23"/>
  <c r="D358" i="23"/>
  <c r="C1486" i="23"/>
  <c r="D1453" i="23"/>
  <c r="B2262" i="23"/>
  <c r="D583" i="23"/>
  <c r="C3633" i="23"/>
  <c r="B4145" i="23"/>
  <c r="C4546" i="23"/>
  <c r="E4546" i="23" s="1"/>
  <c r="B2323" i="23"/>
  <c r="D2191" i="23"/>
  <c r="D2664" i="23"/>
  <c r="D3560" i="23"/>
  <c r="C2638" i="23"/>
  <c r="D1069" i="23"/>
  <c r="B1453" i="23"/>
  <c r="D4256" i="23"/>
  <c r="C4857" i="23"/>
  <c r="C253" i="23"/>
  <c r="B2638" i="23"/>
  <c r="D158" i="23"/>
  <c r="B158" i="23"/>
  <c r="C1484" i="23"/>
  <c r="F1484" i="23" s="1"/>
  <c r="B1484" i="23"/>
  <c r="B629" i="23"/>
  <c r="C629" i="23"/>
  <c r="B1901" i="23"/>
  <c r="D1901" i="23"/>
  <c r="C389" i="23"/>
  <c r="D389" i="23"/>
  <c r="B946" i="23"/>
  <c r="C946" i="23"/>
  <c r="D1676" i="23"/>
  <c r="B1676" i="23"/>
  <c r="D445" i="23"/>
  <c r="C445" i="23"/>
  <c r="B980" i="23"/>
  <c r="C980" i="23"/>
  <c r="D557" i="23"/>
  <c r="C557" i="23"/>
  <c r="E557" i="23" s="1"/>
  <c r="B1047" i="23"/>
  <c r="D1047" i="23"/>
  <c r="C1047" i="23"/>
  <c r="B1871" i="23"/>
  <c r="C1871" i="23"/>
  <c r="D1871" i="23"/>
  <c r="C2416" i="23"/>
  <c r="E2416" i="23" s="1"/>
  <c r="D2416" i="23"/>
  <c r="B1494" i="23"/>
  <c r="C1494" i="23"/>
  <c r="C1879" i="23"/>
  <c r="B1879" i="23"/>
  <c r="D1879" i="23"/>
  <c r="C1863" i="23"/>
  <c r="D1863" i="23"/>
  <c r="C591" i="23"/>
  <c r="B591" i="23"/>
  <c r="B2728" i="23"/>
  <c r="C2728" i="23"/>
  <c r="B3552" i="23"/>
  <c r="D3552" i="23"/>
  <c r="B2545" i="23"/>
  <c r="C2545" i="23"/>
  <c r="D599" i="23"/>
  <c r="C599" i="23"/>
  <c r="B4264" i="23"/>
  <c r="C4264" i="23"/>
  <c r="D4776" i="23"/>
  <c r="B4776" i="23"/>
  <c r="B3121" i="23"/>
  <c r="D3121" i="23"/>
  <c r="B4657" i="23"/>
  <c r="C4657" i="23"/>
  <c r="E4657" i="23" s="1"/>
  <c r="C2434" i="23"/>
  <c r="D2434" i="23"/>
  <c r="B406" i="23"/>
  <c r="C406" i="23"/>
  <c r="D2809" i="23"/>
  <c r="B2809" i="23"/>
  <c r="B3833" i="23"/>
  <c r="C3833" i="23"/>
  <c r="B3674" i="23"/>
  <c r="D3674" i="23"/>
  <c r="D791" i="23"/>
  <c r="C791" i="23"/>
  <c r="B4336" i="23"/>
  <c r="C4336" i="23"/>
  <c r="D4336" i="23"/>
  <c r="B2369" i="23"/>
  <c r="C2369" i="23"/>
  <c r="D2369" i="23"/>
  <c r="B4426" i="23"/>
  <c r="C4426" i="23"/>
  <c r="D3688" i="23"/>
  <c r="B3688" i="23"/>
  <c r="C3730" i="23"/>
  <c r="D3730" i="23"/>
  <c r="C4754" i="23"/>
  <c r="D4754" i="23"/>
  <c r="B4754" i="23"/>
  <c r="B2962" i="23"/>
  <c r="D2962" i="23"/>
  <c r="B4472" i="23"/>
  <c r="D4472" i="23"/>
  <c r="D2659" i="23"/>
  <c r="C2659" i="23"/>
  <c r="C3859" i="23"/>
  <c r="D3859" i="23"/>
  <c r="C3980" i="23"/>
  <c r="D3980" i="23"/>
  <c r="C3419" i="23"/>
  <c r="B3419" i="23"/>
  <c r="C3107" i="23"/>
  <c r="F3107" i="23" s="1"/>
  <c r="B3107" i="23"/>
  <c r="D3107" i="23"/>
  <c r="B2341" i="23"/>
  <c r="C2341" i="23"/>
  <c r="B3986" i="23"/>
  <c r="D3986" i="23"/>
  <c r="C3986" i="23"/>
  <c r="F3986" i="23" s="1"/>
  <c r="D4308" i="23"/>
  <c r="B4308" i="23"/>
  <c r="B2923" i="23"/>
  <c r="C2923" i="23"/>
  <c r="D2923" i="23"/>
  <c r="C3284" i="23"/>
  <c r="B3284" i="23"/>
  <c r="D4236" i="23"/>
  <c r="B4236" i="23"/>
  <c r="C2869" i="23"/>
  <c r="B2869" i="23"/>
  <c r="D2869" i="23"/>
  <c r="B3685" i="23"/>
  <c r="C3685" i="23"/>
  <c r="B4197" i="23"/>
  <c r="C4197" i="23"/>
  <c r="E4197" i="23" s="1"/>
  <c r="C4781" i="23"/>
  <c r="D4781" i="23"/>
  <c r="C4836" i="23"/>
  <c r="D4836" i="23"/>
  <c r="C4003" i="23"/>
  <c r="D4003" i="23"/>
  <c r="D2710" i="23"/>
  <c r="C2710" i="23"/>
  <c r="B2710" i="23"/>
  <c r="B3389" i="23"/>
  <c r="C3389" i="23"/>
  <c r="D3389" i="23"/>
  <c r="B3292" i="23"/>
  <c r="C3292" i="23"/>
  <c r="D3292" i="23"/>
  <c r="C2989" i="23"/>
  <c r="E2989" i="23" s="1"/>
  <c r="D2989" i="23"/>
  <c r="C3198" i="23"/>
  <c r="D3198" i="23"/>
  <c r="B4230" i="23"/>
  <c r="C4230" i="23"/>
  <c r="B4614" i="23"/>
  <c r="C4614" i="23"/>
  <c r="D3774" i="23"/>
  <c r="B3774" i="23"/>
  <c r="D2711" i="23"/>
  <c r="B2711" i="23"/>
  <c r="B3798" i="23"/>
  <c r="C3798" i="23"/>
  <c r="B4870" i="23"/>
  <c r="C4870" i="23"/>
  <c r="B2261" i="23"/>
  <c r="C2261" i="23"/>
  <c r="E2261" i="23" s="1"/>
  <c r="D3943" i="23"/>
  <c r="C3943" i="23"/>
  <c r="B3943" i="23"/>
  <c r="C4631" i="23"/>
  <c r="D4631" i="23"/>
  <c r="D4591" i="23"/>
  <c r="B4591" i="23"/>
  <c r="B5183" i="23"/>
  <c r="C5183" i="23"/>
  <c r="C4907" i="23"/>
  <c r="D4907" i="23"/>
  <c r="C4475" i="23"/>
  <c r="D4475" i="23"/>
  <c r="B5299" i="23"/>
  <c r="C5299" i="23"/>
  <c r="E5299" i="23" s="1"/>
  <c r="D5377" i="23"/>
  <c r="B5377" i="23"/>
  <c r="C5342" i="23"/>
  <c r="D5342" i="23"/>
  <c r="B5347" i="23"/>
  <c r="C5347" i="23"/>
  <c r="C5286" i="23"/>
  <c r="D5286" i="23"/>
  <c r="C4371" i="23"/>
  <c r="D4371" i="23"/>
  <c r="B5013" i="23"/>
  <c r="C5013" i="23"/>
  <c r="D5231" i="23"/>
  <c r="B5231" i="23"/>
  <c r="C1796" i="23"/>
  <c r="B29" i="23"/>
  <c r="C3121" i="23"/>
  <c r="D4657" i="23"/>
  <c r="B1876" i="23"/>
  <c r="D3321" i="23"/>
  <c r="D2395" i="23"/>
  <c r="D3419" i="23"/>
  <c r="D3969" i="23"/>
  <c r="C3829" i="23"/>
  <c r="F3829" i="23" s="1"/>
  <c r="C4472" i="23"/>
  <c r="F4472" i="23" s="1"/>
  <c r="C3115" i="23"/>
  <c r="B788" i="23"/>
  <c r="B599" i="23"/>
  <c r="D826" i="23"/>
  <c r="C826" i="23"/>
  <c r="C1769" i="23"/>
  <c r="B1769" i="23"/>
  <c r="D1906" i="23"/>
  <c r="B1906" i="23"/>
  <c r="B1787" i="23"/>
  <c r="D1787" i="23"/>
  <c r="B524" i="23"/>
  <c r="C524" i="23"/>
  <c r="D963" i="23"/>
  <c r="B963" i="23"/>
  <c r="C1714" i="23"/>
  <c r="F1714" i="23" s="1"/>
  <c r="B1714" i="23"/>
  <c r="D4264" i="23"/>
  <c r="C4776" i="23"/>
  <c r="C2553" i="23"/>
  <c r="D772" i="23"/>
  <c r="D3945" i="23"/>
  <c r="D1494" i="23"/>
  <c r="B263" i="23"/>
  <c r="C1935" i="23"/>
  <c r="B2553" i="23"/>
  <c r="C4345" i="23"/>
  <c r="B4362" i="23"/>
  <c r="B4781" i="23"/>
  <c r="B791" i="23"/>
  <c r="C1740" i="23"/>
  <c r="F1740" i="23" s="1"/>
  <c r="C911" i="23"/>
  <c r="C798" i="23"/>
  <c r="D1675" i="23"/>
  <c r="C1690" i="23"/>
  <c r="B1690" i="23"/>
  <c r="B490" i="23"/>
  <c r="C490" i="23"/>
  <c r="C1851" i="23"/>
  <c r="F1851" i="23" s="1"/>
  <c r="B1851" i="23"/>
  <c r="B279" i="23"/>
  <c r="C279" i="23"/>
  <c r="D279" i="23"/>
  <c r="C1598" i="23"/>
  <c r="B1598" i="23"/>
  <c r="B4329" i="23"/>
  <c r="C4329" i="23"/>
  <c r="E4329" i="23" s="1"/>
  <c r="D4329" i="23"/>
  <c r="C4138" i="23"/>
  <c r="D4138" i="23"/>
  <c r="B2951" i="23"/>
  <c r="C2951" i="23"/>
  <c r="D2951" i="23"/>
  <c r="B1255" i="23"/>
  <c r="B3328" i="23"/>
  <c r="D4160" i="23"/>
  <c r="D3921" i="23"/>
  <c r="C3042" i="23"/>
  <c r="D4019" i="23"/>
  <c r="D3244" i="23"/>
  <c r="D4168" i="23"/>
  <c r="D646" i="23"/>
  <c r="B4938" i="23"/>
  <c r="D4938" i="23"/>
  <c r="C4938" i="23"/>
  <c r="C2917" i="23"/>
  <c r="B2917" i="23"/>
  <c r="D2917" i="23"/>
  <c r="B3871" i="23"/>
  <c r="D3871" i="23"/>
  <c r="C3871" i="23"/>
  <c r="E3871" i="23" s="1"/>
  <c r="B2406" i="23"/>
  <c r="D2406" i="23"/>
  <c r="C2406" i="23"/>
  <c r="B4094" i="23"/>
  <c r="D4094" i="23"/>
  <c r="C4094" i="23"/>
  <c r="B3839" i="23"/>
  <c r="C3839" i="23"/>
  <c r="E3839" i="23" s="1"/>
  <c r="D3839" i="23"/>
  <c r="C4487" i="23"/>
  <c r="B4487" i="23"/>
  <c r="D4487" i="23"/>
  <c r="C4999" i="23"/>
  <c r="D4999" i="23"/>
  <c r="B4999" i="23"/>
  <c r="B3750" i="23"/>
  <c r="C3750" i="23"/>
  <c r="D3750" i="23"/>
  <c r="B4350" i="23"/>
  <c r="D4350" i="23"/>
  <c r="C4350" i="23"/>
  <c r="C4486" i="23"/>
  <c r="D4486" i="23"/>
  <c r="B4486" i="23"/>
  <c r="D4886" i="23"/>
  <c r="C4886" i="23"/>
  <c r="B4886" i="23"/>
  <c r="B4942" i="23"/>
  <c r="D4942" i="23"/>
  <c r="C4723" i="23"/>
  <c r="D4723" i="23"/>
  <c r="B4723" i="23"/>
  <c r="B2959" i="23"/>
  <c r="C2959" i="23"/>
  <c r="D2959" i="23"/>
  <c r="C4639" i="23"/>
  <c r="D4639" i="23"/>
  <c r="B4639" i="23"/>
  <c r="B2831" i="23"/>
  <c r="D2831" i="23"/>
  <c r="C2831" i="23"/>
  <c r="E2831" i="23" s="1"/>
  <c r="B2871" i="23"/>
  <c r="D2871" i="23"/>
  <c r="B3007" i="23"/>
  <c r="C3007" i="23"/>
  <c r="D3007" i="23"/>
  <c r="B4391" i="23"/>
  <c r="C4391" i="23"/>
  <c r="E4391" i="23" s="1"/>
  <c r="D4391" i="23"/>
  <c r="D5039" i="23"/>
  <c r="C5039" i="23"/>
  <c r="C2799" i="23"/>
  <c r="B2799" i="23"/>
  <c r="D2799" i="23"/>
  <c r="C4095" i="23"/>
  <c r="E4095" i="23" s="1"/>
  <c r="B4095" i="23"/>
  <c r="C4523" i="23"/>
  <c r="E4523" i="23" s="1"/>
  <c r="B4523" i="23"/>
  <c r="B3375" i="23"/>
  <c r="C3375" i="23"/>
  <c r="B4863" i="23"/>
  <c r="C4863" i="23"/>
  <c r="B4787" i="23"/>
  <c r="C4787" i="23"/>
  <c r="F4787" i="23" s="1"/>
  <c r="D4787" i="23"/>
  <c r="D5033" i="23"/>
  <c r="B5033" i="23"/>
  <c r="C5042" i="23"/>
  <c r="B5042" i="23"/>
  <c r="B5059" i="23"/>
  <c r="C5059" i="23"/>
  <c r="D5059" i="23"/>
  <c r="D5076" i="23"/>
  <c r="C5076" i="23"/>
  <c r="B5093" i="23"/>
  <c r="D5093" i="23"/>
  <c r="B3431" i="23"/>
  <c r="C3431" i="23"/>
  <c r="D3431" i="23"/>
  <c r="B4879" i="23"/>
  <c r="C4879" i="23"/>
  <c r="E4879" i="23" s="1"/>
  <c r="B4851" i="23"/>
  <c r="C4851" i="23"/>
  <c r="D4851" i="23"/>
  <c r="C5041" i="23"/>
  <c r="D5041" i="23"/>
  <c r="B5041" i="23"/>
  <c r="B1460" i="23"/>
  <c r="D1460" i="23"/>
  <c r="C1777" i="23"/>
  <c r="B1777" i="23"/>
  <c r="B4120" i="23"/>
  <c r="D4120" i="23"/>
  <c r="C2425" i="23"/>
  <c r="D2425" i="23"/>
  <c r="B2425" i="23"/>
  <c r="C4841" i="23"/>
  <c r="F4841" i="23" s="1"/>
  <c r="D4841" i="23"/>
  <c r="B4841" i="23"/>
  <c r="D4296" i="23"/>
  <c r="C4296" i="23"/>
  <c r="B2306" i="23"/>
  <c r="C2306" i="23"/>
  <c r="D2306" i="23"/>
  <c r="D3624" i="23"/>
  <c r="B3624" i="23"/>
  <c r="C3624" i="23"/>
  <c r="C4217" i="23"/>
  <c r="D4217" i="23"/>
  <c r="B4217" i="23"/>
  <c r="B2705" i="23"/>
  <c r="D2705" i="23"/>
  <c r="D3034" i="23"/>
  <c r="B3034" i="23"/>
  <c r="C3034" i="23"/>
  <c r="D3361" i="23"/>
  <c r="C3361" i="23"/>
  <c r="B4666" i="23"/>
  <c r="C4666" i="23"/>
  <c r="E4666" i="23" s="1"/>
  <c r="D4666" i="23"/>
  <c r="D2242" i="23"/>
  <c r="C2242" i="23"/>
  <c r="C3600" i="23"/>
  <c r="D3600" i="23"/>
  <c r="B2270" i="23"/>
  <c r="D2270" i="23"/>
  <c r="C3275" i="23"/>
  <c r="E3275" i="23" s="1"/>
  <c r="D3275" i="23"/>
  <c r="B3275" i="23"/>
  <c r="B4162" i="23"/>
  <c r="D4162" i="23"/>
  <c r="D3905" i="23"/>
  <c r="B3905" i="23"/>
  <c r="C3905" i="23"/>
  <c r="D4385" i="23"/>
  <c r="C4385" i="23"/>
  <c r="E4385" i="23" s="1"/>
  <c r="D2428" i="23"/>
  <c r="C2428" i="23"/>
  <c r="B2570" i="23"/>
  <c r="C2570" i="23"/>
  <c r="C3171" i="23"/>
  <c r="D3171" i="23"/>
  <c r="B3171" i="23"/>
  <c r="B3340" i="23"/>
  <c r="C3340" i="23"/>
  <c r="E3340" i="23" s="1"/>
  <c r="D3340" i="23"/>
  <c r="C3740" i="23"/>
  <c r="D3740" i="23"/>
  <c r="C3850" i="23"/>
  <c r="D3850" i="23"/>
  <c r="B3850" i="23"/>
  <c r="C2524" i="23"/>
  <c r="F2524" i="23" s="1"/>
  <c r="D2524" i="23"/>
  <c r="B2524" i="23"/>
  <c r="D4612" i="23"/>
  <c r="C4612" i="23"/>
  <c r="C3506" i="23"/>
  <c r="D3506" i="23"/>
  <c r="B3506" i="23"/>
  <c r="C4075" i="23"/>
  <c r="E4075" i="23" s="1"/>
  <c r="D4075" i="23"/>
  <c r="B4075" i="23"/>
  <c r="C2853" i="23"/>
  <c r="D2853" i="23"/>
  <c r="B2853" i="23"/>
  <c r="B4132" i="23"/>
  <c r="D4132" i="23"/>
  <c r="C4132" i="23"/>
  <c r="E4132" i="23" s="1"/>
  <c r="C3835" i="23"/>
  <c r="E3835" i="23" s="1"/>
  <c r="D3835" i="23"/>
  <c r="B4748" i="23"/>
  <c r="C4748" i="23"/>
  <c r="D4748" i="23"/>
  <c r="D2621" i="23"/>
  <c r="B2621" i="23"/>
  <c r="C4069" i="23"/>
  <c r="E4069" i="23" s="1"/>
  <c r="B4069" i="23"/>
  <c r="D4069" i="23"/>
  <c r="B4404" i="23"/>
  <c r="C4404" i="23"/>
  <c r="D4404" i="23"/>
  <c r="D2438" i="23"/>
  <c r="B2438" i="23"/>
  <c r="C2438" i="23"/>
  <c r="F2438" i="23" s="1"/>
  <c r="C4725" i="23"/>
  <c r="D4725" i="23"/>
  <c r="B4725" i="23"/>
  <c r="C3773" i="23"/>
  <c r="B3773" i="23"/>
  <c r="D3773" i="23"/>
  <c r="B3094" i="23"/>
  <c r="D3094" i="23"/>
  <c r="C3094" i="23"/>
  <c r="F3094" i="23" s="1"/>
  <c r="B2346" i="23"/>
  <c r="C2346" i="23"/>
  <c r="D4244" i="23"/>
  <c r="B4244" i="23"/>
  <c r="C4244" i="23"/>
  <c r="D4181" i="23"/>
  <c r="C4181" i="23"/>
  <c r="E4181" i="23" s="1"/>
  <c r="B4181" i="23"/>
  <c r="D4429" i="23"/>
  <c r="C4429" i="23"/>
  <c r="B4790" i="23"/>
  <c r="D4790" i="23"/>
  <c r="C2934" i="23"/>
  <c r="D2934" i="23"/>
  <c r="B2934" i="23"/>
  <c r="C3325" i="23"/>
  <c r="B3325" i="23"/>
  <c r="D3325" i="23"/>
  <c r="C4565" i="23"/>
  <c r="B4565" i="23"/>
  <c r="D4565" i="23"/>
  <c r="C4454" i="23"/>
  <c r="E4454" i="23" s="1"/>
  <c r="B4454" i="23"/>
  <c r="D3822" i="23"/>
  <c r="B3822" i="23"/>
  <c r="C3822" i="23"/>
  <c r="B2919" i="23"/>
  <c r="C2919" i="23"/>
  <c r="D2919" i="23"/>
  <c r="B3223" i="23"/>
  <c r="C3223" i="23"/>
  <c r="E3223" i="23" s="1"/>
  <c r="D3223" i="23"/>
  <c r="B4014" i="23"/>
  <c r="D4014" i="23"/>
  <c r="C4014" i="23"/>
  <c r="B4478" i="23"/>
  <c r="C4478" i="23"/>
  <c r="D4478" i="23"/>
  <c r="B3262" i="23"/>
  <c r="D3262" i="23"/>
  <c r="C3262" i="23"/>
  <c r="B3023" i="23"/>
  <c r="D3023" i="23"/>
  <c r="C3023" i="23"/>
  <c r="C4494" i="23"/>
  <c r="D4494" i="23"/>
  <c r="B4494" i="23"/>
  <c r="B4438" i="23"/>
  <c r="C4438" i="23"/>
  <c r="D4438" i="23"/>
  <c r="B3015" i="23"/>
  <c r="C3015" i="23"/>
  <c r="D3015" i="23"/>
  <c r="C3951" i="23"/>
  <c r="D3951" i="23"/>
  <c r="B4800" i="23"/>
  <c r="C3537" i="23"/>
  <c r="D4322" i="23"/>
  <c r="C3498" i="23"/>
  <c r="B3600" i="23"/>
  <c r="C2270" i="23"/>
  <c r="B5039" i="23"/>
  <c r="C371" i="23"/>
  <c r="F371" i="23" s="1"/>
  <c r="D371" i="23"/>
  <c r="B371" i="23"/>
  <c r="D948" i="23"/>
  <c r="B948" i="23"/>
  <c r="B4648" i="23"/>
  <c r="C4648" i="23"/>
  <c r="D4648" i="23"/>
  <c r="C2600" i="23"/>
  <c r="E2600" i="23" s="1"/>
  <c r="D2600" i="23"/>
  <c r="B2600" i="23"/>
  <c r="D2618" i="23"/>
  <c r="B2618" i="23"/>
  <c r="C2618" i="23"/>
  <c r="D4017" i="23"/>
  <c r="B4017" i="23"/>
  <c r="C4017" i="23"/>
  <c r="E4017" i="23" s="1"/>
  <c r="D3705" i="23"/>
  <c r="C3705" i="23"/>
  <c r="C2456" i="23"/>
  <c r="D2456" i="23"/>
  <c r="B2456" i="23"/>
  <c r="D3843" i="23"/>
  <c r="B3843" i="23"/>
  <c r="C3843" i="23"/>
  <c r="E3843" i="23" s="1"/>
  <c r="D4043" i="23"/>
  <c r="B4043" i="23"/>
  <c r="C4043" i="23"/>
  <c r="B4860" i="23"/>
  <c r="C4860" i="23"/>
  <c r="C3348" i="23"/>
  <c r="B3348" i="23"/>
  <c r="D3348" i="23"/>
  <c r="C3522" i="23"/>
  <c r="E3522" i="23" s="1"/>
  <c r="D3522" i="23"/>
  <c r="B3522" i="23"/>
  <c r="B3413" i="23"/>
  <c r="C3413" i="23"/>
  <c r="D3413" i="23"/>
  <c r="B3357" i="23"/>
  <c r="C3357" i="23"/>
  <c r="F3357" i="23" s="1"/>
  <c r="D4954" i="23"/>
  <c r="C4954" i="23"/>
  <c r="B4954" i="23"/>
  <c r="C2900" i="23"/>
  <c r="D2900" i="23"/>
  <c r="B2900" i="23"/>
  <c r="D3164" i="23"/>
  <c r="C3164" i="23"/>
  <c r="E3164" i="23" s="1"/>
  <c r="B3164" i="23"/>
  <c r="C3571" i="23"/>
  <c r="B3571" i="23"/>
  <c r="C2957" i="23"/>
  <c r="D2957" i="23"/>
  <c r="C2549" i="23"/>
  <c r="B2549" i="23"/>
  <c r="D2549" i="23"/>
  <c r="C3510" i="23"/>
  <c r="F3510" i="23" s="1"/>
  <c r="D3510" i="23"/>
  <c r="B3510" i="23"/>
  <c r="C2258" i="23"/>
  <c r="D2258" i="23"/>
  <c r="B2258" i="23"/>
  <c r="C3350" i="23"/>
  <c r="D3350" i="23"/>
  <c r="B3350" i="23"/>
  <c r="B2327" i="23"/>
  <c r="C2327" i="23"/>
  <c r="D2327" i="23"/>
  <c r="C4550" i="23"/>
  <c r="B4550" i="23"/>
  <c r="D4550" i="23"/>
  <c r="D2703" i="23"/>
  <c r="B2703" i="23"/>
  <c r="C2703" i="23"/>
  <c r="D3336" i="23"/>
  <c r="B2242" i="23"/>
  <c r="B4138" i="23"/>
  <c r="B4385" i="23"/>
  <c r="D4860" i="23"/>
  <c r="B4612" i="23"/>
  <c r="C4942" i="23"/>
  <c r="F4942" i="23" s="1"/>
  <c r="B3360" i="23"/>
  <c r="D3360" i="23"/>
  <c r="C1102" i="23"/>
  <c r="B1102" i="23"/>
  <c r="D1102" i="23"/>
  <c r="C3928" i="23"/>
  <c r="B3928" i="23"/>
  <c r="D3928" i="23"/>
  <c r="B3817" i="23"/>
  <c r="C3817" i="23"/>
  <c r="D3817" i="23"/>
  <c r="C3112" i="23"/>
  <c r="D3112" i="23"/>
  <c r="B3112" i="23"/>
  <c r="C3505" i="23"/>
  <c r="F3505" i="23" s="1"/>
  <c r="B3505" i="23"/>
  <c r="D3505" i="23"/>
  <c r="D479" i="23"/>
  <c r="C479" i="23"/>
  <c r="B2681" i="23"/>
  <c r="C2681" i="23"/>
  <c r="D2681" i="23"/>
  <c r="B4729" i="23"/>
  <c r="C4729" i="23"/>
  <c r="B3529" i="23"/>
  <c r="D3529" i="23"/>
  <c r="C3529" i="23"/>
  <c r="C3546" i="23"/>
  <c r="B3546" i="23"/>
  <c r="D3546" i="23"/>
  <c r="D4481" i="23"/>
  <c r="C4481" i="23"/>
  <c r="B4481" i="23"/>
  <c r="B1294" i="23"/>
  <c r="C1294" i="23"/>
  <c r="D1294" i="23"/>
  <c r="D3122" i="23"/>
  <c r="C3122" i="23"/>
  <c r="B4545" i="23"/>
  <c r="D4545" i="23"/>
  <c r="C4545" i="23"/>
  <c r="C2707" i="23"/>
  <c r="D2707" i="23"/>
  <c r="B2707" i="23"/>
  <c r="C3457" i="23"/>
  <c r="B3457" i="23"/>
  <c r="D3457" i="23"/>
  <c r="B4530" i="23"/>
  <c r="D4530" i="23"/>
  <c r="B2940" i="23"/>
  <c r="C2940" i="23"/>
  <c r="D2940" i="23"/>
  <c r="C3898" i="23"/>
  <c r="B3898" i="23"/>
  <c r="D3898" i="23"/>
  <c r="D2828" i="23"/>
  <c r="B2828" i="23"/>
  <c r="B2834" i="23"/>
  <c r="D2834" i="23"/>
  <c r="C2834" i="23"/>
  <c r="C4348" i="23"/>
  <c r="B4348" i="23"/>
  <c r="D4348" i="23"/>
  <c r="C3955" i="23"/>
  <c r="B3955" i="23"/>
  <c r="B2765" i="23"/>
  <c r="D2765" i="23"/>
  <c r="C2988" i="23"/>
  <c r="D2988" i="23"/>
  <c r="B2652" i="23"/>
  <c r="D2652" i="23"/>
  <c r="C2652" i="23"/>
  <c r="F2652" i="23" s="1"/>
  <c r="B4581" i="23"/>
  <c r="C4581" i="23"/>
  <c r="D4581" i="23"/>
  <c r="B2749" i="23"/>
  <c r="C2749" i="23"/>
  <c r="D2749" i="23"/>
  <c r="D2950" i="23"/>
  <c r="B2950" i="23"/>
  <c r="C2950" i="23"/>
  <c r="B3701" i="23"/>
  <c r="C3701" i="23"/>
  <c r="D3701" i="23"/>
  <c r="C4700" i="23"/>
  <c r="D4700" i="23"/>
  <c r="B4700" i="23"/>
  <c r="C2582" i="23"/>
  <c r="E2582" i="23" s="1"/>
  <c r="B2582" i="23"/>
  <c r="D2582" i="23"/>
  <c r="D3834" i="23"/>
  <c r="B3834" i="23"/>
  <c r="B2348" i="23"/>
  <c r="D2348" i="23"/>
  <c r="C4076" i="23"/>
  <c r="F4076" i="23" s="1"/>
  <c r="D4076" i="23"/>
  <c r="B2846" i="23"/>
  <c r="D2846" i="23"/>
  <c r="D3150" i="23"/>
  <c r="C3150" i="23"/>
  <c r="B3150" i="23"/>
  <c r="C3653" i="23"/>
  <c r="B3653" i="23"/>
  <c r="D2742" i="23"/>
  <c r="B2742" i="23"/>
  <c r="C2742" i="23"/>
  <c r="C3974" i="23"/>
  <c r="B3974" i="23"/>
  <c r="C3359" i="23"/>
  <c r="D3359" i="23"/>
  <c r="B3359" i="23"/>
  <c r="D3414" i="23"/>
  <c r="C3414" i="23"/>
  <c r="B3414" i="23"/>
  <c r="B2503" i="23"/>
  <c r="D2503" i="23"/>
  <c r="D1470" i="23"/>
  <c r="D310" i="23"/>
  <c r="B2385" i="23"/>
  <c r="D3409" i="23"/>
  <c r="B3554" i="23"/>
  <c r="C2871" i="23"/>
  <c r="C3336" i="23"/>
  <c r="D2346" i="23"/>
  <c r="D4095" i="23"/>
  <c r="D3974" i="23"/>
  <c r="D1156" i="23"/>
  <c r="C1156" i="23"/>
  <c r="B1156" i="23"/>
  <c r="C1174" i="23"/>
  <c r="D1174" i="23"/>
  <c r="B3832" i="23"/>
  <c r="D3832" i="23"/>
  <c r="C3832" i="23"/>
  <c r="C1607" i="23"/>
  <c r="F1607" i="23" s="1"/>
  <c r="D1607" i="23"/>
  <c r="B1607" i="23"/>
  <c r="B3305" i="23"/>
  <c r="C3305" i="23"/>
  <c r="D3305" i="23"/>
  <c r="C1751" i="23"/>
  <c r="D1751" i="23"/>
  <c r="B1751" i="23"/>
  <c r="C4529" i="23"/>
  <c r="E4529" i="23" s="1"/>
  <c r="B4529" i="23"/>
  <c r="D4529" i="23"/>
  <c r="C2576" i="23"/>
  <c r="B2576" i="23"/>
  <c r="C3450" i="23"/>
  <c r="B3450" i="23"/>
  <c r="D2841" i="23"/>
  <c r="C2841" i="23"/>
  <c r="D4418" i="23"/>
  <c r="B4418" i="23"/>
  <c r="C4418" i="23"/>
  <c r="B3058" i="23"/>
  <c r="C3058" i="23"/>
  <c r="C4250" i="23"/>
  <c r="D4250" i="23"/>
  <c r="D4833" i="23"/>
  <c r="C4833" i="23"/>
  <c r="D3592" i="23"/>
  <c r="C3592" i="23"/>
  <c r="D3410" i="23"/>
  <c r="C3410" i="23"/>
  <c r="B3410" i="23"/>
  <c r="C3452" i="23"/>
  <c r="B3452" i="23"/>
  <c r="D3452" i="23"/>
  <c r="D4890" i="23"/>
  <c r="B4890" i="23"/>
  <c r="C4890" i="23"/>
  <c r="B3652" i="23"/>
  <c r="C3652" i="23"/>
  <c r="D3652" i="23"/>
  <c r="D2483" i="23"/>
  <c r="C2483" i="23"/>
  <c r="B4698" i="23"/>
  <c r="C4698" i="23"/>
  <c r="D4698" i="23"/>
  <c r="B2645" i="23"/>
  <c r="C2645" i="23"/>
  <c r="F2645" i="23" s="1"/>
  <c r="D2645" i="23"/>
  <c r="B4100" i="23"/>
  <c r="C4100" i="23"/>
  <c r="D4100" i="23"/>
  <c r="C2715" i="23"/>
  <c r="B2715" i="23"/>
  <c r="D2715" i="23"/>
  <c r="D2851" i="23"/>
  <c r="C2851" i="23"/>
  <c r="F2851" i="23" s="1"/>
  <c r="B2851" i="23"/>
  <c r="C3330" i="23"/>
  <c r="B3330" i="23"/>
  <c r="D3330" i="23"/>
  <c r="B3066" i="23"/>
  <c r="D3066" i="23"/>
  <c r="C3066" i="23"/>
  <c r="C3301" i="23"/>
  <c r="E3301" i="23" s="1"/>
  <c r="D3301" i="23"/>
  <c r="B2878" i="23"/>
  <c r="C2878" i="23"/>
  <c r="D2878" i="23"/>
  <c r="D4653" i="23"/>
  <c r="B4653" i="23"/>
  <c r="C4653" i="23"/>
  <c r="E4653" i="23" s="1"/>
  <c r="C3022" i="23"/>
  <c r="F3022" i="23" s="1"/>
  <c r="B3022" i="23"/>
  <c r="D4285" i="23"/>
  <c r="C4285" i="23"/>
  <c r="B4285" i="23"/>
  <c r="C2526" i="23"/>
  <c r="B2526" i="23"/>
  <c r="D3883" i="23"/>
  <c r="B3883" i="23"/>
  <c r="C3883" i="23"/>
  <c r="E3883" i="23" s="1"/>
  <c r="B4237" i="23"/>
  <c r="C4237" i="23"/>
  <c r="D4278" i="23"/>
  <c r="B4278" i="23"/>
  <c r="C4278" i="23"/>
  <c r="D4109" i="23"/>
  <c r="B4109" i="23"/>
  <c r="B3710" i="23"/>
  <c r="C3710" i="23"/>
  <c r="D3710" i="23"/>
  <c r="B4502" i="23"/>
  <c r="C4502" i="23"/>
  <c r="D4502" i="23"/>
  <c r="C4651" i="23"/>
  <c r="E4651" i="23" s="1"/>
  <c r="B4651" i="23"/>
  <c r="C3409" i="23"/>
  <c r="C4204" i="23"/>
  <c r="D3653" i="23"/>
  <c r="D1598" i="23"/>
  <c r="B3592" i="23"/>
  <c r="B4296" i="23"/>
  <c r="B3835" i="23"/>
  <c r="D4454" i="23"/>
  <c r="C5033" i="23"/>
  <c r="E5033" i="23" s="1"/>
  <c r="B5076" i="23"/>
  <c r="B2428" i="23"/>
  <c r="B4250" i="23"/>
  <c r="D251" i="23"/>
  <c r="C251" i="23"/>
  <c r="B470" i="23"/>
  <c r="D470" i="23"/>
  <c r="D4136" i="23"/>
  <c r="B4136" i="23"/>
  <c r="C4136" i="23"/>
  <c r="B710" i="23"/>
  <c r="C710" i="23"/>
  <c r="D710" i="23"/>
  <c r="D2793" i="23"/>
  <c r="C2793" i="23"/>
  <c r="F2793" i="23" s="1"/>
  <c r="B2793" i="23"/>
  <c r="C1045" i="23"/>
  <c r="D1045" i="23"/>
  <c r="B4616" i="23"/>
  <c r="D4616" i="23"/>
  <c r="D799" i="23"/>
  <c r="B799" i="23"/>
  <c r="C799" i="23"/>
  <c r="F799" i="23" s="1"/>
  <c r="B4353" i="23"/>
  <c r="C4353" i="23"/>
  <c r="D4353" i="23"/>
  <c r="C4058" i="23"/>
  <c r="B4058" i="23"/>
  <c r="D4058" i="23"/>
  <c r="C2713" i="23"/>
  <c r="D2713" i="23"/>
  <c r="D2450" i="23"/>
  <c r="C2450" i="23"/>
  <c r="B2450" i="23"/>
  <c r="B4784" i="23"/>
  <c r="D4784" i="23"/>
  <c r="C4784" i="23"/>
  <c r="C4930" i="23"/>
  <c r="D4930" i="23"/>
  <c r="B4930" i="23"/>
  <c r="C3585" i="23"/>
  <c r="D3585" i="23"/>
  <c r="C2763" i="23"/>
  <c r="D2763" i="23"/>
  <c r="B3250" i="23"/>
  <c r="D3250" i="23"/>
  <c r="B3219" i="23"/>
  <c r="D3219" i="23"/>
  <c r="C3219" i="23"/>
  <c r="D4432" i="23"/>
  <c r="C4432" i="23"/>
  <c r="D3315" i="23"/>
  <c r="C3315" i="23"/>
  <c r="D2953" i="23"/>
  <c r="C2953" i="23"/>
  <c r="E2953" i="23" s="1"/>
  <c r="B2907" i="23"/>
  <c r="C2907" i="23"/>
  <c r="D2907" i="23"/>
  <c r="B2628" i="23"/>
  <c r="C2628" i="23"/>
  <c r="D2628" i="23"/>
  <c r="D3865" i="23"/>
  <c r="B3865" i="23"/>
  <c r="B3731" i="23"/>
  <c r="C3731" i="23"/>
  <c r="D3731" i="23"/>
  <c r="D3852" i="23"/>
  <c r="C3852" i="23"/>
  <c r="B3852" i="23"/>
  <c r="B2916" i="23"/>
  <c r="D2916" i="23"/>
  <c r="C2916" i="23"/>
  <c r="B2761" i="23"/>
  <c r="C2761" i="23"/>
  <c r="D2761" i="23"/>
  <c r="B3627" i="23"/>
  <c r="D3627" i="23"/>
  <c r="C3627" i="23"/>
  <c r="B2397" i="23"/>
  <c r="C2397" i="23"/>
  <c r="F2397" i="23" s="1"/>
  <c r="D2397" i="23"/>
  <c r="C2779" i="23"/>
  <c r="D2779" i="23"/>
  <c r="B2779" i="23"/>
  <c r="D3658" i="23"/>
  <c r="B3658" i="23"/>
  <c r="C3658" i="23"/>
  <c r="F3658" i="23" s="1"/>
  <c r="B4892" i="23"/>
  <c r="C4892" i="23"/>
  <c r="D4892" i="23"/>
  <c r="B3108" i="23"/>
  <c r="D3108" i="23"/>
  <c r="C3108" i="23"/>
  <c r="D2531" i="23"/>
  <c r="B2531" i="23"/>
  <c r="C2531" i="23"/>
  <c r="B2693" i="23"/>
  <c r="C2693" i="23"/>
  <c r="B3533" i="23"/>
  <c r="D3533" i="23"/>
  <c r="D2795" i="23"/>
  <c r="C2795" i="23"/>
  <c r="B2795" i="23"/>
  <c r="B4141" i="23"/>
  <c r="D4141" i="23"/>
  <c r="C4141" i="23"/>
  <c r="B4532" i="23"/>
  <c r="C4532" i="23"/>
  <c r="B2510" i="23"/>
  <c r="C2510" i="23"/>
  <c r="D2510" i="23"/>
  <c r="D3069" i="23"/>
  <c r="C3069" i="23"/>
  <c r="B3069" i="23"/>
  <c r="B3180" i="23"/>
  <c r="C3180" i="23"/>
  <c r="D4756" i="23"/>
  <c r="B4756" i="23"/>
  <c r="C4756" i="23"/>
  <c r="E4756" i="23" s="1"/>
  <c r="C2725" i="23"/>
  <c r="D2725" i="23"/>
  <c r="B2725" i="23"/>
  <c r="B2614" i="23"/>
  <c r="D2614" i="23"/>
  <c r="C2614" i="23"/>
  <c r="B3620" i="23"/>
  <c r="D3620" i="23"/>
  <c r="C3620" i="23"/>
  <c r="C3437" i="23"/>
  <c r="D3437" i="23"/>
  <c r="B3437" i="23"/>
  <c r="D3597" i="23"/>
  <c r="B3597" i="23"/>
  <c r="B4078" i="23"/>
  <c r="C4078" i="23"/>
  <c r="E4078" i="23" s="1"/>
  <c r="D4078" i="23"/>
  <c r="C4301" i="23"/>
  <c r="B4301" i="23"/>
  <c r="B4383" i="23"/>
  <c r="D4383" i="23"/>
  <c r="C4383" i="23"/>
  <c r="B3823" i="23"/>
  <c r="C3823" i="23"/>
  <c r="E3823" i="23" s="1"/>
  <c r="D3823" i="23"/>
  <c r="B3062" i="23"/>
  <c r="D3062" i="23"/>
  <c r="C3062" i="23"/>
  <c r="B2647" i="23"/>
  <c r="D2647" i="23"/>
  <c r="C2647" i="23"/>
  <c r="D4822" i="23"/>
  <c r="B4822" i="23"/>
  <c r="C4822" i="23"/>
  <c r="C3486" i="23"/>
  <c r="D3486" i="23"/>
  <c r="C2903" i="23"/>
  <c r="D2903" i="23"/>
  <c r="B2903" i="23"/>
  <c r="B3791" i="23"/>
  <c r="C3791" i="23"/>
  <c r="D3791" i="23"/>
  <c r="C4479" i="23"/>
  <c r="B4479" i="23"/>
  <c r="D2385" i="23"/>
  <c r="D1910" i="23"/>
  <c r="D4544" i="23"/>
  <c r="B2611" i="23"/>
  <c r="D3571" i="23"/>
  <c r="D3955" i="23"/>
  <c r="B4204" i="23"/>
  <c r="C2846" i="23"/>
  <c r="D2551" i="23"/>
  <c r="B2713" i="23"/>
  <c r="B3361" i="23"/>
  <c r="C2503" i="23"/>
  <c r="F2503" i="23" s="1"/>
  <c r="D4879" i="23"/>
  <c r="B3951" i="23"/>
  <c r="D3022" i="23"/>
  <c r="B612" i="23"/>
  <c r="C612" i="23"/>
  <c r="C2409" i="23"/>
  <c r="D2409" i="23"/>
  <c r="B2536" i="23"/>
  <c r="C2536" i="23"/>
  <c r="E2536" i="23" s="1"/>
  <c r="D2536" i="23"/>
  <c r="D1606" i="23"/>
  <c r="B1606" i="23"/>
  <c r="B927" i="23"/>
  <c r="D927" i="23"/>
  <c r="C927" i="23"/>
  <c r="D2993" i="23"/>
  <c r="B2993" i="23"/>
  <c r="C2993" i="23"/>
  <c r="D2344" i="23"/>
  <c r="C2344" i="23"/>
  <c r="B2344" i="23"/>
  <c r="B3193" i="23"/>
  <c r="C3193" i="23"/>
  <c r="F3193" i="23" s="1"/>
  <c r="D3193" i="23"/>
  <c r="D2127" i="23"/>
  <c r="B2127" i="23"/>
  <c r="C2127" i="23"/>
  <c r="D2418" i="23"/>
  <c r="C2418" i="23"/>
  <c r="B2231" i="23"/>
  <c r="C2231" i="23"/>
  <c r="F2231" i="23" s="1"/>
  <c r="D2231" i="23"/>
  <c r="D4361" i="23"/>
  <c r="B4361" i="23"/>
  <c r="C4361" i="23"/>
  <c r="D4066" i="23"/>
  <c r="B4066" i="23"/>
  <c r="C2762" i="23"/>
  <c r="D2762" i="23"/>
  <c r="B2762" i="23"/>
  <c r="D3880" i="23"/>
  <c r="C3880" i="23"/>
  <c r="B3880" i="23"/>
  <c r="B3794" i="23"/>
  <c r="C3794" i="23"/>
  <c r="D3794" i="23"/>
  <c r="B3081" i="23"/>
  <c r="C3081" i="23"/>
  <c r="E3081" i="23" s="1"/>
  <c r="D3081" i="23"/>
  <c r="B3338" i="23"/>
  <c r="C3338" i="23"/>
  <c r="D3338" i="23"/>
  <c r="B4272" i="23"/>
  <c r="D4272" i="23"/>
  <c r="C4272" i="23"/>
  <c r="D4850" i="23"/>
  <c r="C4850" i="23"/>
  <c r="E4850" i="23" s="1"/>
  <c r="B2239" i="23"/>
  <c r="D2239" i="23"/>
  <c r="C2239" i="23"/>
  <c r="D2627" i="23"/>
  <c r="C2627" i="23"/>
  <c r="D3964" i="23"/>
  <c r="B3964" i="23"/>
  <c r="C3964" i="23"/>
  <c r="C3531" i="23"/>
  <c r="B3531" i="23"/>
  <c r="D3531" i="23"/>
  <c r="C3140" i="23"/>
  <c r="D3140" i="23"/>
  <c r="B3140" i="23"/>
  <c r="C3154" i="23"/>
  <c r="E3154" i="23" s="1"/>
  <c r="D3154" i="23"/>
  <c r="B3154" i="23"/>
  <c r="C2316" i="23"/>
  <c r="D2316" i="23"/>
  <c r="B2316" i="23"/>
  <c r="B3131" i="23"/>
  <c r="D3131" i="23"/>
  <c r="B2909" i="23"/>
  <c r="C2909" i="23"/>
  <c r="F2909" i="23" s="1"/>
  <c r="D2909" i="23"/>
  <c r="B2683" i="23"/>
  <c r="D2683" i="23"/>
  <c r="B4820" i="23"/>
  <c r="D4820" i="23"/>
  <c r="C4820" i="23"/>
  <c r="F4820" i="23" s="1"/>
  <c r="C4060" i="23"/>
  <c r="E4060" i="23" s="1"/>
  <c r="D4060" i="23"/>
  <c r="B4060" i="23"/>
  <c r="B4252" i="23"/>
  <c r="D4252" i="23"/>
  <c r="C4252" i="23"/>
  <c r="B2366" i="23"/>
  <c r="C2366" i="23"/>
  <c r="E2366" i="23" s="1"/>
  <c r="D2366" i="23"/>
  <c r="B3629" i="23"/>
  <c r="C3629" i="23"/>
  <c r="D3629" i="23"/>
  <c r="B3307" i="23"/>
  <c r="D3307" i="23"/>
  <c r="C3307" i="23"/>
  <c r="B4213" i="23"/>
  <c r="C4213" i="23"/>
  <c r="E4213" i="23" s="1"/>
  <c r="D4213" i="23"/>
  <c r="B3364" i="23"/>
  <c r="C3364" i="23"/>
  <c r="D3364" i="23"/>
  <c r="B4797" i="23"/>
  <c r="C4797" i="23"/>
  <c r="D4797" i="23"/>
  <c r="C4229" i="23"/>
  <c r="E4229" i="23" s="1"/>
  <c r="B4229" i="23"/>
  <c r="B3220" i="23"/>
  <c r="D3220" i="23"/>
  <c r="C3220" i="23"/>
  <c r="B4340" i="23"/>
  <c r="D4340" i="23"/>
  <c r="C2596" i="23"/>
  <c r="E2596" i="23" s="1"/>
  <c r="B2596" i="23"/>
  <c r="D2596" i="23"/>
  <c r="B3734" i="23"/>
  <c r="D3734" i="23"/>
  <c r="C3734" i="23"/>
  <c r="B3374" i="23"/>
  <c r="C3374" i="23"/>
  <c r="D3374" i="23"/>
  <c r="D3677" i="23"/>
  <c r="B3677" i="23"/>
  <c r="C3677" i="23"/>
  <c r="B2918" i="23"/>
  <c r="C2918" i="23"/>
  <c r="D2918" i="23"/>
  <c r="D2847" i="23"/>
  <c r="C2847" i="23"/>
  <c r="B2847" i="23"/>
  <c r="C2407" i="23"/>
  <c r="E2407" i="23" s="1"/>
  <c r="B2407" i="23"/>
  <c r="D2407" i="23"/>
  <c r="D3719" i="23"/>
  <c r="C3719" i="23"/>
  <c r="B310" i="23"/>
  <c r="D3554" i="23"/>
  <c r="D2611" i="23"/>
  <c r="C2449" i="23"/>
  <c r="E2449" i="23" s="1"/>
  <c r="B1910" i="23"/>
  <c r="C3328" i="23"/>
  <c r="B4160" i="23"/>
  <c r="C4544" i="23"/>
  <c r="D2449" i="23"/>
  <c r="C2705" i="23"/>
  <c r="C4066" i="23"/>
  <c r="E4066" i="23" s="1"/>
  <c r="B3315" i="23"/>
  <c r="B4019" i="23"/>
  <c r="D3180" i="23"/>
  <c r="D2693" i="23"/>
  <c r="B2551" i="23"/>
  <c r="D4523" i="23"/>
  <c r="C4340" i="23"/>
  <c r="B2957" i="23"/>
  <c r="B4429" i="23"/>
  <c r="D4863" i="23"/>
  <c r="D3058" i="23"/>
  <c r="B4850" i="23"/>
  <c r="D3357" i="23"/>
  <c r="C4162" i="23"/>
  <c r="B3705" i="23"/>
  <c r="D4729" i="23"/>
  <c r="D2570" i="23"/>
  <c r="C2621" i="23"/>
  <c r="B5243" i="23"/>
  <c r="B5260" i="23"/>
  <c r="B5101" i="23"/>
  <c r="B5211" i="23"/>
  <c r="B3567" i="23"/>
  <c r="C3567" i="23"/>
  <c r="F3567" i="23" s="1"/>
  <c r="D3567" i="23"/>
  <c r="B4823" i="23"/>
  <c r="D4823" i="23"/>
  <c r="B4331" i="23"/>
  <c r="D4331" i="23"/>
  <c r="C5248" i="23"/>
  <c r="D5248" i="23"/>
  <c r="C4547" i="23"/>
  <c r="E4547" i="23" s="1"/>
  <c r="D4547" i="23"/>
  <c r="B4547" i="23"/>
  <c r="D5398" i="23"/>
  <c r="B5398" i="23"/>
  <c r="C5201" i="23"/>
  <c r="D5201" i="23"/>
  <c r="B5201" i="23"/>
  <c r="B5052" i="23"/>
  <c r="C5052" i="23"/>
  <c r="D5052" i="23"/>
  <c r="C5141" i="23"/>
  <c r="B5141" i="23"/>
  <c r="C5214" i="23"/>
  <c r="D5214" i="23"/>
  <c r="D5383" i="23"/>
  <c r="B5383" i="23"/>
  <c r="C5383" i="23"/>
  <c r="E5383" i="23" s="1"/>
  <c r="C5129" i="23"/>
  <c r="B5129" i="23"/>
  <c r="D5129" i="23"/>
  <c r="B4883" i="23"/>
  <c r="C4883" i="23"/>
  <c r="D4883" i="23"/>
  <c r="C5077" i="23"/>
  <c r="E5077" i="23" s="1"/>
  <c r="D5077" i="23"/>
  <c r="B5077" i="23"/>
  <c r="B5158" i="23"/>
  <c r="D5158" i="23"/>
  <c r="C5158" i="23"/>
  <c r="C5063" i="23"/>
  <c r="D5063" i="23"/>
  <c r="D5384" i="23"/>
  <c r="B5384" i="23"/>
  <c r="D5066" i="23"/>
  <c r="B5066" i="23"/>
  <c r="B5364" i="23"/>
  <c r="D5364" i="23"/>
  <c r="B4643" i="23"/>
  <c r="C4643" i="23"/>
  <c r="D4643" i="23"/>
  <c r="B5095" i="23"/>
  <c r="D5095" i="23"/>
  <c r="B5389" i="23"/>
  <c r="C5389" i="23"/>
  <c r="C5328" i="23"/>
  <c r="D5328" i="23"/>
  <c r="D5015" i="23"/>
  <c r="D5050" i="23"/>
  <c r="B5357" i="23"/>
  <c r="D5386" i="23"/>
  <c r="B4447" i="23"/>
  <c r="C4331" i="23"/>
  <c r="C5364" i="23"/>
  <c r="C5398" i="23"/>
  <c r="C5018" i="23"/>
  <c r="C5015" i="23"/>
  <c r="E5015" i="23" s="1"/>
  <c r="C5050" i="23"/>
  <c r="F5050" i="23" s="1"/>
  <c r="D5357" i="23"/>
  <c r="C5314" i="23"/>
  <c r="C5386" i="23"/>
  <c r="D4447" i="23"/>
  <c r="B5018" i="23"/>
  <c r="D4659" i="23"/>
  <c r="B5314" i="23"/>
  <c r="B5328" i="23"/>
  <c r="D5139" i="23"/>
  <c r="C5095" i="23"/>
  <c r="D5389" i="23"/>
  <c r="D5141" i="23"/>
  <c r="B5063" i="23"/>
  <c r="D5067" i="23"/>
  <c r="B4931" i="23"/>
  <c r="C4823" i="23"/>
  <c r="C5067" i="23"/>
  <c r="C5101" i="23"/>
  <c r="D4931" i="23"/>
  <c r="B187" i="23"/>
  <c r="D2945" i="23"/>
  <c r="B2945" i="23"/>
  <c r="C4882" i="23"/>
  <c r="F4882" i="23" s="1"/>
  <c r="B4882" i="23"/>
  <c r="C4314" i="23"/>
  <c r="B4314" i="23"/>
  <c r="B2475" i="23"/>
  <c r="D2475" i="23"/>
  <c r="B4976" i="23"/>
  <c r="C4976" i="23"/>
  <c r="D2404" i="23"/>
  <c r="C2404" i="23"/>
  <c r="D3228" i="23"/>
  <c r="B3228" i="23"/>
  <c r="C4498" i="23"/>
  <c r="D4498" i="23"/>
  <c r="C4378" i="23"/>
  <c r="B4378" i="23"/>
  <c r="C2889" i="23"/>
  <c r="F2889" i="23" s="1"/>
  <c r="B2889" i="23"/>
  <c r="D2421" i="23"/>
  <c r="B2421" i="23"/>
  <c r="C3099" i="23"/>
  <c r="D3099" i="23"/>
  <c r="B2332" i="23"/>
  <c r="D2332" i="23"/>
  <c r="D3412" i="23"/>
  <c r="C3412" i="23"/>
  <c r="F3412" i="23" s="1"/>
  <c r="C3821" i="23"/>
  <c r="D3821" i="23"/>
  <c r="B4225" i="23"/>
  <c r="D4225" i="23"/>
  <c r="B3868" i="23"/>
  <c r="C3893" i="23"/>
  <c r="C4405" i="23"/>
  <c r="F4405" i="23" s="1"/>
  <c r="D4686" i="23"/>
  <c r="D3367" i="23"/>
  <c r="D4395" i="23"/>
  <c r="C5256" i="23"/>
  <c r="C4324" i="23"/>
  <c r="C4477" i="23"/>
  <c r="C3875" i="23"/>
  <c r="C3381" i="23"/>
  <c r="E3381" i="23" s="1"/>
  <c r="D5274" i="23"/>
  <c r="D2557" i="23"/>
  <c r="C3965" i="23"/>
  <c r="D3598" i="23"/>
  <c r="B3111" i="23"/>
  <c r="D3815" i="23"/>
  <c r="D4011" i="23"/>
  <c r="D862" i="23"/>
  <c r="D1355" i="23"/>
  <c r="C983" i="23"/>
  <c r="C1303" i="23"/>
  <c r="D2928" i="23"/>
  <c r="B3632" i="23"/>
  <c r="C2881" i="23"/>
  <c r="C3521" i="23"/>
  <c r="C3640" i="23"/>
  <c r="F3640" i="23" s="1"/>
  <c r="D1394" i="23"/>
  <c r="B378" i="23"/>
  <c r="B10" i="23"/>
  <c r="C1236" i="23"/>
  <c r="B1886" i="23"/>
  <c r="D1116" i="23"/>
  <c r="C1564" i="23"/>
  <c r="E1564" i="23" s="1"/>
  <c r="B535" i="23"/>
  <c r="B4144" i="23"/>
  <c r="C3128" i="23"/>
  <c r="D1525" i="23"/>
  <c r="B1116" i="23"/>
  <c r="B1564" i="23"/>
  <c r="B2045" i="23"/>
  <c r="B870" i="23"/>
  <c r="B3128" i="23"/>
  <c r="C2067" i="23"/>
  <c r="F2067" i="23" s="1"/>
  <c r="B2067" i="23"/>
  <c r="B996" i="23"/>
  <c r="C996" i="23"/>
  <c r="B223" i="23"/>
  <c r="D223" i="23"/>
  <c r="B2424" i="23"/>
  <c r="D2424" i="23"/>
  <c r="B2936" i="23"/>
  <c r="C2936" i="23"/>
  <c r="D2936" i="23"/>
  <c r="B3448" i="23"/>
  <c r="D3448" i="23"/>
  <c r="C3448" i="23"/>
  <c r="C1887" i="23"/>
  <c r="E1887" i="23" s="1"/>
  <c r="B1887" i="23"/>
  <c r="D1439" i="23"/>
  <c r="B1439" i="23"/>
  <c r="D991" i="23"/>
  <c r="B991" i="23"/>
  <c r="C991" i="23"/>
  <c r="B4553" i="23"/>
  <c r="C4553" i="23"/>
  <c r="E4553" i="23" s="1"/>
  <c r="C3162" i="23"/>
  <c r="E3162" i="23" s="1"/>
  <c r="D3162" i="23"/>
  <c r="D4186" i="23"/>
  <c r="C4186" i="23"/>
  <c r="B4536" i="23"/>
  <c r="C4536" i="23"/>
  <c r="B3657" i="23"/>
  <c r="D3657" i="23"/>
  <c r="C4737" i="23"/>
  <c r="F4737" i="23" s="1"/>
  <c r="B4737" i="23"/>
  <c r="D1631" i="23"/>
  <c r="B1631" i="23"/>
  <c r="C1631" i="23"/>
  <c r="B3282" i="23"/>
  <c r="C3282" i="23"/>
  <c r="B3465" i="23"/>
  <c r="D3465" i="23"/>
  <c r="B4929" i="23"/>
  <c r="C4929" i="23"/>
  <c r="D4929" i="23"/>
  <c r="D3777" i="23"/>
  <c r="B3777" i="23"/>
  <c r="C3777" i="23"/>
  <c r="B3474" i="23"/>
  <c r="C3474" i="23"/>
  <c r="E3474" i="23" s="1"/>
  <c r="D3474" i="23"/>
  <c r="B3145" i="23"/>
  <c r="D3145" i="23"/>
  <c r="B2633" i="23"/>
  <c r="D2633" i="23"/>
  <c r="B4425" i="23"/>
  <c r="C4425" i="23"/>
  <c r="F4425" i="23" s="1"/>
  <c r="C4562" i="23"/>
  <c r="E4562" i="23" s="1"/>
  <c r="D4562" i="23"/>
  <c r="B3940" i="23"/>
  <c r="C3940" i="23"/>
  <c r="D4809" i="23"/>
  <c r="C4809" i="23"/>
  <c r="B2724" i="23"/>
  <c r="C2724" i="23"/>
  <c r="D3548" i="23"/>
  <c r="C3548" i="23"/>
  <c r="F3548" i="23" s="1"/>
  <c r="C4114" i="23"/>
  <c r="D4114" i="23"/>
  <c r="C4380" i="23"/>
  <c r="B4380" i="23"/>
  <c r="D3051" i="23"/>
  <c r="B3051" i="23"/>
  <c r="C3051" i="23"/>
  <c r="F3051" i="23" s="1"/>
  <c r="D2941" i="23"/>
  <c r="B2941" i="23"/>
  <c r="C2941" i="23"/>
  <c r="C4516" i="23"/>
  <c r="D4516" i="23"/>
  <c r="B3491" i="23"/>
  <c r="D3491" i="23"/>
  <c r="C3755" i="23"/>
  <c r="F3755" i="23" s="1"/>
  <c r="D3755" i="23"/>
  <c r="D4341" i="23"/>
  <c r="C4341" i="23"/>
  <c r="D4853" i="23"/>
  <c r="B4853" i="23"/>
  <c r="C4853" i="23"/>
  <c r="D4964" i="23"/>
  <c r="B4964" i="23"/>
  <c r="C4964" i="23"/>
  <c r="E4964" i="23" s="1"/>
  <c r="C3901" i="23"/>
  <c r="D3901" i="23"/>
  <c r="D4413" i="23"/>
  <c r="C4413" i="23"/>
  <c r="C4925" i="23"/>
  <c r="D4925" i="23"/>
  <c r="B4925" i="23"/>
  <c r="B4067" i="23"/>
  <c r="C4067" i="23"/>
  <c r="B3125" i="23"/>
  <c r="D3125" i="23"/>
  <c r="B3918" i="23"/>
  <c r="D3918" i="23"/>
  <c r="C4694" i="23"/>
  <c r="B4694" i="23"/>
  <c r="D2535" i="23"/>
  <c r="C2535" i="23"/>
  <c r="D3047" i="23"/>
  <c r="B3047" i="23"/>
  <c r="C1401" i="23"/>
  <c r="D381" i="23"/>
  <c r="D2135" i="23"/>
  <c r="D1055" i="23"/>
  <c r="B1375" i="23"/>
  <c r="D2616" i="23"/>
  <c r="C3674" i="23"/>
  <c r="C899" i="23"/>
  <c r="B445" i="23"/>
  <c r="B1111" i="23"/>
  <c r="B2135" i="23"/>
  <c r="C3952" i="23"/>
  <c r="E3952" i="23" s="1"/>
  <c r="B3538" i="23"/>
  <c r="B1055" i="23"/>
  <c r="D1375" i="23"/>
  <c r="D4553" i="23"/>
  <c r="C4873" i="23"/>
  <c r="B2059" i="23"/>
  <c r="D2059" i="23"/>
  <c r="C550" i="23"/>
  <c r="E550" i="23" s="1"/>
  <c r="B550" i="23"/>
  <c r="D1427" i="23"/>
  <c r="C1427" i="23"/>
  <c r="C988" i="23"/>
  <c r="B988" i="23"/>
  <c r="B2276" i="23"/>
  <c r="D2276" i="23"/>
  <c r="C2276" i="23"/>
  <c r="E2276" i="23" s="1"/>
  <c r="B509" i="23"/>
  <c r="C509" i="23"/>
  <c r="C2608" i="23"/>
  <c r="D2608" i="23"/>
  <c r="C3120" i="23"/>
  <c r="B3120" i="23"/>
  <c r="D543" i="23"/>
  <c r="C543" i="23"/>
  <c r="E543" i="23" s="1"/>
  <c r="B543" i="23"/>
  <c r="C1367" i="23"/>
  <c r="D1367" i="23"/>
  <c r="C2143" i="23"/>
  <c r="B2143" i="23"/>
  <c r="D2030" i="23"/>
  <c r="B2030" i="23"/>
  <c r="C2030" i="23"/>
  <c r="F2030" i="23" s="1"/>
  <c r="C159" i="23"/>
  <c r="F159" i="23" s="1"/>
  <c r="B159" i="23"/>
  <c r="B4984" i="23"/>
  <c r="C4984" i="23"/>
  <c r="D4041" i="23"/>
  <c r="C4041" i="23"/>
  <c r="B2842" i="23"/>
  <c r="C2842" i="23"/>
  <c r="E2842" i="23" s="1"/>
  <c r="B3354" i="23"/>
  <c r="C3354" i="23"/>
  <c r="B3866" i="23"/>
  <c r="C3866" i="23"/>
  <c r="C4617" i="23"/>
  <c r="B4617" i="23"/>
  <c r="D3073" i="23"/>
  <c r="B3073" i="23"/>
  <c r="B2915" i="23"/>
  <c r="D2915" i="23"/>
  <c r="C3721" i="23"/>
  <c r="D3721" i="23"/>
  <c r="D3428" i="23"/>
  <c r="C3428" i="23"/>
  <c r="C4139" i="23"/>
  <c r="D4139" i="23"/>
  <c r="B4826" i="23"/>
  <c r="C4826" i="23"/>
  <c r="C4937" i="23"/>
  <c r="D4937" i="23"/>
  <c r="B2586" i="23"/>
  <c r="D2586" i="23"/>
  <c r="B2844" i="23"/>
  <c r="D2844" i="23"/>
  <c r="D4636" i="23"/>
  <c r="B4636" i="23"/>
  <c r="C4636" i="23"/>
  <c r="B3435" i="23"/>
  <c r="D3435" i="23"/>
  <c r="D3684" i="23"/>
  <c r="B3684" i="23"/>
  <c r="C3684" i="23"/>
  <c r="E3684" i="23" s="1"/>
  <c r="B2365" i="23"/>
  <c r="D2365" i="23"/>
  <c r="C2493" i="23"/>
  <c r="D2493" i="23"/>
  <c r="C2318" i="23"/>
  <c r="B2318" i="23"/>
  <c r="B2830" i="23"/>
  <c r="C2830" i="23"/>
  <c r="E2830" i="23" s="1"/>
  <c r="D2830" i="23"/>
  <c r="D3581" i="23"/>
  <c r="C3581" i="23"/>
  <c r="B3581" i="23"/>
  <c r="B4605" i="23"/>
  <c r="C4605" i="23"/>
  <c r="B2390" i="23"/>
  <c r="D2390" i="23"/>
  <c r="D2902" i="23"/>
  <c r="B2902" i="23"/>
  <c r="C2902" i="23"/>
  <c r="B4634" i="23"/>
  <c r="C4634" i="23"/>
  <c r="D3044" i="23"/>
  <c r="C3044" i="23"/>
  <c r="B3197" i="23"/>
  <c r="C3197" i="23"/>
  <c r="F3197" i="23" s="1"/>
  <c r="B3158" i="23"/>
  <c r="C3158" i="23"/>
  <c r="D3278" i="23"/>
  <c r="B3278" i="23"/>
  <c r="C2727" i="23"/>
  <c r="D2727" i="23"/>
  <c r="C3239" i="23"/>
  <c r="E3239" i="23" s="1"/>
  <c r="B3239" i="23"/>
  <c r="D4174" i="23"/>
  <c r="C4174" i="23"/>
  <c r="B2351" i="23"/>
  <c r="D2351" i="23"/>
  <c r="D3478" i="23"/>
  <c r="B3478" i="23"/>
  <c r="C2607" i="23"/>
  <c r="E2607" i="23" s="1"/>
  <c r="D2607" i="23"/>
  <c r="B3790" i="23"/>
  <c r="D3790" i="23"/>
  <c r="C4878" i="23"/>
  <c r="D4878" i="23"/>
  <c r="B3623" i="23"/>
  <c r="D3623" i="23"/>
  <c r="D4015" i="23"/>
  <c r="B4015" i="23"/>
  <c r="C4463" i="23"/>
  <c r="D4463" i="23"/>
  <c r="C5247" i="23"/>
  <c r="D5247" i="23"/>
  <c r="D4539" i="23"/>
  <c r="B4539" i="23"/>
  <c r="D5055" i="23"/>
  <c r="B5055" i="23"/>
  <c r="C5055" i="23"/>
  <c r="D5265" i="23"/>
  <c r="B5265" i="23"/>
  <c r="D5197" i="23"/>
  <c r="B5197" i="23"/>
  <c r="B2260" i="23"/>
  <c r="D509" i="23"/>
  <c r="C3440" i="23"/>
  <c r="F3440" i="23" s="1"/>
  <c r="D197" i="23"/>
  <c r="D1733" i="23"/>
  <c r="D159" i="23"/>
  <c r="D3640" i="23"/>
  <c r="C3960" i="23"/>
  <c r="B4937" i="23"/>
  <c r="C4238" i="23"/>
  <c r="E4238" i="23" s="1"/>
  <c r="B3495" i="23"/>
  <c r="C5009" i="23"/>
  <c r="B4238" i="23"/>
  <c r="C3495" i="23"/>
  <c r="D4310" i="23"/>
  <c r="D5183" i="23"/>
  <c r="B5128" i="23"/>
  <c r="D3798" i="23"/>
  <c r="B1599" i="23"/>
  <c r="C1599" i="23"/>
  <c r="D1599" i="23"/>
  <c r="B5290" i="23"/>
  <c r="C5290" i="23"/>
  <c r="C5020" i="23"/>
  <c r="D5020" i="23"/>
  <c r="B5020" i="23"/>
  <c r="B5117" i="23"/>
  <c r="C5117" i="23"/>
  <c r="D5117" i="23"/>
  <c r="B5275" i="23"/>
  <c r="C5275" i="23"/>
  <c r="D5275" i="23"/>
  <c r="B5081" i="23"/>
  <c r="C5081" i="23"/>
  <c r="E5081" i="23" s="1"/>
  <c r="D5081" i="23"/>
  <c r="D27" i="23"/>
  <c r="C27" i="23"/>
  <c r="D1451" i="23"/>
  <c r="C1451" i="23"/>
  <c r="B1908" i="23"/>
  <c r="C1908" i="23"/>
  <c r="F1908" i="23" s="1"/>
  <c r="D1908" i="23"/>
  <c r="B700" i="23"/>
  <c r="C700" i="23"/>
  <c r="D700" i="23"/>
  <c r="D1604" i="23"/>
  <c r="B1604" i="23"/>
  <c r="C1604" i="23"/>
  <c r="B2264" i="23"/>
  <c r="D2264" i="23"/>
  <c r="C1700" i="23"/>
  <c r="E1700" i="23" s="1"/>
  <c r="B1700" i="23"/>
  <c r="B1391" i="23"/>
  <c r="C1391" i="23"/>
  <c r="D1391" i="23"/>
  <c r="B567" i="23"/>
  <c r="D567" i="23"/>
  <c r="C567" i="23"/>
  <c r="F567" i="23" s="1"/>
  <c r="B76" i="23"/>
  <c r="D76" i="23"/>
  <c r="B1877" i="23"/>
  <c r="C1877" i="23"/>
  <c r="D1877" i="23"/>
  <c r="D1022" i="23"/>
  <c r="B1022" i="23"/>
  <c r="C1022" i="23"/>
  <c r="E1022" i="23" s="1"/>
  <c r="D4056" i="23"/>
  <c r="B4056" i="23"/>
  <c r="C4056" i="23"/>
  <c r="B1030" i="23"/>
  <c r="C1030" i="23"/>
  <c r="D1030" i="23"/>
  <c r="B2464" i="23"/>
  <c r="C2464" i="23"/>
  <c r="E2464" i="23" s="1"/>
  <c r="D4265" i="23"/>
  <c r="C4265" i="23"/>
  <c r="B4265" i="23"/>
  <c r="D2194" i="23"/>
  <c r="C2194" i="23"/>
  <c r="B2194" i="23"/>
  <c r="D2754" i="23"/>
  <c r="B2754" i="23"/>
  <c r="C2754" i="23"/>
  <c r="C1855" i="23"/>
  <c r="D1855" i="23"/>
  <c r="B1855" i="23"/>
  <c r="C3425" i="23"/>
  <c r="B3425" i="23"/>
  <c r="C2295" i="23"/>
  <c r="F2295" i="23" s="1"/>
  <c r="D2295" i="23"/>
  <c r="D2699" i="23"/>
  <c r="C2699" i="23"/>
  <c r="B2699" i="23"/>
  <c r="B3138" i="23"/>
  <c r="C3138" i="23"/>
  <c r="D3138" i="23"/>
  <c r="B2768" i="23"/>
  <c r="C2768" i="23"/>
  <c r="F2768" i="23" s="1"/>
  <c r="D2768" i="23"/>
  <c r="B3816" i="23"/>
  <c r="C3816" i="23"/>
  <c r="D3816" i="23"/>
  <c r="D2364" i="23"/>
  <c r="B2364" i="23"/>
  <c r="C2364" i="23"/>
  <c r="D4778" i="23"/>
  <c r="B4778" i="23"/>
  <c r="C4778" i="23"/>
  <c r="D3076" i="23"/>
  <c r="B3076" i="23"/>
  <c r="C3076" i="23"/>
  <c r="D3667" i="23"/>
  <c r="B3667" i="23"/>
  <c r="C3667" i="23"/>
  <c r="E3667" i="23" s="1"/>
  <c r="B3650" i="23"/>
  <c r="C3650" i="23"/>
  <c r="D3650" i="23"/>
  <c r="D4548" i="23"/>
  <c r="B4548" i="23"/>
  <c r="C4548" i="23"/>
  <c r="D4812" i="23"/>
  <c r="B4812" i="23"/>
  <c r="C4812" i="23"/>
  <c r="B3811" i="23"/>
  <c r="C3811" i="23"/>
  <c r="D2814" i="23"/>
  <c r="B2814" i="23"/>
  <c r="C2814" i="23"/>
  <c r="B2629" i="23"/>
  <c r="C2629" i="23"/>
  <c r="E2629" i="23" s="1"/>
  <c r="C2958" i="23"/>
  <c r="F2958" i="23" s="1"/>
  <c r="D2958" i="23"/>
  <c r="B2958" i="23"/>
  <c r="C4101" i="23"/>
  <c r="D4101" i="23"/>
  <c r="B2780" i="23"/>
  <c r="C2780" i="23"/>
  <c r="E2780" i="23" s="1"/>
  <c r="D2780" i="23"/>
  <c r="C4916" i="23"/>
  <c r="D4916" i="23"/>
  <c r="B3123" i="23"/>
  <c r="D3123" i="23"/>
  <c r="D2998" i="23"/>
  <c r="B2998" i="23"/>
  <c r="B3302" i="23"/>
  <c r="C3302" i="23"/>
  <c r="F3302" i="23" s="1"/>
  <c r="D3302" i="23"/>
  <c r="D3807" i="23"/>
  <c r="B3807" i="23"/>
  <c r="C3807" i="23"/>
  <c r="C2855" i="23"/>
  <c r="D2855" i="23"/>
  <c r="B2855" i="23"/>
  <c r="D2598" i="23"/>
  <c r="B2598" i="23"/>
  <c r="C2598" i="23"/>
  <c r="D2775" i="23"/>
  <c r="C2775" i="23"/>
  <c r="B2775" i="23"/>
  <c r="B4735" i="23"/>
  <c r="C4735" i="23"/>
  <c r="D4735" i="23"/>
  <c r="D5012" i="23"/>
  <c r="B5012" i="23"/>
  <c r="C5012" i="23"/>
  <c r="C4867" i="23"/>
  <c r="D4867" i="23"/>
  <c r="B4867" i="23"/>
  <c r="D5152" i="23"/>
  <c r="B5152" i="23"/>
  <c r="C5152" i="23"/>
  <c r="E5152" i="23" s="1"/>
  <c r="D5171" i="23"/>
  <c r="B5171" i="23"/>
  <c r="C5171" i="23"/>
  <c r="D3903" i="23"/>
  <c r="C3903" i="23"/>
  <c r="B4483" i="23"/>
  <c r="C4483" i="23"/>
  <c r="E4483" i="23" s="1"/>
  <c r="D4483" i="23"/>
  <c r="B5390" i="23"/>
  <c r="C5390" i="23"/>
  <c r="D5390" i="23"/>
  <c r="D1068" i="23"/>
  <c r="C1933" i="23"/>
  <c r="D1191" i="23"/>
  <c r="B2641" i="23"/>
  <c r="D3490" i="23"/>
  <c r="C4770" i="23"/>
  <c r="C3628" i="23"/>
  <c r="B2757" i="23"/>
  <c r="C2998" i="23"/>
  <c r="B188" i="23"/>
  <c r="D188" i="23"/>
  <c r="D323" i="23"/>
  <c r="C323" i="23"/>
  <c r="E323" i="23" s="1"/>
  <c r="B149" i="23"/>
  <c r="C149" i="23"/>
  <c r="B1212" i="23"/>
  <c r="C1212" i="23"/>
  <c r="D1212" i="23"/>
  <c r="C357" i="23"/>
  <c r="D357" i="23"/>
  <c r="B357" i="23"/>
  <c r="B1274" i="23"/>
  <c r="C1274" i="23"/>
  <c r="D1292" i="23"/>
  <c r="B1292" i="23"/>
  <c r="C1292" i="23"/>
  <c r="B534" i="23"/>
  <c r="C534" i="23"/>
  <c r="E534" i="23" s="1"/>
  <c r="D534" i="23"/>
  <c r="D1903" i="23"/>
  <c r="B1903" i="23"/>
  <c r="C1678" i="23"/>
  <c r="B1678" i="23"/>
  <c r="D1678" i="23"/>
  <c r="C767" i="23"/>
  <c r="E767" i="23" s="1"/>
  <c r="D767" i="23"/>
  <c r="B767" i="23"/>
  <c r="C2408" i="23"/>
  <c r="B2408" i="23"/>
  <c r="B206" i="23"/>
  <c r="C206" i="23"/>
  <c r="D206" i="23"/>
  <c r="B4064" i="23"/>
  <c r="C4064" i="23"/>
  <c r="F4064" i="23" s="1"/>
  <c r="D4064" i="23"/>
  <c r="C2448" i="23"/>
  <c r="D2448" i="23"/>
  <c r="B2448" i="23"/>
  <c r="B1094" i="23"/>
  <c r="C1094" i="23"/>
  <c r="D3792" i="23"/>
  <c r="C3792" i="23"/>
  <c r="F3792" i="23" s="1"/>
  <c r="B3792" i="23"/>
  <c r="B4777" i="23"/>
  <c r="C4777" i="23"/>
  <c r="D4777" i="23"/>
  <c r="B2929" i="23"/>
  <c r="C2929" i="23"/>
  <c r="D2929" i="23"/>
  <c r="B2223" i="23"/>
  <c r="C2223" i="23"/>
  <c r="E2223" i="23" s="1"/>
  <c r="D2223" i="23"/>
  <c r="C4560" i="23"/>
  <c r="B4560" i="23"/>
  <c r="D4560" i="23"/>
  <c r="B3370" i="23"/>
  <c r="C3370" i="23"/>
  <c r="F3370" i="23" s="1"/>
  <c r="D3370" i="23"/>
  <c r="C4354" i="23"/>
  <c r="E4354" i="23" s="1"/>
  <c r="D4354" i="23"/>
  <c r="B4354" i="23"/>
  <c r="C4240" i="23"/>
  <c r="B4240" i="23"/>
  <c r="D4240" i="23"/>
  <c r="B4569" i="23"/>
  <c r="C4569" i="23"/>
  <c r="F4569" i="23" s="1"/>
  <c r="D4569" i="23"/>
  <c r="B3900" i="23"/>
  <c r="D3900" i="23"/>
  <c r="B3979" i="23"/>
  <c r="D3979" i="23"/>
  <c r="B2986" i="23"/>
  <c r="D2986" i="23"/>
  <c r="C2986" i="23"/>
  <c r="F2986" i="23" s="1"/>
  <c r="C3276" i="23"/>
  <c r="E3276" i="23" s="1"/>
  <c r="B3276" i="23"/>
  <c r="D3276" i="23"/>
  <c r="C3931" i="23"/>
  <c r="D3931" i="23"/>
  <c r="B3931" i="23"/>
  <c r="B4796" i="23"/>
  <c r="C4796" i="23"/>
  <c r="E4796" i="23" s="1"/>
  <c r="D4796" i="23"/>
  <c r="C3515" i="23"/>
  <c r="B3515" i="23"/>
  <c r="D3515" i="23"/>
  <c r="B3322" i="23"/>
  <c r="D3322" i="23"/>
  <c r="C2666" i="23"/>
  <c r="E2666" i="23" s="1"/>
  <c r="D2666" i="23"/>
  <c r="B2666" i="23"/>
  <c r="B3956" i="23"/>
  <c r="D3956" i="23"/>
  <c r="C3956" i="23"/>
  <c r="B2396" i="23"/>
  <c r="C2396" i="23"/>
  <c r="D2396" i="23"/>
  <c r="B2300" i="23"/>
  <c r="C2300" i="23"/>
  <c r="E2300" i="23" s="1"/>
  <c r="D2300" i="23"/>
  <c r="B2843" i="23"/>
  <c r="D2843" i="23"/>
  <c r="C2843" i="23"/>
  <c r="D4661" i="23"/>
  <c r="B4661" i="23"/>
  <c r="C4661" i="23"/>
  <c r="E4661" i="23" s="1"/>
  <c r="B3355" i="23"/>
  <c r="C3355" i="23"/>
  <c r="D3355" i="23"/>
  <c r="B3643" i="23"/>
  <c r="C3643" i="23"/>
  <c r="B4068" i="23"/>
  <c r="C4068" i="23"/>
  <c r="D4068" i="23"/>
  <c r="B2670" i="23"/>
  <c r="C2670" i="23"/>
  <c r="D2670" i="23"/>
  <c r="D3662" i="23"/>
  <c r="B3662" i="23"/>
  <c r="C3662" i="23"/>
  <c r="C4006" i="23"/>
  <c r="D4006" i="23"/>
  <c r="B4006" i="23"/>
  <c r="C4749" i="23"/>
  <c r="D4749" i="23"/>
  <c r="D2559" i="23"/>
  <c r="B2559" i="23"/>
  <c r="D3735" i="23"/>
  <c r="B3735" i="23"/>
  <c r="C3735" i="23"/>
  <c r="F3735" i="23" s="1"/>
  <c r="B3398" i="23"/>
  <c r="C3398" i="23"/>
  <c r="D3398" i="23"/>
  <c r="B4407" i="23"/>
  <c r="D4407" i="23"/>
  <c r="C4407" i="23"/>
  <c r="B4211" i="23"/>
  <c r="C4211" i="23"/>
  <c r="E4211" i="23" s="1"/>
  <c r="D4211" i="23"/>
  <c r="B4567" i="23"/>
  <c r="C4567" i="23"/>
  <c r="D4567" i="23"/>
  <c r="B4287" i="23"/>
  <c r="C4287" i="23"/>
  <c r="C4951" i="23"/>
  <c r="E4951" i="23" s="1"/>
  <c r="B4951" i="23"/>
  <c r="D4951" i="23"/>
  <c r="B4731" i="23"/>
  <c r="C4731" i="23"/>
  <c r="D4731" i="23"/>
  <c r="B5029" i="23"/>
  <c r="C5029" i="23"/>
  <c r="D5029" i="23"/>
  <c r="C4275" i="23"/>
  <c r="E4275" i="23" s="1"/>
  <c r="D4275" i="23"/>
  <c r="B4275" i="23"/>
  <c r="B5003" i="23"/>
  <c r="C5003" i="23"/>
  <c r="D5003" i="23"/>
  <c r="B5369" i="23"/>
  <c r="C5369" i="23"/>
  <c r="F5369" i="23" s="1"/>
  <c r="D5369" i="23"/>
  <c r="B5277" i="23"/>
  <c r="C5277" i="23"/>
  <c r="D5277" i="23"/>
  <c r="B5121" i="23"/>
  <c r="D5121" i="23"/>
  <c r="C5121" i="23"/>
  <c r="B5049" i="23"/>
  <c r="C5049" i="23"/>
  <c r="F5049" i="23" s="1"/>
  <c r="D5049" i="23"/>
  <c r="D4307" i="23"/>
  <c r="B4307" i="23"/>
  <c r="C4307" i="23"/>
  <c r="B4587" i="23"/>
  <c r="C4587" i="23"/>
  <c r="D4587" i="23"/>
  <c r="B5381" i="23"/>
  <c r="C5381" i="23"/>
  <c r="E5381" i="23" s="1"/>
  <c r="D5381" i="23"/>
  <c r="B5021" i="23"/>
  <c r="C5021" i="23"/>
  <c r="D5021" i="23"/>
  <c r="B5258" i="23"/>
  <c r="C5258" i="23"/>
  <c r="F5258" i="23" s="1"/>
  <c r="D5258" i="23"/>
  <c r="B118" i="23"/>
  <c r="B1014" i="23"/>
  <c r="C167" i="23"/>
  <c r="D2279" i="23"/>
  <c r="C2203" i="23"/>
  <c r="D1014" i="23"/>
  <c r="C1191" i="23"/>
  <c r="E1191" i="23" s="1"/>
  <c r="C2752" i="23"/>
  <c r="F2752" i="23" s="1"/>
  <c r="C3264" i="23"/>
  <c r="E3264" i="23" s="1"/>
  <c r="B3153" i="23"/>
  <c r="D2978" i="23"/>
  <c r="B4770" i="23"/>
  <c r="D4805" i="23"/>
  <c r="C1903" i="23"/>
  <c r="C76" i="23"/>
  <c r="C1962" i="23"/>
  <c r="E1962" i="23" s="1"/>
  <c r="D1962" i="23"/>
  <c r="C1843" i="23"/>
  <c r="D1843" i="23"/>
  <c r="B1843" i="23"/>
  <c r="C460" i="23"/>
  <c r="B460" i="23"/>
  <c r="B1396" i="23"/>
  <c r="C1396" i="23"/>
  <c r="E1396" i="23" s="1"/>
  <c r="D1396" i="23"/>
  <c r="B1513" i="23"/>
  <c r="C1513" i="23"/>
  <c r="B1653" i="23"/>
  <c r="D1653" i="23"/>
  <c r="D2124" i="23"/>
  <c r="B2124" i="23"/>
  <c r="C2124" i="23"/>
  <c r="E2124" i="23" s="1"/>
  <c r="B1420" i="23"/>
  <c r="C1420" i="23"/>
  <c r="D1420" i="23"/>
  <c r="B2110" i="23"/>
  <c r="C2110" i="23"/>
  <c r="D2110" i="23"/>
  <c r="C1429" i="23"/>
  <c r="D1429" i="23"/>
  <c r="D1591" i="23"/>
  <c r="B1591" i="23"/>
  <c r="C1493" i="23"/>
  <c r="B1493" i="23"/>
  <c r="D1493" i="23"/>
  <c r="C2190" i="23"/>
  <c r="B2190" i="23"/>
  <c r="D2190" i="23"/>
  <c r="B1885" i="23"/>
  <c r="C1885" i="23"/>
  <c r="D1885" i="23"/>
  <c r="C1415" i="23"/>
  <c r="D1415" i="23"/>
  <c r="B270" i="23"/>
  <c r="C270" i="23"/>
  <c r="D270" i="23"/>
  <c r="C4465" i="23"/>
  <c r="E4465" i="23" s="1"/>
  <c r="B4465" i="23"/>
  <c r="D4465" i="23"/>
  <c r="B3417" i="23"/>
  <c r="D3417" i="23"/>
  <c r="C2111" i="23"/>
  <c r="D2111" i="23"/>
  <c r="B2111" i="23"/>
  <c r="B4602" i="23"/>
  <c r="C4602" i="23"/>
  <c r="D4602" i="23"/>
  <c r="B3714" i="23"/>
  <c r="C3714" i="23"/>
  <c r="D3714" i="23"/>
  <c r="B2930" i="23"/>
  <c r="C2930" i="23"/>
  <c r="E2930" i="23" s="1"/>
  <c r="D2930" i="23"/>
  <c r="B3673" i="23"/>
  <c r="C3673" i="23"/>
  <c r="D3673" i="23"/>
  <c r="C4402" i="23"/>
  <c r="D4402" i="23"/>
  <c r="B4402" i="23"/>
  <c r="B3080" i="23"/>
  <c r="C3080" i="23"/>
  <c r="F3080" i="23" s="1"/>
  <c r="B4036" i="23"/>
  <c r="C4036" i="23"/>
  <c r="D4036" i="23"/>
  <c r="B3186" i="23"/>
  <c r="C3186" i="23"/>
  <c r="D3186" i="23"/>
  <c r="B3293" i="23"/>
  <c r="D3293" i="23"/>
  <c r="C3293" i="23"/>
  <c r="B3237" i="23"/>
  <c r="C3237" i="23"/>
  <c r="D3237" i="23"/>
  <c r="B4428" i="23"/>
  <c r="C4428" i="23"/>
  <c r="F4428" i="23" s="1"/>
  <c r="D4428" i="23"/>
  <c r="C2669" i="23"/>
  <c r="E2669" i="23" s="1"/>
  <c r="D2669" i="23"/>
  <c r="B2669" i="23"/>
  <c r="C4444" i="23"/>
  <c r="D4444" i="23"/>
  <c r="B4444" i="23"/>
  <c r="C3443" i="23"/>
  <c r="E3443" i="23" s="1"/>
  <c r="B3443" i="23"/>
  <c r="D3443" i="23"/>
  <c r="D4053" i="23"/>
  <c r="B4053" i="23"/>
  <c r="C4053" i="23"/>
  <c r="B4214" i="23"/>
  <c r="D4214" i="23"/>
  <c r="C4214" i="23"/>
  <c r="E4214" i="23" s="1"/>
  <c r="B2726" i="23"/>
  <c r="C2726" i="23"/>
  <c r="F2726" i="23" s="1"/>
  <c r="D4173" i="23"/>
  <c r="B4173" i="23"/>
  <c r="C4173" i="23"/>
  <c r="B3870" i="23"/>
  <c r="C3870" i="23"/>
  <c r="D3870" i="23"/>
  <c r="B4974" i="23"/>
  <c r="C4974" i="23"/>
  <c r="F4974" i="23" s="1"/>
  <c r="D4974" i="23"/>
  <c r="B2990" i="23"/>
  <c r="D2990" i="23"/>
  <c r="C2990" i="23"/>
  <c r="B2767" i="23"/>
  <c r="C2767" i="23"/>
  <c r="B4798" i="23"/>
  <c r="D4798" i="23"/>
  <c r="C4798" i="23"/>
  <c r="C3607" i="23"/>
  <c r="B3607" i="23"/>
  <c r="B3847" i="23"/>
  <c r="D3847" i="23"/>
  <c r="C3847" i="23"/>
  <c r="E3847" i="23" s="1"/>
  <c r="D3207" i="23"/>
  <c r="B3207" i="23"/>
  <c r="C3207" i="23"/>
  <c r="B5399" i="23"/>
  <c r="C5399" i="23"/>
  <c r="D5399" i="23"/>
  <c r="B4751" i="23"/>
  <c r="D4751" i="23"/>
  <c r="C4751" i="23"/>
  <c r="E4751" i="23" s="1"/>
  <c r="C4815" i="23"/>
  <c r="F4815" i="23" s="1"/>
  <c r="B4815" i="23"/>
  <c r="D4815" i="23"/>
  <c r="B4207" i="23"/>
  <c r="C4207" i="23"/>
  <c r="D4207" i="23"/>
  <c r="B4739" i="23"/>
  <c r="C4739" i="23"/>
  <c r="E4739" i="23" s="1"/>
  <c r="D4739" i="23"/>
  <c r="B5115" i="23"/>
  <c r="C5115" i="23"/>
  <c r="C4419" i="23"/>
  <c r="B4419" i="23"/>
  <c r="B2203" i="23"/>
  <c r="D428" i="23"/>
  <c r="C1580" i="23"/>
  <c r="F1580" i="23" s="1"/>
  <c r="D333" i="23"/>
  <c r="B2752" i="23"/>
  <c r="D3264" i="23"/>
  <c r="D2897" i="23"/>
  <c r="C3153" i="23"/>
  <c r="B4241" i="23"/>
  <c r="B2978" i="23"/>
  <c r="C2675" i="23"/>
  <c r="F2675" i="23" s="1"/>
  <c r="D2412" i="23"/>
  <c r="B4293" i="23"/>
  <c r="B4805" i="23"/>
  <c r="B27" i="23"/>
  <c r="B547" i="23"/>
  <c r="D1059" i="23"/>
  <c r="D149" i="23"/>
  <c r="D2726" i="23"/>
  <c r="C2559" i="23"/>
  <c r="F2559" i="23" s="1"/>
  <c r="C602" i="23"/>
  <c r="D602" i="23"/>
  <c r="B1038" i="23"/>
  <c r="C1038" i="23"/>
  <c r="D1038" i="23"/>
  <c r="C2060" i="23"/>
  <c r="F2060" i="23" s="1"/>
  <c r="D2060" i="23"/>
  <c r="B2060" i="23"/>
  <c r="B367" i="23"/>
  <c r="C367" i="23"/>
  <c r="D367" i="23"/>
  <c r="B854" i="23"/>
  <c r="C854" i="23"/>
  <c r="D854" i="23"/>
  <c r="B1406" i="23"/>
  <c r="C1406" i="23"/>
  <c r="F1406" i="23" s="1"/>
  <c r="D1406" i="23"/>
  <c r="B2198" i="23"/>
  <c r="C2198" i="23"/>
  <c r="D2198" i="23"/>
  <c r="D2345" i="23"/>
  <c r="C2345" i="23"/>
  <c r="E2345" i="23" s="1"/>
  <c r="B2345" i="23"/>
  <c r="D4576" i="23"/>
  <c r="B4576" i="23"/>
  <c r="C4576" i="23"/>
  <c r="D3241" i="23"/>
  <c r="C3241" i="23"/>
  <c r="B3241" i="23"/>
  <c r="B2976" i="23"/>
  <c r="C2976" i="23"/>
  <c r="E2976" i="23" s="1"/>
  <c r="D2976" i="23"/>
  <c r="C199" i="23"/>
  <c r="B199" i="23"/>
  <c r="D199" i="23"/>
  <c r="C4313" i="23"/>
  <c r="D4313" i="23"/>
  <c r="B3536" i="23"/>
  <c r="D3536" i="23"/>
  <c r="C3536" i="23"/>
  <c r="F3536" i="23" s="1"/>
  <c r="B4866" i="23"/>
  <c r="C4866" i="23"/>
  <c r="D4866" i="23"/>
  <c r="B4842" i="23"/>
  <c r="C4842" i="23"/>
  <c r="D3779" i="23"/>
  <c r="B3779" i="23"/>
  <c r="C3779" i="23"/>
  <c r="B3754" i="23"/>
  <c r="C3754" i="23"/>
  <c r="D3754" i="23"/>
  <c r="B2584" i="23"/>
  <c r="C2584" i="23"/>
  <c r="D2584" i="23"/>
  <c r="C2764" i="23"/>
  <c r="F2764" i="23" s="1"/>
  <c r="D2764" i="23"/>
  <c r="B2764" i="23"/>
  <c r="C2804" i="23"/>
  <c r="D2804" i="23"/>
  <c r="B2804" i="23"/>
  <c r="D2477" i="23"/>
  <c r="B2477" i="23"/>
  <c r="C2477" i="23"/>
  <c r="F2477" i="23" s="1"/>
  <c r="B4962" i="23"/>
  <c r="C4962" i="23"/>
  <c r="B4589" i="23"/>
  <c r="C4589" i="23"/>
  <c r="D4589" i="23"/>
  <c r="B3371" i="23"/>
  <c r="D3371" i="23"/>
  <c r="D3884" i="23"/>
  <c r="B3884" i="23"/>
  <c r="C3884" i="23"/>
  <c r="B2478" i="23"/>
  <c r="D2478" i="23"/>
  <c r="C2478" i="23"/>
  <c r="C4245" i="23"/>
  <c r="D4245" i="23"/>
  <c r="B4245" i="23"/>
  <c r="D4821" i="23"/>
  <c r="C4821" i="23"/>
  <c r="B4821" i="23"/>
  <c r="B3789" i="23"/>
  <c r="C3789" i="23"/>
  <c r="D3789" i="23"/>
  <c r="C2550" i="23"/>
  <c r="D2550" i="23"/>
  <c r="B2550" i="23"/>
  <c r="C4398" i="23"/>
  <c r="D4398" i="23"/>
  <c r="B4398" i="23"/>
  <c r="B4326" i="23"/>
  <c r="C4326" i="23"/>
  <c r="D4326" i="23"/>
  <c r="C2879" i="23"/>
  <c r="F2879" i="23" s="1"/>
  <c r="D2879" i="23"/>
  <c r="B4935" i="23"/>
  <c r="C4935" i="23"/>
  <c r="D4935" i="23"/>
  <c r="B2759" i="23"/>
  <c r="C2759" i="23"/>
  <c r="D2759" i="23"/>
  <c r="C3975" i="23"/>
  <c r="E3975" i="23" s="1"/>
  <c r="B3975" i="23"/>
  <c r="D3975" i="23"/>
  <c r="B4939" i="23"/>
  <c r="C4939" i="23"/>
  <c r="D4939" i="23"/>
  <c r="D5145" i="23"/>
  <c r="B5145" i="23"/>
  <c r="C5145" i="23"/>
  <c r="F5145" i="23" s="1"/>
  <c r="C5218" i="23"/>
  <c r="E5218" i="23" s="1"/>
  <c r="B5218" i="23"/>
  <c r="D5218" i="23"/>
  <c r="C5084" i="23"/>
  <c r="D5084" i="23"/>
  <c r="D5292" i="23"/>
  <c r="C5292" i="23"/>
  <c r="E5292" i="23" s="1"/>
  <c r="B5292" i="23"/>
  <c r="B5240" i="23"/>
  <c r="C5240" i="23"/>
  <c r="D5240" i="23"/>
  <c r="B4435" i="23"/>
  <c r="C4435" i="23"/>
  <c r="D4435" i="23"/>
  <c r="C49" i="23"/>
  <c r="E49" i="23" s="1"/>
  <c r="C630" i="23"/>
  <c r="F630" i="23" s="1"/>
  <c r="D3776" i="23"/>
  <c r="D4736" i="23"/>
  <c r="B2897" i="23"/>
  <c r="D4241" i="23"/>
  <c r="B2675" i="23"/>
  <c r="C2412" i="23"/>
  <c r="D4652" i="23"/>
  <c r="D2629" i="23"/>
  <c r="B4101" i="23"/>
  <c r="D4293" i="23"/>
  <c r="D5290" i="23"/>
  <c r="C3417" i="23"/>
  <c r="D4842" i="23"/>
  <c r="B4916" i="23"/>
  <c r="C3322" i="23"/>
  <c r="F3322" i="23" s="1"/>
  <c r="C1842" i="23"/>
  <c r="E1842" i="23" s="1"/>
  <c r="B1842" i="23"/>
  <c r="D661" i="23"/>
  <c r="B661" i="23"/>
  <c r="C661" i="23"/>
  <c r="C1724" i="23"/>
  <c r="D1724" i="23"/>
  <c r="B2116" i="23"/>
  <c r="D2116" i="23"/>
  <c r="C2116" i="23"/>
  <c r="C1100" i="23"/>
  <c r="B1100" i="23"/>
  <c r="D1100" i="23"/>
  <c r="D166" i="23"/>
  <c r="C166" i="23"/>
  <c r="D2179" i="23"/>
  <c r="B2179" i="23"/>
  <c r="C214" i="23"/>
  <c r="E214" i="23" s="1"/>
  <c r="D214" i="23"/>
  <c r="B214" i="23"/>
  <c r="C50" i="23"/>
  <c r="D50" i="23"/>
  <c r="C1445" i="23"/>
  <c r="D1445" i="23"/>
  <c r="B1445" i="23"/>
  <c r="B3232" i="23"/>
  <c r="D3232" i="23"/>
  <c r="C3232" i="23"/>
  <c r="C2353" i="23"/>
  <c r="D2353" i="23"/>
  <c r="B2353" i="23"/>
  <c r="D3272" i="23"/>
  <c r="C3272" i="23"/>
  <c r="F3272" i="23" s="1"/>
  <c r="D4688" i="23"/>
  <c r="C4688" i="23"/>
  <c r="C2554" i="23"/>
  <c r="B2554" i="23"/>
  <c r="D2554" i="23"/>
  <c r="B3441" i="23"/>
  <c r="D3441" i="23"/>
  <c r="C3441" i="23"/>
  <c r="E3441" i="23" s="1"/>
  <c r="C3233" i="23"/>
  <c r="F3233" i="23" s="1"/>
  <c r="B3233" i="23"/>
  <c r="C2379" i="23"/>
  <c r="D2379" i="23"/>
  <c r="B3242" i="23"/>
  <c r="C3242" i="23"/>
  <c r="D3242" i="23"/>
  <c r="B3920" i="23"/>
  <c r="C3920" i="23"/>
  <c r="F3920" i="23" s="1"/>
  <c r="C2643" i="23"/>
  <c r="B2643" i="23"/>
  <c r="D2643" i="23"/>
  <c r="B3388" i="23"/>
  <c r="C3388" i="23"/>
  <c r="B3467" i="23"/>
  <c r="D3467" i="23"/>
  <c r="C3467" i="23"/>
  <c r="E3467" i="23" s="1"/>
  <c r="B3553" i="23"/>
  <c r="D3553" i="23"/>
  <c r="C3553" i="23"/>
  <c r="C4179" i="23"/>
  <c r="D4179" i="23"/>
  <c r="B4179" i="23"/>
  <c r="D3011" i="23"/>
  <c r="B3011" i="23"/>
  <c r="C3011" i="23"/>
  <c r="C3074" i="23"/>
  <c r="F3074" i="23" s="1"/>
  <c r="D3074" i="23"/>
  <c r="B3074" i="23"/>
  <c r="B4242" i="23"/>
  <c r="D4242" i="23"/>
  <c r="C4242" i="23"/>
  <c r="E4242" i="23" s="1"/>
  <c r="D4517" i="23"/>
  <c r="B4517" i="23"/>
  <c r="C4517" i="23"/>
  <c r="C2398" i="23"/>
  <c r="D2398" i="23"/>
  <c r="B3446" i="23"/>
  <c r="C3446" i="23"/>
  <c r="E3446" i="23" s="1"/>
  <c r="D3446" i="23"/>
  <c r="D4726" i="23"/>
  <c r="B4726" i="23"/>
  <c r="C4726" i="23"/>
  <c r="C2534" i="23"/>
  <c r="D2534" i="23"/>
  <c r="D3238" i="23"/>
  <c r="B3238" i="23"/>
  <c r="C3582" i="23"/>
  <c r="E3582" i="23" s="1"/>
  <c r="D3582" i="23"/>
  <c r="B3582" i="23"/>
  <c r="B2783" i="23"/>
  <c r="C2783" i="23"/>
  <c r="D2783" i="23"/>
  <c r="B4462" i="23"/>
  <c r="C4462" i="23"/>
  <c r="D4462" i="23"/>
  <c r="B2455" i="23"/>
  <c r="C2455" i="23"/>
  <c r="D2455" i="23"/>
  <c r="B3711" i="23"/>
  <c r="C3711" i="23"/>
  <c r="D3711" i="23"/>
  <c r="C4423" i="23"/>
  <c r="F4423" i="23" s="1"/>
  <c r="B4423" i="23"/>
  <c r="D4423" i="23"/>
  <c r="B4254" i="23"/>
  <c r="C4254" i="23"/>
  <c r="D4254" i="23"/>
  <c r="B2495" i="23"/>
  <c r="C2495" i="23"/>
  <c r="D2495" i="23"/>
  <c r="B4991" i="23"/>
  <c r="C4991" i="23"/>
  <c r="E4991" i="23" s="1"/>
  <c r="D4991" i="23"/>
  <c r="B2735" i="23"/>
  <c r="D2735" i="23"/>
  <c r="C2735" i="23"/>
  <c r="B2639" i="23"/>
  <c r="D2639" i="23"/>
  <c r="C2639" i="23"/>
  <c r="F2639" i="23" s="1"/>
  <c r="B4715" i="23"/>
  <c r="C4715" i="23"/>
  <c r="D4715" i="23"/>
  <c r="B4803" i="23"/>
  <c r="D4803" i="23"/>
  <c r="C4803" i="23"/>
  <c r="B5046" i="23"/>
  <c r="C5046" i="23"/>
  <c r="E5046" i="23" s="1"/>
  <c r="D5046" i="23"/>
  <c r="B4795" i="23"/>
  <c r="C4795" i="23"/>
  <c r="D4795" i="23"/>
  <c r="C3519" i="23"/>
  <c r="B3519" i="23"/>
  <c r="D3519" i="23"/>
  <c r="C5043" i="23"/>
  <c r="F5043" i="23" s="1"/>
  <c r="D5043" i="23"/>
  <c r="B5043" i="23"/>
  <c r="B5375" i="23"/>
  <c r="C5375" i="23"/>
  <c r="D5375" i="23"/>
  <c r="C5287" i="23"/>
  <c r="D5287" i="23"/>
  <c r="B5287" i="23"/>
  <c r="B5005" i="23"/>
  <c r="C5005" i="23"/>
  <c r="D5005" i="23"/>
  <c r="B5296" i="23"/>
  <c r="C5296" i="23"/>
  <c r="D5296" i="23"/>
  <c r="B4007" i="23"/>
  <c r="C4007" i="23"/>
  <c r="E4007" i="23" s="1"/>
  <c r="D4007" i="23"/>
  <c r="B4967" i="23"/>
  <c r="C4967" i="23"/>
  <c r="D4967" i="23"/>
  <c r="B3703" i="23"/>
  <c r="C3703" i="23"/>
  <c r="D3703" i="23"/>
  <c r="B1580" i="23"/>
  <c r="B333" i="23"/>
  <c r="D1613" i="23"/>
  <c r="D1179" i="23"/>
  <c r="C1613" i="23"/>
  <c r="C1869" i="23"/>
  <c r="B49" i="23"/>
  <c r="B630" i="23"/>
  <c r="D679" i="23"/>
  <c r="C3776" i="23"/>
  <c r="F3776" i="23" s="1"/>
  <c r="C4736" i="23"/>
  <c r="C4652" i="23"/>
  <c r="C4638" i="23"/>
  <c r="B4313" i="23"/>
  <c r="D3425" i="23"/>
  <c r="B1963" i="23"/>
  <c r="D1963" i="23"/>
  <c r="C884" i="23"/>
  <c r="B884" i="23"/>
  <c r="B971" i="23"/>
  <c r="C971" i="23"/>
  <c r="B477" i="23"/>
  <c r="C477" i="23"/>
  <c r="D477" i="23"/>
  <c r="D1190" i="23"/>
  <c r="B1190" i="23"/>
  <c r="B1109" i="23"/>
  <c r="C1109" i="23"/>
  <c r="D1109" i="23"/>
  <c r="D879" i="23"/>
  <c r="C879" i="23"/>
  <c r="B1893" i="23"/>
  <c r="D1893" i="23"/>
  <c r="C1893" i="23"/>
  <c r="E1893" i="23" s="1"/>
  <c r="D150" i="23"/>
  <c r="C150" i="23"/>
  <c r="B150" i="23"/>
  <c r="B4568" i="23"/>
  <c r="D4568" i="23"/>
  <c r="B3753" i="23"/>
  <c r="C3753" i="23"/>
  <c r="F3753" i="23" s="1"/>
  <c r="D3753" i="23"/>
  <c r="C4208" i="23"/>
  <c r="D4208" i="23"/>
  <c r="C4977" i="23"/>
  <c r="D4977" i="23"/>
  <c r="B4977" i="23"/>
  <c r="B2593" i="23"/>
  <c r="C2593" i="23"/>
  <c r="E2593" i="23" s="1"/>
  <c r="D2593" i="23"/>
  <c r="C4000" i="23"/>
  <c r="D4000" i="23"/>
  <c r="B4000" i="23"/>
  <c r="D4889" i="23"/>
  <c r="B4889" i="23"/>
  <c r="C4889" i="23"/>
  <c r="F4889" i="23" s="1"/>
  <c r="D3088" i="23"/>
  <c r="B3088" i="23"/>
  <c r="B4825" i="23"/>
  <c r="C4825" i="23"/>
  <c r="E4825" i="23" s="1"/>
  <c r="B3211" i="23"/>
  <c r="C3211" i="23"/>
  <c r="D3211" i="23"/>
  <c r="B4034" i="23"/>
  <c r="D4034" i="23"/>
  <c r="C4034" i="23"/>
  <c r="F4034" i="23" s="1"/>
  <c r="D2876" i="23"/>
  <c r="B2876" i="23"/>
  <c r="C2876" i="23"/>
  <c r="B2811" i="23"/>
  <c r="C2811" i="23"/>
  <c r="D2811" i="23"/>
  <c r="D3588" i="23"/>
  <c r="C3588" i="23"/>
  <c r="F3588" i="23" s="1"/>
  <c r="B3588" i="23"/>
  <c r="D3075" i="23"/>
  <c r="C3075" i="23"/>
  <c r="B3075" i="23"/>
  <c r="B3788" i="23"/>
  <c r="C3788" i="23"/>
  <c r="F3788" i="23" s="1"/>
  <c r="D3788" i="23"/>
  <c r="B4284" i="23"/>
  <c r="C4284" i="23"/>
  <c r="B2491" i="23"/>
  <c r="C2491" i="23"/>
  <c r="D2491" i="23"/>
  <c r="D2845" i="23"/>
  <c r="B2845" i="23"/>
  <c r="C2845" i="23"/>
  <c r="F2845" i="23" s="1"/>
  <c r="C3349" i="23"/>
  <c r="F3349" i="23" s="1"/>
  <c r="D3349" i="23"/>
  <c r="B3349" i="23"/>
  <c r="B4724" i="23"/>
  <c r="C4724" i="23"/>
  <c r="D4724" i="23"/>
  <c r="B2860" i="23"/>
  <c r="D2860" i="23"/>
  <c r="C2860" i="23"/>
  <c r="E2860" i="23" s="1"/>
  <c r="C4108" i="23"/>
  <c r="D4108" i="23"/>
  <c r="C4045" i="23"/>
  <c r="D4045" i="23"/>
  <c r="B4045" i="23"/>
  <c r="C3958" i="23"/>
  <c r="D3958" i="23"/>
  <c r="B3958" i="23"/>
  <c r="C3295" i="23"/>
  <c r="D3295" i="23"/>
  <c r="B3295" i="23"/>
  <c r="D3143" i="23"/>
  <c r="C3143" i="23"/>
  <c r="B3143" i="23"/>
  <c r="B3742" i="23"/>
  <c r="C3742" i="23"/>
  <c r="F3742" i="23" s="1"/>
  <c r="D3742" i="23"/>
  <c r="B5341" i="23"/>
  <c r="C5341" i="23"/>
  <c r="C1179" i="23"/>
  <c r="C2092" i="23"/>
  <c r="C973" i="23"/>
  <c r="E973" i="23" s="1"/>
  <c r="B1869" i="23"/>
  <c r="B679" i="23"/>
  <c r="D1703" i="23"/>
  <c r="D2338" i="23"/>
  <c r="C4002" i="23"/>
  <c r="D2547" i="23"/>
  <c r="B4638" i="23"/>
  <c r="B879" i="23"/>
  <c r="B2295" i="23"/>
  <c r="D3233" i="23"/>
  <c r="C3900" i="23"/>
  <c r="D4284" i="23"/>
  <c r="C4568" i="23"/>
  <c r="B1415" i="23"/>
  <c r="D2464" i="23"/>
  <c r="B4108" i="23"/>
  <c r="D939" i="23"/>
  <c r="C939" i="23"/>
  <c r="F939" i="23" s="1"/>
  <c r="B554" i="23"/>
  <c r="D554" i="23"/>
  <c r="C554" i="23"/>
  <c r="D2236" i="23"/>
  <c r="B2236" i="23"/>
  <c r="B1092" i="23"/>
  <c r="C1092" i="23"/>
  <c r="F1092" i="23" s="1"/>
  <c r="D1092" i="23"/>
  <c r="C678" i="23"/>
  <c r="B678" i="23"/>
  <c r="B1862" i="23"/>
  <c r="C1862" i="23"/>
  <c r="B1358" i="23"/>
  <c r="C1358" i="23"/>
  <c r="E1358" i="23" s="1"/>
  <c r="D1358" i="23"/>
  <c r="C429" i="23"/>
  <c r="E429" i="23" s="1"/>
  <c r="D429" i="23"/>
  <c r="B429" i="23"/>
  <c r="C1079" i="23"/>
  <c r="D1079" i="23"/>
  <c r="B1079" i="23"/>
  <c r="B982" i="23"/>
  <c r="C982" i="23"/>
  <c r="F982" i="23" s="1"/>
  <c r="D982" i="23"/>
  <c r="C775" i="23"/>
  <c r="B775" i="23"/>
  <c r="D775" i="23"/>
  <c r="C1407" i="23"/>
  <c r="D1407" i="23"/>
  <c r="D2440" i="23"/>
  <c r="B2440" i="23"/>
  <c r="C2440" i="23"/>
  <c r="E2440" i="23" s="1"/>
  <c r="B2729" i="23"/>
  <c r="C2729" i="23"/>
  <c r="D2729" i="23"/>
  <c r="B1414" i="23"/>
  <c r="C1414" i="23"/>
  <c r="D1414" i="23"/>
  <c r="B3953" i="23"/>
  <c r="D3953" i="23"/>
  <c r="C3953" i="23"/>
  <c r="B3488" i="23"/>
  <c r="D3488" i="23"/>
  <c r="C3488" i="23"/>
  <c r="F3488" i="23" s="1"/>
  <c r="D4249" i="23"/>
  <c r="B4249" i="23"/>
  <c r="C4249" i="23"/>
  <c r="E4249" i="23" s="1"/>
  <c r="D4377" i="23"/>
  <c r="B4377" i="23"/>
  <c r="C4377" i="23"/>
  <c r="D4154" i="23"/>
  <c r="C4154" i="23"/>
  <c r="B4154" i="23"/>
  <c r="C3155" i="23"/>
  <c r="F3155" i="23" s="1"/>
  <c r="B3155" i="23"/>
  <c r="D3155" i="23"/>
  <c r="D3266" i="23"/>
  <c r="B3266" i="23"/>
  <c r="C3266" i="23"/>
  <c r="B2564" i="23"/>
  <c r="C2564" i="23"/>
  <c r="D2564" i="23"/>
  <c r="C4210" i="23"/>
  <c r="E4210" i="23" s="1"/>
  <c r="D4210" i="23"/>
  <c r="B4210" i="23"/>
  <c r="B2581" i="23"/>
  <c r="D2581" i="23"/>
  <c r="C2581" i="23"/>
  <c r="F2581" i="23" s="1"/>
  <c r="C2333" i="23"/>
  <c r="D2333" i="23"/>
  <c r="B2333" i="23"/>
  <c r="C3050" i="23"/>
  <c r="E3050" i="23" s="1"/>
  <c r="D3050" i="23"/>
  <c r="B3050" i="23"/>
  <c r="C4005" i="23"/>
  <c r="D4005" i="23"/>
  <c r="B4005" i="23"/>
  <c r="D3077" i="23"/>
  <c r="B3077" i="23"/>
  <c r="D5252" i="23"/>
  <c r="B5252" i="23"/>
  <c r="C5252" i="23"/>
  <c r="C3793" i="23"/>
  <c r="D4689" i="23"/>
  <c r="B2338" i="23"/>
  <c r="B4002" i="23"/>
  <c r="C2547" i="23"/>
  <c r="E2547" i="23" s="1"/>
  <c r="C3123" i="23"/>
  <c r="F3123" i="23" s="1"/>
  <c r="D4318" i="23"/>
  <c r="C4663" i="23"/>
  <c r="D5341" i="23"/>
  <c r="B3272" i="23"/>
  <c r="B2534" i="23"/>
  <c r="D3920" i="23"/>
  <c r="C3979" i="23"/>
  <c r="F3979" i="23" s="1"/>
  <c r="C5246" i="23"/>
  <c r="D5246" i="23"/>
  <c r="B5136" i="23"/>
  <c r="C5136" i="23"/>
  <c r="D5136" i="23"/>
  <c r="B5172" i="23"/>
  <c r="C5172" i="23"/>
  <c r="F5172" i="23" s="1"/>
  <c r="D4923" i="23"/>
  <c r="B4923" i="23"/>
  <c r="C5254" i="23"/>
  <c r="D5179" i="23"/>
  <c r="B5254" i="23"/>
  <c r="C5179" i="23"/>
  <c r="D5172" i="23"/>
  <c r="B5246" i="23"/>
  <c r="C4923" i="23"/>
  <c r="F4923" i="23" s="1"/>
  <c r="C1018" i="23"/>
  <c r="E1018" i="23" s="1"/>
  <c r="D1018" i="23"/>
  <c r="D432" i="23"/>
  <c r="B432" i="23"/>
  <c r="D1347" i="23"/>
  <c r="C1347" i="23"/>
  <c r="C2114" i="23"/>
  <c r="E2114" i="23" s="1"/>
  <c r="B2114" i="23"/>
  <c r="D2114" i="23"/>
  <c r="D1995" i="23"/>
  <c r="C1995" i="23"/>
  <c r="B1995" i="23"/>
  <c r="B1866" i="23"/>
  <c r="C1866" i="23"/>
  <c r="D723" i="23"/>
  <c r="B723" i="23"/>
  <c r="B1747" i="23"/>
  <c r="C1747" i="23"/>
  <c r="C484" i="23"/>
  <c r="D484" i="23"/>
  <c r="B484" i="23"/>
  <c r="C2178" i="23"/>
  <c r="D2178" i="23"/>
  <c r="C420" i="23"/>
  <c r="E420" i="23" s="1"/>
  <c r="B420" i="23"/>
  <c r="D453" i="23"/>
  <c r="B453" i="23"/>
  <c r="C453" i="23"/>
  <c r="C2165" i="23"/>
  <c r="B2165" i="23"/>
  <c r="B478" i="23"/>
  <c r="D478" i="23"/>
  <c r="C990" i="23"/>
  <c r="D990" i="23"/>
  <c r="B990" i="23"/>
  <c r="B1502" i="23"/>
  <c r="C1502" i="23"/>
  <c r="D1502" i="23"/>
  <c r="C1200" i="23"/>
  <c r="D1200" i="23"/>
  <c r="B1200" i="23"/>
  <c r="C1043" i="23"/>
  <c r="D1043" i="23"/>
  <c r="B1043" i="23"/>
  <c r="B829" i="23"/>
  <c r="C829" i="23"/>
  <c r="D829" i="23"/>
  <c r="B1341" i="23"/>
  <c r="C1341" i="23"/>
  <c r="E1341" i="23" s="1"/>
  <c r="B1702" i="23"/>
  <c r="D1702" i="23"/>
  <c r="C1702" i="23"/>
  <c r="B245" i="23"/>
  <c r="C245" i="23"/>
  <c r="D1029" i="23"/>
  <c r="B1029" i="23"/>
  <c r="B1541" i="23"/>
  <c r="C1541" i="23"/>
  <c r="D1541" i="23"/>
  <c r="B2053" i="23"/>
  <c r="C2053" i="23"/>
  <c r="D2053" i="23"/>
  <c r="C366" i="23"/>
  <c r="E366" i="23" s="1"/>
  <c r="B366" i="23"/>
  <c r="D366" i="23"/>
  <c r="B1390" i="23"/>
  <c r="C1390" i="23"/>
  <c r="B1902" i="23"/>
  <c r="C1902" i="23"/>
  <c r="E1902" i="23" s="1"/>
  <c r="D1902" i="23"/>
  <c r="C1508" i="23"/>
  <c r="D1508" i="23"/>
  <c r="B1508" i="23"/>
  <c r="D860" i="23"/>
  <c r="B860" i="23"/>
  <c r="B773" i="23"/>
  <c r="C773" i="23"/>
  <c r="D773" i="23"/>
  <c r="B1939" i="23"/>
  <c r="C1939" i="23"/>
  <c r="E1939" i="23" s="1"/>
  <c r="D1939" i="23"/>
  <c r="B668" i="23"/>
  <c r="C668" i="23"/>
  <c r="B1380" i="23"/>
  <c r="C1380" i="23"/>
  <c r="B309" i="23"/>
  <c r="D309" i="23"/>
  <c r="B1559" i="23"/>
  <c r="C1559" i="23"/>
  <c r="E1559" i="23" s="1"/>
  <c r="B2263" i="23"/>
  <c r="C2263" i="23"/>
  <c r="D2263" i="23"/>
  <c r="B3760" i="23"/>
  <c r="C3760" i="23"/>
  <c r="C317" i="23"/>
  <c r="E317" i="23" s="1"/>
  <c r="D317" i="23"/>
  <c r="B317" i="23"/>
  <c r="D2271" i="23"/>
  <c r="B2271" i="23"/>
  <c r="C2271" i="23"/>
  <c r="B3256" i="23"/>
  <c r="D3256" i="23"/>
  <c r="C3256" i="23"/>
  <c r="E3256" i="23" s="1"/>
  <c r="B3768" i="23"/>
  <c r="C3768" i="23"/>
  <c r="F3768" i="23" s="1"/>
  <c r="D3768" i="23"/>
  <c r="B2206" i="23"/>
  <c r="C2206" i="23"/>
  <c r="C77" i="23"/>
  <c r="B77" i="23"/>
  <c r="D77" i="23"/>
  <c r="C86" i="23"/>
  <c r="E86" i="23" s="1"/>
  <c r="B86" i="23"/>
  <c r="C3240" i="23"/>
  <c r="D3240" i="23"/>
  <c r="B3240" i="23"/>
  <c r="C95" i="23"/>
  <c r="B95" i="23"/>
  <c r="D95" i="23"/>
  <c r="D4072" i="23"/>
  <c r="B4072" i="23"/>
  <c r="C4584" i="23"/>
  <c r="D4584" i="23"/>
  <c r="B2361" i="23"/>
  <c r="C2361" i="23"/>
  <c r="F2361" i="23" s="1"/>
  <c r="D671" i="23"/>
  <c r="B671" i="23"/>
  <c r="C671" i="23"/>
  <c r="E671" i="23" s="1"/>
  <c r="B4528" i="23"/>
  <c r="C4528" i="23"/>
  <c r="D4528" i="23"/>
  <c r="B3129" i="23"/>
  <c r="D3129" i="23"/>
  <c r="C3129" i="23"/>
  <c r="B3641" i="23"/>
  <c r="C3641" i="23"/>
  <c r="E3641" i="23" s="1"/>
  <c r="D3641" i="23"/>
  <c r="D4153" i="23"/>
  <c r="B4153" i="23"/>
  <c r="B2442" i="23"/>
  <c r="D2442" i="23"/>
  <c r="B1823" i="23"/>
  <c r="C1823" i="23"/>
  <c r="D1823" i="23"/>
  <c r="C2569" i="23"/>
  <c r="E2569" i="23" s="1"/>
  <c r="D2569" i="23"/>
  <c r="C2330" i="23"/>
  <c r="D2330" i="23"/>
  <c r="C2650" i="23"/>
  <c r="D2650" i="23"/>
  <c r="B2650" i="23"/>
  <c r="B2697" i="23"/>
  <c r="C2697" i="23"/>
  <c r="E2697" i="23" s="1"/>
  <c r="D2697" i="23"/>
  <c r="D3026" i="23"/>
  <c r="B3026" i="23"/>
  <c r="C3026" i="23"/>
  <c r="B3209" i="23"/>
  <c r="C3209" i="23"/>
  <c r="F3209" i="23" s="1"/>
  <c r="B4097" i="23"/>
  <c r="C4097" i="23"/>
  <c r="E4097" i="23" s="1"/>
  <c r="D4097" i="23"/>
  <c r="C3235" i="23"/>
  <c r="B3235" i="23"/>
  <c r="D3235" i="23"/>
  <c r="B4993" i="23"/>
  <c r="C4993" i="23"/>
  <c r="F4993" i="23" s="1"/>
  <c r="B2458" i="23"/>
  <c r="C2458" i="23"/>
  <c r="D2458" i="23"/>
  <c r="B4490" i="23"/>
  <c r="C4490" i="23"/>
  <c r="D4490" i="23"/>
  <c r="B3236" i="23"/>
  <c r="C3236" i="23"/>
  <c r="D3236" i="23"/>
  <c r="C2539" i="23"/>
  <c r="D2539" i="23"/>
  <c r="B2587" i="23"/>
  <c r="C2587" i="23"/>
  <c r="D2587" i="23"/>
  <c r="B3218" i="23"/>
  <c r="D3218" i="23"/>
  <c r="C3218" i="23"/>
  <c r="F3218" i="23" s="1"/>
  <c r="B3947" i="23"/>
  <c r="C3947" i="23"/>
  <c r="D3947" i="23"/>
  <c r="C4124" i="23"/>
  <c r="D4124" i="23"/>
  <c r="B4124" i="23"/>
  <c r="B2523" i="23"/>
  <c r="C2523" i="23"/>
  <c r="F2523" i="23" s="1"/>
  <c r="B4052" i="23"/>
  <c r="C4052" i="23"/>
  <c r="D4052" i="23"/>
  <c r="B2685" i="23"/>
  <c r="D2685" i="23"/>
  <c r="C2685" i="23"/>
  <c r="D2339" i="23"/>
  <c r="B2339" i="23"/>
  <c r="C2339" i="23"/>
  <c r="F2339" i="23" s="1"/>
  <c r="C3691" i="23"/>
  <c r="D3691" i="23"/>
  <c r="B2613" i="23"/>
  <c r="C2613" i="23"/>
  <c r="D2613" i="23"/>
  <c r="B3445" i="23"/>
  <c r="D3445" i="23"/>
  <c r="B4260" i="23"/>
  <c r="C4260" i="23"/>
  <c r="B3565" i="23"/>
  <c r="D3565" i="23"/>
  <c r="B4077" i="23"/>
  <c r="C4077" i="23"/>
  <c r="D4077" i="23"/>
  <c r="D2374" i="23"/>
  <c r="B2374" i="23"/>
  <c r="C2374" i="23"/>
  <c r="D2886" i="23"/>
  <c r="B2886" i="23"/>
  <c r="C2908" i="23"/>
  <c r="F2908" i="23" s="1"/>
  <c r="D2908" i="23"/>
  <c r="B2797" i="23"/>
  <c r="C2797" i="23"/>
  <c r="E2797" i="23" s="1"/>
  <c r="D2797" i="23"/>
  <c r="B3637" i="23"/>
  <c r="C3637" i="23"/>
  <c r="D3637" i="23"/>
  <c r="B4149" i="23"/>
  <c r="D4149" i="23"/>
  <c r="C2446" i="23"/>
  <c r="D2446" i="23"/>
  <c r="B2446" i="23"/>
  <c r="B2925" i="23"/>
  <c r="C2925" i="23"/>
  <c r="D2925" i="23"/>
  <c r="B3709" i="23"/>
  <c r="C3709" i="23"/>
  <c r="D3709" i="23"/>
  <c r="B4733" i="23"/>
  <c r="C4733" i="23"/>
  <c r="F4733" i="23" s="1"/>
  <c r="D4733" i="23"/>
  <c r="B2518" i="23"/>
  <c r="C2518" i="23"/>
  <c r="D2518" i="23"/>
  <c r="B2772" i="23"/>
  <c r="C2772" i="23"/>
  <c r="E2772" i="23" s="1"/>
  <c r="D2772" i="23"/>
  <c r="C2667" i="23"/>
  <c r="D2667" i="23"/>
  <c r="B2667" i="23"/>
  <c r="B2413" i="23"/>
  <c r="C2413" i="23"/>
  <c r="C3867" i="23"/>
  <c r="D3867" i="23"/>
  <c r="C3309" i="23"/>
  <c r="F3309" i="23" s="1"/>
  <c r="D3309" i="23"/>
  <c r="B3309" i="23"/>
  <c r="C4708" i="23"/>
  <c r="D4708" i="23"/>
  <c r="C3876" i="23"/>
  <c r="B3876" i="23"/>
  <c r="B4366" i="23"/>
  <c r="C4366" i="23"/>
  <c r="E4366" i="23" s="1"/>
  <c r="D4366" i="23"/>
  <c r="C4319" i="23"/>
  <c r="E4319" i="23" s="1"/>
  <c r="D4319" i="23"/>
  <c r="C3718" i="23"/>
  <c r="D3718" i="23"/>
  <c r="D2335" i="23"/>
  <c r="B2335" i="23"/>
  <c r="C2335" i="23"/>
  <c r="F2335" i="23" s="1"/>
  <c r="C3214" i="23"/>
  <c r="E3214" i="23" s="1"/>
  <c r="D3214" i="23"/>
  <c r="B3214" i="23"/>
  <c r="B3751" i="23"/>
  <c r="C3751" i="23"/>
  <c r="F3751" i="23" s="1"/>
  <c r="D3751" i="23"/>
  <c r="B3862" i="23"/>
  <c r="C3862" i="23"/>
  <c r="E3862" i="23" s="1"/>
  <c r="D3862" i="23"/>
  <c r="B4678" i="23"/>
  <c r="C4678" i="23"/>
  <c r="D4678" i="23"/>
  <c r="C2927" i="23"/>
  <c r="E2927" i="23" s="1"/>
  <c r="D2927" i="23"/>
  <c r="B2927" i="23"/>
  <c r="B3342" i="23"/>
  <c r="D3342" i="23"/>
  <c r="C3342" i="23"/>
  <c r="B4246" i="23"/>
  <c r="C4246" i="23"/>
  <c r="D4246" i="23"/>
  <c r="D4750" i="23"/>
  <c r="B4750" i="23"/>
  <c r="C4750" i="23"/>
  <c r="E4750" i="23" s="1"/>
  <c r="D2863" i="23"/>
  <c r="B2863" i="23"/>
  <c r="B3055" i="23"/>
  <c r="C3055" i="23"/>
  <c r="B4399" i="23"/>
  <c r="D4399" i="23"/>
  <c r="C4399" i="23"/>
  <c r="E4399" i="23" s="1"/>
  <c r="B5188" i="23"/>
  <c r="C5188" i="23"/>
  <c r="F5188" i="23" s="1"/>
  <c r="D5188" i="23"/>
  <c r="C5334" i="23"/>
  <c r="D5334" i="23"/>
  <c r="B5334" i="23"/>
  <c r="B4819" i="23"/>
  <c r="D4819" i="23"/>
  <c r="C4819" i="23"/>
  <c r="E4819" i="23" s="1"/>
  <c r="B5069" i="23"/>
  <c r="C5069" i="23"/>
  <c r="D5069" i="23"/>
  <c r="B5150" i="23"/>
  <c r="C5150" i="23"/>
  <c r="D5150" i="23"/>
  <c r="C5094" i="23"/>
  <c r="F5094" i="23" s="1"/>
  <c r="D5094" i="23"/>
  <c r="C5163" i="23"/>
  <c r="F5163" i="23" s="1"/>
  <c r="D5163" i="23"/>
  <c r="D1513" i="23"/>
  <c r="B53" i="23"/>
  <c r="B323" i="23"/>
  <c r="D1044" i="23"/>
  <c r="C309" i="23"/>
  <c r="C1141" i="23"/>
  <c r="E1141" i="23" s="1"/>
  <c r="D1948" i="23"/>
  <c r="B166" i="23"/>
  <c r="D678" i="23"/>
  <c r="D1495" i="23"/>
  <c r="B4208" i="23"/>
  <c r="B735" i="23"/>
  <c r="D1567" i="23"/>
  <c r="C2744" i="23"/>
  <c r="E2744" i="23" s="1"/>
  <c r="B2569" i="23"/>
  <c r="B2330" i="23"/>
  <c r="D3482" i="23"/>
  <c r="C3994" i="23"/>
  <c r="B2539" i="23"/>
  <c r="B4221" i="23"/>
  <c r="B3030" i="23"/>
  <c r="B306" i="23"/>
  <c r="D2171" i="23"/>
  <c r="C1841" i="23"/>
  <c r="E1841" i="23" s="1"/>
  <c r="D1283" i="23"/>
  <c r="D83" i="23"/>
  <c r="C1044" i="23"/>
  <c r="D437" i="23"/>
  <c r="B1141" i="23"/>
  <c r="D1423" i="23"/>
  <c r="D4008" i="23"/>
  <c r="B4584" i="23"/>
  <c r="C4042" i="23"/>
  <c r="F4042" i="23" s="1"/>
  <c r="C1948" i="23"/>
  <c r="D1853" i="23"/>
  <c r="C1495" i="23"/>
  <c r="D420" i="23"/>
  <c r="C735" i="23"/>
  <c r="E735" i="23" s="1"/>
  <c r="C1567" i="23"/>
  <c r="E1567" i="23" s="1"/>
  <c r="B2744" i="23"/>
  <c r="C2970" i="23"/>
  <c r="C3482" i="23"/>
  <c r="D3994" i="23"/>
  <c r="B4580" i="23"/>
  <c r="D4221" i="23"/>
  <c r="D3030" i="23"/>
  <c r="B699" i="23"/>
  <c r="B1841" i="23"/>
  <c r="C1283" i="23"/>
  <c r="C437" i="23"/>
  <c r="C478" i="23"/>
  <c r="C1423" i="23"/>
  <c r="C4008" i="23"/>
  <c r="F4008" i="23" s="1"/>
  <c r="D4042" i="23"/>
  <c r="D668" i="23"/>
  <c r="C1853" i="23"/>
  <c r="D1559" i="23"/>
  <c r="B2736" i="23"/>
  <c r="D4993" i="23"/>
  <c r="D3811" i="23"/>
  <c r="D1390" i="23"/>
  <c r="B2970" i="23"/>
  <c r="C3371" i="23"/>
  <c r="F3371" i="23" s="1"/>
  <c r="C2980" i="23"/>
  <c r="D3172" i="23"/>
  <c r="D4580" i="23"/>
  <c r="D1723" i="23"/>
  <c r="B2161" i="23"/>
  <c r="C4072" i="23"/>
  <c r="F4072" i="23" s="1"/>
  <c r="C4153" i="23"/>
  <c r="F4153" i="23" s="1"/>
  <c r="B4665" i="23"/>
  <c r="D2736" i="23"/>
  <c r="C3248" i="23"/>
  <c r="D3760" i="23"/>
  <c r="D2625" i="23"/>
  <c r="C1811" i="23"/>
  <c r="D3401" i="23"/>
  <c r="B2980" i="23"/>
  <c r="B3172" i="23"/>
  <c r="C2161" i="23"/>
  <c r="F2161" i="23" s="1"/>
  <c r="C643" i="23"/>
  <c r="F643" i="23" s="1"/>
  <c r="D2165" i="23"/>
  <c r="D4665" i="23"/>
  <c r="C860" i="23"/>
  <c r="D1341" i="23"/>
  <c r="D3248" i="23"/>
  <c r="B2625" i="23"/>
  <c r="C2403" i="23"/>
  <c r="D3100" i="23"/>
  <c r="B1811" i="23"/>
  <c r="B3401" i="23"/>
  <c r="B2660" i="23"/>
  <c r="D4260" i="23"/>
  <c r="C2264" i="23"/>
  <c r="E2264" i="23" s="1"/>
  <c r="C1961" i="23"/>
  <c r="E1961" i="23" s="1"/>
  <c r="D643" i="23"/>
  <c r="B1492" i="23"/>
  <c r="C2442" i="23"/>
  <c r="D86" i="23"/>
  <c r="B2403" i="23"/>
  <c r="B3100" i="23"/>
  <c r="D1380" i="23"/>
  <c r="D878" i="23"/>
  <c r="D2660" i="23"/>
  <c r="B1961" i="23"/>
  <c r="B1074" i="23"/>
  <c r="C1147" i="23"/>
  <c r="D1274" i="23"/>
  <c r="C2179" i="23"/>
  <c r="E2179" i="23" s="1"/>
  <c r="D1492" i="23"/>
  <c r="C1653" i="23"/>
  <c r="F1653" i="23" s="1"/>
  <c r="D2408" i="23"/>
  <c r="B2178" i="23"/>
  <c r="D971" i="23"/>
  <c r="C1190" i="23"/>
  <c r="E1190" i="23" s="1"/>
  <c r="D1700" i="23"/>
  <c r="C1029" i="23"/>
  <c r="F1029" i="23" s="1"/>
  <c r="C878" i="23"/>
  <c r="E878" i="23" s="1"/>
  <c r="D3209" i="23"/>
  <c r="D467" i="23"/>
  <c r="C1705" i="23"/>
  <c r="C44" i="23"/>
  <c r="C1906" i="23"/>
  <c r="E1906" i="23" s="1"/>
  <c r="D315" i="23"/>
  <c r="C763" i="23"/>
  <c r="E763" i="23" s="1"/>
  <c r="B493" i="23"/>
  <c r="C1046" i="23"/>
  <c r="D1155" i="23"/>
  <c r="C1923" i="23"/>
  <c r="C404" i="23"/>
  <c r="C2068" i="23"/>
  <c r="D949" i="23"/>
  <c r="D1461" i="23"/>
  <c r="D1822" i="23"/>
  <c r="D2890" i="23"/>
  <c r="B2580" i="23"/>
  <c r="D3796" i="23"/>
  <c r="B3619" i="23"/>
  <c r="B515" i="23"/>
  <c r="B1155" i="23"/>
  <c r="B1923" i="23"/>
  <c r="D532" i="23"/>
  <c r="B2068" i="23"/>
  <c r="C949" i="23"/>
  <c r="B1461" i="23"/>
  <c r="C1822" i="23"/>
  <c r="C2890" i="23"/>
  <c r="C3796" i="23"/>
  <c r="D2770" i="23"/>
  <c r="C1240" i="23"/>
  <c r="F1240" i="23" s="1"/>
  <c r="D1769" i="23"/>
  <c r="B1740" i="23"/>
  <c r="D726" i="23"/>
  <c r="C455" i="23"/>
  <c r="B800" i="23"/>
  <c r="D515" i="23"/>
  <c r="D1987" i="23"/>
  <c r="B532" i="23"/>
  <c r="D852" i="23"/>
  <c r="D2132" i="23"/>
  <c r="B1973" i="23"/>
  <c r="D486" i="23"/>
  <c r="C2770" i="23"/>
  <c r="F2770" i="23" s="1"/>
  <c r="D242" i="23"/>
  <c r="D1714" i="23"/>
  <c r="D941" i="23"/>
  <c r="B455" i="23"/>
  <c r="D3744" i="23"/>
  <c r="D4384" i="23"/>
  <c r="C2562" i="23"/>
  <c r="C1146" i="23"/>
  <c r="D1786" i="23"/>
  <c r="C963" i="23"/>
  <c r="C1987" i="23"/>
  <c r="E1987" i="23" s="1"/>
  <c r="B852" i="23"/>
  <c r="D1108" i="23"/>
  <c r="C2132" i="23"/>
  <c r="D1973" i="23"/>
  <c r="B286" i="23"/>
  <c r="C2920" i="23"/>
  <c r="D4904" i="23"/>
  <c r="B4473" i="23"/>
  <c r="C486" i="23"/>
  <c r="D919" i="23"/>
  <c r="D3253" i="23"/>
  <c r="D3406" i="23"/>
  <c r="C1787" i="23"/>
  <c r="D74" i="23"/>
  <c r="D524" i="23"/>
  <c r="D1366" i="23"/>
  <c r="D259" i="23"/>
  <c r="D2051" i="23"/>
  <c r="D2196" i="23"/>
  <c r="D798" i="23"/>
  <c r="B911" i="23"/>
  <c r="C4904" i="23"/>
  <c r="D4473" i="23"/>
  <c r="C1675" i="23"/>
  <c r="E1675" i="23" s="1"/>
  <c r="B919" i="23"/>
  <c r="B3253" i="23"/>
  <c r="C3406" i="23"/>
  <c r="C506" i="23"/>
  <c r="D506" i="23"/>
  <c r="D424" i="23"/>
  <c r="C424" i="23"/>
  <c r="F424" i="23" s="1"/>
  <c r="C449" i="23"/>
  <c r="E449" i="23" s="1"/>
  <c r="D449" i="23"/>
  <c r="B449" i="23"/>
  <c r="C587" i="23"/>
  <c r="D587" i="23"/>
  <c r="B587" i="23"/>
  <c r="B1611" i="23"/>
  <c r="C1611" i="23"/>
  <c r="F1611" i="23" s="1"/>
  <c r="D1611" i="23"/>
  <c r="B348" i="23"/>
  <c r="D348" i="23"/>
  <c r="C616" i="23"/>
  <c r="D616" i="23"/>
  <c r="C339" i="23"/>
  <c r="F339" i="23" s="1"/>
  <c r="D339" i="23"/>
  <c r="B1363" i="23"/>
  <c r="C1363" i="23"/>
  <c r="F1363" i="23" s="1"/>
  <c r="D1363" i="23"/>
  <c r="B100" i="23"/>
  <c r="C100" i="23"/>
  <c r="D100" i="23"/>
  <c r="C523" i="23"/>
  <c r="B523" i="23"/>
  <c r="B1683" i="23"/>
  <c r="C1683" i="23"/>
  <c r="E1683" i="23" s="1"/>
  <c r="B1316" i="23"/>
  <c r="D1316" i="23"/>
  <c r="D66" i="23"/>
  <c r="B66" i="23"/>
  <c r="D9" i="23"/>
  <c r="B9" i="23"/>
  <c r="C9" i="23"/>
  <c r="E9" i="23" s="1"/>
  <c r="C1149" i="23"/>
  <c r="E1149" i="23" s="1"/>
  <c r="B1149" i="23"/>
  <c r="B1661" i="23"/>
  <c r="C1661" i="23"/>
  <c r="D1661" i="23"/>
  <c r="B2173" i="23"/>
  <c r="C2173" i="23"/>
  <c r="D2173" i="23"/>
  <c r="C998" i="23"/>
  <c r="E998" i="23" s="1"/>
  <c r="B998" i="23"/>
  <c r="D998" i="23"/>
  <c r="B1510" i="23"/>
  <c r="C1510" i="23"/>
  <c r="D1510" i="23"/>
  <c r="C837" i="23"/>
  <c r="B837" i="23"/>
  <c r="D837" i="23"/>
  <c r="C1349" i="23"/>
  <c r="D1349" i="23"/>
  <c r="D1861" i="23"/>
  <c r="B1861" i="23"/>
  <c r="C1861" i="23"/>
  <c r="F1861" i="23" s="1"/>
  <c r="C174" i="23"/>
  <c r="D174" i="23"/>
  <c r="B174" i="23"/>
  <c r="B686" i="23"/>
  <c r="C686" i="23"/>
  <c r="D686" i="23"/>
  <c r="B1198" i="23"/>
  <c r="C1198" i="23"/>
  <c r="D1198" i="23"/>
  <c r="B1710" i="23"/>
  <c r="C1710" i="23"/>
  <c r="E1710" i="23" s="1"/>
  <c r="D1710" i="23"/>
  <c r="B1940" i="23"/>
  <c r="D1940" i="23"/>
  <c r="B1372" i="23"/>
  <c r="C1372" i="23"/>
  <c r="F1372" i="23" s="1"/>
  <c r="D1372" i="23"/>
  <c r="B676" i="23"/>
  <c r="C676" i="23"/>
  <c r="E676" i="23" s="1"/>
  <c r="D676" i="23"/>
  <c r="B1428" i="23"/>
  <c r="D1428" i="23"/>
  <c r="C133" i="23"/>
  <c r="D133" i="23"/>
  <c r="B133" i="23"/>
  <c r="B1027" i="23"/>
  <c r="C1027" i="23"/>
  <c r="E1027" i="23" s="1"/>
  <c r="D1247" i="23"/>
  <c r="B1247" i="23"/>
  <c r="C1247" i="23"/>
  <c r="B2071" i="23"/>
  <c r="C2071" i="23"/>
  <c r="B2544" i="23"/>
  <c r="D2544" i="23"/>
  <c r="C2544" i="23"/>
  <c r="E2544" i="23" s="1"/>
  <c r="D3568" i="23"/>
  <c r="C3568" i="23"/>
  <c r="B2079" i="23"/>
  <c r="C2079" i="23"/>
  <c r="D2079" i="23"/>
  <c r="C2552" i="23"/>
  <c r="E2552" i="23" s="1"/>
  <c r="D2552" i="23"/>
  <c r="B2552" i="23"/>
  <c r="B3064" i="23"/>
  <c r="D3064" i="23"/>
  <c r="D3576" i="23"/>
  <c r="C3576" i="23"/>
  <c r="C28" i="23"/>
  <c r="D28" i="23"/>
  <c r="B463" i="23"/>
  <c r="D463" i="23"/>
  <c r="D1500" i="23"/>
  <c r="B1500" i="23"/>
  <c r="C1500" i="23"/>
  <c r="C3752" i="23"/>
  <c r="D3752" i="23"/>
  <c r="C4392" i="23"/>
  <c r="F4392" i="23" s="1"/>
  <c r="D4392" i="23"/>
  <c r="B1951" i="23"/>
  <c r="C1951" i="23"/>
  <c r="E1951" i="23" s="1"/>
  <c r="C4400" i="23"/>
  <c r="B4400" i="23"/>
  <c r="B2472" i="23"/>
  <c r="D2472" i="23"/>
  <c r="D4720" i="23"/>
  <c r="B4720" i="23"/>
  <c r="C4720" i="23"/>
  <c r="F4720" i="23" s="1"/>
  <c r="B1503" i="23"/>
  <c r="D1503" i="23"/>
  <c r="C1503" i="23"/>
  <c r="C2984" i="23"/>
  <c r="B2984" i="23"/>
  <c r="D2984" i="23"/>
  <c r="B4216" i="23"/>
  <c r="D4216" i="23"/>
  <c r="C4216" i="23"/>
  <c r="F4216" i="23" s="1"/>
  <c r="C2304" i="23"/>
  <c r="B2304" i="23"/>
  <c r="D2937" i="23"/>
  <c r="B2937" i="23"/>
  <c r="C2937" i="23"/>
  <c r="F2937" i="23" s="1"/>
  <c r="D3961" i="23"/>
  <c r="B3961" i="23"/>
  <c r="C3961" i="23"/>
  <c r="C4985" i="23"/>
  <c r="D4985" i="23"/>
  <c r="D2778" i="23"/>
  <c r="B2778" i="23"/>
  <c r="C2778" i="23"/>
  <c r="E2778" i="23" s="1"/>
  <c r="D3290" i="23"/>
  <c r="B3290" i="23"/>
  <c r="C3290" i="23"/>
  <c r="F3290" i="23" s="1"/>
  <c r="B3802" i="23"/>
  <c r="C3802" i="23"/>
  <c r="C607" i="23"/>
  <c r="B607" i="23"/>
  <c r="B4856" i="23"/>
  <c r="D4856" i="23"/>
  <c r="C4856" i="23"/>
  <c r="E4856" i="23" s="1"/>
  <c r="D3137" i="23"/>
  <c r="B3137" i="23"/>
  <c r="C3137" i="23"/>
  <c r="B3913" i="23"/>
  <c r="D3913" i="23"/>
  <c r="C3913" i="23"/>
  <c r="E3913" i="23" s="1"/>
  <c r="B3786" i="23"/>
  <c r="C3786" i="23"/>
  <c r="F3786" i="23" s="1"/>
  <c r="D3786" i="23"/>
  <c r="B4792" i="23"/>
  <c r="C4792" i="23"/>
  <c r="D3393" i="23"/>
  <c r="C3393" i="23"/>
  <c r="B3393" i="23"/>
  <c r="D4489" i="23"/>
  <c r="B4489" i="23"/>
  <c r="C4489" i="23"/>
  <c r="E4489" i="23" s="1"/>
  <c r="C1311" i="23"/>
  <c r="D1311" i="23"/>
  <c r="B1311" i="23"/>
  <c r="D2514" i="23"/>
  <c r="C2514" i="23"/>
  <c r="F2514" i="23" s="1"/>
  <c r="C4297" i="23"/>
  <c r="F4297" i="23" s="1"/>
  <c r="D4297" i="23"/>
  <c r="B4297" i="23"/>
  <c r="B2979" i="23"/>
  <c r="D2979" i="23"/>
  <c r="B4105" i="23"/>
  <c r="C4105" i="23"/>
  <c r="F4105" i="23" s="1"/>
  <c r="D4105" i="23"/>
  <c r="D4442" i="23"/>
  <c r="B4442" i="23"/>
  <c r="C4442" i="23"/>
  <c r="F4442" i="23" s="1"/>
  <c r="D3243" i="23"/>
  <c r="B3243" i="23"/>
  <c r="D5001" i="23"/>
  <c r="B5001" i="23"/>
  <c r="C5001" i="23"/>
  <c r="E5001" i="23" s="1"/>
  <c r="B2561" i="23"/>
  <c r="C2561" i="23"/>
  <c r="F2561" i="23" s="1"/>
  <c r="D2561" i="23"/>
  <c r="B2603" i="23"/>
  <c r="C2603" i="23"/>
  <c r="D2603" i="23"/>
  <c r="B2516" i="23"/>
  <c r="C2516" i="23"/>
  <c r="E2516" i="23" s="1"/>
  <c r="D2516" i="23"/>
  <c r="C3179" i="23"/>
  <c r="F3179" i="23" s="1"/>
  <c r="D3179" i="23"/>
  <c r="B3179" i="23"/>
  <c r="D3748" i="23"/>
  <c r="B3748" i="23"/>
  <c r="C3748" i="23"/>
  <c r="B4618" i="23"/>
  <c r="C4618" i="23"/>
  <c r="E4618" i="23" s="1"/>
  <c r="D4618" i="23"/>
  <c r="B4033" i="23"/>
  <c r="D4033" i="23"/>
  <c r="C4033" i="23"/>
  <c r="B4746" i="23"/>
  <c r="D4746" i="23"/>
  <c r="B3547" i="23"/>
  <c r="C3547" i="23"/>
  <c r="F3547" i="23" s="1"/>
  <c r="D4570" i="23"/>
  <c r="C4570" i="23"/>
  <c r="F4570" i="23" s="1"/>
  <c r="B3676" i="23"/>
  <c r="C3676" i="23"/>
  <c r="D3676" i="23"/>
  <c r="B2429" i="23"/>
  <c r="C2429" i="23"/>
  <c r="D2429" i="23"/>
  <c r="C4370" i="23"/>
  <c r="E4370" i="23" s="1"/>
  <c r="D4370" i="23"/>
  <c r="B4370" i="23"/>
  <c r="B2460" i="23"/>
  <c r="C2460" i="23"/>
  <c r="D2460" i="23"/>
  <c r="D3556" i="23"/>
  <c r="C3556" i="23"/>
  <c r="F3556" i="23" s="1"/>
  <c r="B3556" i="23"/>
  <c r="D2357" i="23"/>
  <c r="B2357" i="23"/>
  <c r="D3492" i="23"/>
  <c r="C3492" i="23"/>
  <c r="F3492" i="23" s="1"/>
  <c r="C3133" i="23"/>
  <c r="D3133" i="23"/>
  <c r="B3133" i="23"/>
  <c r="B3009" i="23"/>
  <c r="D3009" i="23"/>
  <c r="C3009" i="23"/>
  <c r="C4948" i="23"/>
  <c r="D4948" i="23"/>
  <c r="B3885" i="23"/>
  <c r="C3885" i="23"/>
  <c r="E3885" i="23" s="1"/>
  <c r="D3885" i="23"/>
  <c r="D4397" i="23"/>
  <c r="C4397" i="23"/>
  <c r="F4397" i="23" s="1"/>
  <c r="B4397" i="23"/>
  <c r="B4909" i="23"/>
  <c r="C4909" i="23"/>
  <c r="D4909" i="23"/>
  <c r="B2694" i="23"/>
  <c r="C2694" i="23"/>
  <c r="E2694" i="23" s="1"/>
  <c r="D2694" i="23"/>
  <c r="D4004" i="23"/>
  <c r="C4004" i="23"/>
  <c r="E4004" i="23" s="1"/>
  <c r="B3373" i="23"/>
  <c r="C3373" i="23"/>
  <c r="D3373" i="23"/>
  <c r="D3957" i="23"/>
  <c r="C3957" i="23"/>
  <c r="F3957" i="23" s="1"/>
  <c r="B4469" i="23"/>
  <c r="D4469" i="23"/>
  <c r="D4981" i="23"/>
  <c r="C4981" i="23"/>
  <c r="D2766" i="23"/>
  <c r="C2766" i="23"/>
  <c r="D2541" i="23"/>
  <c r="B2541" i="23"/>
  <c r="C2541" i="23"/>
  <c r="E2541" i="23" s="1"/>
  <c r="B4029" i="23"/>
  <c r="D4029" i="23"/>
  <c r="C4541" i="23"/>
  <c r="B4541" i="23"/>
  <c r="B2326" i="23"/>
  <c r="D2326" i="23"/>
  <c r="B2838" i="23"/>
  <c r="D2838" i="23"/>
  <c r="C3363" i="23"/>
  <c r="F3363" i="23" s="1"/>
  <c r="D3363" i="23"/>
  <c r="B3363" i="23"/>
  <c r="C4188" i="23"/>
  <c r="D4188" i="23"/>
  <c r="B4188" i="23"/>
  <c r="C2388" i="23"/>
  <c r="E2388" i="23" s="1"/>
  <c r="D2388" i="23"/>
  <c r="C2813" i="23"/>
  <c r="F2813" i="23" s="1"/>
  <c r="D2813" i="23"/>
  <c r="C3517" i="23"/>
  <c r="D3517" i="23"/>
  <c r="C3670" i="23"/>
  <c r="D3670" i="23"/>
  <c r="B3317" i="23"/>
  <c r="D3317" i="23"/>
  <c r="C3317" i="23"/>
  <c r="C3509" i="23"/>
  <c r="B3509" i="23"/>
  <c r="D3509" i="23"/>
  <c r="B4374" i="23"/>
  <c r="D4374" i="23"/>
  <c r="C4118" i="23"/>
  <c r="D4118" i="23"/>
  <c r="B4118" i="23"/>
  <c r="D4758" i="23"/>
  <c r="B4758" i="23"/>
  <c r="C4758" i="23"/>
  <c r="C3286" i="23"/>
  <c r="E3286" i="23" s="1"/>
  <c r="B3286" i="23"/>
  <c r="D3286" i="23"/>
  <c r="B2663" i="23"/>
  <c r="D2663" i="23"/>
  <c r="C2663" i="23"/>
  <c r="B3175" i="23"/>
  <c r="C3175" i="23"/>
  <c r="D3175" i="23"/>
  <c r="C4558" i="23"/>
  <c r="F4558" i="23" s="1"/>
  <c r="B4558" i="23"/>
  <c r="D4558" i="23"/>
  <c r="C3542" i="23"/>
  <c r="D3542" i="23"/>
  <c r="C2415" i="23"/>
  <c r="D2415" i="23"/>
  <c r="B2415" i="23"/>
  <c r="D3334" i="23"/>
  <c r="C3334" i="23"/>
  <c r="E3334" i="23" s="1"/>
  <c r="C4199" i="23"/>
  <c r="E4199" i="23" s="1"/>
  <c r="D4199" i="23"/>
  <c r="B4199" i="23"/>
  <c r="B3854" i="23"/>
  <c r="C3854" i="23"/>
  <c r="D3854" i="23"/>
  <c r="B4630" i="23"/>
  <c r="C4630" i="23"/>
  <c r="E4630" i="23" s="1"/>
  <c r="D4630" i="23"/>
  <c r="B4775" i="23"/>
  <c r="D4775" i="23"/>
  <c r="B4335" i="23"/>
  <c r="D4335" i="23"/>
  <c r="C3303" i="23"/>
  <c r="F3303" i="23" s="1"/>
  <c r="B3303" i="23"/>
  <c r="D3303" i="23"/>
  <c r="B5264" i="23"/>
  <c r="C5264" i="23"/>
  <c r="D5264" i="23"/>
  <c r="B5367" i="23"/>
  <c r="C5367" i="23"/>
  <c r="D5367" i="23"/>
  <c r="B5282" i="23"/>
  <c r="C5282" i="23"/>
  <c r="F5282" i="23" s="1"/>
  <c r="D5282" i="23"/>
  <c r="B4755" i="23"/>
  <c r="D4755" i="23"/>
  <c r="B5061" i="23"/>
  <c r="C5061" i="23"/>
  <c r="D5061" i="23"/>
  <c r="C5142" i="23"/>
  <c r="E5142" i="23" s="1"/>
  <c r="D5142" i="23"/>
  <c r="C5065" i="23"/>
  <c r="E5065" i="23" s="1"/>
  <c r="D5065" i="23"/>
  <c r="D5047" i="23"/>
  <c r="B5047" i="23"/>
  <c r="B5227" i="23"/>
  <c r="C5227" i="23"/>
  <c r="D4911" i="23"/>
  <c r="B4911" i="23"/>
  <c r="B4571" i="23"/>
  <c r="C4571" i="23"/>
  <c r="D4571" i="23"/>
  <c r="B4459" i="23"/>
  <c r="C4459" i="23"/>
  <c r="D4459" i="23"/>
  <c r="D4675" i="23"/>
  <c r="B4675" i="23"/>
  <c r="C5155" i="23"/>
  <c r="E5155" i="23" s="1"/>
  <c r="B5155" i="23"/>
  <c r="D4979" i="23"/>
  <c r="B4979" i="23"/>
  <c r="B4235" i="23"/>
  <c r="C4235" i="23"/>
  <c r="D4235" i="23"/>
  <c r="D5330" i="23"/>
  <c r="B5330" i="23"/>
  <c r="C5330" i="23"/>
  <c r="F5330" i="23" s="1"/>
  <c r="C5125" i="23"/>
  <c r="D5125" i="23"/>
  <c r="B745" i="23"/>
  <c r="B1705" i="23"/>
  <c r="D763" i="23"/>
  <c r="C1339" i="23"/>
  <c r="E1339" i="23" s="1"/>
  <c r="C173" i="23"/>
  <c r="E173" i="23" s="1"/>
  <c r="D493" i="23"/>
  <c r="B826" i="23"/>
  <c r="D2106" i="23"/>
  <c r="D1027" i="23"/>
  <c r="B404" i="23"/>
  <c r="C1940" i="23"/>
  <c r="E1940" i="23" s="1"/>
  <c r="D1310" i="23"/>
  <c r="D3449" i="23"/>
  <c r="B424" i="23"/>
  <c r="D3056" i="23"/>
  <c r="D4848" i="23"/>
  <c r="D2304" i="23"/>
  <c r="D4626" i="23"/>
  <c r="C2979" i="23"/>
  <c r="F2979" i="23" s="1"/>
  <c r="B4764" i="23"/>
  <c r="D3802" i="23"/>
  <c r="C2326" i="23"/>
  <c r="F2326" i="23" s="1"/>
  <c r="C2089" i="23"/>
  <c r="E2089" i="23" s="1"/>
  <c r="C2106" i="23"/>
  <c r="B1310" i="23"/>
  <c r="C3449" i="23"/>
  <c r="B4985" i="23"/>
  <c r="C2580" i="23"/>
  <c r="B616" i="23"/>
  <c r="C3056" i="23"/>
  <c r="E3056" i="23" s="1"/>
  <c r="C4848" i="23"/>
  <c r="C4626" i="23"/>
  <c r="C3619" i="23"/>
  <c r="F3619" i="23" s="1"/>
  <c r="B2766" i="23"/>
  <c r="D1683" i="23"/>
  <c r="D1951" i="23"/>
  <c r="C3064" i="23"/>
  <c r="F3064" i="23" s="1"/>
  <c r="C1840" i="23"/>
  <c r="E1840" i="23" s="1"/>
  <c r="C410" i="23"/>
  <c r="B1146" i="23"/>
  <c r="D475" i="23"/>
  <c r="C987" i="23"/>
  <c r="B2089" i="23"/>
  <c r="B2193" i="23"/>
  <c r="D800" i="23"/>
  <c r="C1433" i="23"/>
  <c r="E1433" i="23" s="1"/>
  <c r="B338" i="23"/>
  <c r="B1242" i="23"/>
  <c r="C193" i="23"/>
  <c r="D1129" i="23"/>
  <c r="D314" i="23"/>
  <c r="C669" i="23"/>
  <c r="F669" i="23" s="1"/>
  <c r="B434" i="23"/>
  <c r="B608" i="23"/>
  <c r="C1107" i="23"/>
  <c r="D1964" i="23"/>
  <c r="D1575" i="23"/>
  <c r="C931" i="23"/>
  <c r="D11" i="23"/>
  <c r="D1263" i="23"/>
  <c r="D811" i="23"/>
  <c r="C838" i="23"/>
  <c r="E838" i="23" s="1"/>
  <c r="B2273" i="23"/>
  <c r="C691" i="23"/>
  <c r="D2227" i="23"/>
  <c r="D1476" i="23"/>
  <c r="C741" i="23"/>
  <c r="F741" i="23" s="1"/>
  <c r="C1833" i="23"/>
  <c r="E1833" i="23" s="1"/>
  <c r="D1458" i="23"/>
  <c r="D2034" i="23"/>
  <c r="B204" i="23"/>
  <c r="C1868" i="23"/>
  <c r="E1868" i="23" s="1"/>
  <c r="D899" i="23"/>
  <c r="C1091" i="23"/>
  <c r="C1525" i="23"/>
  <c r="E1525" i="23" s="1"/>
  <c r="D1886" i="23"/>
  <c r="C715" i="23"/>
  <c r="F715" i="23" s="1"/>
  <c r="C2059" i="23"/>
  <c r="D476" i="23"/>
  <c r="C381" i="23"/>
  <c r="D550" i="23"/>
  <c r="B1574" i="23"/>
  <c r="C1584" i="23"/>
  <c r="E1584" i="23" s="1"/>
  <c r="D1473" i="23"/>
  <c r="C467" i="23"/>
  <c r="E467" i="23" s="1"/>
  <c r="B1427" i="23"/>
  <c r="D228" i="23"/>
  <c r="D740" i="23"/>
  <c r="C197" i="23"/>
  <c r="C1413" i="23"/>
  <c r="F1413" i="23" s="1"/>
  <c r="D238" i="23"/>
  <c r="C1262" i="23"/>
  <c r="E1262" i="23" s="1"/>
  <c r="B2616" i="23"/>
  <c r="B931" i="23"/>
  <c r="C1476" i="23"/>
  <c r="B1752" i="23"/>
  <c r="C2153" i="23"/>
  <c r="F2153" i="23" s="1"/>
  <c r="C1458" i="23"/>
  <c r="D1091" i="23"/>
  <c r="C350" i="23"/>
  <c r="D1374" i="23"/>
  <c r="C476" i="23"/>
  <c r="E476" i="23" s="1"/>
  <c r="D1213" i="23"/>
  <c r="B240" i="23"/>
  <c r="D787" i="23"/>
  <c r="C1964" i="23"/>
  <c r="D2108" i="23"/>
  <c r="C2227" i="23"/>
  <c r="E2227" i="23" s="1"/>
  <c r="D1574" i="23"/>
  <c r="B1473" i="23"/>
  <c r="D1491" i="23"/>
  <c r="C228" i="23"/>
  <c r="E228" i="23" s="1"/>
  <c r="C238" i="23"/>
  <c r="B1262" i="23"/>
  <c r="C81" i="23"/>
  <c r="F81" i="23" s="1"/>
  <c r="D18" i="23"/>
  <c r="C1051" i="23"/>
  <c r="F1051" i="23" s="1"/>
  <c r="D1452" i="23"/>
  <c r="D1063" i="23"/>
  <c r="C986" i="23"/>
  <c r="F986" i="23" s="1"/>
  <c r="D180" i="23"/>
  <c r="D1780" i="23"/>
  <c r="B11" i="23"/>
  <c r="D751" i="23"/>
  <c r="D1954" i="23"/>
  <c r="C811" i="23"/>
  <c r="F811" i="23" s="1"/>
  <c r="C1323" i="23"/>
  <c r="E1323" i="23" s="1"/>
  <c r="D1084" i="23"/>
  <c r="C2108" i="23"/>
  <c r="F2108" i="23" s="1"/>
  <c r="D298" i="23"/>
  <c r="C964" i="23"/>
  <c r="F964" i="23" s="1"/>
  <c r="D229" i="23"/>
  <c r="C2213" i="23"/>
  <c r="E2213" i="23" s="1"/>
  <c r="D1752" i="23"/>
  <c r="B2153" i="23"/>
  <c r="D1010" i="23"/>
  <c r="C891" i="23"/>
  <c r="C1389" i="23"/>
  <c r="B1709" i="23"/>
  <c r="D10" i="23"/>
  <c r="D1236" i="23"/>
  <c r="D350" i="23"/>
  <c r="C1374" i="23"/>
  <c r="E1374" i="23" s="1"/>
  <c r="D1359" i="23"/>
  <c r="C1213" i="23"/>
  <c r="D30" i="23"/>
  <c r="D531" i="23"/>
  <c r="B787" i="23"/>
  <c r="C1491" i="23"/>
  <c r="E1491" i="23" s="1"/>
  <c r="D804" i="23"/>
  <c r="C1636" i="23"/>
  <c r="E1636" i="23" s="1"/>
  <c r="B1051" i="23"/>
  <c r="C1452" i="23"/>
  <c r="B1954" i="23"/>
  <c r="C1835" i="23"/>
  <c r="E1835" i="23" s="1"/>
  <c r="C1084" i="23"/>
  <c r="E1084" i="23" s="1"/>
  <c r="B964" i="23"/>
  <c r="C229" i="23"/>
  <c r="E229" i="23" s="1"/>
  <c r="C1010" i="23"/>
  <c r="E1010" i="23" s="1"/>
  <c r="D1709" i="23"/>
  <c r="D64" i="23"/>
  <c r="D1013" i="23"/>
  <c r="C1858" i="23"/>
  <c r="F1858" i="23" s="1"/>
  <c r="D1739" i="23"/>
  <c r="C30" i="23"/>
  <c r="F30" i="23" s="1"/>
  <c r="B2058" i="23"/>
  <c r="C531" i="23"/>
  <c r="C292" i="23"/>
  <c r="C804" i="23"/>
  <c r="D1636" i="23"/>
  <c r="C2148" i="23"/>
  <c r="F2148" i="23" s="1"/>
  <c r="D901" i="23"/>
  <c r="C1563" i="23"/>
  <c r="E1563" i="23" s="1"/>
  <c r="C2075" i="23"/>
  <c r="E2075" i="23" s="1"/>
  <c r="C940" i="23"/>
  <c r="B180" i="23"/>
  <c r="D1268" i="23"/>
  <c r="B1780" i="23"/>
  <c r="B1835" i="23"/>
  <c r="D2072" i="23"/>
  <c r="D1257" i="23"/>
  <c r="D690" i="23"/>
  <c r="B443" i="23"/>
  <c r="C1915" i="23"/>
  <c r="F1915" i="23" s="1"/>
  <c r="D621" i="23"/>
  <c r="C64" i="23"/>
  <c r="D2115" i="23"/>
  <c r="C1556" i="23"/>
  <c r="E1556" i="23" s="1"/>
  <c r="C1013" i="23"/>
  <c r="F1013" i="23" s="1"/>
  <c r="D2037" i="23"/>
  <c r="B1858" i="23"/>
  <c r="B1739" i="23"/>
  <c r="D988" i="23"/>
  <c r="C1062" i="23"/>
  <c r="E1062" i="23" s="1"/>
  <c r="D535" i="23"/>
  <c r="D3632" i="23"/>
  <c r="D2058" i="23"/>
  <c r="B292" i="23"/>
  <c r="D1444" i="23"/>
  <c r="D2148" i="23"/>
  <c r="C901" i="23"/>
  <c r="D1925" i="23"/>
  <c r="B750" i="23"/>
  <c r="D1774" i="23"/>
  <c r="D539" i="23"/>
  <c r="C2257" i="23"/>
  <c r="E2257" i="23" s="1"/>
  <c r="D986" i="23"/>
  <c r="D452" i="23"/>
  <c r="B81" i="23"/>
  <c r="C1618" i="23"/>
  <c r="D1443" i="23"/>
  <c r="B1955" i="23"/>
  <c r="B1563" i="23"/>
  <c r="D2075" i="23"/>
  <c r="B474" i="23"/>
  <c r="D1498" i="23"/>
  <c r="B2074" i="23"/>
  <c r="D56" i="23"/>
  <c r="D1953" i="23"/>
  <c r="D1834" i="23"/>
  <c r="C1988" i="23"/>
  <c r="F1988" i="23" s="1"/>
  <c r="C1257" i="23"/>
  <c r="E1257" i="23" s="1"/>
  <c r="C690" i="23"/>
  <c r="F690" i="23" s="1"/>
  <c r="C1394" i="23"/>
  <c r="E1394" i="23" s="1"/>
  <c r="D443" i="23"/>
  <c r="C1467" i="23"/>
  <c r="C652" i="23"/>
  <c r="E652" i="23" s="1"/>
  <c r="D378" i="23"/>
  <c r="C2115" i="23"/>
  <c r="F2115" i="23" s="1"/>
  <c r="C2037" i="23"/>
  <c r="F2037" i="23" s="1"/>
  <c r="B862" i="23"/>
  <c r="C395" i="23"/>
  <c r="B1725" i="23"/>
  <c r="D1062" i="23"/>
  <c r="C1444" i="23"/>
  <c r="F1444" i="23" s="1"/>
  <c r="C1925" i="23"/>
  <c r="F1925" i="23" s="1"/>
  <c r="D750" i="23"/>
  <c r="B1774" i="23"/>
  <c r="B1865" i="23"/>
  <c r="B594" i="23"/>
  <c r="C300" i="23"/>
  <c r="F300" i="23" s="1"/>
  <c r="D419" i="23"/>
  <c r="D572" i="23"/>
  <c r="B1953" i="23"/>
  <c r="C1834" i="23"/>
  <c r="E1834" i="23" s="1"/>
  <c r="D1715" i="23"/>
  <c r="D809" i="23"/>
  <c r="B1467" i="23"/>
  <c r="D652" i="23"/>
  <c r="C2193" i="23"/>
  <c r="F2193" i="23" s="1"/>
  <c r="D8" i="23"/>
  <c r="C530" i="23"/>
  <c r="E530" i="23" s="1"/>
  <c r="D1681" i="23"/>
  <c r="C872" i="23"/>
  <c r="F872" i="23" s="1"/>
  <c r="C1738" i="23"/>
  <c r="B530" i="23"/>
  <c r="C1681" i="23"/>
  <c r="D1434" i="23"/>
  <c r="D249" i="23"/>
  <c r="D2104" i="23"/>
  <c r="D1801" i="23"/>
  <c r="B8" i="23"/>
  <c r="D1554" i="23"/>
  <c r="D922" i="23"/>
  <c r="C1434" i="23"/>
  <c r="B1554" i="23"/>
  <c r="C1801" i="23"/>
  <c r="E1801" i="23" s="1"/>
  <c r="D114" i="23"/>
  <c r="B625" i="23"/>
  <c r="C1466" i="23"/>
  <c r="E1466" i="23" s="1"/>
  <c r="C2169" i="23"/>
  <c r="B410" i="23"/>
  <c r="C922" i="23"/>
  <c r="D648" i="23"/>
  <c r="B114" i="23"/>
  <c r="B897" i="23"/>
  <c r="C1042" i="23"/>
  <c r="E1042" i="23" s="1"/>
  <c r="D418" i="23"/>
  <c r="D720" i="23"/>
  <c r="B681" i="23"/>
  <c r="D1600" i="23"/>
  <c r="D993" i="23"/>
  <c r="B872" i="23"/>
  <c r="D714" i="23"/>
  <c r="D888" i="23"/>
  <c r="C360" i="23"/>
  <c r="F360" i="23" s="1"/>
  <c r="C96" i="23"/>
  <c r="D680" i="23"/>
  <c r="B360" i="23"/>
  <c r="C680" i="23"/>
  <c r="E680" i="23" s="1"/>
  <c r="C155" i="23"/>
  <c r="E155" i="23" s="1"/>
  <c r="D1691" i="23"/>
  <c r="D1362" i="23"/>
  <c r="B155" i="23"/>
  <c r="C1691" i="23"/>
  <c r="D547" i="23"/>
  <c r="C2082" i="23"/>
  <c r="D427" i="23"/>
  <c r="C188" i="23"/>
  <c r="E188" i="23" s="1"/>
  <c r="D1842" i="23"/>
  <c r="B2171" i="23"/>
  <c r="C780" i="23"/>
  <c r="F780" i="23" s="1"/>
  <c r="C83" i="23"/>
  <c r="E83" i="23" s="1"/>
  <c r="D1456" i="23"/>
  <c r="C1963" i="23"/>
  <c r="B1962" i="23"/>
  <c r="C667" i="23"/>
  <c r="F667" i="23" s="1"/>
  <c r="B667" i="23"/>
  <c r="B2082" i="23"/>
  <c r="C427" i="23"/>
  <c r="E427" i="23" s="1"/>
  <c r="D460" i="23"/>
  <c r="B954" i="23"/>
  <c r="C432" i="23"/>
  <c r="B1456" i="23"/>
  <c r="D1866" i="23"/>
  <c r="C723" i="23"/>
  <c r="F723" i="23" s="1"/>
  <c r="D1747" i="23"/>
  <c r="B428" i="23"/>
  <c r="B1451" i="23"/>
  <c r="B1897" i="23"/>
  <c r="C699" i="23"/>
  <c r="E699" i="23" s="1"/>
  <c r="B1147" i="23"/>
  <c r="D96" i="23"/>
  <c r="C53" i="23"/>
  <c r="E53" i="23" s="1"/>
  <c r="B1347" i="23"/>
  <c r="C1345" i="23"/>
  <c r="E1345" i="23" s="1"/>
  <c r="D1353" i="23"/>
  <c r="C337" i="23"/>
  <c r="F337" i="23" s="1"/>
  <c r="B1160" i="23"/>
  <c r="D1689" i="23"/>
  <c r="B418" i="23"/>
  <c r="B720" i="23"/>
  <c r="C993" i="23"/>
  <c r="F993" i="23" s="1"/>
  <c r="C689" i="23"/>
  <c r="E689" i="23" s="1"/>
  <c r="B1466" i="23"/>
  <c r="C249" i="23"/>
  <c r="E249" i="23" s="1"/>
  <c r="C386" i="23"/>
  <c r="D1136" i="23"/>
  <c r="D1840" i="23"/>
  <c r="C714" i="23"/>
  <c r="F714" i="23" s="1"/>
  <c r="C849" i="23"/>
  <c r="E849" i="23" s="1"/>
  <c r="C1689" i="23"/>
  <c r="E1689" i="23" s="1"/>
  <c r="D1505" i="23"/>
  <c r="B386" i="23"/>
  <c r="C1136" i="23"/>
  <c r="D930" i="23"/>
  <c r="B689" i="23"/>
  <c r="C1361" i="23"/>
  <c r="E1361" i="23" s="1"/>
  <c r="B1672" i="23"/>
  <c r="C930" i="23"/>
  <c r="E930" i="23" s="1"/>
  <c r="B1744" i="23"/>
  <c r="B1761" i="23"/>
  <c r="D1944" i="23"/>
  <c r="B1888" i="23"/>
  <c r="D1649" i="23"/>
  <c r="D1064" i="23"/>
  <c r="C825" i="23"/>
  <c r="F825" i="23" s="1"/>
  <c r="D898" i="23"/>
  <c r="D304" i="23"/>
  <c r="C1226" i="23"/>
  <c r="B1361" i="23"/>
  <c r="C2184" i="23"/>
  <c r="D2201" i="23"/>
  <c r="B2256" i="23"/>
  <c r="D1761" i="23"/>
  <c r="C1944" i="23"/>
  <c r="E1944" i="23" s="1"/>
  <c r="D1888" i="23"/>
  <c r="D1512" i="23"/>
  <c r="D1273" i="23"/>
  <c r="C898" i="23"/>
  <c r="F898" i="23" s="1"/>
  <c r="B2160" i="23"/>
  <c r="D1985" i="23"/>
  <c r="B1226" i="23"/>
  <c r="D1672" i="23"/>
  <c r="C1744" i="23"/>
  <c r="E1744" i="23" s="1"/>
  <c r="D2184" i="23"/>
  <c r="C2201" i="23"/>
  <c r="F2201" i="23" s="1"/>
  <c r="D1442" i="23"/>
  <c r="D2256" i="23"/>
  <c r="B1952" i="23"/>
  <c r="B808" i="23"/>
  <c r="C1512" i="23"/>
  <c r="F1512" i="23" s="1"/>
  <c r="C1273" i="23"/>
  <c r="F1273" i="23" s="1"/>
  <c r="D2160" i="23"/>
  <c r="C1985" i="23"/>
  <c r="B921" i="23"/>
  <c r="C1442" i="23"/>
  <c r="F1442" i="23" s="1"/>
  <c r="B481" i="23"/>
  <c r="D681" i="23"/>
  <c r="D625" i="23"/>
  <c r="D808" i="23"/>
  <c r="D1410" i="23"/>
  <c r="C897" i="23"/>
  <c r="C202" i="23"/>
  <c r="B1738" i="23"/>
  <c r="C1088" i="23"/>
  <c r="E1088" i="23" s="1"/>
  <c r="D921" i="23"/>
  <c r="B208" i="23"/>
  <c r="D2088" i="23"/>
  <c r="B202" i="23"/>
  <c r="C2104" i="23"/>
  <c r="B2112" i="23"/>
  <c r="C841" i="23"/>
  <c r="F841" i="23" s="1"/>
  <c r="D2112" i="23"/>
  <c r="C208" i="23"/>
  <c r="F208" i="23" s="1"/>
  <c r="C51" i="23"/>
  <c r="F51" i="23" s="1"/>
  <c r="B60" i="23"/>
  <c r="B337" i="23"/>
  <c r="C880" i="23"/>
  <c r="C60" i="23"/>
  <c r="F60" i="23" s="1"/>
  <c r="C1353" i="23"/>
  <c r="F1353" i="23" s="1"/>
  <c r="B51" i="23"/>
  <c r="D576" i="23"/>
  <c r="C648" i="23"/>
  <c r="E648" i="23" s="1"/>
  <c r="C481" i="23"/>
  <c r="C1064" i="23"/>
  <c r="E1064" i="23" s="1"/>
  <c r="D2169" i="23"/>
  <c r="C1080" i="23"/>
  <c r="B1600" i="23"/>
  <c r="B409" i="23"/>
  <c r="D1232" i="23"/>
  <c r="D825" i="23"/>
  <c r="D889" i="23"/>
  <c r="C1296" i="23"/>
  <c r="C1506" i="23"/>
  <c r="B1474" i="23"/>
  <c r="C985" i="23"/>
  <c r="B2081" i="23"/>
  <c r="D705" i="23"/>
  <c r="B329" i="23"/>
  <c r="B568" i="23"/>
  <c r="B1080" i="23"/>
  <c r="D329" i="23"/>
  <c r="B1088" i="23"/>
  <c r="C136" i="23"/>
  <c r="E136" i="23" s="1"/>
  <c r="B880" i="23"/>
  <c r="B136" i="23"/>
  <c r="B1592" i="23"/>
  <c r="D841" i="23"/>
  <c r="C576" i="23"/>
  <c r="E576" i="23" s="1"/>
  <c r="B849" i="23"/>
  <c r="D1160" i="23"/>
  <c r="D409" i="23"/>
  <c r="B1433" i="23"/>
  <c r="C1232" i="23"/>
  <c r="F1232" i="23" s="1"/>
  <c r="C1505" i="23"/>
  <c r="E1505" i="23" s="1"/>
  <c r="D1952" i="23"/>
  <c r="C1649" i="23"/>
  <c r="C2088" i="23"/>
  <c r="C1410" i="23"/>
  <c r="E1410" i="23" s="1"/>
  <c r="C304" i="23"/>
  <c r="F304" i="23" s="1"/>
  <c r="D568" i="23"/>
  <c r="D1592" i="23"/>
  <c r="B1298" i="23"/>
  <c r="D98" i="23"/>
  <c r="C98" i="23"/>
  <c r="E98" i="23" s="1"/>
  <c r="B912" i="23"/>
  <c r="C1304" i="23"/>
  <c r="C1881" i="23"/>
  <c r="E1881" i="23" s="1"/>
  <c r="B602" i="23"/>
  <c r="B664" i="23"/>
  <c r="B892" i="23"/>
  <c r="D549" i="23"/>
  <c r="D1266" i="23"/>
  <c r="C2107" i="23"/>
  <c r="F2107" i="23" s="1"/>
  <c r="C1082" i="23"/>
  <c r="E1082" i="23" s="1"/>
  <c r="C1594" i="23"/>
  <c r="F1594" i="23" s="1"/>
  <c r="D788" i="23"/>
  <c r="D1876" i="23"/>
  <c r="B1260" i="23"/>
  <c r="B341" i="23"/>
  <c r="D41" i="23"/>
  <c r="B559" i="23"/>
  <c r="D1071" i="23"/>
  <c r="D1583" i="23"/>
  <c r="B1131" i="23"/>
  <c r="B1670" i="23"/>
  <c r="B247" i="23"/>
  <c r="C1783" i="23"/>
  <c r="E1783" i="23" s="1"/>
  <c r="C2154" i="23"/>
  <c r="C29" i="23"/>
  <c r="B1166" i="23"/>
  <c r="D946" i="23"/>
  <c r="B557" i="23"/>
  <c r="D12" i="23"/>
  <c r="D980" i="23"/>
  <c r="D629" i="23"/>
  <c r="C158" i="23"/>
  <c r="C1931" i="23"/>
  <c r="F1931" i="23" s="1"/>
  <c r="C2140" i="23"/>
  <c r="B253" i="23"/>
  <c r="C358" i="23"/>
  <c r="E358" i="23" s="1"/>
  <c r="C870" i="23"/>
  <c r="E870" i="23" s="1"/>
  <c r="B1107" i="23"/>
  <c r="B2195" i="23"/>
  <c r="D996" i="23"/>
  <c r="C1733" i="23"/>
  <c r="E1733" i="23" s="1"/>
  <c r="D40" i="23"/>
  <c r="D2185" i="23"/>
  <c r="C108" i="23"/>
  <c r="E108" i="23" s="1"/>
  <c r="B2065" i="23"/>
  <c r="D1076" i="23"/>
  <c r="B1588" i="23"/>
  <c r="B157" i="23"/>
  <c r="B669" i="23"/>
  <c r="D1350" i="23"/>
  <c r="C772" i="23"/>
  <c r="E772" i="23" s="1"/>
  <c r="B1284" i="23"/>
  <c r="B1796" i="23"/>
  <c r="C664" i="23"/>
  <c r="F664" i="23" s="1"/>
  <c r="D434" i="23"/>
  <c r="D1484" i="23"/>
  <c r="C1901" i="23"/>
  <c r="C342" i="23"/>
  <c r="F342" i="23" s="1"/>
  <c r="D608" i="23"/>
  <c r="D1333" i="23"/>
  <c r="C1845" i="23"/>
  <c r="F1845" i="23" s="1"/>
  <c r="B1355" i="23"/>
  <c r="D92" i="23"/>
  <c r="D1533" i="23"/>
  <c r="D2045" i="23"/>
  <c r="B2416" i="23"/>
  <c r="B2928" i="23"/>
  <c r="D1930" i="23"/>
  <c r="C403" i="23"/>
  <c r="F403" i="23" s="1"/>
  <c r="D2067" i="23"/>
  <c r="B1060" i="23"/>
  <c r="C2020" i="23"/>
  <c r="F2020" i="23" s="1"/>
  <c r="B389" i="23"/>
  <c r="D1221" i="23"/>
  <c r="D1882" i="23"/>
  <c r="C1032" i="23"/>
  <c r="F1032" i="23" s="1"/>
  <c r="C237" i="23"/>
  <c r="E237" i="23" s="1"/>
  <c r="C1333" i="23"/>
  <c r="E1333" i="23" s="1"/>
  <c r="D1547" i="23"/>
  <c r="C92" i="23"/>
  <c r="D1021" i="23"/>
  <c r="C1533" i="23"/>
  <c r="F1533" i="23" s="1"/>
  <c r="C1930" i="23"/>
  <c r="E1930" i="23" s="1"/>
  <c r="B403" i="23"/>
  <c r="D1060" i="23"/>
  <c r="B2020" i="23"/>
  <c r="B1221" i="23"/>
  <c r="B1582" i="23"/>
  <c r="D402" i="23"/>
  <c r="D821" i="23"/>
  <c r="C2102" i="23"/>
  <c r="F2102" i="23" s="1"/>
  <c r="D1383" i="23"/>
  <c r="C1404" i="23"/>
  <c r="E1404" i="23" s="1"/>
  <c r="C1916" i="23"/>
  <c r="F1916" i="23" s="1"/>
  <c r="D157" i="23"/>
  <c r="B1350" i="23"/>
  <c r="C1284" i="23"/>
  <c r="C526" i="23"/>
  <c r="F526" i="23" s="1"/>
  <c r="D846" i="23"/>
  <c r="C1112" i="23"/>
  <c r="E1112" i="23" s="1"/>
  <c r="C2217" i="23"/>
  <c r="F2217" i="23" s="1"/>
  <c r="C1548" i="23"/>
  <c r="E1548" i="23" s="1"/>
  <c r="D237" i="23"/>
  <c r="C2042" i="23"/>
  <c r="C821" i="23"/>
  <c r="C1182" i="23"/>
  <c r="B1694" i="23"/>
  <c r="D331" i="23"/>
  <c r="C1547" i="23"/>
  <c r="E1547" i="23" s="1"/>
  <c r="C1021" i="23"/>
  <c r="E1021" i="23" s="1"/>
  <c r="D1894" i="23"/>
  <c r="D3440" i="23"/>
  <c r="D3952" i="23"/>
  <c r="D2131" i="23"/>
  <c r="C868" i="23"/>
  <c r="F868" i="23" s="1"/>
  <c r="D1070" i="23"/>
  <c r="D1582" i="23"/>
  <c r="C223" i="23"/>
  <c r="E223" i="23" s="1"/>
  <c r="B2002" i="23"/>
  <c r="D620" i="23"/>
  <c r="B2284" i="23"/>
  <c r="B1101" i="23"/>
  <c r="C1383" i="23"/>
  <c r="E1383" i="23" s="1"/>
  <c r="D1895" i="23"/>
  <c r="C721" i="23"/>
  <c r="F721" i="23" s="1"/>
  <c r="C1251" i="23"/>
  <c r="E1251" i="23" s="1"/>
  <c r="D2155" i="23"/>
  <c r="D892" i="23"/>
  <c r="B1404" i="23"/>
  <c r="B1916" i="23"/>
  <c r="D582" i="23"/>
  <c r="D1990" i="23"/>
  <c r="B526" i="23"/>
  <c r="C846" i="23"/>
  <c r="E846" i="23" s="1"/>
  <c r="B2217" i="23"/>
  <c r="B1548" i="23"/>
  <c r="B1594" i="23"/>
  <c r="B2042" i="23"/>
  <c r="B1182" i="23"/>
  <c r="C1694" i="23"/>
  <c r="F1694" i="23" s="1"/>
  <c r="C331" i="23"/>
  <c r="E331" i="23" s="1"/>
  <c r="D1035" i="23"/>
  <c r="B1894" i="23"/>
  <c r="C82" i="23"/>
  <c r="C2131" i="23"/>
  <c r="D868" i="23"/>
  <c r="C2084" i="23"/>
  <c r="F2084" i="23" s="1"/>
  <c r="C558" i="23"/>
  <c r="E558" i="23" s="1"/>
  <c r="C1070" i="23"/>
  <c r="F1070" i="23" s="1"/>
  <c r="B3960" i="23"/>
  <c r="C1076" i="23"/>
  <c r="F1076" i="23" s="1"/>
  <c r="D1112" i="23"/>
  <c r="C1371" i="23"/>
  <c r="C359" i="23"/>
  <c r="D871" i="23"/>
  <c r="D1772" i="23"/>
  <c r="D525" i="23"/>
  <c r="D227" i="23"/>
  <c r="B2275" i="23"/>
  <c r="B1266" i="23"/>
  <c r="B1632" i="23"/>
  <c r="C670" i="23"/>
  <c r="C1035" i="23"/>
  <c r="E1035" i="23" s="1"/>
  <c r="B1931" i="23"/>
  <c r="B2140" i="23"/>
  <c r="C1382" i="23"/>
  <c r="E1382" i="23" s="1"/>
  <c r="B82" i="23"/>
  <c r="D2195" i="23"/>
  <c r="D2084" i="23"/>
  <c r="C40" i="23"/>
  <c r="E40" i="23" s="1"/>
  <c r="B558" i="23"/>
  <c r="C859" i="23"/>
  <c r="F859" i="23" s="1"/>
  <c r="D670" i="23"/>
  <c r="B1382" i="23"/>
  <c r="D2024" i="23"/>
  <c r="B2145" i="23"/>
  <c r="C1132" i="23"/>
  <c r="B1105" i="23"/>
  <c r="D1690" i="23"/>
  <c r="C1488" i="23"/>
  <c r="F1488" i="23" s="1"/>
  <c r="C632" i="23"/>
  <c r="F632" i="23" s="1"/>
  <c r="B1488" i="23"/>
  <c r="D612" i="23"/>
  <c r="D1097" i="23"/>
  <c r="D1482" i="23"/>
  <c r="D976" i="23"/>
  <c r="B251" i="23"/>
  <c r="C1482" i="23"/>
  <c r="F1482" i="23" s="1"/>
  <c r="C1856" i="23"/>
  <c r="F1856" i="23" s="1"/>
  <c r="B539" i="23"/>
  <c r="D2074" i="23"/>
  <c r="C1443" i="23"/>
  <c r="E1443" i="23" s="1"/>
  <c r="D1955" i="23"/>
  <c r="D2248" i="23"/>
  <c r="B1634" i="23"/>
  <c r="D179" i="23"/>
  <c r="C1203" i="23"/>
  <c r="E1203" i="23" s="1"/>
  <c r="C452" i="23"/>
  <c r="E452" i="23" s="1"/>
  <c r="C1368" i="23"/>
  <c r="F1368" i="23" s="1"/>
  <c r="C2034" i="23"/>
  <c r="E2034" i="23" s="1"/>
  <c r="B891" i="23"/>
  <c r="B1915" i="23"/>
  <c r="C962" i="23"/>
  <c r="E962" i="23" s="1"/>
  <c r="C2288" i="23"/>
  <c r="E2288" i="23" s="1"/>
  <c r="D200" i="23"/>
  <c r="C299" i="23"/>
  <c r="F299" i="23" s="1"/>
  <c r="B1323" i="23"/>
  <c r="C56" i="23"/>
  <c r="E56" i="23" s="1"/>
  <c r="D299" i="23"/>
  <c r="B545" i="23"/>
  <c r="C179" i="23"/>
  <c r="E179" i="23" s="1"/>
  <c r="D1048" i="23"/>
  <c r="B1368" i="23"/>
  <c r="B2168" i="23"/>
  <c r="B1152" i="23"/>
  <c r="B913" i="23"/>
  <c r="D1745" i="23"/>
  <c r="D2257" i="23"/>
  <c r="C474" i="23"/>
  <c r="E474" i="23" s="1"/>
  <c r="C994" i="23"/>
  <c r="F994" i="23" s="1"/>
  <c r="D1330" i="23"/>
  <c r="D753" i="23"/>
  <c r="C240" i="23"/>
  <c r="F240" i="23" s="1"/>
  <c r="B272" i="23"/>
  <c r="B2016" i="23"/>
  <c r="B393" i="23"/>
  <c r="B1417" i="23"/>
  <c r="C18" i="23"/>
  <c r="E18" i="23" s="1"/>
  <c r="B640" i="23"/>
  <c r="C1498" i="23"/>
  <c r="F1498" i="23" s="1"/>
  <c r="C1057" i="23"/>
  <c r="E1057" i="23" s="1"/>
  <c r="B298" i="23"/>
  <c r="C1721" i="23"/>
  <c r="D1584" i="23"/>
  <c r="C1789" i="23"/>
  <c r="E1789" i="23" s="1"/>
  <c r="C269" i="23"/>
  <c r="E269" i="23" s="1"/>
  <c r="D1270" i="23"/>
  <c r="C1809" i="23"/>
  <c r="F1809" i="23" s="1"/>
  <c r="C739" i="23"/>
  <c r="F739" i="23" s="1"/>
  <c r="D830" i="23"/>
  <c r="D802" i="23"/>
  <c r="C1660" i="23"/>
  <c r="E1660" i="23" s="1"/>
  <c r="B413" i="23"/>
  <c r="C1757" i="23"/>
  <c r="E1757" i="23" s="1"/>
  <c r="C1015" i="23"/>
  <c r="E1015" i="23" s="1"/>
  <c r="C1527" i="23"/>
  <c r="E1527" i="23" s="1"/>
  <c r="C353" i="23"/>
  <c r="F353" i="23" s="1"/>
  <c r="C1011" i="23"/>
  <c r="E1011" i="23" s="1"/>
  <c r="B1540" i="23"/>
  <c r="B997" i="23"/>
  <c r="D1317" i="23"/>
  <c r="B2328" i="23"/>
  <c r="D507" i="23"/>
  <c r="D1965" i="23"/>
  <c r="C647" i="23"/>
  <c r="E647" i="23" s="1"/>
  <c r="D1479" i="23"/>
  <c r="C4512" i="23"/>
  <c r="C48" i="23"/>
  <c r="F48" i="23" s="1"/>
  <c r="D2078" i="23"/>
  <c r="C1231" i="23"/>
  <c r="E1231" i="23" s="1"/>
  <c r="D1487" i="23"/>
  <c r="B3944" i="23"/>
  <c r="D4520" i="23"/>
  <c r="D1256" i="23"/>
  <c r="B2214" i="23"/>
  <c r="B645" i="23"/>
  <c r="C2158" i="23"/>
  <c r="E2158" i="23" s="1"/>
  <c r="C3704" i="23"/>
  <c r="E3704" i="23" s="1"/>
  <c r="D4920" i="23"/>
  <c r="C2028" i="23"/>
  <c r="F2028" i="23" s="1"/>
  <c r="B562" i="23"/>
  <c r="C312" i="23"/>
  <c r="E312" i="23" s="1"/>
  <c r="D822" i="23"/>
  <c r="D815" i="23"/>
  <c r="B781" i="23"/>
  <c r="B2019" i="23"/>
  <c r="B597" i="23"/>
  <c r="C2005" i="23"/>
  <c r="E2005" i="23" s="1"/>
  <c r="C830" i="23"/>
  <c r="F830" i="23" s="1"/>
  <c r="C1327" i="23"/>
  <c r="E1327" i="23" s="1"/>
  <c r="C3144" i="23"/>
  <c r="B2141" i="23"/>
  <c r="B1527" i="23"/>
  <c r="B2320" i="23"/>
  <c r="D997" i="23"/>
  <c r="C1317" i="23"/>
  <c r="E1317" i="23" s="1"/>
  <c r="B4504" i="23"/>
  <c r="C2665" i="23"/>
  <c r="E2665" i="23" s="1"/>
  <c r="C1965" i="23"/>
  <c r="F1965" i="23" s="1"/>
  <c r="D85" i="23"/>
  <c r="B647" i="23"/>
  <c r="C1479" i="23"/>
  <c r="E1479" i="23" s="1"/>
  <c r="B1082" i="23"/>
  <c r="B48" i="23"/>
  <c r="B2078" i="23"/>
  <c r="C1487" i="23"/>
  <c r="F1487" i="23" s="1"/>
  <c r="C3944" i="23"/>
  <c r="C1256" i="23"/>
  <c r="F1256" i="23" s="1"/>
  <c r="C57" i="23"/>
  <c r="E57" i="23" s="1"/>
  <c r="B2222" i="23"/>
  <c r="C4920" i="23"/>
  <c r="F4920" i="23" s="1"/>
  <c r="C2441" i="23"/>
  <c r="F2441" i="23" s="1"/>
  <c r="D3337" i="23"/>
  <c r="B3418" i="23"/>
  <c r="D293" i="23"/>
  <c r="C1639" i="23"/>
  <c r="E1639" i="23" s="1"/>
  <c r="D995" i="23"/>
  <c r="D1165" i="23"/>
  <c r="C3200" i="23"/>
  <c r="E3200" i="23" s="1"/>
  <c r="D1357" i="23"/>
  <c r="C886" i="23"/>
  <c r="E886" i="23" s="1"/>
  <c r="B1306" i="23"/>
  <c r="B1327" i="23"/>
  <c r="C2141" i="23"/>
  <c r="E2141" i="23" s="1"/>
  <c r="C2039" i="23"/>
  <c r="E2039" i="23" s="1"/>
  <c r="B78" i="23"/>
  <c r="B2490" i="23"/>
  <c r="D2269" i="23"/>
  <c r="C565" i="23"/>
  <c r="E565" i="23" s="1"/>
  <c r="B655" i="23"/>
  <c r="D2234" i="23"/>
  <c r="C2792" i="23"/>
  <c r="E2792" i="23" s="1"/>
  <c r="C3304" i="23"/>
  <c r="E3304" i="23" s="1"/>
  <c r="C3065" i="23"/>
  <c r="E3065" i="23" s="1"/>
  <c r="D1803" i="23"/>
  <c r="D2086" i="23"/>
  <c r="C748" i="23"/>
  <c r="E748" i="23" s="1"/>
  <c r="C1004" i="23"/>
  <c r="F1004" i="23" s="1"/>
  <c r="C1590" i="23"/>
  <c r="C103" i="23"/>
  <c r="F103" i="23" s="1"/>
  <c r="B615" i="23"/>
  <c r="D3712" i="23"/>
  <c r="D2065" i="23"/>
  <c r="B2138" i="23"/>
  <c r="B1839" i="23"/>
  <c r="D1693" i="23"/>
  <c r="D1222" i="23"/>
  <c r="C1471" i="23"/>
  <c r="E1471" i="23" s="1"/>
  <c r="C2043" i="23"/>
  <c r="E2043" i="23" s="1"/>
  <c r="D598" i="23"/>
  <c r="D391" i="23"/>
  <c r="D1223" i="23"/>
  <c r="B2290" i="23"/>
  <c r="B663" i="23"/>
  <c r="C1239" i="23"/>
  <c r="D3184" i="23"/>
  <c r="D2433" i="23"/>
  <c r="B705" i="23"/>
  <c r="D1610" i="23"/>
  <c r="C2207" i="23"/>
  <c r="E2207" i="23" s="1"/>
  <c r="C4600" i="23"/>
  <c r="F4600" i="23" s="1"/>
  <c r="D2505" i="23"/>
  <c r="D2906" i="23"/>
  <c r="B2185" i="23"/>
  <c r="D2028" i="23"/>
  <c r="C282" i="23"/>
  <c r="E282" i="23" s="1"/>
  <c r="B1251" i="23"/>
  <c r="D2275" i="23"/>
  <c r="C126" i="23"/>
  <c r="E126" i="23" s="1"/>
  <c r="B446" i="23"/>
  <c r="B2046" i="23"/>
  <c r="C503" i="23"/>
  <c r="E503" i="23" s="1"/>
  <c r="C243" i="23"/>
  <c r="E243" i="23" s="1"/>
  <c r="B2035" i="23"/>
  <c r="B1996" i="23"/>
  <c r="C813" i="23"/>
  <c r="F813" i="23" s="1"/>
  <c r="B1261" i="23"/>
  <c r="D148" i="23"/>
  <c r="C796" i="23"/>
  <c r="D1789" i="23"/>
  <c r="C614" i="23"/>
  <c r="E614" i="23" s="1"/>
  <c r="D2094" i="23"/>
  <c r="C2680" i="23"/>
  <c r="E2680" i="23" s="1"/>
  <c r="C3192" i="23"/>
  <c r="E3192" i="23" s="1"/>
  <c r="B1280" i="23"/>
  <c r="C1280" i="23"/>
  <c r="F1280" i="23" s="1"/>
  <c r="C1864" i="23"/>
  <c r="B1864" i="23"/>
  <c r="D1848" i="23"/>
  <c r="B1848" i="23"/>
  <c r="C1848" i="23"/>
  <c r="E1848" i="23" s="1"/>
  <c r="C1344" i="23"/>
  <c r="F1344" i="23" s="1"/>
  <c r="D1344" i="23"/>
  <c r="B1344" i="23"/>
  <c r="C904" i="23"/>
  <c r="E904" i="23" s="1"/>
  <c r="D904" i="23"/>
  <c r="B1177" i="23"/>
  <c r="C1177" i="23"/>
  <c r="E1177" i="23" s="1"/>
  <c r="D1177" i="23"/>
  <c r="C1201" i="23"/>
  <c r="F1201" i="23" s="1"/>
  <c r="D1201" i="23"/>
  <c r="B1201" i="23"/>
  <c r="D1576" i="23"/>
  <c r="C1576" i="23"/>
  <c r="E1576" i="23" s="1"/>
  <c r="B1137" i="23"/>
  <c r="C1137" i="23"/>
  <c r="D1137" i="23"/>
  <c r="B1666" i="23"/>
  <c r="C1666" i="23"/>
  <c r="F1666" i="23" s="1"/>
  <c r="D1193" i="23"/>
  <c r="B1193" i="23"/>
  <c r="C1193" i="23"/>
  <c r="E1193" i="23" s="1"/>
  <c r="C1601" i="23"/>
  <c r="F1601" i="23" s="1"/>
  <c r="B1601" i="23"/>
  <c r="D1601" i="23"/>
  <c r="B1243" i="23"/>
  <c r="D1243" i="23"/>
  <c r="C1243" i="23"/>
  <c r="F1243" i="23" s="1"/>
  <c r="C1754" i="23"/>
  <c r="E1754" i="23" s="1"/>
  <c r="D1754" i="23"/>
  <c r="B372" i="23"/>
  <c r="D372" i="23"/>
  <c r="C1003" i="23"/>
  <c r="E1003" i="23" s="1"/>
  <c r="D1003" i="23"/>
  <c r="B1202" i="23"/>
  <c r="C1202" i="23"/>
  <c r="E1202" i="23" s="1"/>
  <c r="D1202" i="23"/>
  <c r="B844" i="23"/>
  <c r="C844" i="23"/>
  <c r="F844" i="23" s="1"/>
  <c r="D844" i="23"/>
  <c r="C1475" i="23"/>
  <c r="E1475" i="23" s="1"/>
  <c r="B1475" i="23"/>
  <c r="D1475" i="23"/>
  <c r="C851" i="23"/>
  <c r="F851" i="23" s="1"/>
  <c r="D851" i="23"/>
  <c r="B851" i="23"/>
  <c r="B421" i="23"/>
  <c r="C421" i="23"/>
  <c r="F421" i="23" s="1"/>
  <c r="D421" i="23"/>
  <c r="B732" i="23"/>
  <c r="C732" i="23"/>
  <c r="E732" i="23" s="1"/>
  <c r="B542" i="23"/>
  <c r="D542" i="23"/>
  <c r="C542" i="23"/>
  <c r="E542" i="23" s="1"/>
  <c r="D2252" i="23"/>
  <c r="C2252" i="23"/>
  <c r="F2252" i="23" s="1"/>
  <c r="B2252" i="23"/>
  <c r="D742" i="23"/>
  <c r="C742" i="23"/>
  <c r="F742" i="23" s="1"/>
  <c r="B742" i="23"/>
  <c r="B164" i="23"/>
  <c r="D164" i="23"/>
  <c r="C942" i="23"/>
  <c r="E942" i="23" s="1"/>
  <c r="B942" i="23"/>
  <c r="D942" i="23"/>
  <c r="B1124" i="23"/>
  <c r="D1124" i="23"/>
  <c r="C1124" i="23"/>
  <c r="F1124" i="23" s="1"/>
  <c r="D326" i="23"/>
  <c r="B326" i="23"/>
  <c r="C326" i="23"/>
  <c r="E326" i="23" s="1"/>
  <c r="B2268" i="23"/>
  <c r="D2268" i="23"/>
  <c r="C2268" i="23"/>
  <c r="F2268" i="23" s="1"/>
  <c r="C637" i="23"/>
  <c r="E637" i="23" s="1"/>
  <c r="B637" i="23"/>
  <c r="D119" i="23"/>
  <c r="B119" i="23"/>
  <c r="D1133" i="23"/>
  <c r="C1133" i="23"/>
  <c r="E1133" i="23" s="1"/>
  <c r="D693" i="23"/>
  <c r="C693" i="23"/>
  <c r="E693" i="23" s="1"/>
  <c r="B693" i="23"/>
  <c r="B2286" i="23"/>
  <c r="D2286" i="23"/>
  <c r="C2286" i="23"/>
  <c r="E2286" i="23" s="1"/>
  <c r="C1206" i="23"/>
  <c r="E1206" i="23" s="1"/>
  <c r="D1206" i="23"/>
  <c r="D3344" i="23"/>
  <c r="B3344" i="23"/>
  <c r="B271" i="23"/>
  <c r="C271" i="23"/>
  <c r="D271" i="23"/>
  <c r="D3352" i="23"/>
  <c r="C3352" i="23"/>
  <c r="F3352" i="23" s="1"/>
  <c r="C1937" i="23"/>
  <c r="E1937" i="23" s="1"/>
  <c r="B1754" i="23"/>
  <c r="C1470" i="23"/>
  <c r="F1470" i="23" s="1"/>
  <c r="B1881" i="23"/>
  <c r="D491" i="23"/>
  <c r="C976" i="23"/>
  <c r="D490" i="23"/>
  <c r="D132" i="23"/>
  <c r="B3352" i="23"/>
  <c r="C4120" i="23"/>
  <c r="F4120" i="23" s="1"/>
  <c r="D1851" i="23"/>
  <c r="C470" i="23"/>
  <c r="E470" i="23" s="1"/>
  <c r="B1174" i="23"/>
  <c r="D416" i="23"/>
  <c r="D1777" i="23"/>
  <c r="C2024" i="23"/>
  <c r="F2024" i="23" s="1"/>
  <c r="D970" i="23"/>
  <c r="B1272" i="23"/>
  <c r="D1272" i="23"/>
  <c r="C256" i="23"/>
  <c r="F256" i="23" s="1"/>
  <c r="B256" i="23"/>
  <c r="D256" i="23"/>
  <c r="B1336" i="23"/>
  <c r="D1336" i="23"/>
  <c r="B320" i="23"/>
  <c r="D320" i="23"/>
  <c r="B593" i="23"/>
  <c r="D593" i="23"/>
  <c r="B224" i="23"/>
  <c r="C224" i="23"/>
  <c r="F224" i="23" s="1"/>
  <c r="B1186" i="23"/>
  <c r="C1186" i="23"/>
  <c r="E1186" i="23" s="1"/>
  <c r="D1186" i="23"/>
  <c r="D1376" i="23"/>
  <c r="C1376" i="23"/>
  <c r="F1376" i="23" s="1"/>
  <c r="B1376" i="23"/>
  <c r="C1154" i="23"/>
  <c r="D1154" i="23"/>
  <c r="B1154" i="23"/>
  <c r="C2241" i="23"/>
  <c r="E2241" i="23" s="1"/>
  <c r="B2241" i="23"/>
  <c r="D2241" i="23"/>
  <c r="B1648" i="23"/>
  <c r="D1648" i="23"/>
  <c r="C1648" i="23"/>
  <c r="E1648" i="23" s="1"/>
  <c r="C666" i="23"/>
  <c r="D666" i="23"/>
  <c r="B666" i="23"/>
  <c r="C219" i="23"/>
  <c r="E219" i="23" s="1"/>
  <c r="D219" i="23"/>
  <c r="B2147" i="23"/>
  <c r="D2147" i="23"/>
  <c r="D1907" i="23"/>
  <c r="B1907" i="23"/>
  <c r="D2299" i="23"/>
  <c r="C2299" i="23"/>
  <c r="F2299" i="23" s="1"/>
  <c r="B2299" i="23"/>
  <c r="B588" i="23"/>
  <c r="C588" i="23"/>
  <c r="E588" i="23" s="1"/>
  <c r="D588" i="23"/>
  <c r="C1402" i="23"/>
  <c r="F1402" i="23" s="1"/>
  <c r="B1402" i="23"/>
  <c r="D213" i="23"/>
  <c r="B213" i="23"/>
  <c r="C213" i="23"/>
  <c r="E213" i="23" s="1"/>
  <c r="B764" i="23"/>
  <c r="C764" i="23"/>
  <c r="F764" i="23" s="1"/>
  <c r="D764" i="23"/>
  <c r="B1994" i="23"/>
  <c r="D1994" i="23"/>
  <c r="C1994" i="23"/>
  <c r="E1994" i="23" s="1"/>
  <c r="C2180" i="23"/>
  <c r="E2180" i="23" s="1"/>
  <c r="D2180" i="23"/>
  <c r="B2180" i="23"/>
  <c r="B915" i="23"/>
  <c r="D915" i="23"/>
  <c r="C915" i="23"/>
  <c r="C1717" i="23"/>
  <c r="F1717" i="23" s="1"/>
  <c r="B1717" i="23"/>
  <c r="D1717" i="23"/>
  <c r="B1419" i="23"/>
  <c r="D1419" i="23"/>
  <c r="C1419" i="23"/>
  <c r="E1419" i="23" s="1"/>
  <c r="B1254" i="23"/>
  <c r="D1254" i="23"/>
  <c r="D373" i="23"/>
  <c r="C373" i="23"/>
  <c r="F373" i="23" s="1"/>
  <c r="B1454" i="23"/>
  <c r="C1454" i="23"/>
  <c r="E1454" i="23" s="1"/>
  <c r="D1454" i="23"/>
  <c r="D1628" i="23"/>
  <c r="C1628" i="23"/>
  <c r="E1628" i="23" s="1"/>
  <c r="B1628" i="23"/>
  <c r="C1974" i="23"/>
  <c r="D1974" i="23"/>
  <c r="D1767" i="23"/>
  <c r="B1767" i="23"/>
  <c r="C142" i="23"/>
  <c r="E142" i="23" s="1"/>
  <c r="D142" i="23"/>
  <c r="B142" i="23"/>
  <c r="C1143" i="23"/>
  <c r="D1143" i="23"/>
  <c r="C2188" i="23"/>
  <c r="E2188" i="23" s="1"/>
  <c r="D2188" i="23"/>
  <c r="B2188" i="23"/>
  <c r="C13" i="23"/>
  <c r="E13" i="23" s="1"/>
  <c r="D13" i="23"/>
  <c r="C3824" i="23"/>
  <c r="F3824" i="23" s="1"/>
  <c r="B3824" i="23"/>
  <c r="C22" i="23"/>
  <c r="D22" i="23"/>
  <c r="D701" i="23"/>
  <c r="B701" i="23"/>
  <c r="C701" i="23"/>
  <c r="E701" i="23" s="1"/>
  <c r="D1687" i="23"/>
  <c r="B1687" i="23"/>
  <c r="C1687" i="23"/>
  <c r="E1687" i="23" s="1"/>
  <c r="C4128" i="23"/>
  <c r="E4128" i="23" s="1"/>
  <c r="B4128" i="23"/>
  <c r="D4128" i="23"/>
  <c r="B521" i="23"/>
  <c r="D274" i="23"/>
  <c r="D1132" i="23"/>
  <c r="C231" i="23"/>
  <c r="F231" i="23" s="1"/>
  <c r="C320" i="23"/>
  <c r="C1460" i="23"/>
  <c r="D725" i="23"/>
  <c r="C1967" i="23"/>
  <c r="E1967" i="23" s="1"/>
  <c r="B274" i="23"/>
  <c r="D231" i="23"/>
  <c r="C1767" i="23"/>
  <c r="E1767" i="23" s="1"/>
  <c r="D1280" i="23"/>
  <c r="D1937" i="23"/>
  <c r="B725" i="23"/>
  <c r="D2069" i="23"/>
  <c r="D574" i="23"/>
  <c r="B1967" i="23"/>
  <c r="D2146" i="23"/>
  <c r="C491" i="23"/>
  <c r="F491" i="23" s="1"/>
  <c r="D1788" i="23"/>
  <c r="B1143" i="23"/>
  <c r="D400" i="23"/>
  <c r="D225" i="23"/>
  <c r="D673" i="23"/>
  <c r="D1185" i="23"/>
  <c r="C132" i="23"/>
  <c r="E132" i="23" s="1"/>
  <c r="D1701" i="23"/>
  <c r="C1065" i="23"/>
  <c r="E1065" i="23" s="1"/>
  <c r="B416" i="23"/>
  <c r="C1620" i="23"/>
  <c r="F1620" i="23" s="1"/>
  <c r="D732" i="23"/>
  <c r="C970" i="23"/>
  <c r="F970" i="23" s="1"/>
  <c r="B1093" i="23"/>
  <c r="D2808" i="23"/>
  <c r="B6" i="23"/>
  <c r="D6" i="23"/>
  <c r="B1553" i="23"/>
  <c r="D1553" i="23"/>
  <c r="B585" i="23"/>
  <c r="C585" i="23"/>
  <c r="E585" i="23" s="1"/>
  <c r="D585" i="23"/>
  <c r="D1617" i="23"/>
  <c r="C1617" i="23"/>
  <c r="F1617" i="23" s="1"/>
  <c r="B737" i="23"/>
  <c r="C737" i="23"/>
  <c r="D737" i="23"/>
  <c r="C162" i="23"/>
  <c r="E162" i="23" s="1"/>
  <c r="D162" i="23"/>
  <c r="B162" i="23"/>
  <c r="D1337" i="23"/>
  <c r="C1337" i="23"/>
  <c r="E1337" i="23" s="1"/>
  <c r="D130" i="23"/>
  <c r="C130" i="23"/>
  <c r="B130" i="23"/>
  <c r="B761" i="23"/>
  <c r="D761" i="23"/>
  <c r="B496" i="23"/>
  <c r="C496" i="23"/>
  <c r="E496" i="23" s="1"/>
  <c r="C786" i="23"/>
  <c r="E786" i="23" s="1"/>
  <c r="D786" i="23"/>
  <c r="D810" i="23"/>
  <c r="B810" i="23"/>
  <c r="B2267" i="23"/>
  <c r="C2267" i="23"/>
  <c r="F2267" i="23" s="1"/>
  <c r="C611" i="23"/>
  <c r="E611" i="23" s="1"/>
  <c r="B611" i="23"/>
  <c r="D611" i="23"/>
  <c r="B1522" i="23"/>
  <c r="C1522" i="23"/>
  <c r="F1522" i="23" s="1"/>
  <c r="D1522" i="23"/>
  <c r="D252" i="23"/>
  <c r="B252" i="23"/>
  <c r="C252" i="23"/>
  <c r="E252" i="23" s="1"/>
  <c r="B883" i="23"/>
  <c r="D883" i="23"/>
  <c r="C827" i="23"/>
  <c r="F827" i="23" s="1"/>
  <c r="D827" i="23"/>
  <c r="D397" i="23"/>
  <c r="C397" i="23"/>
  <c r="E397" i="23" s="1"/>
  <c r="B73" i="23"/>
  <c r="C73" i="23"/>
  <c r="F73" i="23" s="1"/>
  <c r="C20" i="23"/>
  <c r="F20" i="23" s="1"/>
  <c r="B20" i="23"/>
  <c r="D20" i="23"/>
  <c r="D2209" i="23"/>
  <c r="B2209" i="23"/>
  <c r="C2209" i="23"/>
  <c r="E2209" i="23" s="1"/>
  <c r="D581" i="23"/>
  <c r="C581" i="23"/>
  <c r="F581" i="23" s="1"/>
  <c r="B581" i="23"/>
  <c r="D1566" i="23"/>
  <c r="B1566" i="23"/>
  <c r="B1405" i="23"/>
  <c r="C1405" i="23"/>
  <c r="B1922" i="23"/>
  <c r="C1922" i="23"/>
  <c r="E1922" i="23" s="1"/>
  <c r="D1922" i="23"/>
  <c r="C2170" i="23"/>
  <c r="E2170" i="23" s="1"/>
  <c r="D2170" i="23"/>
  <c r="D877" i="23"/>
  <c r="C877" i="23"/>
  <c r="E877" i="23" s="1"/>
  <c r="B743" i="23"/>
  <c r="D743" i="23"/>
  <c r="B2021" i="23"/>
  <c r="C2021" i="23"/>
  <c r="F2021" i="23" s="1"/>
  <c r="D2021" i="23"/>
  <c r="C1455" i="23"/>
  <c r="E1455" i="23" s="1"/>
  <c r="D1455" i="23"/>
  <c r="C1581" i="23"/>
  <c r="D1581" i="23"/>
  <c r="D685" i="23"/>
  <c r="C685" i="23"/>
  <c r="F685" i="23" s="1"/>
  <c r="C2266" i="23"/>
  <c r="F2266" i="23" s="1"/>
  <c r="B2266" i="23"/>
  <c r="D2266" i="23"/>
  <c r="B3320" i="23"/>
  <c r="C3320" i="23"/>
  <c r="D3320" i="23"/>
  <c r="B863" i="23"/>
  <c r="C863" i="23"/>
  <c r="F863" i="23" s="1"/>
  <c r="D863" i="23"/>
  <c r="B2520" i="23"/>
  <c r="D2520" i="23"/>
  <c r="C2520" i="23"/>
  <c r="E2520" i="23" s="1"/>
  <c r="B2528" i="23"/>
  <c r="D2528" i="23"/>
  <c r="C1336" i="23"/>
  <c r="F1336" i="23" s="1"/>
  <c r="D1928" i="23"/>
  <c r="C2146" i="23"/>
  <c r="E2146" i="23" s="1"/>
  <c r="C1788" i="23"/>
  <c r="F1788" i="23" s="1"/>
  <c r="D31" i="23"/>
  <c r="C225" i="23"/>
  <c r="F225" i="23" s="1"/>
  <c r="B673" i="23"/>
  <c r="B1701" i="23"/>
  <c r="D1065" i="23"/>
  <c r="B1133" i="23"/>
  <c r="D1620" i="23"/>
  <c r="B373" i="23"/>
  <c r="D1405" i="23"/>
  <c r="C1254" i="23"/>
  <c r="E1254" i="23" s="1"/>
  <c r="D394" i="23"/>
  <c r="C164" i="23"/>
  <c r="C1093" i="23"/>
  <c r="E1093" i="23" s="1"/>
  <c r="D1605" i="23"/>
  <c r="B22" i="23"/>
  <c r="C2808" i="23"/>
  <c r="F2808" i="23" s="1"/>
  <c r="B248" i="23"/>
  <c r="D248" i="23"/>
  <c r="B328" i="23"/>
  <c r="C328" i="23"/>
  <c r="E328" i="23" s="1"/>
  <c r="D328" i="23"/>
  <c r="C1416" i="23"/>
  <c r="F1416" i="23" s="1"/>
  <c r="B1416" i="23"/>
  <c r="B464" i="23"/>
  <c r="C464" i="23"/>
  <c r="E464" i="23" s="1"/>
  <c r="C1249" i="23"/>
  <c r="F1249" i="23" s="1"/>
  <c r="B1249" i="23"/>
  <c r="D1249" i="23"/>
  <c r="B1945" i="23"/>
  <c r="C1945" i="23"/>
  <c r="F1945" i="23" s="1"/>
  <c r="B313" i="23"/>
  <c r="C313" i="23"/>
  <c r="F313" i="23" s="1"/>
  <c r="D313" i="23"/>
  <c r="D1409" i="23"/>
  <c r="B1409" i="23"/>
  <c r="B1432" i="23"/>
  <c r="C1432" i="23"/>
  <c r="E1432" i="23" s="1"/>
  <c r="D1432" i="23"/>
  <c r="B154" i="23"/>
  <c r="D154" i="23"/>
  <c r="B1874" i="23"/>
  <c r="D1874" i="23"/>
  <c r="C492" i="23"/>
  <c r="E492" i="23" s="1"/>
  <c r="B492" i="23"/>
  <c r="B1123" i="23"/>
  <c r="D1123" i="23"/>
  <c r="B170" i="23"/>
  <c r="D170" i="23"/>
  <c r="B2027" i="23"/>
  <c r="C2027" i="23"/>
  <c r="F2027" i="23" s="1"/>
  <c r="D2027" i="23"/>
  <c r="C882" i="23"/>
  <c r="E882" i="23" s="1"/>
  <c r="D882" i="23"/>
  <c r="B882" i="23"/>
  <c r="D1969" i="23"/>
  <c r="C1969" i="23"/>
  <c r="E1969" i="23" s="1"/>
  <c r="B1969" i="23"/>
  <c r="C1624" i="23"/>
  <c r="E1624" i="23" s="1"/>
  <c r="D1624" i="23"/>
  <c r="B1624" i="23"/>
  <c r="C1099" i="23"/>
  <c r="E1099" i="23" s="1"/>
  <c r="B1099" i="23"/>
  <c r="D1099" i="23"/>
  <c r="C541" i="23"/>
  <c r="F541" i="23" s="1"/>
  <c r="D541" i="23"/>
  <c r="D618" i="23"/>
  <c r="B618" i="23"/>
  <c r="B1828" i="23"/>
  <c r="C1828" i="23"/>
  <c r="E1828" i="23" s="1"/>
  <c r="B1054" i="23"/>
  <c r="C1054" i="23"/>
  <c r="E1054" i="23" s="1"/>
  <c r="D1054" i="23"/>
  <c r="C893" i="23"/>
  <c r="F893" i="23" s="1"/>
  <c r="B893" i="23"/>
  <c r="B1766" i="23"/>
  <c r="C1766" i="23"/>
  <c r="D2117" i="23"/>
  <c r="B2117" i="23"/>
  <c r="C1790" i="23"/>
  <c r="E1790" i="23" s="1"/>
  <c r="D1790" i="23"/>
  <c r="B1892" i="23"/>
  <c r="D1892" i="23"/>
  <c r="C1677" i="23"/>
  <c r="E1677" i="23" s="1"/>
  <c r="D1677" i="23"/>
  <c r="B1671" i="23"/>
  <c r="C1671" i="23"/>
  <c r="E1671" i="23" s="1"/>
  <c r="D59" i="23"/>
  <c r="B59" i="23"/>
  <c r="B3840" i="23"/>
  <c r="C3840" i="23"/>
  <c r="F3840" i="23" s="1"/>
  <c r="D3840" i="23"/>
  <c r="B1551" i="23"/>
  <c r="D1551" i="23"/>
  <c r="C1551" i="23"/>
  <c r="F1551" i="23" s="1"/>
  <c r="B4640" i="23"/>
  <c r="C4640" i="23"/>
  <c r="F4640" i="23" s="1"/>
  <c r="B2296" i="23"/>
  <c r="C2816" i="23"/>
  <c r="E2816" i="23" s="1"/>
  <c r="D80" i="23"/>
  <c r="B1617" i="23"/>
  <c r="B2069" i="23"/>
  <c r="C80" i="23"/>
  <c r="F80" i="23" s="1"/>
  <c r="B1178" i="23"/>
  <c r="B1790" i="23"/>
  <c r="B541" i="23"/>
  <c r="D966" i="23"/>
  <c r="B31" i="23"/>
  <c r="C1907" i="23"/>
  <c r="B590" i="23"/>
  <c r="B877" i="23"/>
  <c r="C1073" i="23"/>
  <c r="E1073" i="23" s="1"/>
  <c r="D1913" i="23"/>
  <c r="D385" i="23"/>
  <c r="B394" i="23"/>
  <c r="C1555" i="23"/>
  <c r="F1555" i="23" s="1"/>
  <c r="C1605" i="23"/>
  <c r="C2117" i="23"/>
  <c r="F2117" i="23" s="1"/>
  <c r="D1784" i="23"/>
  <c r="C1784" i="23"/>
  <c r="F1784" i="23" s="1"/>
  <c r="C1792" i="23"/>
  <c r="F1792" i="23" s="1"/>
  <c r="B1792" i="23"/>
  <c r="C89" i="23"/>
  <c r="F89" i="23" s="1"/>
  <c r="B89" i="23"/>
  <c r="B70" i="23"/>
  <c r="C70" i="23"/>
  <c r="E70" i="23" s="1"/>
  <c r="D70" i="23"/>
  <c r="B832" i="23"/>
  <c r="C832" i="23"/>
  <c r="F832" i="23" s="1"/>
  <c r="D832" i="23"/>
  <c r="C392" i="23"/>
  <c r="E392" i="23" s="1"/>
  <c r="B392" i="23"/>
  <c r="D392" i="23"/>
  <c r="D665" i="23"/>
  <c r="B665" i="23"/>
  <c r="C665" i="23"/>
  <c r="C177" i="23"/>
  <c r="E177" i="23" s="1"/>
  <c r="D177" i="23"/>
  <c r="B113" i="23"/>
  <c r="C113" i="23"/>
  <c r="C1000" i="23"/>
  <c r="B1000" i="23"/>
  <c r="D1000" i="23"/>
  <c r="D458" i="23"/>
  <c r="B458" i="23"/>
  <c r="C169" i="23"/>
  <c r="F169" i="23" s="1"/>
  <c r="B169" i="23"/>
  <c r="D169" i="23"/>
  <c r="B1755" i="23"/>
  <c r="C1755" i="23"/>
  <c r="E1755" i="23" s="1"/>
  <c r="D1755" i="23"/>
  <c r="D99" i="23"/>
  <c r="B99" i="23"/>
  <c r="C99" i="23"/>
  <c r="E99" i="23" s="1"/>
  <c r="C1968" i="23"/>
  <c r="E1968" i="23" s="1"/>
  <c r="B1968" i="23"/>
  <c r="D1968" i="23"/>
  <c r="B1515" i="23"/>
  <c r="D1515" i="23"/>
  <c r="C1515" i="23"/>
  <c r="E1515" i="23" s="1"/>
  <c r="D2026" i="23"/>
  <c r="B2026" i="23"/>
  <c r="B644" i="23"/>
  <c r="C644" i="23"/>
  <c r="B1970" i="23"/>
  <c r="D1970" i="23"/>
  <c r="C1970" i="23"/>
  <c r="E1970" i="23" s="1"/>
  <c r="C1644" i="23"/>
  <c r="E1644" i="23" s="1"/>
  <c r="D1644" i="23"/>
  <c r="D212" i="23"/>
  <c r="B212" i="23"/>
  <c r="B426" i="23"/>
  <c r="D426" i="23"/>
  <c r="D1276" i="23"/>
  <c r="C1276" i="23"/>
  <c r="E1276" i="23" s="1"/>
  <c r="C1875" i="23"/>
  <c r="F1875" i="23" s="1"/>
  <c r="B1875" i="23"/>
  <c r="D1875" i="23"/>
  <c r="C570" i="23"/>
  <c r="F570" i="23" s="1"/>
  <c r="D570" i="23"/>
  <c r="B570" i="23"/>
  <c r="C387" i="23"/>
  <c r="E387" i="23" s="1"/>
  <c r="D387" i="23"/>
  <c r="B387" i="23"/>
  <c r="B21" i="23"/>
  <c r="D21" i="23"/>
  <c r="C21" i="23"/>
  <c r="E21" i="23" s="1"/>
  <c r="C1228" i="23"/>
  <c r="F1228" i="23" s="1"/>
  <c r="D1228" i="23"/>
  <c r="B1228" i="23"/>
  <c r="B1917" i="23"/>
  <c r="D1917" i="23"/>
  <c r="C1917" i="23"/>
  <c r="F1917" i="23" s="1"/>
  <c r="D430" i="23"/>
  <c r="C430" i="23"/>
  <c r="E430" i="23" s="1"/>
  <c r="B430" i="23"/>
  <c r="D19" i="23"/>
  <c r="B19" i="23"/>
  <c r="B1150" i="23"/>
  <c r="C1150" i="23"/>
  <c r="F1150" i="23" s="1"/>
  <c r="C284" i="23"/>
  <c r="F284" i="23" s="1"/>
  <c r="D284" i="23"/>
  <c r="B284" i="23"/>
  <c r="B2174" i="23"/>
  <c r="C2174" i="23"/>
  <c r="D1252" i="23"/>
  <c r="B1252" i="23"/>
  <c r="C1252" i="23"/>
  <c r="E1252" i="23" s="1"/>
  <c r="C631" i="23"/>
  <c r="E631" i="23" s="1"/>
  <c r="D631" i="23"/>
  <c r="B262" i="23"/>
  <c r="C262" i="23"/>
  <c r="F262" i="23" s="1"/>
  <c r="D262" i="23"/>
  <c r="C2800" i="23"/>
  <c r="F2800" i="23" s="1"/>
  <c r="B2800" i="23"/>
  <c r="D2077" i="23"/>
  <c r="C2077" i="23"/>
  <c r="E2077" i="23" s="1"/>
  <c r="B2077" i="23"/>
  <c r="D215" i="23"/>
  <c r="C215" i="23"/>
  <c r="C2417" i="23"/>
  <c r="E2417" i="23" s="1"/>
  <c r="D2417" i="23"/>
  <c r="B2417" i="23"/>
  <c r="D722" i="23"/>
  <c r="D492" i="23"/>
  <c r="C1178" i="23"/>
  <c r="E1178" i="23" s="1"/>
  <c r="C722" i="23"/>
  <c r="E722" i="23" s="1"/>
  <c r="D610" i="23"/>
  <c r="C1033" i="23"/>
  <c r="C1545" i="23"/>
  <c r="E1545" i="23" s="1"/>
  <c r="D2057" i="23"/>
  <c r="B786" i="23"/>
  <c r="D1298" i="23"/>
  <c r="D2061" i="23"/>
  <c r="D1142" i="23"/>
  <c r="C743" i="23"/>
  <c r="E743" i="23" s="1"/>
  <c r="C154" i="23"/>
  <c r="C943" i="23"/>
  <c r="E943" i="23" s="1"/>
  <c r="D1352" i="23"/>
  <c r="C610" i="23"/>
  <c r="F610" i="23" s="1"/>
  <c r="C966" i="23"/>
  <c r="E966" i="23" s="1"/>
  <c r="D2000" i="23"/>
  <c r="D2145" i="23"/>
  <c r="C618" i="23"/>
  <c r="C883" i="23"/>
  <c r="E883" i="23" s="1"/>
  <c r="D590" i="23"/>
  <c r="D1679" i="23"/>
  <c r="B1913" i="23"/>
  <c r="D1692" i="23"/>
  <c r="B13" i="23"/>
  <c r="D2800" i="23"/>
  <c r="B176" i="23"/>
  <c r="B385" i="23"/>
  <c r="C458" i="23"/>
  <c r="E458" i="23" s="1"/>
  <c r="B1555" i="23"/>
  <c r="D1828" i="23"/>
  <c r="C521" i="23"/>
  <c r="E521" i="23" s="1"/>
  <c r="D824" i="23"/>
  <c r="B824" i="23"/>
  <c r="B1609" i="23"/>
  <c r="C1609" i="23"/>
  <c r="C153" i="23"/>
  <c r="F153" i="23" s="1"/>
  <c r="B153" i="23"/>
  <c r="B1440" i="23"/>
  <c r="D1440" i="23"/>
  <c r="B674" i="23"/>
  <c r="C674" i="23"/>
  <c r="E674" i="23" s="1"/>
  <c r="D674" i="23"/>
  <c r="C112" i="23"/>
  <c r="E112" i="23" s="1"/>
  <c r="B112" i="23"/>
  <c r="B642" i="23"/>
  <c r="C642" i="23"/>
  <c r="E642" i="23" s="1"/>
  <c r="D642" i="23"/>
  <c r="C1729" i="23"/>
  <c r="E1729" i="23" s="1"/>
  <c r="B1729" i="23"/>
  <c r="D1729" i="23"/>
  <c r="C731" i="23"/>
  <c r="F731" i="23" s="1"/>
  <c r="B731" i="23"/>
  <c r="B617" i="23"/>
  <c r="D617" i="23"/>
  <c r="C617" i="23"/>
  <c r="F617" i="23" s="1"/>
  <c r="D1635" i="23"/>
  <c r="B1635" i="23"/>
  <c r="C944" i="23"/>
  <c r="E944" i="23" s="1"/>
  <c r="B944" i="23"/>
  <c r="B1395" i="23"/>
  <c r="C1395" i="23"/>
  <c r="E1395" i="23" s="1"/>
  <c r="D1395" i="23"/>
  <c r="C1275" i="23"/>
  <c r="F1275" i="23" s="1"/>
  <c r="D1275" i="23"/>
  <c r="D451" i="23"/>
  <c r="C451" i="23"/>
  <c r="B451" i="23"/>
  <c r="D1972" i="23"/>
  <c r="B1972" i="23"/>
  <c r="C2123" i="23"/>
  <c r="F2123" i="23" s="1"/>
  <c r="B2123" i="23"/>
  <c r="D2123" i="23"/>
  <c r="C2033" i="23"/>
  <c r="E2033" i="23" s="1"/>
  <c r="D2033" i="23"/>
  <c r="B1668" i="23"/>
  <c r="D1668" i="23"/>
  <c r="C1668" i="23"/>
  <c r="E1668" i="23" s="1"/>
  <c r="C1205" i="23"/>
  <c r="F1205" i="23" s="1"/>
  <c r="B1205" i="23"/>
  <c r="D1205" i="23"/>
  <c r="B230" i="23"/>
  <c r="D230" i="23"/>
  <c r="C230" i="23"/>
  <c r="D1966" i="23"/>
  <c r="C1966" i="23"/>
  <c r="E1966" i="23" s="1"/>
  <c r="B1966" i="23"/>
  <c r="B961" i="23"/>
  <c r="D961" i="23"/>
  <c r="B1197" i="23"/>
  <c r="C1197" i="23"/>
  <c r="E1197" i="23" s="1"/>
  <c r="C431" i="23"/>
  <c r="E431" i="23" s="1"/>
  <c r="B431" i="23"/>
  <c r="B1517" i="23"/>
  <c r="D1517" i="23"/>
  <c r="C1517" i="23"/>
  <c r="F1517" i="23" s="1"/>
  <c r="B1655" i="23"/>
  <c r="C1655" i="23"/>
  <c r="E1655" i="23" s="1"/>
  <c r="C1172" i="23"/>
  <c r="E1172" i="23" s="1"/>
  <c r="B1172" i="23"/>
  <c r="B847" i="23"/>
  <c r="D847" i="23"/>
  <c r="C847" i="23"/>
  <c r="E847" i="23" s="1"/>
  <c r="D3312" i="23"/>
  <c r="C3312" i="23"/>
  <c r="E3312" i="23" s="1"/>
  <c r="D855" i="23"/>
  <c r="C855" i="23"/>
  <c r="F855" i="23" s="1"/>
  <c r="B855" i="23"/>
  <c r="C2302" i="23"/>
  <c r="E2302" i="23" s="1"/>
  <c r="D2302" i="23"/>
  <c r="B1543" i="23"/>
  <c r="D1543" i="23"/>
  <c r="C1543" i="23"/>
  <c r="E1543" i="23" s="1"/>
  <c r="B4632" i="23"/>
  <c r="D4632" i="23"/>
  <c r="C4632" i="23"/>
  <c r="C2147" i="23"/>
  <c r="E2147" i="23" s="1"/>
  <c r="B574" i="23"/>
  <c r="D1545" i="23"/>
  <c r="B219" i="23"/>
  <c r="B2816" i="23"/>
  <c r="D943" i="23"/>
  <c r="C1928" i="23"/>
  <c r="E1928" i="23" s="1"/>
  <c r="D760" i="23"/>
  <c r="B2156" i="23"/>
  <c r="B1677" i="23"/>
  <c r="C824" i="23"/>
  <c r="F824" i="23" s="1"/>
  <c r="B1097" i="23"/>
  <c r="D1609" i="23"/>
  <c r="B2057" i="23"/>
  <c r="D2267" i="23"/>
  <c r="D2156" i="23"/>
  <c r="B2061" i="23"/>
  <c r="C1142" i="23"/>
  <c r="E1142" i="23" s="1"/>
  <c r="C1255" i="23"/>
  <c r="E1255" i="23" s="1"/>
  <c r="D1856" i="23"/>
  <c r="C1105" i="23"/>
  <c r="E1105" i="23" s="1"/>
  <c r="D1150" i="23"/>
  <c r="B1352" i="23"/>
  <c r="B1003" i="23"/>
  <c r="B646" i="23"/>
  <c r="C119" i="23"/>
  <c r="E119" i="23" s="1"/>
  <c r="C3344" i="23"/>
  <c r="E3344" i="23" s="1"/>
  <c r="C1424" i="23"/>
  <c r="F1424" i="23" s="1"/>
  <c r="C2000" i="23"/>
  <c r="E2000" i="23" s="1"/>
  <c r="C59" i="23"/>
  <c r="E59" i="23" s="1"/>
  <c r="B2409" i="23"/>
  <c r="D1304" i="23"/>
  <c r="B1679" i="23"/>
  <c r="D1666" i="23"/>
  <c r="C1692" i="23"/>
  <c r="E1692" i="23" s="1"/>
  <c r="D637" i="23"/>
  <c r="D176" i="23"/>
  <c r="D496" i="23"/>
  <c r="C961" i="23"/>
  <c r="C1892" i="23"/>
  <c r="D344" i="23"/>
  <c r="C344" i="23"/>
  <c r="F344" i="23" s="1"/>
  <c r="B529" i="23"/>
  <c r="D529" i="23"/>
  <c r="B1041" i="23"/>
  <c r="D1041" i="23"/>
  <c r="C1041" i="23"/>
  <c r="E1041" i="23" s="1"/>
  <c r="D601" i="23"/>
  <c r="B601" i="23"/>
  <c r="C601" i="23"/>
  <c r="F601" i="23" s="1"/>
  <c r="B1113" i="23"/>
  <c r="C1113" i="23"/>
  <c r="E1113" i="23" s="1"/>
  <c r="B1625" i="23"/>
  <c r="D1625" i="23"/>
  <c r="C1936" i="23"/>
  <c r="E1936" i="23" s="1"/>
  <c r="D1936" i="23"/>
  <c r="C161" i="23"/>
  <c r="F161" i="23" s="1"/>
  <c r="D161" i="23"/>
  <c r="C1122" i="23"/>
  <c r="E1122" i="23" s="1"/>
  <c r="D1122" i="23"/>
  <c r="B1122" i="23"/>
  <c r="C232" i="23"/>
  <c r="F232" i="23" s="1"/>
  <c r="D232" i="23"/>
  <c r="B232" i="23"/>
  <c r="D1448" i="23"/>
  <c r="B1448" i="23"/>
  <c r="C1448" i="23"/>
  <c r="F1448" i="23" s="1"/>
  <c r="B185" i="23"/>
  <c r="D185" i="23"/>
  <c r="D1209" i="23"/>
  <c r="B1209" i="23"/>
  <c r="C1209" i="23"/>
  <c r="D47" i="23"/>
  <c r="C47" i="23"/>
  <c r="E47" i="23" s="1"/>
  <c r="C1248" i="23"/>
  <c r="E1248" i="23" s="1"/>
  <c r="B1248" i="23"/>
  <c r="D1248" i="23"/>
  <c r="C2272" i="23"/>
  <c r="E2272" i="23" s="1"/>
  <c r="D2272" i="23"/>
  <c r="B1009" i="23"/>
  <c r="D1009" i="23"/>
  <c r="B1849" i="23"/>
  <c r="D1849" i="23"/>
  <c r="C1849" i="23"/>
  <c r="E1849" i="23" s="1"/>
  <c r="C62" i="23"/>
  <c r="E62" i="23" s="1"/>
  <c r="B62" i="23"/>
  <c r="D62" i="23"/>
  <c r="B578" i="23"/>
  <c r="C578" i="23"/>
  <c r="E578" i="23" s="1"/>
  <c r="D578" i="23"/>
  <c r="D1090" i="23"/>
  <c r="C1090" i="23"/>
  <c r="E1090" i="23" s="1"/>
  <c r="B1602" i="23"/>
  <c r="C1602" i="23"/>
  <c r="F1602" i="23" s="1"/>
  <c r="C816" i="23"/>
  <c r="E816" i="23" s="1"/>
  <c r="B816" i="23"/>
  <c r="D816" i="23"/>
  <c r="B1896" i="23"/>
  <c r="D1896" i="23"/>
  <c r="C633" i="23"/>
  <c r="F633" i="23" s="1"/>
  <c r="B633" i="23"/>
  <c r="D633" i="23"/>
  <c r="C1657" i="23"/>
  <c r="E1657" i="23" s="1"/>
  <c r="D1657" i="23"/>
  <c r="B1657" i="23"/>
  <c r="D2177" i="23"/>
  <c r="B2177" i="23"/>
  <c r="D906" i="23"/>
  <c r="C906" i="23"/>
  <c r="E906" i="23" s="1"/>
  <c r="B906" i="23"/>
  <c r="C1418" i="23"/>
  <c r="B1418" i="23"/>
  <c r="D1418" i="23"/>
  <c r="C352" i="23"/>
  <c r="E352" i="23" s="1"/>
  <c r="D352" i="23"/>
  <c r="C1520" i="23"/>
  <c r="F1520" i="23" s="1"/>
  <c r="B1520" i="23"/>
  <c r="D1520" i="23"/>
  <c r="B257" i="23"/>
  <c r="C257" i="23"/>
  <c r="D257" i="23"/>
  <c r="B1281" i="23"/>
  <c r="C1281" i="23"/>
  <c r="E1281" i="23" s="1"/>
  <c r="D1281" i="23"/>
  <c r="B1993" i="23"/>
  <c r="C1993" i="23"/>
  <c r="F1993" i="23" s="1"/>
  <c r="D1993" i="23"/>
  <c r="B210" i="23"/>
  <c r="C210" i="23"/>
  <c r="E210" i="23" s="1"/>
  <c r="D210" i="23"/>
  <c r="B1234" i="23"/>
  <c r="D1234" i="23"/>
  <c r="B24" i="23"/>
  <c r="C24" i="23"/>
  <c r="E24" i="23" s="1"/>
  <c r="D24" i="23"/>
  <c r="C34" i="23"/>
  <c r="E34" i="23" s="1"/>
  <c r="B34" i="23"/>
  <c r="D1873" i="23"/>
  <c r="B1873" i="23"/>
  <c r="C1873" i="23"/>
  <c r="E1873" i="23" s="1"/>
  <c r="D90" i="23"/>
  <c r="B90" i="23"/>
  <c r="C90" i="23"/>
  <c r="E90" i="23" s="1"/>
  <c r="B1114" i="23"/>
  <c r="D1114" i="23"/>
  <c r="D1626" i="23"/>
  <c r="C1626" i="23"/>
  <c r="F1626" i="23" s="1"/>
  <c r="C1089" i="23"/>
  <c r="E1089" i="23" s="1"/>
  <c r="B1089" i="23"/>
  <c r="D1089" i="23"/>
  <c r="B626" i="23"/>
  <c r="D626" i="23"/>
  <c r="C626" i="23"/>
  <c r="F626" i="23" s="1"/>
  <c r="C1810" i="23"/>
  <c r="F1810" i="23" s="1"/>
  <c r="D1810" i="23"/>
  <c r="B105" i="23"/>
  <c r="C105" i="23"/>
  <c r="E105" i="23" s="1"/>
  <c r="B968" i="23"/>
  <c r="D968" i="23"/>
  <c r="C1059" i="23"/>
  <c r="D1571" i="23"/>
  <c r="C2083" i="23"/>
  <c r="E2083" i="23" s="1"/>
  <c r="B308" i="23"/>
  <c r="C1642" i="23"/>
  <c r="E1642" i="23" s="1"/>
  <c r="C2281" i="23"/>
  <c r="E2281" i="23" s="1"/>
  <c r="C1571" i="23"/>
  <c r="E1571" i="23" s="1"/>
  <c r="B2083" i="23"/>
  <c r="C308" i="23"/>
  <c r="B939" i="23"/>
  <c r="D1313" i="23"/>
  <c r="D1642" i="23"/>
  <c r="D2281" i="23"/>
  <c r="B1338" i="23"/>
  <c r="D1338" i="23"/>
  <c r="D306" i="23"/>
  <c r="B1018" i="23"/>
  <c r="C288" i="23"/>
  <c r="F288" i="23" s="1"/>
  <c r="B288" i="23"/>
  <c r="B307" i="23"/>
  <c r="D307" i="23"/>
  <c r="C819" i="23"/>
  <c r="F819" i="23" s="1"/>
  <c r="D819" i="23"/>
  <c r="B1331" i="23"/>
  <c r="D1331" i="23"/>
  <c r="B65" i="23"/>
  <c r="D65" i="23"/>
  <c r="D580" i="23"/>
  <c r="C580" i="23"/>
  <c r="E580" i="23" s="1"/>
  <c r="B123" i="23"/>
  <c r="D123" i="23"/>
  <c r="D1560" i="23"/>
  <c r="B1560" i="23"/>
  <c r="D1321" i="23"/>
  <c r="C1321" i="23"/>
  <c r="F1321" i="23" s="1"/>
  <c r="C1074" i="23"/>
  <c r="E1074" i="23" s="1"/>
  <c r="B1723" i="23"/>
  <c r="D1345" i="23"/>
  <c r="D1546" i="23"/>
  <c r="B780" i="23"/>
  <c r="C1800" i="23"/>
  <c r="B1800" i="23"/>
  <c r="B2208" i="23"/>
  <c r="C2208" i="23"/>
  <c r="F2208" i="23" s="1"/>
  <c r="B1081" i="23"/>
  <c r="D1081" i="23"/>
  <c r="C330" i="23"/>
  <c r="E330" i="23" s="1"/>
  <c r="B330" i="23"/>
  <c r="B1929" i="23"/>
  <c r="D1929" i="23"/>
  <c r="B2018" i="23"/>
  <c r="C2018" i="23"/>
  <c r="E2018" i="23" s="1"/>
  <c r="D2018" i="23"/>
  <c r="B874" i="23"/>
  <c r="D874" i="23"/>
  <c r="C874" i="23"/>
  <c r="E874" i="23" s="1"/>
  <c r="D1019" i="23"/>
  <c r="C1019" i="23"/>
  <c r="F1019" i="23" s="1"/>
  <c r="B1170" i="23"/>
  <c r="B1682" i="23"/>
  <c r="C603" i="23"/>
  <c r="E603" i="23" s="1"/>
  <c r="C1184" i="23"/>
  <c r="F1184" i="23" s="1"/>
  <c r="B936" i="23"/>
  <c r="B209" i="23"/>
  <c r="D209" i="23"/>
  <c r="C592" i="23"/>
  <c r="F592" i="23" s="1"/>
  <c r="D592" i="23"/>
  <c r="C72" i="23"/>
  <c r="E72" i="23" s="1"/>
  <c r="B72" i="23"/>
  <c r="C864" i="23"/>
  <c r="F864" i="23" s="1"/>
  <c r="D864" i="23"/>
  <c r="B544" i="23"/>
  <c r="D544" i="23"/>
  <c r="C752" i="23"/>
  <c r="F752" i="23" s="1"/>
  <c r="B752" i="23"/>
  <c r="D752" i="23"/>
  <c r="B818" i="23"/>
  <c r="C818" i="23"/>
  <c r="E818" i="23" s="1"/>
  <c r="D619" i="23"/>
  <c r="B619" i="23"/>
  <c r="B380" i="23"/>
  <c r="D380" i="23"/>
  <c r="C1530" i="23"/>
  <c r="F1530" i="23" s="1"/>
  <c r="D1530" i="23"/>
  <c r="B2096" i="23"/>
  <c r="C2096" i="23"/>
  <c r="F2096" i="23" s="1"/>
  <c r="B1531" i="23"/>
  <c r="C1531" i="23"/>
  <c r="E1531" i="23" s="1"/>
  <c r="C54" i="23"/>
  <c r="E54" i="23" s="1"/>
  <c r="D54" i="23"/>
  <c r="B1385" i="23"/>
  <c r="C1385" i="23"/>
  <c r="F1385" i="23" s="1"/>
  <c r="D1385" i="23"/>
  <c r="C1850" i="23"/>
  <c r="E1850" i="23" s="1"/>
  <c r="D1850" i="23"/>
  <c r="B707" i="23"/>
  <c r="D707" i="23"/>
  <c r="B1731" i="23"/>
  <c r="C1731" i="23"/>
  <c r="F1731" i="23" s="1"/>
  <c r="D1731" i="23"/>
  <c r="D468" i="23"/>
  <c r="B468" i="23"/>
  <c r="C468" i="23"/>
  <c r="F468" i="23" s="1"/>
  <c r="C1880" i="23"/>
  <c r="E1880" i="23" s="1"/>
  <c r="D1880" i="23"/>
  <c r="B875" i="23"/>
  <c r="C875" i="23"/>
  <c r="F875" i="23" s="1"/>
  <c r="D875" i="23"/>
  <c r="B1898" i="23"/>
  <c r="D1898" i="23"/>
  <c r="D716" i="23"/>
  <c r="B716" i="23"/>
  <c r="C716" i="23"/>
  <c r="B1216" i="23"/>
  <c r="D244" i="23"/>
  <c r="D2128" i="23"/>
  <c r="C2128" i="23"/>
  <c r="E2128" i="23" s="1"/>
  <c r="C2073" i="23"/>
  <c r="E2073" i="23" s="1"/>
  <c r="D2073" i="23"/>
  <c r="B369" i="23"/>
  <c r="D369" i="23"/>
  <c r="D770" i="23"/>
  <c r="B770" i="23"/>
  <c r="C2280" i="23"/>
  <c r="E2280" i="23" s="1"/>
  <c r="D2280" i="23"/>
  <c r="B2280" i="23"/>
  <c r="B586" i="23"/>
  <c r="C586" i="23"/>
  <c r="E586" i="23" s="1"/>
  <c r="C1904" i="23"/>
  <c r="D1904" i="23"/>
  <c r="B425" i="23"/>
  <c r="C425" i="23"/>
  <c r="F425" i="23" s="1"/>
  <c r="B1763" i="23"/>
  <c r="D1763" i="23"/>
  <c r="B498" i="23"/>
  <c r="D498" i="23"/>
  <c r="C499" i="23"/>
  <c r="D499" i="23"/>
  <c r="D260" i="23"/>
  <c r="B260" i="23"/>
  <c r="C347" i="23"/>
  <c r="E347" i="23" s="1"/>
  <c r="B603" i="23"/>
  <c r="B1371" i="23"/>
  <c r="B227" i="23"/>
  <c r="D1507" i="23"/>
  <c r="D1332" i="23"/>
  <c r="D84" i="23"/>
  <c r="C1480" i="23"/>
  <c r="F1480" i="23" s="1"/>
  <c r="B802" i="23"/>
  <c r="D528" i="23"/>
  <c r="B1011" i="23"/>
  <c r="C1267" i="23"/>
  <c r="E1267" i="23" s="1"/>
  <c r="B1083" i="23"/>
  <c r="C1750" i="23"/>
  <c r="F1750" i="23" s="1"/>
  <c r="C1632" i="23"/>
  <c r="E1632" i="23" s="1"/>
  <c r="B2144" i="23"/>
  <c r="C369" i="23"/>
  <c r="E369" i="23" s="1"/>
  <c r="B2243" i="23"/>
  <c r="B148" i="23"/>
  <c r="C1026" i="23"/>
  <c r="E1026" i="23" s="1"/>
  <c r="D1121" i="23"/>
  <c r="B1121" i="23"/>
  <c r="C514" i="23"/>
  <c r="E514" i="23" s="1"/>
  <c r="B514" i="23"/>
  <c r="B168" i="23"/>
  <c r="C168" i="23"/>
  <c r="E168" i="23" s="1"/>
  <c r="B937" i="23"/>
  <c r="D937" i="23"/>
  <c r="D442" i="23"/>
  <c r="B442" i="23"/>
  <c r="C442" i="23"/>
  <c r="E442" i="23" s="1"/>
  <c r="B483" i="23"/>
  <c r="D483" i="23"/>
  <c r="D1194" i="23"/>
  <c r="B1194" i="23"/>
  <c r="C1194" i="23"/>
  <c r="E1194" i="23" s="1"/>
  <c r="D1720" i="23"/>
  <c r="B2232" i="23"/>
  <c r="C457" i="23"/>
  <c r="F457" i="23" s="1"/>
  <c r="B457" i="23"/>
  <c r="B1481" i="23"/>
  <c r="D704" i="23"/>
  <c r="B538" i="23"/>
  <c r="B1561" i="23"/>
  <c r="D1267" i="23"/>
  <c r="B1019" i="23"/>
  <c r="B1544" i="23"/>
  <c r="D1544" i="23"/>
  <c r="B793" i="23"/>
  <c r="D793" i="23"/>
  <c r="C865" i="23"/>
  <c r="F865" i="23" s="1"/>
  <c r="B865" i="23"/>
  <c r="B433" i="23"/>
  <c r="C433" i="23"/>
  <c r="F433" i="23" s="1"/>
  <c r="D480" i="23"/>
  <c r="B480" i="23"/>
  <c r="C480" i="23"/>
  <c r="E480" i="23" s="1"/>
  <c r="D55" i="23"/>
  <c r="B55" i="23"/>
  <c r="B1098" i="23"/>
  <c r="D1098" i="23"/>
  <c r="C1098" i="23"/>
  <c r="E1098" i="23" s="1"/>
  <c r="B641" i="23"/>
  <c r="C641" i="23"/>
  <c r="E641" i="23" s="1"/>
  <c r="D641" i="23"/>
  <c r="D1688" i="23"/>
  <c r="C1688" i="23"/>
  <c r="F1688" i="23" s="1"/>
  <c r="D1641" i="23"/>
  <c r="C1641" i="23"/>
  <c r="B1641" i="23"/>
  <c r="C107" i="23"/>
  <c r="E107" i="23" s="1"/>
  <c r="D107" i="23"/>
  <c r="B1643" i="23"/>
  <c r="C1643" i="23"/>
  <c r="E1643" i="23" s="1"/>
  <c r="D1643" i="23"/>
  <c r="B2008" i="23"/>
  <c r="C2008" i="23"/>
  <c r="E2008" i="23" s="1"/>
  <c r="B1523" i="23"/>
  <c r="D1523" i="23"/>
  <c r="D1570" i="23"/>
  <c r="B1570" i="23"/>
  <c r="B268" i="23"/>
  <c r="C268" i="23"/>
  <c r="E268" i="23" s="1"/>
  <c r="D268" i="23"/>
  <c r="C402" i="23"/>
  <c r="D1682" i="23"/>
  <c r="D1627" i="23"/>
  <c r="B108" i="23"/>
  <c r="C364" i="23"/>
  <c r="E364" i="23" s="1"/>
  <c r="B282" i="23"/>
  <c r="D914" i="23"/>
  <c r="D1426" i="23"/>
  <c r="B1746" i="23"/>
  <c r="B347" i="23"/>
  <c r="C1627" i="23"/>
  <c r="F1627" i="23" s="1"/>
  <c r="B364" i="23"/>
  <c r="D1516" i="23"/>
  <c r="D781" i="23"/>
  <c r="C977" i="23"/>
  <c r="E977" i="23" s="1"/>
  <c r="C794" i="23"/>
  <c r="E794" i="23" s="1"/>
  <c r="D1050" i="23"/>
  <c r="D739" i="23"/>
  <c r="B1507" i="23"/>
  <c r="C500" i="23"/>
  <c r="F500" i="23" s="1"/>
  <c r="C1332" i="23"/>
  <c r="F1332" i="23" s="1"/>
  <c r="B84" i="23"/>
  <c r="C729" i="23"/>
  <c r="E729" i="23" s="1"/>
  <c r="D746" i="23"/>
  <c r="C1898" i="23"/>
  <c r="E1898" i="23" s="1"/>
  <c r="C2200" i="23"/>
  <c r="E2200" i="23" s="1"/>
  <c r="C498" i="23"/>
  <c r="E498" i="23" s="1"/>
  <c r="D1138" i="23"/>
  <c r="D1083" i="23"/>
  <c r="D1750" i="23"/>
  <c r="C505" i="23"/>
  <c r="F505" i="23" s="1"/>
  <c r="D2113" i="23"/>
  <c r="D586" i="23"/>
  <c r="C945" i="23"/>
  <c r="E945" i="23" s="1"/>
  <c r="D945" i="23"/>
  <c r="C1176" i="23"/>
  <c r="E1176" i="23" s="1"/>
  <c r="D1176" i="23"/>
  <c r="B1514" i="23"/>
  <c r="C1514" i="23"/>
  <c r="F1514" i="23" s="1"/>
  <c r="D1514" i="23"/>
  <c r="B1899" i="23"/>
  <c r="D1899" i="23"/>
  <c r="C755" i="23"/>
  <c r="F755" i="23" s="1"/>
  <c r="D755" i="23"/>
  <c r="D321" i="23"/>
  <c r="B321" i="23"/>
  <c r="C321" i="23"/>
  <c r="F321" i="23" s="1"/>
  <c r="D184" i="23"/>
  <c r="B658" i="23"/>
  <c r="C1170" i="23"/>
  <c r="E1170" i="23" s="1"/>
  <c r="B1208" i="23"/>
  <c r="D658" i="23"/>
  <c r="B1387" i="23"/>
  <c r="D2243" i="23"/>
  <c r="C1305" i="23"/>
  <c r="E1305" i="23" s="1"/>
  <c r="B1305" i="23"/>
  <c r="C1616" i="23"/>
  <c r="B1616" i="23"/>
  <c r="C1377" i="23"/>
  <c r="F1377" i="23" s="1"/>
  <c r="D1377" i="23"/>
  <c r="B1314" i="23"/>
  <c r="D1314" i="23"/>
  <c r="C1593" i="23"/>
  <c r="F1593" i="23" s="1"/>
  <c r="D1593" i="23"/>
  <c r="D1393" i="23"/>
  <c r="B1393" i="23"/>
  <c r="C1393" i="23"/>
  <c r="E1393" i="23" s="1"/>
  <c r="C1282" i="23"/>
  <c r="F1282" i="23" s="1"/>
  <c r="D1282" i="23"/>
  <c r="B1282" i="23"/>
  <c r="B1665" i="23"/>
  <c r="D1665" i="23"/>
  <c r="C1665" i="23"/>
  <c r="B1449" i="23"/>
  <c r="D1449" i="23"/>
  <c r="B1762" i="23"/>
  <c r="D1762" i="23"/>
  <c r="B888" i="23"/>
  <c r="C914" i="23"/>
  <c r="E914" i="23" s="1"/>
  <c r="B1426" i="23"/>
  <c r="D1746" i="23"/>
  <c r="D859" i="23"/>
  <c r="B1516" i="23"/>
  <c r="D1809" i="23"/>
  <c r="B794" i="23"/>
  <c r="B1050" i="23"/>
  <c r="D2019" i="23"/>
  <c r="B500" i="23"/>
  <c r="C793" i="23"/>
  <c r="B2073" i="23"/>
  <c r="B1698" i="23"/>
  <c r="B2155" i="23"/>
  <c r="D413" i="23"/>
  <c r="B2128" i="23"/>
  <c r="D353" i="23"/>
  <c r="B746" i="23"/>
  <c r="C1523" i="23"/>
  <c r="B1176" i="23"/>
  <c r="B1880" i="23"/>
  <c r="B2200" i="23"/>
  <c r="D562" i="23"/>
  <c r="C1138" i="23"/>
  <c r="E1138" i="23" s="1"/>
  <c r="D1531" i="23"/>
  <c r="D1996" i="23"/>
  <c r="D565" i="23"/>
  <c r="D1438" i="23"/>
  <c r="B258" i="23"/>
  <c r="D776" i="23"/>
  <c r="B776" i="23"/>
  <c r="D336" i="23"/>
  <c r="C336" i="23"/>
  <c r="F336" i="23" s="1"/>
  <c r="C1058" i="23"/>
  <c r="E1058" i="23" s="1"/>
  <c r="D1058" i="23"/>
  <c r="B1354" i="23"/>
  <c r="C1354" i="23"/>
  <c r="F1354" i="23" s="1"/>
  <c r="C17" i="23"/>
  <c r="F17" i="23" s="1"/>
  <c r="B17" i="23"/>
  <c r="D363" i="23"/>
  <c r="C363" i="23"/>
  <c r="E363" i="23" s="1"/>
  <c r="B2291" i="23"/>
  <c r="C2291" i="23"/>
  <c r="E2291" i="23" s="1"/>
  <c r="C571" i="23"/>
  <c r="E571" i="23" s="1"/>
  <c r="D571" i="23"/>
  <c r="B332" i="23"/>
  <c r="D332" i="23"/>
  <c r="B1219" i="23"/>
  <c r="C1219" i="23"/>
  <c r="E1219" i="23" s="1"/>
  <c r="D1219" i="23"/>
  <c r="B1844" i="23"/>
  <c r="D1844" i="23"/>
  <c r="B1986" i="23"/>
  <c r="D1986" i="23"/>
  <c r="C1867" i="23"/>
  <c r="E1867" i="23" s="1"/>
  <c r="B1867" i="23"/>
  <c r="D1867" i="23"/>
  <c r="B1148" i="23"/>
  <c r="C1148" i="23"/>
  <c r="D1148" i="23"/>
  <c r="C2172" i="23"/>
  <c r="F2172" i="23" s="1"/>
  <c r="D2172" i="23"/>
  <c r="C489" i="23"/>
  <c r="E489" i="23" s="1"/>
  <c r="D489" i="23"/>
  <c r="B595" i="23"/>
  <c r="D595" i="23"/>
  <c r="B356" i="23"/>
  <c r="D356" i="23"/>
  <c r="D2224" i="23"/>
  <c r="C2224" i="23"/>
  <c r="F2224" i="23" s="1"/>
  <c r="B907" i="23"/>
  <c r="D907" i="23"/>
  <c r="D1802" i="23"/>
  <c r="B1802" i="23"/>
  <c r="D1572" i="23"/>
  <c r="B1572" i="23"/>
  <c r="C1572" i="23"/>
  <c r="E1572" i="23" s="1"/>
  <c r="B1077" i="23"/>
  <c r="C1077" i="23"/>
  <c r="E1077" i="23" s="1"/>
  <c r="C1277" i="23"/>
  <c r="E1277" i="23" s="1"/>
  <c r="D1277" i="23"/>
  <c r="B102" i="23"/>
  <c r="C102" i="23"/>
  <c r="D1126" i="23"/>
  <c r="B1126" i="23"/>
  <c r="C965" i="23"/>
  <c r="F965" i="23" s="1"/>
  <c r="D965" i="23"/>
  <c r="B1989" i="23"/>
  <c r="C1989" i="23"/>
  <c r="F1989" i="23" s="1"/>
  <c r="D1989" i="23"/>
  <c r="D302" i="23"/>
  <c r="B302" i="23"/>
  <c r="B1326" i="23"/>
  <c r="C1326" i="23"/>
  <c r="E1326" i="23" s="1"/>
  <c r="C1838" i="23"/>
  <c r="E1838" i="23" s="1"/>
  <c r="D1838" i="23"/>
  <c r="B1838" i="23"/>
  <c r="B1052" i="23"/>
  <c r="D1052" i="23"/>
  <c r="C1052" i="23"/>
  <c r="F1052" i="23" s="1"/>
  <c r="B1300" i="23"/>
  <c r="C1300" i="23"/>
  <c r="E1300" i="23" s="1"/>
  <c r="C548" i="23"/>
  <c r="F548" i="23" s="1"/>
  <c r="D548" i="23"/>
  <c r="B651" i="23"/>
  <c r="C651" i="23"/>
  <c r="E651" i="23" s="1"/>
  <c r="D1764" i="23"/>
  <c r="B1764" i="23"/>
  <c r="C1180" i="23"/>
  <c r="F1180" i="23" s="1"/>
  <c r="D1180" i="23"/>
  <c r="B1180" i="23"/>
  <c r="B1501" i="23"/>
  <c r="D1501" i="23"/>
  <c r="C1501" i="23"/>
  <c r="F1501" i="23" s="1"/>
  <c r="B1127" i="23"/>
  <c r="D1127" i="23"/>
  <c r="B1299" i="23"/>
  <c r="C1299" i="23"/>
  <c r="E1299" i="23" s="1"/>
  <c r="C1820" i="23"/>
  <c r="E1820" i="23" s="1"/>
  <c r="D1820" i="23"/>
  <c r="B1821" i="23"/>
  <c r="C1821" i="23"/>
  <c r="F1821" i="23" s="1"/>
  <c r="B303" i="23"/>
  <c r="D303" i="23"/>
  <c r="C848" i="23"/>
  <c r="F848" i="23" s="1"/>
  <c r="D848" i="23"/>
  <c r="B1392" i="23"/>
  <c r="C1392" i="23"/>
  <c r="F1392" i="23" s="1"/>
  <c r="C1127" i="23"/>
  <c r="F1127" i="23" s="1"/>
  <c r="B721" i="23"/>
  <c r="D1306" i="23"/>
  <c r="B1562" i="23"/>
  <c r="C1882" i="23"/>
  <c r="F1882" i="23" s="1"/>
  <c r="D2138" i="23"/>
  <c r="C995" i="23"/>
  <c r="E995" i="23" s="1"/>
  <c r="D820" i="23"/>
  <c r="D16" i="23"/>
  <c r="B290" i="23"/>
  <c r="C1762" i="23"/>
  <c r="B107" i="23"/>
  <c r="B1660" i="23"/>
  <c r="B1360" i="23"/>
  <c r="D1872" i="23"/>
  <c r="D1633" i="23"/>
  <c r="D2081" i="23"/>
  <c r="D2154" i="23"/>
  <c r="B243" i="23"/>
  <c r="D2035" i="23"/>
  <c r="D1540" i="23"/>
  <c r="B293" i="23"/>
  <c r="B489" i="23"/>
  <c r="C178" i="23"/>
  <c r="E178" i="23" s="1"/>
  <c r="C370" i="23"/>
  <c r="E370" i="23" s="1"/>
  <c r="D818" i="23"/>
  <c r="B54" i="23"/>
  <c r="D2043" i="23"/>
  <c r="C972" i="23"/>
  <c r="F972" i="23" s="1"/>
  <c r="C1713" i="23"/>
  <c r="E1713" i="23" s="1"/>
  <c r="B186" i="23"/>
  <c r="C707" i="23"/>
  <c r="F707" i="23" s="1"/>
  <c r="D1364" i="23"/>
  <c r="D1077" i="23"/>
  <c r="D414" i="23"/>
  <c r="D1017" i="23"/>
  <c r="B1857" i="23"/>
  <c r="C595" i="23"/>
  <c r="E595" i="23" s="1"/>
  <c r="B548" i="23"/>
  <c r="C302" i="23"/>
  <c r="E302" i="23" s="1"/>
  <c r="D1489" i="23"/>
  <c r="C1489" i="23"/>
  <c r="E1489" i="23" s="1"/>
  <c r="C1049" i="23"/>
  <c r="F1049" i="23" s="1"/>
  <c r="B1049" i="23"/>
  <c r="C609" i="23"/>
  <c r="F609" i="23" s="1"/>
  <c r="B609" i="23"/>
  <c r="B546" i="23"/>
  <c r="C546" i="23"/>
  <c r="F546" i="23" s="1"/>
  <c r="D546" i="23"/>
  <c r="C1538" i="23"/>
  <c r="E1538" i="23" s="1"/>
  <c r="B1538" i="23"/>
  <c r="B842" i="23"/>
  <c r="C842" i="23"/>
  <c r="F842" i="23" s="1"/>
  <c r="B122" i="23"/>
  <c r="C122" i="23"/>
  <c r="E122" i="23" s="1"/>
  <c r="B124" i="23"/>
  <c r="C124" i="23"/>
  <c r="E124" i="23" s="1"/>
  <c r="D1779" i="23"/>
  <c r="B1779" i="23"/>
  <c r="D2162" i="23"/>
  <c r="B2162" i="23"/>
  <c r="C1595" i="23"/>
  <c r="E1595" i="23" s="1"/>
  <c r="D1595" i="23"/>
  <c r="D2025" i="23"/>
  <c r="B2025" i="23"/>
  <c r="C2025" i="23"/>
  <c r="E2025" i="23" s="1"/>
  <c r="C843" i="23"/>
  <c r="B843" i="23"/>
  <c r="C604" i="23"/>
  <c r="E604" i="23" s="1"/>
  <c r="D604" i="23"/>
  <c r="C1722" i="23"/>
  <c r="F1722" i="23" s="1"/>
  <c r="B1722" i="23"/>
  <c r="B1619" i="23"/>
  <c r="D1619" i="23"/>
  <c r="D1028" i="23"/>
  <c r="B1028" i="23"/>
  <c r="C1028" i="23"/>
  <c r="F1028" i="23" s="1"/>
  <c r="D2052" i="23"/>
  <c r="C2052" i="23"/>
  <c r="F2052" i="23" s="1"/>
  <c r="B2136" i="23"/>
  <c r="C2136" i="23"/>
  <c r="E2136" i="23" s="1"/>
  <c r="D1171" i="23"/>
  <c r="B1171" i="23"/>
  <c r="C1171" i="23"/>
  <c r="E1171" i="23" s="1"/>
  <c r="C267" i="23"/>
  <c r="E267" i="23" s="1"/>
  <c r="D267" i="23"/>
  <c r="B267" i="23"/>
  <c r="C325" i="23"/>
  <c r="E325" i="23" s="1"/>
  <c r="D325" i="23"/>
  <c r="D1589" i="23"/>
  <c r="C1589" i="23"/>
  <c r="E1589" i="23" s="1"/>
  <c r="C2101" i="23"/>
  <c r="E2101" i="23" s="1"/>
  <c r="B2101" i="23"/>
  <c r="D2101" i="23"/>
  <c r="C926" i="23"/>
  <c r="E926" i="23" s="1"/>
  <c r="B926" i="23"/>
  <c r="D926" i="23"/>
  <c r="D1950" i="23"/>
  <c r="B1950" i="23"/>
  <c r="D924" i="23"/>
  <c r="B924" i="23"/>
  <c r="D749" i="23"/>
  <c r="B749" i="23"/>
  <c r="C749" i="23"/>
  <c r="E749" i="23" s="1"/>
  <c r="B1638" i="23"/>
  <c r="D1638" i="23"/>
  <c r="B117" i="23"/>
  <c r="C117" i="23"/>
  <c r="E117" i="23" s="1"/>
  <c r="D117" i="23"/>
  <c r="D1477" i="23"/>
  <c r="C1477" i="23"/>
  <c r="E1477" i="23" s="1"/>
  <c r="B1477" i="23"/>
  <c r="B814" i="23"/>
  <c r="D814" i="23"/>
  <c r="C814" i="23"/>
  <c r="D2002" i="23"/>
  <c r="C91" i="23"/>
  <c r="F91" i="23" s="1"/>
  <c r="C1115" i="23"/>
  <c r="F1115" i="23" s="1"/>
  <c r="D1883" i="23"/>
  <c r="D2139" i="23"/>
  <c r="C620" i="23"/>
  <c r="E620" i="23" s="1"/>
  <c r="D1004" i="23"/>
  <c r="B269" i="23"/>
  <c r="B1673" i="23"/>
  <c r="B146" i="23"/>
  <c r="B91" i="23"/>
  <c r="B1115" i="23"/>
  <c r="B1883" i="23"/>
  <c r="B2139" i="23"/>
  <c r="D192" i="23"/>
  <c r="D17" i="23"/>
  <c r="D1562" i="23"/>
  <c r="C820" i="23"/>
  <c r="E820" i="23" s="1"/>
  <c r="C1844" i="23"/>
  <c r="F1844" i="23" s="1"/>
  <c r="C597" i="23"/>
  <c r="E597" i="23" s="1"/>
  <c r="C290" i="23"/>
  <c r="E290" i="23" s="1"/>
  <c r="C619" i="23"/>
  <c r="F619" i="23" s="1"/>
  <c r="C1131" i="23"/>
  <c r="F1131" i="23" s="1"/>
  <c r="D1387" i="23"/>
  <c r="D636" i="23"/>
  <c r="B755" i="23"/>
  <c r="C260" i="23"/>
  <c r="F260" i="23" s="1"/>
  <c r="C516" i="23"/>
  <c r="F516" i="23" s="1"/>
  <c r="B178" i="23"/>
  <c r="B370" i="23"/>
  <c r="B507" i="23"/>
  <c r="D2107" i="23"/>
  <c r="B972" i="23"/>
  <c r="B864" i="23"/>
  <c r="D1713" i="23"/>
  <c r="D186" i="23"/>
  <c r="B1530" i="23"/>
  <c r="B1850" i="23"/>
  <c r="D195" i="23"/>
  <c r="D771" i="23"/>
  <c r="B1364" i="23"/>
  <c r="C414" i="23"/>
  <c r="E414" i="23" s="1"/>
  <c r="B1017" i="23"/>
  <c r="C1803" i="23"/>
  <c r="E1803" i="23" s="1"/>
  <c r="D614" i="23"/>
  <c r="D577" i="23"/>
  <c r="C1857" i="23"/>
  <c r="E1857" i="23" s="1"/>
  <c r="B1610" i="23"/>
  <c r="D1299" i="23"/>
  <c r="C356" i="23"/>
  <c r="F356" i="23" s="1"/>
  <c r="B965" i="23"/>
  <c r="C97" i="23"/>
  <c r="F97" i="23" s="1"/>
  <c r="D97" i="23"/>
  <c r="B1817" i="23"/>
  <c r="D1817" i="23"/>
  <c r="C1320" i="23"/>
  <c r="D1320" i="23"/>
  <c r="C1529" i="23"/>
  <c r="E1529" i="23" s="1"/>
  <c r="B1529" i="23"/>
  <c r="B129" i="23"/>
  <c r="D129" i="23"/>
  <c r="C2097" i="23"/>
  <c r="E2097" i="23" s="1"/>
  <c r="D2097" i="23"/>
  <c r="B696" i="23"/>
  <c r="C192" i="23"/>
  <c r="E192" i="23" s="1"/>
  <c r="C1216" i="23"/>
  <c r="E1216" i="23" s="1"/>
  <c r="B2240" i="23"/>
  <c r="B465" i="23"/>
  <c r="C538" i="23"/>
  <c r="E538" i="23" s="1"/>
  <c r="B244" i="23"/>
  <c r="B636" i="23"/>
  <c r="B516" i="23"/>
  <c r="C332" i="23"/>
  <c r="E332" i="23" s="1"/>
  <c r="B1120" i="23"/>
  <c r="B195" i="23"/>
  <c r="C936" i="23"/>
  <c r="F936" i="23" s="1"/>
  <c r="C42" i="23"/>
  <c r="F42" i="23" s="1"/>
  <c r="C1992" i="23"/>
  <c r="E1992" i="23" s="1"/>
  <c r="B1992" i="23"/>
  <c r="B1040" i="23"/>
  <c r="C1040" i="23"/>
  <c r="F1040" i="23" s="1"/>
  <c r="B801" i="23"/>
  <c r="D801" i="23"/>
  <c r="D738" i="23"/>
  <c r="B738" i="23"/>
  <c r="C738" i="23"/>
  <c r="E738" i="23" s="1"/>
  <c r="C1250" i="23"/>
  <c r="E1250" i="23" s="1"/>
  <c r="B1250" i="23"/>
  <c r="C560" i="23"/>
  <c r="F560" i="23" s="1"/>
  <c r="B560" i="23"/>
  <c r="B189" i="23"/>
  <c r="B2199" i="23"/>
  <c r="B513" i="23"/>
  <c r="C152" i="23"/>
  <c r="E152" i="23" s="1"/>
  <c r="D152" i="23"/>
  <c r="C38" i="23"/>
  <c r="D813" i="23"/>
  <c r="B2093" i="23"/>
  <c r="B2086" i="23"/>
  <c r="C513" i="23"/>
  <c r="F513" i="23" s="1"/>
  <c r="B3696" i="23"/>
  <c r="D3696" i="23"/>
  <c r="C2246" i="23"/>
  <c r="E2246" i="23" s="1"/>
  <c r="D655" i="23"/>
  <c r="C2672" i="23"/>
  <c r="E2672" i="23" s="1"/>
  <c r="C3696" i="23"/>
  <c r="F3696" i="23" s="1"/>
  <c r="B1546" i="23"/>
  <c r="C1465" i="23"/>
  <c r="E1465" i="23" s="1"/>
  <c r="B1465" i="23"/>
  <c r="B194" i="23"/>
  <c r="C194" i="23"/>
  <c r="E194" i="23" s="1"/>
  <c r="B1537" i="23"/>
  <c r="C1537" i="23"/>
  <c r="F1537" i="23" s="1"/>
  <c r="C297" i="23"/>
  <c r="F297" i="23" s="1"/>
  <c r="B297" i="23"/>
  <c r="C634" i="23"/>
  <c r="F634" i="23" s="1"/>
  <c r="C954" i="23"/>
  <c r="E954" i="23" s="1"/>
  <c r="D1144" i="23"/>
  <c r="C1425" i="23"/>
  <c r="E1425" i="23" s="1"/>
  <c r="B712" i="23"/>
  <c r="C784" i="23"/>
  <c r="F784" i="23" s="1"/>
  <c r="C120" i="23"/>
  <c r="E120" i="23" s="1"/>
  <c r="C905" i="23"/>
  <c r="F905" i="23" s="1"/>
  <c r="D1106" i="23"/>
  <c r="D2176" i="23"/>
  <c r="D1497" i="23"/>
  <c r="C1753" i="23"/>
  <c r="F1753" i="23" s="1"/>
  <c r="C2265" i="23"/>
  <c r="E2265" i="23" s="1"/>
  <c r="D1808" i="23"/>
  <c r="C2072" i="23"/>
  <c r="F2072" i="23" s="1"/>
  <c r="C809" i="23"/>
  <c r="F809" i="23" s="1"/>
  <c r="D1056" i="23"/>
  <c r="B2080" i="23"/>
  <c r="B817" i="23"/>
  <c r="D488" i="23"/>
  <c r="C1192" i="23"/>
  <c r="F1192" i="23" s="1"/>
  <c r="C2216" i="23"/>
  <c r="E2216" i="23" s="1"/>
  <c r="C377" i="23"/>
  <c r="F377" i="23" s="1"/>
  <c r="C2233" i="23"/>
  <c r="E2233" i="23" s="1"/>
  <c r="C1264" i="23"/>
  <c r="F1264" i="23" s="1"/>
  <c r="B1025" i="23"/>
  <c r="C2049" i="23"/>
  <c r="E2049" i="23" s="1"/>
  <c r="B266" i="23"/>
  <c r="D778" i="23"/>
  <c r="D1664" i="23"/>
  <c r="D120" i="23"/>
  <c r="C1664" i="23"/>
  <c r="E1664" i="23" s="1"/>
  <c r="C1736" i="23"/>
  <c r="F1736" i="23" s="1"/>
  <c r="C1497" i="23"/>
  <c r="F1497" i="23" s="1"/>
  <c r="D1753" i="23"/>
  <c r="D2265" i="23"/>
  <c r="C1224" i="23"/>
  <c r="C482" i="23"/>
  <c r="F482" i="23" s="1"/>
  <c r="B784" i="23"/>
  <c r="D1569" i="23"/>
  <c r="D1825" i="23"/>
  <c r="D632" i="23"/>
  <c r="B1656" i="23"/>
  <c r="D2168" i="23"/>
  <c r="B905" i="23"/>
  <c r="D1417" i="23"/>
  <c r="C1106" i="23"/>
  <c r="F1106" i="23" s="1"/>
  <c r="C640" i="23"/>
  <c r="E640" i="23" s="1"/>
  <c r="C2176" i="23"/>
  <c r="F2176" i="23" s="1"/>
  <c r="D913" i="23"/>
  <c r="C1745" i="23"/>
  <c r="E1745" i="23" s="1"/>
  <c r="B1224" i="23"/>
  <c r="C2248" i="23"/>
  <c r="B994" i="23"/>
  <c r="D1634" i="23"/>
  <c r="D272" i="23"/>
  <c r="D545" i="23"/>
  <c r="B1057" i="23"/>
  <c r="C1569" i="23"/>
  <c r="F1569" i="23" s="1"/>
  <c r="C1825" i="23"/>
  <c r="E1825" i="23" s="1"/>
  <c r="C728" i="23"/>
  <c r="E728" i="23" s="1"/>
  <c r="C1330" i="23"/>
  <c r="F1330" i="23" s="1"/>
  <c r="C1056" i="23"/>
  <c r="E1056" i="23" s="1"/>
  <c r="C488" i="23"/>
  <c r="E488" i="23" s="1"/>
  <c r="B1192" i="23"/>
  <c r="D2216" i="23"/>
  <c r="B2233" i="23"/>
  <c r="B1264" i="23"/>
  <c r="B2288" i="23"/>
  <c r="B2049" i="23"/>
  <c r="C128" i="23"/>
  <c r="E128" i="23" s="1"/>
  <c r="C1144" i="23"/>
  <c r="F1144" i="23" s="1"/>
  <c r="D1656" i="23"/>
  <c r="B128" i="23"/>
  <c r="B1425" i="23"/>
  <c r="D482" i="23"/>
  <c r="C1152" i="23"/>
  <c r="D985" i="23"/>
  <c r="D1506" i="23"/>
  <c r="D1296" i="23"/>
  <c r="B728" i="23"/>
  <c r="D1401" i="23"/>
  <c r="C1474" i="23"/>
  <c r="F1474" i="23" s="1"/>
  <c r="D393" i="23"/>
  <c r="D594" i="23"/>
  <c r="B1618" i="23"/>
  <c r="C401" i="23"/>
  <c r="F401" i="23" s="1"/>
  <c r="B25" i="23"/>
  <c r="C1048" i="23"/>
  <c r="E1048" i="23" s="1"/>
  <c r="B992" i="23"/>
  <c r="D2016" i="23"/>
  <c r="C753" i="23"/>
  <c r="F753" i="23" s="1"/>
  <c r="C1640" i="23"/>
  <c r="D953" i="23"/>
  <c r="D1721" i="23"/>
  <c r="B962" i="23"/>
  <c r="D63" i="23"/>
  <c r="D61" i="23"/>
  <c r="C200" i="23"/>
  <c r="F200" i="23" s="1"/>
  <c r="D473" i="23"/>
  <c r="B401" i="23"/>
  <c r="D712" i="23"/>
  <c r="B1736" i="23"/>
  <c r="C473" i="23"/>
  <c r="E473" i="23" s="1"/>
  <c r="D25" i="23"/>
  <c r="D216" i="23"/>
  <c r="D992" i="23"/>
  <c r="D1640" i="23"/>
  <c r="C953" i="23"/>
  <c r="E953" i="23" s="1"/>
  <c r="D450" i="23"/>
  <c r="C63" i="23"/>
  <c r="E63" i="23" s="1"/>
  <c r="C61" i="23"/>
  <c r="E61" i="23" s="1"/>
  <c r="D1290" i="23"/>
  <c r="C1808" i="23"/>
  <c r="E1808" i="23" s="1"/>
  <c r="D2080" i="23"/>
  <c r="C817" i="23"/>
  <c r="E817" i="23" s="1"/>
  <c r="B377" i="23"/>
  <c r="C450" i="23"/>
  <c r="E450" i="23" s="1"/>
  <c r="D1025" i="23"/>
  <c r="D266" i="23"/>
  <c r="C778" i="23"/>
  <c r="E778" i="23" s="1"/>
  <c r="C1290" i="23"/>
  <c r="F1290" i="23" s="1"/>
  <c r="D312" i="23"/>
  <c r="B1161" i="23"/>
  <c r="D224" i="23"/>
  <c r="C1440" i="23"/>
  <c r="F1440" i="23" s="1"/>
  <c r="B177" i="23"/>
  <c r="B1704" i="23"/>
  <c r="D1793" i="23"/>
  <c r="D1568" i="23"/>
  <c r="D1400" i="23"/>
  <c r="C1920" i="23"/>
  <c r="F1920" i="23" s="1"/>
  <c r="D1241" i="23"/>
  <c r="D2009" i="23"/>
  <c r="D226" i="23"/>
  <c r="B1576" i="23"/>
  <c r="B441" i="23"/>
  <c r="B1776" i="23"/>
  <c r="D1912" i="23"/>
  <c r="D456" i="23"/>
  <c r="B657" i="23"/>
  <c r="C1241" i="23"/>
  <c r="F1241" i="23" s="1"/>
  <c r="D1504" i="23"/>
  <c r="C241" i="23"/>
  <c r="E241" i="23" s="1"/>
  <c r="D1329" i="23"/>
  <c r="B1128" i="23"/>
  <c r="B2152" i="23"/>
  <c r="C889" i="23"/>
  <c r="F889" i="23" s="1"/>
  <c r="D1218" i="23"/>
  <c r="D1730" i="23"/>
  <c r="B522" i="23"/>
  <c r="B137" i="23"/>
  <c r="C1408" i="23"/>
  <c r="F1408" i="23" s="1"/>
  <c r="C657" i="23"/>
  <c r="E657" i="23" s="1"/>
  <c r="C1912" i="23"/>
  <c r="E1912" i="23" s="1"/>
  <c r="D384" i="23"/>
  <c r="D145" i="23"/>
  <c r="B1169" i="23"/>
  <c r="B729" i="23"/>
  <c r="C1400" i="23"/>
  <c r="F1400" i="23" s="1"/>
  <c r="C2064" i="23"/>
  <c r="F2064" i="23" s="1"/>
  <c r="D289" i="23"/>
  <c r="C1504" i="23"/>
  <c r="E1504" i="23" s="1"/>
  <c r="C1329" i="23"/>
  <c r="E1329" i="23" s="1"/>
  <c r="C1730" i="23"/>
  <c r="E1730" i="23" s="1"/>
  <c r="D1034" i="23"/>
  <c r="C456" i="23"/>
  <c r="E456" i="23" s="1"/>
  <c r="D217" i="23"/>
  <c r="D1673" i="23"/>
  <c r="C384" i="23"/>
  <c r="E384" i="23" s="1"/>
  <c r="C145" i="23"/>
  <c r="F145" i="23" s="1"/>
  <c r="D1169" i="23"/>
  <c r="B23" i="23"/>
  <c r="C217" i="23"/>
  <c r="E217" i="23" s="1"/>
  <c r="C2009" i="23"/>
  <c r="E2009" i="23" s="1"/>
  <c r="D1250" i="23"/>
  <c r="B1552" i="23"/>
  <c r="D305" i="23"/>
  <c r="D1161" i="23"/>
  <c r="B1920" i="23"/>
  <c r="D23" i="23"/>
  <c r="D1992" i="23"/>
  <c r="C226" i="23"/>
  <c r="F226" i="23" s="1"/>
  <c r="D1552" i="23"/>
  <c r="B2064" i="23"/>
  <c r="B289" i="23"/>
  <c r="D280" i="23"/>
  <c r="C305" i="23"/>
  <c r="F305" i="23" s="1"/>
  <c r="C1704" i="23"/>
  <c r="E1704" i="23" s="1"/>
  <c r="D441" i="23"/>
  <c r="D368" i="23"/>
  <c r="D560" i="23"/>
  <c r="C1776" i="23"/>
  <c r="E1776" i="23" s="1"/>
  <c r="C1034" i="23"/>
  <c r="E1034" i="23" s="1"/>
  <c r="D1480" i="23"/>
  <c r="D1040" i="23"/>
  <c r="C801" i="23"/>
  <c r="F801" i="23" s="1"/>
  <c r="B1313" i="23"/>
  <c r="B1568" i="23"/>
  <c r="C368" i="23"/>
  <c r="E368" i="23" s="1"/>
  <c r="C1793" i="23"/>
  <c r="F1793" i="23" s="1"/>
  <c r="D137" i="23"/>
  <c r="D649" i="23"/>
  <c r="B1408" i="23"/>
  <c r="C968" i="23"/>
  <c r="E968" i="23" s="1"/>
  <c r="C5" i="23"/>
  <c r="F5" i="23" s="1"/>
  <c r="D1977" i="23"/>
  <c r="D706" i="23"/>
  <c r="D2305" i="23"/>
  <c r="D376" i="23"/>
  <c r="D896" i="23"/>
  <c r="C528" i="23"/>
  <c r="E528" i="23" s="1"/>
  <c r="D1265" i="23"/>
  <c r="C296" i="23"/>
  <c r="F296" i="23" s="1"/>
  <c r="D1465" i="23"/>
  <c r="D194" i="23"/>
  <c r="C376" i="23"/>
  <c r="F376" i="23" s="1"/>
  <c r="C649" i="23"/>
  <c r="E649" i="23" s="1"/>
  <c r="C896" i="23"/>
  <c r="F896" i="23" s="1"/>
  <c r="B5" i="23"/>
  <c r="B241" i="23"/>
  <c r="C1265" i="23"/>
  <c r="E1265" i="23" s="1"/>
  <c r="B296" i="23"/>
  <c r="C1128" i="23"/>
  <c r="E1128" i="23" s="1"/>
  <c r="C2152" i="23"/>
  <c r="E2152" i="23" s="1"/>
  <c r="C1977" i="23"/>
  <c r="F1977" i="23" s="1"/>
  <c r="C706" i="23"/>
  <c r="E706" i="23" s="1"/>
  <c r="C1218" i="23"/>
  <c r="E1218" i="23" s="1"/>
  <c r="C2305" i="23"/>
  <c r="D522" i="23"/>
  <c r="D2105" i="23"/>
  <c r="B2105" i="23"/>
  <c r="C2105" i="23"/>
  <c r="E2105" i="23" s="1"/>
  <c r="D2249" i="23"/>
  <c r="B2249" i="23"/>
  <c r="C1816" i="23"/>
  <c r="E1816" i="23" s="1"/>
  <c r="B1816" i="23"/>
  <c r="D104" i="23"/>
  <c r="B104" i="23"/>
  <c r="C104" i="23"/>
  <c r="E104" i="23" s="1"/>
  <c r="D563" i="23"/>
  <c r="B563" i="23"/>
  <c r="C563" i="23"/>
  <c r="E563" i="23" s="1"/>
  <c r="C1778" i="23"/>
  <c r="F1778" i="23" s="1"/>
  <c r="B1778" i="23"/>
  <c r="D1778" i="23"/>
  <c r="C2235" i="23"/>
  <c r="F2235" i="23" s="1"/>
  <c r="D2235" i="23"/>
  <c r="B835" i="23"/>
  <c r="D835" i="23"/>
  <c r="C835" i="23"/>
  <c r="F835" i="23" s="1"/>
  <c r="B405" i="23"/>
  <c r="C405" i="23"/>
  <c r="E405" i="23" s="1"/>
  <c r="D405" i="23"/>
  <c r="C1348" i="23"/>
  <c r="F1348" i="23" s="1"/>
  <c r="D1348" i="23"/>
  <c r="B1348" i="23"/>
  <c r="C1001" i="23"/>
  <c r="E1001" i="23" s="1"/>
  <c r="D1001" i="23"/>
  <c r="D734" i="23"/>
  <c r="B734" i="23"/>
  <c r="C2109" i="23"/>
  <c r="F2109" i="23" s="1"/>
  <c r="D2109" i="23"/>
  <c r="B2109" i="23"/>
  <c r="C757" i="23"/>
  <c r="E757" i="23" s="1"/>
  <c r="B757" i="23"/>
  <c r="D757" i="23"/>
  <c r="B412" i="23"/>
  <c r="D412" i="23"/>
  <c r="C412" i="23"/>
  <c r="E412" i="23" s="1"/>
  <c r="B2013" i="23"/>
  <c r="C2013" i="23"/>
  <c r="E2013" i="23" s="1"/>
  <c r="D2013" i="23"/>
  <c r="C1509" i="23"/>
  <c r="F1509" i="23" s="1"/>
  <c r="B1509" i="23"/>
  <c r="D1509" i="23"/>
  <c r="B1884" i="23"/>
  <c r="D1884" i="23"/>
  <c r="C1884" i="23"/>
  <c r="F1884" i="23" s="1"/>
  <c r="C1335" i="23"/>
  <c r="E1335" i="23" s="1"/>
  <c r="D1335" i="23"/>
  <c r="D2157" i="23"/>
  <c r="B2157" i="23"/>
  <c r="C2157" i="23"/>
  <c r="E2157" i="23" s="1"/>
  <c r="C2992" i="23"/>
  <c r="E2992" i="23" s="1"/>
  <c r="D2992" i="23"/>
  <c r="B2992" i="23"/>
  <c r="B1991" i="23"/>
  <c r="D1991" i="23"/>
  <c r="C1991" i="23"/>
  <c r="E1991" i="23" s="1"/>
  <c r="D351" i="23"/>
  <c r="B351" i="23"/>
  <c r="C351" i="23"/>
  <c r="E351" i="23" s="1"/>
  <c r="C719" i="23"/>
  <c r="E719" i="23" s="1"/>
  <c r="D719" i="23"/>
  <c r="B719" i="23"/>
  <c r="D727" i="23"/>
  <c r="C727" i="23"/>
  <c r="F727" i="23" s="1"/>
  <c r="B727" i="23"/>
  <c r="C783" i="23"/>
  <c r="E783" i="23" s="1"/>
  <c r="D783" i="23"/>
  <c r="B783" i="23"/>
  <c r="C4840" i="23"/>
  <c r="E4840" i="23" s="1"/>
  <c r="D4840" i="23"/>
  <c r="B4840" i="23"/>
  <c r="C3104" i="23"/>
  <c r="F3104" i="23" s="1"/>
  <c r="D3104" i="23"/>
  <c r="B3104" i="23"/>
  <c r="B974" i="23"/>
  <c r="D974" i="23"/>
  <c r="C4928" i="23"/>
  <c r="E4928" i="23" s="1"/>
  <c r="D4928" i="23"/>
  <c r="B4409" i="23"/>
  <c r="C4409" i="23"/>
  <c r="E4409" i="23" s="1"/>
  <c r="D4409" i="23"/>
  <c r="B2904" i="23"/>
  <c r="C2904" i="23"/>
  <c r="D2904" i="23"/>
  <c r="B3841" i="23"/>
  <c r="C3841" i="23"/>
  <c r="F3841" i="23" s="1"/>
  <c r="B3226" i="23"/>
  <c r="D3226" i="23"/>
  <c r="B2912" i="23"/>
  <c r="C2912" i="23"/>
  <c r="F2912" i="23" s="1"/>
  <c r="D2912" i="23"/>
  <c r="B4672" i="23"/>
  <c r="C4672" i="23"/>
  <c r="F4672" i="23" s="1"/>
  <c r="B3025" i="23"/>
  <c r="D3025" i="23"/>
  <c r="C3025" i="23"/>
  <c r="E3025" i="23" s="1"/>
  <c r="C2706" i="23"/>
  <c r="E2706" i="23" s="1"/>
  <c r="D2706" i="23"/>
  <c r="B2706" i="23"/>
  <c r="C1528" i="23"/>
  <c r="F1528" i="23" s="1"/>
  <c r="B1528" i="23"/>
  <c r="B273" i="23"/>
  <c r="D273" i="23"/>
  <c r="D345" i="23"/>
  <c r="B345" i="23"/>
  <c r="C417" i="23"/>
  <c r="E417" i="23" s="1"/>
  <c r="B417" i="23"/>
  <c r="D1760" i="23"/>
  <c r="C1760" i="23"/>
  <c r="E1760" i="23" s="1"/>
  <c r="D172" i="23"/>
  <c r="B172" i="23"/>
  <c r="B1587" i="23"/>
  <c r="C1587" i="23"/>
  <c r="F1587" i="23" s="1"/>
  <c r="B1036" i="23"/>
  <c r="C1036" i="23"/>
  <c r="F1036" i="23" s="1"/>
  <c r="B1652" i="23"/>
  <c r="C1652" i="23"/>
  <c r="E1652" i="23" s="1"/>
  <c r="D1652" i="23"/>
  <c r="B2259" i="23"/>
  <c r="D2259" i="23"/>
  <c r="C2259" i="23"/>
  <c r="F2259" i="23" s="1"/>
  <c r="C2050" i="23"/>
  <c r="E2050" i="23" s="1"/>
  <c r="B2050" i="23"/>
  <c r="D2050" i="23"/>
  <c r="B1909" i="23"/>
  <c r="C1909" i="23"/>
  <c r="E1909" i="23" s="1"/>
  <c r="D1909" i="23"/>
  <c r="B365" i="23"/>
  <c r="C365" i="23"/>
  <c r="E365" i="23" s="1"/>
  <c r="C779" i="23"/>
  <c r="F779" i="23" s="1"/>
  <c r="B779" i="23"/>
  <c r="D779" i="23"/>
  <c r="B1134" i="23"/>
  <c r="D1134" i="23"/>
  <c r="C1134" i="23"/>
  <c r="E1134" i="23" s="1"/>
  <c r="B276" i="23"/>
  <c r="D276" i="23"/>
  <c r="C276" i="23"/>
  <c r="E276" i="23" s="1"/>
  <c r="B1829" i="23"/>
  <c r="C1829" i="23"/>
  <c r="F1829" i="23" s="1"/>
  <c r="B2012" i="23"/>
  <c r="C2012" i="23"/>
  <c r="F2012" i="23" s="1"/>
  <c r="D2012" i="23"/>
  <c r="B335" i="23"/>
  <c r="C335" i="23"/>
  <c r="E335" i="23" s="1"/>
  <c r="D335" i="23"/>
  <c r="D374" i="23"/>
  <c r="B374" i="23"/>
  <c r="C374" i="23"/>
  <c r="E374" i="23" s="1"/>
  <c r="B4024" i="23"/>
  <c r="D4024" i="23"/>
  <c r="C4024" i="23"/>
  <c r="F4024" i="23" s="1"/>
  <c r="D3008" i="23"/>
  <c r="B3008" i="23"/>
  <c r="C3008" i="23"/>
  <c r="B4312" i="23"/>
  <c r="C4312" i="23"/>
  <c r="F4312" i="23" s="1"/>
  <c r="D4312" i="23"/>
  <c r="B4320" i="23"/>
  <c r="C4320" i="23"/>
  <c r="F4320" i="23" s="1"/>
  <c r="D4320" i="23"/>
  <c r="B4328" i="23"/>
  <c r="D4328" i="23"/>
  <c r="C1695" i="23"/>
  <c r="E1695" i="23" s="1"/>
  <c r="D1695" i="23"/>
  <c r="C4521" i="23"/>
  <c r="E4521" i="23" s="1"/>
  <c r="D4521" i="23"/>
  <c r="D3616" i="23"/>
  <c r="C3616" i="23"/>
  <c r="F3616" i="23" s="1"/>
  <c r="B3616" i="23"/>
  <c r="B3697" i="23"/>
  <c r="D3697" i="23"/>
  <c r="C3697" i="23"/>
  <c r="F3697" i="23" s="1"/>
  <c r="B4104" i="23"/>
  <c r="C4104" i="23"/>
  <c r="F4104" i="23" s="1"/>
  <c r="D4104" i="23"/>
  <c r="D3385" i="23"/>
  <c r="C3385" i="23"/>
  <c r="E3385" i="23" s="1"/>
  <c r="B3385" i="23"/>
  <c r="B39" i="23"/>
  <c r="C39" i="23"/>
  <c r="F39" i="23" s="1"/>
  <c r="D3017" i="23"/>
  <c r="B3017" i="23"/>
  <c r="C3017" i="23"/>
  <c r="E3017" i="23" s="1"/>
  <c r="B2698" i="23"/>
  <c r="C2698" i="23"/>
  <c r="E2698" i="23" s="1"/>
  <c r="D2698" i="23"/>
  <c r="B278" i="23"/>
  <c r="C278" i="23"/>
  <c r="E278" i="23" s="1"/>
  <c r="D278" i="23"/>
  <c r="B4673" i="23"/>
  <c r="D4673" i="23"/>
  <c r="C4673" i="23"/>
  <c r="F4673" i="23" s="1"/>
  <c r="D1782" i="23"/>
  <c r="D423" i="23"/>
  <c r="B935" i="23"/>
  <c r="C4288" i="23"/>
  <c r="F4288" i="23" s="1"/>
  <c r="D4672" i="23"/>
  <c r="B1370" i="23"/>
  <c r="B291" i="23"/>
  <c r="B803" i="23"/>
  <c r="C318" i="23"/>
  <c r="E318" i="23" s="1"/>
  <c r="B1534" i="23"/>
  <c r="D1647" i="23"/>
  <c r="C2312" i="23"/>
  <c r="E2312" i="23" s="1"/>
  <c r="B2824" i="23"/>
  <c r="D1195" i="23"/>
  <c r="C1707" i="23"/>
  <c r="E1707" i="23" s="1"/>
  <c r="D733" i="23"/>
  <c r="D362" i="23"/>
  <c r="B682" i="23"/>
  <c r="B4521" i="23"/>
  <c r="D1816" i="23"/>
  <c r="D187" i="23"/>
  <c r="D365" i="23"/>
  <c r="D1346" i="23"/>
  <c r="C1346" i="23"/>
  <c r="E1346" i="23" s="1"/>
  <c r="C978" i="23"/>
  <c r="E978" i="23" s="1"/>
  <c r="B978" i="23"/>
  <c r="D1435" i="23"/>
  <c r="B1435" i="23"/>
  <c r="D1658" i="23"/>
  <c r="B1658" i="23"/>
  <c r="C1659" i="23"/>
  <c r="E1659" i="23" s="1"/>
  <c r="D1659" i="23"/>
  <c r="B1659" i="23"/>
  <c r="C596" i="23"/>
  <c r="D596" i="23"/>
  <c r="B596" i="23"/>
  <c r="B1483" i="23"/>
  <c r="C1483" i="23"/>
  <c r="E1483" i="23" s="1"/>
  <c r="D1483" i="23"/>
  <c r="D211" i="23"/>
  <c r="C211" i="23"/>
  <c r="F211" i="23" s="1"/>
  <c r="B211" i="23"/>
  <c r="C139" i="23"/>
  <c r="E139" i="23" s="1"/>
  <c r="B139" i="23"/>
  <c r="D139" i="23"/>
  <c r="B885" i="23"/>
  <c r="D885" i="23"/>
  <c r="C156" i="23"/>
  <c r="F156" i="23" s="1"/>
  <c r="B156" i="23"/>
  <c r="D156" i="23"/>
  <c r="D1446" i="23"/>
  <c r="B1446" i="23"/>
  <c r="D110" i="23"/>
  <c r="C110" i="23"/>
  <c r="E110" i="23" s="1"/>
  <c r="B1164" i="23"/>
  <c r="C1164" i="23"/>
  <c r="F1164" i="23" s="1"/>
  <c r="D1164" i="23"/>
  <c r="D958" i="23"/>
  <c r="B958" i="23"/>
  <c r="C958" i="23"/>
  <c r="F958" i="23" s="1"/>
  <c r="C1005" i="23"/>
  <c r="E1005" i="23" s="1"/>
  <c r="B1005" i="23"/>
  <c r="C1847" i="23"/>
  <c r="E1847" i="23" s="1"/>
  <c r="D1847" i="23"/>
  <c r="B1237" i="23"/>
  <c r="C1237" i="23"/>
  <c r="E1237" i="23" s="1"/>
  <c r="D1237" i="23"/>
  <c r="B3504" i="23"/>
  <c r="D3504" i="23"/>
  <c r="C3504" i="23"/>
  <c r="E3504" i="23" s="1"/>
  <c r="B3000" i="23"/>
  <c r="C3000" i="23"/>
  <c r="E3000" i="23" s="1"/>
  <c r="D3000" i="23"/>
  <c r="B1999" i="23"/>
  <c r="D1999" i="23"/>
  <c r="C1999" i="23"/>
  <c r="F1999" i="23" s="1"/>
  <c r="C2832" i="23"/>
  <c r="E2832" i="23" s="1"/>
  <c r="D2832" i="23"/>
  <c r="B2848" i="23"/>
  <c r="D2848" i="23"/>
  <c r="C2848" i="23"/>
  <c r="E2848" i="23" s="1"/>
  <c r="D2070" i="23"/>
  <c r="C2070" i="23"/>
  <c r="F2070" i="23" s="1"/>
  <c r="D4009" i="23"/>
  <c r="C4009" i="23"/>
  <c r="E4009" i="23" s="1"/>
  <c r="D3185" i="23"/>
  <c r="C3185" i="23"/>
  <c r="F3185" i="23" s="1"/>
  <c r="B3185" i="23"/>
  <c r="C2873" i="23"/>
  <c r="E2873" i="23" s="1"/>
  <c r="D2873" i="23"/>
  <c r="C4921" i="23"/>
  <c r="F4921" i="23" s="1"/>
  <c r="B4921" i="23"/>
  <c r="B4664" i="23"/>
  <c r="C4664" i="23"/>
  <c r="F4664" i="23" s="1"/>
  <c r="D4664" i="23"/>
  <c r="B4641" i="23"/>
  <c r="C4641" i="23"/>
  <c r="E4641" i="23" s="1"/>
  <c r="D4641" i="23"/>
  <c r="B3738" i="23"/>
  <c r="C3738" i="23"/>
  <c r="F3738" i="23" s="1"/>
  <c r="D3738" i="23"/>
  <c r="B3849" i="23"/>
  <c r="C3849" i="23"/>
  <c r="F3849" i="23" s="1"/>
  <c r="D3849" i="23"/>
  <c r="C172" i="23"/>
  <c r="E172" i="23" s="1"/>
  <c r="B1782" i="23"/>
  <c r="D2166" i="23"/>
  <c r="C423" i="23"/>
  <c r="E423" i="23" s="1"/>
  <c r="B1946" i="23"/>
  <c r="D291" i="23"/>
  <c r="B318" i="23"/>
  <c r="C1135" i="23"/>
  <c r="E1135" i="23" s="1"/>
  <c r="C1647" i="23"/>
  <c r="E1647" i="23" s="1"/>
  <c r="B2312" i="23"/>
  <c r="D2824" i="23"/>
  <c r="D683" i="23"/>
  <c r="C1195" i="23"/>
  <c r="E1195" i="23" s="1"/>
  <c r="D221" i="23"/>
  <c r="C733" i="23"/>
  <c r="F733" i="23" s="1"/>
  <c r="B1335" i="23"/>
  <c r="B362" i="23"/>
  <c r="C974" i="23"/>
  <c r="E974" i="23" s="1"/>
  <c r="C734" i="23"/>
  <c r="E734" i="23" s="1"/>
  <c r="C1446" i="23"/>
  <c r="F1446" i="23" s="1"/>
  <c r="C3226" i="23"/>
  <c r="E3226" i="23" s="1"/>
  <c r="B2040" i="23"/>
  <c r="C2040" i="23"/>
  <c r="E2040" i="23" s="1"/>
  <c r="C322" i="23"/>
  <c r="E322" i="23" s="1"/>
  <c r="D322" i="23"/>
  <c r="D553" i="23"/>
  <c r="B553" i="23"/>
  <c r="C553" i="23"/>
  <c r="F553" i="23" s="1"/>
  <c r="C2225" i="23"/>
  <c r="E2225" i="23" s="1"/>
  <c r="D2225" i="23"/>
  <c r="D1905" i="23"/>
  <c r="C1905" i="23"/>
  <c r="E1905" i="23" s="1"/>
  <c r="B1905" i="23"/>
  <c r="B45" i="23"/>
  <c r="C45" i="23"/>
  <c r="E45" i="23" s="1"/>
  <c r="D45" i="23"/>
  <c r="D635" i="23"/>
  <c r="B635" i="23"/>
  <c r="C635" i="23"/>
  <c r="E635" i="23" s="1"/>
  <c r="D1211" i="23"/>
  <c r="B1211" i="23"/>
  <c r="D1978" i="23"/>
  <c r="B1978" i="23"/>
  <c r="C1978" i="23"/>
  <c r="F1978" i="23" s="1"/>
  <c r="B1712" i="23"/>
  <c r="C1712" i="23"/>
  <c r="E1712" i="23" s="1"/>
  <c r="D1712" i="23"/>
  <c r="C836" i="23"/>
  <c r="E836" i="23" s="1"/>
  <c r="B836" i="23"/>
  <c r="B938" i="23"/>
  <c r="D938" i="23"/>
  <c r="C938" i="23"/>
  <c r="E938" i="23" s="1"/>
  <c r="B222" i="23"/>
  <c r="D222" i="23"/>
  <c r="C222" i="23"/>
  <c r="F222" i="23" s="1"/>
  <c r="D1085" i="23"/>
  <c r="B1085" i="23"/>
  <c r="C1085" i="23"/>
  <c r="C932" i="23"/>
  <c r="E932" i="23" s="1"/>
  <c r="B932" i="23"/>
  <c r="B1646" i="23"/>
  <c r="D1646" i="23"/>
  <c r="C1646" i="23"/>
  <c r="F1646" i="23" s="1"/>
  <c r="C2204" i="23"/>
  <c r="E2204" i="23" s="1"/>
  <c r="B2204" i="23"/>
  <c r="D2204" i="23"/>
  <c r="B454" i="23"/>
  <c r="C454" i="23"/>
  <c r="E454" i="23" s="1"/>
  <c r="D454" i="23"/>
  <c r="B718" i="23"/>
  <c r="C718" i="23"/>
  <c r="E718" i="23" s="1"/>
  <c r="D718" i="23"/>
  <c r="D1159" i="23"/>
  <c r="C1159" i="23"/>
  <c r="B1159" i="23"/>
  <c r="B3520" i="23"/>
  <c r="D3520" i="23"/>
  <c r="C3520" i="23"/>
  <c r="F3520" i="23" s="1"/>
  <c r="B4824" i="23"/>
  <c r="C4824" i="23"/>
  <c r="E4824" i="23" s="1"/>
  <c r="D4824" i="23"/>
  <c r="D4832" i="23"/>
  <c r="B4832" i="23"/>
  <c r="C4832" i="23"/>
  <c r="E4832" i="23" s="1"/>
  <c r="B2617" i="23"/>
  <c r="D2617" i="23"/>
  <c r="C2617" i="23"/>
  <c r="E2617" i="23" s="1"/>
  <c r="B471" i="23"/>
  <c r="C471" i="23"/>
  <c r="E471" i="23" s="1"/>
  <c r="D471" i="23"/>
  <c r="B2673" i="23"/>
  <c r="C2673" i="23"/>
  <c r="E2673" i="23" s="1"/>
  <c r="C3897" i="23"/>
  <c r="E3897" i="23" s="1"/>
  <c r="D3897" i="23"/>
  <c r="B3897" i="23"/>
  <c r="B466" i="23"/>
  <c r="D1462" i="23"/>
  <c r="C2166" i="23"/>
  <c r="E2166" i="23" s="1"/>
  <c r="B4928" i="23"/>
  <c r="B858" i="23"/>
  <c r="D1946" i="23"/>
  <c r="C623" i="23"/>
  <c r="E623" i="23" s="1"/>
  <c r="B1135" i="23"/>
  <c r="C857" i="23"/>
  <c r="F857" i="23" s="1"/>
  <c r="D171" i="23"/>
  <c r="B683" i="23"/>
  <c r="D1980" i="23"/>
  <c r="C221" i="23"/>
  <c r="E221" i="23" s="1"/>
  <c r="D1450" i="23"/>
  <c r="D1253" i="23"/>
  <c r="B4009" i="23"/>
  <c r="D39" i="23"/>
  <c r="C4328" i="23"/>
  <c r="F4328" i="23" s="1"/>
  <c r="D3841" i="23"/>
  <c r="D932" i="23"/>
  <c r="C160" i="23"/>
  <c r="F160" i="23" s="1"/>
  <c r="B160" i="23"/>
  <c r="B1947" i="23"/>
  <c r="C1947" i="23"/>
  <c r="E1947" i="23" s="1"/>
  <c r="B1075" i="23"/>
  <c r="C1075" i="23"/>
  <c r="E1075" i="23" s="1"/>
  <c r="D1075" i="23"/>
  <c r="D396" i="23"/>
  <c r="B396" i="23"/>
  <c r="C396" i="23"/>
  <c r="F396" i="23" s="1"/>
  <c r="B1140" i="23"/>
  <c r="C1140" i="23"/>
  <c r="F1140" i="23" s="1"/>
  <c r="D1140" i="23"/>
  <c r="C220" i="23"/>
  <c r="E220" i="23" s="1"/>
  <c r="D220" i="23"/>
  <c r="B220" i="23"/>
  <c r="B1235" i="23"/>
  <c r="D1235" i="23"/>
  <c r="C1235" i="23"/>
  <c r="E1235" i="23" s="1"/>
  <c r="D147" i="23"/>
  <c r="B147" i="23"/>
  <c r="C147" i="23"/>
  <c r="E147" i="23" s="1"/>
  <c r="C1397" i="23"/>
  <c r="F1397" i="23" s="1"/>
  <c r="D1397" i="23"/>
  <c r="B1397" i="23"/>
  <c r="D1612" i="23"/>
  <c r="B1612" i="23"/>
  <c r="D1958" i="23"/>
  <c r="C1958" i="23"/>
  <c r="E1958" i="23" s="1"/>
  <c r="C622" i="23"/>
  <c r="E622" i="23" s="1"/>
  <c r="B622" i="23"/>
  <c r="D622" i="23"/>
  <c r="D573" i="23"/>
  <c r="C573" i="23"/>
  <c r="E573" i="23" s="1"/>
  <c r="B1278" i="23"/>
  <c r="C1278" i="23"/>
  <c r="E1278" i="23" s="1"/>
  <c r="D1278" i="23"/>
  <c r="B765" i="23"/>
  <c r="D765" i="23"/>
  <c r="B3512" i="23"/>
  <c r="D3512" i="23"/>
  <c r="C3512" i="23"/>
  <c r="E3512" i="23" s="1"/>
  <c r="B2496" i="23"/>
  <c r="C2496" i="23"/>
  <c r="F2496" i="23" s="1"/>
  <c r="D2496" i="23"/>
  <c r="B3664" i="23"/>
  <c r="C3664" i="23"/>
  <c r="D3664" i="23"/>
  <c r="D3672" i="23"/>
  <c r="C3672" i="23"/>
  <c r="E3672" i="23" s="1"/>
  <c r="D2292" i="23"/>
  <c r="C2292" i="23"/>
  <c r="E2292" i="23" s="1"/>
  <c r="B1295" i="23"/>
  <c r="C1295" i="23"/>
  <c r="E1295" i="23" s="1"/>
  <c r="D1295" i="23"/>
  <c r="B1737" i="23"/>
  <c r="C1490" i="23"/>
  <c r="F1490" i="23" s="1"/>
  <c r="D1947" i="23"/>
  <c r="C1462" i="23"/>
  <c r="F1462" i="23" s="1"/>
  <c r="D1654" i="23"/>
  <c r="D564" i="23"/>
  <c r="B111" i="23"/>
  <c r="B623" i="23"/>
  <c r="B2120" i="23"/>
  <c r="B1369" i="23"/>
  <c r="C1826" i="23"/>
  <c r="F1826" i="23" s="1"/>
  <c r="C171" i="23"/>
  <c r="E171" i="23" s="1"/>
  <c r="B1468" i="23"/>
  <c r="C1980" i="23"/>
  <c r="F1980" i="23" s="1"/>
  <c r="C1441" i="23"/>
  <c r="E1441" i="23" s="1"/>
  <c r="B1450" i="23"/>
  <c r="D1587" i="23"/>
  <c r="B1253" i="23"/>
  <c r="B1001" i="23"/>
  <c r="C1211" i="23"/>
  <c r="F1211" i="23" s="1"/>
  <c r="D4921" i="23"/>
  <c r="C765" i="23"/>
  <c r="F765" i="23" s="1"/>
  <c r="D834" i="23"/>
  <c r="B834" i="23"/>
  <c r="B346" i="23"/>
  <c r="C346" i="23"/>
  <c r="E346" i="23" s="1"/>
  <c r="B923" i="23"/>
  <c r="C923" i="23"/>
  <c r="E923" i="23" s="1"/>
  <c r="B833" i="23"/>
  <c r="D833" i="23"/>
  <c r="C833" i="23"/>
  <c r="E833" i="23" s="1"/>
  <c r="B1859" i="23"/>
  <c r="C1859" i="23"/>
  <c r="E1859" i="23" s="1"/>
  <c r="B459" i="23"/>
  <c r="C459" i="23"/>
  <c r="E459" i="23" s="1"/>
  <c r="D459" i="23"/>
  <c r="D762" i="23"/>
  <c r="B762" i="23"/>
  <c r="D613" i="23"/>
  <c r="B613" i="23"/>
  <c r="C613" i="23"/>
  <c r="E613" i="23" s="1"/>
  <c r="B2212" i="23"/>
  <c r="D2212" i="23"/>
  <c r="C2212" i="23"/>
  <c r="E2212" i="23" s="1"/>
  <c r="D1914" i="23"/>
  <c r="C1914" i="23"/>
  <c r="E1914" i="23" s="1"/>
  <c r="B1914" i="23"/>
  <c r="C934" i="23"/>
  <c r="B934" i="23"/>
  <c r="D934" i="23"/>
  <c r="B1797" i="23"/>
  <c r="D1797" i="23"/>
  <c r="C1797" i="23"/>
  <c r="F1797" i="23" s="1"/>
  <c r="B1756" i="23"/>
  <c r="D1756" i="23"/>
  <c r="C1756" i="23"/>
  <c r="B1244" i="23"/>
  <c r="C1244" i="23"/>
  <c r="F1244" i="23" s="1"/>
  <c r="D1244" i="23"/>
  <c r="C2054" i="23"/>
  <c r="F2054" i="23" s="1"/>
  <c r="D2054" i="23"/>
  <c r="B1637" i="23"/>
  <c r="D1637" i="23"/>
  <c r="D1622" i="23"/>
  <c r="B1622" i="23"/>
  <c r="C1622" i="23"/>
  <c r="F1622" i="23" s="1"/>
  <c r="B4016" i="23"/>
  <c r="D4016" i="23"/>
  <c r="C4016" i="23"/>
  <c r="F4016" i="23" s="1"/>
  <c r="C2488" i="23"/>
  <c r="F2488" i="23" s="1"/>
  <c r="D2488" i="23"/>
  <c r="B2488" i="23"/>
  <c r="B1175" i="23"/>
  <c r="D1175" i="23"/>
  <c r="C1175" i="23"/>
  <c r="E1175" i="23" s="1"/>
  <c r="B2047" i="23"/>
  <c r="D2047" i="23"/>
  <c r="C2055" i="23"/>
  <c r="E2055" i="23" s="1"/>
  <c r="B2055" i="23"/>
  <c r="D2055" i="23"/>
  <c r="C2063" i="23"/>
  <c r="E2063" i="23" s="1"/>
  <c r="D2063" i="23"/>
  <c r="B2063" i="23"/>
  <c r="C4" i="23"/>
  <c r="F4" i="23" s="1"/>
  <c r="D4" i="23"/>
  <c r="B4" i="23"/>
  <c r="D3497" i="23"/>
  <c r="C3497" i="23"/>
  <c r="E3497" i="23" s="1"/>
  <c r="B2498" i="23"/>
  <c r="D2498" i="23"/>
  <c r="C2498" i="23"/>
  <c r="E2498" i="23" s="1"/>
  <c r="C46" i="23"/>
  <c r="E46" i="23" s="1"/>
  <c r="C564" i="23"/>
  <c r="E564" i="23" s="1"/>
  <c r="C1854" i="23"/>
  <c r="F1854" i="23" s="1"/>
  <c r="D111" i="23"/>
  <c r="C1096" i="23"/>
  <c r="E1096" i="23" s="1"/>
  <c r="D1608" i="23"/>
  <c r="D1369" i="23"/>
  <c r="B1826" i="23"/>
  <c r="B956" i="23"/>
  <c r="D1468" i="23"/>
  <c r="B3497" i="23"/>
  <c r="D1036" i="23"/>
  <c r="D1005" i="23"/>
  <c r="C762" i="23"/>
  <c r="E762" i="23" s="1"/>
  <c r="C1658" i="23"/>
  <c r="F1658" i="23" s="1"/>
  <c r="C885" i="23"/>
  <c r="F885" i="23" s="1"/>
  <c r="B573" i="23"/>
  <c r="B110" i="23"/>
  <c r="C929" i="23"/>
  <c r="F929" i="23" s="1"/>
  <c r="B929" i="23"/>
  <c r="B497" i="23"/>
  <c r="D497" i="23"/>
  <c r="D1577" i="23"/>
  <c r="B1577" i="23"/>
  <c r="B411" i="23"/>
  <c r="C411" i="23"/>
  <c r="E411" i="23" s="1"/>
  <c r="B233" i="23"/>
  <c r="C233" i="23"/>
  <c r="F233" i="23" s="1"/>
  <c r="B324" i="23"/>
  <c r="C324" i="23"/>
  <c r="E324" i="23" s="1"/>
  <c r="B2017" i="23"/>
  <c r="C2017" i="23"/>
  <c r="E2017" i="23" s="1"/>
  <c r="D101" i="23"/>
  <c r="B101" i="23"/>
  <c r="C101" i="23"/>
  <c r="E101" i="23" s="1"/>
  <c r="B1188" i="23"/>
  <c r="C1188" i="23"/>
  <c r="F1188" i="23" s="1"/>
  <c r="D1188" i="23"/>
  <c r="D1758" i="23"/>
  <c r="B1758" i="23"/>
  <c r="C1758" i="23"/>
  <c r="F1758" i="23" s="1"/>
  <c r="D422" i="23"/>
  <c r="B422" i="23"/>
  <c r="C422" i="23"/>
  <c r="E422" i="23" s="1"/>
  <c r="B1285" i="23"/>
  <c r="D1285" i="23"/>
  <c r="C1285" i="23"/>
  <c r="E1285" i="23" s="1"/>
  <c r="C275" i="23"/>
  <c r="F275" i="23" s="1"/>
  <c r="D275" i="23"/>
  <c r="B275" i="23"/>
  <c r="C638" i="23"/>
  <c r="E638" i="23" s="1"/>
  <c r="D638" i="23"/>
  <c r="B134" i="23"/>
  <c r="C134" i="23"/>
  <c r="E134" i="23" s="1"/>
  <c r="D134" i="23"/>
  <c r="C1539" i="23"/>
  <c r="E1539" i="23" s="1"/>
  <c r="D1539" i="23"/>
  <c r="B1539" i="23"/>
  <c r="B823" i="23"/>
  <c r="D823" i="23"/>
  <c r="B517" i="23"/>
  <c r="C517" i="23"/>
  <c r="E517" i="23" s="1"/>
  <c r="D517" i="23"/>
  <c r="C1983" i="23"/>
  <c r="E1983" i="23" s="1"/>
  <c r="D1983" i="23"/>
  <c r="B343" i="23"/>
  <c r="C343" i="23"/>
  <c r="E343" i="23" s="1"/>
  <c r="D343" i="23"/>
  <c r="B382" i="23"/>
  <c r="C382" i="23"/>
  <c r="E382" i="23" s="1"/>
  <c r="C4032" i="23"/>
  <c r="E4032" i="23" s="1"/>
  <c r="B4032" i="23"/>
  <c r="D4032" i="23"/>
  <c r="B2601" i="23"/>
  <c r="D2601" i="23"/>
  <c r="B2609" i="23"/>
  <c r="D2609" i="23"/>
  <c r="C2609" i="23"/>
  <c r="E2609" i="23" s="1"/>
  <c r="D207" i="23"/>
  <c r="C207" i="23"/>
  <c r="F207" i="23" s="1"/>
  <c r="B207" i="23"/>
  <c r="B2377" i="23"/>
  <c r="D2377" i="23"/>
  <c r="C2377" i="23"/>
  <c r="E2377" i="23" s="1"/>
  <c r="B4721" i="23"/>
  <c r="D4721" i="23"/>
  <c r="C1435" i="23"/>
  <c r="E1435" i="23" s="1"/>
  <c r="D812" i="23"/>
  <c r="D1836" i="23"/>
  <c r="D1959" i="23"/>
  <c r="B1827" i="23"/>
  <c r="B46" i="23"/>
  <c r="B1854" i="23"/>
  <c r="D444" i="23"/>
  <c r="D956" i="23"/>
  <c r="D861" i="23"/>
  <c r="B2832" i="23"/>
  <c r="D836" i="23"/>
  <c r="B2070" i="23"/>
  <c r="C4721" i="23"/>
  <c r="E4721" i="23" s="1"/>
  <c r="B777" i="23"/>
  <c r="C777" i="23"/>
  <c r="F777" i="23" s="1"/>
  <c r="C1521" i="23"/>
  <c r="E1521" i="23" s="1"/>
  <c r="D1521" i="23"/>
  <c r="D2129" i="23"/>
  <c r="C2129" i="23"/>
  <c r="E2129" i="23" s="1"/>
  <c r="B2066" i="23"/>
  <c r="C2066" i="23"/>
  <c r="E2066" i="23" s="1"/>
  <c r="D1002" i="23"/>
  <c r="C1002" i="23"/>
  <c r="E1002" i="23" s="1"/>
  <c r="B1217" i="23"/>
  <c r="C1217" i="23"/>
  <c r="E1217" i="23" s="1"/>
  <c r="D1217" i="23"/>
  <c r="C2099" i="23"/>
  <c r="E2099" i="23" s="1"/>
  <c r="D2099" i="23"/>
  <c r="B698" i="23"/>
  <c r="C698" i="23"/>
  <c r="D698" i="23"/>
  <c r="B2164" i="23"/>
  <c r="C2164" i="23"/>
  <c r="E2164" i="23" s="1"/>
  <c r="D2164" i="23"/>
  <c r="B1860" i="23"/>
  <c r="C1860" i="23"/>
  <c r="F1860" i="23" s="1"/>
  <c r="D1860" i="23"/>
  <c r="B1411" i="23"/>
  <c r="C1411" i="23"/>
  <c r="E1411" i="23" s="1"/>
  <c r="D1411" i="23"/>
  <c r="C1246" i="23"/>
  <c r="E1246" i="23" s="1"/>
  <c r="D1246" i="23"/>
  <c r="B1246" i="23"/>
  <c r="D1597" i="23"/>
  <c r="B1597" i="23"/>
  <c r="C1597" i="23"/>
  <c r="C2004" i="23"/>
  <c r="F2004" i="23" s="1"/>
  <c r="B2004" i="23"/>
  <c r="D2004" i="23"/>
  <c r="C2187" i="23"/>
  <c r="F2187" i="23" s="1"/>
  <c r="D2187" i="23"/>
  <c r="B2187" i="23"/>
  <c r="B1189" i="23"/>
  <c r="C1189" i="23"/>
  <c r="E1189" i="23" s="1"/>
  <c r="D1189" i="23"/>
  <c r="B311" i="23"/>
  <c r="C311" i="23"/>
  <c r="E311" i="23" s="1"/>
  <c r="B2480" i="23"/>
  <c r="D2480" i="23"/>
  <c r="C1167" i="23"/>
  <c r="F1167" i="23" s="1"/>
  <c r="B1167" i="23"/>
  <c r="D1167" i="23"/>
  <c r="D1686" i="23"/>
  <c r="B1686" i="23"/>
  <c r="C1686" i="23"/>
  <c r="E1686" i="23" s="1"/>
  <c r="B1430" i="23"/>
  <c r="C1430" i="23"/>
  <c r="E1430" i="23" s="1"/>
  <c r="D1542" i="23"/>
  <c r="B1542" i="23"/>
  <c r="B287" i="23"/>
  <c r="D287" i="23"/>
  <c r="C287" i="23"/>
  <c r="E287" i="23" s="1"/>
  <c r="D2985" i="23"/>
  <c r="B2985" i="23"/>
  <c r="C2985" i="23"/>
  <c r="E2985" i="23" s="1"/>
  <c r="B4209" i="23"/>
  <c r="C4209" i="23"/>
  <c r="E4209" i="23" s="1"/>
  <c r="D4209" i="23"/>
  <c r="C1654" i="23"/>
  <c r="F1654" i="23" s="1"/>
  <c r="D1324" i="23"/>
  <c r="D75" i="23"/>
  <c r="C589" i="23"/>
  <c r="E589" i="23" s="1"/>
  <c r="D1536" i="23"/>
  <c r="C265" i="23"/>
  <c r="E265" i="23" s="1"/>
  <c r="D1447" i="23"/>
  <c r="C1959" i="23"/>
  <c r="F1959" i="23" s="1"/>
  <c r="C4608" i="23"/>
  <c r="E4608" i="23" s="1"/>
  <c r="B1315" i="23"/>
  <c r="D1827" i="23"/>
  <c r="D853" i="23"/>
  <c r="C3656" i="23"/>
  <c r="F3656" i="23" s="1"/>
  <c r="B2219" i="23"/>
  <c r="C444" i="23"/>
  <c r="E444" i="23" s="1"/>
  <c r="C861" i="23"/>
  <c r="E861" i="23" s="1"/>
  <c r="B1245" i="23"/>
  <c r="B1168" i="23"/>
  <c r="C1680" i="23"/>
  <c r="E1680" i="23" s="1"/>
  <c r="D2840" i="23"/>
  <c r="B2292" i="23"/>
  <c r="D233" i="23"/>
  <c r="B2235" i="23"/>
  <c r="B2873" i="23"/>
  <c r="B2689" i="23"/>
  <c r="D2689" i="23"/>
  <c r="C2689" i="23"/>
  <c r="E2689" i="23" s="1"/>
  <c r="B3785" i="23"/>
  <c r="D3785" i="23"/>
  <c r="C3018" i="23"/>
  <c r="E3018" i="23" s="1"/>
  <c r="D3018" i="23"/>
  <c r="D4592" i="23"/>
  <c r="B4592" i="23"/>
  <c r="C4050" i="23"/>
  <c r="E4050" i="23" s="1"/>
  <c r="B4050" i="23"/>
  <c r="D4050" i="23"/>
  <c r="B4506" i="23"/>
  <c r="C4506" i="23"/>
  <c r="E4506" i="23" s="1"/>
  <c r="D4506" i="23"/>
  <c r="C3977" i="23"/>
  <c r="B3977" i="23"/>
  <c r="D2642" i="23"/>
  <c r="B2642" i="23"/>
  <c r="B152" i="23"/>
  <c r="B3018" i="23"/>
  <c r="C4592" i="23"/>
  <c r="F4592" i="23" s="1"/>
  <c r="C2642" i="23"/>
  <c r="E2642" i="23" s="1"/>
  <c r="C4881" i="23"/>
  <c r="C4321" i="23"/>
  <c r="E4321" i="23" s="1"/>
  <c r="D4656" i="23"/>
  <c r="D3977" i="23"/>
  <c r="B4321" i="23"/>
  <c r="D4858" i="23"/>
  <c r="B4656" i="23"/>
  <c r="D4346" i="23"/>
  <c r="C4858" i="23"/>
  <c r="E4858" i="23" s="1"/>
  <c r="B839" i="23"/>
  <c r="D2119" i="23"/>
  <c r="D1943" i="23"/>
  <c r="D3265" i="23"/>
  <c r="C4346" i="23"/>
  <c r="E4346" i="23" s="1"/>
  <c r="D839" i="23"/>
  <c r="C1943" i="23"/>
  <c r="F1943" i="23" s="1"/>
  <c r="C3265" i="23"/>
  <c r="C3858" i="23"/>
  <c r="F3858" i="23" s="1"/>
  <c r="D4882" i="23"/>
  <c r="D1528" i="23"/>
  <c r="C71" i="23"/>
  <c r="F71" i="23" s="1"/>
  <c r="C504" i="23"/>
  <c r="E504" i="23" s="1"/>
  <c r="B322" i="23"/>
  <c r="B1346" i="23"/>
  <c r="C2120" i="23"/>
  <c r="F2120" i="23" s="1"/>
  <c r="C345" i="23"/>
  <c r="F345" i="23" s="1"/>
  <c r="C144" i="23"/>
  <c r="E144" i="23" s="1"/>
  <c r="C2192" i="23"/>
  <c r="E2192" i="23" s="1"/>
  <c r="D504" i="23"/>
  <c r="D69" i="23"/>
  <c r="C584" i="23"/>
  <c r="F584" i="23" s="1"/>
  <c r="D265" i="23"/>
  <c r="D1289" i="23"/>
  <c r="B785" i="23"/>
  <c r="B1297" i="23"/>
  <c r="C69" i="23"/>
  <c r="E69" i="23" s="1"/>
  <c r="B584" i="23"/>
  <c r="D857" i="23"/>
  <c r="C834" i="23"/>
  <c r="E834" i="23" s="1"/>
  <c r="D1728" i="23"/>
  <c r="D977" i="23"/>
  <c r="B97" i="23"/>
  <c r="D1768" i="23"/>
  <c r="B505" i="23"/>
  <c r="B1026" i="23"/>
  <c r="B184" i="23"/>
  <c r="D696" i="23"/>
  <c r="D1208" i="23"/>
  <c r="D969" i="23"/>
  <c r="D1481" i="23"/>
  <c r="D146" i="23"/>
  <c r="B704" i="23"/>
  <c r="C1728" i="23"/>
  <c r="E1728" i="23" s="1"/>
  <c r="D2240" i="23"/>
  <c r="B1489" i="23"/>
  <c r="C776" i="23"/>
  <c r="F776" i="23" s="1"/>
  <c r="C1288" i="23"/>
  <c r="F1288" i="23" s="1"/>
  <c r="C537" i="23"/>
  <c r="F537" i="23" s="1"/>
  <c r="D1561" i="23"/>
  <c r="C26" i="23"/>
  <c r="E26" i="23" s="1"/>
  <c r="B848" i="23"/>
  <c r="B1104" i="23"/>
  <c r="D1360" i="23"/>
  <c r="C1121" i="23"/>
  <c r="E1121" i="23" s="1"/>
  <c r="D1696" i="23"/>
  <c r="C2144" i="23"/>
  <c r="E2144" i="23" s="1"/>
  <c r="B945" i="23"/>
  <c r="B2097" i="23"/>
  <c r="D168" i="23"/>
  <c r="D552" i="23"/>
  <c r="B1320" i="23"/>
  <c r="B1768" i="23"/>
  <c r="B569" i="23"/>
  <c r="B1593" i="23"/>
  <c r="D1785" i="23"/>
  <c r="D514" i="23"/>
  <c r="C577" i="23"/>
  <c r="F577" i="23" s="1"/>
  <c r="C1153" i="23"/>
  <c r="E1153" i="23" s="1"/>
  <c r="C2113" i="23"/>
  <c r="E2113" i="23" s="1"/>
  <c r="C792" i="23"/>
  <c r="E792" i="23" s="1"/>
  <c r="B969" i="23"/>
  <c r="D1288" i="23"/>
  <c r="C16" i="23"/>
  <c r="E16" i="23" s="1"/>
  <c r="D26" i="23"/>
  <c r="B336" i="23"/>
  <c r="B1184" i="23"/>
  <c r="C1785" i="23"/>
  <c r="F1785" i="23" s="1"/>
  <c r="B1984" i="23"/>
  <c r="B537" i="23"/>
  <c r="B1058" i="23"/>
  <c r="D609" i="23"/>
  <c r="D2208" i="23"/>
  <c r="B1153" i="23"/>
  <c r="D842" i="23"/>
  <c r="C1720" i="23"/>
  <c r="E1720" i="23" s="1"/>
  <c r="C1929" i="23"/>
  <c r="E1929" i="23" s="1"/>
  <c r="C209" i="23"/>
  <c r="D465" i="23"/>
  <c r="D264" i="23"/>
  <c r="D1800" i="23"/>
  <c r="C1817" i="23"/>
  <c r="F1817" i="23" s="1"/>
  <c r="C1872" i="23"/>
  <c r="E1872" i="23" s="1"/>
  <c r="C1633" i="23"/>
  <c r="E1633" i="23" s="1"/>
  <c r="D1889" i="23"/>
  <c r="C280" i="23"/>
  <c r="C937" i="23"/>
  <c r="F937" i="23" s="1"/>
  <c r="D672" i="23"/>
  <c r="D1120" i="23"/>
  <c r="D881" i="23"/>
  <c r="D52" i="23"/>
  <c r="C1081" i="23"/>
  <c r="E1081" i="23" s="1"/>
  <c r="D2297" i="23"/>
  <c r="C129" i="23"/>
  <c r="D2232" i="23"/>
  <c r="C264" i="23"/>
  <c r="F264" i="23" s="1"/>
  <c r="C2056" i="23"/>
  <c r="F2056" i="23" s="1"/>
  <c r="D1049" i="23"/>
  <c r="C1889" i="23"/>
  <c r="E1889" i="23" s="1"/>
  <c r="B792" i="23"/>
  <c r="C672" i="23"/>
  <c r="F672" i="23" s="1"/>
  <c r="D433" i="23"/>
  <c r="C881" i="23"/>
  <c r="E881" i="23" s="1"/>
  <c r="C52" i="23"/>
  <c r="E52" i="23" s="1"/>
  <c r="D1529" i="23"/>
  <c r="C2297" i="23"/>
  <c r="E2297" i="23" s="1"/>
  <c r="C770" i="23"/>
  <c r="E770" i="23" s="1"/>
  <c r="D1538" i="23"/>
  <c r="D42" i="23"/>
  <c r="D72" i="23"/>
  <c r="D330" i="23"/>
  <c r="D1392" i="23"/>
  <c r="D1354" i="23"/>
  <c r="D71" i="23"/>
  <c r="D2040" i="23"/>
  <c r="C1289" i="23"/>
  <c r="E1289" i="23" s="1"/>
  <c r="B512" i="23"/>
  <c r="D1024" i="23"/>
  <c r="C1608" i="23"/>
  <c r="E1608" i="23" s="1"/>
  <c r="B2048" i="23"/>
  <c r="B1096" i="23"/>
  <c r="D600" i="23"/>
  <c r="B1016" i="23"/>
  <c r="D1016" i="23"/>
  <c r="D777" i="23"/>
  <c r="D656" i="23"/>
  <c r="D736" i="23"/>
  <c r="B79" i="23"/>
  <c r="C760" i="23"/>
  <c r="E760" i="23" s="1"/>
  <c r="B1784" i="23"/>
  <c r="D768" i="23"/>
  <c r="D1792" i="23"/>
  <c r="C529" i="23"/>
  <c r="F529" i="23" s="1"/>
  <c r="C1553" i="23"/>
  <c r="E1553" i="23" s="1"/>
  <c r="C840" i="23"/>
  <c r="F840" i="23" s="1"/>
  <c r="D89" i="23"/>
  <c r="C1625" i="23"/>
  <c r="F1625" i="23" s="1"/>
  <c r="C400" i="23"/>
  <c r="E400" i="23" s="1"/>
  <c r="B1424" i="23"/>
  <c r="B161" i="23"/>
  <c r="B344" i="23"/>
  <c r="C768" i="23"/>
  <c r="F768" i="23" s="1"/>
  <c r="B840" i="23"/>
  <c r="D1113" i="23"/>
  <c r="C1185" i="23"/>
  <c r="F1185" i="23" s="1"/>
  <c r="C1272" i="23"/>
  <c r="F1272" i="23" s="1"/>
  <c r="D2296" i="23"/>
  <c r="B1033" i="23"/>
  <c r="C6" i="23"/>
  <c r="D1864" i="23"/>
  <c r="D912" i="23"/>
  <c r="D43" i="23"/>
  <c r="D1073" i="23"/>
  <c r="C856" i="23"/>
  <c r="F856" i="23" s="1"/>
  <c r="D1312" i="23"/>
  <c r="C43" i="23"/>
  <c r="E43" i="23" s="1"/>
  <c r="D33" i="23"/>
  <c r="D856" i="23"/>
  <c r="C1312" i="23"/>
  <c r="F1312" i="23" s="1"/>
  <c r="B33" i="23"/>
  <c r="D1984" i="23"/>
  <c r="D1233" i="23"/>
  <c r="D281" i="23"/>
  <c r="C78" i="23"/>
  <c r="F78" i="23" s="1"/>
  <c r="D1616" i="23"/>
  <c r="D408" i="23"/>
  <c r="C920" i="23"/>
  <c r="F920" i="23" s="1"/>
  <c r="D1457" i="23"/>
  <c r="B1832" i="23"/>
  <c r="D258" i="23"/>
  <c r="C1233" i="23"/>
  <c r="E1233" i="23" s="1"/>
  <c r="C281" i="23"/>
  <c r="F281" i="23" s="1"/>
  <c r="D1104" i="23"/>
  <c r="B408" i="23"/>
  <c r="B920" i="23"/>
  <c r="C1457" i="23"/>
  <c r="E1457" i="23" s="1"/>
  <c r="D1832" i="23"/>
  <c r="B2041" i="23"/>
  <c r="D2056" i="23"/>
  <c r="C536" i="23"/>
  <c r="F536" i="23" s="1"/>
  <c r="C55" i="23"/>
  <c r="E55" i="23" s="1"/>
  <c r="C569" i="23"/>
  <c r="D2041" i="23"/>
  <c r="C1544" i="23"/>
  <c r="F1544" i="23" s="1"/>
  <c r="B592" i="23"/>
  <c r="C1696" i="23"/>
  <c r="E1696" i="23" s="1"/>
  <c r="D448" i="23"/>
  <c r="D354" i="23"/>
  <c r="B1760" i="23"/>
  <c r="D1976" i="23"/>
  <c r="B201" i="23"/>
  <c r="D713" i="23"/>
  <c r="D1225" i="23"/>
  <c r="D1737" i="23"/>
  <c r="C2249" i="23"/>
  <c r="F2249" i="23" s="1"/>
  <c r="D466" i="23"/>
  <c r="D978" i="23"/>
  <c r="B1490" i="23"/>
  <c r="B15" i="23"/>
  <c r="B448" i="23"/>
  <c r="D960" i="23"/>
  <c r="B1472" i="23"/>
  <c r="B2129" i="23"/>
  <c r="D346" i="23"/>
  <c r="D858" i="23"/>
  <c r="D1370" i="23"/>
  <c r="D87" i="23"/>
  <c r="C520" i="23"/>
  <c r="E520" i="23" s="1"/>
  <c r="B2137" i="23"/>
  <c r="C354" i="23"/>
  <c r="E354" i="23" s="1"/>
  <c r="D866" i="23"/>
  <c r="B1378" i="23"/>
  <c r="C1322" i="23"/>
  <c r="F1322" i="23" s="1"/>
  <c r="B88" i="23"/>
  <c r="D1824" i="23"/>
  <c r="D561" i="23"/>
  <c r="C1585" i="23"/>
  <c r="E1585" i="23" s="1"/>
  <c r="B552" i="23"/>
  <c r="C744" i="23"/>
  <c r="F744" i="23" s="1"/>
  <c r="D1960" i="23"/>
  <c r="D697" i="23"/>
  <c r="D688" i="23"/>
  <c r="C1008" i="23"/>
  <c r="E1008" i="23" s="1"/>
  <c r="B1328" i="23"/>
  <c r="C2032" i="23"/>
  <c r="F2032" i="23" s="1"/>
  <c r="D769" i="23"/>
  <c r="D1472" i="23"/>
  <c r="D2137" i="23"/>
  <c r="B14" i="23"/>
  <c r="B736" i="23"/>
  <c r="B1521" i="23"/>
  <c r="C7" i="23"/>
  <c r="E7" i="23" s="1"/>
  <c r="D440" i="23"/>
  <c r="B952" i="23"/>
  <c r="D1464" i="23"/>
  <c r="B7" i="23"/>
  <c r="C440" i="23"/>
  <c r="E440" i="23" s="1"/>
  <c r="D952" i="23"/>
  <c r="C1464" i="23"/>
  <c r="F1464" i="23" s="1"/>
  <c r="C1976" i="23"/>
  <c r="E1976" i="23" s="1"/>
  <c r="D201" i="23"/>
  <c r="C713" i="23"/>
  <c r="F713" i="23" s="1"/>
  <c r="C1225" i="23"/>
  <c r="F1225" i="23" s="1"/>
  <c r="D79" i="23"/>
  <c r="D512" i="23"/>
  <c r="C1024" i="23"/>
  <c r="C1536" i="23"/>
  <c r="E1536" i="23" s="1"/>
  <c r="D2048" i="23"/>
  <c r="C273" i="23"/>
  <c r="F273" i="23" s="1"/>
  <c r="C785" i="23"/>
  <c r="F785" i="23" s="1"/>
  <c r="D1297" i="23"/>
  <c r="C87" i="23"/>
  <c r="E87" i="23" s="1"/>
  <c r="B520" i="23"/>
  <c r="B1032" i="23"/>
  <c r="B144" i="23"/>
  <c r="B656" i="23"/>
  <c r="D1168" i="23"/>
  <c r="B1680" i="23"/>
  <c r="B2192" i="23"/>
  <c r="D417" i="23"/>
  <c r="D929" i="23"/>
  <c r="B1441" i="23"/>
  <c r="B1322" i="23"/>
  <c r="C88" i="23"/>
  <c r="F88" i="23" s="1"/>
  <c r="B536" i="23"/>
  <c r="D160" i="23"/>
  <c r="C1824" i="23"/>
  <c r="F1824" i="23" s="1"/>
  <c r="C561" i="23"/>
  <c r="F561" i="23" s="1"/>
  <c r="B1585" i="23"/>
  <c r="B744" i="23"/>
  <c r="C1960" i="23"/>
  <c r="E1960" i="23" s="1"/>
  <c r="C697" i="23"/>
  <c r="F697" i="23" s="1"/>
  <c r="C688" i="23"/>
  <c r="F688" i="23" s="1"/>
  <c r="B1008" i="23"/>
  <c r="B2032" i="23"/>
  <c r="B769" i="23"/>
  <c r="D1697" i="23"/>
  <c r="C14" i="23"/>
  <c r="F14" i="23" s="1"/>
  <c r="B216" i="23"/>
  <c r="C600" i="23"/>
  <c r="E600" i="23" s="1"/>
  <c r="D928" i="23"/>
  <c r="C497" i="23"/>
  <c r="F497" i="23" s="1"/>
  <c r="B2225" i="23"/>
  <c r="D1384" i="23"/>
  <c r="C121" i="23"/>
  <c r="F121" i="23" s="1"/>
  <c r="D1145" i="23"/>
  <c r="C624" i="23"/>
  <c r="E624" i="23" s="1"/>
  <c r="D1921" i="23"/>
  <c r="D138" i="23"/>
  <c r="C650" i="23"/>
  <c r="F650" i="23" s="1"/>
  <c r="B1162" i="23"/>
  <c r="D1674" i="23"/>
  <c r="D15" i="23"/>
  <c r="C960" i="23"/>
  <c r="F960" i="23" s="1"/>
  <c r="C866" i="23"/>
  <c r="E866" i="23" s="1"/>
  <c r="C928" i="23"/>
  <c r="F928" i="23" s="1"/>
  <c r="C1384" i="23"/>
  <c r="E1384" i="23" s="1"/>
  <c r="B121" i="23"/>
  <c r="C1145" i="23"/>
  <c r="E1145" i="23" s="1"/>
  <c r="D624" i="23"/>
  <c r="D1328" i="23"/>
  <c r="C1921" i="23"/>
  <c r="E1921" i="23" s="1"/>
  <c r="C138" i="23"/>
  <c r="F138" i="23" s="1"/>
  <c r="B650" i="23"/>
  <c r="D1162" i="23"/>
  <c r="C1674" i="23"/>
  <c r="F1674" i="23" s="1"/>
  <c r="D1378" i="23"/>
  <c r="C1697" i="23"/>
  <c r="E1697" i="23" s="1"/>
  <c r="B472" i="23"/>
  <c r="D984" i="23"/>
  <c r="D472" i="23"/>
  <c r="C984" i="23"/>
  <c r="E984" i="23" s="1"/>
  <c r="F888" i="23"/>
  <c r="E888" i="23"/>
  <c r="E525" i="23"/>
  <c r="F525" i="23"/>
  <c r="E2061" i="23"/>
  <c r="F2061" i="23"/>
  <c r="F1191" i="23"/>
  <c r="F3392" i="23"/>
  <c r="E3392" i="23"/>
  <c r="E4736" i="23"/>
  <c r="F4736" i="23"/>
  <c r="E3699" i="23"/>
  <c r="F3699" i="23"/>
  <c r="F4332" i="23"/>
  <c r="E4332" i="23"/>
  <c r="F4830" i="23"/>
  <c r="E4830" i="23"/>
  <c r="E5272" i="23"/>
  <c r="F5272" i="23"/>
  <c r="E448" i="23"/>
  <c r="F448" i="23"/>
  <c r="F1472" i="23"/>
  <c r="E1472" i="23"/>
  <c r="E1583" i="23"/>
  <c r="F1583" i="23"/>
  <c r="E2888" i="23"/>
  <c r="F2888" i="23"/>
  <c r="F3700" i="23"/>
  <c r="E3700" i="23"/>
  <c r="F3213" i="23"/>
  <c r="E3213" i="23"/>
  <c r="E2854" i="23"/>
  <c r="F2854" i="23"/>
  <c r="E3711" i="23"/>
  <c r="F3711" i="23"/>
  <c r="E4927" i="23"/>
  <c r="F4927" i="23"/>
  <c r="F5126" i="23"/>
  <c r="E5126" i="23"/>
  <c r="E235" i="23"/>
  <c r="F235" i="23"/>
  <c r="F605" i="23"/>
  <c r="E605" i="23"/>
  <c r="E4129" i="23"/>
  <c r="F4129" i="23"/>
  <c r="E2581" i="23"/>
  <c r="E4807" i="23"/>
  <c r="F4807" i="23"/>
  <c r="E2081" i="23"/>
  <c r="F2081" i="23"/>
  <c r="E1573" i="23"/>
  <c r="F1573" i="23"/>
  <c r="E398" i="23"/>
  <c r="F398" i="23"/>
  <c r="E511" i="23"/>
  <c r="F511" i="23"/>
  <c r="E3032" i="23"/>
  <c r="F3032" i="23"/>
  <c r="F201" i="23"/>
  <c r="E201" i="23"/>
  <c r="E2156" i="23"/>
  <c r="F2156" i="23"/>
  <c r="E246" i="23"/>
  <c r="F246" i="23"/>
  <c r="F4096" i="23"/>
  <c r="E4096" i="23"/>
  <c r="E2914" i="23"/>
  <c r="F2914" i="23"/>
  <c r="F2739" i="23"/>
  <c r="E2739" i="23"/>
  <c r="E3571" i="23"/>
  <c r="F3571" i="23"/>
  <c r="E2693" i="23"/>
  <c r="F2693" i="23"/>
  <c r="E3525" i="23"/>
  <c r="F3525" i="23"/>
  <c r="E4741" i="23"/>
  <c r="F4741" i="23"/>
  <c r="F4766" i="23"/>
  <c r="E4766" i="23"/>
  <c r="E2871" i="23"/>
  <c r="F2871" i="23"/>
  <c r="E5354" i="23"/>
  <c r="F5354" i="23"/>
  <c r="E79" i="23"/>
  <c r="F79" i="23"/>
  <c r="E2074" i="23"/>
  <c r="F2074" i="23"/>
  <c r="E2228" i="23"/>
  <c r="F2228" i="23"/>
  <c r="F2159" i="23"/>
  <c r="E2159" i="23"/>
  <c r="E2952" i="23"/>
  <c r="F2952" i="23"/>
  <c r="F4168" i="23"/>
  <c r="E4168" i="23"/>
  <c r="F4488" i="23"/>
  <c r="E4488" i="23"/>
  <c r="E4680" i="23"/>
  <c r="F4680" i="23"/>
  <c r="E2649" i="23"/>
  <c r="F2649" i="23"/>
  <c r="F3161" i="23"/>
  <c r="E3161" i="23"/>
  <c r="E4185" i="23"/>
  <c r="F4185" i="23"/>
  <c r="F4825" i="23"/>
  <c r="E2242" i="23"/>
  <c r="F2242" i="23"/>
  <c r="E2602" i="23"/>
  <c r="F2602" i="23"/>
  <c r="F4842" i="23"/>
  <c r="E4842" i="23"/>
  <c r="F3323" i="23"/>
  <c r="E3323" i="23"/>
  <c r="E3451" i="23"/>
  <c r="F3451" i="23"/>
  <c r="E3643" i="23"/>
  <c r="F3643" i="23"/>
  <c r="E2548" i="23"/>
  <c r="F2548" i="23"/>
  <c r="E2740" i="23"/>
  <c r="F2740" i="23"/>
  <c r="E3252" i="23"/>
  <c r="F3252" i="23"/>
  <c r="F3444" i="23"/>
  <c r="E3444" i="23"/>
  <c r="F3764" i="23"/>
  <c r="E3764" i="23"/>
  <c r="F3956" i="23"/>
  <c r="E3956" i="23"/>
  <c r="F4084" i="23"/>
  <c r="E4084" i="23"/>
  <c r="F4276" i="23"/>
  <c r="E4276" i="23"/>
  <c r="F4596" i="23"/>
  <c r="E4596" i="23"/>
  <c r="F4788" i="23"/>
  <c r="E4788" i="23"/>
  <c r="E2573" i="23"/>
  <c r="F2573" i="23"/>
  <c r="F2893" i="23"/>
  <c r="E2893" i="23"/>
  <c r="F3085" i="23"/>
  <c r="E3085" i="23"/>
  <c r="E3405" i="23"/>
  <c r="F3405" i="23"/>
  <c r="E4301" i="23"/>
  <c r="F4301" i="23"/>
  <c r="E4621" i="23"/>
  <c r="F4621" i="23"/>
  <c r="E4813" i="23"/>
  <c r="F4813" i="23"/>
  <c r="E2598" i="23"/>
  <c r="F2598" i="23"/>
  <c r="E2918" i="23"/>
  <c r="F2918" i="23"/>
  <c r="E3110" i="23"/>
  <c r="F3110" i="23"/>
  <c r="E4134" i="23"/>
  <c r="F4134" i="23"/>
  <c r="F4966" i="23"/>
  <c r="E4966" i="23"/>
  <c r="F2431" i="23"/>
  <c r="E2431" i="23"/>
  <c r="E3071" i="23"/>
  <c r="F3071" i="23"/>
  <c r="E3263" i="23"/>
  <c r="F3263" i="23"/>
  <c r="E3583" i="23"/>
  <c r="F3583" i="23"/>
  <c r="E3775" i="23"/>
  <c r="F3775" i="23"/>
  <c r="E3967" i="23"/>
  <c r="F3967" i="23"/>
  <c r="F4095" i="23"/>
  <c r="E4287" i="23"/>
  <c r="F4287" i="23"/>
  <c r="E4799" i="23"/>
  <c r="F4799" i="23"/>
  <c r="E5216" i="23"/>
  <c r="F5216" i="23"/>
  <c r="E4219" i="23"/>
  <c r="F4219" i="23"/>
  <c r="F5234" i="23"/>
  <c r="E5234" i="23"/>
  <c r="E5251" i="23"/>
  <c r="F5251" i="23"/>
  <c r="F5268" i="23"/>
  <c r="E5268" i="23"/>
  <c r="E5285" i="23"/>
  <c r="F5285" i="23"/>
  <c r="F5139" i="23"/>
  <c r="E5139" i="23"/>
  <c r="F5318" i="23"/>
  <c r="E5318" i="23"/>
  <c r="F1928" i="23"/>
  <c r="E1369" i="23"/>
  <c r="F1369" i="23"/>
  <c r="E2201" i="23"/>
  <c r="E1442" i="23"/>
  <c r="E1954" i="23"/>
  <c r="F1954" i="23"/>
  <c r="F2155" i="23"/>
  <c r="E2155" i="23"/>
  <c r="E2108" i="23"/>
  <c r="E349" i="23"/>
  <c r="F349" i="23"/>
  <c r="E1885" i="23"/>
  <c r="F1885" i="23"/>
  <c r="E198" i="23"/>
  <c r="F198" i="23"/>
  <c r="E710" i="23"/>
  <c r="F710" i="23"/>
  <c r="E902" i="23"/>
  <c r="F902" i="23"/>
  <c r="F1542" i="23"/>
  <c r="E1542" i="23"/>
  <c r="F1734" i="23"/>
  <c r="E1734" i="23"/>
  <c r="F183" i="23"/>
  <c r="E823" i="23"/>
  <c r="F823" i="23"/>
  <c r="E2320" i="23"/>
  <c r="F2320" i="23"/>
  <c r="E2337" i="23"/>
  <c r="F2337" i="23"/>
  <c r="F3873" i="23"/>
  <c r="E3873" i="23"/>
  <c r="E4193" i="23"/>
  <c r="F4193" i="23"/>
  <c r="E2994" i="23"/>
  <c r="F2994" i="23"/>
  <c r="E3506" i="23"/>
  <c r="F3506" i="23"/>
  <c r="E3698" i="23"/>
  <c r="F3698" i="23"/>
  <c r="F4018" i="23"/>
  <c r="E4018" i="23"/>
  <c r="E4722" i="23"/>
  <c r="F4722" i="23"/>
  <c r="F2499" i="23"/>
  <c r="E2499" i="23"/>
  <c r="F2691" i="23"/>
  <c r="E2691" i="23"/>
  <c r="F3011" i="23"/>
  <c r="E3011" i="23"/>
  <c r="F3203" i="23"/>
  <c r="E3203" i="23"/>
  <c r="E2620" i="23"/>
  <c r="F2620" i="23"/>
  <c r="F3644" i="23"/>
  <c r="E3644" i="23"/>
  <c r="F3836" i="23"/>
  <c r="E3836" i="23"/>
  <c r="F4668" i="23"/>
  <c r="E4668" i="23"/>
  <c r="E4860" i="23"/>
  <c r="F4860" i="23"/>
  <c r="E2965" i="23"/>
  <c r="F2965" i="23"/>
  <c r="F3157" i="23"/>
  <c r="E3157" i="23"/>
  <c r="F3285" i="23"/>
  <c r="E3285" i="23"/>
  <c r="E3989" i="23"/>
  <c r="F3989" i="23"/>
  <c r="E2478" i="23"/>
  <c r="F2478" i="23"/>
  <c r="E2990" i="23"/>
  <c r="F2990" i="23"/>
  <c r="F3822" i="23"/>
  <c r="E3822" i="23"/>
  <c r="F4014" i="23"/>
  <c r="E4014" i="23"/>
  <c r="E4142" i="23"/>
  <c r="F4142" i="23"/>
  <c r="E4334" i="23"/>
  <c r="F4334" i="23"/>
  <c r="F2439" i="23"/>
  <c r="E2439" i="23"/>
  <c r="E3463" i="23"/>
  <c r="F3463" i="23"/>
  <c r="E3655" i="23"/>
  <c r="F3655" i="23"/>
  <c r="E4167" i="23"/>
  <c r="F4167" i="23"/>
  <c r="F4679" i="23"/>
  <c r="E4679" i="23"/>
  <c r="E5087" i="23"/>
  <c r="F5087" i="23"/>
  <c r="E5096" i="23"/>
  <c r="F5096" i="23"/>
  <c r="F5114" i="23"/>
  <c r="E5114" i="23"/>
  <c r="E5131" i="23"/>
  <c r="F5131" i="23"/>
  <c r="E5165" i="23"/>
  <c r="F5165" i="23"/>
  <c r="F2319" i="23"/>
  <c r="E2319" i="23"/>
  <c r="E4367" i="23"/>
  <c r="F4367" i="23"/>
  <c r="F4203" i="23"/>
  <c r="E4203" i="23"/>
  <c r="E5287" i="23"/>
  <c r="F5287" i="23"/>
  <c r="F5058" i="23"/>
  <c r="E5058" i="23"/>
  <c r="E4691" i="23"/>
  <c r="F4691" i="23"/>
  <c r="F5062" i="23"/>
  <c r="E5062" i="23"/>
  <c r="F31" i="23"/>
  <c r="E31" i="23"/>
  <c r="E656" i="23"/>
  <c r="F656" i="23"/>
  <c r="E1168" i="23"/>
  <c r="F1168" i="23"/>
  <c r="E1761" i="23"/>
  <c r="F1761" i="23"/>
  <c r="E1953" i="23"/>
  <c r="F1953" i="23"/>
  <c r="E682" i="23"/>
  <c r="F682" i="23"/>
  <c r="E1779" i="23"/>
  <c r="F1779" i="23"/>
  <c r="E1445" i="23"/>
  <c r="F1445" i="23"/>
  <c r="E1637" i="23"/>
  <c r="F1637" i="23"/>
  <c r="E2149" i="23"/>
  <c r="F2149" i="23"/>
  <c r="E462" i="23"/>
  <c r="F462" i="23"/>
  <c r="F654" i="23"/>
  <c r="E654" i="23"/>
  <c r="E1806" i="23"/>
  <c r="F1806" i="23"/>
  <c r="E1998" i="23"/>
  <c r="F1998" i="23"/>
  <c r="E255" i="23"/>
  <c r="F255" i="23"/>
  <c r="E959" i="23"/>
  <c r="F959" i="23"/>
  <c r="E1279" i="23"/>
  <c r="F1279" i="23"/>
  <c r="F2776" i="23"/>
  <c r="E2776" i="23"/>
  <c r="E3096" i="23"/>
  <c r="F3096" i="23"/>
  <c r="E3288" i="23"/>
  <c r="F3288" i="23"/>
  <c r="F3480" i="23"/>
  <c r="E3480" i="23"/>
  <c r="F3305" i="23"/>
  <c r="E3305" i="23"/>
  <c r="E3433" i="23"/>
  <c r="F3433" i="23"/>
  <c r="E3625" i="23"/>
  <c r="F3625" i="23"/>
  <c r="E4137" i="23"/>
  <c r="F4137" i="23"/>
  <c r="E2938" i="23"/>
  <c r="F2938" i="23"/>
  <c r="E3258" i="23"/>
  <c r="F3258" i="23"/>
  <c r="F3962" i="23"/>
  <c r="E3962" i="23"/>
  <c r="E4282" i="23"/>
  <c r="F4282" i="23"/>
  <c r="E4474" i="23"/>
  <c r="F4474" i="23"/>
  <c r="F4986" i="23"/>
  <c r="E4986" i="23"/>
  <c r="F2443" i="23"/>
  <c r="E2443" i="23"/>
  <c r="F2955" i="23"/>
  <c r="E2955" i="23"/>
  <c r="F3083" i="23"/>
  <c r="E3083" i="23"/>
  <c r="E3595" i="23"/>
  <c r="F3595" i="23"/>
  <c r="E3787" i="23"/>
  <c r="F3787" i="23"/>
  <c r="E2564" i="23"/>
  <c r="F2564" i="23"/>
  <c r="E2692" i="23"/>
  <c r="F2692" i="23"/>
  <c r="F3204" i="23"/>
  <c r="E3204" i="23"/>
  <c r="F4228" i="23"/>
  <c r="E4228" i="23"/>
  <c r="F4420" i="23"/>
  <c r="E4420" i="23"/>
  <c r="F2525" i="23"/>
  <c r="E2525" i="23"/>
  <c r="E2717" i="23"/>
  <c r="F2717" i="23"/>
  <c r="E2909" i="23"/>
  <c r="F3037" i="23"/>
  <c r="E3037" i="23"/>
  <c r="E3549" i="23"/>
  <c r="F3549" i="23"/>
  <c r="E3741" i="23"/>
  <c r="F3741" i="23"/>
  <c r="E4445" i="23"/>
  <c r="F4445" i="23"/>
  <c r="E4765" i="23"/>
  <c r="F4765" i="23"/>
  <c r="F3702" i="23"/>
  <c r="E3702" i="23"/>
  <c r="E4086" i="23"/>
  <c r="F4086" i="23"/>
  <c r="F2703" i="23"/>
  <c r="E2703" i="23"/>
  <c r="E4687" i="23"/>
  <c r="F4687" i="23"/>
  <c r="E4715" i="23"/>
  <c r="F4715" i="23"/>
  <c r="F5177" i="23"/>
  <c r="E5177" i="23"/>
  <c r="E5092" i="23"/>
  <c r="F5092" i="23"/>
  <c r="E5109" i="23"/>
  <c r="F5109" i="23"/>
  <c r="F745" i="23"/>
  <c r="E745" i="23"/>
  <c r="F699" i="23"/>
  <c r="E1403" i="23"/>
  <c r="F1403" i="23"/>
  <c r="E1723" i="23"/>
  <c r="F1723" i="23"/>
  <c r="E1915" i="23"/>
  <c r="E1484" i="23"/>
  <c r="E941" i="23"/>
  <c r="F941" i="23"/>
  <c r="E1453" i="23"/>
  <c r="F1453" i="23"/>
  <c r="E1773" i="23"/>
  <c r="F1773" i="23"/>
  <c r="E1965" i="23"/>
  <c r="E1302" i="23"/>
  <c r="F1302" i="23"/>
  <c r="E68" i="23"/>
  <c r="F68" i="23"/>
  <c r="E391" i="23"/>
  <c r="F391" i="23"/>
  <c r="E1607" i="23"/>
  <c r="E1799" i="23"/>
  <c r="F1799" i="23"/>
  <c r="E2119" i="23"/>
  <c r="F2119" i="23"/>
  <c r="E2186" i="23"/>
  <c r="F2186" i="23"/>
  <c r="F3808" i="23"/>
  <c r="E3808" i="23"/>
  <c r="E2929" i="23"/>
  <c r="F2929" i="23"/>
  <c r="F3121" i="23"/>
  <c r="E3121" i="23"/>
  <c r="E4145" i="23"/>
  <c r="F4145" i="23"/>
  <c r="F2946" i="23"/>
  <c r="E3074" i="23"/>
  <c r="E3586" i="23"/>
  <c r="F3586" i="23"/>
  <c r="F2899" i="23"/>
  <c r="E2899" i="23"/>
  <c r="F3091" i="23"/>
  <c r="E3091" i="23"/>
  <c r="F3283" i="23"/>
  <c r="E3283" i="23"/>
  <c r="E3411" i="23"/>
  <c r="F3411" i="23"/>
  <c r="E2508" i="23"/>
  <c r="F2508" i="23"/>
  <c r="F3020" i="23"/>
  <c r="E3020" i="23"/>
  <c r="F3404" i="23"/>
  <c r="E3404" i="23"/>
  <c r="F3724" i="23"/>
  <c r="E3724" i="23"/>
  <c r="F4236" i="23"/>
  <c r="E4236" i="23"/>
  <c r="F4748" i="23"/>
  <c r="E4748" i="23"/>
  <c r="E2533" i="23"/>
  <c r="F2533" i="23"/>
  <c r="F2853" i="23"/>
  <c r="E2853" i="23"/>
  <c r="F3045" i="23"/>
  <c r="E3045" i="23"/>
  <c r="F3365" i="23"/>
  <c r="E4261" i="23"/>
  <c r="F4261" i="23"/>
  <c r="E4581" i="23"/>
  <c r="F4581" i="23"/>
  <c r="E2878" i="23"/>
  <c r="F2878" i="23"/>
  <c r="E3070" i="23"/>
  <c r="F3070" i="23"/>
  <c r="E3198" i="23"/>
  <c r="F3198" i="23"/>
  <c r="E4222" i="23"/>
  <c r="F4222" i="23"/>
  <c r="F4414" i="23"/>
  <c r="E4414" i="23"/>
  <c r="F2711" i="23"/>
  <c r="E2711" i="23"/>
  <c r="E3543" i="23"/>
  <c r="F3543" i="23"/>
  <c r="E4247" i="23"/>
  <c r="F4247" i="23"/>
  <c r="E4759" i="23"/>
  <c r="F4759" i="23"/>
  <c r="E5167" i="23"/>
  <c r="F5167" i="23"/>
  <c r="E5176" i="23"/>
  <c r="F5176" i="23"/>
  <c r="F5185" i="23"/>
  <c r="E5185" i="23"/>
  <c r="F5194" i="23"/>
  <c r="E5194" i="23"/>
  <c r="E5228" i="23"/>
  <c r="F5228" i="23"/>
  <c r="E5245" i="23"/>
  <c r="F5245" i="23"/>
  <c r="F5070" i="23"/>
  <c r="E5070" i="23"/>
  <c r="F5262" i="23"/>
  <c r="E5262" i="23"/>
  <c r="F4950" i="23"/>
  <c r="E4950" i="23"/>
  <c r="E4527" i="23"/>
  <c r="F4527" i="23"/>
  <c r="E1888" i="23"/>
  <c r="F1888" i="23"/>
  <c r="F2080" i="23"/>
  <c r="E2080" i="23"/>
  <c r="F1841" i="23"/>
  <c r="E2161" i="23"/>
  <c r="E890" i="23"/>
  <c r="F890" i="23"/>
  <c r="E2106" i="23"/>
  <c r="F2106" i="23"/>
  <c r="E643" i="23"/>
  <c r="F771" i="23"/>
  <c r="E771" i="23"/>
  <c r="E1155" i="23"/>
  <c r="F1155" i="23"/>
  <c r="E10" i="23"/>
  <c r="F10" i="23"/>
  <c r="F1236" i="23"/>
  <c r="E1236" i="23"/>
  <c r="E2260" i="23"/>
  <c r="E501" i="23"/>
  <c r="F501" i="23"/>
  <c r="E862" i="23"/>
  <c r="F862" i="23"/>
  <c r="E143" i="23"/>
  <c r="F143" i="23"/>
  <c r="F655" i="23"/>
  <c r="E655" i="23"/>
  <c r="E1487" i="23"/>
  <c r="E1679" i="23"/>
  <c r="F1679" i="23"/>
  <c r="F2191" i="23"/>
  <c r="E2191" i="23"/>
  <c r="E2344" i="23"/>
  <c r="F2344" i="23"/>
  <c r="F3368" i="23"/>
  <c r="E3368" i="23"/>
  <c r="F3688" i="23"/>
  <c r="E3688" i="23"/>
  <c r="F4520" i="23"/>
  <c r="E4520" i="23"/>
  <c r="E4712" i="23"/>
  <c r="F4712" i="23"/>
  <c r="E2489" i="23"/>
  <c r="F2489" i="23"/>
  <c r="E2681" i="23"/>
  <c r="F2681" i="23"/>
  <c r="E3001" i="23"/>
  <c r="F3001" i="23"/>
  <c r="E4537" i="23"/>
  <c r="F4537" i="23"/>
  <c r="E2634" i="23"/>
  <c r="E2826" i="23"/>
  <c r="F2826" i="23"/>
  <c r="E4042" i="23"/>
  <c r="E4170" i="23"/>
  <c r="F4170" i="23"/>
  <c r="E4554" i="23"/>
  <c r="F4554" i="23"/>
  <c r="E4874" i="23"/>
  <c r="E3483" i="23"/>
  <c r="F3483" i="23"/>
  <c r="E3675" i="23"/>
  <c r="F3675" i="23"/>
  <c r="F2772" i="23"/>
  <c r="F3476" i="23"/>
  <c r="E3476" i="23"/>
  <c r="F4308" i="23"/>
  <c r="E4308" i="23"/>
  <c r="E4820" i="23"/>
  <c r="E2253" i="23"/>
  <c r="F2253" i="23"/>
  <c r="E3437" i="23"/>
  <c r="F3437" i="23"/>
  <c r="E3629" i="23"/>
  <c r="F3629" i="23"/>
  <c r="F3949" i="23"/>
  <c r="E3949" i="23"/>
  <c r="E4141" i="23"/>
  <c r="F4141" i="23"/>
  <c r="E4333" i="23"/>
  <c r="F4333" i="23"/>
  <c r="E2630" i="23"/>
  <c r="F2630" i="23"/>
  <c r="E3270" i="23"/>
  <c r="F3270" i="23"/>
  <c r="E4486" i="23"/>
  <c r="F4486" i="23"/>
  <c r="F2463" i="23"/>
  <c r="E2463" i="23"/>
  <c r="F2591" i="23"/>
  <c r="E2591" i="23"/>
  <c r="E2783" i="23"/>
  <c r="F2783" i="23"/>
  <c r="F3103" i="23"/>
  <c r="E3103" i="23"/>
  <c r="E3615" i="23"/>
  <c r="F3615" i="23"/>
  <c r="E3807" i="23"/>
  <c r="F3807" i="23"/>
  <c r="F4319" i="23"/>
  <c r="E4639" i="23"/>
  <c r="F4639" i="23"/>
  <c r="E5047" i="23"/>
  <c r="F5047" i="23"/>
  <c r="E4403" i="23"/>
  <c r="F4403" i="23"/>
  <c r="E5248" i="23"/>
  <c r="F5248" i="23"/>
  <c r="F5257" i="23"/>
  <c r="E5257" i="23"/>
  <c r="F5074" i="23"/>
  <c r="E5074" i="23"/>
  <c r="F5266" i="23"/>
  <c r="E5266" i="23"/>
  <c r="E5283" i="23"/>
  <c r="F5283" i="23"/>
  <c r="E5300" i="23"/>
  <c r="F5300" i="23"/>
  <c r="E5180" i="23"/>
  <c r="F5180" i="23"/>
  <c r="F5342" i="23"/>
  <c r="E5342" i="23"/>
  <c r="E2799" i="23"/>
  <c r="F2799" i="23"/>
  <c r="E5392" i="23"/>
  <c r="F5392" i="23"/>
  <c r="E5205" i="23"/>
  <c r="F5205" i="23"/>
  <c r="F808" i="23"/>
  <c r="E808" i="23"/>
  <c r="F1832" i="23"/>
  <c r="E1832" i="23"/>
  <c r="F761" i="23"/>
  <c r="E761" i="23"/>
  <c r="F2251" i="23"/>
  <c r="E2251" i="23"/>
  <c r="F348" i="23"/>
  <c r="E348" i="23"/>
  <c r="E860" i="23"/>
  <c r="F860" i="23"/>
  <c r="E957" i="23"/>
  <c r="F957" i="23"/>
  <c r="F1469" i="23"/>
  <c r="E1469" i="23"/>
  <c r="E1981" i="23"/>
  <c r="F1981" i="23"/>
  <c r="E1318" i="23"/>
  <c r="F1318" i="23"/>
  <c r="F1830" i="23"/>
  <c r="E1830" i="23"/>
  <c r="E1303" i="23"/>
  <c r="F1303" i="23"/>
  <c r="E1623" i="23"/>
  <c r="F1623" i="23"/>
  <c r="E1815" i="23"/>
  <c r="F1815" i="23"/>
  <c r="F2135" i="23"/>
  <c r="E2135" i="23"/>
  <c r="F2416" i="23"/>
  <c r="E2608" i="23"/>
  <c r="F2608" i="23"/>
  <c r="F2928" i="23"/>
  <c r="E2928" i="23"/>
  <c r="F3632" i="23"/>
  <c r="E3632" i="23"/>
  <c r="F4656" i="23"/>
  <c r="E4656" i="23"/>
  <c r="E2625" i="23"/>
  <c r="F2625" i="23"/>
  <c r="F4481" i="23"/>
  <c r="E4481" i="23"/>
  <c r="E2578" i="23"/>
  <c r="F2578" i="23"/>
  <c r="E3602" i="23"/>
  <c r="F3602" i="23"/>
  <c r="E3794" i="23"/>
  <c r="F3794" i="23"/>
  <c r="F2787" i="23"/>
  <c r="E2787" i="23"/>
  <c r="E3427" i="23"/>
  <c r="F3427" i="23"/>
  <c r="E3619" i="23"/>
  <c r="E3939" i="23"/>
  <c r="F3939" i="23"/>
  <c r="E3036" i="23"/>
  <c r="F3036" i="23"/>
  <c r="F3420" i="23"/>
  <c r="E3420" i="23"/>
  <c r="F3740" i="23"/>
  <c r="E3740" i="23"/>
  <c r="F3932" i="23"/>
  <c r="E3932" i="23"/>
  <c r="F4252" i="23"/>
  <c r="E4252" i="23"/>
  <c r="F4764" i="23"/>
  <c r="E4764" i="23"/>
  <c r="E2357" i="23"/>
  <c r="F2357" i="23"/>
  <c r="E4277" i="23"/>
  <c r="F4277" i="23"/>
  <c r="E4597" i="23"/>
  <c r="E2702" i="23"/>
  <c r="F2702" i="23"/>
  <c r="F3214" i="23"/>
  <c r="E4110" i="23"/>
  <c r="F4110" i="23"/>
  <c r="E4430" i="23"/>
  <c r="F4430" i="23"/>
  <c r="F2535" i="23"/>
  <c r="E2535" i="23"/>
  <c r="F2727" i="23"/>
  <c r="E2727" i="23"/>
  <c r="E2919" i="23"/>
  <c r="F2919" i="23"/>
  <c r="F3047" i="23"/>
  <c r="E3047" i="23"/>
  <c r="E3559" i="23"/>
  <c r="F3559" i="23"/>
  <c r="E3751" i="23"/>
  <c r="F4071" i="23"/>
  <c r="E4071" i="23"/>
  <c r="E4263" i="23"/>
  <c r="F4263" i="23"/>
  <c r="E4775" i="23"/>
  <c r="F4775" i="23"/>
  <c r="E5183" i="23"/>
  <c r="F5183" i="23"/>
  <c r="E4979" i="23"/>
  <c r="F4979" i="23"/>
  <c r="E5192" i="23"/>
  <c r="F5192" i="23"/>
  <c r="F5201" i="23"/>
  <c r="E5201" i="23"/>
  <c r="F5210" i="23"/>
  <c r="E5210" i="23"/>
  <c r="E5035" i="23"/>
  <c r="F5035" i="23"/>
  <c r="E5116" i="23"/>
  <c r="F5116" i="23"/>
  <c r="E5197" i="23"/>
  <c r="F5197" i="23"/>
  <c r="F5022" i="23"/>
  <c r="E5022" i="23"/>
  <c r="E4463" i="23"/>
  <c r="F4463" i="23"/>
  <c r="F5154" i="23"/>
  <c r="E5154" i="23"/>
  <c r="E4435" i="23"/>
  <c r="F4435" i="23"/>
  <c r="E1072" i="23"/>
  <c r="F1072" i="23"/>
  <c r="F1802" i="23"/>
  <c r="E1802" i="23"/>
  <c r="F2122" i="23"/>
  <c r="F787" i="23"/>
  <c r="E787" i="23"/>
  <c r="F1491" i="23"/>
  <c r="E2003" i="23"/>
  <c r="F2003" i="23"/>
  <c r="F1060" i="23"/>
  <c r="E1060" i="23"/>
  <c r="F1956" i="23"/>
  <c r="E1956" i="23"/>
  <c r="F837" i="23"/>
  <c r="E837" i="23"/>
  <c r="F1541" i="23"/>
  <c r="E1541" i="23"/>
  <c r="E1861" i="23"/>
  <c r="E2053" i="23"/>
  <c r="F2053" i="23"/>
  <c r="E2222" i="23"/>
  <c r="F2222" i="23"/>
  <c r="F3896" i="23"/>
  <c r="E3896" i="23"/>
  <c r="E4728" i="23"/>
  <c r="F4728" i="23"/>
  <c r="E2505" i="23"/>
  <c r="F2505" i="23"/>
  <c r="F2825" i="23"/>
  <c r="E2825" i="23"/>
  <c r="F3337" i="23"/>
  <c r="E3337" i="23"/>
  <c r="E4233" i="23"/>
  <c r="F4233" i="23"/>
  <c r="F2330" i="23"/>
  <c r="E2330" i="23"/>
  <c r="E2650" i="23"/>
  <c r="F2650" i="23"/>
  <c r="F2475" i="23"/>
  <c r="E2475" i="23"/>
  <c r="F2987" i="23"/>
  <c r="E2987" i="23"/>
  <c r="E3499" i="23"/>
  <c r="F3499" i="23"/>
  <c r="E3691" i="23"/>
  <c r="F3691" i="23"/>
  <c r="E2788" i="23"/>
  <c r="F2788" i="23"/>
  <c r="E3300" i="23"/>
  <c r="F3300" i="23"/>
  <c r="E3492" i="23"/>
  <c r="F4324" i="23"/>
  <c r="E4324" i="23"/>
  <c r="E3453" i="23"/>
  <c r="F3453" i="23"/>
  <c r="E3645" i="23"/>
  <c r="F3645" i="23"/>
  <c r="E4349" i="23"/>
  <c r="F4349" i="23"/>
  <c r="F4669" i="23"/>
  <c r="E4669" i="23"/>
  <c r="E2454" i="23"/>
  <c r="F2454" i="23"/>
  <c r="E2646" i="23"/>
  <c r="F2646" i="23"/>
  <c r="E2966" i="23"/>
  <c r="F2966" i="23"/>
  <c r="E3158" i="23"/>
  <c r="F3158" i="23"/>
  <c r="F3990" i="23"/>
  <c r="E3990" i="23"/>
  <c r="F4630" i="23"/>
  <c r="E5319" i="23"/>
  <c r="F5319" i="23"/>
  <c r="E5107" i="23"/>
  <c r="F5107" i="23"/>
  <c r="E5333" i="23"/>
  <c r="F5333" i="23"/>
  <c r="F1260" i="23"/>
  <c r="E1260" i="23"/>
  <c r="E333" i="23"/>
  <c r="F333" i="23"/>
  <c r="E1703" i="23"/>
  <c r="F1703" i="23"/>
  <c r="E4049" i="23"/>
  <c r="F4049" i="23"/>
  <c r="F3187" i="23"/>
  <c r="E3187" i="23"/>
  <c r="E4012" i="23"/>
  <c r="F4012" i="23"/>
  <c r="E3461" i="23"/>
  <c r="F3461" i="23"/>
  <c r="F4510" i="23"/>
  <c r="E4510" i="23"/>
  <c r="E5263" i="23"/>
  <c r="F5263" i="23"/>
  <c r="E5324" i="23"/>
  <c r="F5324" i="23"/>
  <c r="E15" i="23"/>
  <c r="F15" i="23"/>
  <c r="E1891" i="23"/>
  <c r="F1891" i="23"/>
  <c r="E1071" i="23"/>
  <c r="F1071" i="23"/>
  <c r="F3225" i="23"/>
  <c r="E3225" i="23"/>
  <c r="E2922" i="23"/>
  <c r="F2922" i="23"/>
  <c r="F2996" i="23"/>
  <c r="E2996" i="23"/>
  <c r="F4902" i="23"/>
  <c r="E4902" i="23"/>
  <c r="E3519" i="23"/>
  <c r="F3519" i="23"/>
  <c r="E2137" i="23"/>
  <c r="F2137" i="23"/>
  <c r="E1259" i="23"/>
  <c r="F1259" i="23"/>
  <c r="E439" i="23"/>
  <c r="F439" i="23"/>
  <c r="E2960" i="23"/>
  <c r="F2960" i="23"/>
  <c r="F3809" i="23"/>
  <c r="E3809" i="23"/>
  <c r="E2418" i="23"/>
  <c r="F2418" i="23"/>
  <c r="E3442" i="23"/>
  <c r="F3442" i="23"/>
  <c r="E4658" i="23"/>
  <c r="F4658" i="23"/>
  <c r="F2748" i="23"/>
  <c r="E2748" i="23"/>
  <c r="F3900" i="23"/>
  <c r="E3900" i="23"/>
  <c r="E3054" i="23"/>
  <c r="F3054" i="23"/>
  <c r="E4270" i="23"/>
  <c r="F4270" i="23"/>
  <c r="E5215" i="23"/>
  <c r="F5215" i="23"/>
  <c r="F5118" i="23"/>
  <c r="E5118" i="23"/>
  <c r="E4239" i="23"/>
  <c r="F4239" i="23"/>
  <c r="E426" i="23"/>
  <c r="F426" i="23"/>
  <c r="E1422" i="23"/>
  <c r="F1422" i="23"/>
  <c r="E383" i="23"/>
  <c r="F383" i="23"/>
  <c r="F2461" i="23"/>
  <c r="E2461" i="23"/>
  <c r="E2168" i="23"/>
  <c r="F2168" i="23"/>
  <c r="E146" i="23"/>
  <c r="F146" i="23"/>
  <c r="E539" i="23"/>
  <c r="F539" i="23"/>
  <c r="E2944" i="23"/>
  <c r="F2944" i="23"/>
  <c r="E4625" i="23"/>
  <c r="F4625" i="23"/>
  <c r="E5336" i="23"/>
  <c r="F5336" i="23"/>
  <c r="E4259" i="23"/>
  <c r="F4259" i="23"/>
  <c r="E218" i="23"/>
  <c r="F218" i="23"/>
  <c r="E1050" i="23"/>
  <c r="F1050" i="23"/>
  <c r="F469" i="23"/>
  <c r="E469" i="23"/>
  <c r="F1682" i="23"/>
  <c r="E1682" i="23"/>
  <c r="E950" i="23"/>
  <c r="F950" i="23"/>
  <c r="E3601" i="23"/>
  <c r="F3601" i="23"/>
  <c r="E4113" i="23"/>
  <c r="F4113" i="23"/>
  <c r="F2419" i="23"/>
  <c r="E2419" i="23"/>
  <c r="F2611" i="23"/>
  <c r="E2611" i="23"/>
  <c r="F2931" i="23"/>
  <c r="E2931" i="23"/>
  <c r="E2348" i="23"/>
  <c r="F2348" i="23"/>
  <c r="E2732" i="23"/>
  <c r="F2732" i="23"/>
  <c r="F4588" i="23"/>
  <c r="E4588" i="23"/>
  <c r="F4908" i="23"/>
  <c r="E4908" i="23"/>
  <c r="E2373" i="23"/>
  <c r="F2373" i="23"/>
  <c r="E3909" i="23"/>
  <c r="F3909" i="23"/>
  <c r="E3038" i="23"/>
  <c r="F3038" i="23"/>
  <c r="E3230" i="23"/>
  <c r="F3230" i="23"/>
  <c r="E3742" i="23"/>
  <c r="E4254" i="23"/>
  <c r="F4254" i="23"/>
  <c r="F2551" i="23"/>
  <c r="E2551" i="23"/>
  <c r="E4599" i="23"/>
  <c r="F4599" i="23"/>
  <c r="E5007" i="23"/>
  <c r="F5007" i="23"/>
  <c r="F5025" i="23"/>
  <c r="E5025" i="23"/>
  <c r="F5034" i="23"/>
  <c r="E5034" i="23"/>
  <c r="E5051" i="23"/>
  <c r="F5051" i="23"/>
  <c r="E5068" i="23"/>
  <c r="F5068" i="23"/>
  <c r="F5085" i="23"/>
  <c r="E5085" i="23"/>
  <c r="F5102" i="23"/>
  <c r="E5102" i="23"/>
  <c r="F192" i="23"/>
  <c r="F704" i="23"/>
  <c r="E704" i="23"/>
  <c r="E2240" i="23"/>
  <c r="F2240" i="23"/>
  <c r="F465" i="23"/>
  <c r="E465" i="23"/>
  <c r="E730" i="23"/>
  <c r="F730" i="23"/>
  <c r="E1242" i="23"/>
  <c r="F1242" i="23"/>
  <c r="F1562" i="23"/>
  <c r="E1562" i="23"/>
  <c r="E1123" i="23"/>
  <c r="F1123" i="23"/>
  <c r="E1635" i="23"/>
  <c r="F1635" i="23"/>
  <c r="E372" i="23"/>
  <c r="F372" i="23"/>
  <c r="E884" i="23"/>
  <c r="F884" i="23"/>
  <c r="F1204" i="23"/>
  <c r="E1204" i="23"/>
  <c r="E1588" i="23"/>
  <c r="F1588" i="23"/>
  <c r="E149" i="23"/>
  <c r="F149" i="23"/>
  <c r="E1365" i="23"/>
  <c r="F1365" i="23"/>
  <c r="E1493" i="23"/>
  <c r="F1493" i="23"/>
  <c r="E1685" i="23"/>
  <c r="F1685" i="23"/>
  <c r="E510" i="23"/>
  <c r="F510" i="23"/>
  <c r="F1534" i="23"/>
  <c r="E1534" i="23"/>
  <c r="E2046" i="23"/>
  <c r="F2046" i="23"/>
  <c r="F303" i="23"/>
  <c r="E303" i="23"/>
  <c r="E1839" i="23"/>
  <c r="F1839" i="23"/>
  <c r="E2504" i="23"/>
  <c r="F2504" i="23"/>
  <c r="E2632" i="23"/>
  <c r="F2632" i="23"/>
  <c r="F3528" i="23"/>
  <c r="E3528" i="23"/>
  <c r="F3848" i="23"/>
  <c r="E3848" i="23"/>
  <c r="F4360" i="23"/>
  <c r="E4360" i="23"/>
  <c r="E4872" i="23"/>
  <c r="F4872" i="23"/>
  <c r="E2457" i="23"/>
  <c r="F2457" i="23"/>
  <c r="F2841" i="23"/>
  <c r="E2841" i="23"/>
  <c r="E3481" i="23"/>
  <c r="F3481" i="23"/>
  <c r="E3673" i="23"/>
  <c r="F3673" i="23"/>
  <c r="E4377" i="23"/>
  <c r="F4377" i="23"/>
  <c r="E2474" i="23"/>
  <c r="F2474" i="23"/>
  <c r="E2794" i="23"/>
  <c r="F2794" i="23"/>
  <c r="E3178" i="23"/>
  <c r="F3178" i="23"/>
  <c r="E3306" i="23"/>
  <c r="F3306" i="23"/>
  <c r="E3818" i="23"/>
  <c r="F3818" i="23"/>
  <c r="F4010" i="23"/>
  <c r="E4010" i="23"/>
  <c r="E4330" i="23"/>
  <c r="F4330" i="23"/>
  <c r="E4522" i="23"/>
  <c r="F4522" i="23"/>
  <c r="F2619" i="23"/>
  <c r="E2619" i="23"/>
  <c r="F2811" i="23"/>
  <c r="E2811" i="23"/>
  <c r="F3835" i="23"/>
  <c r="E2420" i="23"/>
  <c r="F2420" i="23"/>
  <c r="F4468" i="23"/>
  <c r="E4468" i="23"/>
  <c r="E4980" i="23"/>
  <c r="F4980" i="23"/>
  <c r="E2765" i="23"/>
  <c r="F2765" i="23"/>
  <c r="F3277" i="23"/>
  <c r="E3277" i="23"/>
  <c r="F3597" i="23"/>
  <c r="E3597" i="23"/>
  <c r="F3789" i="23"/>
  <c r="E3789" i="23"/>
  <c r="E4493" i="23"/>
  <c r="F4493" i="23"/>
  <c r="F3430" i="23"/>
  <c r="E3430" i="23"/>
  <c r="F3622" i="23"/>
  <c r="E3622" i="23"/>
  <c r="F3942" i="23"/>
  <c r="E3942" i="23"/>
  <c r="F4646" i="23"/>
  <c r="E4646" i="23"/>
  <c r="F2943" i="23"/>
  <c r="E2943" i="23"/>
  <c r="E3135" i="23"/>
  <c r="F3135" i="23"/>
  <c r="E5207" i="23"/>
  <c r="F5207" i="23"/>
  <c r="E5399" i="23"/>
  <c r="F5399" i="23"/>
  <c r="E4291" i="23"/>
  <c r="F4291" i="23"/>
  <c r="E5123" i="23"/>
  <c r="F5123" i="23"/>
  <c r="E4563" i="23"/>
  <c r="F4563" i="23"/>
  <c r="E4699" i="23"/>
  <c r="F4699" i="23"/>
  <c r="E4835" i="23"/>
  <c r="F4835" i="23"/>
  <c r="E5174" i="23"/>
  <c r="F5174" i="23"/>
  <c r="F5302" i="23"/>
  <c r="E5302" i="23"/>
  <c r="F5348" i="23"/>
  <c r="E5348" i="23"/>
  <c r="F904" i="23"/>
  <c r="E572" i="23"/>
  <c r="F572" i="23"/>
  <c r="F1084" i="23"/>
  <c r="E1373" i="23"/>
  <c r="F1373" i="23"/>
  <c r="E1565" i="23"/>
  <c r="F1565" i="23"/>
  <c r="E390" i="23"/>
  <c r="F390" i="23"/>
  <c r="E1414" i="23"/>
  <c r="F1414" i="23"/>
  <c r="E1926" i="23"/>
  <c r="F1926" i="23"/>
  <c r="E1207" i="23"/>
  <c r="F1207" i="23"/>
  <c r="E2512" i="23"/>
  <c r="F2512" i="23"/>
  <c r="F3024" i="23"/>
  <c r="E3024" i="23"/>
  <c r="F3408" i="23"/>
  <c r="E3408" i="23"/>
  <c r="F3728" i="23"/>
  <c r="E3728" i="23"/>
  <c r="E3920" i="23"/>
  <c r="F4240" i="23"/>
  <c r="E4240" i="23"/>
  <c r="F4560" i="23"/>
  <c r="E4560" i="23"/>
  <c r="E4752" i="23"/>
  <c r="F4752" i="23"/>
  <c r="E2529" i="23"/>
  <c r="F2529" i="23"/>
  <c r="F2849" i="23"/>
  <c r="E2849" i="23"/>
  <c r="F3041" i="23"/>
  <c r="E3041" i="23"/>
  <c r="F3361" i="23"/>
  <c r="E3361" i="23"/>
  <c r="E4257" i="23"/>
  <c r="F4257" i="23"/>
  <c r="F4577" i="23"/>
  <c r="E4577" i="23"/>
  <c r="F4897" i="23"/>
  <c r="E4897" i="23"/>
  <c r="E2546" i="23"/>
  <c r="F2546" i="23"/>
  <c r="E3186" i="23"/>
  <c r="F3186" i="23"/>
  <c r="E3378" i="23"/>
  <c r="F3378" i="23"/>
  <c r="E4082" i="23"/>
  <c r="F4082" i="23"/>
  <c r="F4594" i="23"/>
  <c r="E4594" i="23"/>
  <c r="F4914" i="23"/>
  <c r="E4914" i="23"/>
  <c r="F2371" i="23"/>
  <c r="E2371" i="23"/>
  <c r="E3523" i="23"/>
  <c r="F3523" i="23"/>
  <c r="E3715" i="23"/>
  <c r="F3715" i="23"/>
  <c r="F2294" i="23"/>
  <c r="E2294" i="23"/>
  <c r="E2812" i="23"/>
  <c r="F2812" i="23"/>
  <c r="F3132" i="23"/>
  <c r="E3132" i="23"/>
  <c r="E3324" i="23"/>
  <c r="F3324" i="23"/>
  <c r="F3516" i="23"/>
  <c r="E3516" i="23"/>
  <c r="F4348" i="23"/>
  <c r="E4348" i="23"/>
  <c r="E2645" i="23"/>
  <c r="E3477" i="23"/>
  <c r="F3477" i="23"/>
  <c r="E3669" i="23"/>
  <c r="F3669" i="23"/>
  <c r="E4373" i="23"/>
  <c r="F4373" i="23"/>
  <c r="E4693" i="23"/>
  <c r="F4693" i="23"/>
  <c r="E2258" i="23"/>
  <c r="F2258" i="23"/>
  <c r="E3182" i="23"/>
  <c r="F3182" i="23"/>
  <c r="E3310" i="23"/>
  <c r="F3310" i="23"/>
  <c r="E4526" i="23"/>
  <c r="F4526" i="23"/>
  <c r="E2823" i="23"/>
  <c r="F2823" i="23"/>
  <c r="F3847" i="23"/>
  <c r="E4039" i="23"/>
  <c r="F4039" i="23"/>
  <c r="E4359" i="23"/>
  <c r="F4359" i="23"/>
  <c r="E5279" i="23"/>
  <c r="F5279" i="23"/>
  <c r="E5288" i="23"/>
  <c r="F5288" i="23"/>
  <c r="F5297" i="23"/>
  <c r="E5297" i="23"/>
  <c r="E5323" i="23"/>
  <c r="F5323" i="23"/>
  <c r="F5148" i="23"/>
  <c r="E5148" i="23"/>
  <c r="F5340" i="23"/>
  <c r="E5340" i="23"/>
  <c r="E5037" i="23"/>
  <c r="F5037" i="23"/>
  <c r="F5374" i="23"/>
  <c r="E5374" i="23"/>
  <c r="E2998" i="23"/>
  <c r="F2998" i="23"/>
  <c r="E4406" i="23"/>
  <c r="F4406" i="23"/>
  <c r="F4790" i="23"/>
  <c r="E4790" i="23"/>
  <c r="E3023" i="23"/>
  <c r="F3023" i="23"/>
  <c r="E3663" i="23"/>
  <c r="F3663" i="23"/>
  <c r="F5168" i="23"/>
  <c r="E5168" i="23"/>
  <c r="E5011" i="23"/>
  <c r="F5011" i="23"/>
  <c r="E4827" i="23"/>
  <c r="F4827" i="23"/>
  <c r="F1360" i="23"/>
  <c r="E1360" i="23"/>
  <c r="E801" i="23"/>
  <c r="E2145" i="23"/>
  <c r="F2145" i="23"/>
  <c r="E35" i="23"/>
  <c r="F35" i="23"/>
  <c r="E170" i="23"/>
  <c r="F170" i="23"/>
  <c r="E554" i="23"/>
  <c r="F554" i="23"/>
  <c r="E1066" i="23"/>
  <c r="F1066" i="23"/>
  <c r="F1386" i="23"/>
  <c r="E1386" i="23"/>
  <c r="E435" i="23"/>
  <c r="F435" i="23"/>
  <c r="F1220" i="23"/>
  <c r="E1220" i="23"/>
  <c r="E2244" i="23"/>
  <c r="F2244" i="23"/>
  <c r="F805" i="23"/>
  <c r="E805" i="23"/>
  <c r="E997" i="23"/>
  <c r="F997" i="23"/>
  <c r="F1486" i="23"/>
  <c r="E1486" i="23"/>
  <c r="F767" i="23"/>
  <c r="E1151" i="23"/>
  <c r="F1151" i="23"/>
  <c r="E1791" i="23"/>
  <c r="F1791" i="23"/>
  <c r="F2175" i="23"/>
  <c r="E2175" i="23"/>
  <c r="E2456" i="23"/>
  <c r="F2456" i="23"/>
  <c r="F2968" i="23"/>
  <c r="E2968" i="23"/>
  <c r="F3800" i="23"/>
  <c r="E3800" i="23"/>
  <c r="F3992" i="23"/>
  <c r="E3992" i="23"/>
  <c r="E2473" i="23"/>
  <c r="F2473" i="23"/>
  <c r="F3817" i="23"/>
  <c r="E3817" i="23"/>
  <c r="E4649" i="23"/>
  <c r="F4649" i="23"/>
  <c r="E2810" i="23"/>
  <c r="F2810" i="23"/>
  <c r="E3450" i="23"/>
  <c r="F3450" i="23"/>
  <c r="E3642" i="23"/>
  <c r="F3642" i="23"/>
  <c r="F3275" i="23"/>
  <c r="E2756" i="23"/>
  <c r="F2756" i="23"/>
  <c r="F4612" i="23"/>
  <c r="E4612" i="23"/>
  <c r="E4932" i="23"/>
  <c r="F4932" i="23"/>
  <c r="E4125" i="23"/>
  <c r="F4125" i="23"/>
  <c r="F4957" i="23"/>
  <c r="E4957" i="23"/>
  <c r="E3062" i="23"/>
  <c r="F3062" i="23"/>
  <c r="F3087" i="23"/>
  <c r="E3087" i="23"/>
  <c r="E4815" i="23"/>
  <c r="E5351" i="23"/>
  <c r="F5351" i="23"/>
  <c r="F5186" i="23"/>
  <c r="E5186" i="23"/>
  <c r="E5267" i="23"/>
  <c r="F5267" i="23"/>
  <c r="E472" i="23"/>
  <c r="F472" i="23"/>
  <c r="E1129" i="23"/>
  <c r="E1449" i="23"/>
  <c r="F1449" i="23"/>
  <c r="F1961" i="23"/>
  <c r="E2153" i="23"/>
  <c r="E690" i="23"/>
  <c r="F1394" i="23"/>
  <c r="E891" i="23"/>
  <c r="F891" i="23"/>
  <c r="F1787" i="23"/>
  <c r="E1787" i="23"/>
  <c r="E2107" i="23"/>
  <c r="E140" i="23"/>
  <c r="F140" i="23"/>
  <c r="E1356" i="23"/>
  <c r="F1356" i="23"/>
  <c r="E1676" i="23"/>
  <c r="F1676" i="23"/>
  <c r="F1868" i="23"/>
  <c r="E109" i="23"/>
  <c r="F109" i="23"/>
  <c r="E301" i="23"/>
  <c r="F301" i="23"/>
  <c r="F429" i="23"/>
  <c r="E621" i="23"/>
  <c r="F621" i="23"/>
  <c r="E662" i="23"/>
  <c r="F662" i="23"/>
  <c r="E790" i="23"/>
  <c r="F790" i="23"/>
  <c r="F1494" i="23"/>
  <c r="E1494" i="23"/>
  <c r="E2006" i="23"/>
  <c r="F2006" i="23"/>
  <c r="E455" i="23"/>
  <c r="F455" i="23"/>
  <c r="E583" i="23"/>
  <c r="F583" i="23"/>
  <c r="E1287" i="23"/>
  <c r="F1287" i="23"/>
  <c r="E2592" i="23"/>
  <c r="F2592" i="23"/>
  <c r="E2784" i="23"/>
  <c r="F2784" i="23"/>
  <c r="E3633" i="23"/>
  <c r="F3633" i="23"/>
  <c r="E4337" i="23"/>
  <c r="F4337" i="23"/>
  <c r="F4977" i="23"/>
  <c r="E4977" i="23"/>
  <c r="E2434" i="23"/>
  <c r="F2434" i="23"/>
  <c r="E2626" i="23"/>
  <c r="F2626" i="23"/>
  <c r="F2754" i="23"/>
  <c r="E2754" i="23"/>
  <c r="E3266" i="23"/>
  <c r="F3266" i="23"/>
  <c r="F3970" i="23"/>
  <c r="E3970" i="23"/>
  <c r="E4162" i="23"/>
  <c r="F4162" i="23"/>
  <c r="E4290" i="23"/>
  <c r="F4290" i="23"/>
  <c r="E4482" i="23"/>
  <c r="F4482" i="23"/>
  <c r="F4994" i="23"/>
  <c r="E4994" i="23"/>
  <c r="F2579" i="23"/>
  <c r="E2579" i="23"/>
  <c r="E3603" i="23"/>
  <c r="F3603" i="23"/>
  <c r="E3795" i="23"/>
  <c r="F3795" i="23"/>
  <c r="E3987" i="23"/>
  <c r="F3987" i="23"/>
  <c r="E2700" i="23"/>
  <c r="F2700" i="23"/>
  <c r="F3212" i="23"/>
  <c r="E3212" i="23"/>
  <c r="F3596" i="23"/>
  <c r="E3596" i="23"/>
  <c r="E4940" i="23"/>
  <c r="F4940" i="23"/>
  <c r="E2725" i="23"/>
  <c r="F2725" i="23"/>
  <c r="E3557" i="23"/>
  <c r="F3557" i="23"/>
  <c r="E3749" i="23"/>
  <c r="F3749" i="23"/>
  <c r="F4069" i="23"/>
  <c r="E4453" i="23"/>
  <c r="F4453" i="23"/>
  <c r="E4773" i="23"/>
  <c r="F4773" i="23"/>
  <c r="E2558" i="23"/>
  <c r="F2558" i="23"/>
  <c r="E2750" i="23"/>
  <c r="F2750" i="23"/>
  <c r="F3390" i="23"/>
  <c r="E3390" i="23"/>
  <c r="E4606" i="23"/>
  <c r="F4606" i="23"/>
  <c r="F4798" i="23"/>
  <c r="E4798" i="23"/>
  <c r="F2391" i="23"/>
  <c r="E2391" i="23"/>
  <c r="F4951" i="23"/>
  <c r="E5039" i="23"/>
  <c r="F5039" i="23"/>
  <c r="E5359" i="23"/>
  <c r="F5359" i="23"/>
  <c r="E5368" i="23"/>
  <c r="F5368" i="23"/>
  <c r="F5377" i="23"/>
  <c r="E5377" i="23"/>
  <c r="F5066" i="23"/>
  <c r="E5066" i="23"/>
  <c r="F5386" i="23"/>
  <c r="E5386" i="23"/>
  <c r="E4379" i="23"/>
  <c r="F4379" i="23"/>
  <c r="E5117" i="23"/>
  <c r="F5117" i="23"/>
  <c r="E4515" i="23"/>
  <c r="F4515" i="23"/>
  <c r="E3439" i="23"/>
  <c r="F3439" i="23"/>
  <c r="E4207" i="23"/>
  <c r="F4207" i="23"/>
  <c r="E5191" i="23"/>
  <c r="F5191" i="23"/>
  <c r="E5328" i="23"/>
  <c r="F5328" i="23"/>
  <c r="E5013" i="23"/>
  <c r="F5013" i="23"/>
  <c r="F736" i="23"/>
  <c r="E736" i="23"/>
  <c r="E1568" i="23"/>
  <c r="F1568" i="23"/>
  <c r="E1009" i="23"/>
  <c r="F1009" i="23"/>
  <c r="F1786" i="23"/>
  <c r="E1786" i="23"/>
  <c r="E212" i="23"/>
  <c r="F212" i="23"/>
  <c r="E724" i="23"/>
  <c r="F724" i="23"/>
  <c r="E916" i="23"/>
  <c r="F916" i="23"/>
  <c r="E1428" i="23"/>
  <c r="F1428" i="23"/>
  <c r="E1620" i="23"/>
  <c r="F1940" i="23"/>
  <c r="E181" i="23"/>
  <c r="F181" i="23"/>
  <c r="E1886" i="23"/>
  <c r="F1886" i="23"/>
  <c r="F2078" i="23"/>
  <c r="E2078" i="23"/>
  <c r="E1359" i="23"/>
  <c r="F1359" i="23"/>
  <c r="E1871" i="23"/>
  <c r="F1871" i="23"/>
  <c r="E2664" i="23"/>
  <c r="F2664" i="23"/>
  <c r="E3176" i="23"/>
  <c r="F3176" i="23"/>
  <c r="F3560" i="23"/>
  <c r="E3560" i="23"/>
  <c r="F3880" i="23"/>
  <c r="E3880" i="23"/>
  <c r="E3193" i="23"/>
  <c r="E3513" i="23"/>
  <c r="F3513" i="23"/>
  <c r="E3705" i="23"/>
  <c r="F3705" i="23"/>
  <c r="F4025" i="23"/>
  <c r="E4025" i="23"/>
  <c r="F4729" i="23"/>
  <c r="E4729" i="23"/>
  <c r="E3850" i="23"/>
  <c r="F3850" i="23"/>
  <c r="E4362" i="23"/>
  <c r="F4362" i="23"/>
  <c r="E4746" i="23"/>
  <c r="F4746" i="23"/>
  <c r="F2331" i="23"/>
  <c r="E2331" i="23"/>
  <c r="F2651" i="23"/>
  <c r="E2651" i="23"/>
  <c r="F2843" i="23"/>
  <c r="E2843" i="23"/>
  <c r="F3035" i="23"/>
  <c r="E3035" i="23"/>
  <c r="F3355" i="23"/>
  <c r="E3355" i="23"/>
  <c r="E3867" i="23"/>
  <c r="F3867" i="23"/>
  <c r="E4187" i="23"/>
  <c r="F4187" i="23"/>
  <c r="E2452" i="23"/>
  <c r="F2452" i="23"/>
  <c r="E2964" i="23"/>
  <c r="F2964" i="23"/>
  <c r="F3156" i="23"/>
  <c r="E3156" i="23"/>
  <c r="E3284" i="23"/>
  <c r="F3284" i="23"/>
  <c r="F3796" i="23"/>
  <c r="E3796" i="23"/>
  <c r="F4180" i="23"/>
  <c r="E4180" i="23"/>
  <c r="E4500" i="23"/>
  <c r="F3117" i="23"/>
  <c r="E3117" i="23"/>
  <c r="E3821" i="23"/>
  <c r="F3821" i="23"/>
  <c r="F4013" i="23"/>
  <c r="E4525" i="23"/>
  <c r="F4525" i="23"/>
  <c r="F4845" i="23"/>
  <c r="E4845" i="23"/>
  <c r="E2310" i="23"/>
  <c r="F2310" i="23"/>
  <c r="E2822" i="23"/>
  <c r="F2822" i="23"/>
  <c r="F3462" i="23"/>
  <c r="E3462" i="23"/>
  <c r="F3654" i="23"/>
  <c r="E3654" i="23"/>
  <c r="E4166" i="23"/>
  <c r="F4166" i="23"/>
  <c r="F4678" i="23"/>
  <c r="E4678" i="23"/>
  <c r="E2975" i="23"/>
  <c r="F2975" i="23"/>
  <c r="E3167" i="23"/>
  <c r="F3167" i="23"/>
  <c r="E3295" i="23"/>
  <c r="F3295" i="23"/>
  <c r="E3999" i="23"/>
  <c r="F3999" i="23"/>
  <c r="E4191" i="23"/>
  <c r="F4191" i="23"/>
  <c r="E4831" i="23"/>
  <c r="F4831" i="23"/>
  <c r="E4331" i="23"/>
  <c r="F4331" i="23"/>
  <c r="E5111" i="23"/>
  <c r="F5111" i="23"/>
  <c r="E4475" i="23"/>
  <c r="F4475" i="23"/>
  <c r="E4683" i="23"/>
  <c r="F4683" i="23"/>
  <c r="E4955" i="23"/>
  <c r="F4955" i="23"/>
  <c r="F5317" i="23"/>
  <c r="F5014" i="23"/>
  <c r="E5014" i="23"/>
  <c r="F5334" i="23"/>
  <c r="E5334" i="23"/>
  <c r="E4747" i="23"/>
  <c r="F4747" i="23"/>
  <c r="F5133" i="23"/>
  <c r="E5133" i="23"/>
  <c r="E4143" i="23"/>
  <c r="F4143" i="23"/>
  <c r="E5188" i="23"/>
  <c r="E4707" i="23"/>
  <c r="F4707" i="23"/>
  <c r="E1192" i="23"/>
  <c r="F441" i="23"/>
  <c r="E441" i="23"/>
  <c r="F1730" i="23"/>
  <c r="E1611" i="23"/>
  <c r="E1931" i="23"/>
  <c r="E1372" i="23"/>
  <c r="F1564" i="23"/>
  <c r="E125" i="23"/>
  <c r="F125" i="23"/>
  <c r="E445" i="23"/>
  <c r="F445" i="23"/>
  <c r="F2173" i="23"/>
  <c r="E2173" i="23"/>
  <c r="E166" i="23"/>
  <c r="F166" i="23"/>
  <c r="E806" i="23"/>
  <c r="F806" i="23"/>
  <c r="F1510" i="23"/>
  <c r="E1510" i="23"/>
  <c r="F1702" i="23"/>
  <c r="E1702" i="23"/>
  <c r="F2022" i="23"/>
  <c r="E2022" i="23"/>
  <c r="E2214" i="23"/>
  <c r="F2214" i="23"/>
  <c r="E279" i="23"/>
  <c r="F279" i="23"/>
  <c r="E983" i="23"/>
  <c r="F983" i="23"/>
  <c r="E2480" i="23"/>
  <c r="F2480" i="23"/>
  <c r="F4144" i="23"/>
  <c r="E4144" i="23"/>
  <c r="F4336" i="23"/>
  <c r="E4336" i="23"/>
  <c r="E4848" i="23"/>
  <c r="F4848" i="23"/>
  <c r="F2817" i="23"/>
  <c r="E2817" i="23"/>
  <c r="F3137" i="23"/>
  <c r="E3137" i="23"/>
  <c r="E3457" i="23"/>
  <c r="F3457" i="23"/>
  <c r="E3649" i="23"/>
  <c r="F3649" i="23"/>
  <c r="E4161" i="23"/>
  <c r="F4161" i="23"/>
  <c r="F4353" i="23"/>
  <c r="E4353" i="23"/>
  <c r="E2770" i="23"/>
  <c r="E2962" i="23"/>
  <c r="F2962" i="23"/>
  <c r="E3282" i="23"/>
  <c r="F3282" i="23"/>
  <c r="E4306" i="23"/>
  <c r="F4306" i="23"/>
  <c r="E4498" i="23"/>
  <c r="F4498" i="23"/>
  <c r="E2210" i="23"/>
  <c r="F2210" i="23"/>
  <c r="F2467" i="23"/>
  <c r="E2467" i="23"/>
  <c r="E3811" i="23"/>
  <c r="F3811" i="23"/>
  <c r="E2396" i="23"/>
  <c r="F2396" i="23"/>
  <c r="E2716" i="23"/>
  <c r="F2716" i="23"/>
  <c r="E2908" i="23"/>
  <c r="E3100" i="23"/>
  <c r="F3100" i="23"/>
  <c r="F3228" i="23"/>
  <c r="E3228" i="23"/>
  <c r="E2549" i="23"/>
  <c r="F2549" i="23"/>
  <c r="E2741" i="23"/>
  <c r="F2741" i="23"/>
  <c r="F3061" i="23"/>
  <c r="E3061" i="23"/>
  <c r="E3573" i="23"/>
  <c r="F3573" i="23"/>
  <c r="E3765" i="23"/>
  <c r="F3765" i="23"/>
  <c r="E4469" i="23"/>
  <c r="F4469" i="23"/>
  <c r="E4789" i="23"/>
  <c r="F4789" i="23"/>
  <c r="E2382" i="23"/>
  <c r="F2382" i="23"/>
  <c r="E2894" i="23"/>
  <c r="F2894" i="23"/>
  <c r="E3086" i="23"/>
  <c r="F3086" i="23"/>
  <c r="E3278" i="23"/>
  <c r="F3278" i="23"/>
  <c r="F3406" i="23"/>
  <c r="E3406" i="23"/>
  <c r="F3918" i="23"/>
  <c r="E3918" i="23"/>
  <c r="E4622" i="23"/>
  <c r="F4622" i="23"/>
  <c r="F4814" i="23"/>
  <c r="E4814" i="23"/>
  <c r="F2599" i="23"/>
  <c r="E2599" i="23"/>
  <c r="E3943" i="23"/>
  <c r="F3943" i="23"/>
  <c r="E4455" i="23"/>
  <c r="F4455" i="23"/>
  <c r="E4647" i="23"/>
  <c r="F4647" i="23"/>
  <c r="E4967" i="23"/>
  <c r="F4967" i="23"/>
  <c r="F5375" i="23"/>
  <c r="E5375" i="23"/>
  <c r="F5384" i="23"/>
  <c r="E5384" i="23"/>
  <c r="E5393" i="23"/>
  <c r="F5393" i="23"/>
  <c r="E4507" i="23"/>
  <c r="F4507" i="23"/>
  <c r="E4502" i="23"/>
  <c r="F4502" i="23"/>
  <c r="F2927" i="23"/>
  <c r="F5017" i="23"/>
  <c r="E5017" i="23"/>
  <c r="F5141" i="23"/>
  <c r="E5141" i="23"/>
  <c r="F1584" i="23"/>
  <c r="F193" i="23"/>
  <c r="E193" i="23"/>
  <c r="E1025" i="23"/>
  <c r="F1025" i="23"/>
  <c r="E1537" i="23"/>
  <c r="E266" i="23"/>
  <c r="F266" i="23"/>
  <c r="F1610" i="23"/>
  <c r="E1610" i="23"/>
  <c r="F979" i="23"/>
  <c r="E979" i="23"/>
  <c r="F2195" i="23"/>
  <c r="E2195" i="23"/>
  <c r="E100" i="23"/>
  <c r="F100" i="23"/>
  <c r="E740" i="23"/>
  <c r="F740" i="23"/>
  <c r="E1444" i="23"/>
  <c r="F1636" i="23"/>
  <c r="E1764" i="23"/>
  <c r="F1764" i="23"/>
  <c r="E2148" i="23"/>
  <c r="E197" i="23"/>
  <c r="F197" i="23"/>
  <c r="F709" i="23"/>
  <c r="E709" i="23"/>
  <c r="E1029" i="23"/>
  <c r="F1221" i="23"/>
  <c r="E1221" i="23"/>
  <c r="F351" i="23"/>
  <c r="F1887" i="23"/>
  <c r="E2360" i="23"/>
  <c r="F2360" i="23"/>
  <c r="E2872" i="23"/>
  <c r="F2872" i="23"/>
  <c r="E3384" i="23"/>
  <c r="F3384" i="23"/>
  <c r="F3576" i="23"/>
  <c r="E3576" i="23"/>
  <c r="F4088" i="23"/>
  <c r="E4088" i="23"/>
  <c r="F4408" i="23"/>
  <c r="E4408" i="23"/>
  <c r="E3209" i="23"/>
  <c r="E3529" i="23"/>
  <c r="F3529" i="23"/>
  <c r="E3721" i="23"/>
  <c r="F3721" i="23"/>
  <c r="E4425" i="23"/>
  <c r="F4745" i="23"/>
  <c r="E4745" i="23"/>
  <c r="E2522" i="23"/>
  <c r="F2522" i="23"/>
  <c r="F2714" i="23"/>
  <c r="E4378" i="23"/>
  <c r="F4378" i="23"/>
  <c r="E4762" i="23"/>
  <c r="F4762" i="23"/>
  <c r="F2667" i="23"/>
  <c r="E2667" i="23"/>
  <c r="E2468" i="23"/>
  <c r="F2468" i="23"/>
  <c r="E2980" i="23"/>
  <c r="F2980" i="23"/>
  <c r="F4516" i="23"/>
  <c r="E4516" i="23"/>
  <c r="F2298" i="23"/>
  <c r="E2298" i="23"/>
  <c r="F3133" i="23"/>
  <c r="E3133" i="23"/>
  <c r="E3837" i="23"/>
  <c r="F3837" i="23"/>
  <c r="F4157" i="23"/>
  <c r="E4157" i="23"/>
  <c r="F3478" i="23"/>
  <c r="E3478" i="23"/>
  <c r="F3670" i="23"/>
  <c r="E3670" i="23"/>
  <c r="E4015" i="23"/>
  <c r="F4015" i="23"/>
  <c r="F5209" i="23"/>
  <c r="E5209" i="23"/>
  <c r="F49" i="23"/>
  <c r="F167" i="23"/>
  <c r="E167" i="23"/>
  <c r="E2321" i="23"/>
  <c r="F2321" i="23"/>
  <c r="E2974" i="23"/>
  <c r="F2974" i="23"/>
  <c r="E3831" i="23"/>
  <c r="F3831" i="23"/>
  <c r="E4855" i="23"/>
  <c r="F4855" i="23"/>
  <c r="F5281" i="23"/>
  <c r="E5281" i="23"/>
  <c r="E986" i="23"/>
  <c r="E27" i="23"/>
  <c r="F27" i="23"/>
  <c r="F1187" i="23"/>
  <c r="E1187" i="23"/>
  <c r="E116" i="23"/>
  <c r="F116" i="23"/>
  <c r="E2095" i="23"/>
  <c r="F2095" i="23"/>
  <c r="E3080" i="23"/>
  <c r="E4121" i="23"/>
  <c r="F4121" i="23"/>
  <c r="E2730" i="23"/>
  <c r="F2730" i="23"/>
  <c r="F3892" i="23"/>
  <c r="E3892" i="23"/>
  <c r="F3366" i="23"/>
  <c r="E3366" i="23"/>
  <c r="E4390" i="23"/>
  <c r="F4390" i="23"/>
  <c r="E4415" i="23"/>
  <c r="F4415" i="23"/>
  <c r="F5170" i="23"/>
  <c r="E5170" i="23"/>
  <c r="E5396" i="23"/>
  <c r="F5396" i="23"/>
  <c r="F328" i="23"/>
  <c r="E1890" i="23"/>
  <c r="F1890" i="23"/>
  <c r="E1463" i="23"/>
  <c r="F1463" i="23"/>
  <c r="F4833" i="23"/>
  <c r="E4833" i="23"/>
  <c r="E3314" i="23"/>
  <c r="F3314" i="23"/>
  <c r="E3093" i="23"/>
  <c r="F3093" i="23"/>
  <c r="F3758" i="23"/>
  <c r="E3758" i="23"/>
  <c r="E3151" i="23"/>
  <c r="F3151" i="23"/>
  <c r="F1104" i="23"/>
  <c r="E1104" i="23"/>
  <c r="F3736" i="23"/>
  <c r="E3736" i="23"/>
  <c r="E3677" i="23"/>
  <c r="F3677" i="23"/>
  <c r="F952" i="23"/>
  <c r="E952" i="23"/>
  <c r="E2121" i="23"/>
  <c r="F2121" i="23"/>
  <c r="F812" i="23"/>
  <c r="E812" i="23"/>
  <c r="E758" i="23"/>
  <c r="F758" i="23"/>
  <c r="E3409" i="23"/>
  <c r="F3409" i="23"/>
  <c r="E4305" i="23"/>
  <c r="F4305" i="23"/>
  <c r="E2402" i="23"/>
  <c r="F2402" i="23"/>
  <c r="E4258" i="23"/>
  <c r="F4258" i="23"/>
  <c r="E3251" i="23"/>
  <c r="F3251" i="23"/>
  <c r="F3564" i="23"/>
  <c r="E3564" i="23"/>
  <c r="F4396" i="23"/>
  <c r="E4396" i="23"/>
  <c r="F4062" i="23"/>
  <c r="E4062" i="23"/>
  <c r="F4894" i="23"/>
  <c r="E4894" i="23"/>
  <c r="F3063" i="23"/>
  <c r="E3063" i="23"/>
  <c r="E4087" i="23"/>
  <c r="F4087" i="23"/>
  <c r="E4919" i="23"/>
  <c r="F4919" i="23"/>
  <c r="E5144" i="23"/>
  <c r="F5144" i="23"/>
  <c r="E5371" i="23"/>
  <c r="F5371" i="23"/>
  <c r="E419" i="23"/>
  <c r="F419" i="23"/>
  <c r="E692" i="23"/>
  <c r="F692" i="23"/>
  <c r="E981" i="23"/>
  <c r="F981" i="23"/>
  <c r="F393" i="23"/>
  <c r="E393" i="23"/>
  <c r="E658" i="23"/>
  <c r="F658" i="23"/>
  <c r="F1362" i="23"/>
  <c r="E1362" i="23"/>
  <c r="E75" i="23"/>
  <c r="F75" i="23"/>
  <c r="F781" i="23"/>
  <c r="E781" i="23"/>
  <c r="E1485" i="23"/>
  <c r="F1485" i="23"/>
  <c r="E118" i="23"/>
  <c r="F118" i="23"/>
  <c r="E2432" i="23"/>
  <c r="F2432" i="23"/>
  <c r="F3968" i="23"/>
  <c r="E3968" i="23"/>
  <c r="F4480" i="23"/>
  <c r="E4480" i="23"/>
  <c r="F4992" i="23"/>
  <c r="E4992" i="23"/>
  <c r="F3985" i="23"/>
  <c r="E3985" i="23"/>
  <c r="E2786" i="23"/>
  <c r="F2786" i="23"/>
  <c r="E4642" i="23"/>
  <c r="F4642" i="23"/>
  <c r="E1097" i="23"/>
  <c r="F1097" i="23"/>
  <c r="E8" i="23"/>
  <c r="F8" i="23"/>
  <c r="E338" i="23"/>
  <c r="F338" i="23"/>
  <c r="F530" i="23"/>
  <c r="F1746" i="23"/>
  <c r="E1746" i="23"/>
  <c r="E2139" i="23"/>
  <c r="F2139" i="23"/>
  <c r="E684" i="23"/>
  <c r="F684" i="23"/>
  <c r="F1196" i="23"/>
  <c r="E1196" i="23"/>
  <c r="E1708" i="23"/>
  <c r="F1708" i="23"/>
  <c r="E461" i="23"/>
  <c r="F461" i="23"/>
  <c r="F1805" i="23"/>
  <c r="E1805" i="23"/>
  <c r="E1997" i="23"/>
  <c r="F1997" i="23"/>
  <c r="E2189" i="23"/>
  <c r="F2189" i="23"/>
  <c r="F1846" i="23"/>
  <c r="E1846" i="23"/>
  <c r="E2624" i="23"/>
  <c r="F2624" i="23"/>
  <c r="E3136" i="23"/>
  <c r="F3136" i="23"/>
  <c r="E3328" i="23"/>
  <c r="F3328" i="23"/>
  <c r="F3648" i="23"/>
  <c r="E3648" i="23"/>
  <c r="E2641" i="23"/>
  <c r="F2641" i="23"/>
  <c r="E2961" i="23"/>
  <c r="F2961" i="23"/>
  <c r="E4497" i="23"/>
  <c r="F4497" i="23"/>
  <c r="F4817" i="23"/>
  <c r="E4817" i="23"/>
  <c r="F2202" i="23"/>
  <c r="E2202" i="23"/>
  <c r="E3106" i="23"/>
  <c r="F3106" i="23"/>
  <c r="E3298" i="23"/>
  <c r="F3298" i="23"/>
  <c r="E3618" i="23"/>
  <c r="F3618" i="23"/>
  <c r="E4130" i="23"/>
  <c r="F4130" i="23"/>
  <c r="F3443" i="23"/>
  <c r="E3635" i="23"/>
  <c r="F3635" i="23"/>
  <c r="E3955" i="23"/>
  <c r="F3955" i="23"/>
  <c r="E4147" i="23"/>
  <c r="F4147" i="23"/>
  <c r="E2924" i="23"/>
  <c r="F2924" i="23"/>
  <c r="F3052" i="23"/>
  <c r="E3052" i="23"/>
  <c r="E3244" i="23"/>
  <c r="F3244" i="23"/>
  <c r="F3436" i="23"/>
  <c r="E3436" i="23"/>
  <c r="F3756" i="23"/>
  <c r="E3756" i="23"/>
  <c r="F4268" i="23"/>
  <c r="E4268" i="23"/>
  <c r="F4780" i="23"/>
  <c r="E4780" i="23"/>
  <c r="F2565" i="23"/>
  <c r="E2565" i="23"/>
  <c r="F3269" i="23"/>
  <c r="E3269" i="23"/>
  <c r="E3397" i="23"/>
  <c r="F3397" i="23"/>
  <c r="E4101" i="23"/>
  <c r="F4101" i="23"/>
  <c r="E4293" i="23"/>
  <c r="F4293" i="23"/>
  <c r="E4613" i="23"/>
  <c r="F4613" i="23"/>
  <c r="E4805" i="23"/>
  <c r="F4805" i="23"/>
  <c r="E4933" i="23"/>
  <c r="F4933" i="23"/>
  <c r="E2398" i="23"/>
  <c r="F2398" i="23"/>
  <c r="E2718" i="23"/>
  <c r="F2718" i="23"/>
  <c r="E2910" i="23"/>
  <c r="F2910" i="23"/>
  <c r="E3102" i="23"/>
  <c r="F3102" i="23"/>
  <c r="F4958" i="23"/>
  <c r="E4958" i="23"/>
  <c r="F2743" i="23"/>
  <c r="E2743" i="23"/>
  <c r="F3255" i="23"/>
  <c r="E3255" i="23"/>
  <c r="E3575" i="23"/>
  <c r="F3575" i="23"/>
  <c r="E3767" i="23"/>
  <c r="F3767" i="23"/>
  <c r="E4279" i="23"/>
  <c r="F4279" i="23"/>
  <c r="E4791" i="23"/>
  <c r="F4791" i="23"/>
  <c r="E5016" i="23"/>
  <c r="F5016" i="23"/>
  <c r="E5208" i="23"/>
  <c r="F5208" i="23"/>
  <c r="E5400" i="23"/>
  <c r="F5400" i="23"/>
  <c r="F5226" i="23"/>
  <c r="E5226" i="23"/>
  <c r="E5243" i="23"/>
  <c r="F5243" i="23"/>
  <c r="E5260" i="23"/>
  <c r="F5260" i="23"/>
  <c r="E4635" i="23"/>
  <c r="F4635" i="23"/>
  <c r="E5277" i="23"/>
  <c r="F5277" i="23"/>
  <c r="F2112" i="23"/>
  <c r="E2112" i="23"/>
  <c r="E337" i="23"/>
  <c r="F1681" i="23"/>
  <c r="E1681" i="23"/>
  <c r="E922" i="23"/>
  <c r="F922" i="23"/>
  <c r="E1434" i="23"/>
  <c r="F1434" i="23"/>
  <c r="F1754" i="23"/>
  <c r="E1507" i="23"/>
  <c r="F1507" i="23"/>
  <c r="F2100" i="23"/>
  <c r="E2100" i="23"/>
  <c r="E341" i="23"/>
  <c r="F341" i="23"/>
  <c r="F853" i="23"/>
  <c r="E853" i="23"/>
  <c r="E1877" i="23"/>
  <c r="F1877" i="23"/>
  <c r="E2197" i="23"/>
  <c r="F2197" i="23"/>
  <c r="E190" i="23"/>
  <c r="F190" i="23"/>
  <c r="E702" i="23"/>
  <c r="F702" i="23"/>
  <c r="E1214" i="23"/>
  <c r="F1214" i="23"/>
  <c r="F1726" i="23"/>
  <c r="E1726" i="23"/>
  <c r="E2238" i="23"/>
  <c r="F2238" i="23"/>
  <c r="E495" i="23"/>
  <c r="F495" i="23"/>
  <c r="E815" i="23"/>
  <c r="F815" i="23"/>
  <c r="E1007" i="23"/>
  <c r="F1007" i="23"/>
  <c r="F1199" i="23"/>
  <c r="E1199" i="23"/>
  <c r="E1519" i="23"/>
  <c r="F1519" i="23"/>
  <c r="E2696" i="23"/>
  <c r="F2696" i="23"/>
  <c r="E2824" i="23"/>
  <c r="F2824" i="23"/>
  <c r="E3208" i="23"/>
  <c r="F3208" i="23"/>
  <c r="E3336" i="23"/>
  <c r="F3336" i="23"/>
  <c r="E2329" i="23"/>
  <c r="F2329" i="23"/>
  <c r="F3353" i="23"/>
  <c r="E3353" i="23"/>
  <c r="E4697" i="23"/>
  <c r="F4697" i="23"/>
  <c r="E2346" i="23"/>
  <c r="F2346" i="23"/>
  <c r="E3498" i="23"/>
  <c r="F3498" i="23"/>
  <c r="E3690" i="23"/>
  <c r="F3690" i="23"/>
  <c r="E4202" i="23"/>
  <c r="F4202" i="23"/>
  <c r="F4714" i="23"/>
  <c r="E4714" i="23"/>
  <c r="E2293" i="23"/>
  <c r="F2293" i="23"/>
  <c r="F2491" i="23"/>
  <c r="E2491" i="23"/>
  <c r="F3003" i="23"/>
  <c r="E3003" i="23"/>
  <c r="F2932" i="23"/>
  <c r="E2932" i="23"/>
  <c r="E3124" i="23"/>
  <c r="F3124" i="23"/>
  <c r="E3316" i="23"/>
  <c r="F3316" i="23"/>
  <c r="F3636" i="23"/>
  <c r="E3636" i="23"/>
  <c r="F4660" i="23"/>
  <c r="E4660" i="23"/>
  <c r="E2445" i="23"/>
  <c r="F2445" i="23"/>
  <c r="E2637" i="23"/>
  <c r="F2637" i="23"/>
  <c r="E3149" i="23"/>
  <c r="F3149" i="23"/>
  <c r="E3981" i="23"/>
  <c r="F3981" i="23"/>
  <c r="F4173" i="23"/>
  <c r="E4173" i="23"/>
  <c r="E2790" i="23"/>
  <c r="F2790" i="23"/>
  <c r="E3814" i="23"/>
  <c r="F3814" i="23"/>
  <c r="E4326" i="23"/>
  <c r="F4326" i="23"/>
  <c r="F4838" i="23"/>
  <c r="E4838" i="23"/>
  <c r="F2623" i="23"/>
  <c r="E2623" i="23"/>
  <c r="E3455" i="23"/>
  <c r="F3455" i="23"/>
  <c r="E3647" i="23"/>
  <c r="F3647" i="23"/>
  <c r="E4479" i="23"/>
  <c r="F4479" i="23"/>
  <c r="E4863" i="23"/>
  <c r="F4863" i="23"/>
  <c r="E5079" i="23"/>
  <c r="F5079" i="23"/>
  <c r="E5088" i="23"/>
  <c r="F5088" i="23"/>
  <c r="F5097" i="23"/>
  <c r="E5097" i="23"/>
  <c r="F5106" i="23"/>
  <c r="E5106" i="23"/>
  <c r="E4427" i="23"/>
  <c r="F4427" i="23"/>
  <c r="F5140" i="23"/>
  <c r="E5140" i="23"/>
  <c r="E5157" i="23"/>
  <c r="F5157" i="23"/>
  <c r="F5250" i="23"/>
  <c r="E5250" i="23"/>
  <c r="E1049" i="23"/>
  <c r="F1561" i="23"/>
  <c r="E1561" i="23"/>
  <c r="E802" i="23"/>
  <c r="F802" i="23"/>
  <c r="F1314" i="23"/>
  <c r="E1314" i="23"/>
  <c r="F1634" i="23"/>
  <c r="E1634" i="23"/>
  <c r="E1053" i="23"/>
  <c r="F1053" i="23"/>
  <c r="E1094" i="23"/>
  <c r="F1094" i="23"/>
  <c r="E2118" i="23"/>
  <c r="F2118" i="23"/>
  <c r="E1399" i="23"/>
  <c r="F1399" i="23"/>
  <c r="E1719" i="23"/>
  <c r="F1719" i="23"/>
  <c r="F1911" i="23"/>
  <c r="E1911" i="23"/>
  <c r="E2704" i="23"/>
  <c r="F2704" i="23"/>
  <c r="E2896" i="23"/>
  <c r="F2896" i="23"/>
  <c r="F3088" i="23"/>
  <c r="E3088" i="23"/>
  <c r="E3216" i="23"/>
  <c r="F3216" i="23"/>
  <c r="F4112" i="23"/>
  <c r="E4112" i="23"/>
  <c r="F4432" i="23"/>
  <c r="E4432" i="23"/>
  <c r="F4944" i="23"/>
  <c r="E4944" i="23"/>
  <c r="E2721" i="23"/>
  <c r="F2721" i="23"/>
  <c r="E3553" i="23"/>
  <c r="F3553" i="23"/>
  <c r="E3745" i="23"/>
  <c r="F3745" i="23"/>
  <c r="E3937" i="23"/>
  <c r="F3937" i="23"/>
  <c r="E4065" i="23"/>
  <c r="F4065" i="23"/>
  <c r="F4769" i="23"/>
  <c r="E4769" i="23"/>
  <c r="E2354" i="23"/>
  <c r="F2354" i="23"/>
  <c r="E2866" i="23"/>
  <c r="F2866" i="23"/>
  <c r="E3058" i="23"/>
  <c r="F3058" i="23"/>
  <c r="E4402" i="23"/>
  <c r="F4402" i="23"/>
  <c r="E4786" i="23"/>
  <c r="F4786" i="23"/>
  <c r="F2883" i="23"/>
  <c r="E2883" i="23"/>
  <c r="F3075" i="23"/>
  <c r="E3075" i="23"/>
  <c r="E3907" i="23"/>
  <c r="F3907" i="23"/>
  <c r="E3004" i="23"/>
  <c r="F3004" i="23"/>
  <c r="F4220" i="23"/>
  <c r="E4220" i="23"/>
  <c r="F4540" i="23"/>
  <c r="E4540" i="23"/>
  <c r="E2517" i="23"/>
  <c r="F2517" i="23"/>
  <c r="F2837" i="23"/>
  <c r="E2837" i="23"/>
  <c r="F3029" i="23"/>
  <c r="E3029" i="23"/>
  <c r="E3861" i="23"/>
  <c r="F3861" i="23"/>
  <c r="E4885" i="23"/>
  <c r="F4885" i="23"/>
  <c r="E2670" i="23"/>
  <c r="F2670" i="23"/>
  <c r="E2862" i="23"/>
  <c r="F2862" i="23"/>
  <c r="F3502" i="23"/>
  <c r="E3502" i="23"/>
  <c r="F3694" i="23"/>
  <c r="E3694" i="23"/>
  <c r="E4718" i="23"/>
  <c r="F4718" i="23"/>
  <c r="F2311" i="23"/>
  <c r="E2311" i="23"/>
  <c r="E3015" i="23"/>
  <c r="F3015" i="23"/>
  <c r="F3335" i="23"/>
  <c r="E3335" i="23"/>
  <c r="E4551" i="23"/>
  <c r="F4551" i="23"/>
  <c r="E4871" i="23"/>
  <c r="F4871" i="23"/>
  <c r="E4795" i="23"/>
  <c r="F4795" i="23"/>
  <c r="F5178" i="23"/>
  <c r="E5178" i="23"/>
  <c r="E5306" i="23"/>
  <c r="F5306" i="23"/>
  <c r="E5003" i="23"/>
  <c r="F5003" i="23"/>
  <c r="E5229" i="23"/>
  <c r="F5229" i="23"/>
  <c r="E5357" i="23"/>
  <c r="F5357" i="23"/>
  <c r="F5054" i="23"/>
  <c r="E5054" i="23"/>
  <c r="F3382" i="23"/>
  <c r="E3382" i="23"/>
  <c r="E3766" i="23"/>
  <c r="F3766" i="23"/>
  <c r="E4150" i="23"/>
  <c r="F4150" i="23"/>
  <c r="E4047" i="23"/>
  <c r="F4047" i="23"/>
  <c r="E5031" i="23"/>
  <c r="F5031" i="23"/>
  <c r="E5028" i="23"/>
  <c r="F5028" i="23"/>
  <c r="F1744" i="23"/>
  <c r="E362" i="23"/>
  <c r="F362" i="23"/>
  <c r="E2090" i="23"/>
  <c r="F2090" i="23"/>
  <c r="E1459" i="23"/>
  <c r="F1459" i="23"/>
  <c r="E1971" i="23"/>
  <c r="F1971" i="23"/>
  <c r="E708" i="23"/>
  <c r="F708" i="23"/>
  <c r="E900" i="23"/>
  <c r="F900" i="23"/>
  <c r="E1540" i="23"/>
  <c r="F1540" i="23"/>
  <c r="F1924" i="23"/>
  <c r="E1924" i="23"/>
  <c r="E165" i="23"/>
  <c r="F165" i="23"/>
  <c r="E293" i="23"/>
  <c r="F293" i="23"/>
  <c r="E485" i="23"/>
  <c r="F485" i="23"/>
  <c r="E334" i="23"/>
  <c r="F334" i="23"/>
  <c r="E1166" i="23"/>
  <c r="F1166" i="23"/>
  <c r="F1678" i="23"/>
  <c r="E1678" i="23"/>
  <c r="F1870" i="23"/>
  <c r="E1870" i="23"/>
  <c r="F2062" i="23"/>
  <c r="E2062" i="23"/>
  <c r="E2190" i="23"/>
  <c r="F2190" i="23"/>
  <c r="E127" i="23"/>
  <c r="F127" i="23"/>
  <c r="E447" i="23"/>
  <c r="F447" i="23"/>
  <c r="F4504" i="23"/>
  <c r="E4504" i="23"/>
  <c r="E4696" i="23"/>
  <c r="F4696" i="23"/>
  <c r="E2618" i="23"/>
  <c r="F2618" i="23"/>
  <c r="E3130" i="23"/>
  <c r="F3130" i="23"/>
  <c r="E4154" i="23"/>
  <c r="F4154" i="23"/>
  <c r="F2827" i="23"/>
  <c r="E2827" i="23"/>
  <c r="F3147" i="23"/>
  <c r="E3147" i="23"/>
  <c r="F3467" i="23"/>
  <c r="E3659" i="23"/>
  <c r="F3659" i="23"/>
  <c r="E4171" i="23"/>
  <c r="F4171" i="23"/>
  <c r="E2436" i="23"/>
  <c r="F2436" i="23"/>
  <c r="E2948" i="23"/>
  <c r="F2948" i="23"/>
  <c r="F3076" i="23"/>
  <c r="E3076" i="23"/>
  <c r="F3460" i="23"/>
  <c r="E3460" i="23"/>
  <c r="F3780" i="23"/>
  <c r="E3780" i="23"/>
  <c r="F4100" i="23"/>
  <c r="E4100" i="23"/>
  <c r="F4292" i="23"/>
  <c r="E4292" i="23"/>
  <c r="F4804" i="23"/>
  <c r="E4804" i="23"/>
  <c r="F2781" i="23"/>
  <c r="E2781" i="23"/>
  <c r="F3101" i="23"/>
  <c r="E3101" i="23"/>
  <c r="F3293" i="23"/>
  <c r="E3293" i="23"/>
  <c r="F3933" i="23"/>
  <c r="E3933" i="23"/>
  <c r="E4317" i="23"/>
  <c r="F4317" i="23"/>
  <c r="F2422" i="23"/>
  <c r="E2422" i="23"/>
  <c r="E4470" i="23"/>
  <c r="F4470" i="23"/>
  <c r="F2447" i="23"/>
  <c r="E2447" i="23"/>
  <c r="E3407" i="23"/>
  <c r="F3407" i="23"/>
  <c r="E3791" i="23"/>
  <c r="F3791" i="23"/>
  <c r="F4175" i="23"/>
  <c r="E4175" i="23"/>
  <c r="E4495" i="23"/>
  <c r="F4495" i="23"/>
  <c r="E5284" i="23"/>
  <c r="F5284" i="23"/>
  <c r="F5190" i="23"/>
  <c r="E5190" i="23"/>
  <c r="E44" i="23"/>
  <c r="F44" i="23"/>
  <c r="F882" i="23"/>
  <c r="F1906" i="23"/>
  <c r="E251" i="23"/>
  <c r="F251" i="23"/>
  <c r="E1083" i="23"/>
  <c r="F1083" i="23"/>
  <c r="E524" i="23"/>
  <c r="F524" i="23"/>
  <c r="E1036" i="23"/>
  <c r="E1325" i="23"/>
  <c r="F1325" i="23"/>
  <c r="E1645" i="23"/>
  <c r="F1645" i="23"/>
  <c r="F1837" i="23"/>
  <c r="E1837" i="23"/>
  <c r="E342" i="23"/>
  <c r="E1174" i="23"/>
  <c r="F1174" i="23"/>
  <c r="F2198" i="23"/>
  <c r="E2198" i="23"/>
  <c r="E135" i="23"/>
  <c r="F135" i="23"/>
  <c r="E263" i="23"/>
  <c r="F263" i="23"/>
  <c r="E775" i="23"/>
  <c r="F775" i="23"/>
  <c r="E3168" i="23"/>
  <c r="F3168" i="23"/>
  <c r="F3296" i="23"/>
  <c r="E3296" i="23"/>
  <c r="F4512" i="23"/>
  <c r="E4512" i="23"/>
  <c r="F2801" i="23"/>
  <c r="E2801" i="23"/>
  <c r="F3825" i="23"/>
  <c r="E3825" i="23"/>
  <c r="F4849" i="23"/>
  <c r="E4849" i="23"/>
  <c r="E3138" i="23"/>
  <c r="F3138" i="23"/>
  <c r="E3458" i="23"/>
  <c r="F3458" i="23"/>
  <c r="E3650" i="23"/>
  <c r="F3650" i="23"/>
  <c r="F4674" i="23"/>
  <c r="E4674" i="23"/>
  <c r="F2643" i="23"/>
  <c r="E2643" i="23"/>
  <c r="F2771" i="23"/>
  <c r="E2771" i="23"/>
  <c r="F4179" i="23"/>
  <c r="E4179" i="23"/>
  <c r="E2380" i="23"/>
  <c r="F2380" i="23"/>
  <c r="E2892" i="23"/>
  <c r="F2892" i="23"/>
  <c r="E3084" i="23"/>
  <c r="F3084" i="23"/>
  <c r="F3916" i="23"/>
  <c r="E3916" i="23"/>
  <c r="F4108" i="23"/>
  <c r="E4108" i="23"/>
  <c r="F4620" i="23"/>
  <c r="E4620" i="23"/>
  <c r="E2405" i="23"/>
  <c r="F2405" i="23"/>
  <c r="F3237" i="23"/>
  <c r="E3237" i="23"/>
  <c r="E4965" i="23"/>
  <c r="F4965" i="23"/>
  <c r="E3262" i="23"/>
  <c r="F3262" i="23"/>
  <c r="F3774" i="23"/>
  <c r="E3774" i="23"/>
  <c r="F3966" i="23"/>
  <c r="E3966" i="23"/>
  <c r="E4094" i="23"/>
  <c r="F4094" i="23"/>
  <c r="E4286" i="23"/>
  <c r="F4286" i="23"/>
  <c r="F2583" i="23"/>
  <c r="E2583" i="23"/>
  <c r="F2903" i="23"/>
  <c r="E2903" i="23"/>
  <c r="E3095" i="23"/>
  <c r="F3095" i="23"/>
  <c r="E3415" i="23"/>
  <c r="F3415" i="23"/>
  <c r="E4439" i="23"/>
  <c r="F4439" i="23"/>
  <c r="E4823" i="23"/>
  <c r="F4823" i="23"/>
  <c r="E5231" i="23"/>
  <c r="F5231" i="23"/>
  <c r="E5048" i="23"/>
  <c r="F5048" i="23"/>
  <c r="F5057" i="23"/>
  <c r="E5057" i="23"/>
  <c r="F5249" i="23"/>
  <c r="E5249" i="23"/>
  <c r="E5083" i="23"/>
  <c r="F5083" i="23"/>
  <c r="E5100" i="23"/>
  <c r="F5100" i="23"/>
  <c r="F5134" i="23"/>
  <c r="E5134" i="23"/>
  <c r="E4847" i="23"/>
  <c r="F4847" i="23"/>
  <c r="F5026" i="23"/>
  <c r="E5026" i="23"/>
  <c r="F5286" i="23"/>
  <c r="E5286" i="23"/>
  <c r="E224" i="23"/>
  <c r="F1274" i="23"/>
  <c r="E1274" i="23"/>
  <c r="F1466" i="23"/>
  <c r="E131" i="23"/>
  <c r="F131" i="23"/>
  <c r="E515" i="23"/>
  <c r="F515" i="23"/>
  <c r="E1347" i="23"/>
  <c r="F1347" i="23"/>
  <c r="E1667" i="23"/>
  <c r="F1667" i="23"/>
  <c r="F83" i="23"/>
  <c r="E404" i="23"/>
  <c r="F404" i="23"/>
  <c r="E596" i="23"/>
  <c r="F596" i="23"/>
  <c r="F1108" i="23"/>
  <c r="E1108" i="23"/>
  <c r="F1812" i="23"/>
  <c r="F2132" i="23"/>
  <c r="E2132" i="23"/>
  <c r="E48" i="23"/>
  <c r="E1397" i="23"/>
  <c r="E1717" i="23"/>
  <c r="F1566" i="23"/>
  <c r="E1566" i="23"/>
  <c r="E527" i="23"/>
  <c r="F527" i="23"/>
  <c r="E1743" i="23"/>
  <c r="F1743" i="23"/>
  <c r="F2536" i="23"/>
  <c r="E4904" i="23"/>
  <c r="F4904" i="23"/>
  <c r="E2361" i="23"/>
  <c r="E4217" i="23"/>
  <c r="F4217" i="23"/>
  <c r="E2378" i="23"/>
  <c r="F2378" i="23"/>
  <c r="E3530" i="23"/>
  <c r="F3530" i="23"/>
  <c r="E3722" i="23"/>
  <c r="F3722" i="23"/>
  <c r="F3914" i="23"/>
  <c r="E3914" i="23"/>
  <c r="F2715" i="23"/>
  <c r="E2715" i="23"/>
  <c r="F3227" i="23"/>
  <c r="E3227" i="23"/>
  <c r="E4059" i="23"/>
  <c r="F4059" i="23"/>
  <c r="F3668" i="23"/>
  <c r="E3668" i="23"/>
  <c r="F3860" i="23"/>
  <c r="E3860" i="23"/>
  <c r="E3988" i="23"/>
  <c r="F3988" i="23"/>
  <c r="F4692" i="23"/>
  <c r="E4692" i="23"/>
  <c r="F2989" i="23"/>
  <c r="E2502" i="23"/>
  <c r="F2502" i="23"/>
  <c r="E3014" i="23"/>
  <c r="F3014" i="23"/>
  <c r="E3142" i="23"/>
  <c r="F3142" i="23"/>
  <c r="E3846" i="23"/>
  <c r="F3846" i="23"/>
  <c r="E4358" i="23"/>
  <c r="F4358" i="23"/>
  <c r="F4870" i="23"/>
  <c r="E4870" i="23"/>
  <c r="F2655" i="23"/>
  <c r="E2655" i="23"/>
  <c r="E3487" i="23"/>
  <c r="F3487" i="23"/>
  <c r="E3679" i="23"/>
  <c r="F3679" i="23"/>
  <c r="E4511" i="23"/>
  <c r="F4511" i="23"/>
  <c r="E4895" i="23"/>
  <c r="F4895" i="23"/>
  <c r="E5120" i="23"/>
  <c r="F5120" i="23"/>
  <c r="F5129" i="23"/>
  <c r="E5129" i="23"/>
  <c r="F5138" i="23"/>
  <c r="E5138" i="23"/>
  <c r="F5206" i="23"/>
  <c r="E5206" i="23"/>
  <c r="E4371" i="23"/>
  <c r="F4371" i="23"/>
  <c r="F5086" i="23"/>
  <c r="E5086" i="23"/>
  <c r="E3055" i="23"/>
  <c r="F3055" i="23"/>
  <c r="E4783" i="23"/>
  <c r="F4783" i="23"/>
  <c r="F5090" i="23"/>
  <c r="E5090" i="23"/>
  <c r="E1896" i="23"/>
  <c r="F1896" i="23"/>
  <c r="F2088" i="23"/>
  <c r="E2088" i="23"/>
  <c r="E2169" i="23"/>
  <c r="F2169" i="23"/>
  <c r="E386" i="23"/>
  <c r="F386" i="23"/>
  <c r="E898" i="23"/>
  <c r="F1410" i="23"/>
  <c r="E587" i="23"/>
  <c r="F587" i="23"/>
  <c r="F1291" i="23"/>
  <c r="E19" i="23"/>
  <c r="F19" i="23"/>
  <c r="F1756" i="23"/>
  <c r="E1756" i="23"/>
  <c r="E2076" i="23"/>
  <c r="E829" i="23"/>
  <c r="F829" i="23"/>
  <c r="E1661" i="23"/>
  <c r="F1661" i="23"/>
  <c r="E1853" i="23"/>
  <c r="F1853" i="23"/>
  <c r="E486" i="23"/>
  <c r="F486" i="23"/>
  <c r="F1190" i="23"/>
  <c r="E791" i="23"/>
  <c r="F791" i="23"/>
  <c r="F2007" i="23"/>
  <c r="E2007" i="23"/>
  <c r="F4528" i="23"/>
  <c r="E4528" i="23"/>
  <c r="E2304" i="23"/>
  <c r="F2304" i="23"/>
  <c r="E3009" i="23"/>
  <c r="F3009" i="23"/>
  <c r="E4033" i="23"/>
  <c r="F4033" i="23"/>
  <c r="E2450" i="23"/>
  <c r="F2450" i="23"/>
  <c r="E3666" i="23"/>
  <c r="F3666" i="23"/>
  <c r="E4178" i="23"/>
  <c r="F4178" i="23"/>
  <c r="E4690" i="23"/>
  <c r="F4690" i="23"/>
  <c r="F2659" i="23"/>
  <c r="E2659" i="23"/>
  <c r="F3299" i="23"/>
  <c r="E3299" i="23"/>
  <c r="E4003" i="23"/>
  <c r="F4003" i="23"/>
  <c r="E4195" i="23"/>
  <c r="F4195" i="23"/>
  <c r="E2588" i="23"/>
  <c r="F2588" i="23"/>
  <c r="F3292" i="23"/>
  <c r="E3292" i="23"/>
  <c r="F4444" i="23"/>
  <c r="E4444" i="23"/>
  <c r="F4636" i="23"/>
  <c r="E4636" i="23"/>
  <c r="E4956" i="23"/>
  <c r="F4956" i="23"/>
  <c r="F2933" i="23"/>
  <c r="E2933" i="23"/>
  <c r="F3253" i="23"/>
  <c r="E3253" i="23"/>
  <c r="E4149" i="23"/>
  <c r="F4149" i="23"/>
  <c r="E2574" i="23"/>
  <c r="F2574" i="23"/>
  <c r="F3598" i="23"/>
  <c r="E3598" i="23"/>
  <c r="F3790" i="23"/>
  <c r="E3790" i="23"/>
  <c r="E4302" i="23"/>
  <c r="F4302" i="23"/>
  <c r="F2407" i="23"/>
  <c r="E3303" i="23"/>
  <c r="E3431" i="23"/>
  <c r="F3431" i="23"/>
  <c r="E3623" i="23"/>
  <c r="F3623" i="23"/>
  <c r="E5055" i="23"/>
  <c r="F5055" i="23"/>
  <c r="F5073" i="23"/>
  <c r="E5073" i="23"/>
  <c r="F5265" i="23"/>
  <c r="E5265" i="23"/>
  <c r="F5082" i="23"/>
  <c r="E5082" i="23"/>
  <c r="E5355" i="23"/>
  <c r="F5355" i="23"/>
  <c r="E5261" i="23"/>
  <c r="F5261" i="23"/>
  <c r="F2415" i="23"/>
  <c r="E2415" i="23"/>
  <c r="E5008" i="23"/>
  <c r="F5008" i="23"/>
  <c r="E4299" i="23"/>
  <c r="F4299" i="23"/>
  <c r="F5358" i="23"/>
  <c r="E5358" i="23"/>
  <c r="F112" i="23"/>
  <c r="E432" i="23"/>
  <c r="F432" i="23"/>
  <c r="F1456" i="23"/>
  <c r="E1456" i="23"/>
  <c r="F385" i="23"/>
  <c r="E385" i="23"/>
  <c r="F705" i="23"/>
  <c r="E705" i="23"/>
  <c r="F897" i="23"/>
  <c r="E897" i="23"/>
  <c r="E339" i="23"/>
  <c r="E659" i="23"/>
  <c r="F659" i="23"/>
  <c r="E292" i="23"/>
  <c r="F292" i="23"/>
  <c r="E66" i="23"/>
  <c r="F66" i="23"/>
  <c r="F901" i="23"/>
  <c r="E901" i="23"/>
  <c r="E1413" i="23"/>
  <c r="E238" i="23"/>
  <c r="F238" i="23"/>
  <c r="F1582" i="23"/>
  <c r="E1582" i="23"/>
  <c r="E1055" i="23"/>
  <c r="F1055" i="23"/>
  <c r="E1375" i="23"/>
  <c r="F1375" i="23"/>
  <c r="E2079" i="23"/>
  <c r="F2079" i="23"/>
  <c r="F2271" i="23"/>
  <c r="E2271" i="23"/>
  <c r="F3256" i="23"/>
  <c r="E4105" i="23"/>
  <c r="F4937" i="23"/>
  <c r="E4937" i="23"/>
  <c r="E3034" i="23"/>
  <c r="F3034" i="23"/>
  <c r="E3546" i="23"/>
  <c r="F3546" i="23"/>
  <c r="F3930" i="23"/>
  <c r="E3930" i="23"/>
  <c r="F4058" i="23"/>
  <c r="E4058" i="23"/>
  <c r="E4442" i="23"/>
  <c r="F4954" i="23"/>
  <c r="E4954" i="23"/>
  <c r="F2347" i="23"/>
  <c r="E2347" i="23"/>
  <c r="F2859" i="23"/>
  <c r="E2859" i="23"/>
  <c r="F3243" i="23"/>
  <c r="E3243" i="23"/>
  <c r="E2340" i="23"/>
  <c r="F2340" i="23"/>
  <c r="F4196" i="23"/>
  <c r="E4196" i="23"/>
  <c r="F4708" i="23"/>
  <c r="E4708" i="23"/>
  <c r="E4900" i="23"/>
  <c r="F4900" i="23"/>
  <c r="E2493" i="23"/>
  <c r="F2493" i="23"/>
  <c r="E2685" i="23"/>
  <c r="F2685" i="23"/>
  <c r="E3005" i="23"/>
  <c r="F3005" i="23"/>
  <c r="F3325" i="23"/>
  <c r="E3325" i="23"/>
  <c r="E4029" i="23"/>
  <c r="F4029" i="23"/>
  <c r="E2838" i="23"/>
  <c r="F2838" i="23"/>
  <c r="E3030" i="23"/>
  <c r="F3030" i="23"/>
  <c r="E4182" i="23"/>
  <c r="F4182" i="23"/>
  <c r="E4374" i="23"/>
  <c r="F4374" i="23"/>
  <c r="F4822" i="23"/>
  <c r="E4822" i="23"/>
  <c r="E4911" i="23"/>
  <c r="F4911" i="23"/>
  <c r="E5200" i="23"/>
  <c r="F5200" i="23"/>
  <c r="E4675" i="23"/>
  <c r="F4675" i="23"/>
  <c r="F5316" i="23"/>
  <c r="E5316" i="23"/>
  <c r="E1910" i="23"/>
  <c r="F1910" i="23"/>
  <c r="E2880" i="23"/>
  <c r="F2880" i="23"/>
  <c r="E4561" i="23"/>
  <c r="F4561" i="23"/>
  <c r="E3042" i="23"/>
  <c r="F3042" i="23"/>
  <c r="E3507" i="23"/>
  <c r="F3507" i="23"/>
  <c r="E4165" i="23"/>
  <c r="F4165" i="23"/>
  <c r="F3806" i="23"/>
  <c r="E3806" i="23"/>
  <c r="E4343" i="23"/>
  <c r="F4343" i="23"/>
  <c r="E5115" i="23"/>
  <c r="F5115" i="23"/>
  <c r="E5341" i="23"/>
  <c r="F5341" i="23"/>
  <c r="F1690" i="23"/>
  <c r="E1690" i="23"/>
  <c r="F1598" i="23"/>
  <c r="E1598" i="23"/>
  <c r="F4616" i="23"/>
  <c r="E4616" i="23"/>
  <c r="E2410" i="23"/>
  <c r="F2410" i="23"/>
  <c r="E3562" i="23"/>
  <c r="F3562" i="23"/>
  <c r="E3380" i="23"/>
  <c r="F3380" i="23"/>
  <c r="E4237" i="23"/>
  <c r="F4237" i="23"/>
  <c r="E3199" i="23"/>
  <c r="F3199" i="23"/>
  <c r="E5143" i="23"/>
  <c r="F5143" i="23"/>
  <c r="E5238" i="23"/>
  <c r="F5238" i="23"/>
  <c r="E5045" i="23"/>
  <c r="F5045" i="23"/>
  <c r="E921" i="23"/>
  <c r="F921" i="23"/>
  <c r="F3984" i="23"/>
  <c r="E3984" i="23"/>
  <c r="F3566" i="23"/>
  <c r="E3566" i="23"/>
  <c r="F4590" i="23"/>
  <c r="E4590" i="23"/>
  <c r="E5220" i="23"/>
  <c r="F5220" i="23"/>
  <c r="F673" i="23"/>
  <c r="E673" i="23"/>
  <c r="E298" i="23"/>
  <c r="F298" i="23"/>
  <c r="E499" i="23"/>
  <c r="F499" i="23"/>
  <c r="E2254" i="23"/>
  <c r="F2254" i="23"/>
  <c r="E1215" i="23"/>
  <c r="F1215" i="23"/>
  <c r="E3224" i="23"/>
  <c r="F3224" i="23"/>
  <c r="F4568" i="23"/>
  <c r="E4568" i="23"/>
  <c r="F3241" i="23"/>
  <c r="E3241" i="23"/>
  <c r="E3357" i="23"/>
  <c r="F1417" i="23"/>
  <c r="E1417" i="23"/>
  <c r="E1836" i="23"/>
  <c r="F1836" i="23"/>
  <c r="E935" i="23"/>
  <c r="F935" i="23"/>
  <c r="F3072" i="23"/>
  <c r="E3072" i="23"/>
  <c r="E4800" i="23"/>
  <c r="F4800" i="23"/>
  <c r="E2769" i="23"/>
  <c r="F2769" i="23"/>
  <c r="E2594" i="23"/>
  <c r="F2594" i="23"/>
  <c r="F4962" i="23"/>
  <c r="E4962" i="23"/>
  <c r="E2540" i="23"/>
  <c r="F2540" i="23"/>
  <c r="F2359" i="23"/>
  <c r="E2359" i="23"/>
  <c r="E5345" i="23"/>
  <c r="F5345" i="23"/>
  <c r="E512" i="23"/>
  <c r="F512" i="23"/>
  <c r="F2048" i="23"/>
  <c r="E2048" i="23"/>
  <c r="E1297" i="23"/>
  <c r="F1297" i="23"/>
  <c r="E180" i="23"/>
  <c r="F180" i="23"/>
  <c r="E1716" i="23"/>
  <c r="F1716" i="23"/>
  <c r="E277" i="23"/>
  <c r="F277" i="23"/>
  <c r="F1173" i="23"/>
  <c r="E1173" i="23"/>
  <c r="E1342" i="23"/>
  <c r="F1342" i="23"/>
  <c r="E3144" i="23"/>
  <c r="F3144" i="23"/>
  <c r="E850" i="23"/>
  <c r="F850" i="23"/>
  <c r="E1243" i="23"/>
  <c r="E1447" i="23"/>
  <c r="F1447" i="23"/>
  <c r="F2279" i="23"/>
  <c r="E2279" i="23"/>
  <c r="F3793" i="23"/>
  <c r="E3793" i="23"/>
  <c r="E3426" i="23"/>
  <c r="F3426" i="23"/>
  <c r="F312" i="23"/>
  <c r="F184" i="23"/>
  <c r="E184" i="23"/>
  <c r="F696" i="23"/>
  <c r="E696" i="23"/>
  <c r="F1016" i="23"/>
  <c r="E1016" i="23"/>
  <c r="E1208" i="23"/>
  <c r="F1208" i="23"/>
  <c r="E2232" i="23"/>
  <c r="F2232" i="23"/>
  <c r="F1481" i="23"/>
  <c r="E1481" i="23"/>
  <c r="E2185" i="23"/>
  <c r="F2185" i="23"/>
  <c r="F1234" i="23"/>
  <c r="E1234" i="23"/>
  <c r="F1554" i="23"/>
  <c r="E1554" i="23"/>
  <c r="E1307" i="23"/>
  <c r="F1307" i="23"/>
  <c r="E37" i="23"/>
  <c r="F37" i="23"/>
  <c r="F876" i="23"/>
  <c r="E876" i="23"/>
  <c r="F1068" i="23"/>
  <c r="E1068" i="23"/>
  <c r="F1388" i="23"/>
  <c r="E1388" i="23"/>
  <c r="F1900" i="23"/>
  <c r="E1900" i="23"/>
  <c r="F2092" i="23"/>
  <c r="E2092" i="23"/>
  <c r="E2220" i="23"/>
  <c r="F2220" i="23"/>
  <c r="F653" i="23"/>
  <c r="E653" i="23"/>
  <c r="F1165" i="23"/>
  <c r="E1165" i="23"/>
  <c r="F1677" i="23"/>
  <c r="E1869" i="23"/>
  <c r="F1869" i="23"/>
  <c r="F310" i="23"/>
  <c r="E310" i="23"/>
  <c r="E502" i="23"/>
  <c r="F502" i="23"/>
  <c r="E822" i="23"/>
  <c r="F822" i="23"/>
  <c r="E1334" i="23"/>
  <c r="F1334" i="23"/>
  <c r="F1526" i="23"/>
  <c r="E1526" i="23"/>
  <c r="E2038" i="23"/>
  <c r="F2038" i="23"/>
  <c r="E295" i="23"/>
  <c r="F295" i="23"/>
  <c r="E1319" i="23"/>
  <c r="F1319" i="23"/>
  <c r="F2151" i="23"/>
  <c r="E2151" i="23"/>
  <c r="E3008" i="23"/>
  <c r="F3008" i="23"/>
  <c r="F4160" i="23"/>
  <c r="E4160" i="23"/>
  <c r="F4352" i="23"/>
  <c r="E4352" i="23"/>
  <c r="F3345" i="23"/>
  <c r="E3345" i="23"/>
  <c r="E3473" i="23"/>
  <c r="F3473" i="23"/>
  <c r="E3665" i="23"/>
  <c r="F3665" i="23"/>
  <c r="E4369" i="23"/>
  <c r="F4369" i="23"/>
  <c r="E4689" i="23"/>
  <c r="F4689" i="23"/>
  <c r="F4881" i="23"/>
  <c r="E4881" i="23"/>
  <c r="F2466" i="23"/>
  <c r="E2466" i="23"/>
  <c r="E2658" i="23"/>
  <c r="F2658" i="23"/>
  <c r="E2978" i="23"/>
  <c r="F2978" i="23"/>
  <c r="E3170" i="23"/>
  <c r="F3170" i="23"/>
  <c r="E3810" i="23"/>
  <c r="F3810" i="23"/>
  <c r="F4002" i="23"/>
  <c r="E4002" i="23"/>
  <c r="E4322" i="23"/>
  <c r="F4322" i="23"/>
  <c r="E4514" i="23"/>
  <c r="F4514" i="23"/>
  <c r="F4834" i="23"/>
  <c r="E4834" i="23"/>
  <c r="E2274" i="23"/>
  <c r="F2274" i="23"/>
  <c r="F2803" i="23"/>
  <c r="E2803" i="23"/>
  <c r="E3827" i="23"/>
  <c r="F3827" i="23"/>
  <c r="F4140" i="23"/>
  <c r="E4140" i="23"/>
  <c r="F4460" i="23"/>
  <c r="E4460" i="23"/>
  <c r="F2757" i="23"/>
  <c r="E2757" i="23"/>
  <c r="F2949" i="23"/>
  <c r="E2949" i="23"/>
  <c r="F3077" i="23"/>
  <c r="E3077" i="23"/>
  <c r="E3589" i="23"/>
  <c r="F3589" i="23"/>
  <c r="F3781" i="23"/>
  <c r="E3781" i="23"/>
  <c r="F3973" i="23"/>
  <c r="E3973" i="23"/>
  <c r="E4485" i="23"/>
  <c r="F4485" i="23"/>
  <c r="E3294" i="23"/>
  <c r="F3294" i="23"/>
  <c r="F3422" i="23"/>
  <c r="E3422" i="23"/>
  <c r="F3934" i="23"/>
  <c r="E3934" i="23"/>
  <c r="E4126" i="23"/>
  <c r="F4126" i="23"/>
  <c r="F4446" i="23"/>
  <c r="E4446" i="23"/>
  <c r="E4638" i="23"/>
  <c r="F4638" i="23"/>
  <c r="F2423" i="23"/>
  <c r="E2423" i="23"/>
  <c r="F2615" i="23"/>
  <c r="E2615" i="23"/>
  <c r="E2935" i="23"/>
  <c r="F2935" i="23"/>
  <c r="F3127" i="23"/>
  <c r="E3127" i="23"/>
  <c r="E3959" i="23"/>
  <c r="F3959" i="23"/>
  <c r="E4151" i="23"/>
  <c r="F4151" i="23"/>
  <c r="E4471" i="23"/>
  <c r="F4471" i="23"/>
  <c r="E4663" i="23"/>
  <c r="F4663" i="23"/>
  <c r="E5199" i="23"/>
  <c r="F5199" i="23"/>
  <c r="E5391" i="23"/>
  <c r="F5391" i="23"/>
  <c r="F5217" i="23"/>
  <c r="E5217" i="23"/>
  <c r="E4363" i="23"/>
  <c r="F4363" i="23"/>
  <c r="E4499" i="23"/>
  <c r="F4499" i="23"/>
  <c r="E4771" i="23"/>
  <c r="F4771" i="23"/>
  <c r="F5294" i="23"/>
  <c r="E5294" i="23"/>
  <c r="E60" i="23"/>
  <c r="E1169" i="23"/>
  <c r="F1169" i="23"/>
  <c r="E2193" i="23"/>
  <c r="E410" i="23"/>
  <c r="F410" i="23"/>
  <c r="F602" i="23"/>
  <c r="E602" i="23"/>
  <c r="E1114" i="23"/>
  <c r="F1114" i="23"/>
  <c r="F1818" i="23"/>
  <c r="E1818" i="23"/>
  <c r="E1946" i="23"/>
  <c r="F1946" i="23"/>
  <c r="E163" i="23"/>
  <c r="F163" i="23"/>
  <c r="F291" i="23"/>
  <c r="E291" i="23"/>
  <c r="E483" i="23"/>
  <c r="F483" i="23"/>
  <c r="F675" i="23"/>
  <c r="E675" i="23"/>
  <c r="F803" i="23"/>
  <c r="E803" i="23"/>
  <c r="E1315" i="23"/>
  <c r="F1315" i="23"/>
  <c r="F1827" i="23"/>
  <c r="E1827" i="23"/>
  <c r="E2019" i="23"/>
  <c r="F2019" i="23"/>
  <c r="F2211" i="23"/>
  <c r="E2211" i="23"/>
  <c r="E756" i="23"/>
  <c r="F756" i="23"/>
  <c r="E1268" i="23"/>
  <c r="F1268" i="23"/>
  <c r="E1780" i="23"/>
  <c r="F1780" i="23"/>
  <c r="E11" i="23"/>
  <c r="F11" i="23"/>
  <c r="F533" i="23"/>
  <c r="E533" i="23"/>
  <c r="E1045" i="23"/>
  <c r="F1045" i="23"/>
  <c r="E1557" i="23"/>
  <c r="F1557" i="23"/>
  <c r="E1749" i="23"/>
  <c r="F1749" i="23"/>
  <c r="E2069" i="23"/>
  <c r="F2069" i="23"/>
  <c r="E58" i="23"/>
  <c r="F58" i="23"/>
  <c r="E574" i="23"/>
  <c r="F574" i="23"/>
  <c r="E894" i="23"/>
  <c r="F894" i="23"/>
  <c r="E1086" i="23"/>
  <c r="F1086" i="23"/>
  <c r="E1406" i="23"/>
  <c r="E175" i="23"/>
  <c r="F175" i="23"/>
  <c r="E1903" i="23"/>
  <c r="F1903" i="23"/>
  <c r="E2031" i="23"/>
  <c r="F2031" i="23"/>
  <c r="F2223" i="23"/>
  <c r="E2376" i="23"/>
  <c r="F2376" i="23"/>
  <c r="E3016" i="23"/>
  <c r="F3016" i="23"/>
  <c r="F3400" i="23"/>
  <c r="E3400" i="23"/>
  <c r="F3720" i="23"/>
  <c r="E3720" i="23"/>
  <c r="F4040" i="23"/>
  <c r="E4040" i="23"/>
  <c r="F4232" i="23"/>
  <c r="E4232" i="23"/>
  <c r="F4552" i="23"/>
  <c r="E4552" i="23"/>
  <c r="E4744" i="23"/>
  <c r="F4744" i="23"/>
  <c r="E3865" i="23"/>
  <c r="F3865" i="23"/>
  <c r="E4057" i="23"/>
  <c r="F4057" i="23"/>
  <c r="F2666" i="23"/>
  <c r="E3370" i="23"/>
  <c r="E4586" i="23"/>
  <c r="F4586" i="23"/>
  <c r="F4906" i="23"/>
  <c r="E4906" i="23"/>
  <c r="F3195" i="23"/>
  <c r="E3195" i="23"/>
  <c r="F3387" i="23"/>
  <c r="E3387" i="23"/>
  <c r="E3515" i="23"/>
  <c r="F3515" i="23"/>
  <c r="E3707" i="23"/>
  <c r="F3707" i="23"/>
  <c r="E4027" i="23"/>
  <c r="F4027" i="23"/>
  <c r="E2277" i="23"/>
  <c r="F2277" i="23"/>
  <c r="F3508" i="23"/>
  <c r="E3508" i="23"/>
  <c r="F4148" i="23"/>
  <c r="E4148" i="23"/>
  <c r="F4340" i="23"/>
  <c r="E4340" i="23"/>
  <c r="E4852" i="23"/>
  <c r="F4852" i="23"/>
  <c r="E2317" i="23"/>
  <c r="F2317" i="23"/>
  <c r="F2957" i="23"/>
  <c r="E2957" i="23"/>
  <c r="E3469" i="23"/>
  <c r="F3469" i="23"/>
  <c r="E3661" i="23"/>
  <c r="F3661" i="23"/>
  <c r="E4365" i="23"/>
  <c r="F4365" i="23"/>
  <c r="E4685" i="23"/>
  <c r="F4685" i="23"/>
  <c r="E2226" i="23"/>
  <c r="F2226" i="23"/>
  <c r="E2470" i="23"/>
  <c r="F2470" i="23"/>
  <c r="E2662" i="23"/>
  <c r="F2662" i="23"/>
  <c r="E2982" i="23"/>
  <c r="F2982" i="23"/>
  <c r="E4198" i="23"/>
  <c r="F4198" i="23"/>
  <c r="E4518" i="23"/>
  <c r="F4518" i="23"/>
  <c r="F2301" i="23"/>
  <c r="E2301" i="23"/>
  <c r="F2815" i="23"/>
  <c r="E2815" i="23"/>
  <c r="E3327" i="23"/>
  <c r="F3327" i="23"/>
  <c r="E4031" i="23"/>
  <c r="F4031" i="23"/>
  <c r="F4159" i="23"/>
  <c r="E4159" i="23"/>
  <c r="E4351" i="23"/>
  <c r="F4351" i="23"/>
  <c r="E4671" i="23"/>
  <c r="F4671" i="23"/>
  <c r="E5271" i="23"/>
  <c r="F5271" i="23"/>
  <c r="E5280" i="23"/>
  <c r="F5280" i="23"/>
  <c r="F5289" i="23"/>
  <c r="E5289" i="23"/>
  <c r="E4803" i="23"/>
  <c r="F4803" i="23"/>
  <c r="E5315" i="23"/>
  <c r="F5315" i="23"/>
  <c r="E5012" i="23"/>
  <c r="F5012" i="23"/>
  <c r="E5332" i="23"/>
  <c r="F5332" i="23"/>
  <c r="E5349" i="23"/>
  <c r="F5349" i="23"/>
  <c r="F5241" i="23"/>
  <c r="E5241" i="23"/>
  <c r="E5331" i="23"/>
  <c r="F5331" i="23"/>
  <c r="F1800" i="23"/>
  <c r="E1800" i="23"/>
  <c r="E2184" i="23"/>
  <c r="F2184" i="23"/>
  <c r="F2265" i="23"/>
  <c r="F1506" i="23"/>
  <c r="E1506" i="23"/>
  <c r="E36" i="23"/>
  <c r="F36" i="23"/>
  <c r="F683" i="23"/>
  <c r="E683" i="23"/>
  <c r="E1387" i="23"/>
  <c r="F1387" i="23"/>
  <c r="F2219" i="23"/>
  <c r="E2219" i="23"/>
  <c r="E316" i="23"/>
  <c r="F316" i="23"/>
  <c r="F636" i="23"/>
  <c r="E636" i="23"/>
  <c r="F956" i="23"/>
  <c r="E956" i="23"/>
  <c r="E1468" i="23"/>
  <c r="F1468" i="23"/>
  <c r="E93" i="23"/>
  <c r="F93" i="23"/>
  <c r="F413" i="23"/>
  <c r="E413" i="23"/>
  <c r="F925" i="23"/>
  <c r="E925" i="23"/>
  <c r="E1245" i="23"/>
  <c r="F1245" i="23"/>
  <c r="E1949" i="23"/>
  <c r="F1949" i="23"/>
  <c r="E67" i="23"/>
  <c r="F67" i="23"/>
  <c r="E262" i="23"/>
  <c r="E582" i="23"/>
  <c r="F582" i="23"/>
  <c r="E1286" i="23"/>
  <c r="F1286" i="23"/>
  <c r="F1606" i="23"/>
  <c r="E1606" i="23"/>
  <c r="E50" i="23"/>
  <c r="F50" i="23"/>
  <c r="E375" i="23"/>
  <c r="F375" i="23"/>
  <c r="E887" i="23"/>
  <c r="F887" i="23"/>
  <c r="E1591" i="23"/>
  <c r="F1591" i="23"/>
  <c r="E2384" i="23"/>
  <c r="F2384" i="23"/>
  <c r="F3280" i="23"/>
  <c r="E3280" i="23"/>
  <c r="F3600" i="23"/>
  <c r="E3600" i="23"/>
  <c r="F4624" i="23"/>
  <c r="E4624" i="23"/>
  <c r="E2401" i="23"/>
  <c r="F2401" i="23"/>
  <c r="F3105" i="23"/>
  <c r="E3105" i="23"/>
  <c r="F4449" i="23"/>
  <c r="E4449" i="23"/>
  <c r="F4961" i="23"/>
  <c r="E4961" i="23"/>
  <c r="E3570" i="23"/>
  <c r="F3570" i="23"/>
  <c r="E3762" i="23"/>
  <c r="F3762" i="23"/>
  <c r="F3954" i="23"/>
  <c r="E3954" i="23"/>
  <c r="F2563" i="23"/>
  <c r="E2563" i="23"/>
  <c r="E3395" i="23"/>
  <c r="F3395" i="23"/>
  <c r="E2684" i="23"/>
  <c r="F2684" i="23"/>
  <c r="F3708" i="23"/>
  <c r="E3708" i="23"/>
  <c r="E4028" i="23"/>
  <c r="F4028" i="23"/>
  <c r="F4732" i="23"/>
  <c r="E4732" i="23"/>
  <c r="E4924" i="23"/>
  <c r="F4924" i="23"/>
  <c r="E2325" i="23"/>
  <c r="F2325" i="23"/>
  <c r="E4245" i="23"/>
  <c r="F4245" i="23"/>
  <c r="E4565" i="23"/>
  <c r="F4565" i="23"/>
  <c r="E2542" i="23"/>
  <c r="F2542" i="23"/>
  <c r="E3374" i="23"/>
  <c r="F3374" i="23"/>
  <c r="F3886" i="23"/>
  <c r="E3886" i="23"/>
  <c r="E4206" i="23"/>
  <c r="F4206" i="23"/>
  <c r="E4398" i="23"/>
  <c r="F4398" i="23"/>
  <c r="F4910" i="23"/>
  <c r="E4910" i="23"/>
  <c r="F2695" i="23"/>
  <c r="E2695" i="23"/>
  <c r="E3527" i="23"/>
  <c r="F3527" i="23"/>
  <c r="E3719" i="23"/>
  <c r="F3719" i="23"/>
  <c r="E3911" i="23"/>
  <c r="F3911" i="23"/>
  <c r="E4231" i="23"/>
  <c r="F4231" i="23"/>
  <c r="E4423" i="23"/>
  <c r="E4743" i="23"/>
  <c r="F4743" i="23"/>
  <c r="E5151" i="23"/>
  <c r="F5151" i="23"/>
  <c r="E4723" i="23"/>
  <c r="F4723" i="23"/>
  <c r="F5160" i="23"/>
  <c r="E5160" i="23"/>
  <c r="F5169" i="23"/>
  <c r="E5169" i="23"/>
  <c r="E4867" i="23"/>
  <c r="F4867" i="23"/>
  <c r="E5020" i="23"/>
  <c r="F5020" i="23"/>
  <c r="E5212" i="23"/>
  <c r="F5212" i="23"/>
  <c r="F5246" i="23"/>
  <c r="E5246" i="23"/>
  <c r="F2742" i="23"/>
  <c r="E2742" i="23"/>
  <c r="E3126" i="23"/>
  <c r="F3126" i="23"/>
  <c r="F2383" i="23"/>
  <c r="E2383" i="23"/>
  <c r="E4431" i="23"/>
  <c r="F4431" i="23"/>
  <c r="F5113" i="23"/>
  <c r="E5113" i="23"/>
  <c r="F5122" i="23"/>
  <c r="E5122" i="23"/>
  <c r="E5173" i="23"/>
  <c r="F5173" i="23"/>
  <c r="F720" i="23"/>
  <c r="E720" i="23"/>
  <c r="E1552" i="23"/>
  <c r="F1552" i="23"/>
  <c r="F289" i="23"/>
  <c r="E289" i="23"/>
  <c r="F481" i="23"/>
  <c r="E481" i="23"/>
  <c r="E1313" i="23"/>
  <c r="F1313" i="23"/>
  <c r="E234" i="23"/>
  <c r="F234" i="23"/>
  <c r="E746" i="23"/>
  <c r="F746" i="23"/>
  <c r="F1258" i="23"/>
  <c r="E1258" i="23"/>
  <c r="E115" i="23"/>
  <c r="F115" i="23"/>
  <c r="E627" i="23"/>
  <c r="F627" i="23"/>
  <c r="E1139" i="23"/>
  <c r="F1139" i="23"/>
  <c r="F2163" i="23"/>
  <c r="E2163" i="23"/>
  <c r="E196" i="23"/>
  <c r="F196" i="23"/>
  <c r="E388" i="23"/>
  <c r="F388" i="23"/>
  <c r="E1604" i="23"/>
  <c r="F1604" i="23"/>
  <c r="E1732" i="23"/>
  <c r="F1732" i="23"/>
  <c r="F1189" i="23"/>
  <c r="E1701" i="23"/>
  <c r="F1701" i="23"/>
  <c r="E526" i="23"/>
  <c r="E1038" i="23"/>
  <c r="F1038" i="23"/>
  <c r="F1550" i="23"/>
  <c r="E1550" i="23"/>
  <c r="F319" i="23"/>
  <c r="E319" i="23"/>
  <c r="E1023" i="23"/>
  <c r="F1023" i="23"/>
  <c r="E1343" i="23"/>
  <c r="F1343" i="23"/>
  <c r="E1663" i="23"/>
  <c r="F1663" i="23"/>
  <c r="E2328" i="23"/>
  <c r="F2328" i="23"/>
  <c r="F2840" i="23"/>
  <c r="E2840" i="23"/>
  <c r="F3544" i="23"/>
  <c r="E3544" i="23"/>
  <c r="F3864" i="23"/>
  <c r="E3864" i="23"/>
  <c r="F4056" i="23"/>
  <c r="E4056" i="23"/>
  <c r="F4184" i="23"/>
  <c r="E4184" i="23"/>
  <c r="F4376" i="23"/>
  <c r="E4376" i="23"/>
  <c r="E4888" i="23"/>
  <c r="F4888" i="23"/>
  <c r="E3689" i="23"/>
  <c r="F3689" i="23"/>
  <c r="F3881" i="23"/>
  <c r="E3881" i="23"/>
  <c r="E4201" i="23"/>
  <c r="F4201" i="23"/>
  <c r="E4713" i="23"/>
  <c r="F4713" i="23"/>
  <c r="E3002" i="23"/>
  <c r="F3002" i="23"/>
  <c r="E3834" i="23"/>
  <c r="F3834" i="23"/>
  <c r="F4538" i="23"/>
  <c r="E4538" i="23"/>
  <c r="E4730" i="23"/>
  <c r="F4730" i="23"/>
  <c r="F4858" i="23"/>
  <c r="F2507" i="23"/>
  <c r="E2507" i="23"/>
  <c r="F2635" i="23"/>
  <c r="E2635" i="23"/>
  <c r="F3019" i="23"/>
  <c r="E3019" i="23"/>
  <c r="E3851" i="23"/>
  <c r="F3851" i="23"/>
  <c r="E4043" i="23"/>
  <c r="F4043" i="23"/>
  <c r="F3268" i="23"/>
  <c r="E3268" i="23"/>
  <c r="F3972" i="23"/>
  <c r="E3972" i="23"/>
  <c r="F4484" i="23"/>
  <c r="E4484" i="23"/>
  <c r="F4996" i="23"/>
  <c r="E4996" i="23"/>
  <c r="F2589" i="23"/>
  <c r="E2589" i="23"/>
  <c r="F2973" i="23"/>
  <c r="E2973" i="23"/>
  <c r="E3613" i="23"/>
  <c r="F3613" i="23"/>
  <c r="E3805" i="23"/>
  <c r="F3805" i="23"/>
  <c r="E4509" i="23"/>
  <c r="F4509" i="23"/>
  <c r="E4637" i="23"/>
  <c r="F4637" i="23"/>
  <c r="E2282" i="23"/>
  <c r="F2282" i="23"/>
  <c r="E3190" i="23"/>
  <c r="F3190" i="23"/>
  <c r="F3446" i="23"/>
  <c r="E3830" i="23"/>
  <c r="F3830" i="23"/>
  <c r="F4214" i="23"/>
  <c r="E5095" i="23"/>
  <c r="F5095" i="23"/>
  <c r="E5296" i="23"/>
  <c r="F5296" i="23"/>
  <c r="E5369" i="23"/>
  <c r="E14" i="23"/>
  <c r="F1513" i="23"/>
  <c r="E1513" i="23"/>
  <c r="E1641" i="23"/>
  <c r="F1641" i="23"/>
  <c r="F562" i="23"/>
  <c r="E562" i="23"/>
  <c r="F1266" i="23"/>
  <c r="E1266" i="23"/>
  <c r="E2098" i="23"/>
  <c r="F2098" i="23"/>
  <c r="F763" i="23"/>
  <c r="E1467" i="23"/>
  <c r="F1467" i="23"/>
  <c r="E1979" i="23"/>
  <c r="F1979" i="23"/>
  <c r="E204" i="23"/>
  <c r="F204" i="23"/>
  <c r="E716" i="23"/>
  <c r="F716" i="23"/>
  <c r="E2060" i="23"/>
  <c r="E493" i="23"/>
  <c r="F493" i="23"/>
  <c r="F1197" i="23"/>
  <c r="E2029" i="23"/>
  <c r="F2029" i="23"/>
  <c r="E150" i="23"/>
  <c r="F150" i="23"/>
  <c r="E854" i="23"/>
  <c r="F854" i="23"/>
  <c r="E1366" i="23"/>
  <c r="F1366" i="23"/>
  <c r="F1878" i="23"/>
  <c r="E1878" i="23"/>
  <c r="E839" i="23"/>
  <c r="F839" i="23"/>
  <c r="E1863" i="23"/>
  <c r="F1863" i="23"/>
  <c r="E2656" i="23"/>
  <c r="F2656" i="23"/>
  <c r="F3680" i="23"/>
  <c r="E3680" i="23"/>
  <c r="E3872" i="23"/>
  <c r="F4000" i="23"/>
  <c r="E4000" i="23"/>
  <c r="F4192" i="23"/>
  <c r="E4192" i="23"/>
  <c r="F4704" i="23"/>
  <c r="E4704" i="23"/>
  <c r="E4896" i="23"/>
  <c r="F4896" i="23"/>
  <c r="E2993" i="23"/>
  <c r="F2993" i="23"/>
  <c r="F3313" i="23"/>
  <c r="E3313" i="23"/>
  <c r="E2306" i="23"/>
  <c r="F2306" i="23"/>
  <c r="E3010" i="23"/>
  <c r="F3010" i="23"/>
  <c r="F4866" i="23"/>
  <c r="E4866" i="23"/>
  <c r="F2451" i="23"/>
  <c r="E2451" i="23"/>
  <c r="F2963" i="23"/>
  <c r="E2963" i="23"/>
  <c r="E2572" i="23"/>
  <c r="F2572" i="23"/>
  <c r="F3468" i="23"/>
  <c r="E3468" i="23"/>
  <c r="F4300" i="23"/>
  <c r="E4300" i="23"/>
  <c r="F4812" i="23"/>
  <c r="E4812" i="23"/>
  <c r="E2221" i="23"/>
  <c r="F2221" i="23"/>
  <c r="E2597" i="23"/>
  <c r="F2597" i="23"/>
  <c r="F2917" i="23"/>
  <c r="E2917" i="23"/>
  <c r="F3109" i="23"/>
  <c r="E3109" i="23"/>
  <c r="E3429" i="23"/>
  <c r="F3429" i="23"/>
  <c r="E3621" i="23"/>
  <c r="F3621" i="23"/>
  <c r="F3941" i="23"/>
  <c r="E3941" i="23"/>
  <c r="E4325" i="23"/>
  <c r="F4325" i="23"/>
  <c r="E4645" i="23"/>
  <c r="F4645" i="23"/>
  <c r="E2430" i="23"/>
  <c r="F2430" i="23"/>
  <c r="E2942" i="23"/>
  <c r="F2942" i="23"/>
  <c r="E4478" i="23"/>
  <c r="F4478" i="23"/>
  <c r="F4990" i="23"/>
  <c r="E4990" i="23"/>
  <c r="F3287" i="23"/>
  <c r="E3287" i="23"/>
  <c r="E3607" i="23"/>
  <c r="F3607" i="23"/>
  <c r="E3991" i="23"/>
  <c r="F3991" i="23"/>
  <c r="E4119" i="23"/>
  <c r="F4119" i="23"/>
  <c r="E4311" i="23"/>
  <c r="F4311" i="23"/>
  <c r="E4631" i="23"/>
  <c r="F4631" i="23"/>
  <c r="E5240" i="23"/>
  <c r="F5240" i="23"/>
  <c r="E4411" i="23"/>
  <c r="F4411" i="23"/>
  <c r="E5258" i="23"/>
  <c r="E5275" i="23"/>
  <c r="F5275" i="23"/>
  <c r="E4891" i="23"/>
  <c r="F4891" i="23"/>
  <c r="E5309" i="23"/>
  <c r="F5309" i="23"/>
  <c r="F5326" i="23"/>
  <c r="E5326" i="23"/>
  <c r="E2991" i="23"/>
  <c r="F2991" i="23"/>
  <c r="E3631" i="23"/>
  <c r="F3631" i="23"/>
  <c r="E4531" i="23"/>
  <c r="F4531" i="23"/>
  <c r="E96" i="23"/>
  <c r="F96" i="23"/>
  <c r="E416" i="23"/>
  <c r="F416" i="23"/>
  <c r="E1952" i="23"/>
  <c r="F1952" i="23"/>
  <c r="E826" i="23"/>
  <c r="F826" i="23"/>
  <c r="F2051" i="23"/>
  <c r="E2051" i="23"/>
  <c r="F2243" i="23"/>
  <c r="E2243" i="23"/>
  <c r="E788" i="23"/>
  <c r="F788" i="23"/>
  <c r="E1492" i="23"/>
  <c r="F1492" i="23"/>
  <c r="F1589" i="23"/>
  <c r="E1781" i="23"/>
  <c r="F1781" i="23"/>
  <c r="F734" i="23"/>
  <c r="E1438" i="23"/>
  <c r="F1438" i="23"/>
  <c r="E399" i="23"/>
  <c r="F399" i="23"/>
  <c r="F1039" i="23"/>
  <c r="E1039" i="23"/>
  <c r="E1935" i="23"/>
  <c r="F1935" i="23"/>
  <c r="F2255" i="23"/>
  <c r="E2255" i="23"/>
  <c r="E2408" i="23"/>
  <c r="F2408" i="23"/>
  <c r="E2728" i="23"/>
  <c r="F2728" i="23"/>
  <c r="E2920" i="23"/>
  <c r="F2920" i="23"/>
  <c r="F3048" i="23"/>
  <c r="E3048" i="23"/>
  <c r="F3432" i="23"/>
  <c r="E3432" i="23"/>
  <c r="F3752" i="23"/>
  <c r="E3752" i="23"/>
  <c r="F4264" i="23"/>
  <c r="E4264" i="23"/>
  <c r="F4584" i="23"/>
  <c r="E4584" i="23"/>
  <c r="E4776" i="23"/>
  <c r="F4776" i="23"/>
  <c r="E2553" i="23"/>
  <c r="F2553" i="23"/>
  <c r="E4281" i="23"/>
  <c r="F4281" i="23"/>
  <c r="E4601" i="23"/>
  <c r="E2570" i="23"/>
  <c r="F2570" i="23"/>
  <c r="E3210" i="23"/>
  <c r="F3210" i="23"/>
  <c r="E4234" i="23"/>
  <c r="F4234" i="23"/>
  <c r="F4938" i="23"/>
  <c r="E4938" i="23"/>
  <c r="E3739" i="23"/>
  <c r="F3739" i="23"/>
  <c r="E2324" i="23"/>
  <c r="F2324" i="23"/>
  <c r="E2644" i="23"/>
  <c r="F2644" i="23"/>
  <c r="E2836" i="23"/>
  <c r="F2836" i="23"/>
  <c r="F3028" i="23"/>
  <c r="E3028" i="23"/>
  <c r="F3540" i="23"/>
  <c r="E3540" i="23"/>
  <c r="F4372" i="23"/>
  <c r="E4372" i="23"/>
  <c r="F4884" i="23"/>
  <c r="E4884" i="23"/>
  <c r="E2349" i="23"/>
  <c r="F2349" i="23"/>
  <c r="E3501" i="23"/>
  <c r="F3501" i="23"/>
  <c r="E3693" i="23"/>
  <c r="F3693" i="23"/>
  <c r="E4205" i="23"/>
  <c r="F4205" i="23"/>
  <c r="F4742" i="23"/>
  <c r="E4742" i="23"/>
  <c r="F2527" i="23"/>
  <c r="E2527" i="23"/>
  <c r="E2847" i="23"/>
  <c r="F2847" i="23"/>
  <c r="E3039" i="23"/>
  <c r="F3039" i="23"/>
  <c r="E4383" i="23"/>
  <c r="F4383" i="23"/>
  <c r="E4703" i="23"/>
  <c r="F4703" i="23"/>
  <c r="E5303" i="23"/>
  <c r="F5303" i="23"/>
  <c r="E5312" i="23"/>
  <c r="F5312" i="23"/>
  <c r="F5321" i="23"/>
  <c r="E5321" i="23"/>
  <c r="E5347" i="23"/>
  <c r="F5347" i="23"/>
  <c r="E5364" i="23"/>
  <c r="F5364" i="23"/>
  <c r="E5189" i="23"/>
  <c r="F5189" i="23"/>
  <c r="F5398" i="23"/>
  <c r="E5398" i="23"/>
  <c r="F5372" i="23"/>
  <c r="E5372" i="23"/>
  <c r="F3695" i="23"/>
  <c r="E552" i="23"/>
  <c r="F552" i="23"/>
  <c r="E872" i="23"/>
  <c r="F2114" i="23"/>
  <c r="E971" i="23"/>
  <c r="F971" i="23"/>
  <c r="E540" i="23"/>
  <c r="F540" i="23"/>
  <c r="E189" i="23"/>
  <c r="F189" i="23"/>
  <c r="F317" i="23"/>
  <c r="E1533" i="23"/>
  <c r="E678" i="23"/>
  <c r="F678" i="23"/>
  <c r="F1062" i="23"/>
  <c r="E1894" i="23"/>
  <c r="F1894" i="23"/>
  <c r="E663" i="23"/>
  <c r="E1367" i="23"/>
  <c r="F1367" i="23"/>
  <c r="E1495" i="23"/>
  <c r="F1495" i="23"/>
  <c r="F1687" i="23"/>
  <c r="F2199" i="23"/>
  <c r="E2199" i="23"/>
  <c r="F2992" i="23"/>
  <c r="E2497" i="23"/>
  <c r="F2497" i="23"/>
  <c r="E4545" i="23"/>
  <c r="F4545" i="23"/>
  <c r="E4865" i="23"/>
  <c r="E2834" i="23"/>
  <c r="F2834" i="23"/>
  <c r="E3026" i="23"/>
  <c r="F3026" i="23"/>
  <c r="E4882" i="23"/>
  <c r="E2339" i="23"/>
  <c r="E3491" i="23"/>
  <c r="F3491" i="23"/>
  <c r="E3683" i="23"/>
  <c r="F3683" i="23"/>
  <c r="E3875" i="23"/>
  <c r="F3875" i="23"/>
  <c r="F2780" i="23"/>
  <c r="F3484" i="23"/>
  <c r="E3484" i="23"/>
  <c r="F3804" i="23"/>
  <c r="E3804" i="23"/>
  <c r="F4124" i="23"/>
  <c r="E4124" i="23"/>
  <c r="E4316" i="23"/>
  <c r="E4828" i="23"/>
  <c r="F4828" i="23"/>
  <c r="E2278" i="23"/>
  <c r="F2278" i="23"/>
  <c r="E2421" i="23"/>
  <c r="F2421" i="23"/>
  <c r="E2613" i="23"/>
  <c r="F2613" i="23"/>
  <c r="F3317" i="23"/>
  <c r="E3317" i="23"/>
  <c r="E3445" i="23"/>
  <c r="F3445" i="23"/>
  <c r="E3637" i="23"/>
  <c r="F3637" i="23"/>
  <c r="E4341" i="23"/>
  <c r="F4341" i="23"/>
  <c r="F4661" i="23"/>
  <c r="E4981" i="23"/>
  <c r="F4981" i="23"/>
  <c r="E2766" i="23"/>
  <c r="F2766" i="23"/>
  <c r="E3150" i="23"/>
  <c r="F3150" i="23"/>
  <c r="F3982" i="23"/>
  <c r="E3982" i="23"/>
  <c r="E4174" i="23"/>
  <c r="F4174" i="23"/>
  <c r="E4494" i="23"/>
  <c r="F4494" i="23"/>
  <c r="E2983" i="23"/>
  <c r="F2983" i="23"/>
  <c r="F3111" i="23"/>
  <c r="E3111" i="23"/>
  <c r="E3815" i="23"/>
  <c r="F3815" i="23"/>
  <c r="F4135" i="23"/>
  <c r="E4135" i="23"/>
  <c r="E4327" i="23"/>
  <c r="F4327" i="23"/>
  <c r="E4839" i="23"/>
  <c r="F4839" i="23"/>
  <c r="E4395" i="23"/>
  <c r="F4395" i="23"/>
  <c r="E5247" i="23"/>
  <c r="F5247" i="23"/>
  <c r="E5256" i="23"/>
  <c r="F5256" i="23"/>
  <c r="F5274" i="23"/>
  <c r="E5274" i="23"/>
  <c r="E5244" i="23"/>
  <c r="F5244" i="23"/>
  <c r="F5150" i="23"/>
  <c r="E5150" i="23"/>
  <c r="E4719" i="23"/>
  <c r="F4719" i="23"/>
  <c r="E5124" i="23"/>
  <c r="F5124" i="23"/>
  <c r="E1136" i="23"/>
  <c r="F1136" i="23"/>
  <c r="E1409" i="23"/>
  <c r="F1409" i="23"/>
  <c r="E531" i="23"/>
  <c r="F531" i="23"/>
  <c r="E1555" i="23"/>
  <c r="E1747" i="23"/>
  <c r="F1747" i="23"/>
  <c r="E484" i="23"/>
  <c r="F484" i="23"/>
  <c r="E612" i="23"/>
  <c r="F612" i="23"/>
  <c r="E804" i="23"/>
  <c r="F804" i="23"/>
  <c r="E1316" i="23"/>
  <c r="F1316" i="23"/>
  <c r="E2020" i="23"/>
  <c r="E389" i="23"/>
  <c r="F389" i="23"/>
  <c r="E1605" i="23"/>
  <c r="F1605" i="23"/>
  <c r="E750" i="23"/>
  <c r="F750" i="23"/>
  <c r="F1774" i="23"/>
  <c r="E1774" i="23"/>
  <c r="E22" i="23"/>
  <c r="F22" i="23"/>
  <c r="E1247" i="23"/>
  <c r="F1247" i="23"/>
  <c r="E1759" i="23"/>
  <c r="F3448" i="23"/>
  <c r="E3448" i="23"/>
  <c r="F4280" i="23"/>
  <c r="E4280" i="23"/>
  <c r="E4792" i="23"/>
  <c r="F4792" i="23"/>
  <c r="F2761" i="23"/>
  <c r="E2761" i="23"/>
  <c r="E2889" i="23"/>
  <c r="E3401" i="23"/>
  <c r="F3401" i="23"/>
  <c r="F4617" i="23"/>
  <c r="E4617" i="23"/>
  <c r="F2394" i="23"/>
  <c r="E2394" i="23"/>
  <c r="E2906" i="23"/>
  <c r="F2906" i="23"/>
  <c r="E3098" i="23"/>
  <c r="F3098" i="23"/>
  <c r="E4122" i="23"/>
  <c r="F4122" i="23"/>
  <c r="E4250" i="23"/>
  <c r="F4250" i="23"/>
  <c r="F2539" i="23"/>
  <c r="E2539" i="23"/>
  <c r="F2731" i="23"/>
  <c r="E2731" i="23"/>
  <c r="E3563" i="23"/>
  <c r="F3563" i="23"/>
  <c r="E2660" i="23"/>
  <c r="F2660" i="23"/>
  <c r="F2852" i="23"/>
  <c r="E3044" i="23"/>
  <c r="F3044" i="23"/>
  <c r="E3172" i="23"/>
  <c r="F3172" i="23"/>
  <c r="F4388" i="23"/>
  <c r="E4388" i="23"/>
  <c r="E3517" i="23"/>
  <c r="F3517" i="23"/>
  <c r="E3709" i="23"/>
  <c r="F3709" i="23"/>
  <c r="E4413" i="23"/>
  <c r="F4413" i="23"/>
  <c r="E4541" i="23"/>
  <c r="F4541" i="23"/>
  <c r="E4733" i="23"/>
  <c r="E4925" i="23"/>
  <c r="F4925" i="23"/>
  <c r="E2518" i="23"/>
  <c r="F2518" i="23"/>
  <c r="E3350" i="23"/>
  <c r="F3350" i="23"/>
  <c r="E3503" i="23"/>
  <c r="F3503" i="23"/>
  <c r="F2104" i="23"/>
  <c r="E2104" i="23"/>
  <c r="E475" i="23"/>
  <c r="F475" i="23"/>
  <c r="E428" i="23"/>
  <c r="F428" i="23"/>
  <c r="E4241" i="23"/>
  <c r="F4241" i="23"/>
  <c r="E4194" i="23"/>
  <c r="F4194" i="23"/>
  <c r="E2988" i="23"/>
  <c r="F2988" i="23"/>
  <c r="F2821" i="23"/>
  <c r="E2821" i="23"/>
  <c r="F2462" i="23"/>
  <c r="E2462" i="23"/>
  <c r="E5080" i="23"/>
  <c r="F5080" i="23"/>
  <c r="E5290" i="23"/>
  <c r="F5290" i="23"/>
  <c r="E1775" i="23"/>
  <c r="F1775" i="23"/>
  <c r="E2760" i="23"/>
  <c r="F2760" i="23"/>
  <c r="F3912" i="23"/>
  <c r="E3912" i="23"/>
  <c r="E2393" i="23"/>
  <c r="F2393" i="23"/>
  <c r="F4953" i="23"/>
  <c r="E4953" i="23"/>
  <c r="E3242" i="23"/>
  <c r="F3242" i="23"/>
  <c r="E2484" i="23"/>
  <c r="F2484" i="23"/>
  <c r="F4724" i="23"/>
  <c r="E4724" i="23"/>
  <c r="E3046" i="23"/>
  <c r="F3046" i="23"/>
  <c r="E4070" i="23"/>
  <c r="F4070" i="23"/>
  <c r="F2687" i="23"/>
  <c r="E2687" i="23"/>
  <c r="E3903" i="23"/>
  <c r="F3903" i="23"/>
  <c r="F5161" i="23"/>
  <c r="E5161" i="23"/>
  <c r="E5187" i="23"/>
  <c r="F5187" i="23"/>
  <c r="F1160" i="23"/>
  <c r="E1160" i="23"/>
  <c r="F1378" i="23"/>
  <c r="E1378" i="23"/>
  <c r="E508" i="23"/>
  <c r="F508" i="23"/>
  <c r="F797" i="23"/>
  <c r="E797" i="23"/>
  <c r="F4496" i="23"/>
  <c r="E4496" i="23"/>
  <c r="F2627" i="23"/>
  <c r="E2627" i="23"/>
  <c r="E3925" i="23"/>
  <c r="F3925" i="23"/>
  <c r="F2375" i="23"/>
  <c r="E2375" i="23"/>
  <c r="E3399" i="23"/>
  <c r="F3399" i="23"/>
  <c r="E4935" i="23"/>
  <c r="F4935" i="23"/>
  <c r="E5067" i="23"/>
  <c r="F5067" i="23"/>
  <c r="F4918" i="23"/>
  <c r="E4918" i="23"/>
  <c r="E810" i="23"/>
  <c r="F810" i="23"/>
  <c r="E590" i="23"/>
  <c r="F590" i="23"/>
  <c r="F1742" i="23"/>
  <c r="E1742" i="23"/>
  <c r="E4760" i="23"/>
  <c r="F4760" i="23"/>
  <c r="E1656" i="23"/>
  <c r="F1656" i="23"/>
  <c r="F1324" i="23"/>
  <c r="E1324" i="23"/>
  <c r="E1613" i="23"/>
  <c r="F1613" i="23"/>
  <c r="E438" i="23"/>
  <c r="F438" i="23"/>
  <c r="E1270" i="23"/>
  <c r="F1270" i="23"/>
  <c r="E1974" i="23"/>
  <c r="F1974" i="23"/>
  <c r="F3456" i="23"/>
  <c r="E3456" i="23"/>
  <c r="E2385" i="23"/>
  <c r="F2385" i="23"/>
  <c r="F3281" i="23"/>
  <c r="E3281" i="23"/>
  <c r="F3921" i="23"/>
  <c r="E3921" i="23"/>
  <c r="E3763" i="23"/>
  <c r="F3763" i="23"/>
  <c r="F2885" i="23"/>
  <c r="E2885" i="23"/>
  <c r="E3717" i="23"/>
  <c r="F3717" i="23"/>
  <c r="E4421" i="23"/>
  <c r="F4421" i="23"/>
  <c r="F2526" i="23"/>
  <c r="E2526" i="23"/>
  <c r="E5327" i="23"/>
  <c r="F5327" i="23"/>
  <c r="E5388" i="23"/>
  <c r="F5388" i="23"/>
  <c r="E2001" i="23"/>
  <c r="F2001" i="23"/>
  <c r="E1955" i="23"/>
  <c r="F1955" i="23"/>
  <c r="E661" i="23"/>
  <c r="F661" i="23"/>
  <c r="F1609" i="23"/>
  <c r="E1609" i="23"/>
  <c r="E1874" i="23"/>
  <c r="F1874" i="23"/>
  <c r="E1516" i="23"/>
  <c r="F1516" i="23"/>
  <c r="E1293" i="23"/>
  <c r="F1293" i="23"/>
  <c r="E615" i="23"/>
  <c r="F615" i="23"/>
  <c r="F137" i="23"/>
  <c r="E137" i="23"/>
  <c r="E969" i="23"/>
  <c r="F969" i="23"/>
  <c r="E1161" i="23"/>
  <c r="F1161" i="23"/>
  <c r="E1673" i="23"/>
  <c r="F1673" i="23"/>
  <c r="E1865" i="23"/>
  <c r="F1865" i="23"/>
  <c r="E402" i="23"/>
  <c r="F402" i="23"/>
  <c r="F1426" i="23"/>
  <c r="E1426" i="23"/>
  <c r="E1938" i="23"/>
  <c r="F1938" i="23"/>
  <c r="E2130" i="23"/>
  <c r="F2130" i="23"/>
  <c r="E283" i="23"/>
  <c r="F283" i="23"/>
  <c r="E987" i="23"/>
  <c r="F987" i="23"/>
  <c r="E1499" i="23"/>
  <c r="F1499" i="23"/>
  <c r="F1819" i="23"/>
  <c r="E1819" i="23"/>
  <c r="E556" i="23"/>
  <c r="F556" i="23"/>
  <c r="F1772" i="23"/>
  <c r="E1772" i="23"/>
  <c r="E141" i="23"/>
  <c r="F141" i="23"/>
  <c r="F845" i="23"/>
  <c r="E845" i="23"/>
  <c r="E1037" i="23"/>
  <c r="F1037" i="23"/>
  <c r="E1357" i="23"/>
  <c r="F1357" i="23"/>
  <c r="E182" i="23"/>
  <c r="F182" i="23"/>
  <c r="E694" i="23"/>
  <c r="F694" i="23"/>
  <c r="E1014" i="23"/>
  <c r="F1014" i="23"/>
  <c r="F1718" i="23"/>
  <c r="E1718" i="23"/>
  <c r="F2230" i="23"/>
  <c r="E2230" i="23"/>
  <c r="E487" i="23"/>
  <c r="F487" i="23"/>
  <c r="E807" i="23"/>
  <c r="F807" i="23"/>
  <c r="F999" i="23"/>
  <c r="E999" i="23"/>
  <c r="E1831" i="23"/>
  <c r="F1831" i="23"/>
  <c r="E2023" i="23"/>
  <c r="F2023" i="23"/>
  <c r="F4544" i="23"/>
  <c r="E4544" i="23"/>
  <c r="E4864" i="23"/>
  <c r="F4864" i="23"/>
  <c r="E2513" i="23"/>
  <c r="F2513" i="23"/>
  <c r="F2833" i="23"/>
  <c r="E2833" i="23"/>
  <c r="F3153" i="23"/>
  <c r="E3153" i="23"/>
  <c r="E4177" i="23"/>
  <c r="F4177" i="23"/>
  <c r="E2850" i="23"/>
  <c r="F2850" i="23"/>
  <c r="E3362" i="23"/>
  <c r="F3362" i="23"/>
  <c r="E3490" i="23"/>
  <c r="F3490" i="23"/>
  <c r="E3682" i="23"/>
  <c r="F3682" i="23"/>
  <c r="F4706" i="23"/>
  <c r="E4706" i="23"/>
  <c r="F2483" i="23"/>
  <c r="E2483" i="23"/>
  <c r="F2995" i="23"/>
  <c r="E2995" i="23"/>
  <c r="F3315" i="23"/>
  <c r="E3315" i="23"/>
  <c r="E2250" i="23"/>
  <c r="F2250" i="23"/>
  <c r="E2412" i="23"/>
  <c r="F2412" i="23"/>
  <c r="F2604" i="23"/>
  <c r="E2604" i="23"/>
  <c r="E2796" i="23"/>
  <c r="F2796" i="23"/>
  <c r="E3116" i="23"/>
  <c r="F3116" i="23"/>
  <c r="F3628" i="23"/>
  <c r="E3628" i="23"/>
  <c r="F3820" i="23"/>
  <c r="E3820" i="23"/>
  <c r="F3948" i="23"/>
  <c r="E3948" i="23"/>
  <c r="F4652" i="23"/>
  <c r="E4652" i="23"/>
  <c r="E2437" i="23"/>
  <c r="F2437" i="23"/>
  <c r="E4997" i="23"/>
  <c r="F4997" i="23"/>
  <c r="E2590" i="23"/>
  <c r="F2590" i="23"/>
  <c r="E2782" i="23"/>
  <c r="F2782" i="23"/>
  <c r="F3614" i="23"/>
  <c r="E3614" i="23"/>
  <c r="E4318" i="23"/>
  <c r="F4318" i="23"/>
  <c r="E2285" i="23"/>
  <c r="F2285" i="23"/>
  <c r="F3319" i="23"/>
  <c r="E3319" i="23"/>
  <c r="E3447" i="23"/>
  <c r="F3447" i="23"/>
  <c r="E3639" i="23"/>
  <c r="F3639" i="23"/>
  <c r="E4983" i="23"/>
  <c r="E5071" i="23"/>
  <c r="F5071" i="23"/>
  <c r="F5089" i="23"/>
  <c r="E5089" i="23"/>
  <c r="F4227" i="23"/>
  <c r="E4227" i="23"/>
  <c r="F5098" i="23"/>
  <c r="E5098" i="23"/>
  <c r="E5149" i="23"/>
  <c r="F5149" i="23"/>
  <c r="F5166" i="23"/>
  <c r="E5166" i="23"/>
  <c r="E960" i="23"/>
  <c r="E1600" i="23"/>
  <c r="F1600" i="23"/>
  <c r="F1553" i="23"/>
  <c r="E2065" i="23"/>
  <c r="F2065" i="23"/>
  <c r="F1306" i="23"/>
  <c r="E1306" i="23"/>
  <c r="E2138" i="23"/>
  <c r="F2138" i="23"/>
  <c r="F867" i="23"/>
  <c r="E867" i="23"/>
  <c r="E1699" i="23"/>
  <c r="E244" i="23"/>
  <c r="F244" i="23"/>
  <c r="E436" i="23"/>
  <c r="F948" i="23"/>
  <c r="E948" i="23"/>
  <c r="F1460" i="23"/>
  <c r="E1460" i="23"/>
  <c r="F1972" i="23"/>
  <c r="E1972" i="23"/>
  <c r="F725" i="23"/>
  <c r="E725" i="23"/>
  <c r="E1429" i="23"/>
  <c r="F1429" i="23"/>
  <c r="E1941" i="23"/>
  <c r="F1941" i="23"/>
  <c r="E254" i="23"/>
  <c r="F254" i="23"/>
  <c r="E1918" i="23"/>
  <c r="F1918" i="23"/>
  <c r="F2110" i="23"/>
  <c r="E2110" i="23"/>
  <c r="E367" i="23"/>
  <c r="F367" i="23"/>
  <c r="F687" i="23"/>
  <c r="E687" i="23"/>
  <c r="E1391" i="23"/>
  <c r="F1391" i="23"/>
  <c r="E1711" i="23"/>
  <c r="F1711" i="23"/>
  <c r="E2568" i="23"/>
  <c r="F2568" i="23"/>
  <c r="F3592" i="23"/>
  <c r="E3592" i="23"/>
  <c r="F4424" i="23"/>
  <c r="E4424" i="23"/>
  <c r="F4936" i="23"/>
  <c r="E4936" i="23"/>
  <c r="E2521" i="23"/>
  <c r="F2521" i="23"/>
  <c r="E2713" i="23"/>
  <c r="F2713" i="23"/>
  <c r="E2905" i="23"/>
  <c r="F2905" i="23"/>
  <c r="E3033" i="23"/>
  <c r="F3033" i="23"/>
  <c r="E3545" i="23"/>
  <c r="F3545" i="23"/>
  <c r="E3737" i="23"/>
  <c r="F3737" i="23"/>
  <c r="E3929" i="23"/>
  <c r="F3929" i="23"/>
  <c r="E4441" i="23"/>
  <c r="F4441" i="23"/>
  <c r="F4761" i="23"/>
  <c r="E4761" i="23"/>
  <c r="E2538" i="23"/>
  <c r="F2538" i="23"/>
  <c r="E2858" i="23"/>
  <c r="F2858" i="23"/>
  <c r="F3882" i="23"/>
  <c r="E3882" i="23"/>
  <c r="E4074" i="23"/>
  <c r="F4074" i="23"/>
  <c r="E4394" i="23"/>
  <c r="F4394" i="23"/>
  <c r="E4778" i="23"/>
  <c r="F4778" i="23"/>
  <c r="F2363" i="23"/>
  <c r="E2363" i="23"/>
  <c r="F2683" i="23"/>
  <c r="E2683" i="23"/>
  <c r="F2875" i="23"/>
  <c r="E2875" i="23"/>
  <c r="E3899" i="23"/>
  <c r="F3899" i="23"/>
  <c r="E4091" i="23"/>
  <c r="F4091" i="23"/>
  <c r="F2804" i="23"/>
  <c r="E2804" i="23"/>
  <c r="E3188" i="23"/>
  <c r="F3188" i="23"/>
  <c r="F4532" i="23"/>
  <c r="E4532" i="23"/>
  <c r="F3341" i="23"/>
  <c r="E3341" i="23"/>
  <c r="E3853" i="23"/>
  <c r="F3853" i="23"/>
  <c r="E4557" i="23"/>
  <c r="F4557" i="23"/>
  <c r="E4877" i="23"/>
  <c r="F4877" i="23"/>
  <c r="E2342" i="23"/>
  <c r="F2342" i="23"/>
  <c r="F3494" i="23"/>
  <c r="E3494" i="23"/>
  <c r="F3686" i="23"/>
  <c r="E3686" i="23"/>
  <c r="F3878" i="23"/>
  <c r="E3878" i="23"/>
  <c r="F4006" i="23"/>
  <c r="E4006" i="23"/>
  <c r="F4710" i="23"/>
  <c r="E4710" i="23"/>
  <c r="F2495" i="23"/>
  <c r="E2495" i="23"/>
  <c r="F3007" i="23"/>
  <c r="E3007" i="23"/>
  <c r="E4543" i="23"/>
  <c r="F4543" i="23"/>
  <c r="E4587" i="23"/>
  <c r="F4587" i="23"/>
  <c r="E4659" i="23"/>
  <c r="F4659" i="23"/>
  <c r="E4731" i="23"/>
  <c r="F4731" i="23"/>
  <c r="E5298" i="23"/>
  <c r="F5298" i="23"/>
  <c r="E4939" i="23"/>
  <c r="F4939" i="23"/>
  <c r="E5029" i="23"/>
  <c r="F5029" i="23"/>
  <c r="E5221" i="23"/>
  <c r="F5221" i="23"/>
  <c r="F5366" i="23"/>
  <c r="E5366" i="23"/>
  <c r="E23" i="23"/>
  <c r="F23" i="23"/>
  <c r="E1672" i="23"/>
  <c r="F1672" i="23"/>
  <c r="F409" i="23"/>
  <c r="E409" i="23"/>
  <c r="E482" i="23"/>
  <c r="E555" i="23"/>
  <c r="F555" i="23"/>
  <c r="F1067" i="23"/>
  <c r="E1067" i="23"/>
  <c r="E1579" i="23"/>
  <c r="F1579" i="23"/>
  <c r="E1899" i="23"/>
  <c r="F1899" i="23"/>
  <c r="E2091" i="23"/>
  <c r="F2091" i="23"/>
  <c r="F828" i="23"/>
  <c r="E828" i="23"/>
  <c r="F1148" i="23"/>
  <c r="E1148" i="23"/>
  <c r="F1852" i="23"/>
  <c r="E1852" i="23"/>
  <c r="E285" i="23"/>
  <c r="F285" i="23"/>
  <c r="E1437" i="23"/>
  <c r="F1437" i="23"/>
  <c r="E1629" i="23"/>
  <c r="F1629" i="23"/>
  <c r="E774" i="23"/>
  <c r="F774" i="23"/>
  <c r="E1158" i="23"/>
  <c r="F1158" i="23"/>
  <c r="F1478" i="23"/>
  <c r="E1478" i="23"/>
  <c r="E1798" i="23"/>
  <c r="F1798" i="23"/>
  <c r="E1990" i="23"/>
  <c r="F1990" i="23"/>
  <c r="E2182" i="23"/>
  <c r="F2182" i="23"/>
  <c r="E247" i="23"/>
  <c r="F247" i="23"/>
  <c r="E1079" i="23"/>
  <c r="F1079" i="23"/>
  <c r="E1271" i="23"/>
  <c r="F1271" i="23"/>
  <c r="F2103" i="23"/>
  <c r="E2103" i="23"/>
  <c r="E2295" i="23"/>
  <c r="E2576" i="23"/>
  <c r="F2576" i="23"/>
  <c r="F3472" i="23"/>
  <c r="E3472" i="23"/>
  <c r="F4304" i="23"/>
  <c r="E4304" i="23"/>
  <c r="E4816" i="23"/>
  <c r="F4816" i="23"/>
  <c r="E2913" i="23"/>
  <c r="F2913" i="23"/>
  <c r="E3425" i="23"/>
  <c r="F3425" i="23"/>
  <c r="E2610" i="23"/>
  <c r="F2610" i="23"/>
  <c r="F2738" i="23"/>
  <c r="E2738" i="23"/>
  <c r="E3122" i="23"/>
  <c r="F3122" i="23"/>
  <c r="E3250" i="23"/>
  <c r="F3250" i="23"/>
  <c r="E4146" i="23"/>
  <c r="F4146" i="23"/>
  <c r="E4274" i="23"/>
  <c r="F4274" i="23"/>
  <c r="E4466" i="23"/>
  <c r="F4466" i="23"/>
  <c r="F4978" i="23"/>
  <c r="E4978" i="23"/>
  <c r="F2435" i="23"/>
  <c r="E2435" i="23"/>
  <c r="F3267" i="23"/>
  <c r="E3267" i="23"/>
  <c r="E3587" i="23"/>
  <c r="F3587" i="23"/>
  <c r="E3779" i="23"/>
  <c r="F3779" i="23"/>
  <c r="E3971" i="23"/>
  <c r="F3971" i="23"/>
  <c r="F4099" i="23"/>
  <c r="E4099" i="23"/>
  <c r="E2364" i="23"/>
  <c r="F2364" i="23"/>
  <c r="E2876" i="23"/>
  <c r="F2876" i="23"/>
  <c r="E3068" i="23"/>
  <c r="F3068" i="23"/>
  <c r="F3196" i="23"/>
  <c r="E3196" i="23"/>
  <c r="F3580" i="23"/>
  <c r="E3580" i="23"/>
  <c r="F4092" i="23"/>
  <c r="E4092" i="23"/>
  <c r="F4412" i="23"/>
  <c r="E4412" i="23"/>
  <c r="E2709" i="23"/>
  <c r="F2709" i="23"/>
  <c r="F3221" i="23"/>
  <c r="E3221" i="23"/>
  <c r="E3541" i="23"/>
  <c r="F3541" i="23"/>
  <c r="E3733" i="23"/>
  <c r="F3733" i="23"/>
  <c r="F4053" i="23"/>
  <c r="E4053" i="23"/>
  <c r="E4437" i="23"/>
  <c r="F4437" i="23"/>
  <c r="E4757" i="23"/>
  <c r="F4757" i="23"/>
  <c r="E4949" i="23"/>
  <c r="F4949" i="23"/>
  <c r="E2350" i="23"/>
  <c r="F2350" i="23"/>
  <c r="E2734" i="23"/>
  <c r="F2734" i="23"/>
  <c r="F4782" i="23"/>
  <c r="E4782" i="23"/>
  <c r="F2567" i="23"/>
  <c r="E2567" i="23"/>
  <c r="E2887" i="23"/>
  <c r="F2887" i="23"/>
  <c r="E3079" i="23"/>
  <c r="F3079" i="23"/>
  <c r="E3207" i="23"/>
  <c r="F3207" i="23"/>
  <c r="F5343" i="23"/>
  <c r="E5343" i="23"/>
  <c r="F5352" i="23"/>
  <c r="E5352" i="23"/>
  <c r="E5361" i="23"/>
  <c r="F5361" i="23"/>
  <c r="F5195" i="23"/>
  <c r="E5195" i="23"/>
  <c r="E5387" i="23"/>
  <c r="F5387" i="23"/>
  <c r="E4251" i="23"/>
  <c r="F4251" i="23"/>
  <c r="E4387" i="23"/>
  <c r="F4387" i="23"/>
  <c r="F3894" i="23"/>
  <c r="E3894" i="23"/>
  <c r="E3471" i="23"/>
  <c r="F3471" i="23"/>
  <c r="E3855" i="23"/>
  <c r="F3855" i="23"/>
  <c r="E5232" i="23"/>
  <c r="F5232" i="23"/>
  <c r="E5203" i="23"/>
  <c r="F5203" i="23"/>
  <c r="F5254" i="23"/>
  <c r="E5254" i="23"/>
  <c r="F912" i="23"/>
  <c r="E912" i="23"/>
  <c r="F1936" i="23"/>
  <c r="E2256" i="23"/>
  <c r="F2256" i="23"/>
  <c r="F1130" i="23"/>
  <c r="E1130" i="23"/>
  <c r="F1450" i="23"/>
  <c r="E1450" i="23"/>
  <c r="E1770" i="23"/>
  <c r="E2154" i="23"/>
  <c r="F2154" i="23"/>
  <c r="E307" i="23"/>
  <c r="F307" i="23"/>
  <c r="E1331" i="23"/>
  <c r="F1331" i="23"/>
  <c r="E1651" i="23"/>
  <c r="F1651" i="23"/>
  <c r="E1843" i="23"/>
  <c r="F1843" i="23"/>
  <c r="F65" i="23"/>
  <c r="E65" i="23"/>
  <c r="E1412" i="23"/>
  <c r="F1412" i="23"/>
  <c r="E1796" i="23"/>
  <c r="F1796" i="23"/>
  <c r="F2116" i="23"/>
  <c r="E2116" i="23"/>
  <c r="E29" i="23"/>
  <c r="F29" i="23"/>
  <c r="E357" i="23"/>
  <c r="F357" i="23"/>
  <c r="F677" i="23"/>
  <c r="E677" i="23"/>
  <c r="F869" i="23"/>
  <c r="E869" i="23"/>
  <c r="E1061" i="23"/>
  <c r="F1061" i="23"/>
  <c r="E1381" i="23"/>
  <c r="F1381" i="23"/>
  <c r="F1893" i="23"/>
  <c r="E206" i="23"/>
  <c r="F206" i="23"/>
  <c r="E1230" i="23"/>
  <c r="F1230" i="23"/>
  <c r="E831" i="23"/>
  <c r="F831" i="23"/>
  <c r="E1535" i="23"/>
  <c r="F1535" i="23"/>
  <c r="E1727" i="23"/>
  <c r="F1727" i="23"/>
  <c r="E1855" i="23"/>
  <c r="F1855" i="23"/>
  <c r="E2047" i="23"/>
  <c r="F2047" i="23"/>
  <c r="F2239" i="23"/>
  <c r="E2239" i="23"/>
  <c r="E2712" i="23"/>
  <c r="F2712" i="23"/>
  <c r="E2537" i="23"/>
  <c r="F2537" i="23"/>
  <c r="F2857" i="23"/>
  <c r="E2857" i="23"/>
  <c r="E3049" i="23"/>
  <c r="F3049" i="23"/>
  <c r="F3177" i="23"/>
  <c r="E3177" i="23"/>
  <c r="E4393" i="23"/>
  <c r="F4393" i="23"/>
  <c r="F4905" i="23"/>
  <c r="E4905" i="23"/>
  <c r="F2490" i="23"/>
  <c r="E2490" i="23"/>
  <c r="E3514" i="23"/>
  <c r="F3514" i="23"/>
  <c r="E3706" i="23"/>
  <c r="F3706" i="23"/>
  <c r="F4026" i="23"/>
  <c r="E4026" i="23"/>
  <c r="F2315" i="23"/>
  <c r="E2315" i="23"/>
  <c r="F2699" i="23"/>
  <c r="E2699" i="23"/>
  <c r="F3339" i="23"/>
  <c r="E3339" i="23"/>
  <c r="E2308" i="23"/>
  <c r="F2308" i="23"/>
  <c r="E2820" i="23"/>
  <c r="F2820" i="23"/>
  <c r="F3652" i="23"/>
  <c r="E3652" i="23"/>
  <c r="F3844" i="23"/>
  <c r="E3844" i="23"/>
  <c r="F4676" i="23"/>
  <c r="E4676" i="23"/>
  <c r="E2653" i="23"/>
  <c r="F2653" i="23"/>
  <c r="E4189" i="23"/>
  <c r="F4189" i="23"/>
  <c r="E4829" i="23"/>
  <c r="F4829" i="23"/>
  <c r="E2806" i="23"/>
  <c r="F2806" i="23"/>
  <c r="E4598" i="23"/>
  <c r="F4598" i="23"/>
  <c r="F4854" i="23"/>
  <c r="E4854" i="23"/>
  <c r="E2959" i="23"/>
  <c r="F2959" i="23"/>
  <c r="F3215" i="23"/>
  <c r="E3215" i="23"/>
  <c r="E3983" i="23"/>
  <c r="F3983" i="23"/>
  <c r="F4559" i="23"/>
  <c r="E4559" i="23"/>
  <c r="E5314" i="23"/>
  <c r="F5314" i="23"/>
  <c r="E5301" i="23"/>
  <c r="F5301" i="23"/>
  <c r="E408" i="23"/>
  <c r="F408" i="23"/>
  <c r="F728" i="23"/>
  <c r="E1560" i="23"/>
  <c r="F1560" i="23"/>
  <c r="E242" i="23"/>
  <c r="F242" i="23"/>
  <c r="E434" i="23"/>
  <c r="F434" i="23"/>
  <c r="E754" i="23"/>
  <c r="F754" i="23"/>
  <c r="F1586" i="23"/>
  <c r="E1586" i="23"/>
  <c r="E123" i="23"/>
  <c r="F123" i="23"/>
  <c r="E443" i="23"/>
  <c r="F443" i="23"/>
  <c r="E955" i="23"/>
  <c r="F955" i="23"/>
  <c r="F2171" i="23"/>
  <c r="E2171" i="23"/>
  <c r="F908" i="23"/>
  <c r="E908" i="23"/>
  <c r="E1420" i="23"/>
  <c r="F1420" i="23"/>
  <c r="E1612" i="23"/>
  <c r="F1612" i="23"/>
  <c r="F1932" i="23"/>
  <c r="E1932" i="23"/>
  <c r="F877" i="23"/>
  <c r="E12" i="23"/>
  <c r="F12" i="23"/>
  <c r="E1046" i="23"/>
  <c r="F1046" i="23"/>
  <c r="E519" i="23"/>
  <c r="F519" i="23"/>
  <c r="E1159" i="23"/>
  <c r="F1159" i="23"/>
  <c r="E1351" i="23"/>
  <c r="F1351" i="23"/>
  <c r="F2183" i="23"/>
  <c r="E2183" i="23"/>
  <c r="E2336" i="23"/>
  <c r="F2336" i="23"/>
  <c r="E3040" i="23"/>
  <c r="F3040" i="23"/>
  <c r="F3360" i="23"/>
  <c r="E3360" i="23"/>
  <c r="F3552" i="23"/>
  <c r="E3552" i="23"/>
  <c r="F4384" i="23"/>
  <c r="E4384" i="23"/>
  <c r="F4576" i="23"/>
  <c r="E4576" i="23"/>
  <c r="E2481" i="23"/>
  <c r="F2481" i="23"/>
  <c r="E3377" i="23"/>
  <c r="F3377" i="23"/>
  <c r="F4913" i="23"/>
  <c r="E4913" i="23"/>
  <c r="E2690" i="23"/>
  <c r="F2690" i="23"/>
  <c r="E2818" i="23"/>
  <c r="F2818" i="23"/>
  <c r="E3330" i="23"/>
  <c r="F3330" i="23"/>
  <c r="E3842" i="23"/>
  <c r="F3842" i="23"/>
  <c r="E4226" i="23"/>
  <c r="F4226" i="23"/>
  <c r="F4354" i="23"/>
  <c r="E4738" i="23"/>
  <c r="F4738" i="23"/>
  <c r="F2323" i="23"/>
  <c r="E2323" i="23"/>
  <c r="E3859" i="23"/>
  <c r="F3859" i="23"/>
  <c r="F3148" i="23"/>
  <c r="E3148" i="23"/>
  <c r="E3788" i="23"/>
  <c r="E3980" i="23"/>
  <c r="F3980" i="23"/>
  <c r="F4492" i="23"/>
  <c r="E4492" i="23"/>
  <c r="F4684" i="23"/>
  <c r="E4684" i="23"/>
  <c r="E3813" i="23"/>
  <c r="F3813" i="23"/>
  <c r="F4133" i="23"/>
  <c r="E4133" i="23"/>
  <c r="E4517" i="23"/>
  <c r="F4517" i="23"/>
  <c r="E4837" i="23"/>
  <c r="F4837" i="23"/>
  <c r="E2622" i="23"/>
  <c r="F2622" i="23"/>
  <c r="F3454" i="23"/>
  <c r="E3454" i="23"/>
  <c r="F3646" i="23"/>
  <c r="E3646" i="23"/>
  <c r="E4670" i="23"/>
  <c r="F4670" i="23"/>
  <c r="F2455" i="23"/>
  <c r="E2455" i="23"/>
  <c r="F2647" i="23"/>
  <c r="E2647" i="23"/>
  <c r="F2775" i="23"/>
  <c r="E2775" i="23"/>
  <c r="E4503" i="23"/>
  <c r="F4503" i="23"/>
  <c r="E4339" i="23"/>
  <c r="F4339" i="23"/>
  <c r="F5121" i="23"/>
  <c r="E5121" i="23"/>
  <c r="E4619" i="23"/>
  <c r="F4619" i="23"/>
  <c r="E4755" i="23"/>
  <c r="F4755" i="23"/>
  <c r="F5292" i="23"/>
  <c r="F2479" i="23"/>
  <c r="E2479" i="23"/>
  <c r="E4335" i="23"/>
  <c r="F4335" i="23"/>
  <c r="E4971" i="23"/>
  <c r="F4971" i="23"/>
  <c r="E5235" i="23"/>
  <c r="F5235" i="23"/>
  <c r="E5269" i="23"/>
  <c r="F5269" i="23"/>
  <c r="E608" i="23"/>
  <c r="F608" i="23"/>
  <c r="F800" i="23"/>
  <c r="E800" i="23"/>
  <c r="E1120" i="23"/>
  <c r="F1120" i="23"/>
  <c r="F1073" i="23"/>
  <c r="F1146" i="23"/>
  <c r="E1146" i="23"/>
  <c r="E195" i="23"/>
  <c r="F195" i="23"/>
  <c r="E899" i="23"/>
  <c r="F899" i="23"/>
  <c r="F980" i="23"/>
  <c r="E980" i="23"/>
  <c r="E1684" i="23"/>
  <c r="E245" i="23"/>
  <c r="F245" i="23"/>
  <c r="E1269" i="23"/>
  <c r="F1269" i="23"/>
  <c r="E1973" i="23"/>
  <c r="F1973" i="23"/>
  <c r="E94" i="23"/>
  <c r="F94" i="23"/>
  <c r="E606" i="23"/>
  <c r="F606" i="23"/>
  <c r="E1950" i="23"/>
  <c r="F1950" i="23"/>
  <c r="F2142" i="23"/>
  <c r="E2142" i="23"/>
  <c r="E1423" i="23"/>
  <c r="F1423" i="23"/>
  <c r="E2127" i="23"/>
  <c r="F2127" i="23"/>
  <c r="F3240" i="23"/>
  <c r="E3240" i="23"/>
  <c r="F4136" i="23"/>
  <c r="E4136" i="23"/>
  <c r="E4968" i="23"/>
  <c r="E2745" i="23"/>
  <c r="F2745" i="23"/>
  <c r="F3257" i="23"/>
  <c r="E3257" i="23"/>
  <c r="E3577" i="23"/>
  <c r="F3577" i="23"/>
  <c r="E3769" i="23"/>
  <c r="F3769" i="23"/>
  <c r="E4089" i="23"/>
  <c r="F4089" i="23"/>
  <c r="E4473" i="23"/>
  <c r="F4473" i="23"/>
  <c r="F4793" i="23"/>
  <c r="E4793" i="23"/>
  <c r="E2890" i="23"/>
  <c r="F2890" i="23"/>
  <c r="F3082" i="23"/>
  <c r="E3274" i="23"/>
  <c r="E3402" i="23"/>
  <c r="F3402" i="23"/>
  <c r="E4426" i="23"/>
  <c r="F4426" i="23"/>
  <c r="F4618" i="23"/>
  <c r="E4810" i="23"/>
  <c r="F2395" i="23"/>
  <c r="E2395" i="23"/>
  <c r="F2907" i="23"/>
  <c r="E2907" i="23"/>
  <c r="E2708" i="23"/>
  <c r="F2708" i="23"/>
  <c r="E3220" i="23"/>
  <c r="F3220" i="23"/>
  <c r="E3348" i="23"/>
  <c r="F3348" i="23"/>
  <c r="E4052" i="23"/>
  <c r="F4052" i="23"/>
  <c r="F4564" i="23"/>
  <c r="E4564" i="23"/>
  <c r="F3053" i="23"/>
  <c r="E3053" i="23"/>
  <c r="F3373" i="23"/>
  <c r="E3373" i="23"/>
  <c r="F3885" i="23"/>
  <c r="E4397" i="23"/>
  <c r="F4909" i="23"/>
  <c r="E4909" i="23"/>
  <c r="E2374" i="23"/>
  <c r="F2374" i="23"/>
  <c r="F2694" i="23"/>
  <c r="E2886" i="23"/>
  <c r="F2886" i="23"/>
  <c r="F3526" i="23"/>
  <c r="E3526" i="23"/>
  <c r="F3718" i="23"/>
  <c r="E3718" i="23"/>
  <c r="F4038" i="23"/>
  <c r="E4038" i="23"/>
  <c r="E4230" i="23"/>
  <c r="F4230" i="23"/>
  <c r="E4550" i="23"/>
  <c r="F4550" i="23"/>
  <c r="F3231" i="23"/>
  <c r="E3231" i="23"/>
  <c r="E3359" i="23"/>
  <c r="F3359" i="23"/>
  <c r="E4575" i="23"/>
  <c r="F4575" i="23"/>
  <c r="E4843" i="23"/>
  <c r="F4843" i="23"/>
  <c r="E4915" i="23"/>
  <c r="E4987" i="23"/>
  <c r="F4987" i="23"/>
  <c r="E5027" i="23"/>
  <c r="F5027" i="23"/>
  <c r="E5219" i="23"/>
  <c r="F5219" i="23"/>
  <c r="E5044" i="23"/>
  <c r="F5044" i="23"/>
  <c r="E5061" i="23"/>
  <c r="F5061" i="23"/>
  <c r="F5078" i="23"/>
  <c r="E5099" i="23"/>
  <c r="F5099" i="23"/>
  <c r="E4566" i="23"/>
  <c r="F4566" i="23"/>
  <c r="F2543" i="23"/>
  <c r="E2543" i="23"/>
  <c r="E4571" i="23"/>
  <c r="F4571" i="23"/>
  <c r="F33" i="23"/>
  <c r="E33" i="23"/>
  <c r="E424" i="23"/>
  <c r="E1017" i="23"/>
  <c r="F1017" i="23"/>
  <c r="F1721" i="23"/>
  <c r="E1721" i="23"/>
  <c r="F843" i="23"/>
  <c r="E843" i="23"/>
  <c r="E1163" i="23"/>
  <c r="F1163" i="23"/>
  <c r="E1995" i="23"/>
  <c r="F1995" i="23"/>
  <c r="F220" i="23"/>
  <c r="F732" i="23"/>
  <c r="E924" i="23"/>
  <c r="F924" i="23"/>
  <c r="E1436" i="23"/>
  <c r="F1436" i="23"/>
  <c r="F1948" i="23"/>
  <c r="E1948" i="23"/>
  <c r="E381" i="23"/>
  <c r="F381" i="23"/>
  <c r="E509" i="23"/>
  <c r="F509" i="23"/>
  <c r="F1213" i="23"/>
  <c r="E1213" i="23"/>
  <c r="E2045" i="23"/>
  <c r="F2045" i="23"/>
  <c r="F1766" i="23"/>
  <c r="E1766" i="23"/>
  <c r="F2086" i="23"/>
  <c r="E2086" i="23"/>
  <c r="E151" i="23"/>
  <c r="F151" i="23"/>
  <c r="E1047" i="23"/>
  <c r="F1047" i="23"/>
  <c r="F1879" i="23"/>
  <c r="E1879" i="23"/>
  <c r="E2071" i="23"/>
  <c r="F2071" i="23"/>
  <c r="F3184" i="23"/>
  <c r="E3184" i="23"/>
  <c r="F3568" i="23"/>
  <c r="E3568" i="23"/>
  <c r="E3888" i="23"/>
  <c r="F4208" i="23"/>
  <c r="E4208" i="23"/>
  <c r="F4400" i="23"/>
  <c r="E4400" i="23"/>
  <c r="E4912" i="23"/>
  <c r="F4912" i="23"/>
  <c r="E2881" i="23"/>
  <c r="F2881" i="23"/>
  <c r="E3521" i="23"/>
  <c r="F3521" i="23"/>
  <c r="E3713" i="23"/>
  <c r="F3713" i="23"/>
  <c r="E4225" i="23"/>
  <c r="F4225" i="23"/>
  <c r="F4417" i="23"/>
  <c r="E4417" i="23"/>
  <c r="E2322" i="23"/>
  <c r="F2322" i="23"/>
  <c r="E3218" i="23"/>
  <c r="E3346" i="23"/>
  <c r="F3346" i="23"/>
  <c r="E4754" i="23"/>
  <c r="F4754" i="23"/>
  <c r="F2531" i="23"/>
  <c r="E2531" i="23"/>
  <c r="F3171" i="23"/>
  <c r="E3171" i="23"/>
  <c r="E4067" i="23"/>
  <c r="F4067" i="23"/>
  <c r="E2460" i="23"/>
  <c r="F2460" i="23"/>
  <c r="F2972" i="23"/>
  <c r="E2972" i="23"/>
  <c r="F4508" i="23"/>
  <c r="E4508" i="23"/>
  <c r="F2805" i="23"/>
  <c r="E2805" i="23"/>
  <c r="F3125" i="23"/>
  <c r="E3125" i="23"/>
  <c r="E3829" i="23"/>
  <c r="E4021" i="23"/>
  <c r="F4021" i="23"/>
  <c r="E4853" i="23"/>
  <c r="F4853" i="23"/>
  <c r="E2446" i="23"/>
  <c r="F2446" i="23"/>
  <c r="E2638" i="23"/>
  <c r="F2638" i="23"/>
  <c r="E2958" i="23"/>
  <c r="E3342" i="23"/>
  <c r="F3342" i="23"/>
  <c r="F3470" i="23"/>
  <c r="E3470" i="23"/>
  <c r="F3662" i="23"/>
  <c r="E3662" i="23"/>
  <c r="F4686" i="23"/>
  <c r="E2229" i="23"/>
  <c r="F2229" i="23"/>
  <c r="F2663" i="23"/>
  <c r="E2663" i="23"/>
  <c r="F4007" i="23"/>
  <c r="E4519" i="23"/>
  <c r="F4519" i="23"/>
  <c r="E5119" i="23"/>
  <c r="F5119" i="23"/>
  <c r="E4467" i="23"/>
  <c r="F4467" i="23"/>
  <c r="E4883" i="23"/>
  <c r="F4883" i="23"/>
  <c r="E5069" i="23"/>
  <c r="F5069" i="23"/>
  <c r="F4694" i="23"/>
  <c r="E4694" i="23"/>
  <c r="E3311" i="23"/>
  <c r="F3311" i="23"/>
  <c r="E4079" i="23"/>
  <c r="F4079" i="23"/>
  <c r="E4975" i="23"/>
  <c r="F4975" i="23"/>
  <c r="F5273" i="23"/>
  <c r="E5273" i="23"/>
  <c r="E5397" i="23"/>
  <c r="F5397" i="23"/>
  <c r="F816" i="23"/>
  <c r="F1328" i="23"/>
  <c r="E1328" i="23"/>
  <c r="E2160" i="23"/>
  <c r="F2160" i="23"/>
  <c r="F769" i="23"/>
  <c r="E769" i="23"/>
  <c r="F330" i="23"/>
  <c r="E1162" i="23"/>
  <c r="F1162" i="23"/>
  <c r="E1546" i="23"/>
  <c r="F1546" i="23"/>
  <c r="E1866" i="23"/>
  <c r="F1866" i="23"/>
  <c r="F1043" i="23"/>
  <c r="E1043" i="23"/>
  <c r="E2067" i="23"/>
  <c r="E164" i="23"/>
  <c r="F164" i="23"/>
  <c r="E261" i="23"/>
  <c r="F261" i="23"/>
  <c r="E453" i="23"/>
  <c r="F453" i="23"/>
  <c r="E581" i="23"/>
  <c r="F773" i="23"/>
  <c r="E773" i="23"/>
  <c r="F1093" i="23"/>
  <c r="E415" i="23"/>
  <c r="F415" i="23"/>
  <c r="E927" i="23"/>
  <c r="F927" i="23"/>
  <c r="E2424" i="23"/>
  <c r="F2424" i="23"/>
  <c r="E2936" i="23"/>
  <c r="F2936" i="23"/>
  <c r="E3128" i="23"/>
  <c r="F3128" i="23"/>
  <c r="F4152" i="23"/>
  <c r="E4152" i="23"/>
  <c r="E4984" i="23"/>
  <c r="F4984" i="23"/>
  <c r="E2441" i="23"/>
  <c r="E3593" i="23"/>
  <c r="F3593" i="23"/>
  <c r="F3785" i="23"/>
  <c r="E3785" i="23"/>
  <c r="E2586" i="23"/>
  <c r="F2586" i="23"/>
  <c r="E3290" i="23"/>
  <c r="E3418" i="23"/>
  <c r="E4634" i="23"/>
  <c r="F4634" i="23"/>
  <c r="F4826" i="23"/>
  <c r="E4826" i="23"/>
  <c r="F3115" i="23"/>
  <c r="E3115" i="23"/>
  <c r="E3947" i="23"/>
  <c r="F3947" i="23"/>
  <c r="E2532" i="23"/>
  <c r="F2532" i="23"/>
  <c r="F2724" i="23"/>
  <c r="E2724" i="23"/>
  <c r="F3364" i="23"/>
  <c r="E3364" i="23"/>
  <c r="F3876" i="23"/>
  <c r="E3876" i="23"/>
  <c r="F4068" i="23"/>
  <c r="E4068" i="23"/>
  <c r="F2365" i="23"/>
  <c r="E2365" i="23"/>
  <c r="F3069" i="23"/>
  <c r="E3069" i="23"/>
  <c r="F4221" i="23"/>
  <c r="E4221" i="23"/>
  <c r="E2710" i="23"/>
  <c r="F2710" i="23"/>
  <c r="F3542" i="23"/>
  <c r="E3542" i="23"/>
  <c r="F3734" i="23"/>
  <c r="E3734" i="23"/>
  <c r="E4246" i="23"/>
  <c r="F4246" i="23"/>
  <c r="E5063" i="23"/>
  <c r="F5063" i="23"/>
  <c r="E5363" i="23"/>
  <c r="F5363" i="23"/>
  <c r="E3134" i="23"/>
  <c r="F3134" i="23"/>
  <c r="E3326" i="23"/>
  <c r="F3326" i="23"/>
  <c r="F3838" i="23"/>
  <c r="E3838" i="23"/>
  <c r="E4158" i="23"/>
  <c r="F4158" i="23"/>
  <c r="E4350" i="23"/>
  <c r="F4350" i="23"/>
  <c r="F4862" i="23"/>
  <c r="E4862" i="23"/>
  <c r="F2967" i="23"/>
  <c r="E2967" i="23"/>
  <c r="E3479" i="23"/>
  <c r="F3479" i="23"/>
  <c r="E3671" i="23"/>
  <c r="F3671" i="23"/>
  <c r="E4695" i="23"/>
  <c r="F4695" i="23"/>
  <c r="E5103" i="23"/>
  <c r="F5103" i="23"/>
  <c r="E5112" i="23"/>
  <c r="F5112" i="23"/>
  <c r="F5130" i="23"/>
  <c r="E5130" i="23"/>
  <c r="E5147" i="23"/>
  <c r="F5147" i="23"/>
  <c r="E5164" i="23"/>
  <c r="F5164" i="23"/>
  <c r="E5181" i="23"/>
  <c r="F5181" i="23"/>
  <c r="F5006" i="23"/>
  <c r="E5006" i="23"/>
  <c r="E5198" i="23"/>
  <c r="F5198" i="23"/>
  <c r="E3247" i="23"/>
  <c r="F3247" i="23"/>
  <c r="E5072" i="23"/>
  <c r="F5072" i="23"/>
  <c r="F5218" i="23"/>
  <c r="F1504" i="23"/>
  <c r="E314" i="23"/>
  <c r="F314" i="23"/>
  <c r="E506" i="23"/>
  <c r="F506" i="23"/>
  <c r="F1338" i="23"/>
  <c r="E1338" i="23"/>
  <c r="E2042" i="23"/>
  <c r="F2042" i="23"/>
  <c r="E1091" i="23"/>
  <c r="F1091" i="23"/>
  <c r="E1923" i="23"/>
  <c r="F1923" i="23"/>
  <c r="F1172" i="23"/>
  <c r="E2196" i="23"/>
  <c r="F2196" i="23"/>
  <c r="E437" i="23"/>
  <c r="F437" i="23"/>
  <c r="E949" i="23"/>
  <c r="F949" i="23"/>
  <c r="F1461" i="23"/>
  <c r="E1461" i="23"/>
  <c r="E1653" i="23"/>
  <c r="E798" i="23"/>
  <c r="F798" i="23"/>
  <c r="E1118" i="23"/>
  <c r="F1118" i="23"/>
  <c r="E1310" i="23"/>
  <c r="F1310" i="23"/>
  <c r="F1630" i="23"/>
  <c r="E1630" i="23"/>
  <c r="E271" i="23"/>
  <c r="F271" i="23"/>
  <c r="E591" i="23"/>
  <c r="F591" i="23"/>
  <c r="F911" i="23"/>
  <c r="E911" i="23"/>
  <c r="E1615" i="23"/>
  <c r="F1615" i="23"/>
  <c r="F3624" i="23"/>
  <c r="E3624" i="23"/>
  <c r="F3944" i="23"/>
  <c r="E3944" i="23"/>
  <c r="F4456" i="23"/>
  <c r="E4456" i="23"/>
  <c r="F4648" i="23"/>
  <c r="E4648" i="23"/>
  <c r="E2425" i="23"/>
  <c r="F2425" i="23"/>
  <c r="E2937" i="23"/>
  <c r="F3129" i="23"/>
  <c r="E3129" i="23"/>
  <c r="E3961" i="23"/>
  <c r="F3961" i="23"/>
  <c r="F4985" i="23"/>
  <c r="E4985" i="23"/>
  <c r="E2442" i="23"/>
  <c r="F2442" i="23"/>
  <c r="E3594" i="23"/>
  <c r="F3594" i="23"/>
  <c r="E4106" i="23"/>
  <c r="F4106" i="23"/>
  <c r="F5002" i="23"/>
  <c r="E5002" i="23"/>
  <c r="F2587" i="23"/>
  <c r="E2587" i="23"/>
  <c r="E3419" i="23"/>
  <c r="F3419" i="23"/>
  <c r="E3931" i="23"/>
  <c r="F3931" i="23"/>
  <c r="F3732" i="23"/>
  <c r="E3732" i="23"/>
  <c r="F3924" i="23"/>
  <c r="E3924" i="23"/>
  <c r="F4244" i="23"/>
  <c r="E4244" i="23"/>
  <c r="E4077" i="23"/>
  <c r="F4077" i="23"/>
  <c r="E4269" i="23"/>
  <c r="F4269" i="23"/>
  <c r="E4589" i="23"/>
  <c r="F4589" i="23"/>
  <c r="E2566" i="23"/>
  <c r="F2566" i="23"/>
  <c r="E3206" i="23"/>
  <c r="F3206" i="23"/>
  <c r="E4422" i="23"/>
  <c r="F4422" i="23"/>
  <c r="F2399" i="23"/>
  <c r="E2399" i="23"/>
  <c r="E3551" i="23"/>
  <c r="F3551" i="23"/>
  <c r="E3743" i="23"/>
  <c r="F3743" i="23"/>
  <c r="E4063" i="23"/>
  <c r="F4063" i="23"/>
  <c r="E4255" i="23"/>
  <c r="F4255" i="23"/>
  <c r="E4767" i="23"/>
  <c r="F4767" i="23"/>
  <c r="E5175" i="23"/>
  <c r="F5175" i="23"/>
  <c r="F5184" i="23"/>
  <c r="E5184" i="23"/>
  <c r="F5010" i="23"/>
  <c r="E5010" i="23"/>
  <c r="F5202" i="23"/>
  <c r="E5202" i="23"/>
  <c r="F5236" i="23"/>
  <c r="E5236" i="23"/>
  <c r="E5253" i="23"/>
  <c r="F5253" i="23"/>
  <c r="F5270" i="23"/>
  <c r="E5270" i="23"/>
  <c r="E5052" i="23"/>
  <c r="F5052" i="23"/>
  <c r="E5325" i="23"/>
  <c r="F5325" i="23"/>
  <c r="E5214" i="23"/>
  <c r="F5214" i="23"/>
  <c r="F4758" i="23"/>
  <c r="E4758" i="23"/>
  <c r="E4459" i="23"/>
  <c r="F4459" i="23"/>
  <c r="E5346" i="23"/>
  <c r="F5346" i="23"/>
  <c r="E5222" i="23"/>
  <c r="F5222" i="23"/>
  <c r="E1640" i="23"/>
  <c r="F1640" i="23"/>
  <c r="F1768" i="23"/>
  <c r="E1768" i="23"/>
  <c r="E1209" i="23"/>
  <c r="F1209" i="23"/>
  <c r="E2041" i="23"/>
  <c r="F2041" i="23"/>
  <c r="E130" i="23"/>
  <c r="F130" i="23"/>
  <c r="E258" i="23"/>
  <c r="F258" i="23"/>
  <c r="F642" i="23"/>
  <c r="F1154" i="23"/>
  <c r="E1154" i="23"/>
  <c r="F1794" i="23"/>
  <c r="E1794" i="23"/>
  <c r="E1986" i="23"/>
  <c r="F1986" i="23"/>
  <c r="E1355" i="23"/>
  <c r="F1355" i="23"/>
  <c r="F92" i="23"/>
  <c r="E92" i="23"/>
  <c r="F1116" i="23"/>
  <c r="E1116" i="23"/>
  <c r="E1405" i="23"/>
  <c r="F1405" i="23"/>
  <c r="E1725" i="23"/>
  <c r="F1725" i="23"/>
  <c r="E230" i="23"/>
  <c r="F230" i="23"/>
  <c r="E934" i="23"/>
  <c r="F934" i="23"/>
  <c r="F1574" i="23"/>
  <c r="E1574" i="23"/>
  <c r="E535" i="23"/>
  <c r="F535" i="23"/>
  <c r="E855" i="23"/>
  <c r="E1239" i="23"/>
  <c r="F1239" i="23"/>
  <c r="E2352" i="23"/>
  <c r="F2352" i="23"/>
  <c r="E2736" i="23"/>
  <c r="F2736" i="23"/>
  <c r="F2864" i="23"/>
  <c r="E2864" i="23"/>
  <c r="E3248" i="23"/>
  <c r="F3248" i="23"/>
  <c r="F3376" i="23"/>
  <c r="E3376" i="23"/>
  <c r="E2369" i="23"/>
  <c r="F2369" i="23"/>
  <c r="F3201" i="23"/>
  <c r="E3201" i="23"/>
  <c r="E2514" i="23"/>
  <c r="E3538" i="23"/>
  <c r="F3538" i="23"/>
  <c r="E3730" i="23"/>
  <c r="F3730" i="23"/>
  <c r="F3922" i="23"/>
  <c r="E3922" i="23"/>
  <c r="F3356" i="23"/>
  <c r="E3356" i="23"/>
  <c r="F3676" i="23"/>
  <c r="E3676" i="23"/>
  <c r="F3868" i="23"/>
  <c r="E3868" i="23"/>
  <c r="E3996" i="23"/>
  <c r="F3996" i="23"/>
  <c r="F4700" i="23"/>
  <c r="E4700" i="23"/>
  <c r="E2997" i="23"/>
  <c r="F2997" i="23"/>
  <c r="F4213" i="23"/>
  <c r="F3854" i="23"/>
  <c r="E3854" i="23"/>
  <c r="F4046" i="23"/>
  <c r="E4046" i="23"/>
  <c r="F4878" i="23"/>
  <c r="E4878" i="23"/>
  <c r="F2471" i="23"/>
  <c r="E2471" i="23"/>
  <c r="E2855" i="23"/>
  <c r="F2855" i="23"/>
  <c r="E3175" i="23"/>
  <c r="F3175" i="23"/>
  <c r="E3495" i="23"/>
  <c r="F3495" i="23"/>
  <c r="E3687" i="23"/>
  <c r="F3687" i="23"/>
  <c r="E3879" i="23"/>
  <c r="F3879" i="23"/>
  <c r="F4711" i="23"/>
  <c r="E4711" i="23"/>
  <c r="F4903" i="23"/>
  <c r="E4539" i="23"/>
  <c r="F4539" i="23"/>
  <c r="F5137" i="23"/>
  <c r="E5137" i="23"/>
  <c r="E4611" i="23"/>
  <c r="F4611" i="23"/>
  <c r="E5146" i="23"/>
  <c r="E5389" i="23"/>
  <c r="F5389" i="23"/>
  <c r="F2671" i="23"/>
  <c r="E2671" i="23"/>
  <c r="E5171" i="23"/>
  <c r="F5171" i="23"/>
  <c r="E176" i="23"/>
  <c r="F176" i="23"/>
  <c r="E1200" i="23"/>
  <c r="F1200" i="23"/>
  <c r="F257" i="23"/>
  <c r="E257" i="23"/>
  <c r="F1281" i="23"/>
  <c r="E2305" i="23"/>
  <c r="F2305" i="23"/>
  <c r="E522" i="23"/>
  <c r="F522" i="23"/>
  <c r="E1226" i="23"/>
  <c r="F1226" i="23"/>
  <c r="E723" i="23"/>
  <c r="E915" i="23"/>
  <c r="F915" i="23"/>
  <c r="E1427" i="23"/>
  <c r="F1427" i="23"/>
  <c r="E356" i="23"/>
  <c r="F996" i="23"/>
  <c r="E996" i="23"/>
  <c r="E1188" i="23"/>
  <c r="E1508" i="23"/>
  <c r="F1508" i="23"/>
  <c r="F1892" i="23"/>
  <c r="E1892" i="23"/>
  <c r="E1669" i="23"/>
  <c r="F1669" i="23"/>
  <c r="E494" i="23"/>
  <c r="F494" i="23"/>
  <c r="E814" i="23"/>
  <c r="F814" i="23"/>
  <c r="E1119" i="23"/>
  <c r="F1119" i="23"/>
  <c r="E1439" i="23"/>
  <c r="F1439" i="23"/>
  <c r="E1631" i="23"/>
  <c r="F1631" i="23"/>
  <c r="E2143" i="23"/>
  <c r="F2143" i="23"/>
  <c r="E3640" i="23"/>
  <c r="F3960" i="23"/>
  <c r="E3960" i="23"/>
  <c r="E4472" i="23"/>
  <c r="E2633" i="23"/>
  <c r="F2633" i="23"/>
  <c r="F3273" i="23"/>
  <c r="E3273" i="23"/>
  <c r="E4169" i="23"/>
  <c r="F4169" i="23"/>
  <c r="F4809" i="23"/>
  <c r="E4809" i="23"/>
  <c r="F5001" i="23"/>
  <c r="E3610" i="23"/>
  <c r="F3610" i="23"/>
  <c r="E3802" i="23"/>
  <c r="F3802" i="23"/>
  <c r="F3994" i="23"/>
  <c r="E3994" i="23"/>
  <c r="F2411" i="23"/>
  <c r="E2411" i="23"/>
  <c r="F2923" i="23"/>
  <c r="E2923" i="23"/>
  <c r="F3307" i="23"/>
  <c r="E3307" i="23"/>
  <c r="E3435" i="23"/>
  <c r="F3435" i="23"/>
  <c r="E3627" i="23"/>
  <c r="F3627" i="23"/>
  <c r="E2404" i="23"/>
  <c r="F2404" i="23"/>
  <c r="E3236" i="23"/>
  <c r="F3236" i="23"/>
  <c r="F3428" i="23"/>
  <c r="E3428" i="23"/>
  <c r="F3748" i="23"/>
  <c r="E3748" i="23"/>
  <c r="F3940" i="23"/>
  <c r="E3940" i="23"/>
  <c r="F4260" i="23"/>
  <c r="E4260" i="23"/>
  <c r="F4580" i="23"/>
  <c r="E4580" i="23"/>
  <c r="F4772" i="23"/>
  <c r="E4772" i="23"/>
  <c r="E2557" i="23"/>
  <c r="F2557" i="23"/>
  <c r="F3389" i="23"/>
  <c r="E3389" i="23"/>
  <c r="F3901" i="23"/>
  <c r="E3901" i="23"/>
  <c r="E4285" i="23"/>
  <c r="F4285" i="23"/>
  <c r="E4605" i="23"/>
  <c r="F4605" i="23"/>
  <c r="F2390" i="23"/>
  <c r="E2390" i="23"/>
  <c r="E2902" i="23"/>
  <c r="F2902" i="23"/>
  <c r="E3094" i="23"/>
  <c r="E3222" i="23"/>
  <c r="F3222" i="23"/>
  <c r="E2863" i="23"/>
  <c r="F2863" i="23"/>
  <c r="E3759" i="23"/>
  <c r="F3759" i="23"/>
  <c r="E4655" i="23"/>
  <c r="F4655" i="23"/>
  <c r="E4603" i="23"/>
  <c r="F4603" i="23"/>
  <c r="F594" i="23"/>
  <c r="E594" i="23"/>
  <c r="F795" i="23"/>
  <c r="E795" i="23"/>
  <c r="E2011" i="23"/>
  <c r="F2011" i="23"/>
  <c r="F940" i="23"/>
  <c r="E940" i="23"/>
  <c r="E1511" i="23"/>
  <c r="F1511" i="23"/>
  <c r="E2688" i="23"/>
  <c r="F2688" i="23"/>
  <c r="F3712" i="23"/>
  <c r="E3712" i="23"/>
  <c r="E4578" i="23"/>
  <c r="F4578" i="23"/>
  <c r="E4019" i="23"/>
  <c r="F4019" i="23"/>
  <c r="F3500" i="23"/>
  <c r="E3500" i="23"/>
  <c r="F3333" i="23"/>
  <c r="E3333" i="23"/>
  <c r="E4357" i="23"/>
  <c r="F4357" i="23"/>
  <c r="E5307" i="23"/>
  <c r="F5307" i="23"/>
  <c r="E766" i="23"/>
  <c r="F766" i="23"/>
  <c r="F879" i="23"/>
  <c r="E879" i="23"/>
  <c r="E3754" i="23"/>
  <c r="F3754" i="23"/>
  <c r="E4020" i="23"/>
  <c r="F4020" i="23"/>
  <c r="E2509" i="23"/>
  <c r="F2509" i="23"/>
  <c r="E3174" i="23"/>
  <c r="F3174" i="23"/>
  <c r="F5204" i="23"/>
  <c r="E5204" i="23"/>
  <c r="F1352" i="23"/>
  <c r="E1352" i="23"/>
  <c r="F1698" i="23"/>
  <c r="E1698" i="23"/>
  <c r="F2044" i="23"/>
  <c r="E2044" i="23"/>
  <c r="E1117" i="23"/>
  <c r="F1117" i="23"/>
  <c r="F2947" i="23"/>
  <c r="E2947" i="23"/>
  <c r="F3388" i="23"/>
  <c r="E3388" i="23"/>
  <c r="F4604" i="23"/>
  <c r="E4604" i="23"/>
  <c r="F2901" i="23"/>
  <c r="E2901" i="23"/>
  <c r="E2926" i="23"/>
  <c r="F2926" i="23"/>
  <c r="E5032" i="23"/>
  <c r="F5032" i="23"/>
  <c r="E5370" i="23"/>
  <c r="F5370" i="23"/>
  <c r="E5101" i="23"/>
  <c r="F5101" i="23"/>
  <c r="F2767" i="23"/>
  <c r="E2767" i="23"/>
  <c r="E5159" i="23"/>
  <c r="F5159" i="23"/>
  <c r="E1523" i="23"/>
  <c r="F1523" i="23"/>
  <c r="E549" i="23"/>
  <c r="F549" i="23"/>
  <c r="E910" i="23"/>
  <c r="F910" i="23"/>
  <c r="E1934" i="23"/>
  <c r="F1934" i="23"/>
  <c r="F3416" i="23"/>
  <c r="E3416" i="23"/>
  <c r="F4248" i="23"/>
  <c r="E4248" i="23"/>
  <c r="E4265" i="23"/>
  <c r="F4265" i="23"/>
  <c r="E4585" i="23"/>
  <c r="F4585" i="23"/>
  <c r="E2874" i="23"/>
  <c r="F2874" i="23"/>
  <c r="E3194" i="23"/>
  <c r="F3194" i="23"/>
  <c r="E4218" i="23"/>
  <c r="F4218" i="23"/>
  <c r="F4922" i="23"/>
  <c r="E4922" i="23"/>
  <c r="F2891" i="23"/>
  <c r="E2891" i="23"/>
  <c r="F3211" i="23"/>
  <c r="E3211" i="23"/>
  <c r="E3531" i="23"/>
  <c r="F3531" i="23"/>
  <c r="E3915" i="23"/>
  <c r="F3915" i="23"/>
  <c r="E2628" i="23"/>
  <c r="F2628" i="23"/>
  <c r="E3012" i="23"/>
  <c r="F3012" i="23"/>
  <c r="E4036" i="23"/>
  <c r="F4036" i="23"/>
  <c r="F4356" i="23"/>
  <c r="E4356" i="23"/>
  <c r="F4893" i="23"/>
  <c r="E4893" i="23"/>
  <c r="F2575" i="23"/>
  <c r="E2575" i="23"/>
  <c r="E3343" i="23"/>
  <c r="F3343" i="23"/>
  <c r="E5223" i="23"/>
  <c r="F5223" i="23"/>
  <c r="E4347" i="23"/>
  <c r="F4347" i="23"/>
  <c r="F5382" i="23"/>
  <c r="E5382" i="23"/>
  <c r="F216" i="23"/>
  <c r="E216" i="23"/>
  <c r="F681" i="23"/>
  <c r="E681" i="23"/>
  <c r="F1458" i="23"/>
  <c r="E1458" i="23"/>
  <c r="F1339" i="23"/>
  <c r="F2043" i="23"/>
  <c r="E74" i="23"/>
  <c r="F74" i="23"/>
  <c r="F1100" i="23"/>
  <c r="E1100" i="23"/>
  <c r="E1804" i="23"/>
  <c r="F1804" i="23"/>
  <c r="E1901" i="23"/>
  <c r="F1901" i="23"/>
  <c r="E199" i="23"/>
  <c r="F199" i="23"/>
  <c r="E2528" i="23"/>
  <c r="F2528" i="23"/>
  <c r="E3232" i="23"/>
  <c r="F3232" i="23"/>
  <c r="E2865" i="23"/>
  <c r="F2865" i="23"/>
  <c r="E3889" i="23"/>
  <c r="F3889" i="23"/>
  <c r="E2882" i="23"/>
  <c r="F2882" i="23"/>
  <c r="E3202" i="23"/>
  <c r="F3202" i="23"/>
  <c r="F3522" i="23"/>
  <c r="F3906" i="23"/>
  <c r="E3906" i="23"/>
  <c r="F4546" i="23"/>
  <c r="F2835" i="23"/>
  <c r="E2835" i="23"/>
  <c r="E2636" i="23"/>
  <c r="F2636" i="23"/>
  <c r="E2956" i="23"/>
  <c r="F2956" i="23"/>
  <c r="F3340" i="23"/>
  <c r="F3660" i="23"/>
  <c r="E3660" i="23"/>
  <c r="F2789" i="23"/>
  <c r="E2789" i="23"/>
  <c r="F1080" i="23"/>
  <c r="E1080" i="23"/>
  <c r="E1592" i="23"/>
  <c r="F1592" i="23"/>
  <c r="E2296" i="23"/>
  <c r="F2296" i="23"/>
  <c r="F329" i="23"/>
  <c r="E329" i="23"/>
  <c r="E841" i="23"/>
  <c r="F1545" i="23"/>
  <c r="E2057" i="23"/>
  <c r="F2057" i="23"/>
  <c r="E274" i="23"/>
  <c r="F274" i="23"/>
  <c r="F1298" i="23"/>
  <c r="E1298" i="23"/>
  <c r="F1618" i="23"/>
  <c r="E1618" i="23"/>
  <c r="E1371" i="23"/>
  <c r="F1371" i="23"/>
  <c r="E1691" i="23"/>
  <c r="F1691" i="23"/>
  <c r="F2203" i="23"/>
  <c r="E2203" i="23"/>
  <c r="F108" i="23"/>
  <c r="F1132" i="23"/>
  <c r="E1132" i="23"/>
  <c r="E1452" i="23"/>
  <c r="F1452" i="23"/>
  <c r="F1964" i="23"/>
  <c r="E1964" i="23"/>
  <c r="E2284" i="23"/>
  <c r="F2284" i="23"/>
  <c r="F397" i="23"/>
  <c r="F717" i="23"/>
  <c r="E717" i="23"/>
  <c r="F909" i="23"/>
  <c r="E909" i="23"/>
  <c r="F1229" i="23"/>
  <c r="E1229" i="23"/>
  <c r="E1741" i="23"/>
  <c r="F1741" i="23"/>
  <c r="E566" i="23"/>
  <c r="F566" i="23"/>
  <c r="E1398" i="23"/>
  <c r="F1398" i="23"/>
  <c r="F1782" i="23"/>
  <c r="E1782" i="23"/>
  <c r="E359" i="23"/>
  <c r="F359" i="23"/>
  <c r="F679" i="23"/>
  <c r="E679" i="23"/>
  <c r="E1895" i="23"/>
  <c r="F1895" i="23"/>
  <c r="E2087" i="23"/>
  <c r="F2087" i="23"/>
  <c r="F2215" i="23"/>
  <c r="E2215" i="23"/>
  <c r="E2368" i="23"/>
  <c r="F2368" i="23"/>
  <c r="F3584" i="23"/>
  <c r="E3584" i="23"/>
  <c r="F4224" i="23"/>
  <c r="E4224" i="23"/>
  <c r="F4416" i="23"/>
  <c r="E4416" i="23"/>
  <c r="E2705" i="23"/>
  <c r="F2705" i="23"/>
  <c r="E3537" i="23"/>
  <c r="F3537" i="23"/>
  <c r="E3729" i="23"/>
  <c r="F3729" i="23"/>
  <c r="F4753" i="23"/>
  <c r="E4753" i="23"/>
  <c r="F2530" i="23"/>
  <c r="E2530" i="23"/>
  <c r="E3234" i="23"/>
  <c r="F3234" i="23"/>
  <c r="F3874" i="23"/>
  <c r="E3874" i="23"/>
  <c r="E4386" i="23"/>
  <c r="F4386" i="23"/>
  <c r="E4770" i="23"/>
  <c r="F4770" i="23"/>
  <c r="F4898" i="23"/>
  <c r="E4898" i="23"/>
  <c r="F2355" i="23"/>
  <c r="E2355" i="23"/>
  <c r="F2867" i="23"/>
  <c r="E2867" i="23"/>
  <c r="F3059" i="23"/>
  <c r="E3059" i="23"/>
  <c r="E3180" i="23"/>
  <c r="F3180" i="23"/>
  <c r="F3308" i="23"/>
  <c r="E3308" i="23"/>
  <c r="F4204" i="23"/>
  <c r="E4204" i="23"/>
  <c r="F4524" i="23"/>
  <c r="E4524" i="23"/>
  <c r="F4716" i="23"/>
  <c r="E4716" i="23"/>
  <c r="F4844" i="23"/>
  <c r="E4844" i="23"/>
  <c r="E2309" i="23"/>
  <c r="F2309" i="23"/>
  <c r="E3013" i="23"/>
  <c r="F3013" i="23"/>
  <c r="F3141" i="23"/>
  <c r="E3141" i="23"/>
  <c r="E3845" i="23"/>
  <c r="F3845" i="23"/>
  <c r="E4677" i="23"/>
  <c r="F4677" i="23"/>
  <c r="E2654" i="23"/>
  <c r="F2654" i="23"/>
  <c r="F3358" i="23"/>
  <c r="E3358" i="23"/>
  <c r="F3486" i="23"/>
  <c r="E3486" i="23"/>
  <c r="F3678" i="23"/>
  <c r="E3678" i="23"/>
  <c r="F3998" i="23"/>
  <c r="E3998" i="23"/>
  <c r="E4190" i="23"/>
  <c r="E4702" i="23"/>
  <c r="F4702" i="23"/>
  <c r="F2487" i="23"/>
  <c r="E2487" i="23"/>
  <c r="F2679" i="23"/>
  <c r="E2679" i="23"/>
  <c r="E2999" i="23"/>
  <c r="F2999" i="23"/>
  <c r="E3191" i="23"/>
  <c r="F3191" i="23"/>
  <c r="E4215" i="23"/>
  <c r="F4215" i="23"/>
  <c r="F4535" i="23"/>
  <c r="E4535" i="23"/>
  <c r="F4523" i="23"/>
  <c r="E4595" i="23"/>
  <c r="F4595" i="23"/>
  <c r="E4667" i="23"/>
  <c r="F4667" i="23"/>
  <c r="E4875" i="23"/>
  <c r="F4875" i="23"/>
  <c r="E5004" i="23"/>
  <c r="F5004" i="23"/>
  <c r="F5021" i="23"/>
  <c r="E5021" i="23"/>
  <c r="E5213" i="23"/>
  <c r="F5213" i="23"/>
  <c r="F5038" i="23"/>
  <c r="E5038" i="23"/>
  <c r="F320" i="23"/>
  <c r="E320" i="23"/>
  <c r="E1984" i="23"/>
  <c r="F1984" i="23"/>
  <c r="F209" i="23"/>
  <c r="E209" i="23"/>
  <c r="F593" i="23"/>
  <c r="E593" i="23"/>
  <c r="F913" i="23"/>
  <c r="E913" i="23"/>
  <c r="F2257" i="23"/>
  <c r="E154" i="23"/>
  <c r="F154" i="23"/>
  <c r="E2010" i="23"/>
  <c r="F2010" i="23"/>
  <c r="E547" i="23"/>
  <c r="F547" i="23"/>
  <c r="E1059" i="23"/>
  <c r="F1059" i="23"/>
  <c r="E1379" i="23"/>
  <c r="F1379" i="23"/>
  <c r="F2275" i="23"/>
  <c r="E2275" i="23"/>
  <c r="E1524" i="23"/>
  <c r="F1524" i="23"/>
  <c r="F917" i="23"/>
  <c r="E917" i="23"/>
  <c r="E1109" i="23"/>
  <c r="F1109" i="23"/>
  <c r="E1301" i="23"/>
  <c r="F1301" i="23"/>
  <c r="E1621" i="23"/>
  <c r="F1621" i="23"/>
  <c r="E2133" i="23"/>
  <c r="F2133" i="23"/>
  <c r="E446" i="23"/>
  <c r="F446" i="23"/>
  <c r="E1150" i="23"/>
  <c r="F239" i="23"/>
  <c r="E239" i="23"/>
  <c r="E559" i="23"/>
  <c r="F559" i="23"/>
  <c r="E1263" i="23"/>
  <c r="F1263" i="23"/>
  <c r="F2287" i="23"/>
  <c r="E2287" i="23"/>
  <c r="F3464" i="23"/>
  <c r="E3464" i="23"/>
  <c r="F3784" i="23"/>
  <c r="E3784" i="23"/>
  <c r="F3976" i="23"/>
  <c r="E3976" i="23"/>
  <c r="F4296" i="23"/>
  <c r="E4296" i="23"/>
  <c r="E4808" i="23"/>
  <c r="F4808" i="23"/>
  <c r="F2777" i="23"/>
  <c r="E2777" i="23"/>
  <c r="E3417" i="23"/>
  <c r="F3417" i="23"/>
  <c r="E4313" i="23"/>
  <c r="F4313" i="23"/>
  <c r="E4633" i="23"/>
  <c r="F4633" i="23"/>
  <c r="F3946" i="23"/>
  <c r="E3946" i="23"/>
  <c r="E4266" i="23"/>
  <c r="F4266" i="23"/>
  <c r="E4458" i="23"/>
  <c r="F4458" i="23"/>
  <c r="F4970" i="23"/>
  <c r="E4970" i="23"/>
  <c r="F2747" i="23"/>
  <c r="E2747" i="23"/>
  <c r="F3067" i="23"/>
  <c r="E3067" i="23"/>
  <c r="E3259" i="23"/>
  <c r="F3259" i="23"/>
  <c r="E3579" i="23"/>
  <c r="F3579" i="23"/>
  <c r="E3771" i="23"/>
  <c r="F3771" i="23"/>
  <c r="E3963" i="23"/>
  <c r="F3963" i="23"/>
  <c r="E2356" i="23"/>
  <c r="F2356" i="23"/>
  <c r="F2676" i="23"/>
  <c r="E2676" i="23"/>
  <c r="F3572" i="23"/>
  <c r="E3572" i="23"/>
  <c r="F4212" i="23"/>
  <c r="E4212" i="23"/>
  <c r="F4404" i="23"/>
  <c r="E4404" i="23"/>
  <c r="E4916" i="23"/>
  <c r="F4916" i="23"/>
  <c r="E2381" i="23"/>
  <c r="F2381" i="23"/>
  <c r="E2701" i="23"/>
  <c r="F2701" i="23"/>
  <c r="E3021" i="23"/>
  <c r="F3021" i="23"/>
  <c r="E3533" i="23"/>
  <c r="F3533" i="23"/>
  <c r="E3725" i="23"/>
  <c r="F3725" i="23"/>
  <c r="F4045" i="23"/>
  <c r="E4045" i="23"/>
  <c r="E4429" i="23"/>
  <c r="F4429" i="23"/>
  <c r="E4749" i="23"/>
  <c r="F4749" i="23"/>
  <c r="E2534" i="23"/>
  <c r="F2534" i="23"/>
  <c r="F4774" i="23"/>
  <c r="E4774" i="23"/>
  <c r="F4223" i="23"/>
  <c r="E4223" i="23"/>
  <c r="E5335" i="23"/>
  <c r="F5335" i="23"/>
  <c r="E5344" i="23"/>
  <c r="F5344" i="23"/>
  <c r="F5033" i="23"/>
  <c r="F5353" i="23"/>
  <c r="E5353" i="23"/>
  <c r="F5362" i="23"/>
  <c r="E5362" i="23"/>
  <c r="E5379" i="23"/>
  <c r="F5379" i="23"/>
  <c r="E5076" i="23"/>
  <c r="F5076" i="23"/>
  <c r="E4323" i="23"/>
  <c r="F4323" i="23"/>
  <c r="E5360" i="23"/>
  <c r="F5360" i="23"/>
  <c r="E4419" i="23"/>
  <c r="F4419" i="23"/>
  <c r="E4555" i="23"/>
  <c r="F4555" i="23"/>
  <c r="E5237" i="23"/>
  <c r="F5237" i="23"/>
  <c r="E1032" i="23"/>
  <c r="E1224" i="23"/>
  <c r="F1224" i="23"/>
  <c r="E2248" i="23"/>
  <c r="F2248" i="23"/>
  <c r="F793" i="23"/>
  <c r="E793" i="23"/>
  <c r="F1762" i="23"/>
  <c r="E1762" i="23"/>
  <c r="E2082" i="23"/>
  <c r="F2082" i="23"/>
  <c r="E619" i="23"/>
  <c r="F747" i="23"/>
  <c r="E747" i="23"/>
  <c r="E939" i="23"/>
  <c r="E1451" i="23"/>
  <c r="F1451" i="23"/>
  <c r="E1771" i="23"/>
  <c r="F1771" i="23"/>
  <c r="F2283" i="23"/>
  <c r="E2283" i="23"/>
  <c r="E700" i="23"/>
  <c r="F700" i="23"/>
  <c r="F1020" i="23"/>
  <c r="E1020" i="23"/>
  <c r="F1212" i="23"/>
  <c r="E1212" i="23"/>
  <c r="E1532" i="23"/>
  <c r="F1532" i="23"/>
  <c r="E1724" i="23"/>
  <c r="F1724" i="23"/>
  <c r="E2236" i="23"/>
  <c r="F2236" i="23"/>
  <c r="E477" i="23"/>
  <c r="F477" i="23"/>
  <c r="E669" i="23"/>
  <c r="E1309" i="23"/>
  <c r="F1309" i="23"/>
  <c r="E646" i="23"/>
  <c r="F646" i="23"/>
  <c r="E1350" i="23"/>
  <c r="F1350" i="23"/>
  <c r="F1862" i="23"/>
  <c r="E1862" i="23"/>
  <c r="E951" i="23"/>
  <c r="F951" i="23"/>
  <c r="F2167" i="23"/>
  <c r="E2167" i="23"/>
  <c r="E2448" i="23"/>
  <c r="F2448" i="23"/>
  <c r="F2640" i="23"/>
  <c r="F3344" i="23"/>
  <c r="F3664" i="23"/>
  <c r="E3664" i="23"/>
  <c r="F4688" i="23"/>
  <c r="E4688" i="23"/>
  <c r="E2194" i="23"/>
  <c r="F2194" i="23"/>
  <c r="E2465" i="23"/>
  <c r="F2465" i="23"/>
  <c r="E2657" i="23"/>
  <c r="F2657" i="23"/>
  <c r="F2785" i="23"/>
  <c r="E2785" i="23"/>
  <c r="F3297" i="23"/>
  <c r="E3297" i="23"/>
  <c r="E4001" i="23"/>
  <c r="F4001" i="23"/>
  <c r="F4513" i="23"/>
  <c r="E4513" i="23"/>
  <c r="E2270" i="23"/>
  <c r="F2270" i="23"/>
  <c r="E2482" i="23"/>
  <c r="F2482" i="23"/>
  <c r="E2802" i="23"/>
  <c r="F2802" i="23"/>
  <c r="F2307" i="23"/>
  <c r="E2307" i="23"/>
  <c r="E3459" i="23"/>
  <c r="F3459" i="23"/>
  <c r="E3651" i="23"/>
  <c r="F3651" i="23"/>
  <c r="E3260" i="23"/>
  <c r="F3260" i="23"/>
  <c r="F3452" i="23"/>
  <c r="E3452" i="23"/>
  <c r="F3772" i="23"/>
  <c r="E3772" i="23"/>
  <c r="F4284" i="23"/>
  <c r="E4284" i="23"/>
  <c r="E2389" i="23"/>
  <c r="F2389" i="23"/>
  <c r="E3413" i="23"/>
  <c r="F3413" i="23"/>
  <c r="E4309" i="23"/>
  <c r="F4309" i="23"/>
  <c r="E4629" i="23"/>
  <c r="F4629" i="23"/>
  <c r="E4821" i="23"/>
  <c r="F4821" i="23"/>
  <c r="E4462" i="23"/>
  <c r="F4462" i="23"/>
  <c r="E4974" i="23"/>
  <c r="F2759" i="23"/>
  <c r="E2759" i="23"/>
  <c r="E3591" i="23"/>
  <c r="F3591" i="23"/>
  <c r="E3783" i="23"/>
  <c r="F3783" i="23"/>
  <c r="E4295" i="23"/>
  <c r="F4295" i="23"/>
  <c r="E4615" i="23"/>
  <c r="F4615" i="23"/>
  <c r="E5224" i="23"/>
  <c r="F5224" i="23"/>
  <c r="F5041" i="23"/>
  <c r="E5041" i="23"/>
  <c r="F5242" i="23"/>
  <c r="E5242" i="23"/>
  <c r="E5259" i="23"/>
  <c r="F5259" i="23"/>
  <c r="E5084" i="23"/>
  <c r="F5084" i="23"/>
  <c r="E5276" i="23"/>
  <c r="F5276" i="23"/>
  <c r="E5293" i="23"/>
  <c r="F5293" i="23"/>
  <c r="F5310" i="23"/>
  <c r="E5310" i="23"/>
  <c r="E2614" i="23"/>
  <c r="F2614" i="23"/>
  <c r="E2870" i="23"/>
  <c r="F2870" i="23"/>
  <c r="E3254" i="23"/>
  <c r="F3254" i="23"/>
  <c r="E4278" i="23"/>
  <c r="F4278" i="23"/>
  <c r="E2895" i="23"/>
  <c r="F2895" i="23"/>
  <c r="E5040" i="23"/>
  <c r="F5040" i="23"/>
  <c r="E4859" i="23"/>
  <c r="F4859" i="23"/>
  <c r="E5378" i="23"/>
  <c r="F5378" i="23"/>
  <c r="E5365" i="23"/>
  <c r="F5365" i="23"/>
  <c r="E78" i="23"/>
  <c r="F272" i="23"/>
  <c r="E272" i="23"/>
  <c r="F1296" i="23"/>
  <c r="E1296" i="23"/>
  <c r="E1616" i="23"/>
  <c r="F1616" i="23"/>
  <c r="F545" i="23"/>
  <c r="E545" i="23"/>
  <c r="E1377" i="23"/>
  <c r="E106" i="23"/>
  <c r="F106" i="23"/>
  <c r="E490" i="23"/>
  <c r="F490" i="23"/>
  <c r="F618" i="23"/>
  <c r="E618" i="23"/>
  <c r="E2035" i="23"/>
  <c r="F2035" i="23"/>
  <c r="F2227" i="23"/>
  <c r="F644" i="23"/>
  <c r="E644" i="23"/>
  <c r="F1156" i="23"/>
  <c r="E1156" i="23"/>
  <c r="E1284" i="23"/>
  <c r="F1284" i="23"/>
  <c r="E1476" i="23"/>
  <c r="F1476" i="23"/>
  <c r="E741" i="23"/>
  <c r="E933" i="23"/>
  <c r="F933" i="23"/>
  <c r="F1253" i="23"/>
  <c r="E1253" i="23"/>
  <c r="E1765" i="23"/>
  <c r="F1765" i="23"/>
  <c r="E2085" i="23"/>
  <c r="F2085" i="23"/>
  <c r="F1102" i="23"/>
  <c r="E1102" i="23"/>
  <c r="F703" i="23"/>
  <c r="E703" i="23"/>
  <c r="E895" i="23"/>
  <c r="F895" i="23"/>
  <c r="E1087" i="23"/>
  <c r="F1087" i="23"/>
  <c r="E1407" i="23"/>
  <c r="F1407" i="23"/>
  <c r="E1919" i="23"/>
  <c r="F1919" i="23"/>
  <c r="E2111" i="23"/>
  <c r="F2111" i="23"/>
  <c r="E2392" i="23"/>
  <c r="F2392" i="23"/>
  <c r="F2904" i="23"/>
  <c r="E2904" i="23"/>
  <c r="F3608" i="23"/>
  <c r="E3608" i="23"/>
  <c r="E4952" i="23"/>
  <c r="F4952" i="23"/>
  <c r="E2409" i="23"/>
  <c r="F2409" i="23"/>
  <c r="E2729" i="23"/>
  <c r="F2729" i="23"/>
  <c r="E3561" i="23"/>
  <c r="F3561" i="23"/>
  <c r="E4457" i="23"/>
  <c r="F4457" i="23"/>
  <c r="F4777" i="23"/>
  <c r="E4777" i="23"/>
  <c r="F4969" i="23"/>
  <c r="E4969" i="23"/>
  <c r="E3386" i="23"/>
  <c r="F3386" i="23"/>
  <c r="F3898" i="23"/>
  <c r="E3898" i="23"/>
  <c r="E4410" i="23"/>
  <c r="F4410" i="23"/>
  <c r="F4602" i="23"/>
  <c r="E4602" i="23"/>
  <c r="E4794" i="23"/>
  <c r="F4794" i="23"/>
  <c r="F2571" i="23"/>
  <c r="E2571" i="23"/>
  <c r="F3332" i="23"/>
  <c r="E3332" i="23"/>
  <c r="E4868" i="23"/>
  <c r="F4868" i="23"/>
  <c r="F2333" i="23"/>
  <c r="E2333" i="23"/>
  <c r="E3165" i="23"/>
  <c r="F3165" i="23"/>
  <c r="E3869" i="23"/>
  <c r="F3869" i="23"/>
  <c r="E4061" i="23"/>
  <c r="F4061" i="23"/>
  <c r="F2550" i="23"/>
  <c r="E2550" i="23"/>
  <c r="E3318" i="23"/>
  <c r="F3318" i="23"/>
  <c r="F3574" i="23"/>
  <c r="E3574" i="23"/>
  <c r="F4982" i="23"/>
  <c r="E4982" i="23"/>
  <c r="E4303" i="23"/>
  <c r="F4303" i="23"/>
  <c r="E4315" i="23"/>
  <c r="F4315" i="23"/>
  <c r="F2136" i="23"/>
  <c r="F361" i="23"/>
  <c r="E361" i="23"/>
  <c r="E1705" i="23"/>
  <c r="F1705" i="23"/>
  <c r="E1897" i="23"/>
  <c r="F1897" i="23"/>
  <c r="E114" i="23"/>
  <c r="F114" i="23"/>
  <c r="E306" i="23"/>
  <c r="F306" i="23"/>
  <c r="F1650" i="23"/>
  <c r="E1650" i="23"/>
  <c r="F1842" i="23"/>
  <c r="E315" i="23"/>
  <c r="F315" i="23"/>
  <c r="E1851" i="23"/>
  <c r="E1292" i="23"/>
  <c r="F1292" i="23"/>
  <c r="F557" i="23"/>
  <c r="E1069" i="23"/>
  <c r="F1069" i="23"/>
  <c r="E1581" i="23"/>
  <c r="F1581" i="23"/>
  <c r="E406" i="23"/>
  <c r="F406" i="23"/>
  <c r="E726" i="23"/>
  <c r="F726" i="23"/>
  <c r="E918" i="23"/>
  <c r="F918" i="23"/>
  <c r="E1942" i="23"/>
  <c r="F1942" i="23"/>
  <c r="F1223" i="23"/>
  <c r="E1223" i="23"/>
  <c r="E1735" i="23"/>
  <c r="F1735" i="23"/>
  <c r="F3424" i="23"/>
  <c r="E3424" i="23"/>
  <c r="F3744" i="23"/>
  <c r="E3744" i="23"/>
  <c r="F3936" i="23"/>
  <c r="E3936" i="23"/>
  <c r="F4256" i="23"/>
  <c r="E4256" i="23"/>
  <c r="E4768" i="23"/>
  <c r="F4768" i="23"/>
  <c r="E2353" i="23"/>
  <c r="F2353" i="23"/>
  <c r="E4273" i="23"/>
  <c r="F4273" i="23"/>
  <c r="F4593" i="23"/>
  <c r="E4593" i="23"/>
  <c r="E4098" i="23"/>
  <c r="F4098" i="23"/>
  <c r="F4930" i="23"/>
  <c r="E4930" i="23"/>
  <c r="F2515" i="23"/>
  <c r="E2515" i="23"/>
  <c r="F2707" i="23"/>
  <c r="E2707" i="23"/>
  <c r="E3539" i="23"/>
  <c r="F3539" i="23"/>
  <c r="E3731" i="23"/>
  <c r="F3731" i="23"/>
  <c r="F3532" i="23"/>
  <c r="E3532" i="23"/>
  <c r="E4044" i="23"/>
  <c r="F4044" i="23"/>
  <c r="F4364" i="23"/>
  <c r="E4876" i="23"/>
  <c r="F4876" i="23"/>
  <c r="E2661" i="23"/>
  <c r="F2661" i="23"/>
  <c r="F2981" i="23"/>
  <c r="E2981" i="23"/>
  <c r="E3493" i="23"/>
  <c r="F3493" i="23"/>
  <c r="E3685" i="23"/>
  <c r="F3685" i="23"/>
  <c r="F4005" i="23"/>
  <c r="E4005" i="23"/>
  <c r="E4389" i="23"/>
  <c r="F4389" i="23"/>
  <c r="E2494" i="23"/>
  <c r="F2494" i="23"/>
  <c r="E3006" i="23"/>
  <c r="F3006" i="23"/>
  <c r="E4542" i="23"/>
  <c r="F4542" i="23"/>
  <c r="F4734" i="23"/>
  <c r="E4734" i="23"/>
  <c r="F2327" i="23"/>
  <c r="E2327" i="23"/>
  <c r="F3159" i="23"/>
  <c r="E3159" i="23"/>
  <c r="F3351" i="23"/>
  <c r="E3351" i="23"/>
  <c r="E3863" i="23"/>
  <c r="F3863" i="23"/>
  <c r="E4183" i="23"/>
  <c r="F4183" i="23"/>
  <c r="E4375" i="23"/>
  <c r="F4375" i="23"/>
  <c r="E4887" i="23"/>
  <c r="F4887" i="23"/>
  <c r="E5295" i="23"/>
  <c r="F5295" i="23"/>
  <c r="E4923" i="23"/>
  <c r="E5313" i="23"/>
  <c r="F5313" i="23"/>
  <c r="E5322" i="23"/>
  <c r="F5322" i="23"/>
  <c r="E5339" i="23"/>
  <c r="F5339" i="23"/>
  <c r="E5356" i="23"/>
  <c r="F5356" i="23"/>
  <c r="E5373" i="23"/>
  <c r="F5373" i="23"/>
  <c r="F5390" i="23"/>
  <c r="E5390" i="23"/>
  <c r="F2735" i="23"/>
  <c r="E2735" i="23"/>
  <c r="E5252" i="23"/>
  <c r="F5252" i="23"/>
  <c r="E992" i="23"/>
  <c r="F992" i="23"/>
  <c r="E2016" i="23"/>
  <c r="F2016" i="23"/>
  <c r="E2208" i="23"/>
  <c r="F113" i="23"/>
  <c r="E113" i="23"/>
  <c r="E1649" i="23"/>
  <c r="F1649" i="23"/>
  <c r="E1777" i="23"/>
  <c r="F1777" i="23"/>
  <c r="E2289" i="23"/>
  <c r="F2289" i="23"/>
  <c r="E698" i="23"/>
  <c r="F698" i="23"/>
  <c r="E1210" i="23"/>
  <c r="F1210" i="23"/>
  <c r="E64" i="23"/>
  <c r="F64" i="23"/>
  <c r="E579" i="23"/>
  <c r="F579" i="23"/>
  <c r="E1603" i="23"/>
  <c r="F1603" i="23"/>
  <c r="F1795" i="23"/>
  <c r="E1795" i="23"/>
  <c r="F148" i="23"/>
  <c r="E148" i="23"/>
  <c r="F660" i="23"/>
  <c r="E660" i="23"/>
  <c r="E852" i="23"/>
  <c r="F852" i="23"/>
  <c r="E1364" i="23"/>
  <c r="F1364" i="23"/>
  <c r="F1556" i="23"/>
  <c r="F1876" i="23"/>
  <c r="E1876" i="23"/>
  <c r="F117" i="23"/>
  <c r="F629" i="23"/>
  <c r="E629" i="23"/>
  <c r="F1141" i="23"/>
  <c r="E478" i="23"/>
  <c r="F478" i="23"/>
  <c r="E670" i="23"/>
  <c r="F670" i="23"/>
  <c r="E1182" i="23"/>
  <c r="F1182" i="23"/>
  <c r="F1502" i="23"/>
  <c r="E1502" i="23"/>
  <c r="E1822" i="23"/>
  <c r="F1822" i="23"/>
  <c r="E77" i="23"/>
  <c r="F77" i="23"/>
  <c r="F1103" i="23"/>
  <c r="E1103" i="23"/>
  <c r="E1807" i="23"/>
  <c r="F1807" i="23"/>
  <c r="F2234" i="23"/>
  <c r="E2234" i="23"/>
  <c r="E2984" i="23"/>
  <c r="F2984" i="23"/>
  <c r="F3112" i="23"/>
  <c r="E3112" i="23"/>
  <c r="F3496" i="23"/>
  <c r="E3496" i="23"/>
  <c r="F3816" i="23"/>
  <c r="E3816" i="23"/>
  <c r="F3321" i="23"/>
  <c r="E3321" i="23"/>
  <c r="E3449" i="23"/>
  <c r="F3449" i="23"/>
  <c r="E4345" i="23"/>
  <c r="F4345" i="23"/>
  <c r="F4857" i="23"/>
  <c r="E4857" i="23"/>
  <c r="F2762" i="23"/>
  <c r="E2762" i="23"/>
  <c r="E3146" i="23"/>
  <c r="F3146" i="23"/>
  <c r="E4298" i="23"/>
  <c r="F4298" i="23"/>
  <c r="E4490" i="23"/>
  <c r="F4490" i="23"/>
  <c r="F2779" i="23"/>
  <c r="E2779" i="23"/>
  <c r="F3099" i="23"/>
  <c r="E3099" i="23"/>
  <c r="E3611" i="23"/>
  <c r="F3611" i="23"/>
  <c r="E3803" i="23"/>
  <c r="F3803" i="23"/>
  <c r="E3995" i="23"/>
  <c r="F3995" i="23"/>
  <c r="E4123" i="23"/>
  <c r="F4123" i="23"/>
  <c r="F2388" i="23"/>
  <c r="E2900" i="23"/>
  <c r="F2900" i="23"/>
  <c r="F3092" i="23"/>
  <c r="E3092" i="23"/>
  <c r="F3604" i="23"/>
  <c r="E3604" i="23"/>
  <c r="F4116" i="23"/>
  <c r="E4116" i="23"/>
  <c r="F4948" i="23"/>
  <c r="E4948" i="23"/>
  <c r="E2413" i="23"/>
  <c r="F2413" i="23"/>
  <c r="F2733" i="23"/>
  <c r="E2733" i="23"/>
  <c r="E3565" i="23"/>
  <c r="F3565" i="23"/>
  <c r="E3757" i="23"/>
  <c r="F3757" i="23"/>
  <c r="E4461" i="23"/>
  <c r="F4461" i="23"/>
  <c r="E4781" i="23"/>
  <c r="F4781" i="23"/>
  <c r="E4973" i="23"/>
  <c r="F4973" i="23"/>
  <c r="F3398" i="23"/>
  <c r="E3398" i="23"/>
  <c r="F3910" i="23"/>
  <c r="E3910" i="23"/>
  <c r="E4102" i="23"/>
  <c r="F4102" i="23"/>
  <c r="E4614" i="23"/>
  <c r="F4614" i="23"/>
  <c r="F4806" i="23"/>
  <c r="E4806" i="23"/>
  <c r="F4934" i="23"/>
  <c r="E4934" i="23"/>
  <c r="F2719" i="23"/>
  <c r="E2719" i="23"/>
  <c r="E2911" i="23"/>
  <c r="F2911" i="23"/>
  <c r="E4959" i="23"/>
  <c r="F4959" i="23"/>
  <c r="E5367" i="23"/>
  <c r="F5367" i="23"/>
  <c r="E5376" i="23"/>
  <c r="F5376" i="23"/>
  <c r="F5193" i="23"/>
  <c r="E5193" i="23"/>
  <c r="F5385" i="23"/>
  <c r="E5385" i="23"/>
  <c r="E5394" i="23"/>
  <c r="F5394" i="23"/>
  <c r="E4307" i="23"/>
  <c r="F4307" i="23"/>
  <c r="E4443" i="23"/>
  <c r="F4443" i="23"/>
  <c r="E4579" i="23"/>
  <c r="F4579" i="23"/>
  <c r="E5005" i="23"/>
  <c r="F5005" i="23"/>
  <c r="F3183" i="23"/>
  <c r="E3183" i="23"/>
  <c r="E5136" i="23"/>
  <c r="F5136" i="23"/>
  <c r="E616" i="23"/>
  <c r="F616" i="23"/>
  <c r="F185" i="23"/>
  <c r="E185" i="23"/>
  <c r="F569" i="23"/>
  <c r="E569" i="23"/>
  <c r="E1401" i="23"/>
  <c r="F1401" i="23"/>
  <c r="E1913" i="23"/>
  <c r="F1913" i="23"/>
  <c r="E2178" i="23"/>
  <c r="F2178" i="23"/>
  <c r="E203" i="23"/>
  <c r="F203" i="23"/>
  <c r="E523" i="23"/>
  <c r="F523" i="23"/>
  <c r="E2059" i="23"/>
  <c r="F2059" i="23"/>
  <c r="F796" i="23"/>
  <c r="E796" i="23"/>
  <c r="E1308" i="23"/>
  <c r="F1308" i="23"/>
  <c r="F2140" i="23"/>
  <c r="E2140" i="23"/>
  <c r="E1085" i="23"/>
  <c r="F1085" i="23"/>
  <c r="E1597" i="23"/>
  <c r="F1597" i="23"/>
  <c r="E102" i="23"/>
  <c r="F102" i="23"/>
  <c r="E742" i="23"/>
  <c r="E1126" i="23"/>
  <c r="F1126" i="23"/>
  <c r="F1638" i="23"/>
  <c r="E1638" i="23"/>
  <c r="E2150" i="23"/>
  <c r="F2150" i="23"/>
  <c r="F215" i="23"/>
  <c r="E215" i="23"/>
  <c r="E919" i="23"/>
  <c r="F919" i="23"/>
  <c r="E1431" i="23"/>
  <c r="F1431" i="23"/>
  <c r="E1751" i="23"/>
  <c r="F1751" i="23"/>
  <c r="F2263" i="23"/>
  <c r="E2263" i="23"/>
  <c r="E3440" i="23"/>
  <c r="F3760" i="23"/>
  <c r="E3760" i="23"/>
  <c r="F4080" i="23"/>
  <c r="E4080" i="23"/>
  <c r="F4272" i="23"/>
  <c r="E4272" i="23"/>
  <c r="E4784" i="23"/>
  <c r="F4784" i="23"/>
  <c r="E3393" i="23"/>
  <c r="F3393" i="23"/>
  <c r="F3905" i="23"/>
  <c r="E3905" i="23"/>
  <c r="E4289" i="23"/>
  <c r="F4289" i="23"/>
  <c r="F4609" i="23"/>
  <c r="E4609" i="23"/>
  <c r="F4929" i="23"/>
  <c r="E4929" i="23"/>
  <c r="E2898" i="23"/>
  <c r="F2898" i="23"/>
  <c r="E3090" i="23"/>
  <c r="F3090" i="23"/>
  <c r="F4242" i="23"/>
  <c r="F2403" i="23"/>
  <c r="E2403" i="23"/>
  <c r="F2723" i="23"/>
  <c r="E2723" i="23"/>
  <c r="F2915" i="23"/>
  <c r="E2915" i="23"/>
  <c r="F3043" i="23"/>
  <c r="E3043" i="23"/>
  <c r="E3555" i="23"/>
  <c r="F3555" i="23"/>
  <c r="E3747" i="23"/>
  <c r="F3747" i="23"/>
  <c r="E2332" i="23"/>
  <c r="F2332" i="23"/>
  <c r="F2844" i="23"/>
  <c r="E2844" i="23"/>
  <c r="F3164" i="23"/>
  <c r="E3548" i="23"/>
  <c r="F4188" i="23"/>
  <c r="E4188" i="23"/>
  <c r="F4380" i="23"/>
  <c r="E4380" i="23"/>
  <c r="F4572" i="23"/>
  <c r="E4572" i="23"/>
  <c r="E4892" i="23"/>
  <c r="F4892" i="23"/>
  <c r="E2485" i="23"/>
  <c r="F2485" i="23"/>
  <c r="E2677" i="23"/>
  <c r="F2677" i="23"/>
  <c r="F3189" i="23"/>
  <c r="E3189" i="23"/>
  <c r="E3509" i="23"/>
  <c r="F3509" i="23"/>
  <c r="E3701" i="23"/>
  <c r="F3701" i="23"/>
  <c r="F3893" i="23"/>
  <c r="E3893" i="23"/>
  <c r="E4725" i="23"/>
  <c r="F4725" i="23"/>
  <c r="E2318" i="23"/>
  <c r="F2318" i="23"/>
  <c r="F2830" i="23"/>
  <c r="F5311" i="23"/>
  <c r="E5311" i="23"/>
  <c r="E5128" i="23"/>
  <c r="F5128" i="23"/>
  <c r="F5320" i="23"/>
  <c r="E5320" i="23"/>
  <c r="E5329" i="23"/>
  <c r="F5329" i="23"/>
  <c r="E4235" i="23"/>
  <c r="F4235" i="23"/>
  <c r="E5227" i="23"/>
  <c r="F5227" i="23"/>
  <c r="E5308" i="23"/>
  <c r="F5308" i="23"/>
  <c r="E5278" i="23"/>
  <c r="F5278" i="23"/>
  <c r="F4886" i="23"/>
  <c r="E4886" i="23"/>
  <c r="E5264" i="23"/>
  <c r="F5264" i="23"/>
  <c r="F5380" i="23"/>
  <c r="E5380" i="23"/>
  <c r="F5158" i="23"/>
  <c r="E5158" i="23"/>
  <c r="E961" i="23"/>
  <c r="F961" i="23"/>
  <c r="E1473" i="23"/>
  <c r="F1473" i="23"/>
  <c r="F1665" i="23"/>
  <c r="E1665" i="23"/>
  <c r="E1985" i="23"/>
  <c r="F1985" i="23"/>
  <c r="E202" i="23"/>
  <c r="F202" i="23"/>
  <c r="E714" i="23"/>
  <c r="E2058" i="23"/>
  <c r="F2058" i="23"/>
  <c r="E82" i="23"/>
  <c r="F82" i="23"/>
  <c r="E1619" i="23"/>
  <c r="F1619" i="23"/>
  <c r="F2131" i="23"/>
  <c r="E2131" i="23"/>
  <c r="E1380" i="23"/>
  <c r="F1380" i="23"/>
  <c r="E645" i="23"/>
  <c r="F645" i="23"/>
  <c r="E2181" i="23"/>
  <c r="F2181" i="23"/>
  <c r="E174" i="23"/>
  <c r="F174" i="23"/>
  <c r="E1006" i="23"/>
  <c r="F1006" i="23"/>
  <c r="E1518" i="23"/>
  <c r="E2030" i="23"/>
  <c r="F95" i="23"/>
  <c r="E95" i="23"/>
  <c r="E607" i="23"/>
  <c r="F607" i="23"/>
  <c r="E1503" i="23"/>
  <c r="F1503" i="23"/>
  <c r="E1823" i="23"/>
  <c r="F1823" i="23"/>
  <c r="E2616" i="23"/>
  <c r="F2616" i="23"/>
  <c r="E2808" i="23"/>
  <c r="F3512" i="23"/>
  <c r="F3832" i="23"/>
  <c r="E3832" i="23"/>
  <c r="F4344" i="23"/>
  <c r="E4344" i="23"/>
  <c r="F4536" i="23"/>
  <c r="E4536" i="23"/>
  <c r="E2313" i="23"/>
  <c r="F2313" i="23"/>
  <c r="F2953" i="23"/>
  <c r="F3145" i="23"/>
  <c r="E3145" i="23"/>
  <c r="E3465" i="23"/>
  <c r="F3465" i="23"/>
  <c r="E3657" i="23"/>
  <c r="F3657" i="23"/>
  <c r="E3977" i="23"/>
  <c r="F3977" i="23"/>
  <c r="E4361" i="23"/>
  <c r="F4361" i="23"/>
  <c r="E4681" i="23"/>
  <c r="F4681" i="23"/>
  <c r="E2458" i="23"/>
  <c r="F2458" i="23"/>
  <c r="E2970" i="23"/>
  <c r="F2970" i="23"/>
  <c r="E4186" i="23"/>
  <c r="F4186" i="23"/>
  <c r="E4314" i="23"/>
  <c r="F4314" i="23"/>
  <c r="E2245" i="23"/>
  <c r="F2245" i="23"/>
  <c r="F2603" i="23"/>
  <c r="E2603" i="23"/>
  <c r="E3819" i="23"/>
  <c r="F3819" i="23"/>
  <c r="F4139" i="23"/>
  <c r="E4139" i="23"/>
  <c r="E2916" i="23"/>
  <c r="F2916" i="23"/>
  <c r="E3108" i="23"/>
  <c r="F3108" i="23"/>
  <c r="F4452" i="23"/>
  <c r="E4452" i="23"/>
  <c r="F4964" i="23"/>
  <c r="F2749" i="23"/>
  <c r="E2749" i="23"/>
  <c r="E3581" i="23"/>
  <c r="F3581" i="23"/>
  <c r="E3773" i="23"/>
  <c r="F3773" i="23"/>
  <c r="F3965" i="23"/>
  <c r="E3965" i="23"/>
  <c r="F4093" i="23"/>
  <c r="E4093" i="23"/>
  <c r="E4477" i="23"/>
  <c r="F4477" i="23"/>
  <c r="E4797" i="23"/>
  <c r="F4797" i="23"/>
  <c r="F2582" i="23"/>
  <c r="F3414" i="23"/>
  <c r="E3414" i="23"/>
  <c r="F3926" i="23"/>
  <c r="E3926" i="23"/>
  <c r="E4438" i="23"/>
  <c r="F4438" i="23"/>
  <c r="F2351" i="23"/>
  <c r="E2351" i="23"/>
  <c r="F3119" i="23"/>
  <c r="E3119" i="23"/>
  <c r="E5282" i="23"/>
  <c r="F5350" i="23"/>
  <c r="E5350" i="23"/>
  <c r="E568" i="23"/>
  <c r="F568" i="23"/>
  <c r="E236" i="23"/>
  <c r="F236" i="23"/>
  <c r="E205" i="23"/>
  <c r="F205" i="23"/>
  <c r="E1549" i="23"/>
  <c r="F1549" i="23"/>
  <c r="E3857" i="23"/>
  <c r="F3857" i="23"/>
  <c r="E2338" i="23"/>
  <c r="F2338" i="23"/>
  <c r="E3379" i="23"/>
  <c r="F3379" i="23"/>
  <c r="E2476" i="23"/>
  <c r="F2476" i="23"/>
  <c r="E3653" i="23"/>
  <c r="F3653" i="23"/>
  <c r="E2807" i="23"/>
  <c r="F2807" i="23"/>
  <c r="E5132" i="23"/>
  <c r="F5132" i="23"/>
  <c r="E1152" i="23"/>
  <c r="F1152" i="23"/>
  <c r="E355" i="23"/>
  <c r="F355" i="23"/>
  <c r="F628" i="23"/>
  <c r="E628" i="23"/>
  <c r="F41" i="23"/>
  <c r="E41" i="23"/>
  <c r="F2555" i="23"/>
  <c r="E2555" i="23"/>
  <c r="F2829" i="23"/>
  <c r="E2829" i="23"/>
  <c r="F2367" i="23"/>
  <c r="E2367" i="23"/>
  <c r="E4735" i="23"/>
  <c r="F4735" i="23"/>
  <c r="E5156" i="23"/>
  <c r="F5156" i="23"/>
  <c r="E1864" i="23"/>
  <c r="F1864" i="23"/>
  <c r="F1670" i="23"/>
  <c r="E1670" i="23"/>
  <c r="E759" i="23"/>
  <c r="F759" i="23"/>
  <c r="F1975" i="23"/>
  <c r="E1975" i="23"/>
  <c r="F4176" i="23"/>
  <c r="E4176" i="23"/>
  <c r="E3634" i="23"/>
  <c r="F3634" i="23"/>
  <c r="F4850" i="23"/>
  <c r="E2556" i="23"/>
  <c r="F2556" i="23"/>
  <c r="E3246" i="23"/>
  <c r="F3246" i="23"/>
  <c r="E4103" i="23"/>
  <c r="F4103" i="23"/>
  <c r="E5023" i="23"/>
  <c r="F5023" i="23"/>
  <c r="F2486" i="23"/>
  <c r="E2486" i="23"/>
  <c r="E4534" i="23"/>
  <c r="F4534" i="23"/>
  <c r="F5305" i="23"/>
  <c r="E5305" i="23"/>
  <c r="F191" i="23"/>
  <c r="E191" i="23"/>
  <c r="E3369" i="23"/>
  <c r="F3369" i="23"/>
  <c r="E4073" i="23"/>
  <c r="F4073" i="23"/>
  <c r="F2362" i="23"/>
  <c r="E2362" i="23"/>
  <c r="E2682" i="23"/>
  <c r="F2682" i="23"/>
  <c r="E3066" i="23"/>
  <c r="F3066" i="23"/>
  <c r="E3723" i="23"/>
  <c r="F3723" i="23"/>
  <c r="E2500" i="23"/>
  <c r="F2500" i="23"/>
  <c r="F3140" i="23"/>
  <c r="E3140" i="23"/>
  <c r="F3524" i="23"/>
  <c r="E3524" i="23"/>
  <c r="F4164" i="23"/>
  <c r="E4164" i="23"/>
  <c r="E3485" i="23"/>
  <c r="F3485" i="23"/>
  <c r="F3997" i="23"/>
  <c r="E3997" i="23"/>
  <c r="E4381" i="23"/>
  <c r="F4381" i="23"/>
  <c r="F4701" i="23"/>
  <c r="E4701" i="23"/>
  <c r="E3599" i="23"/>
  <c r="F3599" i="23"/>
  <c r="E4943" i="23"/>
  <c r="F4943" i="23"/>
  <c r="E5395" i="23"/>
  <c r="F5395" i="23"/>
  <c r="F1432" i="23"/>
  <c r="E1752" i="23"/>
  <c r="F1752" i="23"/>
  <c r="F873" i="23"/>
  <c r="E873" i="23"/>
  <c r="E946" i="23"/>
  <c r="F946" i="23"/>
  <c r="E1147" i="23"/>
  <c r="F1147" i="23"/>
  <c r="E38" i="23"/>
  <c r="F38" i="23"/>
  <c r="E1389" i="23"/>
  <c r="F1389" i="23"/>
  <c r="E1709" i="23"/>
  <c r="F1709" i="23"/>
  <c r="E1238" i="23"/>
  <c r="F1238" i="23"/>
  <c r="F1558" i="23"/>
  <c r="E1558" i="23"/>
  <c r="F2262" i="23"/>
  <c r="E2262" i="23"/>
  <c r="E1031" i="23"/>
  <c r="F1031" i="23"/>
  <c r="E4081" i="23"/>
  <c r="F4081" i="23"/>
  <c r="E4401" i="23"/>
  <c r="F4401" i="23"/>
  <c r="E3714" i="23"/>
  <c r="F3714" i="23"/>
  <c r="F3027" i="23"/>
  <c r="E3027" i="23"/>
  <c r="E4051" i="23"/>
  <c r="F4051" i="23"/>
  <c r="E2444" i="23"/>
  <c r="F2444" i="23"/>
  <c r="F3852" i="23"/>
  <c r="E3852" i="23"/>
  <c r="F4172" i="23"/>
  <c r="E4172" i="23"/>
  <c r="E2469" i="23"/>
  <c r="F2469" i="23"/>
  <c r="E2814" i="23"/>
  <c r="F2814" i="23"/>
  <c r="F248" i="23"/>
  <c r="E248" i="23"/>
  <c r="E1033" i="23"/>
  <c r="F1033" i="23"/>
  <c r="F1737" i="23"/>
  <c r="E1737" i="23"/>
  <c r="E466" i="23"/>
  <c r="F466" i="23"/>
  <c r="E2002" i="23"/>
  <c r="F2002" i="23"/>
  <c r="E1051" i="23"/>
  <c r="E1179" i="23"/>
  <c r="F1179" i="23"/>
  <c r="E1883" i="23"/>
  <c r="F1883" i="23"/>
  <c r="E1101" i="23"/>
  <c r="F1101" i="23"/>
  <c r="E1421" i="23"/>
  <c r="F1421" i="23"/>
  <c r="E1933" i="23"/>
  <c r="F1933" i="23"/>
  <c r="E2125" i="23"/>
  <c r="F2125" i="23"/>
  <c r="E1078" i="23"/>
  <c r="F1078" i="23"/>
  <c r="F1590" i="23"/>
  <c r="E1590" i="23"/>
  <c r="E32" i="23"/>
  <c r="F32" i="23"/>
  <c r="E231" i="23"/>
  <c r="F551" i="23"/>
  <c r="E551" i="23"/>
  <c r="E871" i="23"/>
  <c r="F871" i="23"/>
  <c r="F1063" i="23"/>
  <c r="E1063" i="23"/>
  <c r="E1575" i="23"/>
  <c r="F1575" i="23"/>
  <c r="E2560" i="23"/>
  <c r="F2560" i="23"/>
  <c r="E2752" i="23"/>
  <c r="F3904" i="23"/>
  <c r="E3904" i="23"/>
  <c r="F4608" i="23"/>
  <c r="E2577" i="23"/>
  <c r="F2577" i="23"/>
  <c r="E2897" i="23"/>
  <c r="F2897" i="23"/>
  <c r="E3089" i="23"/>
  <c r="F3089" i="23"/>
  <c r="F3217" i="23"/>
  <c r="E3217" i="23"/>
  <c r="E4433" i="23"/>
  <c r="F4433" i="23"/>
  <c r="F4945" i="23"/>
  <c r="E4945" i="23"/>
  <c r="E2722" i="23"/>
  <c r="F2722" i="23"/>
  <c r="E3554" i="23"/>
  <c r="F3554" i="23"/>
  <c r="E3746" i="23"/>
  <c r="F3746" i="23"/>
  <c r="F3938" i="23"/>
  <c r="E3938" i="23"/>
  <c r="F4066" i="23"/>
  <c r="E3891" i="23"/>
  <c r="F3891" i="23"/>
  <c r="E4083" i="23"/>
  <c r="F4083" i="23"/>
  <c r="E2668" i="23"/>
  <c r="F2668" i="23"/>
  <c r="F3692" i="23"/>
  <c r="E3692" i="23"/>
  <c r="F3884" i="23"/>
  <c r="E3884" i="23"/>
  <c r="F2501" i="23"/>
  <c r="E2501" i="23"/>
  <c r="F3205" i="23"/>
  <c r="E3205" i="23"/>
  <c r="E4037" i="23"/>
  <c r="F4037" i="23"/>
  <c r="E4549" i="23"/>
  <c r="F4549" i="23"/>
  <c r="F4869" i="23"/>
  <c r="E4869" i="23"/>
  <c r="E2334" i="23"/>
  <c r="F2334" i="23"/>
  <c r="E2846" i="23"/>
  <c r="F2846" i="23"/>
  <c r="E3166" i="23"/>
  <c r="F3166" i="23"/>
  <c r="F3870" i="23"/>
  <c r="E3870" i="23"/>
  <c r="E4382" i="23"/>
  <c r="F4382" i="23"/>
  <c r="E4574" i="23"/>
  <c r="F4574" i="23"/>
  <c r="E3383" i="23"/>
  <c r="F3383" i="23"/>
  <c r="E3511" i="23"/>
  <c r="F3511" i="23"/>
  <c r="E3703" i="23"/>
  <c r="F3703" i="23"/>
  <c r="E3895" i="23"/>
  <c r="F3895" i="23"/>
  <c r="E4023" i="23"/>
  <c r="F4023" i="23"/>
  <c r="E4407" i="23"/>
  <c r="F4407" i="23"/>
  <c r="E4727" i="23"/>
  <c r="F4727" i="23"/>
  <c r="E5135" i="23"/>
  <c r="F5135" i="23"/>
  <c r="F5153" i="23"/>
  <c r="E5153" i="23"/>
  <c r="F5162" i="23"/>
  <c r="E5162" i="23"/>
  <c r="E5179" i="23"/>
  <c r="F5179" i="23"/>
  <c r="E5196" i="23"/>
  <c r="F5196" i="23"/>
  <c r="F5230" i="23"/>
  <c r="E5230" i="23"/>
  <c r="E1024" i="23"/>
  <c r="F1024" i="23"/>
  <c r="E666" i="23"/>
  <c r="F666" i="23"/>
  <c r="E858" i="23"/>
  <c r="F858" i="23"/>
  <c r="F1370" i="23"/>
  <c r="E1370" i="23"/>
  <c r="E227" i="23"/>
  <c r="F227" i="23"/>
  <c r="E931" i="23"/>
  <c r="F931" i="23"/>
  <c r="F1763" i="23"/>
  <c r="E1763" i="23"/>
  <c r="E308" i="23"/>
  <c r="F308" i="23"/>
  <c r="F1012" i="23"/>
  <c r="E1012" i="23"/>
  <c r="F2036" i="23"/>
  <c r="E2036" i="23"/>
  <c r="F84" i="23"/>
  <c r="E84" i="23"/>
  <c r="F789" i="23"/>
  <c r="E789" i="23"/>
  <c r="E1813" i="23"/>
  <c r="F1813" i="23"/>
  <c r="F1662" i="23"/>
  <c r="E1662" i="23"/>
  <c r="E1982" i="23"/>
  <c r="F1982" i="23"/>
  <c r="E2174" i="23"/>
  <c r="F2174" i="23"/>
  <c r="E111" i="23"/>
  <c r="F111" i="23"/>
  <c r="E751" i="23"/>
  <c r="F751" i="23"/>
  <c r="E5000" i="23"/>
  <c r="F5000" i="23"/>
  <c r="E2585" i="23"/>
  <c r="F2585" i="23"/>
  <c r="F2969" i="23"/>
  <c r="E2969" i="23"/>
  <c r="F3097" i="23"/>
  <c r="E3097" i="23"/>
  <c r="F3289" i="23"/>
  <c r="E3289" i="23"/>
  <c r="F3609" i="23"/>
  <c r="E3609" i="23"/>
  <c r="F3801" i="23"/>
  <c r="E3801" i="23"/>
  <c r="F3993" i="23"/>
  <c r="E3993" i="23"/>
  <c r="E4505" i="23"/>
  <c r="F4505" i="23"/>
  <c r="E3114" i="23"/>
  <c r="F3114" i="23"/>
  <c r="E3434" i="23"/>
  <c r="F3434" i="23"/>
  <c r="E3626" i="23"/>
  <c r="F3626" i="23"/>
  <c r="E4138" i="23"/>
  <c r="F4138" i="23"/>
  <c r="E4650" i="23"/>
  <c r="F4650" i="23"/>
  <c r="F2427" i="23"/>
  <c r="E2427" i="23"/>
  <c r="F2939" i="23"/>
  <c r="E2939" i="23"/>
  <c r="F3131" i="23"/>
  <c r="E3131" i="23"/>
  <c r="E4155" i="23"/>
  <c r="F4155" i="23"/>
  <c r="F2868" i="23"/>
  <c r="E2868" i="23"/>
  <c r="E3060" i="23"/>
  <c r="F3060" i="23"/>
  <c r="E3917" i="23"/>
  <c r="F3917" i="23"/>
  <c r="F4109" i="23"/>
  <c r="E4109" i="23"/>
  <c r="E4941" i="23"/>
  <c r="F4941" i="23"/>
  <c r="E2406" i="23"/>
  <c r="F2406" i="23"/>
  <c r="E3238" i="23"/>
  <c r="F3238" i="23"/>
  <c r="F3558" i="23"/>
  <c r="E3558" i="23"/>
  <c r="F3750" i="23"/>
  <c r="E3750" i="23"/>
  <c r="E4262" i="23"/>
  <c r="F4262" i="23"/>
  <c r="E4582" i="23"/>
  <c r="F4582" i="23"/>
  <c r="F2751" i="23"/>
  <c r="E2751" i="23"/>
  <c r="E3391" i="23"/>
  <c r="F3391" i="23"/>
  <c r="E4607" i="23"/>
  <c r="F4607" i="23"/>
  <c r="E5024" i="23"/>
  <c r="F5024" i="23"/>
  <c r="F5225" i="23"/>
  <c r="E5225" i="23"/>
  <c r="F5042" i="23"/>
  <c r="E5042" i="23"/>
  <c r="E5059" i="23"/>
  <c r="F5059" i="23"/>
  <c r="E5093" i="23"/>
  <c r="F5093" i="23"/>
  <c r="F5110" i="23"/>
  <c r="E5110" i="23"/>
  <c r="E200" i="23"/>
  <c r="F712" i="23"/>
  <c r="E712" i="23"/>
  <c r="F473" i="23"/>
  <c r="F665" i="23"/>
  <c r="E665" i="23"/>
  <c r="E985" i="23"/>
  <c r="F985" i="23"/>
  <c r="E418" i="23"/>
  <c r="F418" i="23"/>
  <c r="F1250" i="23"/>
  <c r="F1570" i="23"/>
  <c r="E1570" i="23"/>
  <c r="F427" i="23"/>
  <c r="E1963" i="23"/>
  <c r="F1963" i="23"/>
  <c r="E380" i="23"/>
  <c r="F380" i="23"/>
  <c r="E892" i="23"/>
  <c r="F892" i="23"/>
  <c r="E1596" i="23"/>
  <c r="F1596" i="23"/>
  <c r="E157" i="23"/>
  <c r="F157" i="23"/>
  <c r="F1181" i="23"/>
  <c r="E1181" i="23"/>
  <c r="E1693" i="23"/>
  <c r="F1693" i="23"/>
  <c r="F2205" i="23"/>
  <c r="E2205" i="23"/>
  <c r="E518" i="23"/>
  <c r="F518" i="23"/>
  <c r="E1030" i="23"/>
  <c r="F1030" i="23"/>
  <c r="E1222" i="23"/>
  <c r="F1222" i="23"/>
  <c r="E1143" i="23"/>
  <c r="F1143" i="23"/>
  <c r="E3152" i="23"/>
  <c r="F3152" i="23"/>
  <c r="E3536" i="23"/>
  <c r="F3856" i="23"/>
  <c r="E3856" i="23"/>
  <c r="F4048" i="23"/>
  <c r="E4048" i="23"/>
  <c r="F4368" i="23"/>
  <c r="E4368" i="23"/>
  <c r="F4880" i="23"/>
  <c r="E4880" i="23"/>
  <c r="E2977" i="23"/>
  <c r="F2977" i="23"/>
  <c r="F3169" i="23"/>
  <c r="E3169" i="23"/>
  <c r="E3489" i="23"/>
  <c r="F3489" i="23"/>
  <c r="E3681" i="23"/>
  <c r="F3681" i="23"/>
  <c r="E4705" i="23"/>
  <c r="F4705" i="23"/>
  <c r="E2674" i="23"/>
  <c r="F2674" i="23"/>
  <c r="E3826" i="23"/>
  <c r="F3826" i="23"/>
  <c r="E4338" i="23"/>
  <c r="F4338" i="23"/>
  <c r="F4530" i="23"/>
  <c r="E4530" i="23"/>
  <c r="F2819" i="23"/>
  <c r="E2819" i="23"/>
  <c r="F3139" i="23"/>
  <c r="E3139" i="23"/>
  <c r="F3331" i="23"/>
  <c r="E3331" i="23"/>
  <c r="F3843" i="23"/>
  <c r="E4035" i="23"/>
  <c r="F4035" i="23"/>
  <c r="F4163" i="23"/>
  <c r="E4163" i="23"/>
  <c r="E2428" i="23"/>
  <c r="F2428" i="23"/>
  <c r="E2940" i="23"/>
  <c r="F2940" i="23"/>
  <c r="F3964" i="23"/>
  <c r="E3964" i="23"/>
  <c r="F4156" i="23"/>
  <c r="E4156" i="23"/>
  <c r="F4476" i="23"/>
  <c r="E4476" i="23"/>
  <c r="E4988" i="23"/>
  <c r="F4988" i="23"/>
  <c r="E2453" i="23"/>
  <c r="F2453" i="23"/>
  <c r="F2773" i="23"/>
  <c r="E2773" i="23"/>
  <c r="E3605" i="23"/>
  <c r="F3605" i="23"/>
  <c r="F3797" i="23"/>
  <c r="E3797" i="23"/>
  <c r="E4117" i="23"/>
  <c r="F4117" i="23"/>
  <c r="E4501" i="23"/>
  <c r="F4501" i="23"/>
  <c r="E2414" i="23"/>
  <c r="F2414" i="23"/>
  <c r="E2606" i="23"/>
  <c r="F2606" i="23"/>
  <c r="E2798" i="23"/>
  <c r="F2798" i="23"/>
  <c r="E3118" i="23"/>
  <c r="F3118" i="23"/>
  <c r="F3438" i="23"/>
  <c r="E3438" i="23"/>
  <c r="F3630" i="23"/>
  <c r="E3630" i="23"/>
  <c r="F3950" i="23"/>
  <c r="E3950" i="23"/>
  <c r="E4654" i="23"/>
  <c r="F4654" i="23"/>
  <c r="F4846" i="23"/>
  <c r="E4846" i="23"/>
  <c r="F2631" i="23"/>
  <c r="E2631" i="23"/>
  <c r="E2951" i="23"/>
  <c r="F2951" i="23"/>
  <c r="E3143" i="23"/>
  <c r="F3143" i="23"/>
  <c r="F3271" i="23"/>
  <c r="E3271" i="23"/>
  <c r="E4487" i="23"/>
  <c r="F4487" i="23"/>
  <c r="E4999" i="23"/>
  <c r="F4999" i="23"/>
  <c r="E4283" i="23"/>
  <c r="F4283" i="23"/>
  <c r="F5105" i="23"/>
  <c r="E5105" i="23"/>
  <c r="F5233" i="23"/>
  <c r="E5233" i="23"/>
  <c r="E4355" i="23"/>
  <c r="F4355" i="23"/>
  <c r="E4491" i="23"/>
  <c r="F4491" i="23"/>
  <c r="E4627" i="23"/>
  <c r="F4627" i="23"/>
  <c r="E4763" i="23"/>
  <c r="F4763" i="23"/>
  <c r="E4899" i="23"/>
  <c r="F4899" i="23"/>
  <c r="F5182" i="23"/>
  <c r="E5182" i="23"/>
  <c r="F3638" i="23"/>
  <c r="E3638" i="23"/>
  <c r="F4022" i="23"/>
  <c r="E4022" i="23"/>
  <c r="F4662" i="23"/>
  <c r="E4662" i="23"/>
  <c r="F2511" i="23"/>
  <c r="E2511" i="23"/>
  <c r="E3279" i="23"/>
  <c r="F3279" i="23"/>
  <c r="E3535" i="23"/>
  <c r="F3535" i="23"/>
  <c r="E3919" i="23"/>
  <c r="F3919" i="23"/>
  <c r="E4623" i="23"/>
  <c r="F4623" i="23"/>
  <c r="F976" i="23"/>
  <c r="E976" i="23"/>
  <c r="F25" i="23"/>
  <c r="E25" i="23"/>
  <c r="F737" i="23"/>
  <c r="E737" i="23"/>
  <c r="F1057" i="23"/>
  <c r="E2273" i="23"/>
  <c r="F2273" i="23"/>
  <c r="F1706" i="23"/>
  <c r="E1706" i="23"/>
  <c r="E2026" i="23"/>
  <c r="F2026" i="23"/>
  <c r="F691" i="23"/>
  <c r="E691" i="23"/>
  <c r="E1715" i="23"/>
  <c r="F1715" i="23"/>
  <c r="E1907" i="23"/>
  <c r="F1907" i="23"/>
  <c r="E421" i="23"/>
  <c r="E1125" i="23"/>
  <c r="F1125" i="23"/>
  <c r="E1957" i="23"/>
  <c r="F1957" i="23"/>
  <c r="E76" i="23"/>
  <c r="F76" i="23"/>
  <c r="E270" i="23"/>
  <c r="F270" i="23"/>
  <c r="E782" i="23"/>
  <c r="F782" i="23"/>
  <c r="E1294" i="23"/>
  <c r="F1294" i="23"/>
  <c r="F1614" i="23"/>
  <c r="E1614" i="23"/>
  <c r="F59" i="23"/>
  <c r="E575" i="23"/>
  <c r="F575" i="23"/>
  <c r="E1599" i="23"/>
  <c r="F1599" i="23"/>
  <c r="F2303" i="23"/>
  <c r="E2303" i="23"/>
  <c r="E2584" i="23"/>
  <c r="F2584" i="23"/>
  <c r="F3928" i="23"/>
  <c r="E3928" i="23"/>
  <c r="F4440" i="23"/>
  <c r="E4440" i="23"/>
  <c r="F4632" i="23"/>
  <c r="E4632" i="23"/>
  <c r="E2601" i="23"/>
  <c r="F2601" i="23"/>
  <c r="E2921" i="23"/>
  <c r="F2921" i="23"/>
  <c r="F3113" i="23"/>
  <c r="E3113" i="23"/>
  <c r="E3945" i="23"/>
  <c r="F3945" i="23"/>
  <c r="F2554" i="23"/>
  <c r="E2554" i="23"/>
  <c r="E2746" i="23"/>
  <c r="F2746" i="23"/>
  <c r="E3578" i="23"/>
  <c r="F3578" i="23"/>
  <c r="E3770" i="23"/>
  <c r="F3770" i="23"/>
  <c r="E4090" i="23"/>
  <c r="F4090" i="23"/>
  <c r="F2379" i="23"/>
  <c r="E2379" i="23"/>
  <c r="E2763" i="23"/>
  <c r="F2763" i="23"/>
  <c r="E3403" i="23"/>
  <c r="F3403" i="23"/>
  <c r="E4107" i="23"/>
  <c r="F4107" i="23"/>
  <c r="E2372" i="23"/>
  <c r="F2372" i="23"/>
  <c r="E2884" i="23"/>
  <c r="F2884" i="23"/>
  <c r="F3396" i="23"/>
  <c r="E3396" i="23"/>
  <c r="F3908" i="23"/>
  <c r="E3908" i="23"/>
  <c r="F4548" i="23"/>
  <c r="E4548" i="23"/>
  <c r="F4740" i="23"/>
  <c r="E4740" i="23"/>
  <c r="F3229" i="23"/>
  <c r="E3229" i="23"/>
  <c r="E4253" i="23"/>
  <c r="F4253" i="23"/>
  <c r="E4573" i="23"/>
  <c r="F4573" i="23"/>
  <c r="F2358" i="23"/>
  <c r="E2358" i="23"/>
  <c r="E2678" i="23"/>
  <c r="F2678" i="23"/>
  <c r="E2934" i="23"/>
  <c r="F2934" i="23"/>
  <c r="F3958" i="23"/>
  <c r="E3958" i="23"/>
  <c r="E4342" i="23"/>
  <c r="F4342" i="23"/>
  <c r="F4726" i="23"/>
  <c r="E4726" i="23"/>
  <c r="E3727" i="23"/>
  <c r="F3727" i="23"/>
  <c r="F4111" i="23"/>
  <c r="E4111" i="23"/>
  <c r="E5104" i="23"/>
  <c r="F5104" i="23"/>
  <c r="E4931" i="23"/>
  <c r="F4931" i="23"/>
  <c r="E5075" i="23"/>
  <c r="F5075" i="23"/>
  <c r="E4963" i="23"/>
  <c r="F4963" i="23"/>
  <c r="F280" i="23"/>
  <c r="E280" i="23"/>
  <c r="F1304" i="23"/>
  <c r="E1304" i="23"/>
  <c r="F1577" i="23"/>
  <c r="E1577" i="23"/>
  <c r="E1769" i="23"/>
  <c r="F1769" i="23"/>
  <c r="E2162" i="23"/>
  <c r="F2162" i="23"/>
  <c r="E187" i="23"/>
  <c r="F187" i="23"/>
  <c r="E379" i="23"/>
  <c r="F379" i="23"/>
  <c r="E507" i="23"/>
  <c r="F507" i="23"/>
  <c r="E460" i="23"/>
  <c r="F460" i="23"/>
  <c r="F1996" i="23"/>
  <c r="E1996" i="23"/>
  <c r="F237" i="23"/>
  <c r="E1261" i="23"/>
  <c r="F1261" i="23"/>
  <c r="E2093" i="23"/>
  <c r="F2093" i="23"/>
  <c r="E85" i="23"/>
  <c r="F85" i="23"/>
  <c r="E598" i="23"/>
  <c r="F598" i="23"/>
  <c r="F1110" i="23"/>
  <c r="E1110" i="23"/>
  <c r="E2134" i="23"/>
  <c r="F2134" i="23"/>
  <c r="F711" i="23"/>
  <c r="E711" i="23"/>
  <c r="E1415" i="23"/>
  <c r="F1415" i="23"/>
  <c r="E1927" i="23"/>
  <c r="F1927" i="23"/>
  <c r="F2247" i="23"/>
  <c r="E2247" i="23"/>
  <c r="E2720" i="23"/>
  <c r="F2720" i="23"/>
  <c r="E2912" i="23"/>
  <c r="F4448" i="23"/>
  <c r="E4448" i="23"/>
  <c r="E4960" i="23"/>
  <c r="F4960" i="23"/>
  <c r="E2545" i="23"/>
  <c r="F2545" i="23"/>
  <c r="E2737" i="23"/>
  <c r="F2737" i="23"/>
  <c r="E3057" i="23"/>
  <c r="F3057" i="23"/>
  <c r="F3249" i="23"/>
  <c r="E3249" i="23"/>
  <c r="E3569" i="23"/>
  <c r="F3569" i="23"/>
  <c r="E3761" i="23"/>
  <c r="F3761" i="23"/>
  <c r="E3953" i="23"/>
  <c r="F3953" i="23"/>
  <c r="F4785" i="23"/>
  <c r="E2562" i="23"/>
  <c r="F2562" i="23"/>
  <c r="E3394" i="23"/>
  <c r="F3394" i="23"/>
  <c r="E4418" i="23"/>
  <c r="F4418" i="23"/>
  <c r="E4610" i="23"/>
  <c r="F4610" i="23"/>
  <c r="E4802" i="23"/>
  <c r="F4802" i="23"/>
  <c r="F2387" i="23"/>
  <c r="E2387" i="23"/>
  <c r="F3219" i="23"/>
  <c r="E3219" i="23"/>
  <c r="E3923" i="23"/>
  <c r="F3923" i="23"/>
  <c r="F4115" i="23"/>
  <c r="E4115" i="23"/>
  <c r="E2316" i="23"/>
  <c r="F2316" i="23"/>
  <c r="E2828" i="23"/>
  <c r="F2828" i="23"/>
  <c r="F4556" i="23"/>
  <c r="E4556" i="23"/>
  <c r="E2341" i="23"/>
  <c r="F2341" i="23"/>
  <c r="F3173" i="23"/>
  <c r="E3173" i="23"/>
  <c r="F3877" i="23"/>
  <c r="E3877" i="23"/>
  <c r="F4197" i="23"/>
  <c r="E4709" i="23"/>
  <c r="F4709" i="23"/>
  <c r="E4901" i="23"/>
  <c r="F4901" i="23"/>
  <c r="E2686" i="23"/>
  <c r="F2686" i="23"/>
  <c r="F3518" i="23"/>
  <c r="E3518" i="23"/>
  <c r="F3710" i="23"/>
  <c r="E3710" i="23"/>
  <c r="F3902" i="23"/>
  <c r="E3902" i="23"/>
  <c r="F4030" i="23"/>
  <c r="E4030" i="23"/>
  <c r="F4926" i="23"/>
  <c r="E4926" i="23"/>
  <c r="F2519" i="23"/>
  <c r="E2519" i="23"/>
  <c r="F2839" i="23"/>
  <c r="E2839" i="23"/>
  <c r="E3031" i="23"/>
  <c r="F3031" i="23"/>
  <c r="E4055" i="23"/>
  <c r="F4055" i="23"/>
  <c r="E4567" i="23"/>
  <c r="F4567" i="23"/>
  <c r="E4779" i="23"/>
  <c r="F4779" i="23"/>
  <c r="E4851" i="23"/>
  <c r="F4851" i="23"/>
  <c r="E5304" i="23"/>
  <c r="F5304" i="23"/>
  <c r="E4995" i="23"/>
  <c r="F4995" i="23"/>
  <c r="E5019" i="23"/>
  <c r="F5019" i="23"/>
  <c r="E5211" i="23"/>
  <c r="F5211" i="23"/>
  <c r="E5036" i="23"/>
  <c r="F5036" i="23"/>
  <c r="E5053" i="23"/>
  <c r="F5053" i="23"/>
  <c r="E3951" i="23"/>
  <c r="F3951" i="23"/>
  <c r="E5337" i="23"/>
  <c r="F5337" i="23"/>
  <c r="F5030" i="23"/>
  <c r="E5030" i="23"/>
  <c r="E544" i="23"/>
  <c r="F544" i="23"/>
  <c r="F625" i="23"/>
  <c r="E625" i="23"/>
  <c r="F817" i="23"/>
  <c r="E1137" i="23"/>
  <c r="F1137" i="23"/>
  <c r="E186" i="23"/>
  <c r="F186" i="23"/>
  <c r="E378" i="23"/>
  <c r="F378" i="23"/>
  <c r="E570" i="23"/>
  <c r="E259" i="23"/>
  <c r="F259" i="23"/>
  <c r="E451" i="23"/>
  <c r="F451" i="23"/>
  <c r="E963" i="23"/>
  <c r="F963" i="23"/>
  <c r="E1283" i="23"/>
  <c r="F1283" i="23"/>
  <c r="F340" i="23"/>
  <c r="E340" i="23"/>
  <c r="E532" i="23"/>
  <c r="F532" i="23"/>
  <c r="F1044" i="23"/>
  <c r="E1044" i="23"/>
  <c r="F2068" i="23"/>
  <c r="E2068" i="23"/>
  <c r="E309" i="23"/>
  <c r="F309" i="23"/>
  <c r="F821" i="23"/>
  <c r="E821" i="23"/>
  <c r="E1845" i="23"/>
  <c r="E2165" i="23"/>
  <c r="F2165" i="23"/>
  <c r="E158" i="23"/>
  <c r="F158" i="23"/>
  <c r="E350" i="23"/>
  <c r="F350" i="23"/>
  <c r="E990" i="23"/>
  <c r="F990" i="23"/>
  <c r="E2014" i="23"/>
  <c r="F2014" i="23"/>
  <c r="E2206" i="23"/>
  <c r="F2206" i="23"/>
  <c r="E463" i="23"/>
  <c r="F463" i="23"/>
  <c r="E2472" i="23"/>
  <c r="F2472" i="23"/>
  <c r="F4200" i="23"/>
  <c r="E4200" i="23"/>
  <c r="F2809" i="23"/>
  <c r="E2809" i="23"/>
  <c r="F3833" i="23"/>
  <c r="E3833" i="23"/>
  <c r="E4153" i="23"/>
  <c r="E4665" i="23"/>
  <c r="F4665" i="23"/>
  <c r="E2314" i="23"/>
  <c r="F2314" i="23"/>
  <c r="E2954" i="23"/>
  <c r="F2954" i="23"/>
  <c r="E3338" i="23"/>
  <c r="F3338" i="23"/>
  <c r="E3466" i="23"/>
  <c r="F3466" i="23"/>
  <c r="E3658" i="23"/>
  <c r="F3978" i="23"/>
  <c r="E3978" i="23"/>
  <c r="F4682" i="23"/>
  <c r="E4682" i="23"/>
  <c r="E2459" i="23"/>
  <c r="F2971" i="23"/>
  <c r="E2971" i="23"/>
  <c r="F3163" i="23"/>
  <c r="E3163" i="23"/>
  <c r="E2580" i="23"/>
  <c r="F2580" i="23"/>
  <c r="F4436" i="23"/>
  <c r="E4436" i="23"/>
  <c r="F4628" i="23"/>
  <c r="E4628" i="23"/>
  <c r="E2605" i="23"/>
  <c r="F2605" i="23"/>
  <c r="F2925" i="23"/>
  <c r="E2925" i="23"/>
  <c r="F3245" i="23"/>
  <c r="E3245" i="23"/>
  <c r="E2438" i="23"/>
  <c r="E2758" i="23"/>
  <c r="F2758" i="23"/>
  <c r="E2950" i="23"/>
  <c r="F2950" i="23"/>
  <c r="E3078" i="23"/>
  <c r="F3078" i="23"/>
  <c r="F3590" i="23"/>
  <c r="E3782" i="23"/>
  <c r="F3782" i="23"/>
  <c r="F3974" i="23"/>
  <c r="E3974" i="23"/>
  <c r="F4294" i="23"/>
  <c r="E4998" i="23"/>
  <c r="F4998" i="23"/>
  <c r="E3423" i="23"/>
  <c r="F3423" i="23"/>
  <c r="E3935" i="23"/>
  <c r="E4447" i="23"/>
  <c r="F4447" i="23"/>
  <c r="E5239" i="23"/>
  <c r="F5239" i="23"/>
  <c r="F5056" i="23"/>
  <c r="E5056" i="23"/>
  <c r="F5065" i="23"/>
  <c r="E5091" i="23"/>
  <c r="F5091" i="23"/>
  <c r="E5108" i="23"/>
  <c r="F5108" i="23"/>
  <c r="F5125" i="23"/>
  <c r="E5125" i="23"/>
  <c r="E5338" i="23"/>
  <c r="F5338" i="23"/>
  <c r="E5291" i="23"/>
  <c r="F5291" i="23"/>
  <c r="E4643" i="23"/>
  <c r="F4643" i="23"/>
  <c r="E3375" i="23"/>
  <c r="F3375" i="23"/>
  <c r="E3887" i="23"/>
  <c r="F3887" i="23"/>
  <c r="E4591" i="23"/>
  <c r="F4591" i="23"/>
  <c r="F3" i="23"/>
  <c r="E3" i="23"/>
  <c r="E4811" i="23"/>
  <c r="F4811" i="23"/>
  <c r="E4947" i="23"/>
  <c r="F4947" i="23"/>
  <c r="E1000" i="23"/>
  <c r="F1000" i="23"/>
  <c r="F1320" i="23"/>
  <c r="E1320" i="23"/>
  <c r="E395" i="23"/>
  <c r="F395" i="23"/>
  <c r="E907" i="23"/>
  <c r="F907" i="23"/>
  <c r="E1227" i="23"/>
  <c r="F1227" i="23"/>
  <c r="E1739" i="23"/>
  <c r="F1739" i="23"/>
  <c r="E668" i="23"/>
  <c r="F668" i="23"/>
  <c r="F988" i="23"/>
  <c r="E988" i="23"/>
  <c r="E1500" i="23"/>
  <c r="F1500" i="23"/>
  <c r="E2012" i="23"/>
  <c r="E253" i="23"/>
  <c r="F253" i="23"/>
  <c r="E294" i="23"/>
  <c r="F294" i="23"/>
  <c r="E407" i="23"/>
  <c r="F599" i="23"/>
  <c r="E599" i="23"/>
  <c r="E1111" i="23"/>
  <c r="F1111" i="23"/>
  <c r="E3120" i="23"/>
  <c r="F3120" i="23"/>
  <c r="F4464" i="23"/>
  <c r="E4464" i="23"/>
  <c r="E4976" i="23"/>
  <c r="F4976" i="23"/>
  <c r="E2753" i="23"/>
  <c r="F2753" i="23"/>
  <c r="E2945" i="23"/>
  <c r="F2945" i="23"/>
  <c r="E3073" i="23"/>
  <c r="F3073" i="23"/>
  <c r="F3265" i="23"/>
  <c r="E3265" i="23"/>
  <c r="E3585" i="23"/>
  <c r="F3585" i="23"/>
  <c r="E3777" i="23"/>
  <c r="F3777" i="23"/>
  <c r="F4801" i="23"/>
  <c r="E4801" i="23"/>
  <c r="E2386" i="23"/>
  <c r="F2386" i="23"/>
  <c r="E3410" i="23"/>
  <c r="F3410" i="23"/>
  <c r="E4114" i="23"/>
  <c r="F4114" i="23"/>
  <c r="E4434" i="23"/>
  <c r="F4434" i="23"/>
  <c r="E4626" i="23"/>
  <c r="F4626" i="23"/>
  <c r="E4818" i="23"/>
  <c r="F4818" i="23"/>
  <c r="F2595" i="23"/>
  <c r="E2595" i="23"/>
  <c r="F3235" i="23"/>
  <c r="E3235" i="23"/>
  <c r="E4131" i="23"/>
  <c r="F4131" i="23"/>
  <c r="E2524" i="23"/>
  <c r="F4060" i="23"/>
  <c r="F2869" i="23"/>
  <c r="E2869" i="23"/>
  <c r="E4085" i="23"/>
  <c r="F4085" i="23"/>
  <c r="E4917" i="23"/>
  <c r="F4917" i="23"/>
  <c r="E2510" i="23"/>
  <c r="F2510" i="23"/>
  <c r="E3022" i="23"/>
  <c r="F3534" i="23"/>
  <c r="E3534" i="23"/>
  <c r="F3726" i="23"/>
  <c r="E3726" i="23"/>
  <c r="F4238" i="23"/>
  <c r="F2343" i="23"/>
  <c r="E2343" i="23"/>
  <c r="F3367" i="23"/>
  <c r="E3367" i="23"/>
  <c r="E4583" i="23"/>
  <c r="F4583" i="23"/>
  <c r="E4907" i="23"/>
  <c r="F4907" i="23"/>
  <c r="F5009" i="23"/>
  <c r="E5009" i="23"/>
  <c r="F5018" i="23"/>
  <c r="E5018" i="23"/>
  <c r="E3567" i="23"/>
  <c r="F880" i="23"/>
  <c r="E880" i="23"/>
  <c r="E1904" i="23"/>
  <c r="F1904" i="23"/>
  <c r="F129" i="23"/>
  <c r="E129" i="23"/>
  <c r="F449" i="23"/>
  <c r="F641" i="23"/>
  <c r="F833" i="23"/>
  <c r="E2177" i="23"/>
  <c r="F2177" i="23"/>
  <c r="E394" i="23"/>
  <c r="F394" i="23"/>
  <c r="F586" i="23"/>
  <c r="F1418" i="23"/>
  <c r="E1418" i="23"/>
  <c r="F1738" i="23"/>
  <c r="E1738" i="23"/>
  <c r="F1107" i="23"/>
  <c r="E1107" i="23"/>
  <c r="E1811" i="23"/>
  <c r="F1811" i="23"/>
  <c r="F28" i="23"/>
  <c r="E28" i="23"/>
  <c r="F2276" i="23"/>
  <c r="E133" i="23"/>
  <c r="F133" i="23"/>
  <c r="F1157" i="23"/>
  <c r="E1157" i="23"/>
  <c r="F1349" i="23"/>
  <c r="E1349" i="23"/>
  <c r="E686" i="23"/>
  <c r="F686" i="23"/>
  <c r="E1198" i="23"/>
  <c r="F1198" i="23"/>
  <c r="E1390" i="23"/>
  <c r="F1390" i="23"/>
  <c r="F1710" i="23"/>
  <c r="E479" i="23"/>
  <c r="F479" i="23"/>
  <c r="F671" i="23"/>
  <c r="E991" i="23"/>
  <c r="F991" i="23"/>
  <c r="E1183" i="23"/>
  <c r="F1183" i="23"/>
  <c r="E1311" i="23"/>
  <c r="F1311" i="23"/>
  <c r="F2207" i="23"/>
  <c r="F2286" i="23"/>
  <c r="F3320" i="23"/>
  <c r="E3320" i="23"/>
  <c r="E4041" i="23"/>
  <c r="F4041" i="23"/>
  <c r="F4873" i="23"/>
  <c r="E4873" i="23"/>
  <c r="E3354" i="23"/>
  <c r="F3354" i="23"/>
  <c r="E3482" i="23"/>
  <c r="F3482" i="23"/>
  <c r="E3674" i="23"/>
  <c r="F3674" i="23"/>
  <c r="F3866" i="23"/>
  <c r="E3866" i="23"/>
  <c r="E4698" i="23"/>
  <c r="F4698" i="23"/>
  <c r="F4890" i="23"/>
  <c r="E4890" i="23"/>
  <c r="F2795" i="23"/>
  <c r="E2795" i="23"/>
  <c r="E4011" i="23"/>
  <c r="E2218" i="23"/>
  <c r="F2218" i="23"/>
  <c r="F3620" i="23"/>
  <c r="E3620" i="23"/>
  <c r="F3812" i="23"/>
  <c r="E3812" i="23"/>
  <c r="F4132" i="23"/>
  <c r="F4644" i="23"/>
  <c r="E4644" i="23"/>
  <c r="E4836" i="23"/>
  <c r="F4836" i="23"/>
  <c r="F2429" i="23"/>
  <c r="E2429" i="23"/>
  <c r="E2621" i="23"/>
  <c r="F2621" i="23"/>
  <c r="F2941" i="23"/>
  <c r="E2941" i="23"/>
  <c r="F3261" i="23"/>
  <c r="E3261" i="23"/>
  <c r="E4989" i="23"/>
  <c r="F4989" i="23"/>
  <c r="E2774" i="23"/>
  <c r="F2774" i="23"/>
  <c r="F3606" i="23"/>
  <c r="E3606" i="23"/>
  <c r="E3798" i="23"/>
  <c r="F3798" i="23"/>
  <c r="E4118" i="23"/>
  <c r="F4118" i="23"/>
  <c r="E4310" i="23"/>
  <c r="F4310" i="23"/>
  <c r="F5060" i="23"/>
  <c r="E5060" i="23"/>
  <c r="E2224" i="23" l="1"/>
  <c r="E500" i="23"/>
  <c r="E965" i="23"/>
  <c r="E1385" i="23"/>
  <c r="E1784" i="23"/>
  <c r="E2252" i="23"/>
  <c r="E994" i="23"/>
  <c r="E5094" i="23"/>
  <c r="E4297" i="23"/>
  <c r="E3547" i="23"/>
  <c r="E1925" i="23"/>
  <c r="E3322" i="23"/>
  <c r="F680" i="23"/>
  <c r="F2147" i="23"/>
  <c r="F2179" i="23"/>
  <c r="E2109" i="23"/>
  <c r="E1448" i="23"/>
  <c r="F1099" i="23"/>
  <c r="F1299" i="23"/>
  <c r="F2832" i="23"/>
  <c r="E859" i="23"/>
  <c r="F1112" i="23"/>
  <c r="E1488" i="23"/>
  <c r="F282" i="23"/>
  <c r="E3556" i="23"/>
  <c r="F1231" i="23"/>
  <c r="F2345" i="23"/>
  <c r="E1480" i="23"/>
  <c r="F4651" i="23"/>
  <c r="F1262" i="23"/>
  <c r="E4428" i="23"/>
  <c r="E3488" i="23"/>
  <c r="F332" i="23"/>
  <c r="F4666" i="23"/>
  <c r="E2231" i="23"/>
  <c r="E4889" i="23"/>
  <c r="F4553" i="23"/>
  <c r="F1902" i="23"/>
  <c r="F2433" i="23"/>
  <c r="F368" i="23"/>
  <c r="F1644" i="23"/>
  <c r="F241" i="23"/>
  <c r="F450" i="23"/>
  <c r="F578" i="23"/>
  <c r="F3334" i="23"/>
  <c r="F9" i="23"/>
  <c r="F2288" i="23"/>
  <c r="E5172" i="23"/>
  <c r="F1358" i="23"/>
  <c r="E4072" i="23"/>
  <c r="F1082" i="23"/>
  <c r="F3286" i="23"/>
  <c r="F4653" i="23"/>
  <c r="E4008" i="23"/>
  <c r="F4454" i="23"/>
  <c r="E1844" i="23"/>
  <c r="E3957" i="23"/>
  <c r="F4399" i="23"/>
  <c r="F973" i="23"/>
  <c r="E2800" i="23"/>
  <c r="E3155" i="23"/>
  <c r="F1833" i="23"/>
  <c r="F366" i="23"/>
  <c r="F1471" i="23"/>
  <c r="E5" i="23"/>
  <c r="E1908" i="23"/>
  <c r="F2596" i="23"/>
  <c r="F40" i="23"/>
  <c r="E4993" i="23"/>
  <c r="F2366" i="23"/>
  <c r="F1335" i="23"/>
  <c r="E373" i="23"/>
  <c r="F217" i="23"/>
  <c r="F1361" i="23"/>
  <c r="E4570" i="23"/>
  <c r="E4216" i="23"/>
  <c r="E1785" i="23"/>
  <c r="F638" i="23"/>
  <c r="F2075" i="23"/>
  <c r="F3050" i="23"/>
  <c r="E1498" i="23"/>
  <c r="F229" i="23"/>
  <c r="F2440" i="23"/>
  <c r="E2652" i="23"/>
  <c r="F4489" i="23"/>
  <c r="F1700" i="23"/>
  <c r="E5163" i="23"/>
  <c r="F4879" i="23"/>
  <c r="F838" i="23"/>
  <c r="E3768" i="23"/>
  <c r="E3197" i="23"/>
  <c r="F3883" i="23"/>
  <c r="F1567" i="23"/>
  <c r="F5064" i="23"/>
  <c r="F3276" i="23"/>
  <c r="F2697" i="23"/>
  <c r="F4243" i="23"/>
  <c r="F2831" i="23"/>
  <c r="E2397" i="23"/>
  <c r="E299" i="23"/>
  <c r="F1251" i="23"/>
  <c r="F4097" i="23"/>
  <c r="F214" i="23"/>
  <c r="F2300" i="23"/>
  <c r="F1951" i="23"/>
  <c r="F4529" i="23"/>
  <c r="F1433" i="23"/>
  <c r="F648" i="23"/>
  <c r="E3123" i="23"/>
  <c r="E3510" i="23"/>
  <c r="F2669" i="23"/>
  <c r="E360" i="23"/>
  <c r="E3233" i="23"/>
  <c r="F4991" i="23"/>
  <c r="E4942" i="23"/>
  <c r="E3107" i="23"/>
  <c r="F476" i="23"/>
  <c r="F5255" i="23"/>
  <c r="F4465" i="23"/>
  <c r="F1010" i="23"/>
  <c r="E3588" i="23"/>
  <c r="E2559" i="23"/>
  <c r="F2860" i="23"/>
  <c r="F3264" i="23"/>
  <c r="F1018" i="23"/>
  <c r="E780" i="23"/>
  <c r="F1944" i="23"/>
  <c r="E1989" i="23"/>
  <c r="E3363" i="23"/>
  <c r="F2569" i="23"/>
  <c r="F5383" i="23"/>
  <c r="E2326" i="23"/>
  <c r="E3371" i="23"/>
  <c r="F2791" i="23"/>
  <c r="F2261" i="23"/>
  <c r="F323" i="23"/>
  <c r="F4657" i="23"/>
  <c r="E4920" i="23"/>
  <c r="E159" i="23"/>
  <c r="E1714" i="23"/>
  <c r="E4841" i="23"/>
  <c r="E2237" i="23"/>
  <c r="E2094" i="23"/>
  <c r="F2506" i="23"/>
  <c r="F903" i="23"/>
  <c r="F1257" i="23"/>
  <c r="E2726" i="23"/>
  <c r="F3056" i="23"/>
  <c r="F1559" i="23"/>
  <c r="E3412" i="23"/>
  <c r="F1840" i="23"/>
  <c r="F5152" i="23"/>
  <c r="F5381" i="23"/>
  <c r="E5330" i="23"/>
  <c r="E4034" i="23"/>
  <c r="E3349" i="23"/>
  <c r="F2449" i="23"/>
  <c r="E5050" i="23"/>
  <c r="F1341" i="23"/>
  <c r="E2813" i="23"/>
  <c r="E811" i="23"/>
  <c r="E3776" i="23"/>
  <c r="E2037" i="23"/>
  <c r="E51" i="23"/>
  <c r="E3979" i="23"/>
  <c r="E211" i="23"/>
  <c r="F228" i="23"/>
  <c r="F2873" i="23"/>
  <c r="F1327" i="23"/>
  <c r="F2665" i="23"/>
  <c r="E345" i="23"/>
  <c r="F2055" i="23"/>
  <c r="F322" i="23"/>
  <c r="E468" i="23"/>
  <c r="E1993" i="23"/>
  <c r="E830" i="23"/>
  <c r="F1912" i="23"/>
  <c r="E2115" i="23"/>
  <c r="F4199" i="23"/>
  <c r="E3753" i="23"/>
  <c r="F2124" i="23"/>
  <c r="F4078" i="23"/>
  <c r="F1838" i="23"/>
  <c r="F3301" i="23"/>
  <c r="F4017" i="23"/>
  <c r="F1642" i="23"/>
  <c r="F4075" i="23"/>
  <c r="E3272" i="23"/>
  <c r="F2547" i="23"/>
  <c r="F4750" i="23"/>
  <c r="E4405" i="23"/>
  <c r="F3381" i="23"/>
  <c r="E2561" i="23"/>
  <c r="F3952" i="23"/>
  <c r="E4127" i="23"/>
  <c r="F286" i="23"/>
  <c r="F4796" i="23"/>
  <c r="F496" i="23"/>
  <c r="E4533" i="23"/>
  <c r="F4756" i="23"/>
  <c r="E30" i="23"/>
  <c r="F5081" i="23"/>
  <c r="E3505" i="23"/>
  <c r="E4787" i="23"/>
  <c r="F1675" i="23"/>
  <c r="E4717" i="23"/>
  <c r="F3181" i="23"/>
  <c r="F369" i="23"/>
  <c r="E1340" i="23"/>
  <c r="E4569" i="23"/>
  <c r="F2166" i="23"/>
  <c r="E3309" i="23"/>
  <c r="E2764" i="23"/>
  <c r="E1740" i="23"/>
  <c r="E3421" i="23"/>
  <c r="E639" i="23"/>
  <c r="F4181" i="23"/>
  <c r="E2492" i="23"/>
  <c r="E3302" i="23"/>
  <c r="F3828" i="23"/>
  <c r="E2477" i="23"/>
  <c r="F2291" i="23"/>
  <c r="E4450" i="23"/>
  <c r="E300" i="23"/>
  <c r="E2290" i="23"/>
  <c r="E3778" i="23"/>
  <c r="F4128" i="23"/>
  <c r="E371" i="23"/>
  <c r="F4211" i="23"/>
  <c r="E4064" i="23"/>
  <c r="E2845" i="23"/>
  <c r="E1988" i="23"/>
  <c r="F3200" i="23"/>
  <c r="E1722" i="23"/>
  <c r="F2370" i="23"/>
  <c r="F1834" i="23"/>
  <c r="F4739" i="23"/>
  <c r="F3617" i="23"/>
  <c r="E1917" i="23"/>
  <c r="E2217" i="23"/>
  <c r="E2768" i="23"/>
  <c r="F966" i="23"/>
  <c r="F1237" i="23"/>
  <c r="E768" i="23"/>
  <c r="F3497" i="23"/>
  <c r="E1578" i="23"/>
  <c r="F3839" i="23"/>
  <c r="F2612" i="23"/>
  <c r="E1792" i="23"/>
  <c r="E4054" i="23"/>
  <c r="E3329" i="23"/>
  <c r="F5155" i="23"/>
  <c r="E731" i="23"/>
  <c r="F431" i="23"/>
  <c r="E2126" i="23"/>
  <c r="F405" i="23"/>
  <c r="E3064" i="23"/>
  <c r="E3612" i="23"/>
  <c r="F953" i="23"/>
  <c r="F1748" i="23"/>
  <c r="E5043" i="23"/>
  <c r="F2417" i="23"/>
  <c r="F1814" i="23"/>
  <c r="F54" i="23"/>
  <c r="F250" i="23"/>
  <c r="F1095" i="23"/>
  <c r="E1496" i="23"/>
  <c r="F974" i="23"/>
  <c r="F4210" i="23"/>
  <c r="E2015" i="23"/>
  <c r="E799" i="23"/>
  <c r="F2400" i="23"/>
  <c r="E3716" i="23"/>
  <c r="F4385" i="23"/>
  <c r="E989" i="23"/>
  <c r="F5015" i="23"/>
  <c r="F4391" i="23"/>
  <c r="E4946" i="23"/>
  <c r="E3291" i="23"/>
  <c r="F2600" i="23"/>
  <c r="F1404" i="23"/>
  <c r="E2879" i="23"/>
  <c r="E2176" i="23"/>
  <c r="F4856" i="23"/>
  <c r="F1939" i="23"/>
  <c r="E403" i="23"/>
  <c r="E3786" i="23"/>
  <c r="E2877" i="23"/>
  <c r="E2861" i="23"/>
  <c r="F4267" i="23"/>
  <c r="F534" i="23"/>
  <c r="F489" i="23"/>
  <c r="F1962" i="23"/>
  <c r="E993" i="23"/>
  <c r="E2755" i="23"/>
  <c r="F2593" i="23"/>
  <c r="F1921" i="23"/>
  <c r="F3154" i="23"/>
  <c r="F5299" i="23"/>
  <c r="F3871" i="23"/>
  <c r="F3799" i="23"/>
  <c r="F3475" i="23"/>
  <c r="F327" i="23"/>
  <c r="F4275" i="23"/>
  <c r="F968" i="23"/>
  <c r="E2335" i="23"/>
  <c r="F3582" i="23"/>
  <c r="E2269" i="23"/>
  <c r="F967" i="23"/>
  <c r="F142" i="23"/>
  <c r="E3890" i="23"/>
  <c r="E695" i="23"/>
  <c r="F1898" i="23"/>
  <c r="F4751" i="23"/>
  <c r="E2120" i="23"/>
  <c r="F3162" i="23"/>
  <c r="F1733" i="23"/>
  <c r="F2856" i="23"/>
  <c r="E284" i="23"/>
  <c r="E832" i="23"/>
  <c r="F132" i="23"/>
  <c r="F676" i="23"/>
  <c r="F1547" i="23"/>
  <c r="E3792" i="23"/>
  <c r="F4562" i="23"/>
  <c r="E4737" i="23"/>
  <c r="E5145" i="23"/>
  <c r="F2648" i="23"/>
  <c r="E208" i="23"/>
  <c r="F3372" i="23"/>
  <c r="E630" i="23"/>
  <c r="F3862" i="23"/>
  <c r="E1363" i="23"/>
  <c r="F861" i="23"/>
  <c r="E3550" i="23"/>
  <c r="F1022" i="23"/>
  <c r="F2842" i="23"/>
  <c r="E975" i="23"/>
  <c r="F3927" i="23"/>
  <c r="F3641" i="23"/>
  <c r="F550" i="23"/>
  <c r="F701" i="23"/>
  <c r="E313" i="23"/>
  <c r="F2541" i="23"/>
  <c r="F4483" i="23"/>
  <c r="F4271" i="23"/>
  <c r="E2851" i="23"/>
  <c r="F1849" i="23"/>
  <c r="E3347" i="23"/>
  <c r="F4972" i="23"/>
  <c r="F3684" i="23"/>
  <c r="F1465" i="23"/>
  <c r="E567" i="23"/>
  <c r="F3823" i="23"/>
  <c r="F1396" i="23"/>
  <c r="F4861" i="23"/>
  <c r="E1013" i="23"/>
  <c r="F2607" i="23"/>
  <c r="E982" i="23"/>
  <c r="E3160" i="23"/>
  <c r="F5127" i="23"/>
  <c r="F3969" i="23"/>
  <c r="E3735" i="23"/>
  <c r="E2426" i="23"/>
  <c r="E548" i="23"/>
  <c r="E1332" i="23"/>
  <c r="F5077" i="23"/>
  <c r="E1240" i="23"/>
  <c r="F5046" i="23"/>
  <c r="F3081" i="23"/>
  <c r="E825" i="23"/>
  <c r="E1580" i="23"/>
  <c r="F947" i="23"/>
  <c r="F4451" i="23"/>
  <c r="E1856" i="23"/>
  <c r="F589" i="23"/>
  <c r="F1089" i="23"/>
  <c r="E3755" i="23"/>
  <c r="F1027" i="23"/>
  <c r="F2797" i="23"/>
  <c r="F883" i="23"/>
  <c r="E2986" i="23"/>
  <c r="E2187" i="23"/>
  <c r="F2516" i="23"/>
  <c r="F2552" i="23"/>
  <c r="F1090" i="23"/>
  <c r="E633" i="23"/>
  <c r="E1275" i="23"/>
  <c r="E20" i="23"/>
  <c r="E2979" i="23"/>
  <c r="E4392" i="23"/>
  <c r="F4840" i="23"/>
  <c r="E81" i="23"/>
  <c r="E553" i="23"/>
  <c r="E4558" i="23"/>
  <c r="E1858" i="23"/>
  <c r="F652" i="23"/>
  <c r="E964" i="23"/>
  <c r="E2102" i="23"/>
  <c r="E667" i="23"/>
  <c r="F2778" i="23"/>
  <c r="F2170" i="23"/>
  <c r="F155" i="23"/>
  <c r="F1801" i="23"/>
  <c r="F177" i="23"/>
  <c r="F34" i="23"/>
  <c r="F1835" i="23"/>
  <c r="F352" i="23"/>
  <c r="F2180" i="23"/>
  <c r="F614" i="23"/>
  <c r="F5142" i="23"/>
  <c r="F57" i="23"/>
  <c r="F521" i="23"/>
  <c r="F3913" i="23"/>
  <c r="E1070" i="23"/>
  <c r="F1003" i="23"/>
  <c r="F1525" i="23"/>
  <c r="E1353" i="23"/>
  <c r="E377" i="23"/>
  <c r="E1517" i="23"/>
  <c r="F580" i="23"/>
  <c r="F849" i="23"/>
  <c r="E1959" i="23"/>
  <c r="F1563" i="23"/>
  <c r="F2008" i="23"/>
  <c r="F188" i="23"/>
  <c r="E516" i="23"/>
  <c r="E541" i="23"/>
  <c r="F223" i="23"/>
  <c r="E1264" i="23"/>
  <c r="F1345" i="23"/>
  <c r="F1689" i="23"/>
  <c r="F689" i="23"/>
  <c r="F4366" i="23"/>
  <c r="F1867" i="23"/>
  <c r="F4370" i="23"/>
  <c r="F2544" i="23"/>
  <c r="F173" i="23"/>
  <c r="F2264" i="23"/>
  <c r="E634" i="23"/>
  <c r="F3667" i="23"/>
  <c r="F4249" i="23"/>
  <c r="F603" i="23"/>
  <c r="E3051" i="23"/>
  <c r="F420" i="23"/>
  <c r="F2976" i="23"/>
  <c r="F1683" i="23"/>
  <c r="F3441" i="23"/>
  <c r="E1788" i="23"/>
  <c r="E5049" i="23"/>
  <c r="F4819" i="23"/>
  <c r="F3223" i="23"/>
  <c r="E4640" i="23"/>
  <c r="F4329" i="23"/>
  <c r="F3975" i="23"/>
  <c r="F331" i="23"/>
  <c r="F1203" i="23"/>
  <c r="F597" i="23"/>
  <c r="F13" i="23"/>
  <c r="F735" i="23"/>
  <c r="F480" i="23"/>
  <c r="E1424" i="23"/>
  <c r="E632" i="23"/>
  <c r="F2930" i="23"/>
  <c r="F1077" i="23"/>
  <c r="F1048" i="23"/>
  <c r="F2213" i="23"/>
  <c r="E513" i="23"/>
  <c r="E2523" i="23"/>
  <c r="E97" i="23"/>
  <c r="F364" i="23"/>
  <c r="F1042" i="23"/>
  <c r="F86" i="23"/>
  <c r="F1149" i="23"/>
  <c r="E2793" i="23"/>
  <c r="F1015" i="23"/>
  <c r="F878" i="23"/>
  <c r="F778" i="23"/>
  <c r="F1113" i="23"/>
  <c r="F347" i="23"/>
  <c r="F1477" i="23"/>
  <c r="E1520" i="23"/>
  <c r="F2128" i="23"/>
  <c r="E936" i="23"/>
  <c r="E2675" i="23"/>
  <c r="F110" i="23"/>
  <c r="E4720" i="23"/>
  <c r="F926" i="23"/>
  <c r="F122" i="23"/>
  <c r="F995" i="23"/>
  <c r="F1873" i="23"/>
  <c r="E721" i="23"/>
  <c r="F543" i="23"/>
  <c r="F3474" i="23"/>
  <c r="F2464" i="23"/>
  <c r="F1848" i="23"/>
  <c r="F4229" i="23"/>
  <c r="E3179" i="23"/>
  <c r="F2680" i="23"/>
  <c r="F4547" i="23"/>
  <c r="E2052" i="23"/>
  <c r="F3239" i="23"/>
  <c r="E3986" i="23"/>
  <c r="F998" i="23"/>
  <c r="E715" i="23"/>
  <c r="F1987" i="23"/>
  <c r="E4120" i="23"/>
  <c r="F1820" i="23"/>
  <c r="F631" i="23"/>
  <c r="F1969" i="23"/>
  <c r="F757" i="23"/>
  <c r="F2744" i="23"/>
  <c r="F870" i="23"/>
  <c r="E1092" i="23"/>
  <c r="E1232" i="23"/>
  <c r="F2077" i="23"/>
  <c r="E857" i="23"/>
  <c r="E617" i="23"/>
  <c r="E2639" i="23"/>
  <c r="E2503" i="23"/>
  <c r="E4076" i="23"/>
  <c r="F467" i="23"/>
  <c r="F2629" i="23"/>
  <c r="E650" i="23"/>
  <c r="F1475" i="23"/>
  <c r="F1803" i="23"/>
  <c r="E1817" i="23"/>
  <c r="E71" i="23"/>
  <c r="E1854" i="23"/>
  <c r="F729" i="23"/>
  <c r="E1273" i="23"/>
  <c r="F1323" i="23"/>
  <c r="E536" i="23"/>
  <c r="F265" i="23"/>
  <c r="F4004" i="23"/>
  <c r="F2089" i="23"/>
  <c r="F43" i="23"/>
  <c r="E2027" i="23"/>
  <c r="F1374" i="23"/>
  <c r="E3616" i="23"/>
  <c r="F4824" i="23"/>
  <c r="F1002" i="23"/>
  <c r="F324" i="23"/>
  <c r="E937" i="23"/>
  <c r="F881" i="23"/>
  <c r="E138" i="23"/>
  <c r="F1704" i="23"/>
  <c r="F1538" i="23"/>
  <c r="E1288" i="23"/>
  <c r="F1096" i="23"/>
  <c r="F3385" i="23"/>
  <c r="F573" i="23"/>
  <c r="F1326" i="23"/>
  <c r="F1074" i="23"/>
  <c r="F2146" i="23"/>
  <c r="E1625" i="23"/>
  <c r="F1454" i="23"/>
  <c r="F1088" i="23"/>
  <c r="E273" i="23"/>
  <c r="F2013" i="23"/>
  <c r="E396" i="23"/>
  <c r="F1937" i="23"/>
  <c r="F1664" i="23"/>
  <c r="E1282" i="23"/>
  <c r="F358" i="23"/>
  <c r="E2056" i="23"/>
  <c r="F595" i="23"/>
  <c r="E2021" i="23"/>
  <c r="E2123" i="23"/>
  <c r="E73" i="23"/>
  <c r="F760" i="23"/>
  <c r="F4009" i="23"/>
  <c r="E275" i="23"/>
  <c r="F1585" i="23"/>
  <c r="E207" i="23"/>
  <c r="F1595" i="23"/>
  <c r="E885" i="23"/>
  <c r="F1686" i="23"/>
  <c r="F1983" i="23"/>
  <c r="F1515" i="23"/>
  <c r="F1384" i="23"/>
  <c r="F611" i="23"/>
  <c r="F3704" i="23"/>
  <c r="F3672" i="23"/>
  <c r="E1115" i="23"/>
  <c r="E2032" i="23"/>
  <c r="E809" i="23"/>
  <c r="E1185" i="23"/>
  <c r="E1875" i="23"/>
  <c r="F1175" i="23"/>
  <c r="F3897" i="23"/>
  <c r="F1122" i="23"/>
  <c r="F1692" i="23"/>
  <c r="F1133" i="23"/>
  <c r="E1826" i="23"/>
  <c r="F558" i="23"/>
  <c r="F1252" i="23"/>
  <c r="F2164" i="23"/>
  <c r="F26" i="23"/>
  <c r="F2233" i="23"/>
  <c r="F104" i="23"/>
  <c r="E905" i="23"/>
  <c r="F2018" i="23"/>
  <c r="E1400" i="23"/>
  <c r="E824" i="23"/>
  <c r="F18" i="23"/>
  <c r="F4521" i="23"/>
  <c r="F252" i="23"/>
  <c r="F459" i="23"/>
  <c r="F2280" i="23"/>
  <c r="F3226" i="23"/>
  <c r="E1482" i="23"/>
  <c r="F3065" i="23"/>
  <c r="F1539" i="23"/>
  <c r="F1195" i="23"/>
  <c r="F269" i="23"/>
  <c r="F1909" i="23"/>
  <c r="F1713" i="23"/>
  <c r="F1248" i="23"/>
  <c r="F2192" i="23"/>
  <c r="E610" i="23"/>
  <c r="F219" i="23"/>
  <c r="F2498" i="23"/>
  <c r="E260" i="23"/>
  <c r="F213" i="23"/>
  <c r="E3841" i="23"/>
  <c r="F1246" i="23"/>
  <c r="F1479" i="23"/>
  <c r="F69" i="23"/>
  <c r="E1626" i="23"/>
  <c r="E1144" i="23"/>
  <c r="F1790" i="23"/>
  <c r="F53" i="23"/>
  <c r="F311" i="23"/>
  <c r="F61" i="23"/>
  <c r="F1300" i="23"/>
  <c r="F2225" i="23"/>
  <c r="F1005" i="23"/>
  <c r="F2017" i="23"/>
  <c r="F640" i="23"/>
  <c r="F1757" i="23"/>
  <c r="E2266" i="23"/>
  <c r="F847" i="23"/>
  <c r="E1205" i="23"/>
  <c r="F1680" i="23"/>
  <c r="F1255" i="23"/>
  <c r="F488" i="23"/>
  <c r="F1177" i="23"/>
  <c r="E688" i="23"/>
  <c r="F1128" i="23"/>
  <c r="F2689" i="23"/>
  <c r="F1217" i="23"/>
  <c r="F1054" i="23"/>
  <c r="E17" i="23"/>
  <c r="E425" i="23"/>
  <c r="F72" i="23"/>
  <c r="E1694" i="23"/>
  <c r="F1176" i="23"/>
  <c r="E672" i="23"/>
  <c r="F90" i="23"/>
  <c r="F743" i="23"/>
  <c r="F1443" i="23"/>
  <c r="E1402" i="23"/>
  <c r="E1124" i="23"/>
  <c r="F1657" i="23"/>
  <c r="F1064" i="23"/>
  <c r="F2034" i="23"/>
  <c r="F417" i="23"/>
  <c r="E1228" i="23"/>
  <c r="E1821" i="23"/>
  <c r="F1041" i="23"/>
  <c r="F944" i="23"/>
  <c r="F1202" i="23"/>
  <c r="F1880" i="23"/>
  <c r="F492" i="23"/>
  <c r="E1280" i="23"/>
  <c r="F56" i="23"/>
  <c r="F1816" i="23"/>
  <c r="F98" i="23"/>
  <c r="F1857" i="23"/>
  <c r="E1920" i="23"/>
  <c r="F1489" i="23"/>
  <c r="E851" i="23"/>
  <c r="E121" i="23"/>
  <c r="F249" i="23"/>
  <c r="F792" i="23"/>
  <c r="F1011" i="23"/>
  <c r="F2848" i="23"/>
  <c r="F1648" i="23"/>
  <c r="E1004" i="23"/>
  <c r="F576" i="23"/>
  <c r="E1522" i="23"/>
  <c r="F172" i="23"/>
  <c r="F651" i="23"/>
  <c r="F147" i="23"/>
  <c r="E1977" i="23"/>
  <c r="E1512" i="23"/>
  <c r="F930" i="23"/>
  <c r="E2028" i="23"/>
  <c r="E813" i="23"/>
  <c r="F105" i="23"/>
  <c r="F657" i="23"/>
  <c r="F1505" i="23"/>
  <c r="E727" i="23"/>
  <c r="E1916" i="23"/>
  <c r="F452" i="23"/>
  <c r="F1034" i="23"/>
  <c r="E2496" i="23"/>
  <c r="F1382" i="23"/>
  <c r="E2268" i="23"/>
  <c r="E222" i="23"/>
  <c r="E664" i="23"/>
  <c r="F846" i="23"/>
  <c r="E733" i="23"/>
  <c r="E2249" i="23"/>
  <c r="F649" i="23"/>
  <c r="F2040" i="23"/>
  <c r="E42" i="23"/>
  <c r="E491" i="23"/>
  <c r="F3192" i="23"/>
  <c r="F1527" i="23"/>
  <c r="F1643" i="23"/>
  <c r="F2005" i="23"/>
  <c r="E893" i="23"/>
  <c r="F1021" i="23"/>
  <c r="F693" i="23"/>
  <c r="E1809" i="23"/>
  <c r="F1333" i="23"/>
  <c r="F770" i="23"/>
  <c r="F1850" i="23"/>
  <c r="F1707" i="23"/>
  <c r="F1548" i="23"/>
  <c r="F1317" i="23"/>
  <c r="F749" i="23"/>
  <c r="E4592" i="23"/>
  <c r="F1958" i="23"/>
  <c r="E827" i="23"/>
  <c r="F1219" i="23"/>
  <c r="F1697" i="23"/>
  <c r="F886" i="23"/>
  <c r="F914" i="23"/>
  <c r="F1305" i="23"/>
  <c r="F1745" i="23"/>
  <c r="F565" i="23"/>
  <c r="F647" i="23"/>
  <c r="F1968" i="23"/>
  <c r="E896" i="23"/>
  <c r="F2816" i="23"/>
  <c r="E3824" i="23"/>
  <c r="F470" i="23"/>
  <c r="E1593" i="23"/>
  <c r="F101" i="23"/>
  <c r="E1514" i="23"/>
  <c r="F87" i="23"/>
  <c r="F126" i="23"/>
  <c r="E1569" i="23"/>
  <c r="E281" i="23"/>
  <c r="F1571" i="23"/>
  <c r="E1602" i="23"/>
  <c r="F2097" i="23"/>
  <c r="F3018" i="23"/>
  <c r="F1905" i="23"/>
  <c r="F152" i="23"/>
  <c r="E4600" i="23"/>
  <c r="F21" i="23"/>
  <c r="F370" i="23"/>
  <c r="E2488" i="23"/>
  <c r="F2049" i="23"/>
  <c r="E765" i="23"/>
  <c r="F3000" i="23"/>
  <c r="F1065" i="23"/>
  <c r="F2706" i="23"/>
  <c r="F1254" i="23"/>
  <c r="F2520" i="23"/>
  <c r="F674" i="23"/>
  <c r="F124" i="23"/>
  <c r="F363" i="23"/>
  <c r="F722" i="23"/>
  <c r="E145" i="23"/>
  <c r="E240" i="23"/>
  <c r="E584" i="23"/>
  <c r="F392" i="23"/>
  <c r="F563" i="23"/>
  <c r="E225" i="23"/>
  <c r="F738" i="23"/>
  <c r="F1628" i="23"/>
  <c r="E89" i="23"/>
  <c r="F748" i="23"/>
  <c r="E2259" i="23"/>
  <c r="E1474" i="23"/>
  <c r="E232" i="23"/>
  <c r="E256" i="23"/>
  <c r="E353" i="23"/>
  <c r="F1992" i="23"/>
  <c r="E739" i="23"/>
  <c r="E336" i="23"/>
  <c r="E156" i="23"/>
  <c r="E1688" i="23"/>
  <c r="E1587" i="23"/>
  <c r="F4506" i="23"/>
  <c r="F268" i="23"/>
  <c r="F1624" i="23"/>
  <c r="E561" i="23"/>
  <c r="F430" i="23"/>
  <c r="E3840" i="23"/>
  <c r="F1720" i="23"/>
  <c r="E1980" i="23"/>
  <c r="E1127" i="23"/>
  <c r="F1289" i="23"/>
  <c r="F637" i="23"/>
  <c r="F335" i="23"/>
  <c r="F2033" i="23"/>
  <c r="F2272" i="23"/>
  <c r="F24" i="23"/>
  <c r="E321" i="23"/>
  <c r="F2204" i="23"/>
  <c r="F1081" i="23"/>
  <c r="F1346" i="23"/>
  <c r="F834" i="23"/>
  <c r="E1249" i="23"/>
  <c r="F365" i="23"/>
  <c r="E1666" i="23"/>
  <c r="F620" i="23"/>
  <c r="F343" i="23"/>
  <c r="E505" i="23"/>
  <c r="F1135" i="23"/>
  <c r="F2113" i="23"/>
  <c r="E835" i="23"/>
  <c r="F1655" i="23"/>
  <c r="E1368" i="23"/>
  <c r="E1076" i="23"/>
  <c r="E4673" i="23"/>
  <c r="F706" i="23"/>
  <c r="F1783" i="23"/>
  <c r="F836" i="23"/>
  <c r="E929" i="23"/>
  <c r="F977" i="23"/>
  <c r="E1490" i="23"/>
  <c r="F107" i="23"/>
  <c r="F1383" i="23"/>
  <c r="F3304" i="23"/>
  <c r="F1186" i="23"/>
  <c r="E264" i="23"/>
  <c r="F52" i="23"/>
  <c r="E2235" i="23"/>
  <c r="F2039" i="23"/>
  <c r="F2009" i="23"/>
  <c r="F1970" i="23"/>
  <c r="F179" i="23"/>
  <c r="F1206" i="23"/>
  <c r="E685" i="23"/>
  <c r="F1633" i="23"/>
  <c r="F1914" i="23"/>
  <c r="E865" i="23"/>
  <c r="F1035" i="23"/>
  <c r="F326" i="23"/>
  <c r="E226" i="23"/>
  <c r="F1967" i="23"/>
  <c r="E1601" i="23"/>
  <c r="E304" i="23"/>
  <c r="E2084" i="23"/>
  <c r="F2158" i="23"/>
  <c r="F136" i="23"/>
  <c r="E972" i="23"/>
  <c r="E1810" i="23"/>
  <c r="F1930" i="23"/>
  <c r="E1530" i="23"/>
  <c r="F962" i="23"/>
  <c r="E2172" i="23"/>
  <c r="E1167" i="23"/>
  <c r="E2024" i="23"/>
  <c r="F1668" i="23"/>
  <c r="F1395" i="23"/>
  <c r="F1572" i="23"/>
  <c r="F119" i="23"/>
  <c r="E868" i="23"/>
  <c r="E1164" i="23"/>
  <c r="E1860" i="23"/>
  <c r="E958" i="23"/>
  <c r="E842" i="23"/>
  <c r="E1978" i="23"/>
  <c r="E2072" i="23"/>
  <c r="F4032" i="23"/>
  <c r="F585" i="23"/>
  <c r="F423" i="23"/>
  <c r="F772" i="23"/>
  <c r="F4832" i="23"/>
  <c r="F1760" i="23"/>
  <c r="E1446" i="23"/>
  <c r="F1529" i="23"/>
  <c r="F414" i="23"/>
  <c r="E1594" i="23"/>
  <c r="E401" i="23"/>
  <c r="F4050" i="23"/>
  <c r="E3738" i="23"/>
  <c r="F1881" i="23"/>
  <c r="E88" i="23"/>
  <c r="E160" i="23"/>
  <c r="F1285" i="23"/>
  <c r="F47" i="23"/>
  <c r="E1945" i="23"/>
  <c r="F942" i="23"/>
  <c r="F267" i="23"/>
  <c r="E3352" i="23"/>
  <c r="E344" i="23"/>
  <c r="F144" i="23"/>
  <c r="E1999" i="23"/>
  <c r="F820" i="23"/>
  <c r="F128" i="23"/>
  <c r="F604" i="23"/>
  <c r="F2312" i="23"/>
  <c r="E1106" i="23"/>
  <c r="E609" i="23"/>
  <c r="F1652" i="23"/>
  <c r="E844" i="23"/>
  <c r="E1028" i="23"/>
  <c r="E1736" i="23"/>
  <c r="F46" i="23"/>
  <c r="F2099" i="23"/>
  <c r="E4" i="23"/>
  <c r="F3504" i="23"/>
  <c r="E785" i="23"/>
  <c r="F2152" i="23"/>
  <c r="E376" i="23"/>
  <c r="E1674" i="23"/>
  <c r="E3520" i="23"/>
  <c r="F400" i="23"/>
  <c r="E1211" i="23"/>
  <c r="E713" i="23"/>
  <c r="F354" i="23"/>
  <c r="F171" i="23"/>
  <c r="F923" i="23"/>
  <c r="F2297" i="23"/>
  <c r="E2054" i="23"/>
  <c r="F1712" i="23"/>
  <c r="F2212" i="23"/>
  <c r="E1793" i="23"/>
  <c r="E577" i="23"/>
  <c r="F1483" i="23"/>
  <c r="E1408" i="23"/>
  <c r="F1776" i="23"/>
  <c r="F623" i="23"/>
  <c r="E4104" i="23"/>
  <c r="F2105" i="23"/>
  <c r="F1696" i="23"/>
  <c r="E1758" i="23"/>
  <c r="E2064" i="23"/>
  <c r="F1728" i="23"/>
  <c r="E4664" i="23"/>
  <c r="F1134" i="23"/>
  <c r="F1235" i="23"/>
  <c r="E1462" i="23"/>
  <c r="E1272" i="23"/>
  <c r="E497" i="23"/>
  <c r="E856" i="23"/>
  <c r="F4928" i="23"/>
  <c r="E3697" i="23"/>
  <c r="F374" i="23"/>
  <c r="E80" i="23"/>
  <c r="E1244" i="23"/>
  <c r="E1321" i="23"/>
  <c r="E1627" i="23"/>
  <c r="E970" i="23"/>
  <c r="F1922" i="23"/>
  <c r="E1551" i="23"/>
  <c r="F442" i="23"/>
  <c r="E297" i="23"/>
  <c r="E91" i="23"/>
  <c r="F120" i="23"/>
  <c r="E1884" i="23"/>
  <c r="E1180" i="23"/>
  <c r="F1521" i="23"/>
  <c r="E1348" i="23"/>
  <c r="E1882" i="23"/>
  <c r="F514" i="23"/>
  <c r="F498" i="23"/>
  <c r="F474" i="23"/>
  <c r="E1544" i="23"/>
  <c r="E875" i="23"/>
  <c r="E2267" i="23"/>
  <c r="F2241" i="23"/>
  <c r="E4672" i="23"/>
  <c r="F1142" i="23"/>
  <c r="E457" i="23"/>
  <c r="E601" i="23"/>
  <c r="F1789" i="23"/>
  <c r="F2083" i="23"/>
  <c r="F1966" i="23"/>
  <c r="E1731" i="23"/>
  <c r="E1658" i="23"/>
  <c r="F456" i="23"/>
  <c r="E755" i="23"/>
  <c r="F1216" i="23"/>
  <c r="E39" i="23"/>
  <c r="E1622" i="23"/>
  <c r="F63" i="23"/>
  <c r="F1632" i="23"/>
  <c r="E4288" i="23"/>
  <c r="F2673" i="23"/>
  <c r="F938" i="23"/>
  <c r="F221" i="23"/>
  <c r="F1056" i="23"/>
  <c r="F243" i="23"/>
  <c r="F287" i="23"/>
  <c r="E1354" i="23"/>
  <c r="F454" i="23"/>
  <c r="E3696" i="23"/>
  <c r="F1393" i="23"/>
  <c r="F16" i="23"/>
  <c r="F1671" i="23"/>
  <c r="E2299" i="23"/>
  <c r="F1435" i="23"/>
  <c r="E863" i="23"/>
  <c r="E848" i="23"/>
  <c r="F278" i="23"/>
  <c r="E4312" i="23"/>
  <c r="F1276" i="23"/>
  <c r="E1416" i="23"/>
  <c r="F346" i="23"/>
  <c r="F943" i="23"/>
  <c r="E626" i="23"/>
  <c r="E1330" i="23"/>
  <c r="F719" i="23"/>
  <c r="E2070" i="23"/>
  <c r="F1193" i="23"/>
  <c r="F2209" i="23"/>
  <c r="E840" i="23"/>
  <c r="F2672" i="23"/>
  <c r="F2063" i="23"/>
  <c r="E1040" i="23"/>
  <c r="E752" i="23"/>
  <c r="F2609" i="23"/>
  <c r="E1336" i="23"/>
  <c r="E1312" i="23"/>
  <c r="F2302" i="23"/>
  <c r="F210" i="23"/>
  <c r="E1654" i="23"/>
  <c r="F1755" i="23"/>
  <c r="F624" i="23"/>
  <c r="E1052" i="23"/>
  <c r="E4921" i="23"/>
  <c r="E103" i="23"/>
  <c r="E153" i="23"/>
  <c r="E161" i="23"/>
  <c r="F932" i="23"/>
  <c r="E433" i="23"/>
  <c r="F134" i="23"/>
  <c r="F1576" i="23"/>
  <c r="E1750" i="23"/>
  <c r="E920" i="23"/>
  <c r="F866" i="23"/>
  <c r="E1241" i="23"/>
  <c r="F1170" i="23"/>
  <c r="E592" i="23"/>
  <c r="F2101" i="23"/>
  <c r="F1660" i="23"/>
  <c r="F382" i="23"/>
  <c r="E537" i="23"/>
  <c r="F70" i="23"/>
  <c r="F1171" i="23"/>
  <c r="F762" i="23"/>
  <c r="F503" i="23"/>
  <c r="F387" i="23"/>
  <c r="E784" i="23"/>
  <c r="E288" i="23"/>
  <c r="F1828" i="23"/>
  <c r="E2117" i="23"/>
  <c r="F412" i="23"/>
  <c r="F1994" i="23"/>
  <c r="F458" i="23"/>
  <c r="E3858" i="23"/>
  <c r="E777" i="23"/>
  <c r="F2188" i="23"/>
  <c r="F571" i="23"/>
  <c r="F1695" i="23"/>
  <c r="F1098" i="23"/>
  <c r="E560" i="23"/>
  <c r="F45" i="23"/>
  <c r="N6" i="1"/>
  <c r="E1019" i="23"/>
  <c r="F613" i="23"/>
  <c r="F1536" i="23"/>
  <c r="E1464" i="23"/>
  <c r="E1256" i="23"/>
  <c r="E2004" i="23"/>
  <c r="F4321" i="23"/>
  <c r="E1440" i="23"/>
  <c r="F1608" i="23"/>
  <c r="F2141" i="23"/>
  <c r="F542" i="23"/>
  <c r="F2216" i="23"/>
  <c r="F162" i="23"/>
  <c r="F517" i="23"/>
  <c r="E296" i="23"/>
  <c r="F945" i="23"/>
  <c r="F1008" i="23"/>
  <c r="F139" i="23"/>
  <c r="F1960" i="23"/>
  <c r="F2792" i="23"/>
  <c r="F1411" i="23"/>
  <c r="F1265" i="23"/>
  <c r="F2144" i="23"/>
  <c r="E1528" i="23"/>
  <c r="F1639" i="23"/>
  <c r="F1859" i="23"/>
  <c r="F2200" i="23"/>
  <c r="E1829" i="23"/>
  <c r="E2096" i="23"/>
  <c r="F1277" i="23"/>
  <c r="F1455" i="23"/>
  <c r="E1617" i="23"/>
  <c r="R12" i="1"/>
  <c r="F1430" i="23"/>
  <c r="E1470" i="23"/>
  <c r="F635" i="23"/>
  <c r="F1889" i="23"/>
  <c r="F1337" i="23"/>
  <c r="F1659" i="23"/>
  <c r="F290" i="23"/>
  <c r="F1991" i="23"/>
  <c r="F384" i="23"/>
  <c r="E4320" i="23"/>
  <c r="F178" i="23"/>
  <c r="E1509" i="23"/>
  <c r="F1872" i="23"/>
  <c r="F2000" i="23"/>
  <c r="F588" i="23"/>
  <c r="E1184" i="23"/>
  <c r="E1497" i="23"/>
  <c r="F1543" i="23"/>
  <c r="F1178" i="23"/>
  <c r="F2617" i="23"/>
  <c r="E744" i="23"/>
  <c r="F1767" i="23"/>
  <c r="F2292" i="23"/>
  <c r="F564" i="23"/>
  <c r="F4409" i="23"/>
  <c r="E819" i="23"/>
  <c r="F1233" i="23"/>
  <c r="F818" i="23"/>
  <c r="N32" i="1"/>
  <c r="E3849" i="23"/>
  <c r="F2281" i="23"/>
  <c r="F1138" i="23"/>
  <c r="F1105" i="23"/>
  <c r="F786" i="23"/>
  <c r="F718" i="23"/>
  <c r="F538" i="23"/>
  <c r="F62" i="23"/>
  <c r="F954" i="23"/>
  <c r="E3185" i="23"/>
  <c r="F4346" i="23"/>
  <c r="E1201" i="23"/>
  <c r="F1947" i="23"/>
  <c r="F411" i="23"/>
  <c r="F504" i="23"/>
  <c r="F3312" i="23"/>
  <c r="F168" i="23"/>
  <c r="E3656" i="23"/>
  <c r="R34" i="1"/>
  <c r="F1847" i="23"/>
  <c r="F906" i="23"/>
  <c r="E707" i="23"/>
  <c r="F1278" i="23"/>
  <c r="F99" i="23"/>
  <c r="E1344" i="23"/>
  <c r="F1729" i="23"/>
  <c r="E1290" i="23"/>
  <c r="F325" i="23"/>
  <c r="E1392" i="23"/>
  <c r="E546" i="23"/>
  <c r="E1225" i="23"/>
  <c r="F3025" i="23"/>
  <c r="F1808" i="23"/>
  <c r="F1001" i="23"/>
  <c r="F2073" i="23"/>
  <c r="F3017" i="23"/>
  <c r="E4016" i="23"/>
  <c r="E3104" i="23"/>
  <c r="E764" i="23"/>
  <c r="F1153" i="23"/>
  <c r="F464" i="23"/>
  <c r="E169" i="23"/>
  <c r="E4024" i="23"/>
  <c r="F302" i="23"/>
  <c r="E864" i="23"/>
  <c r="E1824" i="23"/>
  <c r="E1646" i="23"/>
  <c r="E1797" i="23"/>
  <c r="E1140" i="23"/>
  <c r="F2129" i="23"/>
  <c r="F1145" i="23"/>
  <c r="F2985" i="23"/>
  <c r="F1419" i="23"/>
  <c r="O8" i="1"/>
  <c r="J6" i="1"/>
  <c r="E1376" i="23"/>
  <c r="P23" i="1"/>
  <c r="F1026" i="23"/>
  <c r="O19" i="1"/>
  <c r="F1425" i="23"/>
  <c r="H15" i="1"/>
  <c r="E779" i="23"/>
  <c r="F4209" i="23"/>
  <c r="F1825" i="23"/>
  <c r="E776" i="23"/>
  <c r="P7" i="1"/>
  <c r="O29" i="1"/>
  <c r="F1218" i="23"/>
  <c r="F1329" i="23"/>
  <c r="F2157" i="23"/>
  <c r="F1075" i="23"/>
  <c r="P20" i="1"/>
  <c r="N11" i="1"/>
  <c r="L17" i="1"/>
  <c r="Q32" i="1"/>
  <c r="F1058" i="23"/>
  <c r="F978" i="23"/>
  <c r="F440" i="23"/>
  <c r="F422" i="23"/>
  <c r="E4328" i="23"/>
  <c r="F1531" i="23"/>
  <c r="O28" i="1"/>
  <c r="E753" i="23"/>
  <c r="F4721" i="23"/>
  <c r="S14" i="1"/>
  <c r="N21" i="1"/>
  <c r="F471" i="23"/>
  <c r="K29" i="1"/>
  <c r="F2642" i="23"/>
  <c r="F1267" i="23"/>
  <c r="H8" i="1"/>
  <c r="P34" i="1"/>
  <c r="O27" i="1"/>
  <c r="I15" i="1"/>
  <c r="O26" i="1"/>
  <c r="K26" i="1"/>
  <c r="R23" i="1"/>
  <c r="F276" i="23"/>
  <c r="E1778" i="23"/>
  <c r="F794" i="23"/>
  <c r="E305" i="23"/>
  <c r="F1194" i="23"/>
  <c r="F1929" i="23"/>
  <c r="S24" i="1"/>
  <c r="H30" i="1"/>
  <c r="E889" i="23"/>
  <c r="F1295" i="23"/>
  <c r="Q21" i="1"/>
  <c r="F622" i="23"/>
  <c r="E529" i="23"/>
  <c r="K8" i="1"/>
  <c r="H29" i="1"/>
  <c r="F1121" i="23"/>
  <c r="F444" i="23"/>
  <c r="F2698" i="23"/>
  <c r="H25" i="1"/>
  <c r="I19" i="1"/>
  <c r="E1943" i="23"/>
  <c r="F55" i="23"/>
  <c r="F783" i="23"/>
  <c r="E1753" i="23"/>
  <c r="F6" i="23"/>
  <c r="R7" i="1"/>
  <c r="E1501" i="23"/>
  <c r="F2050" i="23"/>
  <c r="F194" i="23"/>
  <c r="F874" i="23"/>
  <c r="I27" i="1"/>
  <c r="F2246" i="23"/>
  <c r="E1131" i="23"/>
  <c r="I9" i="1"/>
  <c r="E1322" i="23"/>
  <c r="F2025" i="23"/>
  <c r="F4641" i="23"/>
  <c r="F318" i="23"/>
  <c r="E6" i="23"/>
  <c r="M30" i="1"/>
  <c r="F528" i="23"/>
  <c r="F2066" i="23"/>
  <c r="I30" i="1"/>
  <c r="F2377" i="23"/>
  <c r="E233" i="23"/>
  <c r="F1441" i="23"/>
  <c r="F1647" i="23"/>
  <c r="J12" i="1"/>
  <c r="I17" i="1"/>
  <c r="I7" i="1"/>
  <c r="M25" i="1"/>
  <c r="N25" i="1"/>
  <c r="N27" i="1"/>
  <c r="S6" i="1"/>
  <c r="M34" i="1"/>
  <c r="I24" i="1"/>
  <c r="P35" i="1"/>
  <c r="L15" i="1"/>
  <c r="L6" i="1"/>
  <c r="R14" i="1"/>
  <c r="O6" i="1"/>
  <c r="S23" i="1"/>
  <c r="H18" i="1"/>
  <c r="L32" i="1"/>
  <c r="H22" i="1"/>
  <c r="Q34" i="1"/>
  <c r="M15" i="1"/>
  <c r="N17" i="1"/>
  <c r="M7" i="1"/>
  <c r="I18" i="1"/>
  <c r="S26" i="1"/>
  <c r="M35" i="1"/>
  <c r="N28" i="1"/>
  <c r="R8" i="1"/>
  <c r="F1457" i="23"/>
  <c r="L8" i="1"/>
  <c r="J9" i="1"/>
  <c r="P16" i="1"/>
  <c r="K15" i="1"/>
  <c r="F7" i="23"/>
  <c r="S9" i="1" s="1"/>
  <c r="P31" i="1"/>
  <c r="N23" i="1"/>
  <c r="H7" i="1"/>
  <c r="K30" i="1"/>
  <c r="E697" i="23"/>
  <c r="O30" i="1"/>
  <c r="N34" i="1"/>
  <c r="J8" i="1"/>
  <c r="H33" i="1"/>
  <c r="S32" i="1"/>
  <c r="P18" i="1"/>
  <c r="P10" i="1"/>
  <c r="O34" i="1"/>
  <c r="J19" i="1"/>
  <c r="I25" i="1"/>
  <c r="E928" i="23"/>
  <c r="Q30" i="1"/>
  <c r="I13" i="1"/>
  <c r="K24" i="1"/>
  <c r="O14" i="1"/>
  <c r="S31" i="1"/>
  <c r="P21" i="1"/>
  <c r="J18" i="1"/>
  <c r="O15" i="1"/>
  <c r="S30" i="1"/>
  <c r="I34" i="1"/>
  <c r="I6" i="1"/>
  <c r="S29" i="1"/>
  <c r="Q35" i="1"/>
  <c r="N24" i="1"/>
  <c r="K10" i="1"/>
  <c r="O33" i="1"/>
  <c r="M6" i="1"/>
  <c r="H10" i="1"/>
  <c r="N12" i="1"/>
  <c r="Q19" i="1"/>
  <c r="Q28" i="1"/>
  <c r="R29" i="1"/>
  <c r="H20" i="1"/>
  <c r="K19" i="1"/>
  <c r="K20" i="1"/>
  <c r="M28" i="1"/>
  <c r="P28" i="1"/>
  <c r="H27" i="1"/>
  <c r="N35" i="1"/>
  <c r="K12" i="1"/>
  <c r="P26" i="1"/>
  <c r="O20" i="1"/>
  <c r="L23" i="1"/>
  <c r="N29" i="1"/>
  <c r="O35" i="1"/>
  <c r="S18" i="1"/>
  <c r="S34" i="1"/>
  <c r="P13" i="1"/>
  <c r="J7" i="1"/>
  <c r="M9" i="1"/>
  <c r="N9" i="1"/>
  <c r="L24" i="1"/>
  <c r="L19" i="1"/>
  <c r="M11" i="1"/>
  <c r="S28" i="1"/>
  <c r="O22" i="1"/>
  <c r="I14" i="1"/>
  <c r="N20" i="1"/>
  <c r="L14" i="1"/>
  <c r="K18" i="1"/>
  <c r="J23" i="1"/>
  <c r="R15" i="1"/>
  <c r="L26" i="1"/>
  <c r="H17" i="1"/>
  <c r="S25" i="1"/>
  <c r="L10" i="1"/>
  <c r="L29" i="1"/>
  <c r="P30" i="1"/>
  <c r="H12" i="1"/>
  <c r="L30" i="1"/>
  <c r="F984" i="23"/>
  <c r="I22" i="1"/>
  <c r="R31" i="1"/>
  <c r="S8" i="1"/>
  <c r="K22" i="1"/>
  <c r="M19" i="1"/>
  <c r="O7" i="1"/>
  <c r="L35" i="1"/>
  <c r="J11" i="1"/>
  <c r="I32" i="1"/>
  <c r="L7" i="1"/>
  <c r="J35" i="1"/>
  <c r="I29" i="1"/>
  <c r="R11" i="1"/>
  <c r="Q24" i="1"/>
  <c r="R16" i="1"/>
  <c r="S33" i="1"/>
  <c r="O11" i="1"/>
  <c r="Q22" i="1"/>
  <c r="H19" i="1"/>
  <c r="L27" i="1"/>
  <c r="K25" i="1"/>
  <c r="P27" i="1"/>
  <c r="K21" i="1"/>
  <c r="Q7" i="1"/>
  <c r="M33" i="1"/>
  <c r="K16" i="1"/>
  <c r="J28" i="1"/>
  <c r="M32" i="1"/>
  <c r="O13" i="1"/>
  <c r="S17" i="1"/>
  <c r="J15" i="1"/>
  <c r="O16" i="1"/>
  <c r="N15" i="1"/>
  <c r="K17" i="1"/>
  <c r="K13" i="1"/>
  <c r="M20" i="1"/>
  <c r="M17" i="1"/>
  <c r="J24" i="1"/>
  <c r="H16" i="1"/>
  <c r="R35" i="1"/>
  <c r="S16" i="1"/>
  <c r="Q6" i="1"/>
  <c r="O23" i="1"/>
  <c r="L31" i="1"/>
  <c r="H31" i="1"/>
  <c r="P15" i="1"/>
  <c r="S20" i="1"/>
  <c r="H34" i="1"/>
  <c r="J33" i="1"/>
  <c r="L33" i="1"/>
  <c r="M27" i="1"/>
  <c r="J10" i="1"/>
  <c r="K32" i="1"/>
  <c r="R19" i="1"/>
  <c r="S13" i="1"/>
  <c r="R33" i="1"/>
  <c r="N8" i="1"/>
  <c r="K14" i="1"/>
  <c r="R25" i="1"/>
  <c r="N16" i="1"/>
  <c r="S12" i="1"/>
  <c r="S15" i="1"/>
  <c r="P33" i="1"/>
  <c r="R18" i="1"/>
  <c r="N31" i="1"/>
  <c r="Q9" i="1"/>
  <c r="J20" i="1"/>
  <c r="M13" i="1"/>
  <c r="J22" i="1"/>
  <c r="J14" i="1"/>
  <c r="N33" i="1"/>
  <c r="J27" i="1"/>
  <c r="M24" i="1"/>
  <c r="I20" i="1"/>
  <c r="P11" i="1"/>
  <c r="R20" i="1"/>
  <c r="J31" i="1"/>
  <c r="N14" i="1"/>
  <c r="Q17" i="1"/>
  <c r="M26" i="1"/>
  <c r="N13" i="1"/>
  <c r="I12" i="1"/>
  <c r="M16" i="1"/>
  <c r="P19" i="1"/>
  <c r="R6" i="1"/>
  <c r="O25" i="1"/>
  <c r="H9" i="1"/>
  <c r="Q16" i="1"/>
  <c r="L12" i="1"/>
  <c r="H26" i="1"/>
  <c r="Q27" i="1"/>
  <c r="Q13" i="1"/>
  <c r="H35" i="1"/>
  <c r="H13" i="1"/>
  <c r="J34" i="1"/>
  <c r="L16" i="1"/>
  <c r="P9" i="1"/>
  <c r="I16" i="1"/>
  <c r="Q8" i="1"/>
  <c r="R32" i="1"/>
  <c r="O31" i="1"/>
  <c r="M10" i="1"/>
  <c r="P25" i="1"/>
  <c r="S7" i="1"/>
  <c r="N26" i="1"/>
  <c r="S35" i="1"/>
  <c r="F1976" i="23"/>
  <c r="M14" i="1"/>
  <c r="L25" i="1"/>
  <c r="M31" i="1"/>
  <c r="K27" i="1"/>
  <c r="L20" i="1"/>
  <c r="K35" i="1"/>
  <c r="M23" i="1"/>
  <c r="R28" i="1"/>
  <c r="M8" i="1"/>
  <c r="R22" i="1"/>
  <c r="H21" i="1"/>
  <c r="I28" i="1"/>
  <c r="K7" i="1"/>
  <c r="I8" i="1"/>
  <c r="I23" i="1"/>
  <c r="K11" i="1"/>
  <c r="R17" i="1"/>
  <c r="K28" i="1"/>
  <c r="Q29" i="1"/>
  <c r="I26" i="1"/>
  <c r="R27" i="1"/>
  <c r="Q20" i="1"/>
  <c r="K6" i="1"/>
  <c r="O18" i="1"/>
  <c r="N19" i="1"/>
  <c r="H6" i="1"/>
  <c r="J25" i="1"/>
  <c r="Q10" i="1"/>
  <c r="H32" i="1"/>
  <c r="H14" i="1"/>
  <c r="J17" i="1"/>
  <c r="L34" i="1"/>
  <c r="N22" i="1"/>
  <c r="Q12" i="1"/>
  <c r="P22" i="1"/>
  <c r="S19" i="1"/>
  <c r="M18" i="1"/>
  <c r="S10" i="1"/>
  <c r="L28" i="1"/>
  <c r="Q25" i="1"/>
  <c r="N10" i="1"/>
  <c r="R26" i="1"/>
  <c r="K9" i="1"/>
  <c r="H11" i="1"/>
  <c r="J13" i="1"/>
  <c r="F600" i="23"/>
  <c r="F520" i="23"/>
  <c r="Q11" i="1"/>
  <c r="P24" i="1"/>
  <c r="R24" i="1"/>
  <c r="O17" i="1"/>
  <c r="I35" i="1"/>
  <c r="Q33" i="1"/>
  <c r="P29" i="1"/>
  <c r="P12" i="1"/>
  <c r="K31" i="1"/>
  <c r="P17" i="1"/>
  <c r="K34" i="1"/>
  <c r="L21" i="1"/>
  <c r="P14" i="1"/>
  <c r="I10" i="1"/>
  <c r="R13" i="1"/>
  <c r="L13" i="1"/>
  <c r="S27" i="1"/>
  <c r="S11" i="1"/>
  <c r="L18" i="1"/>
  <c r="N30" i="1"/>
  <c r="S21" i="1"/>
  <c r="P6" i="1"/>
  <c r="N7" i="1"/>
  <c r="R10" i="1"/>
  <c r="H28" i="1"/>
  <c r="H24" i="1"/>
  <c r="J29" i="1"/>
  <c r="L22" i="1"/>
  <c r="O24" i="1"/>
  <c r="O10" i="1"/>
  <c r="K33" i="1"/>
  <c r="I33" i="1"/>
  <c r="M22" i="1"/>
  <c r="L11" i="1"/>
  <c r="S22" i="1"/>
  <c r="O9" i="1"/>
  <c r="Q23" i="1"/>
  <c r="O32" i="1"/>
  <c r="Q18" i="1"/>
  <c r="M21" i="1"/>
  <c r="J26" i="1"/>
  <c r="Q15" i="1"/>
  <c r="L9" i="1"/>
  <c r="J21" i="1"/>
  <c r="K23" i="1"/>
  <c r="J16" i="1"/>
  <c r="J32" i="1"/>
  <c r="P32" i="1"/>
  <c r="P8" i="1"/>
  <c r="N18" i="1"/>
  <c r="I21" i="1"/>
  <c r="J30" i="1"/>
  <c r="Q31" i="1"/>
  <c r="R30" i="1"/>
  <c r="M12" i="1"/>
  <c r="R9" i="1"/>
  <c r="I31" i="1"/>
  <c r="O12" i="1"/>
  <c r="O21" i="1"/>
  <c r="Q26" i="1"/>
  <c r="R21" i="1"/>
  <c r="M29" i="1"/>
  <c r="I11" i="1"/>
  <c r="Q14" i="1"/>
  <c r="H23" i="1"/>
  <c r="T6" i="1" l="1"/>
  <c r="F6" i="1" s="1"/>
  <c r="T7" i="1"/>
  <c r="F7" i="1" s="1"/>
  <c r="T29" i="1"/>
  <c r="F29" i="1" s="1"/>
  <c r="T24" i="1"/>
  <c r="F24" i="1" s="1"/>
  <c r="T8" i="1"/>
  <c r="F8" i="1" s="1"/>
  <c r="T32" i="1"/>
  <c r="F32" i="1" s="1"/>
  <c r="T22" i="1"/>
  <c r="P37" i="1"/>
  <c r="T35" i="1"/>
  <c r="F35" i="1" s="1"/>
  <c r="T28" i="1"/>
  <c r="F28" i="1" s="1"/>
  <c r="T17" i="1"/>
  <c r="T31" i="1"/>
  <c r="F31" i="1" s="1"/>
  <c r="T18" i="1"/>
  <c r="O37" i="1"/>
  <c r="T12" i="1"/>
  <c r="I37" i="1"/>
  <c r="T23" i="1"/>
  <c r="T11" i="1"/>
  <c r="Q37" i="1"/>
  <c r="T26" i="1"/>
  <c r="F26" i="1" s="1"/>
  <c r="T25" i="1"/>
  <c r="F25" i="1" s="1"/>
  <c r="T34" i="1"/>
  <c r="F34" i="1" s="1"/>
  <c r="H37" i="1"/>
  <c r="T33" i="1"/>
  <c r="F33" i="1" s="1"/>
  <c r="T13" i="1"/>
  <c r="F13" i="1" s="1"/>
  <c r="T20" i="1"/>
  <c r="F20" i="1" s="1"/>
  <c r="T16" i="1"/>
  <c r="J37" i="1"/>
  <c r="K37" i="1"/>
  <c r="L37" i="1"/>
  <c r="R37" i="1"/>
  <c r="M37" i="1"/>
  <c r="T27" i="1"/>
  <c r="F27" i="1" s="1"/>
  <c r="T19" i="1"/>
  <c r="T14" i="1"/>
  <c r="F14" i="1" s="1"/>
  <c r="T10" i="1"/>
  <c r="F10" i="1" s="1"/>
  <c r="N37" i="1"/>
  <c r="T21" i="1"/>
  <c r="T15" i="1"/>
  <c r="F15" i="1" s="1"/>
  <c r="T30" i="1"/>
  <c r="F30" i="1" s="1"/>
  <c r="S37" i="1"/>
  <c r="T9" i="1"/>
  <c r="F9" i="1" s="1"/>
  <c r="F21" i="1" l="1"/>
  <c r="F16" i="1"/>
  <c r="F11" i="1"/>
  <c r="T37" i="1"/>
</calcChain>
</file>

<file path=xl/sharedStrings.xml><?xml version="1.0" encoding="utf-8"?>
<sst xmlns="http://schemas.openxmlformats.org/spreadsheetml/2006/main" count="948" uniqueCount="377">
  <si>
    <t>給料賃金</t>
    <rPh sb="0" eb="4">
      <t>キュウリョウチンギン</t>
    </rPh>
    <phoneticPr fontId="2"/>
  </si>
  <si>
    <t>外注工賃</t>
    <rPh sb="0" eb="4">
      <t>ガイチュウコウチン</t>
    </rPh>
    <phoneticPr fontId="2"/>
  </si>
  <si>
    <t>減価償却費</t>
    <rPh sb="0" eb="5">
      <t>ゲンカショウキャクヒ</t>
    </rPh>
    <phoneticPr fontId="2"/>
  </si>
  <si>
    <t>貸倒金</t>
    <rPh sb="0" eb="1">
      <t>カ</t>
    </rPh>
    <rPh sb="1" eb="2">
      <t>タオ</t>
    </rPh>
    <rPh sb="2" eb="3">
      <t>キン</t>
    </rPh>
    <phoneticPr fontId="2"/>
  </si>
  <si>
    <t>地代家賃</t>
    <rPh sb="0" eb="4">
      <t>チダイヤチン</t>
    </rPh>
    <phoneticPr fontId="2"/>
  </si>
  <si>
    <t>利子割引料</t>
    <rPh sb="0" eb="5">
      <t>リシワリビキリョウ</t>
    </rPh>
    <phoneticPr fontId="2"/>
  </si>
  <si>
    <t>租税公課</t>
    <rPh sb="0" eb="4">
      <t>ソゼイコウカ</t>
    </rPh>
    <phoneticPr fontId="2"/>
  </si>
  <si>
    <t>荷造運賃</t>
    <rPh sb="0" eb="2">
      <t>ニズク</t>
    </rPh>
    <rPh sb="2" eb="4">
      <t>ウンチン</t>
    </rPh>
    <phoneticPr fontId="2"/>
  </si>
  <si>
    <t>水道光熱費</t>
    <rPh sb="0" eb="5">
      <t>スイドウコウネツヒ</t>
    </rPh>
    <phoneticPr fontId="2"/>
  </si>
  <si>
    <t>旅費交通費</t>
    <rPh sb="0" eb="5">
      <t>リョヒコウツウヒ</t>
    </rPh>
    <phoneticPr fontId="2"/>
  </si>
  <si>
    <t>通信費</t>
    <rPh sb="0" eb="3">
      <t>ツウシンヒ</t>
    </rPh>
    <phoneticPr fontId="2"/>
  </si>
  <si>
    <t>広告宣伝費</t>
    <rPh sb="0" eb="5">
      <t>コウコクセンデンヒ</t>
    </rPh>
    <phoneticPr fontId="2"/>
  </si>
  <si>
    <t>接待交際費</t>
    <rPh sb="0" eb="5">
      <t>セッタイコウサイヒ</t>
    </rPh>
    <phoneticPr fontId="2"/>
  </si>
  <si>
    <t>損害保険料</t>
    <rPh sb="0" eb="5">
      <t>ソンガイホケンリョウ</t>
    </rPh>
    <phoneticPr fontId="2"/>
  </si>
  <si>
    <t>修繕費</t>
    <rPh sb="0" eb="3">
      <t>シュウゼンヒ</t>
    </rPh>
    <phoneticPr fontId="2"/>
  </si>
  <si>
    <t>消耗品費</t>
    <rPh sb="0" eb="4">
      <t>ショウモウヒンヒ</t>
    </rPh>
    <phoneticPr fontId="2"/>
  </si>
  <si>
    <t>福利厚生費</t>
    <rPh sb="0" eb="5">
      <t>フクリコウセイヒ</t>
    </rPh>
    <phoneticPr fontId="2"/>
  </si>
  <si>
    <t>勘定科目</t>
    <rPh sb="0" eb="4">
      <t>カンジョウカ</t>
    </rPh>
    <phoneticPr fontId="4"/>
  </si>
  <si>
    <t>年度</t>
    <rPh sb="0" eb="2">
      <t>ネンド</t>
    </rPh>
    <phoneticPr fontId="4"/>
  </si>
  <si>
    <t>収入</t>
    <rPh sb="0" eb="2">
      <t>シュウニュウ</t>
    </rPh>
    <phoneticPr fontId="4"/>
  </si>
  <si>
    <t>事業割合</t>
    <rPh sb="0" eb="2">
      <t>ジギョウ</t>
    </rPh>
    <rPh sb="2" eb="4">
      <t>ワリアイ</t>
    </rPh>
    <phoneticPr fontId="4"/>
  </si>
  <si>
    <t>家事割合</t>
    <rPh sb="0" eb="2">
      <t>カジ</t>
    </rPh>
    <rPh sb="2" eb="4">
      <t>ワリアイ</t>
    </rPh>
    <phoneticPr fontId="4"/>
  </si>
  <si>
    <t>家事按分</t>
    <rPh sb="0" eb="2">
      <t>カジ</t>
    </rPh>
    <rPh sb="2" eb="4">
      <t>アンブン</t>
    </rPh>
    <phoneticPr fontId="4"/>
  </si>
  <si>
    <t>日付</t>
    <rPh sb="0" eb="2">
      <t>ヒヅケ</t>
    </rPh>
    <phoneticPr fontId="4"/>
  </si>
  <si>
    <t>摘要</t>
    <rPh sb="0" eb="2">
      <t>テキヨウ</t>
    </rPh>
    <phoneticPr fontId="4"/>
  </si>
  <si>
    <t>科目</t>
    <rPh sb="0" eb="2">
      <t>カモク</t>
    </rPh>
    <phoneticPr fontId="4"/>
  </si>
  <si>
    <t>1月</t>
    <rPh sb="1" eb="2">
      <t>ガツ</t>
    </rPh>
    <phoneticPr fontId="4"/>
  </si>
  <si>
    <t>2月</t>
  </si>
  <si>
    <t>3月</t>
  </si>
  <si>
    <t>4月</t>
  </si>
  <si>
    <t>5月</t>
  </si>
  <si>
    <t>6月</t>
  </si>
  <si>
    <t>7月</t>
  </si>
  <si>
    <t>8月</t>
  </si>
  <si>
    <t>9月</t>
  </si>
  <si>
    <t>10月</t>
  </si>
  <si>
    <t>11月</t>
  </si>
  <si>
    <t>12月</t>
  </si>
  <si>
    <t>合計</t>
    <rPh sb="0" eb="2">
      <t>ゴウケイ</t>
    </rPh>
    <phoneticPr fontId="4"/>
  </si>
  <si>
    <t>集 計</t>
    <rPh sb="0" eb="1">
      <t>シュウ</t>
    </rPh>
    <rPh sb="2" eb="3">
      <t>ケイ</t>
    </rPh>
    <phoneticPr fontId="4"/>
  </si>
  <si>
    <t>経費計</t>
    <rPh sb="0" eb="2">
      <t>ケイヒ</t>
    </rPh>
    <rPh sb="2" eb="3">
      <t>ケイ</t>
    </rPh>
    <phoneticPr fontId="4"/>
  </si>
  <si>
    <t>記載金額</t>
    <rPh sb="0" eb="2">
      <t>キサイ</t>
    </rPh>
    <rPh sb="2" eb="4">
      <t>キンガク</t>
    </rPh>
    <phoneticPr fontId="4"/>
  </si>
  <si>
    <t>　水道代</t>
    <rPh sb="1" eb="4">
      <t>スイドウダイ</t>
    </rPh>
    <phoneticPr fontId="4"/>
  </si>
  <si>
    <t>　電気代</t>
    <rPh sb="1" eb="4">
      <t>デンキダイ</t>
    </rPh>
    <phoneticPr fontId="4"/>
  </si>
  <si>
    <t>　ガス代</t>
    <rPh sb="3" eb="4">
      <t>ダイ</t>
    </rPh>
    <phoneticPr fontId="4"/>
  </si>
  <si>
    <t>　携帯電話代</t>
    <rPh sb="1" eb="6">
      <t>ケイタイデンワダイ</t>
    </rPh>
    <phoneticPr fontId="4"/>
  </si>
  <si>
    <t>　インターネット代</t>
    <rPh sb="8" eb="9">
      <t>ダイ</t>
    </rPh>
    <phoneticPr fontId="4"/>
  </si>
  <si>
    <t>　家賃</t>
    <rPh sb="1" eb="3">
      <t>ヤチン</t>
    </rPh>
    <phoneticPr fontId="4"/>
  </si>
  <si>
    <t>雑費</t>
    <rPh sb="0" eb="2">
      <t>ザッピ</t>
    </rPh>
    <phoneticPr fontId="4"/>
  </si>
  <si>
    <t>オリジナル科目2</t>
    <rPh sb="5" eb="7">
      <t>カモク</t>
    </rPh>
    <phoneticPr fontId="4"/>
  </si>
  <si>
    <t>オリジナル科目3</t>
    <rPh sb="5" eb="7">
      <t>カモク</t>
    </rPh>
    <phoneticPr fontId="4"/>
  </si>
  <si>
    <t>オリジナル科目4</t>
    <rPh sb="5" eb="7">
      <t>カモク</t>
    </rPh>
    <phoneticPr fontId="4"/>
  </si>
  <si>
    <t>オリジナル科目5</t>
    <rPh sb="5" eb="7">
      <t>カモク</t>
    </rPh>
    <phoneticPr fontId="4"/>
  </si>
  <si>
    <t>オリジナル科目1</t>
    <phoneticPr fontId="4"/>
  </si>
  <si>
    <t>シート名</t>
    <rPh sb="3" eb="4">
      <t>メイ</t>
    </rPh>
    <phoneticPr fontId="4"/>
  </si>
  <si>
    <t>列番号</t>
    <rPh sb="0" eb="3">
      <t>レツバンゴウ</t>
    </rPh>
    <phoneticPr fontId="4"/>
  </si>
  <si>
    <t>元開始行</t>
    <rPh sb="0" eb="1">
      <t>モト</t>
    </rPh>
    <rPh sb="1" eb="3">
      <t>カイシ</t>
    </rPh>
    <rPh sb="3" eb="4">
      <t>ギョウ</t>
    </rPh>
    <phoneticPr fontId="4"/>
  </si>
  <si>
    <t>この開始行</t>
    <rPh sb="2" eb="4">
      <t>カイシ</t>
    </rPh>
    <rPh sb="4" eb="5">
      <t>ギョウ</t>
    </rPh>
    <phoneticPr fontId="4"/>
  </si>
  <si>
    <t>摘　要</t>
    <rPh sb="0" eb="1">
      <t>テキ</t>
    </rPh>
    <rPh sb="2" eb="3">
      <t>ヨウ</t>
    </rPh>
    <phoneticPr fontId="4"/>
  </si>
  <si>
    <t>科　目</t>
    <rPh sb="0" eb="1">
      <t>カ</t>
    </rPh>
    <rPh sb="2" eb="3">
      <t>メ</t>
    </rPh>
    <phoneticPr fontId="4"/>
  </si>
  <si>
    <t>金　額</t>
    <rPh sb="0" eb="1">
      <t>キン</t>
    </rPh>
    <rPh sb="2" eb="3">
      <t>ガク</t>
    </rPh>
    <phoneticPr fontId="4"/>
  </si>
  <si>
    <t>2月</t>
    <rPh sb="1" eb="2">
      <t>ガツ</t>
    </rPh>
    <phoneticPr fontId="4"/>
  </si>
  <si>
    <t>3月</t>
    <rPh sb="1" eb="2">
      <t>ガツ</t>
    </rPh>
    <phoneticPr fontId="4"/>
  </si>
  <si>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</si>
  <si>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</si>
  <si>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</si>
  <si>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</si>
  <si>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</si>
  <si>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</si>
  <si>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</si>
  <si>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</si>
  <si>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12月</t>
    <rPh sb="2" eb="3">
      <t>ガツ</t>
    </rPh>
    <phoneticPr fontId="4"/>
  </si>
  <si>
    <t>仮RANK</t>
    <rPh sb="0" eb="1">
      <t>カリ</t>
    </rPh>
    <phoneticPr fontId="4"/>
  </si>
  <si>
    <t>RANK</t>
    <phoneticPr fontId="4"/>
  </si>
  <si>
    <t>対象行</t>
    <rPh sb="0" eb="2">
      <t>タイショウ</t>
    </rPh>
    <rPh sb="2" eb="3">
      <t>ギョウ</t>
    </rPh>
    <phoneticPr fontId="4"/>
  </si>
  <si>
    <t>売上</t>
    <rPh sb="0" eb="2">
      <t>ウリアゲ</t>
    </rPh>
    <phoneticPr fontId="4"/>
  </si>
  <si>
    <t>経費</t>
    <rPh sb="0" eb="2">
      <t>ケイヒ</t>
    </rPh>
    <phoneticPr fontId="4"/>
  </si>
  <si>
    <t>MAX行</t>
    <rPh sb="3" eb="4">
      <t>ギョウ</t>
    </rPh>
    <phoneticPr fontId="4"/>
  </si>
  <si>
    <t>借入金</t>
    <rPh sb="0" eb="3">
      <t>カリイレキン</t>
    </rPh>
    <phoneticPr fontId="4"/>
  </si>
  <si>
    <t>返済額</t>
    <rPh sb="0" eb="3">
      <t>ヘンサイガク</t>
    </rPh>
    <phoneticPr fontId="4"/>
  </si>
  <si>
    <r>
      <rPr>
        <sz val="11"/>
        <color theme="0"/>
        <rFont val="ＭＳ Ｐゴシック"/>
        <family val="3"/>
        <charset val="128"/>
        <scheme val="minor"/>
      </rPr>
      <t>内</t>
    </r>
    <r>
      <rPr>
        <sz val="12"/>
        <color theme="0"/>
        <rFont val="ＭＳ Ｐゴシック"/>
        <family val="3"/>
        <charset val="128"/>
        <scheme val="minor"/>
      </rPr>
      <t xml:space="preserve"> 利子</t>
    </r>
    <rPh sb="0" eb="1">
      <t>ウチ</t>
    </rPh>
    <rPh sb="2" eb="4">
      <t>リシ</t>
    </rPh>
    <phoneticPr fontId="4"/>
  </si>
  <si>
    <t>借入金</t>
    <rPh sb="0" eb="3">
      <t>カリイレキン</t>
    </rPh>
    <phoneticPr fontId="4"/>
  </si>
  <si>
    <t>返済額</t>
    <rPh sb="0" eb="3">
      <t>ヘンサイガク</t>
    </rPh>
    <phoneticPr fontId="4"/>
  </si>
  <si>
    <t>借入</t>
    <rPh sb="0" eb="2">
      <t>カリイレ</t>
    </rPh>
    <phoneticPr fontId="4"/>
  </si>
  <si>
    <t>購入年月日</t>
    <rPh sb="0" eb="2">
      <t>コウニュウ</t>
    </rPh>
    <rPh sb="2" eb="5">
      <t>ネンガッピ</t>
    </rPh>
    <phoneticPr fontId="4"/>
  </si>
  <si>
    <t>耐用年数</t>
    <rPh sb="0" eb="4">
      <t>タイヨウネンスウ</t>
    </rPh>
    <phoneticPr fontId="4"/>
  </si>
  <si>
    <t>建物</t>
    <rPh sb="0" eb="2">
      <t>タテモノ</t>
    </rPh>
    <phoneticPr fontId="4"/>
  </si>
  <si>
    <t>車両運搬具</t>
    <rPh sb="0" eb="5">
      <t>シャリョウウンパング</t>
    </rPh>
    <phoneticPr fontId="4"/>
  </si>
  <si>
    <t>生物</t>
    <rPh sb="0" eb="2">
      <t>セイブツ</t>
    </rPh>
    <phoneticPr fontId="4"/>
  </si>
  <si>
    <t>購入金額</t>
    <rPh sb="0" eb="2">
      <t>コウニュウ</t>
    </rPh>
    <rPh sb="2" eb="3">
      <t>キン</t>
    </rPh>
    <rPh sb="3" eb="4">
      <t>ガク</t>
    </rPh>
    <phoneticPr fontId="4"/>
  </si>
  <si>
    <t>今年度減価償却費</t>
    <rPh sb="0" eb="3">
      <t>コンネンド</t>
    </rPh>
    <rPh sb="3" eb="8">
      <t>ゲンカショウキャクヒ</t>
    </rPh>
    <phoneticPr fontId="4"/>
  </si>
  <si>
    <t>細　目</t>
    <rPh sb="0" eb="1">
      <t>ホソ</t>
    </rPh>
    <rPh sb="2" eb="3">
      <t>メ</t>
    </rPh>
    <phoneticPr fontId="4"/>
  </si>
  <si>
    <t>牛</t>
    <rPh sb="0" eb="1">
      <t>ウシ</t>
    </rPh>
    <phoneticPr fontId="4"/>
  </si>
  <si>
    <t>馬</t>
    <rPh sb="0" eb="1">
      <t>ウマ</t>
    </rPh>
    <phoneticPr fontId="4"/>
  </si>
  <si>
    <t>豚</t>
    <rPh sb="0" eb="1">
      <t>ブタ</t>
    </rPh>
    <phoneticPr fontId="4"/>
  </si>
  <si>
    <t>構造・用途</t>
    <rPh sb="0" eb="2">
      <t>コウゾウ</t>
    </rPh>
    <rPh sb="3" eb="5">
      <t>ヨウト</t>
    </rPh>
    <phoneticPr fontId="4"/>
  </si>
  <si>
    <t>事務所用のもの</t>
    <phoneticPr fontId="4"/>
  </si>
  <si>
    <t>飲食店用のもの</t>
    <phoneticPr fontId="4"/>
  </si>
  <si>
    <t>木造・合成樹脂造</t>
    <phoneticPr fontId="4"/>
  </si>
  <si>
    <t>事務所用のもの</t>
  </si>
  <si>
    <t>店舗用・住宅用のもの</t>
  </si>
  <si>
    <t>店舗用・住宅用のもの</t>
    <phoneticPr fontId="4"/>
  </si>
  <si>
    <t>飲食店用のもの</t>
  </si>
  <si>
    <t>旅館用・ホテル用・病院用・車庫用のもの</t>
  </si>
  <si>
    <t>旅館用・ホテル用・病院用・車庫用のもの</t>
    <phoneticPr fontId="4"/>
  </si>
  <si>
    <t>公衆浴場用のもの</t>
  </si>
  <si>
    <t>公衆浴場用のもの</t>
    <phoneticPr fontId="4"/>
  </si>
  <si>
    <t>工場用・倉庫用のもの（一般用）</t>
  </si>
  <si>
    <t>工場用・倉庫用のもの（一般用）</t>
    <phoneticPr fontId="4"/>
  </si>
  <si>
    <t>木骨モルタル造</t>
    <phoneticPr fontId="4"/>
  </si>
  <si>
    <t>鉄骨鉄筋コンクリート造・鉄筋コンクリート造</t>
    <phoneticPr fontId="4"/>
  </si>
  <si>
    <t>住宅用のもの</t>
  </si>
  <si>
    <t>店舗用・病院用のもの</t>
  </si>
  <si>
    <t>車庫用のもの</t>
  </si>
  <si>
    <t>飲食店用のもの
延面積のうちに占める木造内装部分の面積が30％を超えるもの</t>
    <phoneticPr fontId="4"/>
  </si>
  <si>
    <t>飲食店用のもの その他</t>
    <rPh sb="10" eb="11">
      <t>タ</t>
    </rPh>
    <phoneticPr fontId="4"/>
  </si>
  <si>
    <t>旅館用・ホテル用のもの
延面積のうちに占める木造内装部分の面積が30％を超えるもの</t>
    <phoneticPr fontId="4"/>
  </si>
  <si>
    <t>旅館用・ホテル用のもの その他</t>
    <phoneticPr fontId="4"/>
  </si>
  <si>
    <t>れんが造・石造・ブロック造</t>
    <phoneticPr fontId="4"/>
  </si>
  <si>
    <t>店舗用・住宅用・飲食店用のもの</t>
  </si>
  <si>
    <t>旅館用・ホテル用・病院用のもの</t>
  </si>
  <si>
    <t>金属造</t>
    <phoneticPr fontId="4"/>
  </si>
  <si>
    <t>事務所用 骨格材の肉厚４㎜を超えるもの</t>
    <phoneticPr fontId="4"/>
  </si>
  <si>
    <t>事務所用 骨格材の肉厚３㎜を超え、４㎜以下のもの</t>
    <phoneticPr fontId="4"/>
  </si>
  <si>
    <t>事務所用 骨格材の肉厚３㎜以下のもの</t>
    <phoneticPr fontId="4"/>
  </si>
  <si>
    <t>店舗用・住宅用 骨格材の肉厚４㎜を超えるもの</t>
    <phoneticPr fontId="4"/>
  </si>
  <si>
    <t>店舗用・住宅用 骨格材の肉厚３㎜以下のもの</t>
    <phoneticPr fontId="4"/>
  </si>
  <si>
    <t>飲食店用・車庫用 骨格材の肉厚４㎜を超えるもの</t>
    <phoneticPr fontId="4"/>
  </si>
  <si>
    <t>店舗用・住宅用 骨格材の肉厚３㎜を超え、４㎜以下のもの</t>
    <phoneticPr fontId="4"/>
  </si>
  <si>
    <t>飲食店用・車庫用 骨格材の肉厚３㎜を超え、４㎜以下のもの</t>
    <phoneticPr fontId="4"/>
  </si>
  <si>
    <t>飲食店用・車庫用 骨格材の肉厚３㎜以下のもの</t>
    <phoneticPr fontId="4"/>
  </si>
  <si>
    <t>旅館用・ホテル用・病院用 骨格材の肉厚４㎜を超えるもの</t>
    <phoneticPr fontId="4"/>
  </si>
  <si>
    <t>旅館用・ホテル用・病院用 骨格材の肉厚３㎜を超え、４㎜以下のもの</t>
    <phoneticPr fontId="4"/>
  </si>
  <si>
    <t>公衆浴場用 骨格材の肉厚４㎜を超えるもの</t>
    <phoneticPr fontId="4"/>
  </si>
  <si>
    <t>工場用・倉庫用 骨格材の肉厚４㎜を超えるもの</t>
    <phoneticPr fontId="4"/>
  </si>
  <si>
    <t>公衆浴場用 骨格材の肉厚３㎜を超え、４㎜以下のもの</t>
    <phoneticPr fontId="4"/>
  </si>
  <si>
    <t>工場用・倉庫用 骨格材の肉厚３㎜を超え、４㎜以下のもの</t>
    <phoneticPr fontId="4"/>
  </si>
  <si>
    <t>附属設備</t>
    <phoneticPr fontId="4"/>
  </si>
  <si>
    <t>アーケード・日よけ設備</t>
    <phoneticPr fontId="4"/>
  </si>
  <si>
    <t>主として金属製のもの</t>
    <phoneticPr fontId="4"/>
  </si>
  <si>
    <t>その他のもの</t>
    <phoneticPr fontId="4"/>
  </si>
  <si>
    <t>店舗簡易装備</t>
    <phoneticPr fontId="4"/>
  </si>
  <si>
    <t>電気設備</t>
    <phoneticPr fontId="4"/>
  </si>
  <si>
    <t>蓄電池電源設備</t>
    <phoneticPr fontId="4"/>
  </si>
  <si>
    <t>その他のもの</t>
    <phoneticPr fontId="4"/>
  </si>
  <si>
    <t>全般</t>
    <rPh sb="0" eb="2">
      <t>ゼンパン</t>
    </rPh>
    <phoneticPr fontId="4"/>
  </si>
  <si>
    <t>金属造</t>
    <phoneticPr fontId="4"/>
  </si>
  <si>
    <t>構造物</t>
    <rPh sb="0" eb="3">
      <t>コウゾウブツ</t>
    </rPh>
    <phoneticPr fontId="4"/>
  </si>
  <si>
    <t>主として金属造のもの</t>
    <phoneticPr fontId="4"/>
  </si>
  <si>
    <t>農林業用</t>
    <phoneticPr fontId="4"/>
  </si>
  <si>
    <t>主として木造のもの</t>
    <phoneticPr fontId="4"/>
  </si>
  <si>
    <t>土管を主としたもの</t>
    <phoneticPr fontId="4"/>
  </si>
  <si>
    <t>繁殖用 役肉用牛</t>
    <phoneticPr fontId="4"/>
  </si>
  <si>
    <t>繁殖用 乳用牛</t>
    <phoneticPr fontId="4"/>
  </si>
  <si>
    <t>種付用</t>
  </si>
  <si>
    <t>種付用</t>
    <phoneticPr fontId="4"/>
  </si>
  <si>
    <t>その他用</t>
  </si>
  <si>
    <t>その他用</t>
    <phoneticPr fontId="4"/>
  </si>
  <si>
    <t>繁殖用</t>
    <phoneticPr fontId="4"/>
  </si>
  <si>
    <t>競走用</t>
    <phoneticPr fontId="4"/>
  </si>
  <si>
    <t>綿羊及びやぎ</t>
    <phoneticPr fontId="4"/>
  </si>
  <si>
    <t>かんきつ樹</t>
  </si>
  <si>
    <t>温州みかん</t>
  </si>
  <si>
    <t>その他</t>
  </si>
  <si>
    <t>りんご樹</t>
    <phoneticPr fontId="4"/>
  </si>
  <si>
    <t>わい化りんご</t>
  </si>
  <si>
    <t>ぶどう樹</t>
  </si>
  <si>
    <t>温室ぶどう</t>
  </si>
  <si>
    <t>桑樹</t>
  </si>
  <si>
    <t>根刈り、中刈り、高刈り</t>
  </si>
  <si>
    <t>なし樹</t>
  </si>
  <si>
    <t>桃樹</t>
  </si>
  <si>
    <t>桜桃樹</t>
  </si>
  <si>
    <t>びわ樹</t>
  </si>
  <si>
    <t>くり樹</t>
  </si>
  <si>
    <t>梅樹</t>
  </si>
  <si>
    <t>かき樹</t>
  </si>
  <si>
    <t>あんず樹</t>
  </si>
  <si>
    <t>すもも樹</t>
  </si>
  <si>
    <t>いちじく樹</t>
  </si>
  <si>
    <t>キウイフルーツ樹</t>
  </si>
  <si>
    <t>ブルーベリー樹</t>
  </si>
  <si>
    <t>パイナップル</t>
  </si>
  <si>
    <t>茶樹</t>
  </si>
  <si>
    <t>オリーブ樹</t>
  </si>
  <si>
    <t>つばき樹</t>
  </si>
  <si>
    <t>一般用のもの</t>
    <phoneticPr fontId="4"/>
  </si>
  <si>
    <t>２輪・３輪自動車</t>
  </si>
  <si>
    <t>自転車</t>
  </si>
  <si>
    <t>リヤカー</t>
  </si>
  <si>
    <t>自動車小型車（総排気量が0.66リットル以下のもの）</t>
    <rPh sb="0" eb="3">
      <t>ジドウシャ</t>
    </rPh>
    <phoneticPr fontId="4"/>
  </si>
  <si>
    <t>貨物自動車 ダンプ式のもの</t>
    <phoneticPr fontId="4"/>
  </si>
  <si>
    <t>貨物自動車 その他のもの</t>
    <phoneticPr fontId="4"/>
  </si>
  <si>
    <t>報道通信用のもの</t>
    <phoneticPr fontId="4"/>
  </si>
  <si>
    <t>その他のもの</t>
    <phoneticPr fontId="4"/>
  </si>
  <si>
    <t>立て通し</t>
    <phoneticPr fontId="4"/>
  </si>
  <si>
    <t>運送事業用・貸自動車業用・自動車教習所用のもの</t>
    <phoneticPr fontId="4"/>
  </si>
  <si>
    <t>自動車 小型車</t>
    <phoneticPr fontId="4"/>
  </si>
  <si>
    <t>自動車 その他のもの</t>
    <phoneticPr fontId="4"/>
  </si>
  <si>
    <t>大型乗用車（総排気量が３リットル以上のもの）</t>
    <phoneticPr fontId="4"/>
  </si>
  <si>
    <t>乗合自動車</t>
  </si>
  <si>
    <t>自転車、リヤカー</t>
  </si>
  <si>
    <t>被けん引車その他のもの</t>
  </si>
  <si>
    <t>工具</t>
    <rPh sb="0" eb="2">
      <t>コウグ</t>
    </rPh>
    <phoneticPr fontId="4"/>
  </si>
  <si>
    <t>切削工具</t>
    <phoneticPr fontId="4"/>
  </si>
  <si>
    <t>購入活字</t>
    <phoneticPr fontId="4"/>
  </si>
  <si>
    <t>自製活字、活字に常用される金属</t>
    <phoneticPr fontId="4"/>
  </si>
  <si>
    <t>器具・備品</t>
    <rPh sb="0" eb="2">
      <t>キグ</t>
    </rPh>
    <rPh sb="3" eb="5">
      <t>ビヒン</t>
    </rPh>
    <phoneticPr fontId="4"/>
  </si>
  <si>
    <t>応接セット 接客業用</t>
    <phoneticPr fontId="4"/>
  </si>
  <si>
    <t>事務机、事務いす、キャビネット 主として金属製</t>
    <phoneticPr fontId="4"/>
  </si>
  <si>
    <t>事務机、事務いす、キャビネット その他のもの</t>
    <phoneticPr fontId="4"/>
  </si>
  <si>
    <t>応接セット その他のもの</t>
    <rPh sb="8" eb="9">
      <t>タ</t>
    </rPh>
    <phoneticPr fontId="4"/>
  </si>
  <si>
    <t>ベッド</t>
  </si>
  <si>
    <t>児童用机、いす</t>
  </si>
  <si>
    <t>冷房用・暖房用機器</t>
  </si>
  <si>
    <t>陳列だな、陳列ケース　冷凍機付・冷蔵機付のもの</t>
    <phoneticPr fontId="4"/>
  </si>
  <si>
    <t>陳列だな、陳列ケース　その他のもの</t>
    <phoneticPr fontId="4"/>
  </si>
  <si>
    <t>その他の家具　接客業用のもの</t>
    <phoneticPr fontId="4"/>
  </si>
  <si>
    <t>その他の家具　その他 主として金属製のもの　</t>
    <phoneticPr fontId="4"/>
  </si>
  <si>
    <t>その他の家具　その他 　その他のもの</t>
    <phoneticPr fontId="4"/>
  </si>
  <si>
    <t>ラジオ、テレビジョン、テープレコーダーその他の音響機器</t>
    <phoneticPr fontId="4"/>
  </si>
  <si>
    <t>電気冷蔵庫、電気洗濯機その他これらに類する電気・ガス機器</t>
    <phoneticPr fontId="4"/>
  </si>
  <si>
    <t>氷冷蔵庫、冷蔵ストッカー（電気式のものを除く。）</t>
    <phoneticPr fontId="4"/>
  </si>
  <si>
    <t>カーテン、座ぶとん、寝具、丹前その他これらに類する繊維製品</t>
    <phoneticPr fontId="4"/>
  </si>
  <si>
    <t>じゅうたん等の床用敷物　小売業用・接客業用・放送用・レコード吹込用・劇場用のもの</t>
    <rPh sb="5" eb="6">
      <t>ナド</t>
    </rPh>
    <phoneticPr fontId="4"/>
  </si>
  <si>
    <t>じゅうたん等の床用敷物　その他のもの</t>
    <phoneticPr fontId="4"/>
  </si>
  <si>
    <t>室内装飾品　主として金属製のもの</t>
    <phoneticPr fontId="4"/>
  </si>
  <si>
    <t>室内装飾品　その他のもの</t>
    <phoneticPr fontId="4"/>
  </si>
  <si>
    <t>食事・ちゅう房用品　陶磁器製・ガラス製のもの</t>
    <phoneticPr fontId="4"/>
  </si>
  <si>
    <t>食事・ちゅう房用品　その他のもの</t>
    <phoneticPr fontId="4"/>
  </si>
  <si>
    <t>その他のもの　主として金属製のもの</t>
    <phoneticPr fontId="4"/>
  </si>
  <si>
    <t>その他のもの　その他のもの</t>
    <phoneticPr fontId="4"/>
  </si>
  <si>
    <t>その他の事務機器</t>
  </si>
  <si>
    <t>テレタイプライター、ファクシミリ</t>
  </si>
  <si>
    <t>インターホーン、放送用設備</t>
  </si>
  <si>
    <t>謄写機器、タイプライター　孔版印刷・印書業用のもの</t>
    <phoneticPr fontId="4"/>
  </si>
  <si>
    <t>謄写機器、タイプライター　その他のもの</t>
    <phoneticPr fontId="4"/>
  </si>
  <si>
    <t>電子計算機　パーソナルコンピュータ</t>
    <phoneticPr fontId="4"/>
  </si>
  <si>
    <t>電子計算機　その他のもの</t>
    <phoneticPr fontId="4"/>
  </si>
  <si>
    <t>複写機、計算機、金銭登録機、タイムレコーダーその他これらに類するもの</t>
    <phoneticPr fontId="4"/>
  </si>
  <si>
    <t>電話設備その他の通信機器　デジタル構内交換設備、デジタルボタン電話設備</t>
    <phoneticPr fontId="4"/>
  </si>
  <si>
    <t>電話設備その他の通信機器　その他のもの</t>
    <phoneticPr fontId="4"/>
  </si>
  <si>
    <t>時計</t>
  </si>
  <si>
    <t>度量衡器</t>
  </si>
  <si>
    <t>試験・測定機器</t>
  </si>
  <si>
    <t>カメラ、映画撮影機、映写機、望遠鏡</t>
  </si>
  <si>
    <t>引伸機、焼付機、乾燥機、顕微鏡</t>
  </si>
  <si>
    <t>看板・広告器具</t>
    <phoneticPr fontId="4"/>
  </si>
  <si>
    <t>看板、ネオンサイン、気球</t>
  </si>
  <si>
    <t>マネキン人形、模型</t>
  </si>
  <si>
    <t>その他のもの 主として金属製のもの</t>
    <phoneticPr fontId="4"/>
  </si>
  <si>
    <t>その他のもの　その他のもの</t>
    <phoneticPr fontId="4"/>
  </si>
  <si>
    <t>ボンベ　溶接製のもの</t>
    <phoneticPr fontId="4"/>
  </si>
  <si>
    <t>ボンベ　鍛造製のもの　塩素用のもの</t>
    <phoneticPr fontId="4"/>
  </si>
  <si>
    <t>ボンベ　鍛造製のもの　その他のもの</t>
    <phoneticPr fontId="4"/>
  </si>
  <si>
    <t>大型コンテナー</t>
    <phoneticPr fontId="4"/>
  </si>
  <si>
    <t>ドラムかん、コンテナーその他の容器 金属製のもの</t>
    <phoneticPr fontId="4"/>
  </si>
  <si>
    <t>ドラムかん、コンテナーその他の容器 その他のもの</t>
    <phoneticPr fontId="4"/>
  </si>
  <si>
    <t>金庫　手さげ金庫</t>
    <phoneticPr fontId="4"/>
  </si>
  <si>
    <t>金庫　その他のもの</t>
    <phoneticPr fontId="4"/>
  </si>
  <si>
    <t>理容・美容機器</t>
    <phoneticPr fontId="4"/>
  </si>
  <si>
    <t>医療機器</t>
    <phoneticPr fontId="4"/>
  </si>
  <si>
    <t>消毒殺菌用機器</t>
  </si>
  <si>
    <t>手術機器</t>
  </si>
  <si>
    <t>血液透析又は血しょう交換用機器</t>
  </si>
  <si>
    <t>調剤機器</t>
  </si>
  <si>
    <t>歯科診療用ユニット</t>
  </si>
  <si>
    <t>ハバードタンクその他の作動部分を有する機能回復訓練機器</t>
    <phoneticPr fontId="4"/>
  </si>
  <si>
    <t>光学検査機器　ファイバースコープ</t>
    <phoneticPr fontId="4"/>
  </si>
  <si>
    <t>光学検査機器　その他のもの</t>
    <phoneticPr fontId="4"/>
  </si>
  <si>
    <t>レントゲンその他の電子装置を使用する機器
移動式のもの、救急医療用のもの、自動血液分析器</t>
    <phoneticPr fontId="4"/>
  </si>
  <si>
    <t>レントゲンその他の電子装置を使用する機器 その他のもの</t>
    <phoneticPr fontId="4"/>
  </si>
  <si>
    <t>その他のもの　陶磁器製・ガラス製のもの</t>
    <phoneticPr fontId="4"/>
  </si>
  <si>
    <t>その他のもの 主として金属製のもの</t>
    <phoneticPr fontId="4"/>
  </si>
  <si>
    <t>その他のもの その他のもの</t>
    <phoneticPr fontId="4"/>
  </si>
  <si>
    <t>娯楽・スポーツ器具</t>
    <phoneticPr fontId="4"/>
  </si>
  <si>
    <t>たまつき用具</t>
  </si>
  <si>
    <t>ご、しょうぎ、まあじゃん、その他の遊戯具</t>
  </si>
  <si>
    <t>スポーツ具</t>
  </si>
  <si>
    <t>パチンコ器、ビンゴ器その他これらに類する球戯用具、射的用具</t>
    <phoneticPr fontId="4"/>
  </si>
  <si>
    <t>機械・装置</t>
    <rPh sb="0" eb="2">
      <t>キカイ</t>
    </rPh>
    <rPh sb="3" eb="5">
      <t>ソウチ</t>
    </rPh>
    <phoneticPr fontId="4"/>
  </si>
  <si>
    <t>農業用設備</t>
    <phoneticPr fontId="4"/>
  </si>
  <si>
    <t>林業用設備</t>
    <phoneticPr fontId="4"/>
  </si>
  <si>
    <t>食料品製造業用</t>
    <phoneticPr fontId="4"/>
  </si>
  <si>
    <t>繊維工業用設備</t>
    <phoneticPr fontId="4"/>
  </si>
  <si>
    <t>炭素繊維製造設備 黒鉛化炉</t>
    <phoneticPr fontId="4"/>
  </si>
  <si>
    <t>炭素繊維製造設備 その他の設備</t>
    <rPh sb="11" eb="12">
      <t>タ</t>
    </rPh>
    <rPh sb="13" eb="15">
      <t>セツビ</t>
    </rPh>
    <phoneticPr fontId="4"/>
  </si>
  <si>
    <t>その他の設備</t>
  </si>
  <si>
    <t>その他の設備</t>
    <rPh sb="2" eb="3">
      <t>タ</t>
    </rPh>
    <rPh sb="4" eb="6">
      <t>セツビ</t>
    </rPh>
    <phoneticPr fontId="4"/>
  </si>
  <si>
    <t>木材又は木製品（家具を除く。）製造業用設備</t>
    <phoneticPr fontId="4"/>
  </si>
  <si>
    <t>家具又は装備品製造業用設備</t>
    <phoneticPr fontId="4"/>
  </si>
  <si>
    <t>印刷業又は印刷関連業用設備</t>
    <phoneticPr fontId="4"/>
  </si>
  <si>
    <t>デジタル印刷システム設備</t>
  </si>
  <si>
    <t>製本業用設備</t>
  </si>
  <si>
    <t>新聞業用設備　モノタイプ、写真又は通信設備</t>
    <phoneticPr fontId="4"/>
  </si>
  <si>
    <t>新聞業用設備　その他の設備</t>
    <phoneticPr fontId="4"/>
  </si>
  <si>
    <t>ゴム製品製造業用設備</t>
    <phoneticPr fontId="4"/>
  </si>
  <si>
    <t>窯業又は土石製品製造業用設備</t>
    <phoneticPr fontId="4"/>
  </si>
  <si>
    <t>鉄鋼業用設備</t>
    <phoneticPr fontId="4"/>
  </si>
  <si>
    <t>表面処理鋼材若しくは鉄粉製造業又は鉄スクラップ加工処理業用設備</t>
    <phoneticPr fontId="4"/>
  </si>
  <si>
    <t>純鉄、原鉄、ベースメタル、フェロアロイ、鉄素形材又は鋳鉄管製造業用設備</t>
    <phoneticPr fontId="4"/>
  </si>
  <si>
    <t>金属製品製造業用設備</t>
    <phoneticPr fontId="4"/>
  </si>
  <si>
    <t>属被覆及び彫刻業又は打はく及び金属製ネームプレート製造業用設備</t>
    <phoneticPr fontId="4"/>
  </si>
  <si>
    <t>石油又は天然ガス鉱業用設備　坑井設備</t>
    <phoneticPr fontId="4"/>
  </si>
  <si>
    <t>石油又は天然ガス鉱業用設備　掘さく設備</t>
    <phoneticPr fontId="4"/>
  </si>
  <si>
    <t>石油又は天然ガス鉱業用設備　その他の設備</t>
    <phoneticPr fontId="4"/>
  </si>
  <si>
    <t>総合工事業用設備</t>
    <phoneticPr fontId="4"/>
  </si>
  <si>
    <t>倉庫業用設備</t>
    <phoneticPr fontId="4"/>
  </si>
  <si>
    <t>運輸に附帯するサービス業用設備</t>
    <phoneticPr fontId="4"/>
  </si>
  <si>
    <t>飲食料品卸売業用設備</t>
    <phoneticPr fontId="4"/>
  </si>
  <si>
    <t>飲食料品小売業用設備</t>
    <phoneticPr fontId="4"/>
  </si>
  <si>
    <t>その他の小売業用設備</t>
    <phoneticPr fontId="4"/>
  </si>
  <si>
    <t>ガソリン又は液化石油ガススタンド設備</t>
  </si>
  <si>
    <t>その他の設備　主として金属製のもの</t>
    <phoneticPr fontId="4"/>
  </si>
  <si>
    <t>その他の設備　その他のもの</t>
    <phoneticPr fontId="4"/>
  </si>
  <si>
    <t>宿泊業用設備</t>
    <phoneticPr fontId="4"/>
  </si>
  <si>
    <t>飲食店業用設備</t>
    <phoneticPr fontId="4"/>
  </si>
  <si>
    <t>その他の生活関連サービス業用設備</t>
    <phoneticPr fontId="4"/>
  </si>
  <si>
    <t>自動車整備業用設備</t>
    <phoneticPr fontId="4"/>
  </si>
  <si>
    <t>附属設備</t>
    <phoneticPr fontId="4"/>
  </si>
  <si>
    <t>木造・合成樹脂造</t>
    <phoneticPr fontId="4"/>
  </si>
  <si>
    <t>鉄骨鉄筋コンクリート造・鉄筋コンクリート造</t>
    <phoneticPr fontId="4"/>
  </si>
  <si>
    <t>れんが造・石造・ブロック造</t>
    <phoneticPr fontId="4"/>
  </si>
  <si>
    <t>金属造</t>
    <phoneticPr fontId="4"/>
  </si>
  <si>
    <t>アーケード・日よけ設備</t>
    <phoneticPr fontId="4"/>
  </si>
  <si>
    <t>農林業用</t>
    <phoneticPr fontId="4"/>
  </si>
  <si>
    <t>綿羊及びやぎ</t>
    <phoneticPr fontId="4"/>
  </si>
  <si>
    <t>かんきつ樹</t>
    <phoneticPr fontId="4"/>
  </si>
  <si>
    <t>りんご樹</t>
    <phoneticPr fontId="4"/>
  </si>
  <si>
    <t>ぶどう樹</t>
    <phoneticPr fontId="4"/>
  </si>
  <si>
    <t>桑樹</t>
    <phoneticPr fontId="4"/>
  </si>
  <si>
    <t>一般用のもの</t>
    <phoneticPr fontId="4"/>
  </si>
  <si>
    <t>運送事業用・貸自動車業用・自動車教習所用のもの</t>
    <phoneticPr fontId="4"/>
  </si>
  <si>
    <t>プレスその他の金属加工用金型、合成樹脂、ゴム・ガラス成型用金型、鋳造用型</t>
    <phoneticPr fontId="4"/>
  </si>
  <si>
    <t>給排水・衛生設備_ガス設備</t>
  </si>
  <si>
    <t>測定工具_検査工具</t>
  </si>
  <si>
    <t>治具_取付工具</t>
  </si>
  <si>
    <t>型_鍛圧工具_打抜工具</t>
  </si>
  <si>
    <t>活字_活字に常用される金属</t>
  </si>
  <si>
    <t>家具_電気機器_ガス機器_家庭用品</t>
  </si>
  <si>
    <t>事務機器_通信機器</t>
  </si>
  <si>
    <t>時計_試験機器_測定機器</t>
  </si>
  <si>
    <t>光学機器_写真製作機器</t>
  </si>
  <si>
    <t>容器_金庫</t>
  </si>
  <si>
    <t>飲料_たばこ又は飼料製造業用設備</t>
  </si>
  <si>
    <t>パルプ_紙又は紙加工品製造業用設備</t>
  </si>
  <si>
    <t>なめし革_なめし革製品又は毛皮製造業用設備</t>
  </si>
  <si>
    <t>鉱業_採石業又は砂利採取業用設備</t>
  </si>
  <si>
    <t>洗濯業_理容業_美容業又は浴場業用設備</t>
  </si>
  <si>
    <t>家具_電気機器_ガス機器_家庭用品</t>
    <phoneticPr fontId="4"/>
  </si>
  <si>
    <t>事務機器_通信機器</t>
    <phoneticPr fontId="4"/>
  </si>
  <si>
    <t>時計_試験機器_測定機器</t>
    <phoneticPr fontId="4"/>
  </si>
  <si>
    <t>光学機器_写真製作機器</t>
    <phoneticPr fontId="4"/>
  </si>
  <si>
    <t>容器_金庫</t>
    <phoneticPr fontId="4"/>
  </si>
  <si>
    <t>医療機器</t>
    <phoneticPr fontId="4"/>
  </si>
  <si>
    <t>娯楽・スポーツ器具</t>
    <phoneticPr fontId="4"/>
  </si>
  <si>
    <t>印刷業又は印刷関連業用設備</t>
    <phoneticPr fontId="4"/>
  </si>
  <si>
    <t>鉄鋼業用設備</t>
    <phoneticPr fontId="4"/>
  </si>
  <si>
    <t>金属製品製造業用設備</t>
    <phoneticPr fontId="4"/>
  </si>
  <si>
    <t>鉱業_採石業又は砂利採取業用設備</t>
    <phoneticPr fontId="4"/>
  </si>
  <si>
    <t>その他の小売業用設備</t>
    <phoneticPr fontId="4"/>
  </si>
  <si>
    <t>果樹棚又はポップ棚 主としてコンクリート造、れんが造、石造又はブロック造</t>
    <phoneticPr fontId="4"/>
  </si>
  <si>
    <t>主としてコンクリート造、れんが造、石造又はブロック造
その他のもの</t>
    <phoneticPr fontId="4"/>
  </si>
  <si>
    <t>検索用DATA</t>
    <rPh sb="0" eb="2">
      <t>ケンサク</t>
    </rPh>
    <rPh sb="2" eb="3">
      <t>ヨウ</t>
    </rPh>
    <phoneticPr fontId="4"/>
  </si>
  <si>
    <t>検索用</t>
    <rPh sb="0" eb="2">
      <t>ケンサク</t>
    </rPh>
    <rPh sb="2" eb="3">
      <t>ヨウ</t>
    </rPh>
    <phoneticPr fontId="4"/>
  </si>
  <si>
    <t>新品耐用年数</t>
    <rPh sb="0" eb="2">
      <t>シンピン</t>
    </rPh>
    <rPh sb="2" eb="6">
      <t>タイヨウネンスウ</t>
    </rPh>
    <phoneticPr fontId="4"/>
  </si>
  <si>
    <t>新品</t>
    <rPh sb="0" eb="2">
      <t>シンピン</t>
    </rPh>
    <phoneticPr fontId="4"/>
  </si>
  <si>
    <t>中古（新品値段50%以下）</t>
    <rPh sb="0" eb="2">
      <t>チュウコ</t>
    </rPh>
    <rPh sb="5" eb="7">
      <t>ネダン</t>
    </rPh>
    <rPh sb="10" eb="12">
      <t>イカ</t>
    </rPh>
    <phoneticPr fontId="4"/>
  </si>
  <si>
    <t>新中古</t>
    <rPh sb="0" eb="3">
      <t>シンチュウコ</t>
    </rPh>
    <phoneticPr fontId="4"/>
  </si>
  <si>
    <t>©勝手にライトニング！ (https://lightning2014.ensyutsubu.com/blog/)</t>
    <rPh sb="1" eb="3">
      <t>カッテ</t>
    </rPh>
    <phoneticPr fontId="4"/>
  </si>
  <si>
    <r>
      <rPr>
        <b/>
        <sz val="10"/>
        <color theme="0"/>
        <rFont val="メイリオ"/>
        <family val="3"/>
        <charset val="128"/>
      </rPr>
      <t>（中古時入力）</t>
    </r>
    <r>
      <rPr>
        <b/>
        <sz val="12"/>
        <color theme="0"/>
        <rFont val="メイリオ"/>
        <family val="3"/>
        <charset val="128"/>
      </rPr>
      <t xml:space="preserve">
</t>
    </r>
    <r>
      <rPr>
        <b/>
        <sz val="10"/>
        <color theme="0"/>
        <rFont val="メイリオ"/>
        <family val="3"/>
        <charset val="128"/>
      </rPr>
      <t>商品登録年月</t>
    </r>
    <rPh sb="1" eb="3">
      <t>チュウコ</t>
    </rPh>
    <rPh sb="3" eb="4">
      <t>ジ</t>
    </rPh>
    <rPh sb="4" eb="6">
      <t>ニュウリョク</t>
    </rPh>
    <rPh sb="8" eb="10">
      <t>ショウヒン</t>
    </rPh>
    <rPh sb="10" eb="12">
      <t>トウロク</t>
    </rPh>
    <rPh sb="12" eb="14">
      <t>ネンゲツ</t>
    </rPh>
    <phoneticPr fontId="4"/>
  </si>
  <si>
    <t>今年度該当月</t>
    <rPh sb="0" eb="3">
      <t>コンネンド</t>
    </rPh>
    <rPh sb="3" eb="5">
      <t>ガイトウ</t>
    </rPh>
    <rPh sb="5" eb="6">
      <t>ツキ</t>
    </rPh>
    <phoneticPr fontId="4"/>
  </si>
  <si>
    <t>仮耐用年数</t>
    <rPh sb="0" eb="1">
      <t>カリ</t>
    </rPh>
    <rPh sb="1" eb="5">
      <t>タイヨウネンスウ</t>
    </rPh>
    <phoneticPr fontId="4"/>
  </si>
  <si>
    <t>減価償却</t>
    <rPh sb="0" eb="4">
      <t>ゲンカショウキャク</t>
    </rPh>
    <phoneticPr fontId="4"/>
  </si>
  <si>
    <t>Lightning</t>
    <phoneticPr fontId="4"/>
  </si>
  <si>
    <t>Lightning</t>
    <phoneticPr fontId="4"/>
  </si>
  <si>
    <t>中古（新品値段50%超）</t>
    <rPh sb="0" eb="2">
      <t>チュウコ</t>
    </rPh>
    <rPh sb="3" eb="5">
      <t>シンピン</t>
    </rPh>
    <rPh sb="5" eb="7">
      <t>ネダン</t>
    </rPh>
    <rPh sb="10" eb="11">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</si>
</sst>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quot;/&quot;##"/>
    <numFmt numFmtId="177" formatCode="yyyy/m/d;@"/>
    <numFmt numFmtId="178" formatCode="m/d;@"/>
    <numFmt numFmtId="179" formatCode="#&quot;月&quot;##&quot;日&quot;"/>
    <numFmt numFmtId="180" formatCode="yyyy/m&quot;月&quot;"/>
  </numFmts>
  <fonts count="28">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1"/>
      <color theme="1"/>
      <name val="メイリオ"/>
      <family val="3"/>
      <charset val="128"/>
    </font>
    <font>
      <sz val="6"/>
      <name val="ＭＳ Ｐゴシック"/>
      <family val="2"/>
      <charset val="128"/>
      <scheme val="minor"/>
    </font>
    <font>
      <sz val="11"/>
      <color theme="1"/>
      <name val="メイリオ"/>
      <family val="3"/>
      <charset val="128"/>
    </font>
    <font>
      <sz val="18"/>
      <color theme="1"/>
      <name val="メイリオ"/>
      <family val="3"/>
      <charset val="128"/>
    </font>
    <font>
      <b/>
      <sz val="12"/>
      <color theme="1"/>
      <name val="メイリオ"/>
      <family val="3"/>
      <charset val="128"/>
    </font>
    <font>
      <b/>
      <sz val="14"/>
      <color theme="1"/>
      <name val="メイリオ"/>
      <family val="3"/>
      <charset val="128"/>
    </font>
    <font>
      <sz val="12"/>
      <color theme="1"/>
      <name val="メイリオ"/>
      <family val="3"/>
      <charset val="128"/>
    </font>
    <font>
      <sz val="9"/>
      <color theme="1"/>
      <name val="メイリオ"/>
      <family val="3"/>
      <charset val="128"/>
    </font>
    <font>
      <b/>
      <sz val="11"/>
      <color theme="0"/>
      <name val="メイリオ"/>
      <family val="3"/>
      <charset val="128"/>
    </font>
    <font>
      <b/>
      <sz val="12"/>
      <color theme="0"/>
      <name val="メイリオ"/>
      <family val="3"/>
      <charset val="128"/>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0"/>
      <name val="ＭＳ Ｐゴシック"/>
      <family val="2"/>
      <charset val="128"/>
      <scheme val="minor"/>
    </font>
    <font>
      <sz val="12"/>
      <color theme="0"/>
      <name val="ＭＳ Ｐゴシック"/>
      <family val="3"/>
      <charset val="128"/>
      <scheme val="minor"/>
    </font>
    <font>
      <sz val="11"/>
      <color theme="0"/>
      <name val="ＭＳ Ｐゴシック"/>
      <family val="3"/>
      <charset val="128"/>
      <scheme val="minor"/>
    </font>
    <font>
      <sz val="11"/>
      <color theme="0"/>
      <name val="ＭＳ Ｐゴシック"/>
      <family val="2"/>
      <charset val="128"/>
      <scheme val="minor"/>
    </font>
    <font>
      <sz val="11"/>
      <color theme="0" tint="-0.249977111117893"/>
      <name val="ＭＳ Ｐゴシック"/>
      <family val="2"/>
      <charset val="128"/>
      <scheme val="minor"/>
    </font>
    <font>
      <sz val="11"/>
      <color theme="0" tint="-0.249977111117893"/>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0" tint="-4.9989318521683403E-2"/>
      <name val="ＭＳ Ｐゴシック"/>
      <family val="2"/>
      <charset val="128"/>
      <scheme val="minor"/>
    </font>
    <font>
      <sz val="11"/>
      <color theme="0" tint="-4.9989318521683403E-2"/>
      <name val="ＭＳ Ｐゴシック"/>
      <family val="3"/>
      <charset val="128"/>
      <scheme val="minor"/>
    </font>
    <font>
      <b/>
      <sz val="9"/>
      <color theme="0"/>
      <name val="メイリオ"/>
      <family val="3"/>
      <charset val="128"/>
    </font>
    <font>
      <b/>
      <sz val="10"/>
      <color theme="0"/>
      <name val="メイリオ"/>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
      <patternFill patternType="solid">
        <fgColor rgb="FFC000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s>
  <borders count="78">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hair">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17">
    <xf numFmtId="0" fontId="0" fillId="0" borderId="0" xfId="0">
      <alignment vertical="center"/>
    </xf>
    <xf numFmtId="0" fontId="5" fillId="0" borderId="0" xfId="0" applyFont="1">
      <alignment vertical="center"/>
    </xf>
    <xf numFmtId="0" fontId="5" fillId="0" borderId="11" xfId="0" applyFont="1" applyBorder="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5" fillId="0" borderId="0" xfId="0" applyFont="1" applyAlignment="1">
      <alignment horizontal="right" vertical="center" shrinkToFit="1"/>
    </xf>
    <xf numFmtId="0" fontId="5" fillId="0" borderId="42" xfId="0" applyFont="1" applyBorder="1" applyAlignment="1">
      <alignment horizontal="left" vertical="center"/>
    </xf>
    <xf numFmtId="6" fontId="7" fillId="0" borderId="6" xfId="1" applyFont="1" applyBorder="1" applyAlignment="1">
      <alignment horizontal="right" vertical="center" shrinkToFit="1"/>
    </xf>
    <xf numFmtId="0" fontId="10" fillId="0" borderId="0" xfId="0" applyFont="1" applyAlignment="1">
      <alignment horizontal="right" vertical="center" shrinkToFit="1"/>
    </xf>
    <xf numFmtId="6" fontId="10" fillId="0" borderId="51" xfId="1" applyFont="1" applyBorder="1" applyAlignment="1">
      <alignment horizontal="right" vertical="center" shrinkToFit="1"/>
    </xf>
    <xf numFmtId="6" fontId="10" fillId="0" borderId="50" xfId="1" applyFont="1" applyBorder="1" applyAlignment="1">
      <alignment horizontal="right" vertical="center" shrinkToFit="1"/>
    </xf>
    <xf numFmtId="6" fontId="10" fillId="0" borderId="53" xfId="1" applyFont="1" applyBorder="1" applyAlignment="1">
      <alignment horizontal="right" vertical="center" shrinkToFit="1"/>
    </xf>
    <xf numFmtId="6" fontId="9" fillId="0" borderId="9" xfId="1" applyFont="1" applyBorder="1" applyAlignment="1">
      <alignment horizontal="right" vertical="center" shrinkToFit="1"/>
    </xf>
    <xf numFmtId="6" fontId="9" fillId="0" borderId="7" xfId="1" applyFont="1" applyBorder="1" applyAlignment="1">
      <alignment horizontal="right" vertical="center" shrinkToFit="1"/>
    </xf>
    <xf numFmtId="6" fontId="9" fillId="0" borderId="8" xfId="1" applyFont="1" applyBorder="1" applyAlignment="1">
      <alignment horizontal="right" vertical="center" shrinkToFit="1"/>
    </xf>
    <xf numFmtId="6" fontId="9" fillId="0" borderId="13" xfId="1" applyFont="1" applyBorder="1" applyAlignment="1">
      <alignment horizontal="right" vertical="center" shrinkToFit="1"/>
    </xf>
    <xf numFmtId="6" fontId="9" fillId="0" borderId="15" xfId="1" applyFont="1" applyBorder="1" applyAlignment="1">
      <alignment horizontal="right" vertical="center" shrinkToFit="1"/>
    </xf>
    <xf numFmtId="6" fontId="9" fillId="0" borderId="14" xfId="1" applyFont="1" applyBorder="1" applyAlignment="1">
      <alignment horizontal="right" vertical="center" shrinkToFit="1"/>
    </xf>
    <xf numFmtId="6" fontId="9" fillId="0" borderId="61" xfId="1" applyFont="1" applyBorder="1" applyAlignment="1">
      <alignment horizontal="right" vertical="center" shrinkToFit="1"/>
    </xf>
    <xf numFmtId="0" fontId="5" fillId="0" borderId="29"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28" xfId="0" applyFont="1" applyBorder="1" applyAlignment="1">
      <alignment horizontal="center" vertical="center" shrinkToFit="1"/>
    </xf>
    <xf numFmtId="6" fontId="7" fillId="0" borderId="61" xfId="0" applyNumberFormat="1" applyFont="1" applyBorder="1" applyAlignment="1">
      <alignment vertical="center" shrinkToFit="1"/>
    </xf>
    <xf numFmtId="6" fontId="7" fillId="0" borderId="7" xfId="0" applyNumberFormat="1" applyFont="1" applyBorder="1" applyAlignment="1">
      <alignment vertical="center" shrinkToFit="1"/>
    </xf>
    <xf numFmtId="6" fontId="7" fillId="0" borderId="8" xfId="0" applyNumberFormat="1" applyFont="1" applyBorder="1" applyAlignment="1">
      <alignment vertical="center" shrinkToFit="1"/>
    </xf>
    <xf numFmtId="6" fontId="7" fillId="0" borderId="9" xfId="0" applyNumberFormat="1" applyFont="1" applyBorder="1" applyAlignment="1">
      <alignment vertical="center" shrinkToFit="1"/>
    </xf>
    <xf numFmtId="9" fontId="5" fillId="2" borderId="43" xfId="0" applyNumberFormat="1" applyFont="1" applyFill="1" applyBorder="1" applyAlignment="1" applyProtection="1">
      <alignment horizontal="center" vertical="center"/>
      <protection locked="0"/>
    </xf>
    <xf numFmtId="9" fontId="5" fillId="2" borderId="1" xfId="0" applyNumberFormat="1" applyFont="1" applyFill="1" applyBorder="1" applyAlignment="1" applyProtection="1">
      <alignment horizontal="center" vertical="center"/>
      <protection locked="0"/>
    </xf>
    <xf numFmtId="9" fontId="5" fillId="2" borderId="2" xfId="0" applyNumberFormat="1" applyFont="1" applyFill="1" applyBorder="1" applyAlignment="1" applyProtection="1">
      <alignment horizontal="center" vertical="center"/>
      <protection locked="0"/>
    </xf>
    <xf numFmtId="9" fontId="5" fillId="2" borderId="31" xfId="0" applyNumberFormat="1" applyFont="1" applyFill="1" applyBorder="1" applyAlignment="1" applyProtection="1">
      <alignment horizontal="center" vertical="center"/>
      <protection locked="0"/>
    </xf>
    <xf numFmtId="9" fontId="5" fillId="2" borderId="35" xfId="0" applyNumberFormat="1" applyFont="1" applyFill="1" applyBorder="1" applyAlignment="1" applyProtection="1">
      <alignment horizontal="center" vertical="center"/>
      <protection locked="0"/>
    </xf>
    <xf numFmtId="9" fontId="5" fillId="2" borderId="33" xfId="0" applyNumberFormat="1" applyFont="1" applyFill="1" applyBorder="1" applyAlignment="1" applyProtection="1">
      <alignment horizontal="center" vertical="center"/>
      <protection locked="0"/>
    </xf>
    <xf numFmtId="9" fontId="5" fillId="2" borderId="25" xfId="0" applyNumberFormat="1" applyFont="1" applyFill="1" applyBorder="1" applyAlignment="1" applyProtection="1">
      <alignment horizontal="center" vertical="center"/>
      <protection locked="0"/>
    </xf>
    <xf numFmtId="0" fontId="5" fillId="2" borderId="17" xfId="0" applyFont="1" applyFill="1" applyBorder="1" applyProtection="1">
      <alignment vertical="center"/>
      <protection locked="0"/>
    </xf>
    <xf numFmtId="0" fontId="5" fillId="2" borderId="21" xfId="0" applyFont="1" applyFill="1" applyBorder="1" applyProtection="1">
      <alignment vertical="center"/>
      <protection locked="0"/>
    </xf>
    <xf numFmtId="0" fontId="6" fillId="2" borderId="10" xfId="0" applyFont="1" applyFill="1" applyBorder="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shrinkToFit="1"/>
      <protection locked="0"/>
    </xf>
    <xf numFmtId="9" fontId="5" fillId="0" borderId="44" xfId="0" applyNumberFormat="1" applyFont="1" applyBorder="1" applyAlignment="1" applyProtection="1">
      <alignment horizontal="center" vertical="center"/>
    </xf>
    <xf numFmtId="9" fontId="5" fillId="0" borderId="27" xfId="0" applyNumberFormat="1" applyFont="1" applyBorder="1" applyAlignment="1" applyProtection="1">
      <alignment horizontal="center" vertical="center"/>
    </xf>
    <xf numFmtId="9" fontId="5" fillId="0" borderId="24" xfId="0" applyNumberFormat="1" applyFont="1" applyBorder="1" applyAlignment="1" applyProtection="1">
      <alignment horizontal="center" vertical="center"/>
    </xf>
    <xf numFmtId="9" fontId="5" fillId="0" borderId="32" xfId="0" applyNumberFormat="1" applyFont="1" applyBorder="1" applyAlignment="1" applyProtection="1">
      <alignment horizontal="center" vertical="center"/>
    </xf>
    <xf numFmtId="9" fontId="5" fillId="0" borderId="36" xfId="0" applyNumberFormat="1" applyFont="1" applyBorder="1" applyAlignment="1" applyProtection="1">
      <alignment horizontal="center" vertical="center"/>
    </xf>
    <xf numFmtId="9" fontId="5" fillId="0" borderId="34" xfId="0" applyNumberFormat="1" applyFont="1" applyBorder="1" applyAlignment="1" applyProtection="1">
      <alignment horizontal="center" vertical="center"/>
    </xf>
    <xf numFmtId="9" fontId="5" fillId="0" borderId="26" xfId="0" applyNumberFormat="1" applyFont="1" applyBorder="1" applyAlignment="1" applyProtection="1">
      <alignment horizontal="center" vertical="center"/>
    </xf>
    <xf numFmtId="0" fontId="5" fillId="0" borderId="0" xfId="0" applyFont="1" applyProtection="1">
      <alignment vertical="center"/>
    </xf>
    <xf numFmtId="0" fontId="0" fillId="0" borderId="72" xfId="0" applyBorder="1" applyAlignment="1">
      <alignment horizontal="center" vertical="center" shrinkToFit="1"/>
    </xf>
    <xf numFmtId="0" fontId="0" fillId="0" borderId="74" xfId="0" applyBorder="1" applyAlignment="1">
      <alignment horizontal="center" vertical="center" shrinkToFit="1"/>
    </xf>
    <xf numFmtId="0" fontId="0" fillId="0" borderId="52" xfId="0" applyBorder="1" applyAlignment="1">
      <alignment horizontal="center" vertical="center" shrinkToFit="1"/>
    </xf>
    <xf numFmtId="0" fontId="0" fillId="0" borderId="0" xfId="0" applyAlignment="1">
      <alignment horizontal="left" vertical="center" shrinkToFit="1"/>
    </xf>
    <xf numFmtId="0" fontId="0" fillId="0" borderId="70" xfId="0" applyBorder="1" applyAlignment="1">
      <alignment horizontal="center" vertical="center" shrinkToFit="1"/>
    </xf>
    <xf numFmtId="0" fontId="0" fillId="0" borderId="0" xfId="0" applyAlignment="1">
      <alignment horizontal="center" vertical="center" shrinkToFit="1"/>
    </xf>
    <xf numFmtId="0" fontId="0" fillId="0" borderId="0" xfId="1" applyNumberFormat="1" applyFont="1" applyAlignment="1">
      <alignment horizontal="center" vertical="center" shrinkToFit="1"/>
    </xf>
    <xf numFmtId="0" fontId="0" fillId="0" borderId="71" xfId="1" applyNumberFormat="1" applyFont="1" applyBorder="1" applyAlignment="1">
      <alignment horizontal="center" vertical="center" shrinkToFit="1"/>
    </xf>
    <xf numFmtId="0" fontId="0" fillId="0" borderId="73" xfId="0" applyBorder="1" applyAlignment="1">
      <alignment horizontal="center" vertical="center" shrinkToFit="1"/>
    </xf>
    <xf numFmtId="0" fontId="0" fillId="0" borderId="75" xfId="1" applyNumberFormat="1" applyFont="1" applyBorder="1" applyAlignment="1">
      <alignment horizontal="center" vertical="center" shrinkToFit="1"/>
    </xf>
    <xf numFmtId="0" fontId="0" fillId="0" borderId="10" xfId="0" applyBorder="1" applyAlignment="1">
      <alignment horizontal="center" vertical="center" shrinkToFit="1"/>
    </xf>
    <xf numFmtId="6" fontId="0" fillId="0" borderId="69" xfId="1" applyFont="1" applyBorder="1" applyAlignment="1">
      <alignment horizontal="right" vertical="center" shrinkToFit="1"/>
    </xf>
    <xf numFmtId="6" fontId="0" fillId="0" borderId="0" xfId="1" applyFont="1" applyAlignment="1">
      <alignment horizontal="right" vertical="center" shrinkToFit="1"/>
    </xf>
    <xf numFmtId="177" fontId="0" fillId="0" borderId="0" xfId="0" applyNumberFormat="1">
      <alignment vertical="center"/>
    </xf>
    <xf numFmtId="0" fontId="0" fillId="3" borderId="0" xfId="0" applyFill="1" applyAlignment="1">
      <alignment horizontal="center" vertical="center" shrinkToFit="1"/>
    </xf>
    <xf numFmtId="0" fontId="0" fillId="3" borderId="0" xfId="0" applyFill="1" applyAlignment="1">
      <alignment horizontal="left" vertical="center" shrinkToFit="1"/>
    </xf>
    <xf numFmtId="6" fontId="0" fillId="3" borderId="0" xfId="1" applyFont="1" applyFill="1" applyAlignment="1">
      <alignment horizontal="right" vertical="center" shrinkToFit="1"/>
    </xf>
    <xf numFmtId="0" fontId="0" fillId="3" borderId="0" xfId="0" applyFill="1">
      <alignment vertical="center"/>
    </xf>
    <xf numFmtId="0" fontId="0" fillId="2" borderId="70" xfId="0" applyFill="1" applyBorder="1" applyAlignment="1">
      <alignment horizontal="center" vertical="center" shrinkToFit="1"/>
    </xf>
    <xf numFmtId="0" fontId="0" fillId="2" borderId="71" xfId="0" applyFill="1" applyBorder="1" applyAlignment="1">
      <alignment horizontal="center" vertical="center" shrinkToFit="1"/>
    </xf>
    <xf numFmtId="0" fontId="5" fillId="0" borderId="0" xfId="0" applyFont="1" applyAlignment="1" applyProtection="1">
      <alignment vertical="center" shrinkToFit="1"/>
      <protection locked="0"/>
    </xf>
    <xf numFmtId="0" fontId="10" fillId="0" borderId="39" xfId="0" applyFont="1" applyBorder="1" applyAlignment="1" applyProtection="1">
      <alignment horizontal="left" vertical="center" shrinkToFit="1"/>
      <protection locked="0"/>
    </xf>
    <xf numFmtId="0" fontId="10" fillId="0" borderId="66" xfId="0" applyFont="1" applyBorder="1" applyAlignment="1" applyProtection="1">
      <alignment horizontal="left" vertical="center" shrinkToFit="1"/>
      <protection locked="0"/>
    </xf>
    <xf numFmtId="0" fontId="9" fillId="0" borderId="5" xfId="0" applyFont="1" applyBorder="1" applyAlignment="1" applyProtection="1">
      <alignment horizontal="center" vertical="center" shrinkToFit="1"/>
      <protection locked="0"/>
    </xf>
    <xf numFmtId="6" fontId="9" fillId="0" borderId="5" xfId="1" applyFont="1" applyBorder="1" applyAlignment="1" applyProtection="1">
      <alignment horizontal="right" vertical="center" indent="1" shrinkToFit="1"/>
      <protection locked="0"/>
    </xf>
    <xf numFmtId="0" fontId="10" fillId="0" borderId="40" xfId="0" applyFont="1" applyBorder="1" applyAlignment="1" applyProtection="1">
      <alignment horizontal="left" vertical="center" shrinkToFit="1"/>
      <protection locked="0"/>
    </xf>
    <xf numFmtId="0" fontId="10" fillId="0" borderId="41" xfId="0" applyFont="1" applyBorder="1" applyAlignment="1" applyProtection="1">
      <alignment horizontal="left" vertical="center" shrinkToFit="1"/>
      <protection locked="0"/>
    </xf>
    <xf numFmtId="0" fontId="9" fillId="0" borderId="3" xfId="0" applyFont="1" applyBorder="1" applyAlignment="1" applyProtection="1">
      <alignment horizontal="center" vertical="center" shrinkToFit="1"/>
      <protection locked="0"/>
    </xf>
    <xf numFmtId="6" fontId="9" fillId="0" borderId="3" xfId="1" applyFont="1" applyBorder="1" applyAlignment="1" applyProtection="1">
      <alignment horizontal="right" vertical="center" indent="1" shrinkToFit="1"/>
      <protection locked="0"/>
    </xf>
    <xf numFmtId="0" fontId="3" fillId="0" borderId="0" xfId="0" applyFont="1" applyAlignment="1" applyProtection="1">
      <alignment vertical="center" shrinkToFit="1"/>
    </xf>
    <xf numFmtId="0" fontId="5" fillId="0" borderId="0" xfId="0" applyFont="1" applyProtection="1">
      <alignment vertical="center"/>
      <protection hidden="1"/>
    </xf>
    <xf numFmtId="178" fontId="11" fillId="4" borderId="3" xfId="0" applyNumberFormat="1" applyFont="1" applyFill="1" applyBorder="1" applyAlignment="1" applyProtection="1">
      <alignment horizontal="center" vertical="center" shrinkToFit="1"/>
      <protection hidden="1"/>
    </xf>
    <xf numFmtId="0" fontId="11" fillId="4" borderId="3" xfId="0" applyFont="1" applyFill="1" applyBorder="1" applyAlignment="1" applyProtection="1">
      <alignment horizontal="center" vertical="center" shrinkToFit="1"/>
      <protection hidden="1"/>
    </xf>
    <xf numFmtId="6" fontId="11" fillId="4" borderId="3" xfId="1" applyFont="1" applyFill="1" applyBorder="1" applyAlignment="1" applyProtection="1">
      <alignment horizontal="center" vertical="center" shrinkToFit="1"/>
      <protection hidden="1"/>
    </xf>
    <xf numFmtId="178" fontId="5" fillId="0" borderId="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3" xfId="0" applyFont="1" applyBorder="1" applyAlignment="1" applyProtection="1">
      <alignment vertical="center" shrinkToFit="1"/>
      <protection hidden="1"/>
    </xf>
    <xf numFmtId="178" fontId="5" fillId="0" borderId="0" xfId="0" applyNumberFormat="1" applyFont="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0" fontId="5" fillId="0" borderId="0" xfId="0" applyFont="1" applyBorder="1" applyAlignment="1" applyProtection="1">
      <alignment vertical="center" shrinkToFit="1"/>
      <protection hidden="1"/>
    </xf>
    <xf numFmtId="0" fontId="0" fillId="0" borderId="52" xfId="0" applyBorder="1" applyAlignment="1">
      <alignment horizontal="left" vertical="center" shrinkToFit="1"/>
    </xf>
    <xf numFmtId="179" fontId="9" fillId="0" borderId="5" xfId="0" applyNumberFormat="1" applyFont="1" applyFill="1" applyBorder="1" applyAlignment="1" applyProtection="1">
      <alignment horizontal="center" vertical="center" shrinkToFit="1"/>
      <protection locked="0"/>
    </xf>
    <xf numFmtId="179" fontId="9" fillId="0" borderId="3" xfId="0" applyNumberFormat="1" applyFont="1" applyFill="1" applyBorder="1" applyAlignment="1" applyProtection="1">
      <alignment horizontal="center" vertical="center" shrinkToFit="1"/>
      <protection locked="0"/>
    </xf>
    <xf numFmtId="179" fontId="12" fillId="4" borderId="4" xfId="0" applyNumberFormat="1" applyFont="1" applyFill="1" applyBorder="1" applyAlignment="1" applyProtection="1">
      <alignment horizontal="center" vertical="center" shrinkToFit="1"/>
    </xf>
    <xf numFmtId="0" fontId="12" fillId="4" borderId="4" xfId="0" applyFont="1" applyFill="1" applyBorder="1" applyAlignment="1" applyProtection="1">
      <alignment horizontal="center" vertical="center" shrinkToFit="1"/>
    </xf>
    <xf numFmtId="6" fontId="12" fillId="4" borderId="4" xfId="1" applyFont="1" applyFill="1" applyBorder="1" applyAlignment="1" applyProtection="1">
      <alignment horizontal="center" vertical="center" shrinkToFit="1"/>
    </xf>
    <xf numFmtId="176" fontId="12" fillId="4" borderId="4" xfId="0" applyNumberFormat="1" applyFont="1" applyFill="1" applyBorder="1" applyAlignment="1" applyProtection="1">
      <alignment horizontal="center" vertical="center" shrinkToFit="1"/>
    </xf>
    <xf numFmtId="6" fontId="5" fillId="0" borderId="3" xfId="1" applyFont="1" applyBorder="1" applyAlignment="1" applyProtection="1">
      <alignment horizontal="right" vertical="center" indent="1" shrinkToFit="1"/>
      <protection hidden="1"/>
    </xf>
    <xf numFmtId="6" fontId="5" fillId="0" borderId="0" xfId="1" applyFont="1" applyBorder="1" applyAlignment="1" applyProtection="1">
      <alignment horizontal="right" vertical="center" indent="1" shrinkToFit="1"/>
      <protection hidden="1"/>
    </xf>
    <xf numFmtId="6" fontId="10" fillId="0" borderId="62" xfId="1" applyFont="1" applyBorder="1" applyAlignment="1" applyProtection="1">
      <alignment horizontal="right" vertical="center" shrinkToFit="1"/>
      <protection hidden="1"/>
    </xf>
    <xf numFmtId="6" fontId="10" fillId="0" borderId="63" xfId="1" applyFont="1" applyBorder="1" applyAlignment="1" applyProtection="1">
      <alignment horizontal="right" vertical="center" shrinkToFit="1"/>
      <protection hidden="1"/>
    </xf>
    <xf numFmtId="6" fontId="10" fillId="0" borderId="64" xfId="1" applyFont="1" applyBorder="1" applyAlignment="1" applyProtection="1">
      <alignment horizontal="right" vertical="center" shrinkToFit="1"/>
      <protection hidden="1"/>
    </xf>
    <xf numFmtId="6" fontId="10" fillId="0" borderId="1" xfId="1" applyFont="1" applyBorder="1" applyAlignment="1" applyProtection="1">
      <alignment horizontal="right" vertical="center" shrinkToFit="1"/>
      <protection hidden="1"/>
    </xf>
    <xf numFmtId="6" fontId="10" fillId="0" borderId="5" xfId="1" applyFont="1" applyBorder="1" applyAlignment="1" applyProtection="1">
      <alignment horizontal="right" vertical="center" shrinkToFit="1"/>
      <protection hidden="1"/>
    </xf>
    <xf numFmtId="6" fontId="10" fillId="0" borderId="39" xfId="1" applyFont="1" applyBorder="1" applyAlignment="1" applyProtection="1">
      <alignment horizontal="right" vertical="center" shrinkToFit="1"/>
      <protection hidden="1"/>
    </xf>
    <xf numFmtId="6" fontId="10" fillId="0" borderId="2" xfId="1" applyFont="1" applyBorder="1" applyAlignment="1" applyProtection="1">
      <alignment horizontal="right" vertical="center" shrinkToFit="1"/>
      <protection hidden="1"/>
    </xf>
    <xf numFmtId="6" fontId="10" fillId="0" borderId="3" xfId="1" applyFont="1" applyBorder="1" applyAlignment="1" applyProtection="1">
      <alignment horizontal="right" vertical="center" shrinkToFit="1"/>
      <protection hidden="1"/>
    </xf>
    <xf numFmtId="6" fontId="10" fillId="0" borderId="40" xfId="1" applyFont="1" applyBorder="1" applyAlignment="1" applyProtection="1">
      <alignment horizontal="right" vertical="center" shrinkToFit="1"/>
      <protection hidden="1"/>
    </xf>
    <xf numFmtId="6" fontId="10" fillId="0" borderId="31" xfId="1" applyFont="1" applyBorder="1" applyAlignment="1" applyProtection="1">
      <alignment horizontal="right" vertical="center" shrinkToFit="1"/>
      <protection hidden="1"/>
    </xf>
    <xf numFmtId="6" fontId="10" fillId="0" borderId="54" xfId="1" applyFont="1" applyBorder="1" applyAlignment="1" applyProtection="1">
      <alignment horizontal="right" vertical="center" shrinkToFit="1"/>
      <protection hidden="1"/>
    </xf>
    <xf numFmtId="6" fontId="10" fillId="0" borderId="55" xfId="1" applyFont="1" applyBorder="1" applyAlignment="1" applyProtection="1">
      <alignment horizontal="right" vertical="center" shrinkToFit="1"/>
      <protection hidden="1"/>
    </xf>
    <xf numFmtId="6" fontId="10" fillId="0" borderId="35" xfId="1" applyFont="1" applyBorder="1" applyAlignment="1" applyProtection="1">
      <alignment horizontal="right" vertical="center" shrinkToFit="1"/>
      <protection hidden="1"/>
    </xf>
    <xf numFmtId="6" fontId="10" fillId="0" borderId="58" xfId="1" applyFont="1" applyBorder="1" applyAlignment="1" applyProtection="1">
      <alignment horizontal="right" vertical="center" shrinkToFit="1"/>
      <protection hidden="1"/>
    </xf>
    <xf numFmtId="6" fontId="10" fillId="0" borderId="59" xfId="1" applyFont="1" applyBorder="1" applyAlignment="1" applyProtection="1">
      <alignment horizontal="right" vertical="center" shrinkToFit="1"/>
      <protection hidden="1"/>
    </xf>
    <xf numFmtId="6" fontId="10" fillId="0" borderId="33" xfId="1" applyFont="1" applyBorder="1" applyAlignment="1" applyProtection="1">
      <alignment horizontal="right" vertical="center" shrinkToFit="1"/>
      <protection hidden="1"/>
    </xf>
    <xf numFmtId="6" fontId="10" fillId="0" borderId="56" xfId="1" applyFont="1" applyBorder="1" applyAlignment="1" applyProtection="1">
      <alignment horizontal="right" vertical="center" shrinkToFit="1"/>
      <protection hidden="1"/>
    </xf>
    <xf numFmtId="6" fontId="10" fillId="0" borderId="57" xfId="1" applyFont="1" applyBorder="1" applyAlignment="1" applyProtection="1">
      <alignment horizontal="right" vertical="center" shrinkToFit="1"/>
      <protection hidden="1"/>
    </xf>
    <xf numFmtId="6" fontId="10" fillId="0" borderId="25" xfId="1" applyFont="1" applyBorder="1" applyAlignment="1" applyProtection="1">
      <alignment horizontal="right" vertical="center" shrinkToFit="1"/>
      <protection hidden="1"/>
    </xf>
    <xf numFmtId="6" fontId="10" fillId="0" borderId="45" xfId="1" applyFont="1" applyBorder="1" applyAlignment="1" applyProtection="1">
      <alignment horizontal="right" vertical="center" shrinkToFit="1"/>
      <protection hidden="1"/>
    </xf>
    <xf numFmtId="6" fontId="10" fillId="0" borderId="49" xfId="1" applyFont="1" applyBorder="1" applyAlignment="1" applyProtection="1">
      <alignment horizontal="right" vertical="center" shrinkToFit="1"/>
      <protection hidden="1"/>
    </xf>
    <xf numFmtId="177" fontId="12" fillId="4" borderId="4" xfId="0" applyNumberFormat="1" applyFont="1" applyFill="1" applyBorder="1" applyAlignment="1" applyProtection="1">
      <alignment horizontal="center" vertical="center" shrinkToFit="1"/>
    </xf>
    <xf numFmtId="177" fontId="9" fillId="0" borderId="5" xfId="0" applyNumberFormat="1" applyFont="1" applyFill="1" applyBorder="1" applyAlignment="1" applyProtection="1">
      <alignment horizontal="center" vertical="center" shrinkToFit="1"/>
      <protection locked="0"/>
    </xf>
    <xf numFmtId="177" fontId="9" fillId="0" borderId="3" xfId="0" applyNumberFormat="1" applyFont="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3" xfId="0" applyBorder="1" applyAlignment="1">
      <alignment horizontal="center" vertical="center" wrapText="1" shrinkToFit="1"/>
    </xf>
    <xf numFmtId="0" fontId="19" fillId="4" borderId="3"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0" fillId="0" borderId="3" xfId="0" applyBorder="1" applyAlignment="1">
      <alignment horizontal="left" vertical="center" shrinkToFit="1"/>
    </xf>
    <xf numFmtId="0" fontId="20" fillId="0" borderId="3" xfId="0" applyFont="1" applyBorder="1" applyAlignment="1">
      <alignment horizontal="center" vertical="center" shrinkToFit="1"/>
    </xf>
    <xf numFmtId="0" fontId="21" fillId="0" borderId="3" xfId="0" applyFont="1" applyBorder="1" applyAlignment="1">
      <alignment horizontal="center" vertical="center" shrinkToFit="1"/>
    </xf>
    <xf numFmtId="0" fontId="0" fillId="0" borderId="3" xfId="0" applyBorder="1" applyAlignment="1">
      <alignment horizontal="left" vertical="center" wrapText="1" shrinkToFit="1"/>
    </xf>
    <xf numFmtId="0" fontId="0" fillId="5" borderId="3" xfId="0" applyFill="1" applyBorder="1" applyAlignment="1">
      <alignment horizontal="center" vertical="center" shrinkToFit="1"/>
    </xf>
    <xf numFmtId="0" fontId="0" fillId="6" borderId="3" xfId="0" applyFill="1" applyBorder="1" applyAlignment="1">
      <alignment horizontal="center" vertical="center" shrinkToFit="1"/>
    </xf>
    <xf numFmtId="0" fontId="0" fillId="7" borderId="3" xfId="0" applyFill="1" applyBorder="1" applyAlignment="1">
      <alignment horizontal="center" vertical="center" shrinkToFit="1"/>
    </xf>
    <xf numFmtId="0" fontId="0" fillId="3" borderId="3" xfId="0" applyFill="1" applyBorder="1" applyAlignment="1">
      <alignment horizontal="center" vertical="center" shrinkToFit="1"/>
    </xf>
    <xf numFmtId="0" fontId="0" fillId="8" borderId="3" xfId="0" applyFill="1" applyBorder="1" applyAlignment="1">
      <alignment horizontal="center" vertical="center" shrinkToFit="1"/>
    </xf>
    <xf numFmtId="0" fontId="0" fillId="9" borderId="3" xfId="0" applyFill="1" applyBorder="1" applyAlignment="1">
      <alignment horizontal="center" vertical="center" shrinkToFit="1"/>
    </xf>
    <xf numFmtId="0" fontId="0" fillId="10" borderId="3" xfId="0" applyFill="1" applyBorder="1" applyAlignment="1">
      <alignment horizontal="center" vertical="center" wrapText="1" shrinkToFit="1"/>
    </xf>
    <xf numFmtId="0" fontId="0" fillId="10" borderId="3" xfId="0" applyFill="1" applyBorder="1" applyAlignment="1">
      <alignment horizontal="center" vertical="center" shrinkToFit="1"/>
    </xf>
    <xf numFmtId="0" fontId="0" fillId="11" borderId="3" xfId="0" applyFill="1" applyBorder="1" applyAlignment="1">
      <alignment horizontal="center" vertical="center" shrinkToFit="1"/>
    </xf>
    <xf numFmtId="0" fontId="24" fillId="5" borderId="3" xfId="0" applyFont="1" applyFill="1" applyBorder="1" applyAlignment="1">
      <alignment horizontal="center" vertical="center" shrinkToFit="1"/>
    </xf>
    <xf numFmtId="0" fontId="25" fillId="5" borderId="3" xfId="0" applyFont="1" applyFill="1" applyBorder="1" applyAlignment="1">
      <alignment horizontal="center" vertical="center" shrinkToFit="1"/>
    </xf>
    <xf numFmtId="0" fontId="25" fillId="11" borderId="3" xfId="0" applyFont="1" applyFill="1" applyBorder="1" applyAlignment="1">
      <alignment horizontal="center" vertical="center" shrinkToFit="1"/>
    </xf>
    <xf numFmtId="0" fontId="22" fillId="9" borderId="3" xfId="0" applyFont="1" applyFill="1" applyBorder="1" applyAlignment="1">
      <alignment horizontal="center" vertical="center" shrinkToFit="1"/>
    </xf>
    <xf numFmtId="0" fontId="23" fillId="9" borderId="3" xfId="0" applyFont="1" applyFill="1" applyBorder="1" applyAlignment="1">
      <alignment horizontal="center" vertical="center" shrinkToFit="1"/>
    </xf>
    <xf numFmtId="0" fontId="26" fillId="4" borderId="4" xfId="0" applyFont="1" applyFill="1" applyBorder="1" applyAlignment="1" applyProtection="1">
      <alignment horizontal="center" vertical="center" shrinkToFit="1"/>
    </xf>
    <xf numFmtId="0" fontId="10" fillId="0" borderId="5"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8" fillId="4" borderId="77" xfId="0" applyFont="1" applyFill="1" applyBorder="1" applyAlignment="1">
      <alignment horizontal="center" vertical="center" shrinkToFit="1"/>
    </xf>
    <xf numFmtId="0" fontId="0" fillId="0" borderId="3" xfId="0" applyBorder="1">
      <alignment vertical="center"/>
    </xf>
    <xf numFmtId="0" fontId="19" fillId="0" borderId="0" xfId="0" applyFont="1">
      <alignment vertical="center"/>
    </xf>
    <xf numFmtId="0" fontId="19" fillId="0" borderId="0" xfId="0" applyFont="1" applyAlignment="1">
      <alignment vertical="center" shrinkToFit="1"/>
    </xf>
    <xf numFmtId="180" fontId="12" fillId="4" borderId="4" xfId="0" applyNumberFormat="1" applyFont="1" applyFill="1" applyBorder="1" applyAlignment="1" applyProtection="1">
      <alignment horizontal="center" vertical="center" wrapText="1" shrinkToFit="1"/>
    </xf>
    <xf numFmtId="177" fontId="0" fillId="3" borderId="0" xfId="0" applyNumberFormat="1" applyFill="1">
      <alignment vertical="center"/>
    </xf>
    <xf numFmtId="180" fontId="9" fillId="0" borderId="5" xfId="0" applyNumberFormat="1" applyFont="1" applyBorder="1" applyAlignment="1" applyProtection="1">
      <alignment horizontal="center" vertical="center" shrinkToFit="1"/>
      <protection locked="0"/>
    </xf>
    <xf numFmtId="0" fontId="0" fillId="0" borderId="3" xfId="0" applyBorder="1" applyAlignment="1" applyProtection="1">
      <alignment horizontal="left" vertical="center" shrinkToFit="1"/>
      <protection locked="0"/>
    </xf>
    <xf numFmtId="177" fontId="12" fillId="4" borderId="4" xfId="0" applyNumberFormat="1" applyFont="1" applyFill="1" applyBorder="1" applyAlignment="1" applyProtection="1">
      <alignment horizontal="center" vertical="center" shrinkToFit="1"/>
      <protection hidden="1"/>
    </xf>
    <xf numFmtId="0" fontId="12" fillId="4" borderId="4" xfId="0" applyFont="1" applyFill="1" applyBorder="1" applyAlignment="1" applyProtection="1">
      <alignment horizontal="center" vertical="center" shrinkToFit="1"/>
      <protection hidden="1"/>
    </xf>
    <xf numFmtId="6" fontId="12" fillId="4" borderId="4" xfId="1" applyFont="1" applyFill="1" applyBorder="1" applyAlignment="1" applyProtection="1">
      <alignment horizontal="center" vertical="center" shrinkToFit="1"/>
      <protection hidden="1"/>
    </xf>
    <xf numFmtId="0" fontId="26" fillId="4" borderId="4" xfId="0" applyFont="1" applyFill="1" applyBorder="1" applyAlignment="1" applyProtection="1">
      <alignment horizontal="center" vertical="center" shrinkToFit="1"/>
      <protection hidden="1"/>
    </xf>
    <xf numFmtId="177" fontId="12" fillId="4" borderId="4" xfId="0" applyNumberFormat="1" applyFont="1" applyFill="1" applyBorder="1" applyAlignment="1" applyProtection="1">
      <alignment horizontal="center" vertical="center" wrapText="1" shrinkToFit="1"/>
      <protection hidden="1"/>
    </xf>
    <xf numFmtId="0" fontId="12" fillId="4" borderId="4" xfId="0" applyNumberFormat="1" applyFont="1" applyFill="1" applyBorder="1" applyAlignment="1" applyProtection="1">
      <alignment horizontal="center" vertical="center" wrapText="1" shrinkToFit="1"/>
      <protection hidden="1"/>
    </xf>
    <xf numFmtId="0" fontId="3" fillId="0" borderId="0" xfId="0" applyFont="1" applyAlignment="1" applyProtection="1">
      <alignment vertical="center" shrinkToFit="1"/>
      <protection hidden="1"/>
    </xf>
    <xf numFmtId="177" fontId="9" fillId="0" borderId="5" xfId="0" applyNumberFormat="1" applyFont="1" applyFill="1" applyBorder="1" applyAlignment="1" applyProtection="1">
      <alignment horizontal="center" vertical="center" shrinkToFit="1"/>
      <protection hidden="1"/>
    </xf>
    <xf numFmtId="0" fontId="9" fillId="0" borderId="5" xfId="0" applyFont="1" applyBorder="1" applyAlignment="1" applyProtection="1">
      <alignment horizontal="center" vertical="center" shrinkToFit="1"/>
      <protection hidden="1"/>
    </xf>
    <xf numFmtId="0" fontId="10" fillId="0" borderId="39" xfId="0" applyFont="1" applyBorder="1" applyAlignment="1" applyProtection="1">
      <alignment horizontal="left" vertical="center" shrinkToFit="1"/>
      <protection hidden="1"/>
    </xf>
    <xf numFmtId="0" fontId="10" fillId="0" borderId="66" xfId="0" applyFont="1" applyBorder="1" applyAlignment="1" applyProtection="1">
      <alignment horizontal="left" vertical="center" shrinkToFit="1"/>
      <protection hidden="1"/>
    </xf>
    <xf numFmtId="6" fontId="9" fillId="0" borderId="5" xfId="1" applyFont="1" applyBorder="1" applyAlignment="1" applyProtection="1">
      <alignment horizontal="right" vertical="center" indent="1" shrinkToFit="1"/>
      <protection hidden="1"/>
    </xf>
    <xf numFmtId="0" fontId="10" fillId="0" borderId="5" xfId="0" applyFont="1" applyBorder="1" applyAlignment="1" applyProtection="1">
      <alignment horizontal="center" vertical="center" shrinkToFit="1"/>
      <protection hidden="1"/>
    </xf>
    <xf numFmtId="177" fontId="9" fillId="0" borderId="5" xfId="0" applyNumberFormat="1" applyFont="1" applyBorder="1" applyAlignment="1" applyProtection="1">
      <alignment horizontal="center" vertical="center" shrinkToFit="1"/>
      <protection hidden="1"/>
    </xf>
    <xf numFmtId="0" fontId="9" fillId="0" borderId="5" xfId="0" applyNumberFormat="1" applyFont="1" applyBorder="1" applyAlignment="1" applyProtection="1">
      <alignment horizontal="center" vertical="center" shrinkToFit="1"/>
      <protection hidden="1"/>
    </xf>
    <xf numFmtId="0" fontId="5" fillId="0" borderId="0" xfId="0" applyFont="1" applyAlignment="1" applyProtection="1">
      <alignment vertical="center" shrinkToFit="1"/>
      <protection hidden="1"/>
    </xf>
    <xf numFmtId="6" fontId="9" fillId="0" borderId="3" xfId="1" applyFont="1" applyBorder="1" applyAlignment="1" applyProtection="1">
      <alignment horizontal="right" vertical="center" indent="1" shrinkToFit="1"/>
      <protection hidden="1"/>
    </xf>
    <xf numFmtId="177" fontId="9" fillId="0" borderId="3" xfId="0" applyNumberFormat="1" applyFont="1" applyFill="1" applyBorder="1" applyAlignment="1" applyProtection="1">
      <alignment horizontal="center" vertical="center" shrinkToFit="1"/>
      <protection hidden="1"/>
    </xf>
    <xf numFmtId="0" fontId="9" fillId="0" borderId="3" xfId="0" applyFont="1" applyBorder="1" applyAlignment="1" applyProtection="1">
      <alignment horizontal="center" vertical="center" shrinkToFit="1"/>
      <protection hidden="1"/>
    </xf>
    <xf numFmtId="0" fontId="10" fillId="0" borderId="40" xfId="0" applyFont="1" applyBorder="1" applyAlignment="1" applyProtection="1">
      <alignment horizontal="left" vertical="center" shrinkToFit="1"/>
      <protection hidden="1"/>
    </xf>
    <xf numFmtId="0" fontId="10" fillId="0" borderId="41" xfId="0" applyFont="1" applyBorder="1" applyAlignment="1" applyProtection="1">
      <alignment horizontal="left" vertical="center" shrinkToFit="1"/>
      <protection hidden="1"/>
    </xf>
    <xf numFmtId="0" fontId="10" fillId="0" borderId="3" xfId="0" applyFont="1" applyBorder="1" applyAlignment="1" applyProtection="1">
      <alignment horizontal="center" vertical="center" shrinkToFit="1"/>
      <protection hidden="1"/>
    </xf>
    <xf numFmtId="177" fontId="9" fillId="0" borderId="3" xfId="0" applyNumberFormat="1" applyFont="1" applyBorder="1" applyAlignment="1" applyProtection="1">
      <alignment horizontal="center" vertical="center" shrinkToFit="1"/>
      <protection hidden="1"/>
    </xf>
    <xf numFmtId="0" fontId="9" fillId="0" borderId="3" xfId="0" applyNumberFormat="1" applyFont="1" applyBorder="1" applyAlignment="1" applyProtection="1">
      <alignment horizontal="center" vertical="center" shrinkToFit="1"/>
      <protection hidden="1"/>
    </xf>
    <xf numFmtId="0" fontId="18" fillId="0" borderId="0" xfId="0" applyFont="1">
      <alignment vertical="center"/>
    </xf>
    <xf numFmtId="179" fontId="15" fillId="0" borderId="3" xfId="0" applyNumberFormat="1" applyFont="1" applyBorder="1" applyAlignment="1" applyProtection="1">
      <alignment horizontal="center" vertical="center" shrinkToFit="1"/>
      <protection locked="0"/>
    </xf>
    <xf numFmtId="0" fontId="13" fillId="0" borderId="3" xfId="0" applyFont="1" applyBorder="1" applyAlignment="1" applyProtection="1">
      <alignment horizontal="left" vertical="center" shrinkToFit="1"/>
      <protection locked="0"/>
    </xf>
    <xf numFmtId="6" fontId="14" fillId="0" borderId="3" xfId="1" applyFont="1" applyBorder="1" applyAlignment="1" applyProtection="1">
      <alignment horizontal="right" vertical="center" shrinkToFit="1"/>
      <protection locked="0"/>
    </xf>
    <xf numFmtId="0" fontId="0" fillId="0" borderId="0" xfId="0" applyProtection="1">
      <alignment vertical="center"/>
      <protection locked="0"/>
    </xf>
    <xf numFmtId="179" fontId="14" fillId="0" borderId="3" xfId="0" applyNumberFormat="1" applyFont="1" applyBorder="1" applyAlignment="1" applyProtection="1">
      <alignment horizontal="center" vertical="center" shrinkToFit="1"/>
      <protection locked="0"/>
    </xf>
    <xf numFmtId="179" fontId="16" fillId="4" borderId="3" xfId="0" applyNumberFormat="1" applyFont="1" applyFill="1" applyBorder="1" applyAlignment="1" applyProtection="1">
      <alignment horizontal="center" vertical="center" shrinkToFit="1"/>
    </xf>
    <xf numFmtId="6" fontId="17" fillId="4" borderId="3" xfId="1" applyFont="1" applyFill="1" applyBorder="1" applyAlignment="1" applyProtection="1">
      <alignment horizontal="center" vertical="center" shrinkToFit="1"/>
    </xf>
    <xf numFmtId="0" fontId="0" fillId="0" borderId="0" xfId="0" applyProtection="1">
      <alignment vertical="center"/>
    </xf>
    <xf numFmtId="180" fontId="9" fillId="0" borderId="3" xfId="0" applyNumberFormat="1" applyFont="1" applyBorder="1" applyAlignment="1" applyProtection="1">
      <alignment horizontal="center" vertical="center" shrinkToFit="1"/>
      <protection locked="0"/>
    </xf>
    <xf numFmtId="6" fontId="10" fillId="0" borderId="3" xfId="1" applyFont="1" applyBorder="1" applyAlignment="1" applyProtection="1">
      <alignment horizontal="right" vertical="center" shrinkToFit="1"/>
      <protection locked="0"/>
    </xf>
    <xf numFmtId="0" fontId="3" fillId="0" borderId="40" xfId="0" applyFont="1" applyBorder="1" applyAlignment="1">
      <alignment horizontal="center" vertical="center"/>
    </xf>
    <xf numFmtId="0" fontId="3" fillId="0" borderId="76" xfId="0" applyFont="1" applyBorder="1" applyAlignment="1">
      <alignment horizontal="center" vertical="center"/>
    </xf>
    <xf numFmtId="6" fontId="5" fillId="0" borderId="40" xfId="1" applyFont="1" applyBorder="1" applyAlignment="1">
      <alignment horizontal="right" vertical="center" indent="1" shrinkToFit="1"/>
    </xf>
    <xf numFmtId="6" fontId="5" fillId="0" borderId="76" xfId="1" applyFont="1" applyBorder="1" applyAlignment="1">
      <alignment horizontal="right" vertical="center" indent="1" shrinkToFit="1"/>
    </xf>
    <xf numFmtId="0" fontId="3" fillId="0" borderId="3" xfId="0" applyFont="1" applyBorder="1" applyAlignment="1">
      <alignment horizontal="center" vertical="center" shrinkToFi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8" fillId="0" borderId="46"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3" fillId="0" borderId="10" xfId="0" applyFont="1" applyBorder="1" applyAlignment="1">
      <alignment horizontal="center" vertical="center"/>
    </xf>
    <xf numFmtId="0" fontId="3" fillId="0" borderId="52" xfId="0" applyFont="1" applyBorder="1" applyAlignment="1">
      <alignment horizontal="center" vertical="center"/>
    </xf>
    <xf numFmtId="6" fontId="7" fillId="0" borderId="60" xfId="0" applyNumberFormat="1" applyFont="1" applyBorder="1" applyAlignment="1">
      <alignment horizontal="right" vertical="center" shrinkToFit="1"/>
    </xf>
    <xf numFmtId="6" fontId="7" fillId="0" borderId="12" xfId="0" applyNumberFormat="1" applyFont="1" applyBorder="1" applyAlignment="1">
      <alignment horizontal="right" vertical="center" shrinkToFit="1"/>
    </xf>
    <xf numFmtId="6" fontId="7" fillId="0" borderId="7" xfId="0" applyNumberFormat="1" applyFont="1" applyBorder="1" applyAlignment="1">
      <alignment horizontal="right" vertical="center" shrinkToFit="1"/>
    </xf>
    <xf numFmtId="0" fontId="6" fillId="0" borderId="68" xfId="0" applyFont="1" applyBorder="1" applyAlignment="1" applyProtection="1">
      <alignment horizontal="left" vertical="center" shrinkToFit="1"/>
      <protection hidden="1"/>
    </xf>
    <xf numFmtId="0" fontId="12" fillId="4" borderId="65" xfId="0" applyFont="1" applyFill="1" applyBorder="1" applyAlignment="1" applyProtection="1">
      <alignment horizontal="center" vertical="center" shrinkToFit="1"/>
      <protection hidden="1"/>
    </xf>
    <xf numFmtId="0" fontId="12" fillId="4" borderId="67" xfId="0" applyFont="1" applyFill="1" applyBorder="1" applyAlignment="1" applyProtection="1">
      <alignment horizontal="center" vertical="center" shrinkToFit="1"/>
      <protection hidden="1"/>
    </xf>
    <xf numFmtId="0" fontId="12" fillId="4" borderId="65" xfId="0" applyFont="1" applyFill="1" applyBorder="1" applyAlignment="1" applyProtection="1">
      <alignment horizontal="center" vertical="center" shrinkToFit="1"/>
    </xf>
    <xf numFmtId="0" fontId="12" fillId="4" borderId="67" xfId="0" applyFont="1" applyFill="1" applyBorder="1" applyAlignment="1" applyProtection="1">
      <alignment horizontal="center" vertical="center" shrinkToFit="1"/>
    </xf>
    <xf numFmtId="0" fontId="17" fillId="4" borderId="40" xfId="0" applyFont="1" applyFill="1" applyBorder="1" applyAlignment="1" applyProtection="1">
      <alignment horizontal="center" vertical="center" shrinkToFit="1"/>
    </xf>
    <xf numFmtId="0" fontId="17" fillId="4" borderId="76" xfId="0" applyFont="1" applyFill="1" applyBorder="1" applyAlignment="1" applyProtection="1">
      <alignment horizontal="center" vertical="center" shrinkToFit="1"/>
    </xf>
  </cellXfs>
  <cellStyles count="2">
    <cellStyle name="通貨" xfId="1" builtinId="7"/>
    <cellStyle name="標準" xfId="0" builtinId="0"/>
  </cellStyles>
  <dxfs count="82">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bgColor rgb="FFFF0000"/>
        </patternFill>
      </fill>
    </dxf>
    <dxf>
      <font>
        <b/>
        <i val="0"/>
        <color rgb="FFC00000"/>
      </font>
      <numFmt numFmtId="182" formatCode="&quot;ERROR:「&quot;####&quot;」&quot;"/>
      <fill>
        <patternFill>
          <bgColor theme="5" tint="0.79998168889431442"/>
        </patternFill>
      </fill>
    </dxf>
    <dxf>
      <fill>
        <patternFill>
          <bgColor theme="0" tint="-4.9989318521683403E-2"/>
        </patternFill>
      </fill>
    </dxf>
    <dxf>
      <fill>
        <patternFill>
          <bgColor theme="4"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FF0000"/>
      </font>
    </dxf>
    <dxf>
      <font>
        <b/>
        <i val="0"/>
        <color rgb="FFC00000"/>
      </font>
      <numFmt numFmtId="182" formatCode="&quot;ERROR:「&quot;####&quot;」&quot;"/>
      <fill>
        <patternFill patternType="solid">
          <bgColor theme="5" tint="0.79998168889431442"/>
        </patternFill>
      </fill>
    </dxf>
    <dxf>
      <font>
        <b/>
        <i val="0"/>
        <color rgb="FFC00000"/>
      </font>
      <numFmt numFmtId="182" formatCode="&quot;ERROR:「&quot;####&quot;」&quot;"/>
      <fill>
        <patternFill>
          <bgColor theme="5" tint="0.79998168889431442"/>
        </patternFill>
      </fill>
    </dxf>
    <dxf>
      <numFmt numFmtId="181" formatCode="&quot;これ以上入力できません&quot;"/>
      <fill>
        <patternFill patternType="solid">
          <bgColor rgb="FFFF0000"/>
        </patternFill>
      </fill>
    </dxf>
    <dxf>
      <fill>
        <patternFill>
          <bgColor theme="4" tint="0.79998168889431442"/>
        </patternFill>
      </fill>
    </dxf>
    <dxf>
      <fill>
        <patternFill patternType="solid">
          <bgColor theme="0" tint="-4.9989318521683403E-2"/>
        </patternFill>
      </fill>
    </dxf>
    <dxf>
      <font>
        <b/>
        <i val="0"/>
        <color rgb="FFC00000"/>
      </font>
      <numFmt numFmtId="182" formatCode="&quot;ERROR:「&quot;####&quot;」&quot;"/>
      <fill>
        <patternFill patternType="solid">
          <bgColor theme="5" tint="0.79998168889431442"/>
        </patternFill>
      </fill>
    </dxf>
    <dxf>
      <fill>
        <patternFill>
          <bgColor theme="9" tint="0.79998168889431442"/>
        </patternFill>
      </fill>
      <border>
        <left style="thin">
          <color auto="1"/>
        </left>
        <right style="thin">
          <color auto="1"/>
        </right>
        <top style="thin">
          <color auto="1"/>
        </top>
        <bottom style="dotted">
          <color auto="1"/>
        </bottom>
        <vertical/>
        <horizontal/>
      </border>
    </dxf>
    <dxf>
      <fill>
        <patternFill>
          <bgColor theme="9" tint="0.79998168889431442"/>
        </patternFill>
      </fill>
      <border>
        <left style="thin">
          <color auto="1"/>
        </left>
        <right style="thin">
          <color auto="1"/>
        </right>
        <top style="dotted">
          <color auto="1"/>
        </top>
        <bottom style="dotted">
          <color auto="1"/>
        </bottom>
        <vertical/>
        <horizontal/>
      </border>
    </dxf>
    <dxf>
      <fill>
        <patternFill>
          <bgColor theme="9" tint="0.79998168889431442"/>
        </patternFill>
      </fill>
      <border>
        <left style="thin">
          <color auto="1"/>
        </left>
        <right style="thin">
          <color auto="1"/>
        </right>
        <top style="dotted">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twitter.com/Lightning2014" TargetMode="Externa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133350</xdr:rowOff>
    </xdr:from>
    <xdr:to>
      <xdr:col>10</xdr:col>
      <xdr:colOff>266700</xdr:colOff>
      <xdr:row>2</xdr:row>
      <xdr:rowOff>104775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90825" y="133350"/>
          <a:ext cx="4695825" cy="1238250"/>
        </a:xfrm>
        <a:prstGeom prst="rect">
          <a:avLst/>
        </a:prstGeom>
        <a:solidFill>
          <a:schemeClr val="accent2">
            <a:lumMod val="20000"/>
            <a:lumOff val="80000"/>
          </a:schemeClr>
        </a:solid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lang="ja-JP" altLang="en-US">
              <a:latin typeface="メイリオ" panose="020B0604030504040204" pitchFamily="50" charset="-128"/>
              <a:ea typeface="メイリオ" panose="020B0604030504040204" pitchFamily="50" charset="-128"/>
            </a:rPr>
            <a:t>特に</a:t>
          </a:r>
          <a:r>
            <a:rPr lang="en-US" altLang="ja-JP">
              <a:latin typeface="メイリオ" panose="020B0604030504040204" pitchFamily="50" charset="-128"/>
              <a:ea typeface="メイリオ" panose="020B0604030504040204" pitchFamily="50" charset="-128"/>
            </a:rPr>
            <a:t>VBA</a:t>
          </a:r>
          <a:r>
            <a:rPr lang="ja-JP" altLang="en-US">
              <a:latin typeface="メイリオ" panose="020B0604030504040204" pitchFamily="50" charset="-128"/>
              <a:ea typeface="メイリオ" panose="020B0604030504040204" pitchFamily="50" charset="-128"/>
            </a:rPr>
            <a:t>やマクロは使用していません。</a:t>
          </a:r>
          <a:endParaRPr lang="en-US" altLang="ja-JP">
            <a:latin typeface="メイリオ" panose="020B0604030504040204" pitchFamily="50" charset="-128"/>
            <a:ea typeface="メイリオ" panose="020B0604030504040204" pitchFamily="50" charset="-128"/>
          </a:endParaRPr>
        </a:p>
        <a:p>
          <a:pPr algn="l"/>
          <a:r>
            <a:rPr lang="ja-JP" altLang="en-US">
              <a:latin typeface="メイリオ" panose="020B0604030504040204" pitchFamily="50" charset="-128"/>
              <a:ea typeface="メイリオ" panose="020B0604030504040204" pitchFamily="50" charset="-128"/>
            </a:rPr>
            <a:t>この</a:t>
          </a:r>
          <a:r>
            <a:rPr lang="en-US" altLang="ja-JP">
              <a:latin typeface="メイリオ" panose="020B0604030504040204" pitchFamily="50" charset="-128"/>
              <a:ea typeface="メイリオ" panose="020B0604030504040204" pitchFamily="50" charset="-128"/>
            </a:rPr>
            <a:t>EXCEL</a:t>
          </a:r>
          <a:r>
            <a:rPr lang="ja-JP" altLang="en-US">
              <a:latin typeface="メイリオ" panose="020B0604030504040204" pitchFamily="50" charset="-128"/>
              <a:ea typeface="メイリオ" panose="020B0604030504040204" pitchFamily="50" charset="-128"/>
            </a:rPr>
            <a:t>ブックを利用したことにより直接的または間接的に利用者に発生した損害について、製作者（ライトニング）は一切賠償責任を負いません。あくまでも自己責任でお願いします。</a:t>
          </a:r>
          <a:endParaRPr kumimoji="1" lang="ja-JP" altLang="en-US" sz="1100">
            <a:latin typeface="メイリオ" panose="020B0604030504040204" pitchFamily="50" charset="-128"/>
            <a:ea typeface="メイリオ" panose="020B0604030504040204" pitchFamily="50" charset="-128"/>
          </a:endParaRPr>
        </a:p>
      </xdr:txBody>
    </xdr:sp>
    <xdr:clientData fPrintsWithSheet="0"/>
  </xdr:twoCellAnchor>
  <xdr:twoCellAnchor>
    <xdr:from>
      <xdr:col>10</xdr:col>
      <xdr:colOff>666750</xdr:colOff>
      <xdr:row>0</xdr:row>
      <xdr:rowOff>114301</xdr:rowOff>
    </xdr:from>
    <xdr:to>
      <xdr:col>19</xdr:col>
      <xdr:colOff>981075</xdr:colOff>
      <xdr:row>2</xdr:row>
      <xdr:rowOff>123826</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8115300" y="114301"/>
          <a:ext cx="7172325" cy="12763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バグなど発見した場合は</a:t>
          </a:r>
          <a:endParaRPr kumimoji="1" lang="en-US" altLang="ja-JP" sz="1100"/>
        </a:p>
        <a:p>
          <a:pPr algn="l"/>
          <a:r>
            <a:rPr kumimoji="1" lang="en-US" altLang="ja-JP" sz="1100"/>
            <a:t>https://lightning2014.ensyutsubu.com/blog/page-4232/page-6170/</a:t>
          </a:r>
          <a:r>
            <a:rPr kumimoji="1" lang="ja-JP" altLang="en-US" sz="1100" baseline="0"/>
            <a:t> </a:t>
          </a:r>
          <a:endParaRPr kumimoji="1" lang="en-US" altLang="ja-JP" sz="1100" baseline="0"/>
        </a:p>
        <a:p>
          <a:pPr algn="l"/>
          <a:r>
            <a:rPr kumimoji="1" lang="ja-JP" altLang="en-US" sz="1100" baseline="0"/>
            <a:t>の記事最後に書かれているリンクの記事コメント欄にご報告お願いします。</a:t>
          </a:r>
          <a:endParaRPr kumimoji="1" lang="en-US" altLang="ja-JP" sz="1100" baseline="0"/>
        </a:p>
        <a:p>
          <a:pPr algn="l"/>
          <a:r>
            <a:rPr kumimoji="1" lang="ja-JP" altLang="en-US" sz="1100" baseline="0"/>
            <a:t>随時アップデートしていますので、可能であればツイッターアカウント</a:t>
          </a:r>
          <a:endParaRPr kumimoji="1" lang="en-US" altLang="ja-JP" sz="1100" baseline="0"/>
        </a:p>
        <a:p>
          <a:pPr algn="l"/>
          <a:r>
            <a:rPr kumimoji="1" lang="en-US" altLang="ja-JP" sz="1100" baseline="0"/>
            <a:t>https://twitter.com/Lightning2014 </a:t>
          </a:r>
          <a:r>
            <a:rPr kumimoji="1" lang="ja-JP" altLang="en-US" sz="1100" baseline="0"/>
            <a:t>（または右の</a:t>
          </a:r>
          <a:r>
            <a:rPr kumimoji="1" lang="en-US" altLang="ja-JP" sz="1100" baseline="0"/>
            <a:t>QR</a:t>
          </a:r>
          <a:r>
            <a:rPr kumimoji="1" lang="ja-JP" altLang="en-US" sz="1100" baseline="0"/>
            <a:t>コードをスキャン）</a:t>
          </a:r>
          <a:endParaRPr kumimoji="1" lang="en-US" altLang="ja-JP" sz="1100" baseline="0"/>
        </a:p>
        <a:p>
          <a:pPr algn="l"/>
          <a:r>
            <a:rPr kumimoji="1" lang="ja-JP" altLang="en-US" sz="1100" baseline="0"/>
            <a:t>をフォローして最新情報をゲットしてください。</a:t>
          </a:r>
          <a:endParaRPr kumimoji="1" lang="ja-JP" altLang="en-US" sz="1100"/>
        </a:p>
      </xdr:txBody>
    </xdr:sp>
    <xdr:clientData fPrintsWithSheet="0"/>
  </xdr:twoCellAnchor>
  <xdr:twoCellAnchor editAs="oneCell">
    <xdr:from>
      <xdr:col>18</xdr:col>
      <xdr:colOff>476250</xdr:colOff>
      <xdr:row>0</xdr:row>
      <xdr:rowOff>161925</xdr:rowOff>
    </xdr:from>
    <xdr:to>
      <xdr:col>19</xdr:col>
      <xdr:colOff>904875</xdr:colOff>
      <xdr:row>2</xdr:row>
      <xdr:rowOff>85725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20800" y="161925"/>
          <a:ext cx="1190625" cy="1190625"/>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0</xdr:row>
      <xdr:rowOff>142875</xdr:rowOff>
    </xdr:from>
    <xdr:to>
      <xdr:col>5</xdr:col>
      <xdr:colOff>276225</xdr:colOff>
      <xdr:row>5</xdr:row>
      <xdr:rowOff>133350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80975" y="142875"/>
          <a:ext cx="3962400" cy="118110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0">
              <a:latin typeface="メイリオ" panose="020B0604030504040204" pitchFamily="50" charset="-128"/>
              <a:ea typeface="メイリオ" panose="020B0604030504040204" pitchFamily="50" charset="-128"/>
            </a:rPr>
            <a:t>下記の枠内に入っている項目を並び替えると、入力時のドロップダウンリストの順番が変更できます。</a:t>
          </a:r>
          <a:endParaRPr kumimoji="1" lang="en-US" altLang="ja-JP" sz="1100" b="0">
            <a:latin typeface="メイリオ" panose="020B0604030504040204" pitchFamily="50" charset="-128"/>
            <a:ea typeface="メイリオ" panose="020B0604030504040204" pitchFamily="50" charset="-128"/>
          </a:endParaRPr>
        </a:p>
        <a:p>
          <a:pPr algn="l"/>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必ず枠内に配置してください。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3</xdr:row>
      <xdr:rowOff>9525</xdr:rowOff>
    </xdr:from>
    <xdr:to>
      <xdr:col>3</xdr:col>
      <xdr:colOff>866775</xdr:colOff>
      <xdr:row>13</xdr:row>
      <xdr:rowOff>19050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238250" y="771525"/>
          <a:ext cx="4371975" cy="2486025"/>
        </a:xfrm>
        <a:prstGeom prst="roundRect">
          <a:avLst>
            <a:gd name="adj" fmla="val 521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メイリオ" panose="020B0604030504040204" pitchFamily="50" charset="-128"/>
              <a:ea typeface="メイリオ" panose="020B0604030504040204" pitchFamily="50" charset="-128"/>
            </a:rPr>
            <a:t>シートは月毎に別れていますが、基本的には何処のシートにどの月のデータを入れても最終的な計算は入力された日付データを基に行われます。月毎に入力する必要が無い方は「</a:t>
          </a:r>
          <a:r>
            <a:rPr kumimoji="1" lang="en-US" altLang="ja-JP" sz="1100">
              <a:latin typeface="メイリオ" panose="020B0604030504040204" pitchFamily="50" charset="-128"/>
              <a:ea typeface="メイリオ" panose="020B0604030504040204" pitchFamily="50" charset="-128"/>
            </a:rPr>
            <a:t>1</a:t>
          </a:r>
          <a:r>
            <a:rPr kumimoji="1" lang="ja-JP" altLang="en-US" sz="1100">
              <a:latin typeface="メイリオ" panose="020B0604030504040204" pitchFamily="50" charset="-128"/>
              <a:ea typeface="メイリオ" panose="020B0604030504040204" pitchFamily="50" charset="-128"/>
            </a:rPr>
            <a:t>月」シートに全て入力する事をお勧めします（</a:t>
          </a:r>
          <a:r>
            <a:rPr kumimoji="1" lang="en-US" altLang="ja-JP" sz="1100">
              <a:latin typeface="メイリオ" panose="020B0604030504040204" pitchFamily="50" charset="-128"/>
              <a:ea typeface="メイリオ" panose="020B0604030504040204" pitchFamily="50" charset="-128"/>
            </a:rPr>
            <a:t>1</a:t>
          </a:r>
          <a:r>
            <a:rPr kumimoji="1" lang="ja-JP" altLang="en-US" sz="1100">
              <a:latin typeface="メイリオ" panose="020B0604030504040204" pitchFamily="50" charset="-128"/>
              <a:ea typeface="メイリオ" panose="020B0604030504040204" pitchFamily="50" charset="-128"/>
            </a:rPr>
            <a:t>月のみ</a:t>
          </a:r>
          <a:r>
            <a:rPr kumimoji="1" lang="en-US" altLang="ja-JP" sz="1100">
              <a:latin typeface="メイリオ" panose="020B0604030504040204" pitchFamily="50" charset="-128"/>
              <a:ea typeface="メイリオ" panose="020B0604030504040204" pitchFamily="50" charset="-128"/>
            </a:rPr>
            <a:t>2000</a:t>
          </a:r>
          <a:r>
            <a:rPr kumimoji="1" lang="ja-JP" altLang="en-US" sz="1100">
              <a:latin typeface="メイリオ" panose="020B0604030504040204" pitchFamily="50" charset="-128"/>
              <a:ea typeface="メイリオ" panose="020B0604030504040204" pitchFamily="50" charset="-128"/>
            </a:rPr>
            <a:t>件対応しています。他のシートは</a:t>
          </a:r>
          <a:r>
            <a:rPr kumimoji="1" lang="en-US" altLang="ja-JP" sz="1100">
              <a:latin typeface="メイリオ" panose="020B0604030504040204" pitchFamily="50" charset="-128"/>
              <a:ea typeface="メイリオ" panose="020B0604030504040204" pitchFamily="50" charset="-128"/>
            </a:rPr>
            <a:t>300</a:t>
          </a:r>
          <a:r>
            <a:rPr kumimoji="1" lang="ja-JP" altLang="en-US" sz="1100">
              <a:latin typeface="メイリオ" panose="020B0604030504040204" pitchFamily="50" charset="-128"/>
              <a:ea typeface="メイリオ" panose="020B0604030504040204" pitchFamily="50" charset="-128"/>
            </a:rPr>
            <a:t>件が</a:t>
          </a:r>
          <a:r>
            <a:rPr kumimoji="1" lang="en-US" altLang="ja-JP" sz="1100">
              <a:latin typeface="メイリオ" panose="020B0604030504040204" pitchFamily="50" charset="-128"/>
              <a:ea typeface="メイリオ" panose="020B0604030504040204" pitchFamily="50" charset="-128"/>
            </a:rPr>
            <a:t>MAX</a:t>
          </a:r>
          <a:r>
            <a:rPr kumimoji="1" lang="ja-JP" altLang="en-US" sz="1100">
              <a:latin typeface="メイリオ" panose="020B0604030504040204" pitchFamily="50" charset="-128"/>
              <a:ea typeface="メイリオ" panose="020B0604030504040204" pitchFamily="50" charset="-128"/>
            </a:rPr>
            <a:t>です）</a:t>
          </a:r>
          <a:endParaRPr kumimoji="1" lang="en-US" altLang="ja-JP" sz="1100">
            <a:latin typeface="メイリオ" panose="020B0604030504040204" pitchFamily="50" charset="-128"/>
            <a:ea typeface="メイリオ" panose="020B0604030504040204" pitchFamily="50" charset="-128"/>
          </a:endParaRPr>
        </a:p>
        <a:p>
          <a:pPr algn="l"/>
          <a:endParaRPr kumimoji="1" lang="en-US" altLang="ja-JP" sz="1100">
            <a:latin typeface="メイリオ" panose="020B0604030504040204" pitchFamily="50" charset="-128"/>
            <a:ea typeface="メイリオ" panose="020B0604030504040204" pitchFamily="50" charset="-128"/>
          </a:endParaRPr>
        </a:p>
        <a:p>
          <a:pPr algn="l"/>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この表示枠は使用開始の際に削除してお使いください。</a:t>
          </a:r>
        </a:p>
      </xdr:txBody>
    </xdr:sp>
    <xdr:clientData fLocksWithSheet="0"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90"/>
  <sheetViews>
    <sheetView tabSelected="1" zoomScaleNormal="100" workbookViewId="0">
      <selection activeCell="B2" sqref="B2"/>
    </sheetView>
  </sheetViews>
  <sheetFormatPr defaultColWidth="9" defaultRowHeight="18.75"/>
  <cols>
    <col min="1" max="1" width="2.375" style="1" customWidth="1"/>
    <col min="2" max="2" width="22" style="1" customWidth="1"/>
    <col min="3" max="4" width="9.25" style="1" customWidth="1"/>
    <col min="5" max="5" width="3.375" style="1" customWidth="1"/>
    <col min="6" max="6" width="18.125" style="1" customWidth="1"/>
    <col min="7" max="7" width="3.375" style="1" customWidth="1"/>
    <col min="8" max="19" width="10" style="10" customWidth="1"/>
    <col min="20" max="20" width="15" style="10" customWidth="1"/>
    <col min="21" max="16384" width="9" style="1"/>
  </cols>
  <sheetData>
    <row r="1" spans="2:20" ht="68.25" customHeight="1" thickBot="1"/>
    <row r="2" spans="2:20" ht="31.5" customHeight="1" thickBot="1">
      <c r="B2" s="41">
        <v>2020</v>
      </c>
      <c r="C2" s="2" t="s">
        <v>18</v>
      </c>
    </row>
    <row r="3" spans="2:20" ht="19.5" thickBot="1"/>
    <row r="4" spans="2:20" ht="22.5">
      <c r="B4" s="198" t="s">
        <v>17</v>
      </c>
      <c r="C4" s="200" t="s">
        <v>22</v>
      </c>
      <c r="D4" s="201"/>
      <c r="F4" s="198" t="s">
        <v>41</v>
      </c>
      <c r="H4" s="202" t="s">
        <v>39</v>
      </c>
      <c r="I4" s="203"/>
      <c r="J4" s="203"/>
      <c r="K4" s="203"/>
      <c r="L4" s="203"/>
      <c r="M4" s="203"/>
      <c r="N4" s="203"/>
      <c r="O4" s="203"/>
      <c r="P4" s="203"/>
      <c r="Q4" s="203"/>
      <c r="R4" s="203"/>
      <c r="S4" s="203"/>
      <c r="T4" s="204"/>
    </row>
    <row r="5" spans="2:20" ht="19.5" thickBot="1">
      <c r="B5" s="199"/>
      <c r="C5" s="3" t="s">
        <v>20</v>
      </c>
      <c r="D5" s="4" t="s">
        <v>21</v>
      </c>
      <c r="F5" s="199"/>
      <c r="H5" s="24" t="s">
        <v>26</v>
      </c>
      <c r="I5" s="25" t="s">
        <v>27</v>
      </c>
      <c r="J5" s="25" t="s">
        <v>28</v>
      </c>
      <c r="K5" s="25" t="s">
        <v>29</v>
      </c>
      <c r="L5" s="25" t="s">
        <v>30</v>
      </c>
      <c r="M5" s="25" t="s">
        <v>31</v>
      </c>
      <c r="N5" s="25" t="s">
        <v>32</v>
      </c>
      <c r="O5" s="25" t="s">
        <v>33</v>
      </c>
      <c r="P5" s="25" t="s">
        <v>34</v>
      </c>
      <c r="Q5" s="25" t="s">
        <v>35</v>
      </c>
      <c r="R5" s="25" t="s">
        <v>36</v>
      </c>
      <c r="S5" s="26" t="s">
        <v>37</v>
      </c>
      <c r="T5" s="27" t="s">
        <v>38</v>
      </c>
    </row>
    <row r="6" spans="2:20" ht="33.75" customHeight="1" thickTop="1" thickBot="1">
      <c r="B6" s="11" t="s">
        <v>19</v>
      </c>
      <c r="C6" s="32">
        <v>1</v>
      </c>
      <c r="D6" s="44">
        <f t="shared" ref="D6:D35" si="0">100% - C6</f>
        <v>0</v>
      </c>
      <c r="F6" s="28">
        <f ca="1">T6</f>
        <v>0</v>
      </c>
      <c r="H6" s="101">
        <f ca="1">SUMIFS(OFFSET(帳簿印刷用!$E$1,0,0,DATA!$B$45,1),OFFSET(帳簿印刷用!$B$1,0,0,DATA!$B$45,1),"&gt;="&amp;DATE($B$2,1,1),OFFSET(帳簿印刷用!$B$1,0,0,DATA!$B$45,1),"&lt;"&amp;DATE($B$2,2,1))*$C6</f>
        <v>0</v>
      </c>
      <c r="I6" s="102">
        <f ca="1">SUMIFS(OFFSET(帳簿印刷用!$E$1,0,0,DATA!$B$45,1),OFFSET(帳簿印刷用!$B$1,0,0,DATA!$B$45,1),"&gt;="&amp;DATE($B$2,2,1),OFFSET(帳簿印刷用!$B$1,0,0,DATA!$B$45,1),"&lt;"&amp;DATE($B$2,3,1))*$C6</f>
        <v>0</v>
      </c>
      <c r="J6" s="102">
        <f ca="1">SUMIFS(OFFSET(帳簿印刷用!$E$1,0,0,DATA!$B$45,1),OFFSET(帳簿印刷用!$B$1,0,0,DATA!$B$45,1),"&gt;="&amp;DATE($B$2,3,1),OFFSET(帳簿印刷用!$B$1,0,0,DATA!$B$45,1),"&lt;"&amp;DATE($B$2,4,1))*$C6</f>
        <v>0</v>
      </c>
      <c r="K6" s="102">
        <f ca="1">SUMIFS(OFFSET(帳簿印刷用!$E$1,0,0,DATA!$B$45,1),OFFSET(帳簿印刷用!$B$1,0,0,DATA!$B$45,1),"&gt;="&amp;DATE($B$2,4,1),OFFSET(帳簿印刷用!$B$1,0,0,DATA!$B$45,1),"&lt;"&amp;DATE($B$2,5,1))*$C6</f>
        <v>0</v>
      </c>
      <c r="L6" s="102">
        <f ca="1">SUMIFS(OFFSET(帳簿印刷用!$E$1,0,0,DATA!$B$45,1),OFFSET(帳簿印刷用!$B$1,0,0,DATA!$B$45,1),"&gt;="&amp;DATE($B$2,5,1),OFFSET(帳簿印刷用!$B$1,0,0,DATA!$B$45,1),"&lt;"&amp;DATE($B$2,6,1))*$C6</f>
        <v>0</v>
      </c>
      <c r="M6" s="102">
        <f ca="1">SUMIFS(OFFSET(帳簿印刷用!$E$1,0,0,DATA!$B$45,1),OFFSET(帳簿印刷用!$B$1,0,0,DATA!$B$45,1),"&gt;="&amp;DATE($B$2,6,1),OFFSET(帳簿印刷用!$B$1,0,0,DATA!$B$45,1),"&lt;"&amp;DATE($B$2,7,1))*$C6</f>
        <v>0</v>
      </c>
      <c r="N6" s="102">
        <f ca="1">SUMIFS(OFFSET(帳簿印刷用!$E$1,0,0,DATA!$B$45,1),OFFSET(帳簿印刷用!$B$1,0,0,DATA!$B$45,1),"&gt;="&amp;DATE($B$2,7,1),OFFSET(帳簿印刷用!$B$1,0,0,DATA!$B$45,1),"&lt;"&amp;DATE($B$2,8,1))*$C6</f>
        <v>0</v>
      </c>
      <c r="O6" s="102">
        <f ca="1">SUMIFS(OFFSET(帳簿印刷用!$E$1,0,0,DATA!$B$45,1),OFFSET(帳簿印刷用!$B$1,0,0,DATA!$B$45,1),"&gt;="&amp;DATE($B$2,8,1),OFFSET(帳簿印刷用!$B$1,0,0,DATA!$B$45,1),"&lt;"&amp;DATE($B$2,9,1))*$C6</f>
        <v>0</v>
      </c>
      <c r="P6" s="102">
        <f ca="1">SUMIFS(OFFSET(帳簿印刷用!$E$1,0,0,DATA!$B$45,1),OFFSET(帳簿印刷用!$B$1,0,0,DATA!$B$45,1),"&gt;="&amp;DATE($B$2,9,1),OFFSET(帳簿印刷用!$B$1,0,0,DATA!$B$45,1),"&lt;"&amp;DATE($B$2,10,1))*$C6</f>
        <v>0</v>
      </c>
      <c r="Q6" s="102">
        <f ca="1">SUMIFS(OFFSET(帳簿印刷用!$E$1,0,0,DATA!$B$45,1),OFFSET(帳簿印刷用!$B$1,0,0,DATA!$B$45,1),"&gt;="&amp;DATE($B$2,10,1),OFFSET(帳簿印刷用!$B$1,0,0,DATA!$B$45,1),"&lt;"&amp;DATE($B$2,11,1))*$C6</f>
        <v>0</v>
      </c>
      <c r="R6" s="102">
        <f ca="1">SUMIFS(OFFSET(帳簿印刷用!$E$1,0,0,DATA!$B$45,1),OFFSET(帳簿印刷用!$B$1,0,0,DATA!$B$45,1),"&gt;="&amp;DATE($B$2,11,1),OFFSET(帳簿印刷用!$B$1,0,0,DATA!$B$45,1),"&lt;"&amp;DATE($B$2,12,1))*$C6</f>
        <v>0</v>
      </c>
      <c r="S6" s="103">
        <f ca="1">SUMIFS(OFFSET(帳簿印刷用!$E$1,0,0,DATA!$B$45,1),OFFSET(帳簿印刷用!$B$1,0,0,DATA!$B$45,1),"&gt;="&amp;DATE($B$2,12,1),OFFSET(帳簿印刷用!$B$1,0,0,DATA!$B$45,1),"&lt;="&amp;DATE($B$2,12,31))*$C6</f>
        <v>0</v>
      </c>
      <c r="T6" s="23">
        <f ca="1">SUM(H6:S6)</f>
        <v>0</v>
      </c>
    </row>
    <row r="7" spans="2:20" ht="18.75" customHeight="1">
      <c r="B7" s="5" t="s">
        <v>0</v>
      </c>
      <c r="C7" s="33">
        <v>1</v>
      </c>
      <c r="D7" s="45">
        <f t="shared" si="0"/>
        <v>0</v>
      </c>
      <c r="F7" s="29">
        <f ca="1">T7</f>
        <v>0</v>
      </c>
      <c r="H7" s="104">
        <f ca="1">SUMIFS(OFFSET(帳簿印刷用!$F$1,0,0,DATA!$B$45,1),OFFSET(帳簿印刷用!$C$1,0,0,DATA!$B$45,1),$B7,OFFSET(帳簿印刷用!$B$1,0,0,DATA!$B$45,1),"&gt;="&amp;DATE($B$2,1,1),OFFSET(帳簿印刷用!$B$1,0,0,DATA!$B$45,1),"&lt;"&amp;DATE($B$2,2,1))*$C7</f>
        <v>0</v>
      </c>
      <c r="I7" s="105">
        <f ca="1">SUMIFS(OFFSET(帳簿印刷用!$F$1,0,0,DATA!$B$45,1),OFFSET(帳簿印刷用!$C$1,0,0,DATA!$B$45,1),$B7,OFFSET(帳簿印刷用!$B$1,0,0,DATA!$B$45,1),"&gt;="&amp;DATE($B$2,2,1),OFFSET(帳簿印刷用!$B$1,0,0,DATA!$B$45,1),"&lt;"&amp;DATE($B$2,3,1))*$C7</f>
        <v>0</v>
      </c>
      <c r="J7" s="105">
        <f ca="1">SUMIFS(OFFSET(帳簿印刷用!$F$1,0,0,DATA!$B$45,1),OFFSET(帳簿印刷用!$C$1,0,0,DATA!$B$45,1),$B7,OFFSET(帳簿印刷用!$B$1,0,0,DATA!$B$45,1),"&gt;="&amp;DATE($B$2,3,1),OFFSET(帳簿印刷用!$B$1,0,0,DATA!$B$45,1),"&lt;"&amp;DATE($B$2,4,1))*$C7</f>
        <v>0</v>
      </c>
      <c r="K7" s="105">
        <f ca="1">SUMIFS(OFFSET(帳簿印刷用!$F$1,0,0,DATA!$B$45,1),OFFSET(帳簿印刷用!$C$1,0,0,DATA!$B$45,1),$B7,OFFSET(帳簿印刷用!$B$1,0,0,DATA!$B$45,1),"&gt;="&amp;DATE($B$2,4,1),OFFSET(帳簿印刷用!$B$1,0,0,DATA!$B$45,1),"&lt;"&amp;DATE($B$2,5,1))*$C7</f>
        <v>0</v>
      </c>
      <c r="L7" s="105">
        <f ca="1">SUMIFS(OFFSET(帳簿印刷用!$F$1,0,0,DATA!$B$45,1),OFFSET(帳簿印刷用!$C$1,0,0,DATA!$B$45,1),$B7,OFFSET(帳簿印刷用!$B$1,0,0,DATA!$B$45,1),"&gt;="&amp;DATE($B$2,5,1),OFFSET(帳簿印刷用!$B$1,0,0,DATA!$B$45,1),"&lt;"&amp;DATE($B$2,6,1))*$C7</f>
        <v>0</v>
      </c>
      <c r="M7" s="105">
        <f ca="1">SUMIFS(OFFSET(帳簿印刷用!$F$1,0,0,DATA!$B$45,1),OFFSET(帳簿印刷用!$C$1,0,0,DATA!$B$45,1),$B7,OFFSET(帳簿印刷用!$B$1,0,0,DATA!$B$45,1),"&gt;="&amp;DATE($B$2,6,1),OFFSET(帳簿印刷用!$B$1,0,0,DATA!$B$45,1),"&lt;"&amp;DATE($B$2,7,1))*$C7</f>
        <v>0</v>
      </c>
      <c r="N7" s="105">
        <f ca="1">SUMIFS(OFFSET(帳簿印刷用!$F$1,0,0,DATA!$B$45,1),OFFSET(帳簿印刷用!$C$1,0,0,DATA!$B$45,1),$B7,OFFSET(帳簿印刷用!$B$1,0,0,DATA!$B$45,1),"&gt;="&amp;DATE($B$2,7,1),OFFSET(帳簿印刷用!$B$1,0,0,DATA!$B$45,1),"&lt;"&amp;DATE($B$2,8,1))*$C7</f>
        <v>0</v>
      </c>
      <c r="O7" s="105">
        <f ca="1">SUMIFS(OFFSET(帳簿印刷用!$F$1,0,0,DATA!$B$45,1),OFFSET(帳簿印刷用!$C$1,0,0,DATA!$B$45,1),$B7,OFFSET(帳簿印刷用!$B$1,0,0,DATA!$B$45,1),"&gt;="&amp;DATE($B$2,8,1),OFFSET(帳簿印刷用!$B$1,0,0,DATA!$B$45,1),"&lt;"&amp;DATE($B$2,9,1))*$C7</f>
        <v>0</v>
      </c>
      <c r="P7" s="105">
        <f ca="1">SUMIFS(OFFSET(帳簿印刷用!$F$1,0,0,DATA!$B$45,1),OFFSET(帳簿印刷用!$C$1,0,0,DATA!$B$45,1),$B7,OFFSET(帳簿印刷用!$B$1,0,0,DATA!$B$45,1),"&gt;="&amp;DATE($B$2,9,1),OFFSET(帳簿印刷用!$B$1,0,0,DATA!$B$45,1),"&lt;"&amp;DATE($B$2,10,1))*$C7</f>
        <v>0</v>
      </c>
      <c r="Q7" s="105">
        <f ca="1">SUMIFS(OFFSET(帳簿印刷用!$F$1,0,0,DATA!$B$45,1),OFFSET(帳簿印刷用!$C$1,0,0,DATA!$B$45,1),$B7,OFFSET(帳簿印刷用!$B$1,0,0,DATA!$B$45,1),"&gt;="&amp;DATE($B$2,10,1),OFFSET(帳簿印刷用!$B$1,0,0,DATA!$B$45,1),"&lt;"&amp;DATE($B$2,11,1))*$C7</f>
        <v>0</v>
      </c>
      <c r="R7" s="105">
        <f ca="1">SUMIFS(OFFSET(帳簿印刷用!$F$1,0,0,DATA!$B$45,1),OFFSET(帳簿印刷用!$C$1,0,0,DATA!$B$45,1),$B7,OFFSET(帳簿印刷用!$B$1,0,0,DATA!$B$45,1),"&gt;="&amp;DATE($B$2,11,1),OFFSET(帳簿印刷用!$B$1,0,0,DATA!$B$45,1),"&lt;"&amp;DATE($B$2,12,1))*$C7</f>
        <v>0</v>
      </c>
      <c r="S7" s="106">
        <f ca="1">SUMIFS(OFFSET(帳簿印刷用!$F$1,0,0,DATA!$B$45,1),OFFSET(帳簿印刷用!$C$1,0,0,DATA!$B$45,1),$B7,OFFSET(帳簿印刷用!$B$1,0,0,DATA!$B$45,1),"&gt;="&amp;DATE($B$2,12,1),OFFSET(帳簿印刷用!$B$1,0,0,DATA!$B$45,1),"&lt;="&amp;DATE($B$2,12,31))*$C7</f>
        <v>0</v>
      </c>
      <c r="T7" s="18">
        <f ca="1">SUM(H7:S7)</f>
        <v>0</v>
      </c>
    </row>
    <row r="8" spans="2:20" ht="18.75" customHeight="1">
      <c r="B8" s="6" t="s">
        <v>1</v>
      </c>
      <c r="C8" s="34">
        <v>1</v>
      </c>
      <c r="D8" s="46">
        <f t="shared" si="0"/>
        <v>0</v>
      </c>
      <c r="F8" s="30">
        <f ca="1">T8</f>
        <v>0</v>
      </c>
      <c r="H8" s="107">
        <f ca="1">SUMIFS(OFFSET(帳簿印刷用!$F$1,0,0,DATA!$B$45,1),OFFSET(帳簿印刷用!$C$1,0,0,DATA!$B$45,1),$B8,OFFSET(帳簿印刷用!$B$1,0,0,DATA!$B$45,1),"&gt;="&amp;DATE($B$2,1,1),OFFSET(帳簿印刷用!$B$1,0,0,DATA!$B$45,1),"&lt;"&amp;DATE($B$2,2,1))*$C8</f>
        <v>0</v>
      </c>
      <c r="I8" s="108">
        <f ca="1">SUMIFS(OFFSET(帳簿印刷用!$F$1,0,0,DATA!$B$45,1),OFFSET(帳簿印刷用!$C$1,0,0,DATA!$B$45,1),$B8,OFFSET(帳簿印刷用!$B$1,0,0,DATA!$B$45,1),"&gt;="&amp;DATE($B$2,2,1),OFFSET(帳簿印刷用!$B$1,0,0,DATA!$B$45,1),"&lt;"&amp;DATE($B$2,3,1))*$C8</f>
        <v>0</v>
      </c>
      <c r="J8" s="108">
        <f ca="1">SUMIFS(OFFSET(帳簿印刷用!$F$1,0,0,DATA!$B$45,1),OFFSET(帳簿印刷用!$C$1,0,0,DATA!$B$45,1),$B8,OFFSET(帳簿印刷用!$B$1,0,0,DATA!$B$45,1),"&gt;="&amp;DATE($B$2,3,1),OFFSET(帳簿印刷用!$B$1,0,0,DATA!$B$45,1),"&lt;"&amp;DATE($B$2,4,1))*$C8</f>
        <v>0</v>
      </c>
      <c r="K8" s="108">
        <f ca="1">SUMIFS(OFFSET(帳簿印刷用!$F$1,0,0,DATA!$B$45,1),OFFSET(帳簿印刷用!$C$1,0,0,DATA!$B$45,1),$B8,OFFSET(帳簿印刷用!$B$1,0,0,DATA!$B$45,1),"&gt;="&amp;DATE($B$2,4,1),OFFSET(帳簿印刷用!$B$1,0,0,DATA!$B$45,1),"&lt;"&amp;DATE($B$2,5,1))*$C8</f>
        <v>0</v>
      </c>
      <c r="L8" s="108">
        <f ca="1">SUMIFS(OFFSET(帳簿印刷用!$F$1,0,0,DATA!$B$45,1),OFFSET(帳簿印刷用!$C$1,0,0,DATA!$B$45,1),$B8,OFFSET(帳簿印刷用!$B$1,0,0,DATA!$B$45,1),"&gt;="&amp;DATE($B$2,5,1),OFFSET(帳簿印刷用!$B$1,0,0,DATA!$B$45,1),"&lt;"&amp;DATE($B$2,6,1))*$C8</f>
        <v>0</v>
      </c>
      <c r="M8" s="108">
        <f ca="1">SUMIFS(OFFSET(帳簿印刷用!$F$1,0,0,DATA!$B$45,1),OFFSET(帳簿印刷用!$C$1,0,0,DATA!$B$45,1),$B8,OFFSET(帳簿印刷用!$B$1,0,0,DATA!$B$45,1),"&gt;="&amp;DATE($B$2,6,1),OFFSET(帳簿印刷用!$B$1,0,0,DATA!$B$45,1),"&lt;"&amp;DATE($B$2,7,1))*$C8</f>
        <v>0</v>
      </c>
      <c r="N8" s="108">
        <f ca="1">SUMIFS(OFFSET(帳簿印刷用!$F$1,0,0,DATA!$B$45,1),OFFSET(帳簿印刷用!$C$1,0,0,DATA!$B$45,1),$B8,OFFSET(帳簿印刷用!$B$1,0,0,DATA!$B$45,1),"&gt;="&amp;DATE($B$2,7,1),OFFSET(帳簿印刷用!$B$1,0,0,DATA!$B$45,1),"&lt;"&amp;DATE($B$2,8,1))*$C8</f>
        <v>0</v>
      </c>
      <c r="O8" s="108">
        <f ca="1">SUMIFS(OFFSET(帳簿印刷用!$F$1,0,0,DATA!$B$45,1),OFFSET(帳簿印刷用!$C$1,0,0,DATA!$B$45,1),$B8,OFFSET(帳簿印刷用!$B$1,0,0,DATA!$B$45,1),"&gt;="&amp;DATE($B$2,8,1),OFFSET(帳簿印刷用!$B$1,0,0,DATA!$B$45,1),"&lt;"&amp;DATE($B$2,9,1))*$C8</f>
        <v>0</v>
      </c>
      <c r="P8" s="108">
        <f ca="1">SUMIFS(OFFSET(帳簿印刷用!$F$1,0,0,DATA!$B$45,1),OFFSET(帳簿印刷用!$C$1,0,0,DATA!$B$45,1),$B8,OFFSET(帳簿印刷用!$B$1,0,0,DATA!$B$45,1),"&gt;="&amp;DATE($B$2,9,1),OFFSET(帳簿印刷用!$B$1,0,0,DATA!$B$45,1),"&lt;"&amp;DATE($B$2,10,1))*$C8</f>
        <v>0</v>
      </c>
      <c r="Q8" s="108">
        <f ca="1">SUMIFS(OFFSET(帳簿印刷用!$F$1,0,0,DATA!$B$45,1),OFFSET(帳簿印刷用!$C$1,0,0,DATA!$B$45,1),$B8,OFFSET(帳簿印刷用!$B$1,0,0,DATA!$B$45,1),"&gt;="&amp;DATE($B$2,10,1),OFFSET(帳簿印刷用!$B$1,0,0,DATA!$B$45,1),"&lt;"&amp;DATE($B$2,11,1))*$C8</f>
        <v>0</v>
      </c>
      <c r="R8" s="108">
        <f ca="1">SUMIFS(OFFSET(帳簿印刷用!$F$1,0,0,DATA!$B$45,1),OFFSET(帳簿印刷用!$C$1,0,0,DATA!$B$45,1),$B8,OFFSET(帳簿印刷用!$B$1,0,0,DATA!$B$45,1),"&gt;="&amp;DATE($B$2,11,1),OFFSET(帳簿印刷用!$B$1,0,0,DATA!$B$45,1),"&lt;"&amp;DATE($B$2,12,1))*$C8</f>
        <v>0</v>
      </c>
      <c r="S8" s="109">
        <f ca="1">SUMIFS(OFFSET(帳簿印刷用!$F$1,0,0,DATA!$B$45,1),OFFSET(帳簿印刷用!$C$1,0,0,DATA!$B$45,1),$B8,OFFSET(帳簿印刷用!$B$1,0,0,DATA!$B$45,1),"&gt;="&amp;DATE($B$2,12,1),OFFSET(帳簿印刷用!$B$1,0,0,DATA!$B$45,1),"&lt;="&amp;DATE($B$2,12,31))*$C8</f>
        <v>0</v>
      </c>
      <c r="T8" s="19">
        <f t="shared" ref="T8:T35" ca="1" si="1">SUM(H8:S8)</f>
        <v>0</v>
      </c>
    </row>
    <row r="9" spans="2:20" ht="18.75" customHeight="1">
      <c r="B9" s="6" t="s">
        <v>2</v>
      </c>
      <c r="C9" s="34">
        <v>1</v>
      </c>
      <c r="D9" s="46">
        <f t="shared" si="0"/>
        <v>0</v>
      </c>
      <c r="F9" s="30">
        <f ca="1">T9</f>
        <v>0</v>
      </c>
      <c r="H9" s="107">
        <f ca="1">SUMIFS(OFFSET(帳簿印刷用!$F$1,0,0,DATA!$B$45,1),OFFSET(帳簿印刷用!$C$1,0,0,DATA!$B$45,1),$B9,OFFSET(帳簿印刷用!$B$1,0,0,DATA!$B$45,1),"&gt;="&amp;DATE($B$2,1,1),OFFSET(帳簿印刷用!$B$1,0,0,DATA!$B$45,1),"&lt;"&amp;DATE($B$2,2,1))*$C9</f>
        <v>0</v>
      </c>
      <c r="I9" s="108">
        <f ca="1">SUMIFS(OFFSET(帳簿印刷用!$F$1,0,0,DATA!$B$45,1),OFFSET(帳簿印刷用!$C$1,0,0,DATA!$B$45,1),$B9,OFFSET(帳簿印刷用!$B$1,0,0,DATA!$B$45,1),"&gt;="&amp;DATE($B$2,2,1),OFFSET(帳簿印刷用!$B$1,0,0,DATA!$B$45,1),"&lt;"&amp;DATE($B$2,3,1))*$C9</f>
        <v>0</v>
      </c>
      <c r="J9" s="108">
        <f ca="1">SUMIFS(OFFSET(帳簿印刷用!$F$1,0,0,DATA!$B$45,1),OFFSET(帳簿印刷用!$C$1,0,0,DATA!$B$45,1),$B9,OFFSET(帳簿印刷用!$B$1,0,0,DATA!$B$45,1),"&gt;="&amp;DATE($B$2,3,1),OFFSET(帳簿印刷用!$B$1,0,0,DATA!$B$45,1),"&lt;"&amp;DATE($B$2,4,1))*$C9</f>
        <v>0</v>
      </c>
      <c r="K9" s="108">
        <f ca="1">SUMIFS(OFFSET(帳簿印刷用!$F$1,0,0,DATA!$B$45,1),OFFSET(帳簿印刷用!$C$1,0,0,DATA!$B$45,1),$B9,OFFSET(帳簿印刷用!$B$1,0,0,DATA!$B$45,1),"&gt;="&amp;DATE($B$2,4,1),OFFSET(帳簿印刷用!$B$1,0,0,DATA!$B$45,1),"&lt;"&amp;DATE($B$2,5,1))*$C9</f>
        <v>0</v>
      </c>
      <c r="L9" s="108">
        <f ca="1">SUMIFS(OFFSET(帳簿印刷用!$F$1,0,0,DATA!$B$45,1),OFFSET(帳簿印刷用!$C$1,0,0,DATA!$B$45,1),$B9,OFFSET(帳簿印刷用!$B$1,0,0,DATA!$B$45,1),"&gt;="&amp;DATE($B$2,5,1),OFFSET(帳簿印刷用!$B$1,0,0,DATA!$B$45,1),"&lt;"&amp;DATE($B$2,6,1))*$C9</f>
        <v>0</v>
      </c>
      <c r="M9" s="108">
        <f ca="1">SUMIFS(OFFSET(帳簿印刷用!$F$1,0,0,DATA!$B$45,1),OFFSET(帳簿印刷用!$C$1,0,0,DATA!$B$45,1),$B9,OFFSET(帳簿印刷用!$B$1,0,0,DATA!$B$45,1),"&gt;="&amp;DATE($B$2,6,1),OFFSET(帳簿印刷用!$B$1,0,0,DATA!$B$45,1),"&lt;"&amp;DATE($B$2,7,1))*$C9</f>
        <v>0</v>
      </c>
      <c r="N9" s="108">
        <f ca="1">SUMIFS(OFFSET(帳簿印刷用!$F$1,0,0,DATA!$B$45,1),OFFSET(帳簿印刷用!$C$1,0,0,DATA!$B$45,1),$B9,OFFSET(帳簿印刷用!$B$1,0,0,DATA!$B$45,1),"&gt;="&amp;DATE($B$2,7,1),OFFSET(帳簿印刷用!$B$1,0,0,DATA!$B$45,1),"&lt;"&amp;DATE($B$2,8,1))*$C9</f>
        <v>0</v>
      </c>
      <c r="O9" s="108">
        <f ca="1">SUMIFS(OFFSET(帳簿印刷用!$F$1,0,0,DATA!$B$45,1),OFFSET(帳簿印刷用!$C$1,0,0,DATA!$B$45,1),$B9,OFFSET(帳簿印刷用!$B$1,0,0,DATA!$B$45,1),"&gt;="&amp;DATE($B$2,8,1),OFFSET(帳簿印刷用!$B$1,0,0,DATA!$B$45,1),"&lt;"&amp;DATE($B$2,9,1))*$C9</f>
        <v>0</v>
      </c>
      <c r="P9" s="108">
        <f ca="1">SUMIFS(OFFSET(帳簿印刷用!$F$1,0,0,DATA!$B$45,1),OFFSET(帳簿印刷用!$C$1,0,0,DATA!$B$45,1),$B9,OFFSET(帳簿印刷用!$B$1,0,0,DATA!$B$45,1),"&gt;="&amp;DATE($B$2,9,1),OFFSET(帳簿印刷用!$B$1,0,0,DATA!$B$45,1),"&lt;"&amp;DATE($B$2,10,1))*$C9</f>
        <v>0</v>
      </c>
      <c r="Q9" s="108">
        <f ca="1">SUMIFS(OFFSET(帳簿印刷用!$F$1,0,0,DATA!$B$45,1),OFFSET(帳簿印刷用!$C$1,0,0,DATA!$B$45,1),$B9,OFFSET(帳簿印刷用!$B$1,0,0,DATA!$B$45,1),"&gt;="&amp;DATE($B$2,10,1),OFFSET(帳簿印刷用!$B$1,0,0,DATA!$B$45,1),"&lt;"&amp;DATE($B$2,11,1))*$C9</f>
        <v>0</v>
      </c>
      <c r="R9" s="108">
        <f ca="1">SUMIFS(OFFSET(帳簿印刷用!$F$1,0,0,DATA!$B$45,1),OFFSET(帳簿印刷用!$C$1,0,0,DATA!$B$45,1),$B9,OFFSET(帳簿印刷用!$B$1,0,0,DATA!$B$45,1),"&gt;="&amp;DATE($B$2,11,1),OFFSET(帳簿印刷用!$B$1,0,0,DATA!$B$45,1),"&lt;"&amp;DATE($B$2,12,1))*$C9</f>
        <v>0</v>
      </c>
      <c r="S9" s="109">
        <f ca="1">SUMIFS(OFFSET(帳簿印刷用!$F$1,0,0,DATA!$B$45,1),OFFSET(帳簿印刷用!$C$1,0,0,DATA!$B$45,1),$B9,OFFSET(帳簿印刷用!$B$1,0,0,DATA!$B$45,1),"&gt;="&amp;DATE($B$2,12,1),OFFSET(帳簿印刷用!$B$1,0,0,DATA!$B$45,1),"&lt;="&amp;DATE($B$2,12,31))*$C9</f>
        <v>0</v>
      </c>
      <c r="T9" s="19">
        <f t="shared" ca="1" si="1"/>
        <v>0</v>
      </c>
    </row>
    <row r="10" spans="2:20" ht="18.75" customHeight="1">
      <c r="B10" s="6" t="s">
        <v>3</v>
      </c>
      <c r="C10" s="34">
        <v>1</v>
      </c>
      <c r="D10" s="46">
        <f t="shared" si="0"/>
        <v>0</v>
      </c>
      <c r="F10" s="30">
        <f ca="1">T10</f>
        <v>0</v>
      </c>
      <c r="H10" s="107">
        <f ca="1">SUMIFS(OFFSET(帳簿印刷用!$F$1,0,0,DATA!$B$45,1),OFFSET(帳簿印刷用!$C$1,0,0,DATA!$B$45,1),$B10,OFFSET(帳簿印刷用!$B$1,0,0,DATA!$B$45,1),"&gt;="&amp;DATE($B$2,1,1),OFFSET(帳簿印刷用!$B$1,0,0,DATA!$B$45,1),"&lt;"&amp;DATE($B$2,2,1))*$C10</f>
        <v>0</v>
      </c>
      <c r="I10" s="108">
        <f ca="1">SUMIFS(OFFSET(帳簿印刷用!$F$1,0,0,DATA!$B$45,1),OFFSET(帳簿印刷用!$C$1,0,0,DATA!$B$45,1),$B10,OFFSET(帳簿印刷用!$B$1,0,0,DATA!$B$45,1),"&gt;="&amp;DATE($B$2,2,1),OFFSET(帳簿印刷用!$B$1,0,0,DATA!$B$45,1),"&lt;"&amp;DATE($B$2,3,1))*$C10</f>
        <v>0</v>
      </c>
      <c r="J10" s="108">
        <f ca="1">SUMIFS(OFFSET(帳簿印刷用!$F$1,0,0,DATA!$B$45,1),OFFSET(帳簿印刷用!$C$1,0,0,DATA!$B$45,1),$B10,OFFSET(帳簿印刷用!$B$1,0,0,DATA!$B$45,1),"&gt;="&amp;DATE($B$2,3,1),OFFSET(帳簿印刷用!$B$1,0,0,DATA!$B$45,1),"&lt;"&amp;DATE($B$2,4,1))*$C10</f>
        <v>0</v>
      </c>
      <c r="K10" s="108">
        <f ca="1">SUMIFS(OFFSET(帳簿印刷用!$F$1,0,0,DATA!$B$45,1),OFFSET(帳簿印刷用!$C$1,0,0,DATA!$B$45,1),$B10,OFFSET(帳簿印刷用!$B$1,0,0,DATA!$B$45,1),"&gt;="&amp;DATE($B$2,4,1),OFFSET(帳簿印刷用!$B$1,0,0,DATA!$B$45,1),"&lt;"&amp;DATE($B$2,5,1))*$C10</f>
        <v>0</v>
      </c>
      <c r="L10" s="108">
        <f ca="1">SUMIFS(OFFSET(帳簿印刷用!$F$1,0,0,DATA!$B$45,1),OFFSET(帳簿印刷用!$C$1,0,0,DATA!$B$45,1),$B10,OFFSET(帳簿印刷用!$B$1,0,0,DATA!$B$45,1),"&gt;="&amp;DATE($B$2,5,1),OFFSET(帳簿印刷用!$B$1,0,0,DATA!$B$45,1),"&lt;"&amp;DATE($B$2,6,1))*$C10</f>
        <v>0</v>
      </c>
      <c r="M10" s="108">
        <f ca="1">SUMIFS(OFFSET(帳簿印刷用!$F$1,0,0,DATA!$B$45,1),OFFSET(帳簿印刷用!$C$1,0,0,DATA!$B$45,1),$B10,OFFSET(帳簿印刷用!$B$1,0,0,DATA!$B$45,1),"&gt;="&amp;DATE($B$2,6,1),OFFSET(帳簿印刷用!$B$1,0,0,DATA!$B$45,1),"&lt;"&amp;DATE($B$2,7,1))*$C10</f>
        <v>0</v>
      </c>
      <c r="N10" s="108">
        <f ca="1">SUMIFS(OFFSET(帳簿印刷用!$F$1,0,0,DATA!$B$45,1),OFFSET(帳簿印刷用!$C$1,0,0,DATA!$B$45,1),$B10,OFFSET(帳簿印刷用!$B$1,0,0,DATA!$B$45,1),"&gt;="&amp;DATE($B$2,7,1),OFFSET(帳簿印刷用!$B$1,0,0,DATA!$B$45,1),"&lt;"&amp;DATE($B$2,8,1))*$C10</f>
        <v>0</v>
      </c>
      <c r="O10" s="108">
        <f ca="1">SUMIFS(OFFSET(帳簿印刷用!$F$1,0,0,DATA!$B$45,1),OFFSET(帳簿印刷用!$C$1,0,0,DATA!$B$45,1),$B10,OFFSET(帳簿印刷用!$B$1,0,0,DATA!$B$45,1),"&gt;="&amp;DATE($B$2,8,1),OFFSET(帳簿印刷用!$B$1,0,0,DATA!$B$45,1),"&lt;"&amp;DATE($B$2,9,1))*$C10</f>
        <v>0</v>
      </c>
      <c r="P10" s="108">
        <f ca="1">SUMIFS(OFFSET(帳簿印刷用!$F$1,0,0,DATA!$B$45,1),OFFSET(帳簿印刷用!$C$1,0,0,DATA!$B$45,1),$B10,OFFSET(帳簿印刷用!$B$1,0,0,DATA!$B$45,1),"&gt;="&amp;DATE($B$2,9,1),OFFSET(帳簿印刷用!$B$1,0,0,DATA!$B$45,1),"&lt;"&amp;DATE($B$2,10,1))*$C10</f>
        <v>0</v>
      </c>
      <c r="Q10" s="108">
        <f ca="1">SUMIFS(OFFSET(帳簿印刷用!$F$1,0,0,DATA!$B$45,1),OFFSET(帳簿印刷用!$C$1,0,0,DATA!$B$45,1),$B10,OFFSET(帳簿印刷用!$B$1,0,0,DATA!$B$45,1),"&gt;="&amp;DATE($B$2,10,1),OFFSET(帳簿印刷用!$B$1,0,0,DATA!$B$45,1),"&lt;"&amp;DATE($B$2,11,1))*$C10</f>
        <v>0</v>
      </c>
      <c r="R10" s="108">
        <f ca="1">SUMIFS(OFFSET(帳簿印刷用!$F$1,0,0,DATA!$B$45,1),OFFSET(帳簿印刷用!$C$1,0,0,DATA!$B$45,1),$B10,OFFSET(帳簿印刷用!$B$1,0,0,DATA!$B$45,1),"&gt;="&amp;DATE($B$2,11,1),OFFSET(帳簿印刷用!$B$1,0,0,DATA!$B$45,1),"&lt;"&amp;DATE($B$2,12,1))*$C10</f>
        <v>0</v>
      </c>
      <c r="S10" s="109">
        <f ca="1">SUMIFS(OFFSET(帳簿印刷用!$F$1,0,0,DATA!$B$45,1),OFFSET(帳簿印刷用!$C$1,0,0,DATA!$B$45,1),$B10,OFFSET(帳簿印刷用!$B$1,0,0,DATA!$B$45,1),"&gt;="&amp;DATE($B$2,12,1),OFFSET(帳簿印刷用!$B$1,0,0,DATA!$B$45,1),"&lt;="&amp;DATE($B$2,12,31))*$C10</f>
        <v>0</v>
      </c>
      <c r="T10" s="19">
        <f t="shared" ca="1" si="1"/>
        <v>0</v>
      </c>
    </row>
    <row r="11" spans="2:20" ht="18.75" customHeight="1">
      <c r="B11" s="7" t="s">
        <v>4</v>
      </c>
      <c r="C11" s="35">
        <v>1</v>
      </c>
      <c r="D11" s="47">
        <f t="shared" si="0"/>
        <v>0</v>
      </c>
      <c r="F11" s="207">
        <f ca="1">SUM(T11:T12)</f>
        <v>0</v>
      </c>
      <c r="H11" s="110">
        <f ca="1">SUMIFS(OFFSET(帳簿印刷用!$F$1,0,0,DATA!$B$45,1),OFFSET(帳簿印刷用!$C$1,0,0,DATA!$B$45,1),$B11,OFFSET(帳簿印刷用!$B$1,0,0,DATA!$B$45,1),"&gt;="&amp;DATE($B$2,1,1),OFFSET(帳簿印刷用!$B$1,0,0,DATA!$B$45,1),"&lt;"&amp;DATE($B$2,2,1))*$C11</f>
        <v>0</v>
      </c>
      <c r="I11" s="111">
        <f ca="1">SUMIFS(OFFSET(帳簿印刷用!$F$1,0,0,DATA!$B$45,1),OFFSET(帳簿印刷用!$C$1,0,0,DATA!$B$45,1),$B11,OFFSET(帳簿印刷用!$B$1,0,0,DATA!$B$45,1),"&gt;="&amp;DATE($B$2,2,1),OFFSET(帳簿印刷用!$B$1,0,0,DATA!$B$45,1),"&lt;"&amp;DATE($B$2,3,1))*$C11</f>
        <v>0</v>
      </c>
      <c r="J11" s="111">
        <f ca="1">SUMIFS(OFFSET(帳簿印刷用!$F$1,0,0,DATA!$B$45,1),OFFSET(帳簿印刷用!$C$1,0,0,DATA!$B$45,1),$B11,OFFSET(帳簿印刷用!$B$1,0,0,DATA!$B$45,1),"&gt;="&amp;DATE($B$2,3,1),OFFSET(帳簿印刷用!$B$1,0,0,DATA!$B$45,1),"&lt;"&amp;DATE($B$2,4,1))*$C11</f>
        <v>0</v>
      </c>
      <c r="K11" s="111">
        <f ca="1">SUMIFS(OFFSET(帳簿印刷用!$F$1,0,0,DATA!$B$45,1),OFFSET(帳簿印刷用!$C$1,0,0,DATA!$B$45,1),$B11,OFFSET(帳簿印刷用!$B$1,0,0,DATA!$B$45,1),"&gt;="&amp;DATE($B$2,4,1),OFFSET(帳簿印刷用!$B$1,0,0,DATA!$B$45,1),"&lt;"&amp;DATE($B$2,5,1))*$C11</f>
        <v>0</v>
      </c>
      <c r="L11" s="111">
        <f ca="1">SUMIFS(OFFSET(帳簿印刷用!$F$1,0,0,DATA!$B$45,1),OFFSET(帳簿印刷用!$C$1,0,0,DATA!$B$45,1),$B11,OFFSET(帳簿印刷用!$B$1,0,0,DATA!$B$45,1),"&gt;="&amp;DATE($B$2,5,1),OFFSET(帳簿印刷用!$B$1,0,0,DATA!$B$45,1),"&lt;"&amp;DATE($B$2,6,1))*$C11</f>
        <v>0</v>
      </c>
      <c r="M11" s="111">
        <f ca="1">SUMIFS(OFFSET(帳簿印刷用!$F$1,0,0,DATA!$B$45,1),OFFSET(帳簿印刷用!$C$1,0,0,DATA!$B$45,1),$B11,OFFSET(帳簿印刷用!$B$1,0,0,DATA!$B$45,1),"&gt;="&amp;DATE($B$2,6,1),OFFSET(帳簿印刷用!$B$1,0,0,DATA!$B$45,1),"&lt;"&amp;DATE($B$2,7,1))*$C11</f>
        <v>0</v>
      </c>
      <c r="N11" s="111">
        <f ca="1">SUMIFS(OFFSET(帳簿印刷用!$F$1,0,0,DATA!$B$45,1),OFFSET(帳簿印刷用!$C$1,0,0,DATA!$B$45,1),$B11,OFFSET(帳簿印刷用!$B$1,0,0,DATA!$B$45,1),"&gt;="&amp;DATE($B$2,7,1),OFFSET(帳簿印刷用!$B$1,0,0,DATA!$B$45,1),"&lt;"&amp;DATE($B$2,8,1))*$C11</f>
        <v>0</v>
      </c>
      <c r="O11" s="111">
        <f ca="1">SUMIFS(OFFSET(帳簿印刷用!$F$1,0,0,DATA!$B$45,1),OFFSET(帳簿印刷用!$C$1,0,0,DATA!$B$45,1),$B11,OFFSET(帳簿印刷用!$B$1,0,0,DATA!$B$45,1),"&gt;="&amp;DATE($B$2,8,1),OFFSET(帳簿印刷用!$B$1,0,0,DATA!$B$45,1),"&lt;"&amp;DATE($B$2,9,1))*$C11</f>
        <v>0</v>
      </c>
      <c r="P11" s="111">
        <f ca="1">SUMIFS(OFFSET(帳簿印刷用!$F$1,0,0,DATA!$B$45,1),OFFSET(帳簿印刷用!$C$1,0,0,DATA!$B$45,1),$B11,OFFSET(帳簿印刷用!$B$1,0,0,DATA!$B$45,1),"&gt;="&amp;DATE($B$2,9,1),OFFSET(帳簿印刷用!$B$1,0,0,DATA!$B$45,1),"&lt;"&amp;DATE($B$2,10,1))*$C11</f>
        <v>0</v>
      </c>
      <c r="Q11" s="111">
        <f ca="1">SUMIFS(OFFSET(帳簿印刷用!$F$1,0,0,DATA!$B$45,1),OFFSET(帳簿印刷用!$C$1,0,0,DATA!$B$45,1),$B11,OFFSET(帳簿印刷用!$B$1,0,0,DATA!$B$45,1),"&gt;="&amp;DATE($B$2,10,1),OFFSET(帳簿印刷用!$B$1,0,0,DATA!$B$45,1),"&lt;"&amp;DATE($B$2,11,1))*$C11</f>
        <v>0</v>
      </c>
      <c r="R11" s="111">
        <f ca="1">SUMIFS(OFFSET(帳簿印刷用!$F$1,0,0,DATA!$B$45,1),OFFSET(帳簿印刷用!$C$1,0,0,DATA!$B$45,1),$B11,OFFSET(帳簿印刷用!$B$1,0,0,DATA!$B$45,1),"&gt;="&amp;DATE($B$2,11,1),OFFSET(帳簿印刷用!$B$1,0,0,DATA!$B$45,1),"&lt;"&amp;DATE($B$2,12,1))*$C11</f>
        <v>0</v>
      </c>
      <c r="S11" s="112">
        <f ca="1">SUMIFS(OFFSET(帳簿印刷用!$F$1,0,0,DATA!$B$45,1),OFFSET(帳簿印刷用!$C$1,0,0,DATA!$B$45,1),$B11,OFFSET(帳簿印刷用!$B$1,0,0,DATA!$B$45,1),"&gt;="&amp;DATE($B$2,12,1),OFFSET(帳簿印刷用!$B$1,0,0,DATA!$B$45,1),"&lt;="&amp;DATE($B$2,12,31))*$C11</f>
        <v>0</v>
      </c>
      <c r="T11" s="20">
        <f t="shared" ca="1" si="1"/>
        <v>0</v>
      </c>
    </row>
    <row r="12" spans="2:20" ht="18.75" customHeight="1">
      <c r="B12" s="9" t="s">
        <v>47</v>
      </c>
      <c r="C12" s="36">
        <v>1</v>
      </c>
      <c r="D12" s="48">
        <f t="shared" si="0"/>
        <v>0</v>
      </c>
      <c r="F12" s="209"/>
      <c r="H12" s="113">
        <f ca="1">SUMIFS(OFFSET(帳簿印刷用!$F$1,0,0,DATA!$B$45,1),OFFSET(帳簿印刷用!$C$1,0,0,DATA!$B$45,1),$B12,OFFSET(帳簿印刷用!$B$1,0,0,DATA!$B$45,1),"&gt;="&amp;DATE($B$2,1,1),OFFSET(帳簿印刷用!$B$1,0,0,DATA!$B$45,1),"&lt;"&amp;DATE($B$2,2,1))*$C12</f>
        <v>0</v>
      </c>
      <c r="I12" s="114">
        <f ca="1">SUMIFS(OFFSET(帳簿印刷用!$F$1,0,0,DATA!$B$45,1),OFFSET(帳簿印刷用!$C$1,0,0,DATA!$B$45,1),$B12,OFFSET(帳簿印刷用!$B$1,0,0,DATA!$B$45,1),"&gt;="&amp;DATE($B$2,2,1),OFFSET(帳簿印刷用!$B$1,0,0,DATA!$B$45,1),"&lt;"&amp;DATE($B$2,3,1))*$C12</f>
        <v>0</v>
      </c>
      <c r="J12" s="114">
        <f ca="1">SUMIFS(OFFSET(帳簿印刷用!$F$1,0,0,DATA!$B$45,1),OFFSET(帳簿印刷用!$C$1,0,0,DATA!$B$45,1),$B12,OFFSET(帳簿印刷用!$B$1,0,0,DATA!$B$45,1),"&gt;="&amp;DATE($B$2,3,1),OFFSET(帳簿印刷用!$B$1,0,0,DATA!$B$45,1),"&lt;"&amp;DATE($B$2,4,1))*$C12</f>
        <v>0</v>
      </c>
      <c r="K12" s="114">
        <f ca="1">SUMIFS(OFFSET(帳簿印刷用!$F$1,0,0,DATA!$B$45,1),OFFSET(帳簿印刷用!$C$1,0,0,DATA!$B$45,1),$B12,OFFSET(帳簿印刷用!$B$1,0,0,DATA!$B$45,1),"&gt;="&amp;DATE($B$2,4,1),OFFSET(帳簿印刷用!$B$1,0,0,DATA!$B$45,1),"&lt;"&amp;DATE($B$2,5,1))*$C12</f>
        <v>0</v>
      </c>
      <c r="L12" s="114">
        <f ca="1">SUMIFS(OFFSET(帳簿印刷用!$F$1,0,0,DATA!$B$45,1),OFFSET(帳簿印刷用!$C$1,0,0,DATA!$B$45,1),$B12,OFFSET(帳簿印刷用!$B$1,0,0,DATA!$B$45,1),"&gt;="&amp;DATE($B$2,5,1),OFFSET(帳簿印刷用!$B$1,0,0,DATA!$B$45,1),"&lt;"&amp;DATE($B$2,6,1))*$C12</f>
        <v>0</v>
      </c>
      <c r="M12" s="114">
        <f ca="1">SUMIFS(OFFSET(帳簿印刷用!$F$1,0,0,DATA!$B$45,1),OFFSET(帳簿印刷用!$C$1,0,0,DATA!$B$45,1),$B12,OFFSET(帳簿印刷用!$B$1,0,0,DATA!$B$45,1),"&gt;="&amp;DATE($B$2,6,1),OFFSET(帳簿印刷用!$B$1,0,0,DATA!$B$45,1),"&lt;"&amp;DATE($B$2,7,1))*$C12</f>
        <v>0</v>
      </c>
      <c r="N12" s="114">
        <f ca="1">SUMIFS(OFFSET(帳簿印刷用!$F$1,0,0,DATA!$B$45,1),OFFSET(帳簿印刷用!$C$1,0,0,DATA!$B$45,1),$B12,OFFSET(帳簿印刷用!$B$1,0,0,DATA!$B$45,1),"&gt;="&amp;DATE($B$2,7,1),OFFSET(帳簿印刷用!$B$1,0,0,DATA!$B$45,1),"&lt;"&amp;DATE($B$2,8,1))*$C12</f>
        <v>0</v>
      </c>
      <c r="O12" s="114">
        <f ca="1">SUMIFS(OFFSET(帳簿印刷用!$F$1,0,0,DATA!$B$45,1),OFFSET(帳簿印刷用!$C$1,0,0,DATA!$B$45,1),$B12,OFFSET(帳簿印刷用!$B$1,0,0,DATA!$B$45,1),"&gt;="&amp;DATE($B$2,8,1),OFFSET(帳簿印刷用!$B$1,0,0,DATA!$B$45,1),"&lt;"&amp;DATE($B$2,9,1))*$C12</f>
        <v>0</v>
      </c>
      <c r="P12" s="114">
        <f ca="1">SUMIFS(OFFSET(帳簿印刷用!$F$1,0,0,DATA!$B$45,1),OFFSET(帳簿印刷用!$C$1,0,0,DATA!$B$45,1),$B12,OFFSET(帳簿印刷用!$B$1,0,0,DATA!$B$45,1),"&gt;="&amp;DATE($B$2,9,1),OFFSET(帳簿印刷用!$B$1,0,0,DATA!$B$45,1),"&lt;"&amp;DATE($B$2,10,1))*$C12</f>
        <v>0</v>
      </c>
      <c r="Q12" s="114">
        <f ca="1">SUMIFS(OFFSET(帳簿印刷用!$F$1,0,0,DATA!$B$45,1),OFFSET(帳簿印刷用!$C$1,0,0,DATA!$B$45,1),$B12,OFFSET(帳簿印刷用!$B$1,0,0,DATA!$B$45,1),"&gt;="&amp;DATE($B$2,10,1),OFFSET(帳簿印刷用!$B$1,0,0,DATA!$B$45,1),"&lt;"&amp;DATE($B$2,11,1))*$C12</f>
        <v>0</v>
      </c>
      <c r="R12" s="114">
        <f ca="1">SUMIFS(OFFSET(帳簿印刷用!$F$1,0,0,DATA!$B$45,1),OFFSET(帳簿印刷用!$C$1,0,0,DATA!$B$45,1),$B12,OFFSET(帳簿印刷用!$B$1,0,0,DATA!$B$45,1),"&gt;="&amp;DATE($B$2,11,1),OFFSET(帳簿印刷用!$B$1,0,0,DATA!$B$45,1),"&lt;"&amp;DATE($B$2,12,1))*$C12</f>
        <v>0</v>
      </c>
      <c r="S12" s="115">
        <f ca="1">SUMIFS(OFFSET(帳簿印刷用!$F$1,0,0,DATA!$B$45,1),OFFSET(帳簿印刷用!$C$1,0,0,DATA!$B$45,1),$B12,OFFSET(帳簿印刷用!$B$1,0,0,DATA!$B$45,1),"&gt;="&amp;DATE($B$2,12,1),OFFSET(帳簿印刷用!$B$1,0,0,DATA!$B$45,1),"&lt;="&amp;DATE($B$2,12,31))*$C12</f>
        <v>0</v>
      </c>
      <c r="T12" s="21">
        <f t="shared" ca="1" si="1"/>
        <v>0</v>
      </c>
    </row>
    <row r="13" spans="2:20" ht="18.75" customHeight="1">
      <c r="B13" s="6" t="s">
        <v>5</v>
      </c>
      <c r="C13" s="34">
        <v>1</v>
      </c>
      <c r="D13" s="46">
        <f t="shared" si="0"/>
        <v>0</v>
      </c>
      <c r="F13" s="30">
        <f ca="1">T13</f>
        <v>0</v>
      </c>
      <c r="H13" s="107">
        <f ca="1">SUMIFS(OFFSET(帳簿印刷用!$F$1,0,0,DATA!$B$45,1),OFFSET(帳簿印刷用!$C$1,0,0,DATA!$B$45,1),$B13,OFFSET(帳簿印刷用!$B$1,0,0,DATA!$B$45,1),"&gt;="&amp;DATE($B$2,1,1),OFFSET(帳簿印刷用!$B$1,0,0,DATA!$B$45,1),"&lt;"&amp;DATE($B$2,2,1))*$C13</f>
        <v>0</v>
      </c>
      <c r="I13" s="108">
        <f ca="1">SUMIFS(OFFSET(帳簿印刷用!$F$1,0,0,DATA!$B$45,1),OFFSET(帳簿印刷用!$C$1,0,0,DATA!$B$45,1),$B13,OFFSET(帳簿印刷用!$B$1,0,0,DATA!$B$45,1),"&gt;="&amp;DATE($B$2,2,1),OFFSET(帳簿印刷用!$B$1,0,0,DATA!$B$45,1),"&lt;"&amp;DATE($B$2,3,1))*$C13</f>
        <v>0</v>
      </c>
      <c r="J13" s="108">
        <f ca="1">SUMIFS(OFFSET(帳簿印刷用!$F$1,0,0,DATA!$B$45,1),OFFSET(帳簿印刷用!$C$1,0,0,DATA!$B$45,1),$B13,OFFSET(帳簿印刷用!$B$1,0,0,DATA!$B$45,1),"&gt;="&amp;DATE($B$2,3,1),OFFSET(帳簿印刷用!$B$1,0,0,DATA!$B$45,1),"&lt;"&amp;DATE($B$2,4,1))*$C13</f>
        <v>0</v>
      </c>
      <c r="K13" s="108">
        <f ca="1">SUMIFS(OFFSET(帳簿印刷用!$F$1,0,0,DATA!$B$45,1),OFFSET(帳簿印刷用!$C$1,0,0,DATA!$B$45,1),$B13,OFFSET(帳簿印刷用!$B$1,0,0,DATA!$B$45,1),"&gt;="&amp;DATE($B$2,4,1),OFFSET(帳簿印刷用!$B$1,0,0,DATA!$B$45,1),"&lt;"&amp;DATE($B$2,5,1))*$C13</f>
        <v>0</v>
      </c>
      <c r="L13" s="108">
        <f ca="1">SUMIFS(OFFSET(帳簿印刷用!$F$1,0,0,DATA!$B$45,1),OFFSET(帳簿印刷用!$C$1,0,0,DATA!$B$45,1),$B13,OFFSET(帳簿印刷用!$B$1,0,0,DATA!$B$45,1),"&gt;="&amp;DATE($B$2,5,1),OFFSET(帳簿印刷用!$B$1,0,0,DATA!$B$45,1),"&lt;"&amp;DATE($B$2,6,1))*$C13</f>
        <v>0</v>
      </c>
      <c r="M13" s="108">
        <f ca="1">SUMIFS(OFFSET(帳簿印刷用!$F$1,0,0,DATA!$B$45,1),OFFSET(帳簿印刷用!$C$1,0,0,DATA!$B$45,1),$B13,OFFSET(帳簿印刷用!$B$1,0,0,DATA!$B$45,1),"&gt;="&amp;DATE($B$2,6,1),OFFSET(帳簿印刷用!$B$1,0,0,DATA!$B$45,1),"&lt;"&amp;DATE($B$2,7,1))*$C13</f>
        <v>0</v>
      </c>
      <c r="N13" s="108">
        <f ca="1">SUMIFS(OFFSET(帳簿印刷用!$F$1,0,0,DATA!$B$45,1),OFFSET(帳簿印刷用!$C$1,0,0,DATA!$B$45,1),$B13,OFFSET(帳簿印刷用!$B$1,0,0,DATA!$B$45,1),"&gt;="&amp;DATE($B$2,7,1),OFFSET(帳簿印刷用!$B$1,0,0,DATA!$B$45,1),"&lt;"&amp;DATE($B$2,8,1))*$C13</f>
        <v>0</v>
      </c>
      <c r="O13" s="108">
        <f ca="1">SUMIFS(OFFSET(帳簿印刷用!$F$1,0,0,DATA!$B$45,1),OFFSET(帳簿印刷用!$C$1,0,0,DATA!$B$45,1),$B13,OFFSET(帳簿印刷用!$B$1,0,0,DATA!$B$45,1),"&gt;="&amp;DATE($B$2,8,1),OFFSET(帳簿印刷用!$B$1,0,0,DATA!$B$45,1),"&lt;"&amp;DATE($B$2,9,1))*$C13</f>
        <v>0</v>
      </c>
      <c r="P13" s="108">
        <f ca="1">SUMIFS(OFFSET(帳簿印刷用!$F$1,0,0,DATA!$B$45,1),OFFSET(帳簿印刷用!$C$1,0,0,DATA!$B$45,1),$B13,OFFSET(帳簿印刷用!$B$1,0,0,DATA!$B$45,1),"&gt;="&amp;DATE($B$2,9,1),OFFSET(帳簿印刷用!$B$1,0,0,DATA!$B$45,1),"&lt;"&amp;DATE($B$2,10,1))*$C13</f>
        <v>0</v>
      </c>
      <c r="Q13" s="108">
        <f ca="1">SUMIFS(OFFSET(帳簿印刷用!$F$1,0,0,DATA!$B$45,1),OFFSET(帳簿印刷用!$C$1,0,0,DATA!$B$45,1),$B13,OFFSET(帳簿印刷用!$B$1,0,0,DATA!$B$45,1),"&gt;="&amp;DATE($B$2,10,1),OFFSET(帳簿印刷用!$B$1,0,0,DATA!$B$45,1),"&lt;"&amp;DATE($B$2,11,1))*$C13</f>
        <v>0</v>
      </c>
      <c r="R13" s="108">
        <f ca="1">SUMIFS(OFFSET(帳簿印刷用!$F$1,0,0,DATA!$B$45,1),OFFSET(帳簿印刷用!$C$1,0,0,DATA!$B$45,1),$B13,OFFSET(帳簿印刷用!$B$1,0,0,DATA!$B$45,1),"&gt;="&amp;DATE($B$2,11,1),OFFSET(帳簿印刷用!$B$1,0,0,DATA!$B$45,1),"&lt;"&amp;DATE($B$2,12,1))*$C13</f>
        <v>0</v>
      </c>
      <c r="S13" s="109">
        <f ca="1">SUMIFS(OFFSET(帳簿印刷用!$F$1,0,0,DATA!$B$45,1),OFFSET(帳簿印刷用!$C$1,0,0,DATA!$B$45,1),$B13,OFFSET(帳簿印刷用!$B$1,0,0,DATA!$B$45,1),"&gt;="&amp;DATE($B$2,12,1),OFFSET(帳簿印刷用!$B$1,0,0,DATA!$B$45,1),"&lt;="&amp;DATE($B$2,12,31))*$C13</f>
        <v>0</v>
      </c>
      <c r="T13" s="19">
        <f t="shared" ca="1" si="1"/>
        <v>0</v>
      </c>
    </row>
    <row r="14" spans="2:20" ht="18.75" customHeight="1">
      <c r="B14" s="6" t="s">
        <v>6</v>
      </c>
      <c r="C14" s="34">
        <v>1</v>
      </c>
      <c r="D14" s="46">
        <f t="shared" si="0"/>
        <v>0</v>
      </c>
      <c r="F14" s="30">
        <f ca="1">T14</f>
        <v>0</v>
      </c>
      <c r="H14" s="107">
        <f ca="1">SUMIFS(OFFSET(帳簿印刷用!$F$1,0,0,DATA!$B$45,1),OFFSET(帳簿印刷用!$C$1,0,0,DATA!$B$45,1),$B14,OFFSET(帳簿印刷用!$B$1,0,0,DATA!$B$45,1),"&gt;="&amp;DATE($B$2,1,1),OFFSET(帳簿印刷用!$B$1,0,0,DATA!$B$45,1),"&lt;"&amp;DATE($B$2,2,1))*$C14</f>
        <v>0</v>
      </c>
      <c r="I14" s="108">
        <f ca="1">SUMIFS(OFFSET(帳簿印刷用!$F$1,0,0,DATA!$B$45,1),OFFSET(帳簿印刷用!$C$1,0,0,DATA!$B$45,1),$B14,OFFSET(帳簿印刷用!$B$1,0,0,DATA!$B$45,1),"&gt;="&amp;DATE($B$2,2,1),OFFSET(帳簿印刷用!$B$1,0,0,DATA!$B$45,1),"&lt;"&amp;DATE($B$2,3,1))*$C14</f>
        <v>0</v>
      </c>
      <c r="J14" s="108">
        <f ca="1">SUMIFS(OFFSET(帳簿印刷用!$F$1,0,0,DATA!$B$45,1),OFFSET(帳簿印刷用!$C$1,0,0,DATA!$B$45,1),$B14,OFFSET(帳簿印刷用!$B$1,0,0,DATA!$B$45,1),"&gt;="&amp;DATE($B$2,3,1),OFFSET(帳簿印刷用!$B$1,0,0,DATA!$B$45,1),"&lt;"&amp;DATE($B$2,4,1))*$C14</f>
        <v>0</v>
      </c>
      <c r="K14" s="108">
        <f ca="1">SUMIFS(OFFSET(帳簿印刷用!$F$1,0,0,DATA!$B$45,1),OFFSET(帳簿印刷用!$C$1,0,0,DATA!$B$45,1),$B14,OFFSET(帳簿印刷用!$B$1,0,0,DATA!$B$45,1),"&gt;="&amp;DATE($B$2,4,1),OFFSET(帳簿印刷用!$B$1,0,0,DATA!$B$45,1),"&lt;"&amp;DATE($B$2,5,1))*$C14</f>
        <v>0</v>
      </c>
      <c r="L14" s="108">
        <f ca="1">SUMIFS(OFFSET(帳簿印刷用!$F$1,0,0,DATA!$B$45,1),OFFSET(帳簿印刷用!$C$1,0,0,DATA!$B$45,1),$B14,OFFSET(帳簿印刷用!$B$1,0,0,DATA!$B$45,1),"&gt;="&amp;DATE($B$2,5,1),OFFSET(帳簿印刷用!$B$1,0,0,DATA!$B$45,1),"&lt;"&amp;DATE($B$2,6,1))*$C14</f>
        <v>0</v>
      </c>
      <c r="M14" s="108">
        <f ca="1">SUMIFS(OFFSET(帳簿印刷用!$F$1,0,0,DATA!$B$45,1),OFFSET(帳簿印刷用!$C$1,0,0,DATA!$B$45,1),$B14,OFFSET(帳簿印刷用!$B$1,0,0,DATA!$B$45,1),"&gt;="&amp;DATE($B$2,6,1),OFFSET(帳簿印刷用!$B$1,0,0,DATA!$B$45,1),"&lt;"&amp;DATE($B$2,7,1))*$C14</f>
        <v>0</v>
      </c>
      <c r="N14" s="108">
        <f ca="1">SUMIFS(OFFSET(帳簿印刷用!$F$1,0,0,DATA!$B$45,1),OFFSET(帳簿印刷用!$C$1,0,0,DATA!$B$45,1),$B14,OFFSET(帳簿印刷用!$B$1,0,0,DATA!$B$45,1),"&gt;="&amp;DATE($B$2,7,1),OFFSET(帳簿印刷用!$B$1,0,0,DATA!$B$45,1),"&lt;"&amp;DATE($B$2,8,1))*$C14</f>
        <v>0</v>
      </c>
      <c r="O14" s="108">
        <f ca="1">SUMIFS(OFFSET(帳簿印刷用!$F$1,0,0,DATA!$B$45,1),OFFSET(帳簿印刷用!$C$1,0,0,DATA!$B$45,1),$B14,OFFSET(帳簿印刷用!$B$1,0,0,DATA!$B$45,1),"&gt;="&amp;DATE($B$2,8,1),OFFSET(帳簿印刷用!$B$1,0,0,DATA!$B$45,1),"&lt;"&amp;DATE($B$2,9,1))*$C14</f>
        <v>0</v>
      </c>
      <c r="P14" s="108">
        <f ca="1">SUMIFS(OFFSET(帳簿印刷用!$F$1,0,0,DATA!$B$45,1),OFFSET(帳簿印刷用!$C$1,0,0,DATA!$B$45,1),$B14,OFFSET(帳簿印刷用!$B$1,0,0,DATA!$B$45,1),"&gt;="&amp;DATE($B$2,9,1),OFFSET(帳簿印刷用!$B$1,0,0,DATA!$B$45,1),"&lt;"&amp;DATE($B$2,10,1))*$C14</f>
        <v>0</v>
      </c>
      <c r="Q14" s="108">
        <f ca="1">SUMIFS(OFFSET(帳簿印刷用!$F$1,0,0,DATA!$B$45,1),OFFSET(帳簿印刷用!$C$1,0,0,DATA!$B$45,1),$B14,OFFSET(帳簿印刷用!$B$1,0,0,DATA!$B$45,1),"&gt;="&amp;DATE($B$2,10,1),OFFSET(帳簿印刷用!$B$1,0,0,DATA!$B$45,1),"&lt;"&amp;DATE($B$2,11,1))*$C14</f>
        <v>0</v>
      </c>
      <c r="R14" s="108">
        <f ca="1">SUMIFS(OFFSET(帳簿印刷用!$F$1,0,0,DATA!$B$45,1),OFFSET(帳簿印刷用!$C$1,0,0,DATA!$B$45,1),$B14,OFFSET(帳簿印刷用!$B$1,0,0,DATA!$B$45,1),"&gt;="&amp;DATE($B$2,11,1),OFFSET(帳簿印刷用!$B$1,0,0,DATA!$B$45,1),"&lt;"&amp;DATE($B$2,12,1))*$C14</f>
        <v>0</v>
      </c>
      <c r="S14" s="109">
        <f ca="1">SUMIFS(OFFSET(帳簿印刷用!$F$1,0,0,DATA!$B$45,1),OFFSET(帳簿印刷用!$C$1,0,0,DATA!$B$45,1),$B14,OFFSET(帳簿印刷用!$B$1,0,0,DATA!$B$45,1),"&gt;="&amp;DATE($B$2,12,1),OFFSET(帳簿印刷用!$B$1,0,0,DATA!$B$45,1),"&lt;="&amp;DATE($B$2,12,31))*$C14</f>
        <v>0</v>
      </c>
      <c r="T14" s="19">
        <f t="shared" ca="1" si="1"/>
        <v>0</v>
      </c>
    </row>
    <row r="15" spans="2:20" ht="18.75" customHeight="1">
      <c r="B15" s="6" t="s">
        <v>7</v>
      </c>
      <c r="C15" s="34">
        <v>1</v>
      </c>
      <c r="D15" s="46">
        <f t="shared" si="0"/>
        <v>0</v>
      </c>
      <c r="F15" s="30">
        <f ca="1">T15</f>
        <v>0</v>
      </c>
      <c r="H15" s="107">
        <f ca="1">SUMIFS(OFFSET(帳簿印刷用!$F$1,0,0,DATA!$B$45,1),OFFSET(帳簿印刷用!$C$1,0,0,DATA!$B$45,1),$B15,OFFSET(帳簿印刷用!$B$1,0,0,DATA!$B$45,1),"&gt;="&amp;DATE($B$2,1,1),OFFSET(帳簿印刷用!$B$1,0,0,DATA!$B$45,1),"&lt;"&amp;DATE($B$2,2,1))*$C15</f>
        <v>0</v>
      </c>
      <c r="I15" s="108">
        <f ca="1">SUMIFS(OFFSET(帳簿印刷用!$F$1,0,0,DATA!$B$45,1),OFFSET(帳簿印刷用!$C$1,0,0,DATA!$B$45,1),$B15,OFFSET(帳簿印刷用!$B$1,0,0,DATA!$B$45,1),"&gt;="&amp;DATE($B$2,2,1),OFFSET(帳簿印刷用!$B$1,0,0,DATA!$B$45,1),"&lt;"&amp;DATE($B$2,3,1))*$C15</f>
        <v>0</v>
      </c>
      <c r="J15" s="108">
        <f ca="1">SUMIFS(OFFSET(帳簿印刷用!$F$1,0,0,DATA!$B$45,1),OFFSET(帳簿印刷用!$C$1,0,0,DATA!$B$45,1),$B15,OFFSET(帳簿印刷用!$B$1,0,0,DATA!$B$45,1),"&gt;="&amp;DATE($B$2,3,1),OFFSET(帳簿印刷用!$B$1,0,0,DATA!$B$45,1),"&lt;"&amp;DATE($B$2,4,1))*$C15</f>
        <v>0</v>
      </c>
      <c r="K15" s="108">
        <f ca="1">SUMIFS(OFFSET(帳簿印刷用!$F$1,0,0,DATA!$B$45,1),OFFSET(帳簿印刷用!$C$1,0,0,DATA!$B$45,1),$B15,OFFSET(帳簿印刷用!$B$1,0,0,DATA!$B$45,1),"&gt;="&amp;DATE($B$2,4,1),OFFSET(帳簿印刷用!$B$1,0,0,DATA!$B$45,1),"&lt;"&amp;DATE($B$2,5,1))*$C15</f>
        <v>0</v>
      </c>
      <c r="L15" s="108">
        <f ca="1">SUMIFS(OFFSET(帳簿印刷用!$F$1,0,0,DATA!$B$45,1),OFFSET(帳簿印刷用!$C$1,0,0,DATA!$B$45,1),$B15,OFFSET(帳簿印刷用!$B$1,0,0,DATA!$B$45,1),"&gt;="&amp;DATE($B$2,5,1),OFFSET(帳簿印刷用!$B$1,0,0,DATA!$B$45,1),"&lt;"&amp;DATE($B$2,6,1))*$C15</f>
        <v>0</v>
      </c>
      <c r="M15" s="108">
        <f ca="1">SUMIFS(OFFSET(帳簿印刷用!$F$1,0,0,DATA!$B$45,1),OFFSET(帳簿印刷用!$C$1,0,0,DATA!$B$45,1),$B15,OFFSET(帳簿印刷用!$B$1,0,0,DATA!$B$45,1),"&gt;="&amp;DATE($B$2,6,1),OFFSET(帳簿印刷用!$B$1,0,0,DATA!$B$45,1),"&lt;"&amp;DATE($B$2,7,1))*$C15</f>
        <v>0</v>
      </c>
      <c r="N15" s="108">
        <f ca="1">SUMIFS(OFFSET(帳簿印刷用!$F$1,0,0,DATA!$B$45,1),OFFSET(帳簿印刷用!$C$1,0,0,DATA!$B$45,1),$B15,OFFSET(帳簿印刷用!$B$1,0,0,DATA!$B$45,1),"&gt;="&amp;DATE($B$2,7,1),OFFSET(帳簿印刷用!$B$1,0,0,DATA!$B$45,1),"&lt;"&amp;DATE($B$2,8,1))*$C15</f>
        <v>0</v>
      </c>
      <c r="O15" s="108">
        <f ca="1">SUMIFS(OFFSET(帳簿印刷用!$F$1,0,0,DATA!$B$45,1),OFFSET(帳簿印刷用!$C$1,0,0,DATA!$B$45,1),$B15,OFFSET(帳簿印刷用!$B$1,0,0,DATA!$B$45,1),"&gt;="&amp;DATE($B$2,8,1),OFFSET(帳簿印刷用!$B$1,0,0,DATA!$B$45,1),"&lt;"&amp;DATE($B$2,9,1))*$C15</f>
        <v>0</v>
      </c>
      <c r="P15" s="108">
        <f ca="1">SUMIFS(OFFSET(帳簿印刷用!$F$1,0,0,DATA!$B$45,1),OFFSET(帳簿印刷用!$C$1,0,0,DATA!$B$45,1),$B15,OFFSET(帳簿印刷用!$B$1,0,0,DATA!$B$45,1),"&gt;="&amp;DATE($B$2,9,1),OFFSET(帳簿印刷用!$B$1,0,0,DATA!$B$45,1),"&lt;"&amp;DATE($B$2,10,1))*$C15</f>
        <v>0</v>
      </c>
      <c r="Q15" s="108">
        <f ca="1">SUMIFS(OFFSET(帳簿印刷用!$F$1,0,0,DATA!$B$45,1),OFFSET(帳簿印刷用!$C$1,0,0,DATA!$B$45,1),$B15,OFFSET(帳簿印刷用!$B$1,0,0,DATA!$B$45,1),"&gt;="&amp;DATE($B$2,10,1),OFFSET(帳簿印刷用!$B$1,0,0,DATA!$B$45,1),"&lt;"&amp;DATE($B$2,11,1))*$C15</f>
        <v>0</v>
      </c>
      <c r="R15" s="108">
        <f ca="1">SUMIFS(OFFSET(帳簿印刷用!$F$1,0,0,DATA!$B$45,1),OFFSET(帳簿印刷用!$C$1,0,0,DATA!$B$45,1),$B15,OFFSET(帳簿印刷用!$B$1,0,0,DATA!$B$45,1),"&gt;="&amp;DATE($B$2,11,1),OFFSET(帳簿印刷用!$B$1,0,0,DATA!$B$45,1),"&lt;"&amp;DATE($B$2,12,1))*$C15</f>
        <v>0</v>
      </c>
      <c r="S15" s="109">
        <f ca="1">SUMIFS(OFFSET(帳簿印刷用!$F$1,0,0,DATA!$B$45,1),OFFSET(帳簿印刷用!$C$1,0,0,DATA!$B$45,1),$B15,OFFSET(帳簿印刷用!$B$1,0,0,DATA!$B$45,1),"&gt;="&amp;DATE($B$2,12,1),OFFSET(帳簿印刷用!$B$1,0,0,DATA!$B$45,1),"&lt;="&amp;DATE($B$2,12,31))*$C15</f>
        <v>0</v>
      </c>
      <c r="T15" s="19">
        <f t="shared" ca="1" si="1"/>
        <v>0</v>
      </c>
    </row>
    <row r="16" spans="2:20" ht="18.75" customHeight="1">
      <c r="B16" s="7" t="s">
        <v>8</v>
      </c>
      <c r="C16" s="35">
        <v>1</v>
      </c>
      <c r="D16" s="47">
        <f t="shared" si="0"/>
        <v>0</v>
      </c>
      <c r="F16" s="207">
        <f ca="1">SUM(T16:T19)</f>
        <v>0</v>
      </c>
      <c r="H16" s="110">
        <f ca="1">SUMIFS(OFFSET(帳簿印刷用!$F$1,0,0,DATA!$B$45,1),OFFSET(帳簿印刷用!$C$1,0,0,DATA!$B$45,1),$B16,OFFSET(帳簿印刷用!$B$1,0,0,DATA!$B$45,1),"&gt;="&amp;DATE($B$2,1,1),OFFSET(帳簿印刷用!$B$1,0,0,DATA!$B$45,1),"&lt;"&amp;DATE($B$2,2,1))*$C16</f>
        <v>0</v>
      </c>
      <c r="I16" s="111">
        <f ca="1">SUMIFS(OFFSET(帳簿印刷用!$F$1,0,0,DATA!$B$45,1),OFFSET(帳簿印刷用!$C$1,0,0,DATA!$B$45,1),$B16,OFFSET(帳簿印刷用!$B$1,0,0,DATA!$B$45,1),"&gt;="&amp;DATE($B$2,2,1),OFFSET(帳簿印刷用!$B$1,0,0,DATA!$B$45,1),"&lt;"&amp;DATE($B$2,3,1))*$C16</f>
        <v>0</v>
      </c>
      <c r="J16" s="111">
        <f ca="1">SUMIFS(OFFSET(帳簿印刷用!$F$1,0,0,DATA!$B$45,1),OFFSET(帳簿印刷用!$C$1,0,0,DATA!$B$45,1),$B16,OFFSET(帳簿印刷用!$B$1,0,0,DATA!$B$45,1),"&gt;="&amp;DATE($B$2,3,1),OFFSET(帳簿印刷用!$B$1,0,0,DATA!$B$45,1),"&lt;"&amp;DATE($B$2,4,1))*$C16</f>
        <v>0</v>
      </c>
      <c r="K16" s="111">
        <f ca="1">SUMIFS(OFFSET(帳簿印刷用!$F$1,0,0,DATA!$B$45,1),OFFSET(帳簿印刷用!$C$1,0,0,DATA!$B$45,1),$B16,OFFSET(帳簿印刷用!$B$1,0,0,DATA!$B$45,1),"&gt;="&amp;DATE($B$2,4,1),OFFSET(帳簿印刷用!$B$1,0,0,DATA!$B$45,1),"&lt;"&amp;DATE($B$2,5,1))*$C16</f>
        <v>0</v>
      </c>
      <c r="L16" s="111">
        <f ca="1">SUMIFS(OFFSET(帳簿印刷用!$F$1,0,0,DATA!$B$45,1),OFFSET(帳簿印刷用!$C$1,0,0,DATA!$B$45,1),$B16,OFFSET(帳簿印刷用!$B$1,0,0,DATA!$B$45,1),"&gt;="&amp;DATE($B$2,5,1),OFFSET(帳簿印刷用!$B$1,0,0,DATA!$B$45,1),"&lt;"&amp;DATE($B$2,6,1))*$C16</f>
        <v>0</v>
      </c>
      <c r="M16" s="111">
        <f ca="1">SUMIFS(OFFSET(帳簿印刷用!$F$1,0,0,DATA!$B$45,1),OFFSET(帳簿印刷用!$C$1,0,0,DATA!$B$45,1),$B16,OFFSET(帳簿印刷用!$B$1,0,0,DATA!$B$45,1),"&gt;="&amp;DATE($B$2,6,1),OFFSET(帳簿印刷用!$B$1,0,0,DATA!$B$45,1),"&lt;"&amp;DATE($B$2,7,1))*$C16</f>
        <v>0</v>
      </c>
      <c r="N16" s="111">
        <f ca="1">SUMIFS(OFFSET(帳簿印刷用!$F$1,0,0,DATA!$B$45,1),OFFSET(帳簿印刷用!$C$1,0,0,DATA!$B$45,1),$B16,OFFSET(帳簿印刷用!$B$1,0,0,DATA!$B$45,1),"&gt;="&amp;DATE($B$2,7,1),OFFSET(帳簿印刷用!$B$1,0,0,DATA!$B$45,1),"&lt;"&amp;DATE($B$2,8,1))*$C16</f>
        <v>0</v>
      </c>
      <c r="O16" s="111">
        <f ca="1">SUMIFS(OFFSET(帳簿印刷用!$F$1,0,0,DATA!$B$45,1),OFFSET(帳簿印刷用!$C$1,0,0,DATA!$B$45,1),$B16,OFFSET(帳簿印刷用!$B$1,0,0,DATA!$B$45,1),"&gt;="&amp;DATE($B$2,8,1),OFFSET(帳簿印刷用!$B$1,0,0,DATA!$B$45,1),"&lt;"&amp;DATE($B$2,9,1))*$C16</f>
        <v>0</v>
      </c>
      <c r="P16" s="111">
        <f ca="1">SUMIFS(OFFSET(帳簿印刷用!$F$1,0,0,DATA!$B$45,1),OFFSET(帳簿印刷用!$C$1,0,0,DATA!$B$45,1),$B16,OFFSET(帳簿印刷用!$B$1,0,0,DATA!$B$45,1),"&gt;="&amp;DATE($B$2,9,1),OFFSET(帳簿印刷用!$B$1,0,0,DATA!$B$45,1),"&lt;"&amp;DATE($B$2,10,1))*$C16</f>
        <v>0</v>
      </c>
      <c r="Q16" s="111">
        <f ca="1">SUMIFS(OFFSET(帳簿印刷用!$F$1,0,0,DATA!$B$45,1),OFFSET(帳簿印刷用!$C$1,0,0,DATA!$B$45,1),$B16,OFFSET(帳簿印刷用!$B$1,0,0,DATA!$B$45,1),"&gt;="&amp;DATE($B$2,10,1),OFFSET(帳簿印刷用!$B$1,0,0,DATA!$B$45,1),"&lt;"&amp;DATE($B$2,11,1))*$C16</f>
        <v>0</v>
      </c>
      <c r="R16" s="111">
        <f ca="1">SUMIFS(OFFSET(帳簿印刷用!$F$1,0,0,DATA!$B$45,1),OFFSET(帳簿印刷用!$C$1,0,0,DATA!$B$45,1),$B16,OFFSET(帳簿印刷用!$B$1,0,0,DATA!$B$45,1),"&gt;="&amp;DATE($B$2,11,1),OFFSET(帳簿印刷用!$B$1,0,0,DATA!$B$45,1),"&lt;"&amp;DATE($B$2,12,1))*$C16</f>
        <v>0</v>
      </c>
      <c r="S16" s="112">
        <f ca="1">SUMIFS(OFFSET(帳簿印刷用!$F$1,0,0,DATA!$B$45,1),OFFSET(帳簿印刷用!$C$1,0,0,DATA!$B$45,1),$B16,OFFSET(帳簿印刷用!$B$1,0,0,DATA!$B$45,1),"&gt;="&amp;DATE($B$2,12,1),OFFSET(帳簿印刷用!$B$1,0,0,DATA!$B$45,1),"&lt;="&amp;DATE($B$2,12,31))*$C16</f>
        <v>0</v>
      </c>
      <c r="T16" s="20">
        <f t="shared" ca="1" si="1"/>
        <v>0</v>
      </c>
    </row>
    <row r="17" spans="2:20" ht="18.75" customHeight="1">
      <c r="B17" s="8" t="s">
        <v>42</v>
      </c>
      <c r="C17" s="37">
        <v>1</v>
      </c>
      <c r="D17" s="49">
        <f t="shared" si="0"/>
        <v>0</v>
      </c>
      <c r="F17" s="208"/>
      <c r="H17" s="116">
        <f ca="1">SUMIFS(OFFSET(帳簿印刷用!$F$1,0,0,DATA!$B$45,1),OFFSET(帳簿印刷用!$C$1,0,0,DATA!$B$45,1),$B17,OFFSET(帳簿印刷用!$B$1,0,0,DATA!$B$45,1),"&gt;="&amp;DATE($B$2,1,1),OFFSET(帳簿印刷用!$B$1,0,0,DATA!$B$45,1),"&lt;"&amp;DATE($B$2,2,1))*$C17</f>
        <v>0</v>
      </c>
      <c r="I17" s="117">
        <f ca="1">SUMIFS(OFFSET(帳簿印刷用!$F$1,0,0,DATA!$B$45,1),OFFSET(帳簿印刷用!$C$1,0,0,DATA!$B$45,1),$B17,OFFSET(帳簿印刷用!$B$1,0,0,DATA!$B$45,1),"&gt;="&amp;DATE($B$2,2,1),OFFSET(帳簿印刷用!$B$1,0,0,DATA!$B$45,1),"&lt;"&amp;DATE($B$2,3,1))*$C17</f>
        <v>0</v>
      </c>
      <c r="J17" s="117">
        <f ca="1">SUMIFS(OFFSET(帳簿印刷用!$F$1,0,0,DATA!$B$45,1),OFFSET(帳簿印刷用!$C$1,0,0,DATA!$B$45,1),$B17,OFFSET(帳簿印刷用!$B$1,0,0,DATA!$B$45,1),"&gt;="&amp;DATE($B$2,3,1),OFFSET(帳簿印刷用!$B$1,0,0,DATA!$B$45,1),"&lt;"&amp;DATE($B$2,4,1))*$C17</f>
        <v>0</v>
      </c>
      <c r="K17" s="117">
        <f ca="1">SUMIFS(OFFSET(帳簿印刷用!$F$1,0,0,DATA!$B$45,1),OFFSET(帳簿印刷用!$C$1,0,0,DATA!$B$45,1),$B17,OFFSET(帳簿印刷用!$B$1,0,0,DATA!$B$45,1),"&gt;="&amp;DATE($B$2,4,1),OFFSET(帳簿印刷用!$B$1,0,0,DATA!$B$45,1),"&lt;"&amp;DATE($B$2,5,1))*$C17</f>
        <v>0</v>
      </c>
      <c r="L17" s="117">
        <f ca="1">SUMIFS(OFFSET(帳簿印刷用!$F$1,0,0,DATA!$B$45,1),OFFSET(帳簿印刷用!$C$1,0,0,DATA!$B$45,1),$B17,OFFSET(帳簿印刷用!$B$1,0,0,DATA!$B$45,1),"&gt;="&amp;DATE($B$2,5,1),OFFSET(帳簿印刷用!$B$1,0,0,DATA!$B$45,1),"&lt;"&amp;DATE($B$2,6,1))*$C17</f>
        <v>0</v>
      </c>
      <c r="M17" s="117">
        <f ca="1">SUMIFS(OFFSET(帳簿印刷用!$F$1,0,0,DATA!$B$45,1),OFFSET(帳簿印刷用!$C$1,0,0,DATA!$B$45,1),$B17,OFFSET(帳簿印刷用!$B$1,0,0,DATA!$B$45,1),"&gt;="&amp;DATE($B$2,6,1),OFFSET(帳簿印刷用!$B$1,0,0,DATA!$B$45,1),"&lt;"&amp;DATE($B$2,7,1))*$C17</f>
        <v>0</v>
      </c>
      <c r="N17" s="117">
        <f ca="1">SUMIFS(OFFSET(帳簿印刷用!$F$1,0,0,DATA!$B$45,1),OFFSET(帳簿印刷用!$C$1,0,0,DATA!$B$45,1),$B17,OFFSET(帳簿印刷用!$B$1,0,0,DATA!$B$45,1),"&gt;="&amp;DATE($B$2,7,1),OFFSET(帳簿印刷用!$B$1,0,0,DATA!$B$45,1),"&lt;"&amp;DATE($B$2,8,1))*$C17</f>
        <v>0</v>
      </c>
      <c r="O17" s="117">
        <f ca="1">SUMIFS(OFFSET(帳簿印刷用!$F$1,0,0,DATA!$B$45,1),OFFSET(帳簿印刷用!$C$1,0,0,DATA!$B$45,1),$B17,OFFSET(帳簿印刷用!$B$1,0,0,DATA!$B$45,1),"&gt;="&amp;DATE($B$2,8,1),OFFSET(帳簿印刷用!$B$1,0,0,DATA!$B$45,1),"&lt;"&amp;DATE($B$2,9,1))*$C17</f>
        <v>0</v>
      </c>
      <c r="P17" s="117">
        <f ca="1">SUMIFS(OFFSET(帳簿印刷用!$F$1,0,0,DATA!$B$45,1),OFFSET(帳簿印刷用!$C$1,0,0,DATA!$B$45,1),$B17,OFFSET(帳簿印刷用!$B$1,0,0,DATA!$B$45,1),"&gt;="&amp;DATE($B$2,9,1),OFFSET(帳簿印刷用!$B$1,0,0,DATA!$B$45,1),"&lt;"&amp;DATE($B$2,10,1))*$C17</f>
        <v>0</v>
      </c>
      <c r="Q17" s="117">
        <f ca="1">SUMIFS(OFFSET(帳簿印刷用!$F$1,0,0,DATA!$B$45,1),OFFSET(帳簿印刷用!$C$1,0,0,DATA!$B$45,1),$B17,OFFSET(帳簿印刷用!$B$1,0,0,DATA!$B$45,1),"&gt;="&amp;DATE($B$2,10,1),OFFSET(帳簿印刷用!$B$1,0,0,DATA!$B$45,1),"&lt;"&amp;DATE($B$2,11,1))*$C17</f>
        <v>0</v>
      </c>
      <c r="R17" s="117">
        <f ca="1">SUMIFS(OFFSET(帳簿印刷用!$F$1,0,0,DATA!$B$45,1),OFFSET(帳簿印刷用!$C$1,0,0,DATA!$B$45,1),$B17,OFFSET(帳簿印刷用!$B$1,0,0,DATA!$B$45,1),"&gt;="&amp;DATE($B$2,11,1),OFFSET(帳簿印刷用!$B$1,0,0,DATA!$B$45,1),"&lt;"&amp;DATE($B$2,12,1))*$C17</f>
        <v>0</v>
      </c>
      <c r="S17" s="118">
        <f ca="1">SUMIFS(OFFSET(帳簿印刷用!$F$1,0,0,DATA!$B$45,1),OFFSET(帳簿印刷用!$C$1,0,0,DATA!$B$45,1),$B17,OFFSET(帳簿印刷用!$B$1,0,0,DATA!$B$45,1),"&gt;="&amp;DATE($B$2,12,1),OFFSET(帳簿印刷用!$B$1,0,0,DATA!$B$45,1),"&lt;="&amp;DATE($B$2,12,31))*$C17</f>
        <v>0</v>
      </c>
      <c r="T17" s="22">
        <f t="shared" ca="1" si="1"/>
        <v>0</v>
      </c>
    </row>
    <row r="18" spans="2:20" ht="18.75" customHeight="1">
      <c r="B18" s="8" t="s">
        <v>43</v>
      </c>
      <c r="C18" s="37">
        <v>1</v>
      </c>
      <c r="D18" s="49">
        <f t="shared" si="0"/>
        <v>0</v>
      </c>
      <c r="F18" s="208"/>
      <c r="H18" s="116">
        <f ca="1">SUMIFS(OFFSET(帳簿印刷用!$F$1,0,0,DATA!$B$45,1),OFFSET(帳簿印刷用!$C$1,0,0,DATA!$B$45,1),$B18,OFFSET(帳簿印刷用!$B$1,0,0,DATA!$B$45,1),"&gt;="&amp;DATE($B$2,1,1),OFFSET(帳簿印刷用!$B$1,0,0,DATA!$B$45,1),"&lt;"&amp;DATE($B$2,2,1))*$C18</f>
        <v>0</v>
      </c>
      <c r="I18" s="117">
        <f ca="1">SUMIFS(OFFSET(帳簿印刷用!$F$1,0,0,DATA!$B$45,1),OFFSET(帳簿印刷用!$C$1,0,0,DATA!$B$45,1),$B18,OFFSET(帳簿印刷用!$B$1,0,0,DATA!$B$45,1),"&gt;="&amp;DATE($B$2,2,1),OFFSET(帳簿印刷用!$B$1,0,0,DATA!$B$45,1),"&lt;"&amp;DATE($B$2,3,1))*$C18</f>
        <v>0</v>
      </c>
      <c r="J18" s="117">
        <f ca="1">SUMIFS(OFFSET(帳簿印刷用!$F$1,0,0,DATA!$B$45,1),OFFSET(帳簿印刷用!$C$1,0,0,DATA!$B$45,1),$B18,OFFSET(帳簿印刷用!$B$1,0,0,DATA!$B$45,1),"&gt;="&amp;DATE($B$2,3,1),OFFSET(帳簿印刷用!$B$1,0,0,DATA!$B$45,1),"&lt;"&amp;DATE($B$2,4,1))*$C18</f>
        <v>0</v>
      </c>
      <c r="K18" s="117">
        <f ca="1">SUMIFS(OFFSET(帳簿印刷用!$F$1,0,0,DATA!$B$45,1),OFFSET(帳簿印刷用!$C$1,0,0,DATA!$B$45,1),$B18,OFFSET(帳簿印刷用!$B$1,0,0,DATA!$B$45,1),"&gt;="&amp;DATE($B$2,4,1),OFFSET(帳簿印刷用!$B$1,0,0,DATA!$B$45,1),"&lt;"&amp;DATE($B$2,5,1))*$C18</f>
        <v>0</v>
      </c>
      <c r="L18" s="117">
        <f ca="1">SUMIFS(OFFSET(帳簿印刷用!$F$1,0,0,DATA!$B$45,1),OFFSET(帳簿印刷用!$C$1,0,0,DATA!$B$45,1),$B18,OFFSET(帳簿印刷用!$B$1,0,0,DATA!$B$45,1),"&gt;="&amp;DATE($B$2,5,1),OFFSET(帳簿印刷用!$B$1,0,0,DATA!$B$45,1),"&lt;"&amp;DATE($B$2,6,1))*$C18</f>
        <v>0</v>
      </c>
      <c r="M18" s="117">
        <f ca="1">SUMIFS(OFFSET(帳簿印刷用!$F$1,0,0,DATA!$B$45,1),OFFSET(帳簿印刷用!$C$1,0,0,DATA!$B$45,1),$B18,OFFSET(帳簿印刷用!$B$1,0,0,DATA!$B$45,1),"&gt;="&amp;DATE($B$2,6,1),OFFSET(帳簿印刷用!$B$1,0,0,DATA!$B$45,1),"&lt;"&amp;DATE($B$2,7,1))*$C18</f>
        <v>0</v>
      </c>
      <c r="N18" s="117">
        <f ca="1">SUMIFS(OFFSET(帳簿印刷用!$F$1,0,0,DATA!$B$45,1),OFFSET(帳簿印刷用!$C$1,0,0,DATA!$B$45,1),$B18,OFFSET(帳簿印刷用!$B$1,0,0,DATA!$B$45,1),"&gt;="&amp;DATE($B$2,7,1),OFFSET(帳簿印刷用!$B$1,0,0,DATA!$B$45,1),"&lt;"&amp;DATE($B$2,8,1))*$C18</f>
        <v>0</v>
      </c>
      <c r="O18" s="117">
        <f ca="1">SUMIFS(OFFSET(帳簿印刷用!$F$1,0,0,DATA!$B$45,1),OFFSET(帳簿印刷用!$C$1,0,0,DATA!$B$45,1),$B18,OFFSET(帳簿印刷用!$B$1,0,0,DATA!$B$45,1),"&gt;="&amp;DATE($B$2,8,1),OFFSET(帳簿印刷用!$B$1,0,0,DATA!$B$45,1),"&lt;"&amp;DATE($B$2,9,1))*$C18</f>
        <v>0</v>
      </c>
      <c r="P18" s="117">
        <f ca="1">SUMIFS(OFFSET(帳簿印刷用!$F$1,0,0,DATA!$B$45,1),OFFSET(帳簿印刷用!$C$1,0,0,DATA!$B$45,1),$B18,OFFSET(帳簿印刷用!$B$1,0,0,DATA!$B$45,1),"&gt;="&amp;DATE($B$2,9,1),OFFSET(帳簿印刷用!$B$1,0,0,DATA!$B$45,1),"&lt;"&amp;DATE($B$2,10,1))*$C18</f>
        <v>0</v>
      </c>
      <c r="Q18" s="117">
        <f ca="1">SUMIFS(OFFSET(帳簿印刷用!$F$1,0,0,DATA!$B$45,1),OFFSET(帳簿印刷用!$C$1,0,0,DATA!$B$45,1),$B18,OFFSET(帳簿印刷用!$B$1,0,0,DATA!$B$45,1),"&gt;="&amp;DATE($B$2,10,1),OFFSET(帳簿印刷用!$B$1,0,0,DATA!$B$45,1),"&lt;"&amp;DATE($B$2,11,1))*$C18</f>
        <v>0</v>
      </c>
      <c r="R18" s="117">
        <f ca="1">SUMIFS(OFFSET(帳簿印刷用!$F$1,0,0,DATA!$B$45,1),OFFSET(帳簿印刷用!$C$1,0,0,DATA!$B$45,1),$B18,OFFSET(帳簿印刷用!$B$1,0,0,DATA!$B$45,1),"&gt;="&amp;DATE($B$2,11,1),OFFSET(帳簿印刷用!$B$1,0,0,DATA!$B$45,1),"&lt;"&amp;DATE($B$2,12,1))*$C18</f>
        <v>0</v>
      </c>
      <c r="S18" s="118">
        <f ca="1">SUMIFS(OFFSET(帳簿印刷用!$F$1,0,0,DATA!$B$45,1),OFFSET(帳簿印刷用!$C$1,0,0,DATA!$B$45,1),$B18,OFFSET(帳簿印刷用!$B$1,0,0,DATA!$B$45,1),"&gt;="&amp;DATE($B$2,12,1),OFFSET(帳簿印刷用!$B$1,0,0,DATA!$B$45,1),"&lt;="&amp;DATE($B$2,12,31))*$C18</f>
        <v>0</v>
      </c>
      <c r="T18" s="22">
        <f t="shared" ca="1" si="1"/>
        <v>0</v>
      </c>
    </row>
    <row r="19" spans="2:20" ht="18.75" customHeight="1">
      <c r="B19" s="9" t="s">
        <v>44</v>
      </c>
      <c r="C19" s="36">
        <v>1</v>
      </c>
      <c r="D19" s="48">
        <f t="shared" si="0"/>
        <v>0</v>
      </c>
      <c r="F19" s="209"/>
      <c r="H19" s="113">
        <f ca="1">SUMIFS(OFFSET(帳簿印刷用!$F$1,0,0,DATA!$B$45,1),OFFSET(帳簿印刷用!$C$1,0,0,DATA!$B$45,1),$B19,OFFSET(帳簿印刷用!$B$1,0,0,DATA!$B$45,1),"&gt;="&amp;DATE($B$2,1,1),OFFSET(帳簿印刷用!$B$1,0,0,DATA!$B$45,1),"&lt;"&amp;DATE($B$2,2,1))*$C19</f>
        <v>0</v>
      </c>
      <c r="I19" s="114">
        <f ca="1">SUMIFS(OFFSET(帳簿印刷用!$F$1,0,0,DATA!$B$45,1),OFFSET(帳簿印刷用!$C$1,0,0,DATA!$B$45,1),$B19,OFFSET(帳簿印刷用!$B$1,0,0,DATA!$B$45,1),"&gt;="&amp;DATE($B$2,2,1),OFFSET(帳簿印刷用!$B$1,0,0,DATA!$B$45,1),"&lt;"&amp;DATE($B$2,3,1))*$C19</f>
        <v>0</v>
      </c>
      <c r="J19" s="114">
        <f ca="1">SUMIFS(OFFSET(帳簿印刷用!$F$1,0,0,DATA!$B$45,1),OFFSET(帳簿印刷用!$C$1,0,0,DATA!$B$45,1),$B19,OFFSET(帳簿印刷用!$B$1,0,0,DATA!$B$45,1),"&gt;="&amp;DATE($B$2,3,1),OFFSET(帳簿印刷用!$B$1,0,0,DATA!$B$45,1),"&lt;"&amp;DATE($B$2,4,1))*$C19</f>
        <v>0</v>
      </c>
      <c r="K19" s="114">
        <f ca="1">SUMIFS(OFFSET(帳簿印刷用!$F$1,0,0,DATA!$B$45,1),OFFSET(帳簿印刷用!$C$1,0,0,DATA!$B$45,1),$B19,OFFSET(帳簿印刷用!$B$1,0,0,DATA!$B$45,1),"&gt;="&amp;DATE($B$2,4,1),OFFSET(帳簿印刷用!$B$1,0,0,DATA!$B$45,1),"&lt;"&amp;DATE($B$2,5,1))*$C19</f>
        <v>0</v>
      </c>
      <c r="L19" s="114">
        <f ca="1">SUMIFS(OFFSET(帳簿印刷用!$F$1,0,0,DATA!$B$45,1),OFFSET(帳簿印刷用!$C$1,0,0,DATA!$B$45,1),$B19,OFFSET(帳簿印刷用!$B$1,0,0,DATA!$B$45,1),"&gt;="&amp;DATE($B$2,5,1),OFFSET(帳簿印刷用!$B$1,0,0,DATA!$B$45,1),"&lt;"&amp;DATE($B$2,6,1))*$C19</f>
        <v>0</v>
      </c>
      <c r="M19" s="114">
        <f ca="1">SUMIFS(OFFSET(帳簿印刷用!$F$1,0,0,DATA!$B$45,1),OFFSET(帳簿印刷用!$C$1,0,0,DATA!$B$45,1),$B19,OFFSET(帳簿印刷用!$B$1,0,0,DATA!$B$45,1),"&gt;="&amp;DATE($B$2,6,1),OFFSET(帳簿印刷用!$B$1,0,0,DATA!$B$45,1),"&lt;"&amp;DATE($B$2,7,1))*$C19</f>
        <v>0</v>
      </c>
      <c r="N19" s="114">
        <f ca="1">SUMIFS(OFFSET(帳簿印刷用!$F$1,0,0,DATA!$B$45,1),OFFSET(帳簿印刷用!$C$1,0,0,DATA!$B$45,1),$B19,OFFSET(帳簿印刷用!$B$1,0,0,DATA!$B$45,1),"&gt;="&amp;DATE($B$2,7,1),OFFSET(帳簿印刷用!$B$1,0,0,DATA!$B$45,1),"&lt;"&amp;DATE($B$2,8,1))*$C19</f>
        <v>0</v>
      </c>
      <c r="O19" s="114">
        <f ca="1">SUMIFS(OFFSET(帳簿印刷用!$F$1,0,0,DATA!$B$45,1),OFFSET(帳簿印刷用!$C$1,0,0,DATA!$B$45,1),$B19,OFFSET(帳簿印刷用!$B$1,0,0,DATA!$B$45,1),"&gt;="&amp;DATE($B$2,8,1),OFFSET(帳簿印刷用!$B$1,0,0,DATA!$B$45,1),"&lt;"&amp;DATE($B$2,9,1))*$C19</f>
        <v>0</v>
      </c>
      <c r="P19" s="114">
        <f ca="1">SUMIFS(OFFSET(帳簿印刷用!$F$1,0,0,DATA!$B$45,1),OFFSET(帳簿印刷用!$C$1,0,0,DATA!$B$45,1),$B19,OFFSET(帳簿印刷用!$B$1,0,0,DATA!$B$45,1),"&gt;="&amp;DATE($B$2,9,1),OFFSET(帳簿印刷用!$B$1,0,0,DATA!$B$45,1),"&lt;"&amp;DATE($B$2,10,1))*$C19</f>
        <v>0</v>
      </c>
      <c r="Q19" s="114">
        <f ca="1">SUMIFS(OFFSET(帳簿印刷用!$F$1,0,0,DATA!$B$45,1),OFFSET(帳簿印刷用!$C$1,0,0,DATA!$B$45,1),$B19,OFFSET(帳簿印刷用!$B$1,0,0,DATA!$B$45,1),"&gt;="&amp;DATE($B$2,10,1),OFFSET(帳簿印刷用!$B$1,0,0,DATA!$B$45,1),"&lt;"&amp;DATE($B$2,11,1))*$C19</f>
        <v>0</v>
      </c>
      <c r="R19" s="114">
        <f ca="1">SUMIFS(OFFSET(帳簿印刷用!$F$1,0,0,DATA!$B$45,1),OFFSET(帳簿印刷用!$C$1,0,0,DATA!$B$45,1),$B19,OFFSET(帳簿印刷用!$B$1,0,0,DATA!$B$45,1),"&gt;="&amp;DATE($B$2,11,1),OFFSET(帳簿印刷用!$B$1,0,0,DATA!$B$45,1),"&lt;"&amp;DATE($B$2,12,1))*$C19</f>
        <v>0</v>
      </c>
      <c r="S19" s="115">
        <f ca="1">SUMIFS(OFFSET(帳簿印刷用!$F$1,0,0,DATA!$B$45,1),OFFSET(帳簿印刷用!$C$1,0,0,DATA!$B$45,1),$B19,OFFSET(帳簿印刷用!$B$1,0,0,DATA!$B$45,1),"&gt;="&amp;DATE($B$2,12,1),OFFSET(帳簿印刷用!$B$1,0,0,DATA!$B$45,1),"&lt;="&amp;DATE($B$2,12,31))*$C19</f>
        <v>0</v>
      </c>
      <c r="T19" s="21">
        <f t="shared" ca="1" si="1"/>
        <v>0</v>
      </c>
    </row>
    <row r="20" spans="2:20" ht="18.75" customHeight="1">
      <c r="B20" s="6" t="s">
        <v>9</v>
      </c>
      <c r="C20" s="34">
        <v>1</v>
      </c>
      <c r="D20" s="46">
        <f t="shared" si="0"/>
        <v>0</v>
      </c>
      <c r="F20" s="30">
        <f ca="1">T20</f>
        <v>0</v>
      </c>
      <c r="H20" s="107">
        <f ca="1">SUMIFS(OFFSET(帳簿印刷用!$F$1,0,0,DATA!$B$45,1),OFFSET(帳簿印刷用!$C$1,0,0,DATA!$B$45,1),$B20,OFFSET(帳簿印刷用!$B$1,0,0,DATA!$B$45,1),"&gt;="&amp;DATE($B$2,1,1),OFFSET(帳簿印刷用!$B$1,0,0,DATA!$B$45,1),"&lt;"&amp;DATE($B$2,2,1))*$C20</f>
        <v>0</v>
      </c>
      <c r="I20" s="108">
        <f ca="1">SUMIFS(OFFSET(帳簿印刷用!$F$1,0,0,DATA!$B$45,1),OFFSET(帳簿印刷用!$C$1,0,0,DATA!$B$45,1),$B20,OFFSET(帳簿印刷用!$B$1,0,0,DATA!$B$45,1),"&gt;="&amp;DATE($B$2,2,1),OFFSET(帳簿印刷用!$B$1,0,0,DATA!$B$45,1),"&lt;"&amp;DATE($B$2,3,1))*$C20</f>
        <v>0</v>
      </c>
      <c r="J20" s="108">
        <f ca="1">SUMIFS(OFFSET(帳簿印刷用!$F$1,0,0,DATA!$B$45,1),OFFSET(帳簿印刷用!$C$1,0,0,DATA!$B$45,1),$B20,OFFSET(帳簿印刷用!$B$1,0,0,DATA!$B$45,1),"&gt;="&amp;DATE($B$2,3,1),OFFSET(帳簿印刷用!$B$1,0,0,DATA!$B$45,1),"&lt;"&amp;DATE($B$2,4,1))*$C20</f>
        <v>0</v>
      </c>
      <c r="K20" s="108">
        <f ca="1">SUMIFS(OFFSET(帳簿印刷用!$F$1,0,0,DATA!$B$45,1),OFFSET(帳簿印刷用!$C$1,0,0,DATA!$B$45,1),$B20,OFFSET(帳簿印刷用!$B$1,0,0,DATA!$B$45,1),"&gt;="&amp;DATE($B$2,4,1),OFFSET(帳簿印刷用!$B$1,0,0,DATA!$B$45,1),"&lt;"&amp;DATE($B$2,5,1))*$C20</f>
        <v>0</v>
      </c>
      <c r="L20" s="108">
        <f ca="1">SUMIFS(OFFSET(帳簿印刷用!$F$1,0,0,DATA!$B$45,1),OFFSET(帳簿印刷用!$C$1,0,0,DATA!$B$45,1),$B20,OFFSET(帳簿印刷用!$B$1,0,0,DATA!$B$45,1),"&gt;="&amp;DATE($B$2,5,1),OFFSET(帳簿印刷用!$B$1,0,0,DATA!$B$45,1),"&lt;"&amp;DATE($B$2,6,1))*$C20</f>
        <v>0</v>
      </c>
      <c r="M20" s="108">
        <f ca="1">SUMIFS(OFFSET(帳簿印刷用!$F$1,0,0,DATA!$B$45,1),OFFSET(帳簿印刷用!$C$1,0,0,DATA!$B$45,1),$B20,OFFSET(帳簿印刷用!$B$1,0,0,DATA!$B$45,1),"&gt;="&amp;DATE($B$2,6,1),OFFSET(帳簿印刷用!$B$1,0,0,DATA!$B$45,1),"&lt;"&amp;DATE($B$2,7,1))*$C20</f>
        <v>0</v>
      </c>
      <c r="N20" s="108">
        <f ca="1">SUMIFS(OFFSET(帳簿印刷用!$F$1,0,0,DATA!$B$45,1),OFFSET(帳簿印刷用!$C$1,0,0,DATA!$B$45,1),$B20,OFFSET(帳簿印刷用!$B$1,0,0,DATA!$B$45,1),"&gt;="&amp;DATE($B$2,7,1),OFFSET(帳簿印刷用!$B$1,0,0,DATA!$B$45,1),"&lt;"&amp;DATE($B$2,8,1))*$C20</f>
        <v>0</v>
      </c>
      <c r="O20" s="108">
        <f ca="1">SUMIFS(OFFSET(帳簿印刷用!$F$1,0,0,DATA!$B$45,1),OFFSET(帳簿印刷用!$C$1,0,0,DATA!$B$45,1),$B20,OFFSET(帳簿印刷用!$B$1,0,0,DATA!$B$45,1),"&gt;="&amp;DATE($B$2,8,1),OFFSET(帳簿印刷用!$B$1,0,0,DATA!$B$45,1),"&lt;"&amp;DATE($B$2,9,1))*$C20</f>
        <v>0</v>
      </c>
      <c r="P20" s="108">
        <f ca="1">SUMIFS(OFFSET(帳簿印刷用!$F$1,0,0,DATA!$B$45,1),OFFSET(帳簿印刷用!$C$1,0,0,DATA!$B$45,1),$B20,OFFSET(帳簿印刷用!$B$1,0,0,DATA!$B$45,1),"&gt;="&amp;DATE($B$2,9,1),OFFSET(帳簿印刷用!$B$1,0,0,DATA!$B$45,1),"&lt;"&amp;DATE($B$2,10,1))*$C20</f>
        <v>0</v>
      </c>
      <c r="Q20" s="108">
        <f ca="1">SUMIFS(OFFSET(帳簿印刷用!$F$1,0,0,DATA!$B$45,1),OFFSET(帳簿印刷用!$C$1,0,0,DATA!$B$45,1),$B20,OFFSET(帳簿印刷用!$B$1,0,0,DATA!$B$45,1),"&gt;="&amp;DATE($B$2,10,1),OFFSET(帳簿印刷用!$B$1,0,0,DATA!$B$45,1),"&lt;"&amp;DATE($B$2,11,1))*$C20</f>
        <v>0</v>
      </c>
      <c r="R20" s="108">
        <f ca="1">SUMIFS(OFFSET(帳簿印刷用!$F$1,0,0,DATA!$B$45,1),OFFSET(帳簿印刷用!$C$1,0,0,DATA!$B$45,1),$B20,OFFSET(帳簿印刷用!$B$1,0,0,DATA!$B$45,1),"&gt;="&amp;DATE($B$2,11,1),OFFSET(帳簿印刷用!$B$1,0,0,DATA!$B$45,1),"&lt;"&amp;DATE($B$2,12,1))*$C20</f>
        <v>0</v>
      </c>
      <c r="S20" s="109">
        <f ca="1">SUMIFS(OFFSET(帳簿印刷用!$F$1,0,0,DATA!$B$45,1),OFFSET(帳簿印刷用!$C$1,0,0,DATA!$B$45,1),$B20,OFFSET(帳簿印刷用!$B$1,0,0,DATA!$B$45,1),"&gt;="&amp;DATE($B$2,12,1),OFFSET(帳簿印刷用!$B$1,0,0,DATA!$B$45,1),"&lt;="&amp;DATE($B$2,12,31))*$C20</f>
        <v>0</v>
      </c>
      <c r="T20" s="19">
        <f t="shared" ca="1" si="1"/>
        <v>0</v>
      </c>
    </row>
    <row r="21" spans="2:20" ht="18.75" customHeight="1">
      <c r="B21" s="7" t="s">
        <v>10</v>
      </c>
      <c r="C21" s="35">
        <v>1</v>
      </c>
      <c r="D21" s="47">
        <f t="shared" si="0"/>
        <v>0</v>
      </c>
      <c r="F21" s="207">
        <f ca="1">SUM(T21:T23)</f>
        <v>0</v>
      </c>
      <c r="H21" s="110">
        <f ca="1">SUMIFS(OFFSET(帳簿印刷用!$F$1,0,0,DATA!$B$45,1),OFFSET(帳簿印刷用!$C$1,0,0,DATA!$B$45,1),$B21,OFFSET(帳簿印刷用!$B$1,0,0,DATA!$B$45,1),"&gt;="&amp;DATE($B$2,1,1),OFFSET(帳簿印刷用!$B$1,0,0,DATA!$B$45,1),"&lt;"&amp;DATE($B$2,2,1))*$C21</f>
        <v>0</v>
      </c>
      <c r="I21" s="111">
        <f ca="1">SUMIFS(OFFSET(帳簿印刷用!$F$1,0,0,DATA!$B$45,1),OFFSET(帳簿印刷用!$C$1,0,0,DATA!$B$45,1),$B21,OFFSET(帳簿印刷用!$B$1,0,0,DATA!$B$45,1),"&gt;="&amp;DATE($B$2,2,1),OFFSET(帳簿印刷用!$B$1,0,0,DATA!$B$45,1),"&lt;"&amp;DATE($B$2,3,1))*$C21</f>
        <v>0</v>
      </c>
      <c r="J21" s="111">
        <f ca="1">SUMIFS(OFFSET(帳簿印刷用!$F$1,0,0,DATA!$B$45,1),OFFSET(帳簿印刷用!$C$1,0,0,DATA!$B$45,1),$B21,OFFSET(帳簿印刷用!$B$1,0,0,DATA!$B$45,1),"&gt;="&amp;DATE($B$2,3,1),OFFSET(帳簿印刷用!$B$1,0,0,DATA!$B$45,1),"&lt;"&amp;DATE($B$2,4,1))*$C21</f>
        <v>0</v>
      </c>
      <c r="K21" s="111">
        <f ca="1">SUMIFS(OFFSET(帳簿印刷用!$F$1,0,0,DATA!$B$45,1),OFFSET(帳簿印刷用!$C$1,0,0,DATA!$B$45,1),$B21,OFFSET(帳簿印刷用!$B$1,0,0,DATA!$B$45,1),"&gt;="&amp;DATE($B$2,4,1),OFFSET(帳簿印刷用!$B$1,0,0,DATA!$B$45,1),"&lt;"&amp;DATE($B$2,5,1))*$C21</f>
        <v>0</v>
      </c>
      <c r="L21" s="111">
        <f ca="1">SUMIFS(OFFSET(帳簿印刷用!$F$1,0,0,DATA!$B$45,1),OFFSET(帳簿印刷用!$C$1,0,0,DATA!$B$45,1),$B21,OFFSET(帳簿印刷用!$B$1,0,0,DATA!$B$45,1),"&gt;="&amp;DATE($B$2,5,1),OFFSET(帳簿印刷用!$B$1,0,0,DATA!$B$45,1),"&lt;"&amp;DATE($B$2,6,1))*$C21</f>
        <v>0</v>
      </c>
      <c r="M21" s="111">
        <f ca="1">SUMIFS(OFFSET(帳簿印刷用!$F$1,0,0,DATA!$B$45,1),OFFSET(帳簿印刷用!$C$1,0,0,DATA!$B$45,1),$B21,OFFSET(帳簿印刷用!$B$1,0,0,DATA!$B$45,1),"&gt;="&amp;DATE($B$2,6,1),OFFSET(帳簿印刷用!$B$1,0,0,DATA!$B$45,1),"&lt;"&amp;DATE($B$2,7,1))*$C21</f>
        <v>0</v>
      </c>
      <c r="N21" s="111">
        <f ca="1">SUMIFS(OFFSET(帳簿印刷用!$F$1,0,0,DATA!$B$45,1),OFFSET(帳簿印刷用!$C$1,0,0,DATA!$B$45,1),$B21,OFFSET(帳簿印刷用!$B$1,0,0,DATA!$B$45,1),"&gt;="&amp;DATE($B$2,7,1),OFFSET(帳簿印刷用!$B$1,0,0,DATA!$B$45,1),"&lt;"&amp;DATE($B$2,8,1))*$C21</f>
        <v>0</v>
      </c>
      <c r="O21" s="111">
        <f ca="1">SUMIFS(OFFSET(帳簿印刷用!$F$1,0,0,DATA!$B$45,1),OFFSET(帳簿印刷用!$C$1,0,0,DATA!$B$45,1),$B21,OFFSET(帳簿印刷用!$B$1,0,0,DATA!$B$45,1),"&gt;="&amp;DATE($B$2,8,1),OFFSET(帳簿印刷用!$B$1,0,0,DATA!$B$45,1),"&lt;"&amp;DATE($B$2,9,1))*$C21</f>
        <v>0</v>
      </c>
      <c r="P21" s="111">
        <f ca="1">SUMIFS(OFFSET(帳簿印刷用!$F$1,0,0,DATA!$B$45,1),OFFSET(帳簿印刷用!$C$1,0,0,DATA!$B$45,1),$B21,OFFSET(帳簿印刷用!$B$1,0,0,DATA!$B$45,1),"&gt;="&amp;DATE($B$2,9,1),OFFSET(帳簿印刷用!$B$1,0,0,DATA!$B$45,1),"&lt;"&amp;DATE($B$2,10,1))*$C21</f>
        <v>0</v>
      </c>
      <c r="Q21" s="111">
        <f ca="1">SUMIFS(OFFSET(帳簿印刷用!$F$1,0,0,DATA!$B$45,1),OFFSET(帳簿印刷用!$C$1,0,0,DATA!$B$45,1),$B21,OFFSET(帳簿印刷用!$B$1,0,0,DATA!$B$45,1),"&gt;="&amp;DATE($B$2,10,1),OFFSET(帳簿印刷用!$B$1,0,0,DATA!$B$45,1),"&lt;"&amp;DATE($B$2,11,1))*$C21</f>
        <v>0</v>
      </c>
      <c r="R21" s="111">
        <f ca="1">SUMIFS(OFFSET(帳簿印刷用!$F$1,0,0,DATA!$B$45,1),OFFSET(帳簿印刷用!$C$1,0,0,DATA!$B$45,1),$B21,OFFSET(帳簿印刷用!$B$1,0,0,DATA!$B$45,1),"&gt;="&amp;DATE($B$2,11,1),OFFSET(帳簿印刷用!$B$1,0,0,DATA!$B$45,1),"&lt;"&amp;DATE($B$2,12,1))*$C21</f>
        <v>0</v>
      </c>
      <c r="S21" s="112">
        <f ca="1">SUMIFS(OFFSET(帳簿印刷用!$F$1,0,0,DATA!$B$45,1),OFFSET(帳簿印刷用!$C$1,0,0,DATA!$B$45,1),$B21,OFFSET(帳簿印刷用!$B$1,0,0,DATA!$B$45,1),"&gt;="&amp;DATE($B$2,12,1),OFFSET(帳簿印刷用!$B$1,0,0,DATA!$B$45,1),"&lt;="&amp;DATE($B$2,12,31))*$C21</f>
        <v>0</v>
      </c>
      <c r="T21" s="20">
        <f t="shared" ca="1" si="1"/>
        <v>0</v>
      </c>
    </row>
    <row r="22" spans="2:20" ht="18.75" customHeight="1">
      <c r="B22" s="8" t="s">
        <v>45</v>
      </c>
      <c r="C22" s="37">
        <v>1</v>
      </c>
      <c r="D22" s="49">
        <f t="shared" si="0"/>
        <v>0</v>
      </c>
      <c r="F22" s="208"/>
      <c r="H22" s="116">
        <f ca="1">SUMIFS(OFFSET(帳簿印刷用!$F$1,0,0,DATA!$B$45,1),OFFSET(帳簿印刷用!$C$1,0,0,DATA!$B$45,1),$B22,OFFSET(帳簿印刷用!$B$1,0,0,DATA!$B$45,1),"&gt;="&amp;DATE($B$2,1,1),OFFSET(帳簿印刷用!$B$1,0,0,DATA!$B$45,1),"&lt;"&amp;DATE($B$2,2,1))*$C22</f>
        <v>0</v>
      </c>
      <c r="I22" s="117">
        <f ca="1">SUMIFS(OFFSET(帳簿印刷用!$F$1,0,0,DATA!$B$45,1),OFFSET(帳簿印刷用!$C$1,0,0,DATA!$B$45,1),$B22,OFFSET(帳簿印刷用!$B$1,0,0,DATA!$B$45,1),"&gt;="&amp;DATE($B$2,2,1),OFFSET(帳簿印刷用!$B$1,0,0,DATA!$B$45,1),"&lt;"&amp;DATE($B$2,3,1))*$C22</f>
        <v>0</v>
      </c>
      <c r="J22" s="117">
        <f ca="1">SUMIFS(OFFSET(帳簿印刷用!$F$1,0,0,DATA!$B$45,1),OFFSET(帳簿印刷用!$C$1,0,0,DATA!$B$45,1),$B22,OFFSET(帳簿印刷用!$B$1,0,0,DATA!$B$45,1),"&gt;="&amp;DATE($B$2,3,1),OFFSET(帳簿印刷用!$B$1,0,0,DATA!$B$45,1),"&lt;"&amp;DATE($B$2,4,1))*$C22</f>
        <v>0</v>
      </c>
      <c r="K22" s="117">
        <f ca="1">SUMIFS(OFFSET(帳簿印刷用!$F$1,0,0,DATA!$B$45,1),OFFSET(帳簿印刷用!$C$1,0,0,DATA!$B$45,1),$B22,OFFSET(帳簿印刷用!$B$1,0,0,DATA!$B$45,1),"&gt;="&amp;DATE($B$2,4,1),OFFSET(帳簿印刷用!$B$1,0,0,DATA!$B$45,1),"&lt;"&amp;DATE($B$2,5,1))*$C22</f>
        <v>0</v>
      </c>
      <c r="L22" s="117">
        <f ca="1">SUMIFS(OFFSET(帳簿印刷用!$F$1,0,0,DATA!$B$45,1),OFFSET(帳簿印刷用!$C$1,0,0,DATA!$B$45,1),$B22,OFFSET(帳簿印刷用!$B$1,0,0,DATA!$B$45,1),"&gt;="&amp;DATE($B$2,5,1),OFFSET(帳簿印刷用!$B$1,0,0,DATA!$B$45,1),"&lt;"&amp;DATE($B$2,6,1))*$C22</f>
        <v>0</v>
      </c>
      <c r="M22" s="117">
        <f ca="1">SUMIFS(OFFSET(帳簿印刷用!$F$1,0,0,DATA!$B$45,1),OFFSET(帳簿印刷用!$C$1,0,0,DATA!$B$45,1),$B22,OFFSET(帳簿印刷用!$B$1,0,0,DATA!$B$45,1),"&gt;="&amp;DATE($B$2,6,1),OFFSET(帳簿印刷用!$B$1,0,0,DATA!$B$45,1),"&lt;"&amp;DATE($B$2,7,1))*$C22</f>
        <v>0</v>
      </c>
      <c r="N22" s="117">
        <f ca="1">SUMIFS(OFFSET(帳簿印刷用!$F$1,0,0,DATA!$B$45,1),OFFSET(帳簿印刷用!$C$1,0,0,DATA!$B$45,1),$B22,OFFSET(帳簿印刷用!$B$1,0,0,DATA!$B$45,1),"&gt;="&amp;DATE($B$2,7,1),OFFSET(帳簿印刷用!$B$1,0,0,DATA!$B$45,1),"&lt;"&amp;DATE($B$2,8,1))*$C22</f>
        <v>0</v>
      </c>
      <c r="O22" s="117">
        <f ca="1">SUMIFS(OFFSET(帳簿印刷用!$F$1,0,0,DATA!$B$45,1),OFFSET(帳簿印刷用!$C$1,0,0,DATA!$B$45,1),$B22,OFFSET(帳簿印刷用!$B$1,0,0,DATA!$B$45,1),"&gt;="&amp;DATE($B$2,8,1),OFFSET(帳簿印刷用!$B$1,0,0,DATA!$B$45,1),"&lt;"&amp;DATE($B$2,9,1))*$C22</f>
        <v>0</v>
      </c>
      <c r="P22" s="117">
        <f ca="1">SUMIFS(OFFSET(帳簿印刷用!$F$1,0,0,DATA!$B$45,1),OFFSET(帳簿印刷用!$C$1,0,0,DATA!$B$45,1),$B22,OFFSET(帳簿印刷用!$B$1,0,0,DATA!$B$45,1),"&gt;="&amp;DATE($B$2,9,1),OFFSET(帳簿印刷用!$B$1,0,0,DATA!$B$45,1),"&lt;"&amp;DATE($B$2,10,1))*$C22</f>
        <v>0</v>
      </c>
      <c r="Q22" s="117">
        <f ca="1">SUMIFS(OFFSET(帳簿印刷用!$F$1,0,0,DATA!$B$45,1),OFFSET(帳簿印刷用!$C$1,0,0,DATA!$B$45,1),$B22,OFFSET(帳簿印刷用!$B$1,0,0,DATA!$B$45,1),"&gt;="&amp;DATE($B$2,10,1),OFFSET(帳簿印刷用!$B$1,0,0,DATA!$B$45,1),"&lt;"&amp;DATE($B$2,11,1))*$C22</f>
        <v>0</v>
      </c>
      <c r="R22" s="117">
        <f ca="1">SUMIFS(OFFSET(帳簿印刷用!$F$1,0,0,DATA!$B$45,1),OFFSET(帳簿印刷用!$C$1,0,0,DATA!$B$45,1),$B22,OFFSET(帳簿印刷用!$B$1,0,0,DATA!$B$45,1),"&gt;="&amp;DATE($B$2,11,1),OFFSET(帳簿印刷用!$B$1,0,0,DATA!$B$45,1),"&lt;"&amp;DATE($B$2,12,1))*$C22</f>
        <v>0</v>
      </c>
      <c r="S22" s="118">
        <f ca="1">SUMIFS(OFFSET(帳簿印刷用!$F$1,0,0,DATA!$B$45,1),OFFSET(帳簿印刷用!$C$1,0,0,DATA!$B$45,1),$B22,OFFSET(帳簿印刷用!$B$1,0,0,DATA!$B$45,1),"&gt;="&amp;DATE($B$2,12,1),OFFSET(帳簿印刷用!$B$1,0,0,DATA!$B$45,1),"&lt;="&amp;DATE($B$2,12,31))*$C22</f>
        <v>0</v>
      </c>
      <c r="T22" s="22">
        <f t="shared" ca="1" si="1"/>
        <v>0</v>
      </c>
    </row>
    <row r="23" spans="2:20" ht="18.75" customHeight="1">
      <c r="B23" s="9" t="s">
        <v>46</v>
      </c>
      <c r="C23" s="36">
        <v>1</v>
      </c>
      <c r="D23" s="48">
        <f t="shared" si="0"/>
        <v>0</v>
      </c>
      <c r="F23" s="209"/>
      <c r="H23" s="113">
        <f ca="1">SUMIFS(OFFSET(帳簿印刷用!$F$1,0,0,DATA!$B$45,1),OFFSET(帳簿印刷用!$C$1,0,0,DATA!$B$45,1),$B23,OFFSET(帳簿印刷用!$B$1,0,0,DATA!$B$45,1),"&gt;="&amp;DATE($B$2,1,1),OFFSET(帳簿印刷用!$B$1,0,0,DATA!$B$45,1),"&lt;"&amp;DATE($B$2,2,1))*$C23</f>
        <v>0</v>
      </c>
      <c r="I23" s="114">
        <f ca="1">SUMIFS(OFFSET(帳簿印刷用!$F$1,0,0,DATA!$B$45,1),OFFSET(帳簿印刷用!$C$1,0,0,DATA!$B$45,1),$B23,OFFSET(帳簿印刷用!$B$1,0,0,DATA!$B$45,1),"&gt;="&amp;DATE($B$2,2,1),OFFSET(帳簿印刷用!$B$1,0,0,DATA!$B$45,1),"&lt;"&amp;DATE($B$2,3,1))*$C23</f>
        <v>0</v>
      </c>
      <c r="J23" s="114">
        <f ca="1">SUMIFS(OFFSET(帳簿印刷用!$F$1,0,0,DATA!$B$45,1),OFFSET(帳簿印刷用!$C$1,0,0,DATA!$B$45,1),$B23,OFFSET(帳簿印刷用!$B$1,0,0,DATA!$B$45,1),"&gt;="&amp;DATE($B$2,3,1),OFFSET(帳簿印刷用!$B$1,0,0,DATA!$B$45,1),"&lt;"&amp;DATE($B$2,4,1))*$C23</f>
        <v>0</v>
      </c>
      <c r="K23" s="114">
        <f ca="1">SUMIFS(OFFSET(帳簿印刷用!$F$1,0,0,DATA!$B$45,1),OFFSET(帳簿印刷用!$C$1,0,0,DATA!$B$45,1),$B23,OFFSET(帳簿印刷用!$B$1,0,0,DATA!$B$45,1),"&gt;="&amp;DATE($B$2,4,1),OFFSET(帳簿印刷用!$B$1,0,0,DATA!$B$45,1),"&lt;"&amp;DATE($B$2,5,1))*$C23</f>
        <v>0</v>
      </c>
      <c r="L23" s="114">
        <f ca="1">SUMIFS(OFFSET(帳簿印刷用!$F$1,0,0,DATA!$B$45,1),OFFSET(帳簿印刷用!$C$1,0,0,DATA!$B$45,1),$B23,OFFSET(帳簿印刷用!$B$1,0,0,DATA!$B$45,1),"&gt;="&amp;DATE($B$2,5,1),OFFSET(帳簿印刷用!$B$1,0,0,DATA!$B$45,1),"&lt;"&amp;DATE($B$2,6,1))*$C23</f>
        <v>0</v>
      </c>
      <c r="M23" s="114">
        <f ca="1">SUMIFS(OFFSET(帳簿印刷用!$F$1,0,0,DATA!$B$45,1),OFFSET(帳簿印刷用!$C$1,0,0,DATA!$B$45,1),$B23,OFFSET(帳簿印刷用!$B$1,0,0,DATA!$B$45,1),"&gt;="&amp;DATE($B$2,6,1),OFFSET(帳簿印刷用!$B$1,0,0,DATA!$B$45,1),"&lt;"&amp;DATE($B$2,7,1))*$C23</f>
        <v>0</v>
      </c>
      <c r="N23" s="114">
        <f ca="1">SUMIFS(OFFSET(帳簿印刷用!$F$1,0,0,DATA!$B$45,1),OFFSET(帳簿印刷用!$C$1,0,0,DATA!$B$45,1),$B23,OFFSET(帳簿印刷用!$B$1,0,0,DATA!$B$45,1),"&gt;="&amp;DATE($B$2,7,1),OFFSET(帳簿印刷用!$B$1,0,0,DATA!$B$45,1),"&lt;"&amp;DATE($B$2,8,1))*$C23</f>
        <v>0</v>
      </c>
      <c r="O23" s="114">
        <f ca="1">SUMIFS(OFFSET(帳簿印刷用!$F$1,0,0,DATA!$B$45,1),OFFSET(帳簿印刷用!$C$1,0,0,DATA!$B$45,1),$B23,OFFSET(帳簿印刷用!$B$1,0,0,DATA!$B$45,1),"&gt;="&amp;DATE($B$2,8,1),OFFSET(帳簿印刷用!$B$1,0,0,DATA!$B$45,1),"&lt;"&amp;DATE($B$2,9,1))*$C23</f>
        <v>0</v>
      </c>
      <c r="P23" s="114">
        <f ca="1">SUMIFS(OFFSET(帳簿印刷用!$F$1,0,0,DATA!$B$45,1),OFFSET(帳簿印刷用!$C$1,0,0,DATA!$B$45,1),$B23,OFFSET(帳簿印刷用!$B$1,0,0,DATA!$B$45,1),"&gt;="&amp;DATE($B$2,9,1),OFFSET(帳簿印刷用!$B$1,0,0,DATA!$B$45,1),"&lt;"&amp;DATE($B$2,10,1))*$C23</f>
        <v>0</v>
      </c>
      <c r="Q23" s="114">
        <f ca="1">SUMIFS(OFFSET(帳簿印刷用!$F$1,0,0,DATA!$B$45,1),OFFSET(帳簿印刷用!$C$1,0,0,DATA!$B$45,1),$B23,OFFSET(帳簿印刷用!$B$1,0,0,DATA!$B$45,1),"&gt;="&amp;DATE($B$2,10,1),OFFSET(帳簿印刷用!$B$1,0,0,DATA!$B$45,1),"&lt;"&amp;DATE($B$2,11,1))*$C23</f>
        <v>0</v>
      </c>
      <c r="R23" s="114">
        <f ca="1">SUMIFS(OFFSET(帳簿印刷用!$F$1,0,0,DATA!$B$45,1),OFFSET(帳簿印刷用!$C$1,0,0,DATA!$B$45,1),$B23,OFFSET(帳簿印刷用!$B$1,0,0,DATA!$B$45,1),"&gt;="&amp;DATE($B$2,11,1),OFFSET(帳簿印刷用!$B$1,0,0,DATA!$B$45,1),"&lt;"&amp;DATE($B$2,12,1))*$C23</f>
        <v>0</v>
      </c>
      <c r="S23" s="115">
        <f ca="1">SUMIFS(OFFSET(帳簿印刷用!$F$1,0,0,DATA!$B$45,1),OFFSET(帳簿印刷用!$C$1,0,0,DATA!$B$45,1),$B23,OFFSET(帳簿印刷用!$B$1,0,0,DATA!$B$45,1),"&gt;="&amp;DATE($B$2,12,1),OFFSET(帳簿印刷用!$B$1,0,0,DATA!$B$45,1),"&lt;="&amp;DATE($B$2,12,31))*$C23</f>
        <v>0</v>
      </c>
      <c r="T23" s="21">
        <f t="shared" ca="1" si="1"/>
        <v>0</v>
      </c>
    </row>
    <row r="24" spans="2:20" ht="18.75" customHeight="1">
      <c r="B24" s="6" t="s">
        <v>11</v>
      </c>
      <c r="C24" s="34">
        <v>1</v>
      </c>
      <c r="D24" s="46">
        <f t="shared" si="0"/>
        <v>0</v>
      </c>
      <c r="F24" s="30">
        <f t="shared" ref="F24:F35" ca="1" si="2">T24</f>
        <v>0</v>
      </c>
      <c r="H24" s="107">
        <f ca="1">SUMIFS(OFFSET(帳簿印刷用!$F$1,0,0,DATA!$B$45,1),OFFSET(帳簿印刷用!$C$1,0,0,DATA!$B$45,1),$B24,OFFSET(帳簿印刷用!$B$1,0,0,DATA!$B$45,1),"&gt;="&amp;DATE($B$2,1,1),OFFSET(帳簿印刷用!$B$1,0,0,DATA!$B$45,1),"&lt;"&amp;DATE($B$2,2,1))*$C24</f>
        <v>0</v>
      </c>
      <c r="I24" s="108">
        <f ca="1">SUMIFS(OFFSET(帳簿印刷用!$F$1,0,0,DATA!$B$45,1),OFFSET(帳簿印刷用!$C$1,0,0,DATA!$B$45,1),$B24,OFFSET(帳簿印刷用!$B$1,0,0,DATA!$B$45,1),"&gt;="&amp;DATE($B$2,2,1),OFFSET(帳簿印刷用!$B$1,0,0,DATA!$B$45,1),"&lt;"&amp;DATE($B$2,3,1))*$C24</f>
        <v>0</v>
      </c>
      <c r="J24" s="108">
        <f ca="1">SUMIFS(OFFSET(帳簿印刷用!$F$1,0,0,DATA!$B$45,1),OFFSET(帳簿印刷用!$C$1,0,0,DATA!$B$45,1),$B24,OFFSET(帳簿印刷用!$B$1,0,0,DATA!$B$45,1),"&gt;="&amp;DATE($B$2,3,1),OFFSET(帳簿印刷用!$B$1,0,0,DATA!$B$45,1),"&lt;"&amp;DATE($B$2,4,1))*$C24</f>
        <v>0</v>
      </c>
      <c r="K24" s="108">
        <f ca="1">SUMIFS(OFFSET(帳簿印刷用!$F$1,0,0,DATA!$B$45,1),OFFSET(帳簿印刷用!$C$1,0,0,DATA!$B$45,1),$B24,OFFSET(帳簿印刷用!$B$1,0,0,DATA!$B$45,1),"&gt;="&amp;DATE($B$2,4,1),OFFSET(帳簿印刷用!$B$1,0,0,DATA!$B$45,1),"&lt;"&amp;DATE($B$2,5,1))*$C24</f>
        <v>0</v>
      </c>
      <c r="L24" s="108">
        <f ca="1">SUMIFS(OFFSET(帳簿印刷用!$F$1,0,0,DATA!$B$45,1),OFFSET(帳簿印刷用!$C$1,0,0,DATA!$B$45,1),$B24,OFFSET(帳簿印刷用!$B$1,0,0,DATA!$B$45,1),"&gt;="&amp;DATE($B$2,5,1),OFFSET(帳簿印刷用!$B$1,0,0,DATA!$B$45,1),"&lt;"&amp;DATE($B$2,6,1))*$C24</f>
        <v>0</v>
      </c>
      <c r="M24" s="108">
        <f ca="1">SUMIFS(OFFSET(帳簿印刷用!$F$1,0,0,DATA!$B$45,1),OFFSET(帳簿印刷用!$C$1,0,0,DATA!$B$45,1),$B24,OFFSET(帳簿印刷用!$B$1,0,0,DATA!$B$45,1),"&gt;="&amp;DATE($B$2,6,1),OFFSET(帳簿印刷用!$B$1,0,0,DATA!$B$45,1),"&lt;"&amp;DATE($B$2,7,1))*$C24</f>
        <v>0</v>
      </c>
      <c r="N24" s="108">
        <f ca="1">SUMIFS(OFFSET(帳簿印刷用!$F$1,0,0,DATA!$B$45,1),OFFSET(帳簿印刷用!$C$1,0,0,DATA!$B$45,1),$B24,OFFSET(帳簿印刷用!$B$1,0,0,DATA!$B$45,1),"&gt;="&amp;DATE($B$2,7,1),OFFSET(帳簿印刷用!$B$1,0,0,DATA!$B$45,1),"&lt;"&amp;DATE($B$2,8,1))*$C24</f>
        <v>0</v>
      </c>
      <c r="O24" s="108">
        <f ca="1">SUMIFS(OFFSET(帳簿印刷用!$F$1,0,0,DATA!$B$45,1),OFFSET(帳簿印刷用!$C$1,0,0,DATA!$B$45,1),$B24,OFFSET(帳簿印刷用!$B$1,0,0,DATA!$B$45,1),"&gt;="&amp;DATE($B$2,8,1),OFFSET(帳簿印刷用!$B$1,0,0,DATA!$B$45,1),"&lt;"&amp;DATE($B$2,9,1))*$C24</f>
        <v>0</v>
      </c>
      <c r="P24" s="108">
        <f ca="1">SUMIFS(OFFSET(帳簿印刷用!$F$1,0,0,DATA!$B$45,1),OFFSET(帳簿印刷用!$C$1,0,0,DATA!$B$45,1),$B24,OFFSET(帳簿印刷用!$B$1,0,0,DATA!$B$45,1),"&gt;="&amp;DATE($B$2,9,1),OFFSET(帳簿印刷用!$B$1,0,0,DATA!$B$45,1),"&lt;"&amp;DATE($B$2,10,1))*$C24</f>
        <v>0</v>
      </c>
      <c r="Q24" s="108">
        <f ca="1">SUMIFS(OFFSET(帳簿印刷用!$F$1,0,0,DATA!$B$45,1),OFFSET(帳簿印刷用!$C$1,0,0,DATA!$B$45,1),$B24,OFFSET(帳簿印刷用!$B$1,0,0,DATA!$B$45,1),"&gt;="&amp;DATE($B$2,10,1),OFFSET(帳簿印刷用!$B$1,0,0,DATA!$B$45,1),"&lt;"&amp;DATE($B$2,11,1))*$C24</f>
        <v>0</v>
      </c>
      <c r="R24" s="108">
        <f ca="1">SUMIFS(OFFSET(帳簿印刷用!$F$1,0,0,DATA!$B$45,1),OFFSET(帳簿印刷用!$C$1,0,0,DATA!$B$45,1),$B24,OFFSET(帳簿印刷用!$B$1,0,0,DATA!$B$45,1),"&gt;="&amp;DATE($B$2,11,1),OFFSET(帳簿印刷用!$B$1,0,0,DATA!$B$45,1),"&lt;"&amp;DATE($B$2,12,1))*$C24</f>
        <v>0</v>
      </c>
      <c r="S24" s="109">
        <f ca="1">SUMIFS(OFFSET(帳簿印刷用!$F$1,0,0,DATA!$B$45,1),OFFSET(帳簿印刷用!$C$1,0,0,DATA!$B$45,1),$B24,OFFSET(帳簿印刷用!$B$1,0,0,DATA!$B$45,1),"&gt;="&amp;DATE($B$2,12,1),OFFSET(帳簿印刷用!$B$1,0,0,DATA!$B$45,1),"&lt;="&amp;DATE($B$2,12,31))*$C24</f>
        <v>0</v>
      </c>
      <c r="T24" s="19">
        <f t="shared" ca="1" si="1"/>
        <v>0</v>
      </c>
    </row>
    <row r="25" spans="2:20" ht="18.75" customHeight="1">
      <c r="B25" s="6" t="s">
        <v>12</v>
      </c>
      <c r="C25" s="34">
        <v>1</v>
      </c>
      <c r="D25" s="46">
        <f t="shared" si="0"/>
        <v>0</v>
      </c>
      <c r="F25" s="30">
        <f t="shared" ca="1" si="2"/>
        <v>0</v>
      </c>
      <c r="H25" s="107">
        <f ca="1">SUMIFS(OFFSET(帳簿印刷用!$F$1,0,0,DATA!$B$45,1),OFFSET(帳簿印刷用!$C$1,0,0,DATA!$B$45,1),$B25,OFFSET(帳簿印刷用!$B$1,0,0,DATA!$B$45,1),"&gt;="&amp;DATE($B$2,1,1),OFFSET(帳簿印刷用!$B$1,0,0,DATA!$B$45,1),"&lt;"&amp;DATE($B$2,2,1))*$C25</f>
        <v>0</v>
      </c>
      <c r="I25" s="108">
        <f ca="1">SUMIFS(OFFSET(帳簿印刷用!$F$1,0,0,DATA!$B$45,1),OFFSET(帳簿印刷用!$C$1,0,0,DATA!$B$45,1),$B25,OFFSET(帳簿印刷用!$B$1,0,0,DATA!$B$45,1),"&gt;="&amp;DATE($B$2,2,1),OFFSET(帳簿印刷用!$B$1,0,0,DATA!$B$45,1),"&lt;"&amp;DATE($B$2,3,1))*$C25</f>
        <v>0</v>
      </c>
      <c r="J25" s="108">
        <f ca="1">SUMIFS(OFFSET(帳簿印刷用!$F$1,0,0,DATA!$B$45,1),OFFSET(帳簿印刷用!$C$1,0,0,DATA!$B$45,1),$B25,OFFSET(帳簿印刷用!$B$1,0,0,DATA!$B$45,1),"&gt;="&amp;DATE($B$2,3,1),OFFSET(帳簿印刷用!$B$1,0,0,DATA!$B$45,1),"&lt;"&amp;DATE($B$2,4,1))*$C25</f>
        <v>0</v>
      </c>
      <c r="K25" s="108">
        <f ca="1">SUMIFS(OFFSET(帳簿印刷用!$F$1,0,0,DATA!$B$45,1),OFFSET(帳簿印刷用!$C$1,0,0,DATA!$B$45,1),$B25,OFFSET(帳簿印刷用!$B$1,0,0,DATA!$B$45,1),"&gt;="&amp;DATE($B$2,4,1),OFFSET(帳簿印刷用!$B$1,0,0,DATA!$B$45,1),"&lt;"&amp;DATE($B$2,5,1))*$C25</f>
        <v>0</v>
      </c>
      <c r="L25" s="108">
        <f ca="1">SUMIFS(OFFSET(帳簿印刷用!$F$1,0,0,DATA!$B$45,1),OFFSET(帳簿印刷用!$C$1,0,0,DATA!$B$45,1),$B25,OFFSET(帳簿印刷用!$B$1,0,0,DATA!$B$45,1),"&gt;="&amp;DATE($B$2,5,1),OFFSET(帳簿印刷用!$B$1,0,0,DATA!$B$45,1),"&lt;"&amp;DATE($B$2,6,1))*$C25</f>
        <v>0</v>
      </c>
      <c r="M25" s="108">
        <f ca="1">SUMIFS(OFFSET(帳簿印刷用!$F$1,0,0,DATA!$B$45,1),OFFSET(帳簿印刷用!$C$1,0,0,DATA!$B$45,1),$B25,OFFSET(帳簿印刷用!$B$1,0,0,DATA!$B$45,1),"&gt;="&amp;DATE($B$2,6,1),OFFSET(帳簿印刷用!$B$1,0,0,DATA!$B$45,1),"&lt;"&amp;DATE($B$2,7,1))*$C25</f>
        <v>0</v>
      </c>
      <c r="N25" s="108">
        <f ca="1">SUMIFS(OFFSET(帳簿印刷用!$F$1,0,0,DATA!$B$45,1),OFFSET(帳簿印刷用!$C$1,0,0,DATA!$B$45,1),$B25,OFFSET(帳簿印刷用!$B$1,0,0,DATA!$B$45,1),"&gt;="&amp;DATE($B$2,7,1),OFFSET(帳簿印刷用!$B$1,0,0,DATA!$B$45,1),"&lt;"&amp;DATE($B$2,8,1))*$C25</f>
        <v>0</v>
      </c>
      <c r="O25" s="108">
        <f ca="1">SUMIFS(OFFSET(帳簿印刷用!$F$1,0,0,DATA!$B$45,1),OFFSET(帳簿印刷用!$C$1,0,0,DATA!$B$45,1),$B25,OFFSET(帳簿印刷用!$B$1,0,0,DATA!$B$45,1),"&gt;="&amp;DATE($B$2,8,1),OFFSET(帳簿印刷用!$B$1,0,0,DATA!$B$45,1),"&lt;"&amp;DATE($B$2,9,1))*$C25</f>
        <v>0</v>
      </c>
      <c r="P25" s="108">
        <f ca="1">SUMIFS(OFFSET(帳簿印刷用!$F$1,0,0,DATA!$B$45,1),OFFSET(帳簿印刷用!$C$1,0,0,DATA!$B$45,1),$B25,OFFSET(帳簿印刷用!$B$1,0,0,DATA!$B$45,1),"&gt;="&amp;DATE($B$2,9,1),OFFSET(帳簿印刷用!$B$1,0,0,DATA!$B$45,1),"&lt;"&amp;DATE($B$2,10,1))*$C25</f>
        <v>0</v>
      </c>
      <c r="Q25" s="108">
        <f ca="1">SUMIFS(OFFSET(帳簿印刷用!$F$1,0,0,DATA!$B$45,1),OFFSET(帳簿印刷用!$C$1,0,0,DATA!$B$45,1),$B25,OFFSET(帳簿印刷用!$B$1,0,0,DATA!$B$45,1),"&gt;="&amp;DATE($B$2,10,1),OFFSET(帳簿印刷用!$B$1,0,0,DATA!$B$45,1),"&lt;"&amp;DATE($B$2,11,1))*$C25</f>
        <v>0</v>
      </c>
      <c r="R25" s="108">
        <f ca="1">SUMIFS(OFFSET(帳簿印刷用!$F$1,0,0,DATA!$B$45,1),OFFSET(帳簿印刷用!$C$1,0,0,DATA!$B$45,1),$B25,OFFSET(帳簿印刷用!$B$1,0,0,DATA!$B$45,1),"&gt;="&amp;DATE($B$2,11,1),OFFSET(帳簿印刷用!$B$1,0,0,DATA!$B$45,1),"&lt;"&amp;DATE($B$2,12,1))*$C25</f>
        <v>0</v>
      </c>
      <c r="S25" s="109">
        <f ca="1">SUMIFS(OFFSET(帳簿印刷用!$F$1,0,0,DATA!$B$45,1),OFFSET(帳簿印刷用!$C$1,0,0,DATA!$B$45,1),$B25,OFFSET(帳簿印刷用!$B$1,0,0,DATA!$B$45,1),"&gt;="&amp;DATE($B$2,12,1),OFFSET(帳簿印刷用!$B$1,0,0,DATA!$B$45,1),"&lt;="&amp;DATE($B$2,12,31))*$C25</f>
        <v>0</v>
      </c>
      <c r="T25" s="19">
        <f t="shared" ca="1" si="1"/>
        <v>0</v>
      </c>
    </row>
    <row r="26" spans="2:20" ht="18.75" customHeight="1">
      <c r="B26" s="6" t="s">
        <v>13</v>
      </c>
      <c r="C26" s="34">
        <v>1</v>
      </c>
      <c r="D26" s="46">
        <f t="shared" si="0"/>
        <v>0</v>
      </c>
      <c r="F26" s="30">
        <f t="shared" ca="1" si="2"/>
        <v>0</v>
      </c>
      <c r="H26" s="107">
        <f ca="1">SUMIFS(OFFSET(帳簿印刷用!$F$1,0,0,DATA!$B$45,1),OFFSET(帳簿印刷用!$C$1,0,0,DATA!$B$45,1),$B26,OFFSET(帳簿印刷用!$B$1,0,0,DATA!$B$45,1),"&gt;="&amp;DATE($B$2,1,1),OFFSET(帳簿印刷用!$B$1,0,0,DATA!$B$45,1),"&lt;"&amp;DATE($B$2,2,1))*$C26</f>
        <v>0</v>
      </c>
      <c r="I26" s="108">
        <f ca="1">SUMIFS(OFFSET(帳簿印刷用!$F$1,0,0,DATA!$B$45,1),OFFSET(帳簿印刷用!$C$1,0,0,DATA!$B$45,1),$B26,OFFSET(帳簿印刷用!$B$1,0,0,DATA!$B$45,1),"&gt;="&amp;DATE($B$2,2,1),OFFSET(帳簿印刷用!$B$1,0,0,DATA!$B$45,1),"&lt;"&amp;DATE($B$2,3,1))*$C26</f>
        <v>0</v>
      </c>
      <c r="J26" s="108">
        <f ca="1">SUMIFS(OFFSET(帳簿印刷用!$F$1,0,0,DATA!$B$45,1),OFFSET(帳簿印刷用!$C$1,0,0,DATA!$B$45,1),$B26,OFFSET(帳簿印刷用!$B$1,0,0,DATA!$B$45,1),"&gt;="&amp;DATE($B$2,3,1),OFFSET(帳簿印刷用!$B$1,0,0,DATA!$B$45,1),"&lt;"&amp;DATE($B$2,4,1))*$C26</f>
        <v>0</v>
      </c>
      <c r="K26" s="108">
        <f ca="1">SUMIFS(OFFSET(帳簿印刷用!$F$1,0,0,DATA!$B$45,1),OFFSET(帳簿印刷用!$C$1,0,0,DATA!$B$45,1),$B26,OFFSET(帳簿印刷用!$B$1,0,0,DATA!$B$45,1),"&gt;="&amp;DATE($B$2,4,1),OFFSET(帳簿印刷用!$B$1,0,0,DATA!$B$45,1),"&lt;"&amp;DATE($B$2,5,1))*$C26</f>
        <v>0</v>
      </c>
      <c r="L26" s="108">
        <f ca="1">SUMIFS(OFFSET(帳簿印刷用!$F$1,0,0,DATA!$B$45,1),OFFSET(帳簿印刷用!$C$1,0,0,DATA!$B$45,1),$B26,OFFSET(帳簿印刷用!$B$1,0,0,DATA!$B$45,1),"&gt;="&amp;DATE($B$2,5,1),OFFSET(帳簿印刷用!$B$1,0,0,DATA!$B$45,1),"&lt;"&amp;DATE($B$2,6,1))*$C26</f>
        <v>0</v>
      </c>
      <c r="M26" s="108">
        <f ca="1">SUMIFS(OFFSET(帳簿印刷用!$F$1,0,0,DATA!$B$45,1),OFFSET(帳簿印刷用!$C$1,0,0,DATA!$B$45,1),$B26,OFFSET(帳簿印刷用!$B$1,0,0,DATA!$B$45,1),"&gt;="&amp;DATE($B$2,6,1),OFFSET(帳簿印刷用!$B$1,0,0,DATA!$B$45,1),"&lt;"&amp;DATE($B$2,7,1))*$C26</f>
        <v>0</v>
      </c>
      <c r="N26" s="108">
        <f ca="1">SUMIFS(OFFSET(帳簿印刷用!$F$1,0,0,DATA!$B$45,1),OFFSET(帳簿印刷用!$C$1,0,0,DATA!$B$45,1),$B26,OFFSET(帳簿印刷用!$B$1,0,0,DATA!$B$45,1),"&gt;="&amp;DATE($B$2,7,1),OFFSET(帳簿印刷用!$B$1,0,0,DATA!$B$45,1),"&lt;"&amp;DATE($B$2,8,1))*$C26</f>
        <v>0</v>
      </c>
      <c r="O26" s="108">
        <f ca="1">SUMIFS(OFFSET(帳簿印刷用!$F$1,0,0,DATA!$B$45,1),OFFSET(帳簿印刷用!$C$1,0,0,DATA!$B$45,1),$B26,OFFSET(帳簿印刷用!$B$1,0,0,DATA!$B$45,1),"&gt;="&amp;DATE($B$2,8,1),OFFSET(帳簿印刷用!$B$1,0,0,DATA!$B$45,1),"&lt;"&amp;DATE($B$2,9,1))*$C26</f>
        <v>0</v>
      </c>
      <c r="P26" s="108">
        <f ca="1">SUMIFS(OFFSET(帳簿印刷用!$F$1,0,0,DATA!$B$45,1),OFFSET(帳簿印刷用!$C$1,0,0,DATA!$B$45,1),$B26,OFFSET(帳簿印刷用!$B$1,0,0,DATA!$B$45,1),"&gt;="&amp;DATE($B$2,9,1),OFFSET(帳簿印刷用!$B$1,0,0,DATA!$B$45,1),"&lt;"&amp;DATE($B$2,10,1))*$C26</f>
        <v>0</v>
      </c>
      <c r="Q26" s="108">
        <f ca="1">SUMIFS(OFFSET(帳簿印刷用!$F$1,0,0,DATA!$B$45,1),OFFSET(帳簿印刷用!$C$1,0,0,DATA!$B$45,1),$B26,OFFSET(帳簿印刷用!$B$1,0,0,DATA!$B$45,1),"&gt;="&amp;DATE($B$2,10,1),OFFSET(帳簿印刷用!$B$1,0,0,DATA!$B$45,1),"&lt;"&amp;DATE($B$2,11,1))*$C26</f>
        <v>0</v>
      </c>
      <c r="R26" s="108">
        <f ca="1">SUMIFS(OFFSET(帳簿印刷用!$F$1,0,0,DATA!$B$45,1),OFFSET(帳簿印刷用!$C$1,0,0,DATA!$B$45,1),$B26,OFFSET(帳簿印刷用!$B$1,0,0,DATA!$B$45,1),"&gt;="&amp;DATE($B$2,11,1),OFFSET(帳簿印刷用!$B$1,0,0,DATA!$B$45,1),"&lt;"&amp;DATE($B$2,12,1))*$C26</f>
        <v>0</v>
      </c>
      <c r="S26" s="109">
        <f ca="1">SUMIFS(OFFSET(帳簿印刷用!$F$1,0,0,DATA!$B$45,1),OFFSET(帳簿印刷用!$C$1,0,0,DATA!$B$45,1),$B26,OFFSET(帳簿印刷用!$B$1,0,0,DATA!$B$45,1),"&gt;="&amp;DATE($B$2,12,1),OFFSET(帳簿印刷用!$B$1,0,0,DATA!$B$45,1),"&lt;="&amp;DATE($B$2,12,31))*$C26</f>
        <v>0</v>
      </c>
      <c r="T26" s="19">
        <f t="shared" ca="1" si="1"/>
        <v>0</v>
      </c>
    </row>
    <row r="27" spans="2:20" ht="18.75" customHeight="1">
      <c r="B27" s="6" t="s">
        <v>14</v>
      </c>
      <c r="C27" s="34">
        <v>1</v>
      </c>
      <c r="D27" s="46">
        <f t="shared" si="0"/>
        <v>0</v>
      </c>
      <c r="F27" s="30">
        <f t="shared" ca="1" si="2"/>
        <v>0</v>
      </c>
      <c r="H27" s="107">
        <f ca="1">SUMIFS(OFFSET(帳簿印刷用!$F$1,0,0,DATA!$B$45,1),OFFSET(帳簿印刷用!$C$1,0,0,DATA!$B$45,1),$B27,OFFSET(帳簿印刷用!$B$1,0,0,DATA!$B$45,1),"&gt;="&amp;DATE($B$2,1,1),OFFSET(帳簿印刷用!$B$1,0,0,DATA!$B$45,1),"&lt;"&amp;DATE($B$2,2,1))*$C27</f>
        <v>0</v>
      </c>
      <c r="I27" s="108">
        <f ca="1">SUMIFS(OFFSET(帳簿印刷用!$F$1,0,0,DATA!$B$45,1),OFFSET(帳簿印刷用!$C$1,0,0,DATA!$B$45,1),$B27,OFFSET(帳簿印刷用!$B$1,0,0,DATA!$B$45,1),"&gt;="&amp;DATE($B$2,2,1),OFFSET(帳簿印刷用!$B$1,0,0,DATA!$B$45,1),"&lt;"&amp;DATE($B$2,3,1))*$C27</f>
        <v>0</v>
      </c>
      <c r="J27" s="108">
        <f ca="1">SUMIFS(OFFSET(帳簿印刷用!$F$1,0,0,DATA!$B$45,1),OFFSET(帳簿印刷用!$C$1,0,0,DATA!$B$45,1),$B27,OFFSET(帳簿印刷用!$B$1,0,0,DATA!$B$45,1),"&gt;="&amp;DATE($B$2,3,1),OFFSET(帳簿印刷用!$B$1,0,0,DATA!$B$45,1),"&lt;"&amp;DATE($B$2,4,1))*$C27</f>
        <v>0</v>
      </c>
      <c r="K27" s="108">
        <f ca="1">SUMIFS(OFFSET(帳簿印刷用!$F$1,0,0,DATA!$B$45,1),OFFSET(帳簿印刷用!$C$1,0,0,DATA!$B$45,1),$B27,OFFSET(帳簿印刷用!$B$1,0,0,DATA!$B$45,1),"&gt;="&amp;DATE($B$2,4,1),OFFSET(帳簿印刷用!$B$1,0,0,DATA!$B$45,1),"&lt;"&amp;DATE($B$2,5,1))*$C27</f>
        <v>0</v>
      </c>
      <c r="L27" s="108">
        <f ca="1">SUMIFS(OFFSET(帳簿印刷用!$F$1,0,0,DATA!$B$45,1),OFFSET(帳簿印刷用!$C$1,0,0,DATA!$B$45,1),$B27,OFFSET(帳簿印刷用!$B$1,0,0,DATA!$B$45,1),"&gt;="&amp;DATE($B$2,5,1),OFFSET(帳簿印刷用!$B$1,0,0,DATA!$B$45,1),"&lt;"&amp;DATE($B$2,6,1))*$C27</f>
        <v>0</v>
      </c>
      <c r="M27" s="108">
        <f ca="1">SUMIFS(OFFSET(帳簿印刷用!$F$1,0,0,DATA!$B$45,1),OFFSET(帳簿印刷用!$C$1,0,0,DATA!$B$45,1),$B27,OFFSET(帳簿印刷用!$B$1,0,0,DATA!$B$45,1),"&gt;="&amp;DATE($B$2,6,1),OFFSET(帳簿印刷用!$B$1,0,0,DATA!$B$45,1),"&lt;"&amp;DATE($B$2,7,1))*$C27</f>
        <v>0</v>
      </c>
      <c r="N27" s="108">
        <f ca="1">SUMIFS(OFFSET(帳簿印刷用!$F$1,0,0,DATA!$B$45,1),OFFSET(帳簿印刷用!$C$1,0,0,DATA!$B$45,1),$B27,OFFSET(帳簿印刷用!$B$1,0,0,DATA!$B$45,1),"&gt;="&amp;DATE($B$2,7,1),OFFSET(帳簿印刷用!$B$1,0,0,DATA!$B$45,1),"&lt;"&amp;DATE($B$2,8,1))*$C27</f>
        <v>0</v>
      </c>
      <c r="O27" s="108">
        <f ca="1">SUMIFS(OFFSET(帳簿印刷用!$F$1,0,0,DATA!$B$45,1),OFFSET(帳簿印刷用!$C$1,0,0,DATA!$B$45,1),$B27,OFFSET(帳簿印刷用!$B$1,0,0,DATA!$B$45,1),"&gt;="&amp;DATE($B$2,8,1),OFFSET(帳簿印刷用!$B$1,0,0,DATA!$B$45,1),"&lt;"&amp;DATE($B$2,9,1))*$C27</f>
        <v>0</v>
      </c>
      <c r="P27" s="108">
        <f ca="1">SUMIFS(OFFSET(帳簿印刷用!$F$1,0,0,DATA!$B$45,1),OFFSET(帳簿印刷用!$C$1,0,0,DATA!$B$45,1),$B27,OFFSET(帳簿印刷用!$B$1,0,0,DATA!$B$45,1),"&gt;="&amp;DATE($B$2,9,1),OFFSET(帳簿印刷用!$B$1,0,0,DATA!$B$45,1),"&lt;"&amp;DATE($B$2,10,1))*$C27</f>
        <v>0</v>
      </c>
      <c r="Q27" s="108">
        <f ca="1">SUMIFS(OFFSET(帳簿印刷用!$F$1,0,0,DATA!$B$45,1),OFFSET(帳簿印刷用!$C$1,0,0,DATA!$B$45,1),$B27,OFFSET(帳簿印刷用!$B$1,0,0,DATA!$B$45,1),"&gt;="&amp;DATE($B$2,10,1),OFFSET(帳簿印刷用!$B$1,0,0,DATA!$B$45,1),"&lt;"&amp;DATE($B$2,11,1))*$C27</f>
        <v>0</v>
      </c>
      <c r="R27" s="108">
        <f ca="1">SUMIFS(OFFSET(帳簿印刷用!$F$1,0,0,DATA!$B$45,1),OFFSET(帳簿印刷用!$C$1,0,0,DATA!$B$45,1),$B27,OFFSET(帳簿印刷用!$B$1,0,0,DATA!$B$45,1),"&gt;="&amp;DATE($B$2,11,1),OFFSET(帳簿印刷用!$B$1,0,0,DATA!$B$45,1),"&lt;"&amp;DATE($B$2,12,1))*$C27</f>
        <v>0</v>
      </c>
      <c r="S27" s="109">
        <f ca="1">SUMIFS(OFFSET(帳簿印刷用!$F$1,0,0,DATA!$B$45,1),OFFSET(帳簿印刷用!$C$1,0,0,DATA!$B$45,1),$B27,OFFSET(帳簿印刷用!$B$1,0,0,DATA!$B$45,1),"&gt;="&amp;DATE($B$2,12,1),OFFSET(帳簿印刷用!$B$1,0,0,DATA!$B$45,1),"&lt;="&amp;DATE($B$2,12,31))*$C27</f>
        <v>0</v>
      </c>
      <c r="T27" s="19">
        <f t="shared" ca="1" si="1"/>
        <v>0</v>
      </c>
    </row>
    <row r="28" spans="2:20" ht="18.75" customHeight="1">
      <c r="B28" s="6" t="s">
        <v>15</v>
      </c>
      <c r="C28" s="34">
        <v>1</v>
      </c>
      <c r="D28" s="46">
        <f t="shared" si="0"/>
        <v>0</v>
      </c>
      <c r="F28" s="30">
        <f t="shared" ca="1" si="2"/>
        <v>0</v>
      </c>
      <c r="H28" s="107">
        <f ca="1">SUMIFS(OFFSET(帳簿印刷用!$F$1,0,0,DATA!$B$45,1),OFFSET(帳簿印刷用!$C$1,0,0,DATA!$B$45,1),$B28,OFFSET(帳簿印刷用!$B$1,0,0,DATA!$B$45,1),"&gt;="&amp;DATE($B$2,1,1),OFFSET(帳簿印刷用!$B$1,0,0,DATA!$B$45,1),"&lt;"&amp;DATE($B$2,2,1))*$C28</f>
        <v>0</v>
      </c>
      <c r="I28" s="108">
        <f ca="1">SUMIFS(OFFSET(帳簿印刷用!$F$1,0,0,DATA!$B$45,1),OFFSET(帳簿印刷用!$C$1,0,0,DATA!$B$45,1),$B28,OFFSET(帳簿印刷用!$B$1,0,0,DATA!$B$45,1),"&gt;="&amp;DATE($B$2,2,1),OFFSET(帳簿印刷用!$B$1,0,0,DATA!$B$45,1),"&lt;"&amp;DATE($B$2,3,1))*$C28</f>
        <v>0</v>
      </c>
      <c r="J28" s="108">
        <f ca="1">SUMIFS(OFFSET(帳簿印刷用!$F$1,0,0,DATA!$B$45,1),OFFSET(帳簿印刷用!$C$1,0,0,DATA!$B$45,1),$B28,OFFSET(帳簿印刷用!$B$1,0,0,DATA!$B$45,1),"&gt;="&amp;DATE($B$2,3,1),OFFSET(帳簿印刷用!$B$1,0,0,DATA!$B$45,1),"&lt;"&amp;DATE($B$2,4,1))*$C28</f>
        <v>0</v>
      </c>
      <c r="K28" s="108">
        <f ca="1">SUMIFS(OFFSET(帳簿印刷用!$F$1,0,0,DATA!$B$45,1),OFFSET(帳簿印刷用!$C$1,0,0,DATA!$B$45,1),$B28,OFFSET(帳簿印刷用!$B$1,0,0,DATA!$B$45,1),"&gt;="&amp;DATE($B$2,4,1),OFFSET(帳簿印刷用!$B$1,0,0,DATA!$B$45,1),"&lt;"&amp;DATE($B$2,5,1))*$C28</f>
        <v>0</v>
      </c>
      <c r="L28" s="108">
        <f ca="1">SUMIFS(OFFSET(帳簿印刷用!$F$1,0,0,DATA!$B$45,1),OFFSET(帳簿印刷用!$C$1,0,0,DATA!$B$45,1),$B28,OFFSET(帳簿印刷用!$B$1,0,0,DATA!$B$45,1),"&gt;="&amp;DATE($B$2,5,1),OFFSET(帳簿印刷用!$B$1,0,0,DATA!$B$45,1),"&lt;"&amp;DATE($B$2,6,1))*$C28</f>
        <v>0</v>
      </c>
      <c r="M28" s="108">
        <f ca="1">SUMIFS(OFFSET(帳簿印刷用!$F$1,0,0,DATA!$B$45,1),OFFSET(帳簿印刷用!$C$1,0,0,DATA!$B$45,1),$B28,OFFSET(帳簿印刷用!$B$1,0,0,DATA!$B$45,1),"&gt;="&amp;DATE($B$2,6,1),OFFSET(帳簿印刷用!$B$1,0,0,DATA!$B$45,1),"&lt;"&amp;DATE($B$2,7,1))*$C28</f>
        <v>0</v>
      </c>
      <c r="N28" s="108">
        <f ca="1">SUMIFS(OFFSET(帳簿印刷用!$F$1,0,0,DATA!$B$45,1),OFFSET(帳簿印刷用!$C$1,0,0,DATA!$B$45,1),$B28,OFFSET(帳簿印刷用!$B$1,0,0,DATA!$B$45,1),"&gt;="&amp;DATE($B$2,7,1),OFFSET(帳簿印刷用!$B$1,0,0,DATA!$B$45,1),"&lt;"&amp;DATE($B$2,8,1))*$C28</f>
        <v>0</v>
      </c>
      <c r="O28" s="108">
        <f ca="1">SUMIFS(OFFSET(帳簿印刷用!$F$1,0,0,DATA!$B$45,1),OFFSET(帳簿印刷用!$C$1,0,0,DATA!$B$45,1),$B28,OFFSET(帳簿印刷用!$B$1,0,0,DATA!$B$45,1),"&gt;="&amp;DATE($B$2,8,1),OFFSET(帳簿印刷用!$B$1,0,0,DATA!$B$45,1),"&lt;"&amp;DATE($B$2,9,1))*$C28</f>
        <v>0</v>
      </c>
      <c r="P28" s="108">
        <f ca="1">SUMIFS(OFFSET(帳簿印刷用!$F$1,0,0,DATA!$B$45,1),OFFSET(帳簿印刷用!$C$1,0,0,DATA!$B$45,1),$B28,OFFSET(帳簿印刷用!$B$1,0,0,DATA!$B$45,1),"&gt;="&amp;DATE($B$2,9,1),OFFSET(帳簿印刷用!$B$1,0,0,DATA!$B$45,1),"&lt;"&amp;DATE($B$2,10,1))*$C28</f>
        <v>0</v>
      </c>
      <c r="Q28" s="108">
        <f ca="1">SUMIFS(OFFSET(帳簿印刷用!$F$1,0,0,DATA!$B$45,1),OFFSET(帳簿印刷用!$C$1,0,0,DATA!$B$45,1),$B28,OFFSET(帳簿印刷用!$B$1,0,0,DATA!$B$45,1),"&gt;="&amp;DATE($B$2,10,1),OFFSET(帳簿印刷用!$B$1,0,0,DATA!$B$45,1),"&lt;"&amp;DATE($B$2,11,1))*$C28</f>
        <v>0</v>
      </c>
      <c r="R28" s="108">
        <f ca="1">SUMIFS(OFFSET(帳簿印刷用!$F$1,0,0,DATA!$B$45,1),OFFSET(帳簿印刷用!$C$1,0,0,DATA!$B$45,1),$B28,OFFSET(帳簿印刷用!$B$1,0,0,DATA!$B$45,1),"&gt;="&amp;DATE($B$2,11,1),OFFSET(帳簿印刷用!$B$1,0,0,DATA!$B$45,1),"&lt;"&amp;DATE($B$2,12,1))*$C28</f>
        <v>0</v>
      </c>
      <c r="S28" s="109">
        <f ca="1">SUMIFS(OFFSET(帳簿印刷用!$F$1,0,0,DATA!$B$45,1),OFFSET(帳簿印刷用!$C$1,0,0,DATA!$B$45,1),$B28,OFFSET(帳簿印刷用!$B$1,0,0,DATA!$B$45,1),"&gt;="&amp;DATE($B$2,12,1),OFFSET(帳簿印刷用!$B$1,0,0,DATA!$B$45,1),"&lt;="&amp;DATE($B$2,12,31))*$C28</f>
        <v>0</v>
      </c>
      <c r="T28" s="19">
        <f t="shared" ca="1" si="1"/>
        <v>0</v>
      </c>
    </row>
    <row r="29" spans="2:20" ht="18.75" customHeight="1">
      <c r="B29" s="6" t="s">
        <v>16</v>
      </c>
      <c r="C29" s="34">
        <v>1</v>
      </c>
      <c r="D29" s="46">
        <f t="shared" si="0"/>
        <v>0</v>
      </c>
      <c r="F29" s="30">
        <f t="shared" ca="1" si="2"/>
        <v>0</v>
      </c>
      <c r="H29" s="107">
        <f ca="1">SUMIFS(OFFSET(帳簿印刷用!$F$1,0,0,DATA!$B$45,1),OFFSET(帳簿印刷用!$C$1,0,0,DATA!$B$45,1),$B29,OFFSET(帳簿印刷用!$B$1,0,0,DATA!$B$45,1),"&gt;="&amp;DATE($B$2,1,1),OFFSET(帳簿印刷用!$B$1,0,0,DATA!$B$45,1),"&lt;"&amp;DATE($B$2,2,1))*$C29</f>
        <v>0</v>
      </c>
      <c r="I29" s="108">
        <f ca="1">SUMIFS(OFFSET(帳簿印刷用!$F$1,0,0,DATA!$B$45,1),OFFSET(帳簿印刷用!$C$1,0,0,DATA!$B$45,1),$B29,OFFSET(帳簿印刷用!$B$1,0,0,DATA!$B$45,1),"&gt;="&amp;DATE($B$2,2,1),OFFSET(帳簿印刷用!$B$1,0,0,DATA!$B$45,1),"&lt;"&amp;DATE($B$2,3,1))*$C29</f>
        <v>0</v>
      </c>
      <c r="J29" s="108">
        <f ca="1">SUMIFS(OFFSET(帳簿印刷用!$F$1,0,0,DATA!$B$45,1),OFFSET(帳簿印刷用!$C$1,0,0,DATA!$B$45,1),$B29,OFFSET(帳簿印刷用!$B$1,0,0,DATA!$B$45,1),"&gt;="&amp;DATE($B$2,3,1),OFFSET(帳簿印刷用!$B$1,0,0,DATA!$B$45,1),"&lt;"&amp;DATE($B$2,4,1))*$C29</f>
        <v>0</v>
      </c>
      <c r="K29" s="108">
        <f ca="1">SUMIFS(OFFSET(帳簿印刷用!$F$1,0,0,DATA!$B$45,1),OFFSET(帳簿印刷用!$C$1,0,0,DATA!$B$45,1),$B29,OFFSET(帳簿印刷用!$B$1,0,0,DATA!$B$45,1),"&gt;="&amp;DATE($B$2,4,1),OFFSET(帳簿印刷用!$B$1,0,0,DATA!$B$45,1),"&lt;"&amp;DATE($B$2,5,1))*$C29</f>
        <v>0</v>
      </c>
      <c r="L29" s="108">
        <f ca="1">SUMIFS(OFFSET(帳簿印刷用!$F$1,0,0,DATA!$B$45,1),OFFSET(帳簿印刷用!$C$1,0,0,DATA!$B$45,1),$B29,OFFSET(帳簿印刷用!$B$1,0,0,DATA!$B$45,1),"&gt;="&amp;DATE($B$2,5,1),OFFSET(帳簿印刷用!$B$1,0,0,DATA!$B$45,1),"&lt;"&amp;DATE($B$2,6,1))*$C29</f>
        <v>0</v>
      </c>
      <c r="M29" s="108">
        <f ca="1">SUMIFS(OFFSET(帳簿印刷用!$F$1,0,0,DATA!$B$45,1),OFFSET(帳簿印刷用!$C$1,0,0,DATA!$B$45,1),$B29,OFFSET(帳簿印刷用!$B$1,0,0,DATA!$B$45,1),"&gt;="&amp;DATE($B$2,6,1),OFFSET(帳簿印刷用!$B$1,0,0,DATA!$B$45,1),"&lt;"&amp;DATE($B$2,7,1))*$C29</f>
        <v>0</v>
      </c>
      <c r="N29" s="108">
        <f ca="1">SUMIFS(OFFSET(帳簿印刷用!$F$1,0,0,DATA!$B$45,1),OFFSET(帳簿印刷用!$C$1,0,0,DATA!$B$45,1),$B29,OFFSET(帳簿印刷用!$B$1,0,0,DATA!$B$45,1),"&gt;="&amp;DATE($B$2,7,1),OFFSET(帳簿印刷用!$B$1,0,0,DATA!$B$45,1),"&lt;"&amp;DATE($B$2,8,1))*$C29</f>
        <v>0</v>
      </c>
      <c r="O29" s="108">
        <f ca="1">SUMIFS(OFFSET(帳簿印刷用!$F$1,0,0,DATA!$B$45,1),OFFSET(帳簿印刷用!$C$1,0,0,DATA!$B$45,1),$B29,OFFSET(帳簿印刷用!$B$1,0,0,DATA!$B$45,1),"&gt;="&amp;DATE($B$2,8,1),OFFSET(帳簿印刷用!$B$1,0,0,DATA!$B$45,1),"&lt;"&amp;DATE($B$2,9,1))*$C29</f>
        <v>0</v>
      </c>
      <c r="P29" s="108">
        <f ca="1">SUMIFS(OFFSET(帳簿印刷用!$F$1,0,0,DATA!$B$45,1),OFFSET(帳簿印刷用!$C$1,0,0,DATA!$B$45,1),$B29,OFFSET(帳簿印刷用!$B$1,0,0,DATA!$B$45,1),"&gt;="&amp;DATE($B$2,9,1),OFFSET(帳簿印刷用!$B$1,0,0,DATA!$B$45,1),"&lt;"&amp;DATE($B$2,10,1))*$C29</f>
        <v>0</v>
      </c>
      <c r="Q29" s="108">
        <f ca="1">SUMIFS(OFFSET(帳簿印刷用!$F$1,0,0,DATA!$B$45,1),OFFSET(帳簿印刷用!$C$1,0,0,DATA!$B$45,1),$B29,OFFSET(帳簿印刷用!$B$1,0,0,DATA!$B$45,1),"&gt;="&amp;DATE($B$2,10,1),OFFSET(帳簿印刷用!$B$1,0,0,DATA!$B$45,1),"&lt;"&amp;DATE($B$2,11,1))*$C29</f>
        <v>0</v>
      </c>
      <c r="R29" s="108">
        <f ca="1">SUMIFS(OFFSET(帳簿印刷用!$F$1,0,0,DATA!$B$45,1),OFFSET(帳簿印刷用!$C$1,0,0,DATA!$B$45,1),$B29,OFFSET(帳簿印刷用!$B$1,0,0,DATA!$B$45,1),"&gt;="&amp;DATE($B$2,11,1),OFFSET(帳簿印刷用!$B$1,0,0,DATA!$B$45,1),"&lt;"&amp;DATE($B$2,12,1))*$C29</f>
        <v>0</v>
      </c>
      <c r="S29" s="109">
        <f ca="1">SUMIFS(OFFSET(帳簿印刷用!$F$1,0,0,DATA!$B$45,1),OFFSET(帳簿印刷用!$C$1,0,0,DATA!$B$45,1),$B29,OFFSET(帳簿印刷用!$B$1,0,0,DATA!$B$45,1),"&gt;="&amp;DATE($B$2,12,1),OFFSET(帳簿印刷用!$B$1,0,0,DATA!$B$45,1),"&lt;="&amp;DATE($B$2,12,31))*$C29</f>
        <v>0</v>
      </c>
      <c r="T29" s="19">
        <f t="shared" ca="1" si="1"/>
        <v>0</v>
      </c>
    </row>
    <row r="30" spans="2:20" ht="18.75" customHeight="1">
      <c r="B30" s="39" t="s">
        <v>48</v>
      </c>
      <c r="C30" s="34">
        <v>1</v>
      </c>
      <c r="D30" s="46">
        <f t="shared" si="0"/>
        <v>0</v>
      </c>
      <c r="F30" s="30">
        <f t="shared" ca="1" si="2"/>
        <v>0</v>
      </c>
      <c r="H30" s="107">
        <f ca="1">SUMIFS(OFFSET(帳簿印刷用!$F$1,0,0,DATA!$B$45,1),OFFSET(帳簿印刷用!$C$1,0,0,DATA!$B$45,1),$B30,OFFSET(帳簿印刷用!$B$1,0,0,DATA!$B$45,1),"&gt;="&amp;DATE($B$2,1,1),OFFSET(帳簿印刷用!$B$1,0,0,DATA!$B$45,1),"&lt;"&amp;DATE($B$2,2,1))*$C30</f>
        <v>0</v>
      </c>
      <c r="I30" s="108">
        <f ca="1">SUMIFS(OFFSET(帳簿印刷用!$F$1,0,0,DATA!$B$45,1),OFFSET(帳簿印刷用!$C$1,0,0,DATA!$B$45,1),$B30,OFFSET(帳簿印刷用!$B$1,0,0,DATA!$B$45,1),"&gt;="&amp;DATE($B$2,2,1),OFFSET(帳簿印刷用!$B$1,0,0,DATA!$B$45,1),"&lt;"&amp;DATE($B$2,3,1))*$C30</f>
        <v>0</v>
      </c>
      <c r="J30" s="108">
        <f ca="1">SUMIFS(OFFSET(帳簿印刷用!$F$1,0,0,DATA!$B$45,1),OFFSET(帳簿印刷用!$C$1,0,0,DATA!$B$45,1),$B30,OFFSET(帳簿印刷用!$B$1,0,0,DATA!$B$45,1),"&gt;="&amp;DATE($B$2,3,1),OFFSET(帳簿印刷用!$B$1,0,0,DATA!$B$45,1),"&lt;"&amp;DATE($B$2,4,1))*$C30</f>
        <v>0</v>
      </c>
      <c r="K30" s="108">
        <f ca="1">SUMIFS(OFFSET(帳簿印刷用!$F$1,0,0,DATA!$B$45,1),OFFSET(帳簿印刷用!$C$1,0,0,DATA!$B$45,1),$B30,OFFSET(帳簿印刷用!$B$1,0,0,DATA!$B$45,1),"&gt;="&amp;DATE($B$2,4,1),OFFSET(帳簿印刷用!$B$1,0,0,DATA!$B$45,1),"&lt;"&amp;DATE($B$2,5,1))*$C30</f>
        <v>0</v>
      </c>
      <c r="L30" s="108">
        <f ca="1">SUMIFS(OFFSET(帳簿印刷用!$F$1,0,0,DATA!$B$45,1),OFFSET(帳簿印刷用!$C$1,0,0,DATA!$B$45,1),$B30,OFFSET(帳簿印刷用!$B$1,0,0,DATA!$B$45,1),"&gt;="&amp;DATE($B$2,5,1),OFFSET(帳簿印刷用!$B$1,0,0,DATA!$B$45,1),"&lt;"&amp;DATE($B$2,6,1))*$C30</f>
        <v>0</v>
      </c>
      <c r="M30" s="108">
        <f ca="1">SUMIFS(OFFSET(帳簿印刷用!$F$1,0,0,DATA!$B$45,1),OFFSET(帳簿印刷用!$C$1,0,0,DATA!$B$45,1),$B30,OFFSET(帳簿印刷用!$B$1,0,0,DATA!$B$45,1),"&gt;="&amp;DATE($B$2,6,1),OFFSET(帳簿印刷用!$B$1,0,0,DATA!$B$45,1),"&lt;"&amp;DATE($B$2,7,1))*$C30</f>
        <v>0</v>
      </c>
      <c r="N30" s="108">
        <f ca="1">SUMIFS(OFFSET(帳簿印刷用!$F$1,0,0,DATA!$B$45,1),OFFSET(帳簿印刷用!$C$1,0,0,DATA!$B$45,1),$B30,OFFSET(帳簿印刷用!$B$1,0,0,DATA!$B$45,1),"&gt;="&amp;DATE($B$2,7,1),OFFSET(帳簿印刷用!$B$1,0,0,DATA!$B$45,1),"&lt;"&amp;DATE($B$2,8,1))*$C30</f>
        <v>0</v>
      </c>
      <c r="O30" s="108">
        <f ca="1">SUMIFS(OFFSET(帳簿印刷用!$F$1,0,0,DATA!$B$45,1),OFFSET(帳簿印刷用!$C$1,0,0,DATA!$B$45,1),$B30,OFFSET(帳簿印刷用!$B$1,0,0,DATA!$B$45,1),"&gt;="&amp;DATE($B$2,8,1),OFFSET(帳簿印刷用!$B$1,0,0,DATA!$B$45,1),"&lt;"&amp;DATE($B$2,9,1))*$C30</f>
        <v>0</v>
      </c>
      <c r="P30" s="108">
        <f ca="1">SUMIFS(OFFSET(帳簿印刷用!$F$1,0,0,DATA!$B$45,1),OFFSET(帳簿印刷用!$C$1,0,0,DATA!$B$45,1),$B30,OFFSET(帳簿印刷用!$B$1,0,0,DATA!$B$45,1),"&gt;="&amp;DATE($B$2,9,1),OFFSET(帳簿印刷用!$B$1,0,0,DATA!$B$45,1),"&lt;"&amp;DATE($B$2,10,1))*$C30</f>
        <v>0</v>
      </c>
      <c r="Q30" s="108">
        <f ca="1">SUMIFS(OFFSET(帳簿印刷用!$F$1,0,0,DATA!$B$45,1),OFFSET(帳簿印刷用!$C$1,0,0,DATA!$B$45,1),$B30,OFFSET(帳簿印刷用!$B$1,0,0,DATA!$B$45,1),"&gt;="&amp;DATE($B$2,10,1),OFFSET(帳簿印刷用!$B$1,0,0,DATA!$B$45,1),"&lt;"&amp;DATE($B$2,11,1))*$C30</f>
        <v>0</v>
      </c>
      <c r="R30" s="108">
        <f ca="1">SUMIFS(OFFSET(帳簿印刷用!$F$1,0,0,DATA!$B$45,1),OFFSET(帳簿印刷用!$C$1,0,0,DATA!$B$45,1),$B30,OFFSET(帳簿印刷用!$B$1,0,0,DATA!$B$45,1),"&gt;="&amp;DATE($B$2,11,1),OFFSET(帳簿印刷用!$B$1,0,0,DATA!$B$45,1),"&lt;"&amp;DATE($B$2,12,1))*$C30</f>
        <v>0</v>
      </c>
      <c r="S30" s="109">
        <f ca="1">SUMIFS(OFFSET(帳簿印刷用!$F$1,0,0,DATA!$B$45,1),OFFSET(帳簿印刷用!$C$1,0,0,DATA!$B$45,1),$B30,OFFSET(帳簿印刷用!$B$1,0,0,DATA!$B$45,1),"&gt;="&amp;DATE($B$2,12,1),OFFSET(帳簿印刷用!$B$1,0,0,DATA!$B$45,1),"&lt;="&amp;DATE($B$2,12,31))*$C30</f>
        <v>0</v>
      </c>
      <c r="T30" s="19">
        <f t="shared" ca="1" si="1"/>
        <v>0</v>
      </c>
    </row>
    <row r="31" spans="2:20" ht="18.75" customHeight="1">
      <c r="B31" s="39" t="s">
        <v>53</v>
      </c>
      <c r="C31" s="34">
        <v>1</v>
      </c>
      <c r="D31" s="46">
        <f t="shared" si="0"/>
        <v>0</v>
      </c>
      <c r="F31" s="30">
        <f t="shared" ca="1" si="2"/>
        <v>0</v>
      </c>
      <c r="H31" s="107">
        <f ca="1">SUMIFS(OFFSET(帳簿印刷用!$F$1,0,0,DATA!$B$45,1),OFFSET(帳簿印刷用!$C$1,0,0,DATA!$B$45,1),$B31,OFFSET(帳簿印刷用!$B$1,0,0,DATA!$B$45,1),"&gt;="&amp;DATE($B$2,1,1),OFFSET(帳簿印刷用!$B$1,0,0,DATA!$B$45,1),"&lt;"&amp;DATE($B$2,2,1))*$C31</f>
        <v>0</v>
      </c>
      <c r="I31" s="108">
        <f ca="1">SUMIFS(OFFSET(帳簿印刷用!$F$1,0,0,DATA!$B$45,1),OFFSET(帳簿印刷用!$C$1,0,0,DATA!$B$45,1),$B31,OFFSET(帳簿印刷用!$B$1,0,0,DATA!$B$45,1),"&gt;="&amp;DATE($B$2,2,1),OFFSET(帳簿印刷用!$B$1,0,0,DATA!$B$45,1),"&lt;"&amp;DATE($B$2,3,1))*$C31</f>
        <v>0</v>
      </c>
      <c r="J31" s="108">
        <f ca="1">SUMIFS(OFFSET(帳簿印刷用!$F$1,0,0,DATA!$B$45,1),OFFSET(帳簿印刷用!$C$1,0,0,DATA!$B$45,1),$B31,OFFSET(帳簿印刷用!$B$1,0,0,DATA!$B$45,1),"&gt;="&amp;DATE($B$2,3,1),OFFSET(帳簿印刷用!$B$1,0,0,DATA!$B$45,1),"&lt;"&amp;DATE($B$2,4,1))*$C31</f>
        <v>0</v>
      </c>
      <c r="K31" s="108">
        <f ca="1">SUMIFS(OFFSET(帳簿印刷用!$F$1,0,0,DATA!$B$45,1),OFFSET(帳簿印刷用!$C$1,0,0,DATA!$B$45,1),$B31,OFFSET(帳簿印刷用!$B$1,0,0,DATA!$B$45,1),"&gt;="&amp;DATE($B$2,4,1),OFFSET(帳簿印刷用!$B$1,0,0,DATA!$B$45,1),"&lt;"&amp;DATE($B$2,5,1))*$C31</f>
        <v>0</v>
      </c>
      <c r="L31" s="108">
        <f ca="1">SUMIFS(OFFSET(帳簿印刷用!$F$1,0,0,DATA!$B$45,1),OFFSET(帳簿印刷用!$C$1,0,0,DATA!$B$45,1),$B31,OFFSET(帳簿印刷用!$B$1,0,0,DATA!$B$45,1),"&gt;="&amp;DATE($B$2,5,1),OFFSET(帳簿印刷用!$B$1,0,0,DATA!$B$45,1),"&lt;"&amp;DATE($B$2,6,1))*$C31</f>
        <v>0</v>
      </c>
      <c r="M31" s="108">
        <f ca="1">SUMIFS(OFFSET(帳簿印刷用!$F$1,0,0,DATA!$B$45,1),OFFSET(帳簿印刷用!$C$1,0,0,DATA!$B$45,1),$B31,OFFSET(帳簿印刷用!$B$1,0,0,DATA!$B$45,1),"&gt;="&amp;DATE($B$2,6,1),OFFSET(帳簿印刷用!$B$1,0,0,DATA!$B$45,1),"&lt;"&amp;DATE($B$2,7,1))*$C31</f>
        <v>0</v>
      </c>
      <c r="N31" s="108">
        <f ca="1">SUMIFS(OFFSET(帳簿印刷用!$F$1,0,0,DATA!$B$45,1),OFFSET(帳簿印刷用!$C$1,0,0,DATA!$B$45,1),$B31,OFFSET(帳簿印刷用!$B$1,0,0,DATA!$B$45,1),"&gt;="&amp;DATE($B$2,7,1),OFFSET(帳簿印刷用!$B$1,0,0,DATA!$B$45,1),"&lt;"&amp;DATE($B$2,8,1))*$C31</f>
        <v>0</v>
      </c>
      <c r="O31" s="108">
        <f ca="1">SUMIFS(OFFSET(帳簿印刷用!$F$1,0,0,DATA!$B$45,1),OFFSET(帳簿印刷用!$C$1,0,0,DATA!$B$45,1),$B31,OFFSET(帳簿印刷用!$B$1,0,0,DATA!$B$45,1),"&gt;="&amp;DATE($B$2,8,1),OFFSET(帳簿印刷用!$B$1,0,0,DATA!$B$45,1),"&lt;"&amp;DATE($B$2,9,1))*$C31</f>
        <v>0</v>
      </c>
      <c r="P31" s="108">
        <f ca="1">SUMIFS(OFFSET(帳簿印刷用!$F$1,0,0,DATA!$B$45,1),OFFSET(帳簿印刷用!$C$1,0,0,DATA!$B$45,1),$B31,OFFSET(帳簿印刷用!$B$1,0,0,DATA!$B$45,1),"&gt;="&amp;DATE($B$2,9,1),OFFSET(帳簿印刷用!$B$1,0,0,DATA!$B$45,1),"&lt;"&amp;DATE($B$2,10,1))*$C31</f>
        <v>0</v>
      </c>
      <c r="Q31" s="108">
        <f ca="1">SUMIFS(OFFSET(帳簿印刷用!$F$1,0,0,DATA!$B$45,1),OFFSET(帳簿印刷用!$C$1,0,0,DATA!$B$45,1),$B31,OFFSET(帳簿印刷用!$B$1,0,0,DATA!$B$45,1),"&gt;="&amp;DATE($B$2,10,1),OFFSET(帳簿印刷用!$B$1,0,0,DATA!$B$45,1),"&lt;"&amp;DATE($B$2,11,1))*$C31</f>
        <v>0</v>
      </c>
      <c r="R31" s="108">
        <f ca="1">SUMIFS(OFFSET(帳簿印刷用!$F$1,0,0,DATA!$B$45,1),OFFSET(帳簿印刷用!$C$1,0,0,DATA!$B$45,1),$B31,OFFSET(帳簿印刷用!$B$1,0,0,DATA!$B$45,1),"&gt;="&amp;DATE($B$2,11,1),OFFSET(帳簿印刷用!$B$1,0,0,DATA!$B$45,1),"&lt;"&amp;DATE($B$2,12,1))*$C31</f>
        <v>0</v>
      </c>
      <c r="S31" s="109">
        <f ca="1">SUMIFS(OFFSET(帳簿印刷用!$F$1,0,0,DATA!$B$45,1),OFFSET(帳簿印刷用!$C$1,0,0,DATA!$B$45,1),$B31,OFFSET(帳簿印刷用!$B$1,0,0,DATA!$B$45,1),"&gt;="&amp;DATE($B$2,12,1),OFFSET(帳簿印刷用!$B$1,0,0,DATA!$B$45,1),"&lt;="&amp;DATE($B$2,12,31))*$C31</f>
        <v>0</v>
      </c>
      <c r="T31" s="19">
        <f t="shared" ca="1" si="1"/>
        <v>0</v>
      </c>
    </row>
    <row r="32" spans="2:20" ht="18.75" customHeight="1">
      <c r="B32" s="39" t="s">
        <v>49</v>
      </c>
      <c r="C32" s="34">
        <v>1</v>
      </c>
      <c r="D32" s="46">
        <f t="shared" si="0"/>
        <v>0</v>
      </c>
      <c r="F32" s="30">
        <f t="shared" ca="1" si="2"/>
        <v>0</v>
      </c>
      <c r="H32" s="107">
        <f ca="1">SUMIFS(OFFSET(帳簿印刷用!$F$1,0,0,DATA!$B$45,1),OFFSET(帳簿印刷用!$C$1,0,0,DATA!$B$45,1),$B32,OFFSET(帳簿印刷用!$B$1,0,0,DATA!$B$45,1),"&gt;="&amp;DATE($B$2,1,1),OFFSET(帳簿印刷用!$B$1,0,0,DATA!$B$45,1),"&lt;"&amp;DATE($B$2,2,1))*$C32</f>
        <v>0</v>
      </c>
      <c r="I32" s="108">
        <f ca="1">SUMIFS(OFFSET(帳簿印刷用!$F$1,0,0,DATA!$B$45,1),OFFSET(帳簿印刷用!$C$1,0,0,DATA!$B$45,1),$B32,OFFSET(帳簿印刷用!$B$1,0,0,DATA!$B$45,1),"&gt;="&amp;DATE($B$2,2,1),OFFSET(帳簿印刷用!$B$1,0,0,DATA!$B$45,1),"&lt;"&amp;DATE($B$2,3,1))*$C32</f>
        <v>0</v>
      </c>
      <c r="J32" s="108">
        <f ca="1">SUMIFS(OFFSET(帳簿印刷用!$F$1,0,0,DATA!$B$45,1),OFFSET(帳簿印刷用!$C$1,0,0,DATA!$B$45,1),$B32,OFFSET(帳簿印刷用!$B$1,0,0,DATA!$B$45,1),"&gt;="&amp;DATE($B$2,3,1),OFFSET(帳簿印刷用!$B$1,0,0,DATA!$B$45,1),"&lt;"&amp;DATE($B$2,4,1))*$C32</f>
        <v>0</v>
      </c>
      <c r="K32" s="108">
        <f ca="1">SUMIFS(OFFSET(帳簿印刷用!$F$1,0,0,DATA!$B$45,1),OFFSET(帳簿印刷用!$C$1,0,0,DATA!$B$45,1),$B32,OFFSET(帳簿印刷用!$B$1,0,0,DATA!$B$45,1),"&gt;="&amp;DATE($B$2,4,1),OFFSET(帳簿印刷用!$B$1,0,0,DATA!$B$45,1),"&lt;"&amp;DATE($B$2,5,1))*$C32</f>
        <v>0</v>
      </c>
      <c r="L32" s="108">
        <f ca="1">SUMIFS(OFFSET(帳簿印刷用!$F$1,0,0,DATA!$B$45,1),OFFSET(帳簿印刷用!$C$1,0,0,DATA!$B$45,1),$B32,OFFSET(帳簿印刷用!$B$1,0,0,DATA!$B$45,1),"&gt;="&amp;DATE($B$2,5,1),OFFSET(帳簿印刷用!$B$1,0,0,DATA!$B$45,1),"&lt;"&amp;DATE($B$2,6,1))*$C32</f>
        <v>0</v>
      </c>
      <c r="M32" s="108">
        <f ca="1">SUMIFS(OFFSET(帳簿印刷用!$F$1,0,0,DATA!$B$45,1),OFFSET(帳簿印刷用!$C$1,0,0,DATA!$B$45,1),$B32,OFFSET(帳簿印刷用!$B$1,0,0,DATA!$B$45,1),"&gt;="&amp;DATE($B$2,6,1),OFFSET(帳簿印刷用!$B$1,0,0,DATA!$B$45,1),"&lt;"&amp;DATE($B$2,7,1))*$C32</f>
        <v>0</v>
      </c>
      <c r="N32" s="108">
        <f ca="1">SUMIFS(OFFSET(帳簿印刷用!$F$1,0,0,DATA!$B$45,1),OFFSET(帳簿印刷用!$C$1,0,0,DATA!$B$45,1),$B32,OFFSET(帳簿印刷用!$B$1,0,0,DATA!$B$45,1),"&gt;="&amp;DATE($B$2,7,1),OFFSET(帳簿印刷用!$B$1,0,0,DATA!$B$45,1),"&lt;"&amp;DATE($B$2,8,1))*$C32</f>
        <v>0</v>
      </c>
      <c r="O32" s="108">
        <f ca="1">SUMIFS(OFFSET(帳簿印刷用!$F$1,0,0,DATA!$B$45,1),OFFSET(帳簿印刷用!$C$1,0,0,DATA!$B$45,1),$B32,OFFSET(帳簿印刷用!$B$1,0,0,DATA!$B$45,1),"&gt;="&amp;DATE($B$2,8,1),OFFSET(帳簿印刷用!$B$1,0,0,DATA!$B$45,1),"&lt;"&amp;DATE($B$2,9,1))*$C32</f>
        <v>0</v>
      </c>
      <c r="P32" s="108">
        <f ca="1">SUMIFS(OFFSET(帳簿印刷用!$F$1,0,0,DATA!$B$45,1),OFFSET(帳簿印刷用!$C$1,0,0,DATA!$B$45,1),$B32,OFFSET(帳簿印刷用!$B$1,0,0,DATA!$B$45,1),"&gt;="&amp;DATE($B$2,9,1),OFFSET(帳簿印刷用!$B$1,0,0,DATA!$B$45,1),"&lt;"&amp;DATE($B$2,10,1))*$C32</f>
        <v>0</v>
      </c>
      <c r="Q32" s="108">
        <f ca="1">SUMIFS(OFFSET(帳簿印刷用!$F$1,0,0,DATA!$B$45,1),OFFSET(帳簿印刷用!$C$1,0,0,DATA!$B$45,1),$B32,OFFSET(帳簿印刷用!$B$1,0,0,DATA!$B$45,1),"&gt;="&amp;DATE($B$2,10,1),OFFSET(帳簿印刷用!$B$1,0,0,DATA!$B$45,1),"&lt;"&amp;DATE($B$2,11,1))*$C32</f>
        <v>0</v>
      </c>
      <c r="R32" s="108">
        <f ca="1">SUMIFS(OFFSET(帳簿印刷用!$F$1,0,0,DATA!$B$45,1),OFFSET(帳簿印刷用!$C$1,0,0,DATA!$B$45,1),$B32,OFFSET(帳簿印刷用!$B$1,0,0,DATA!$B$45,1),"&gt;="&amp;DATE($B$2,11,1),OFFSET(帳簿印刷用!$B$1,0,0,DATA!$B$45,1),"&lt;"&amp;DATE($B$2,12,1))*$C32</f>
        <v>0</v>
      </c>
      <c r="S32" s="109">
        <f ca="1">SUMIFS(OFFSET(帳簿印刷用!$F$1,0,0,DATA!$B$45,1),OFFSET(帳簿印刷用!$C$1,0,0,DATA!$B$45,1),$B32,OFFSET(帳簿印刷用!$B$1,0,0,DATA!$B$45,1),"&gt;="&amp;DATE($B$2,12,1),OFFSET(帳簿印刷用!$B$1,0,0,DATA!$B$45,1),"&lt;="&amp;DATE($B$2,12,31))*$C32</f>
        <v>0</v>
      </c>
      <c r="T32" s="19">
        <f t="shared" ca="1" si="1"/>
        <v>0</v>
      </c>
    </row>
    <row r="33" spans="2:20" ht="18.75" customHeight="1">
      <c r="B33" s="39" t="s">
        <v>50</v>
      </c>
      <c r="C33" s="34">
        <v>1</v>
      </c>
      <c r="D33" s="46">
        <f t="shared" si="0"/>
        <v>0</v>
      </c>
      <c r="F33" s="30">
        <f t="shared" ca="1" si="2"/>
        <v>0</v>
      </c>
      <c r="H33" s="107">
        <f ca="1">SUMIFS(OFFSET(帳簿印刷用!$F$1,0,0,DATA!$B$45,1),OFFSET(帳簿印刷用!$C$1,0,0,DATA!$B$45,1),$B33,OFFSET(帳簿印刷用!$B$1,0,0,DATA!$B$45,1),"&gt;="&amp;DATE($B$2,1,1),OFFSET(帳簿印刷用!$B$1,0,0,DATA!$B$45,1),"&lt;"&amp;DATE($B$2,2,1))*$C33</f>
        <v>0</v>
      </c>
      <c r="I33" s="108">
        <f ca="1">SUMIFS(OFFSET(帳簿印刷用!$F$1,0,0,DATA!$B$45,1),OFFSET(帳簿印刷用!$C$1,0,0,DATA!$B$45,1),$B33,OFFSET(帳簿印刷用!$B$1,0,0,DATA!$B$45,1),"&gt;="&amp;DATE($B$2,2,1),OFFSET(帳簿印刷用!$B$1,0,0,DATA!$B$45,1),"&lt;"&amp;DATE($B$2,3,1))*$C33</f>
        <v>0</v>
      </c>
      <c r="J33" s="108">
        <f ca="1">SUMIFS(OFFSET(帳簿印刷用!$F$1,0,0,DATA!$B$45,1),OFFSET(帳簿印刷用!$C$1,0,0,DATA!$B$45,1),$B33,OFFSET(帳簿印刷用!$B$1,0,0,DATA!$B$45,1),"&gt;="&amp;DATE($B$2,3,1),OFFSET(帳簿印刷用!$B$1,0,0,DATA!$B$45,1),"&lt;"&amp;DATE($B$2,4,1))*$C33</f>
        <v>0</v>
      </c>
      <c r="K33" s="108">
        <f ca="1">SUMIFS(OFFSET(帳簿印刷用!$F$1,0,0,DATA!$B$45,1),OFFSET(帳簿印刷用!$C$1,0,0,DATA!$B$45,1),$B33,OFFSET(帳簿印刷用!$B$1,0,0,DATA!$B$45,1),"&gt;="&amp;DATE($B$2,4,1),OFFSET(帳簿印刷用!$B$1,0,0,DATA!$B$45,1),"&lt;"&amp;DATE($B$2,5,1))*$C33</f>
        <v>0</v>
      </c>
      <c r="L33" s="108">
        <f ca="1">SUMIFS(OFFSET(帳簿印刷用!$F$1,0,0,DATA!$B$45,1),OFFSET(帳簿印刷用!$C$1,0,0,DATA!$B$45,1),$B33,OFFSET(帳簿印刷用!$B$1,0,0,DATA!$B$45,1),"&gt;="&amp;DATE($B$2,5,1),OFFSET(帳簿印刷用!$B$1,0,0,DATA!$B$45,1),"&lt;"&amp;DATE($B$2,6,1))*$C33</f>
        <v>0</v>
      </c>
      <c r="M33" s="108">
        <f ca="1">SUMIFS(OFFSET(帳簿印刷用!$F$1,0,0,DATA!$B$45,1),OFFSET(帳簿印刷用!$C$1,0,0,DATA!$B$45,1),$B33,OFFSET(帳簿印刷用!$B$1,0,0,DATA!$B$45,1),"&gt;="&amp;DATE($B$2,6,1),OFFSET(帳簿印刷用!$B$1,0,0,DATA!$B$45,1),"&lt;"&amp;DATE($B$2,7,1))*$C33</f>
        <v>0</v>
      </c>
      <c r="N33" s="108">
        <f ca="1">SUMIFS(OFFSET(帳簿印刷用!$F$1,0,0,DATA!$B$45,1),OFFSET(帳簿印刷用!$C$1,0,0,DATA!$B$45,1),$B33,OFFSET(帳簿印刷用!$B$1,0,0,DATA!$B$45,1),"&gt;="&amp;DATE($B$2,7,1),OFFSET(帳簿印刷用!$B$1,0,0,DATA!$B$45,1),"&lt;"&amp;DATE($B$2,8,1))*$C33</f>
        <v>0</v>
      </c>
      <c r="O33" s="108">
        <f ca="1">SUMIFS(OFFSET(帳簿印刷用!$F$1,0,0,DATA!$B$45,1),OFFSET(帳簿印刷用!$C$1,0,0,DATA!$B$45,1),$B33,OFFSET(帳簿印刷用!$B$1,0,0,DATA!$B$45,1),"&gt;="&amp;DATE($B$2,8,1),OFFSET(帳簿印刷用!$B$1,0,0,DATA!$B$45,1),"&lt;"&amp;DATE($B$2,9,1))*$C33</f>
        <v>0</v>
      </c>
      <c r="P33" s="108">
        <f ca="1">SUMIFS(OFFSET(帳簿印刷用!$F$1,0,0,DATA!$B$45,1),OFFSET(帳簿印刷用!$C$1,0,0,DATA!$B$45,1),$B33,OFFSET(帳簿印刷用!$B$1,0,0,DATA!$B$45,1),"&gt;="&amp;DATE($B$2,9,1),OFFSET(帳簿印刷用!$B$1,0,0,DATA!$B$45,1),"&lt;"&amp;DATE($B$2,10,1))*$C33</f>
        <v>0</v>
      </c>
      <c r="Q33" s="108">
        <f ca="1">SUMIFS(OFFSET(帳簿印刷用!$F$1,0,0,DATA!$B$45,1),OFFSET(帳簿印刷用!$C$1,0,0,DATA!$B$45,1),$B33,OFFSET(帳簿印刷用!$B$1,0,0,DATA!$B$45,1),"&gt;="&amp;DATE($B$2,10,1),OFFSET(帳簿印刷用!$B$1,0,0,DATA!$B$45,1),"&lt;"&amp;DATE($B$2,11,1))*$C33</f>
        <v>0</v>
      </c>
      <c r="R33" s="108">
        <f ca="1">SUMIFS(OFFSET(帳簿印刷用!$F$1,0,0,DATA!$B$45,1),OFFSET(帳簿印刷用!$C$1,0,0,DATA!$B$45,1),$B33,OFFSET(帳簿印刷用!$B$1,0,0,DATA!$B$45,1),"&gt;="&amp;DATE($B$2,11,1),OFFSET(帳簿印刷用!$B$1,0,0,DATA!$B$45,1),"&lt;"&amp;DATE($B$2,12,1))*$C33</f>
        <v>0</v>
      </c>
      <c r="S33" s="109">
        <f ca="1">SUMIFS(OFFSET(帳簿印刷用!$F$1,0,0,DATA!$B$45,1),OFFSET(帳簿印刷用!$C$1,0,0,DATA!$B$45,1),$B33,OFFSET(帳簿印刷用!$B$1,0,0,DATA!$B$45,1),"&gt;="&amp;DATE($B$2,12,1),OFFSET(帳簿印刷用!$B$1,0,0,DATA!$B$45,1),"&lt;="&amp;DATE($B$2,12,31))*$C33</f>
        <v>0</v>
      </c>
      <c r="T33" s="19">
        <f t="shared" ca="1" si="1"/>
        <v>0</v>
      </c>
    </row>
    <row r="34" spans="2:20" ht="18.75" customHeight="1">
      <c r="B34" s="39" t="s">
        <v>51</v>
      </c>
      <c r="C34" s="34">
        <v>1</v>
      </c>
      <c r="D34" s="46">
        <f t="shared" si="0"/>
        <v>0</v>
      </c>
      <c r="F34" s="30">
        <f t="shared" ca="1" si="2"/>
        <v>0</v>
      </c>
      <c r="H34" s="107">
        <f ca="1">SUMIFS(OFFSET(帳簿印刷用!$F$1,0,0,DATA!$B$45,1),OFFSET(帳簿印刷用!$C$1,0,0,DATA!$B$45,1),$B34,OFFSET(帳簿印刷用!$B$1,0,0,DATA!$B$45,1),"&gt;="&amp;DATE($B$2,1,1),OFFSET(帳簿印刷用!$B$1,0,0,DATA!$B$45,1),"&lt;"&amp;DATE($B$2,2,1))*$C34</f>
        <v>0</v>
      </c>
      <c r="I34" s="108">
        <f ca="1">SUMIFS(OFFSET(帳簿印刷用!$F$1,0,0,DATA!$B$45,1),OFFSET(帳簿印刷用!$C$1,0,0,DATA!$B$45,1),$B34,OFFSET(帳簿印刷用!$B$1,0,0,DATA!$B$45,1),"&gt;="&amp;DATE($B$2,2,1),OFFSET(帳簿印刷用!$B$1,0,0,DATA!$B$45,1),"&lt;"&amp;DATE($B$2,3,1))*$C34</f>
        <v>0</v>
      </c>
      <c r="J34" s="108">
        <f ca="1">SUMIFS(OFFSET(帳簿印刷用!$F$1,0,0,DATA!$B$45,1),OFFSET(帳簿印刷用!$C$1,0,0,DATA!$B$45,1),$B34,OFFSET(帳簿印刷用!$B$1,0,0,DATA!$B$45,1),"&gt;="&amp;DATE($B$2,3,1),OFFSET(帳簿印刷用!$B$1,0,0,DATA!$B$45,1),"&lt;"&amp;DATE($B$2,4,1))*$C34</f>
        <v>0</v>
      </c>
      <c r="K34" s="108">
        <f ca="1">SUMIFS(OFFSET(帳簿印刷用!$F$1,0,0,DATA!$B$45,1),OFFSET(帳簿印刷用!$C$1,0,0,DATA!$B$45,1),$B34,OFFSET(帳簿印刷用!$B$1,0,0,DATA!$B$45,1),"&gt;="&amp;DATE($B$2,4,1),OFFSET(帳簿印刷用!$B$1,0,0,DATA!$B$45,1),"&lt;"&amp;DATE($B$2,5,1))*$C34</f>
        <v>0</v>
      </c>
      <c r="L34" s="108">
        <f ca="1">SUMIFS(OFFSET(帳簿印刷用!$F$1,0,0,DATA!$B$45,1),OFFSET(帳簿印刷用!$C$1,0,0,DATA!$B$45,1),$B34,OFFSET(帳簿印刷用!$B$1,0,0,DATA!$B$45,1),"&gt;="&amp;DATE($B$2,5,1),OFFSET(帳簿印刷用!$B$1,0,0,DATA!$B$45,1),"&lt;"&amp;DATE($B$2,6,1))*$C34</f>
        <v>0</v>
      </c>
      <c r="M34" s="108">
        <f ca="1">SUMIFS(OFFSET(帳簿印刷用!$F$1,0,0,DATA!$B$45,1),OFFSET(帳簿印刷用!$C$1,0,0,DATA!$B$45,1),$B34,OFFSET(帳簿印刷用!$B$1,0,0,DATA!$B$45,1),"&gt;="&amp;DATE($B$2,6,1),OFFSET(帳簿印刷用!$B$1,0,0,DATA!$B$45,1),"&lt;"&amp;DATE($B$2,7,1))*$C34</f>
        <v>0</v>
      </c>
      <c r="N34" s="108">
        <f ca="1">SUMIFS(OFFSET(帳簿印刷用!$F$1,0,0,DATA!$B$45,1),OFFSET(帳簿印刷用!$C$1,0,0,DATA!$B$45,1),$B34,OFFSET(帳簿印刷用!$B$1,0,0,DATA!$B$45,1),"&gt;="&amp;DATE($B$2,7,1),OFFSET(帳簿印刷用!$B$1,0,0,DATA!$B$45,1),"&lt;"&amp;DATE($B$2,8,1))*$C34</f>
        <v>0</v>
      </c>
      <c r="O34" s="108">
        <f ca="1">SUMIFS(OFFSET(帳簿印刷用!$F$1,0,0,DATA!$B$45,1),OFFSET(帳簿印刷用!$C$1,0,0,DATA!$B$45,1),$B34,OFFSET(帳簿印刷用!$B$1,0,0,DATA!$B$45,1),"&gt;="&amp;DATE($B$2,8,1),OFFSET(帳簿印刷用!$B$1,0,0,DATA!$B$45,1),"&lt;"&amp;DATE($B$2,9,1))*$C34</f>
        <v>0</v>
      </c>
      <c r="P34" s="108">
        <f ca="1">SUMIFS(OFFSET(帳簿印刷用!$F$1,0,0,DATA!$B$45,1),OFFSET(帳簿印刷用!$C$1,0,0,DATA!$B$45,1),$B34,OFFSET(帳簿印刷用!$B$1,0,0,DATA!$B$45,1),"&gt;="&amp;DATE($B$2,9,1),OFFSET(帳簿印刷用!$B$1,0,0,DATA!$B$45,1),"&lt;"&amp;DATE($B$2,10,1))*$C34</f>
        <v>0</v>
      </c>
      <c r="Q34" s="108">
        <f ca="1">SUMIFS(OFFSET(帳簿印刷用!$F$1,0,0,DATA!$B$45,1),OFFSET(帳簿印刷用!$C$1,0,0,DATA!$B$45,1),$B34,OFFSET(帳簿印刷用!$B$1,0,0,DATA!$B$45,1),"&gt;="&amp;DATE($B$2,10,1),OFFSET(帳簿印刷用!$B$1,0,0,DATA!$B$45,1),"&lt;"&amp;DATE($B$2,11,1))*$C34</f>
        <v>0</v>
      </c>
      <c r="R34" s="108">
        <f ca="1">SUMIFS(OFFSET(帳簿印刷用!$F$1,0,0,DATA!$B$45,1),OFFSET(帳簿印刷用!$C$1,0,0,DATA!$B$45,1),$B34,OFFSET(帳簿印刷用!$B$1,0,0,DATA!$B$45,1),"&gt;="&amp;DATE($B$2,11,1),OFFSET(帳簿印刷用!$B$1,0,0,DATA!$B$45,1),"&lt;"&amp;DATE($B$2,12,1))*$C34</f>
        <v>0</v>
      </c>
      <c r="S34" s="109">
        <f ca="1">SUMIFS(OFFSET(帳簿印刷用!$F$1,0,0,DATA!$B$45,1),OFFSET(帳簿印刷用!$C$1,0,0,DATA!$B$45,1),$B34,OFFSET(帳簿印刷用!$B$1,0,0,DATA!$B$45,1),"&gt;="&amp;DATE($B$2,12,1),OFFSET(帳簿印刷用!$B$1,0,0,DATA!$B$45,1),"&lt;="&amp;DATE($B$2,12,31))*$C34</f>
        <v>0</v>
      </c>
      <c r="T34" s="19">
        <f t="shared" ca="1" si="1"/>
        <v>0</v>
      </c>
    </row>
    <row r="35" spans="2:20" ht="18.75" customHeight="1" thickBot="1">
      <c r="B35" s="40" t="s">
        <v>52</v>
      </c>
      <c r="C35" s="38">
        <v>1</v>
      </c>
      <c r="D35" s="50">
        <f t="shared" si="0"/>
        <v>0</v>
      </c>
      <c r="F35" s="31">
        <f t="shared" ca="1" si="2"/>
        <v>0</v>
      </c>
      <c r="H35" s="119">
        <f ca="1">SUMIFS(OFFSET(帳簿印刷用!$F$1,0,0,DATA!$B$45,1),OFFSET(帳簿印刷用!$C$1,0,0,DATA!$B$45,1),$B35,OFFSET(帳簿印刷用!$B$1,0,0,DATA!$B$45,1),"&gt;="&amp;DATE($B$2,1,1),OFFSET(帳簿印刷用!$B$1,0,0,DATA!$B$45,1),"&lt;"&amp;DATE($B$2,2,1))*$C35</f>
        <v>0</v>
      </c>
      <c r="I35" s="120">
        <f ca="1">SUMIFS(OFFSET(帳簿印刷用!$F$1,0,0,DATA!$B$45,1),OFFSET(帳簿印刷用!$C$1,0,0,DATA!$B$45,1),$B35,OFFSET(帳簿印刷用!$B$1,0,0,DATA!$B$45,1),"&gt;="&amp;DATE($B$2,2,1),OFFSET(帳簿印刷用!$B$1,0,0,DATA!$B$45,1),"&lt;"&amp;DATE($B$2,3,1))*$C35</f>
        <v>0</v>
      </c>
      <c r="J35" s="120">
        <f ca="1">SUMIFS(OFFSET(帳簿印刷用!$F$1,0,0,DATA!$B$45,1),OFFSET(帳簿印刷用!$C$1,0,0,DATA!$B$45,1),$B35,OFFSET(帳簿印刷用!$B$1,0,0,DATA!$B$45,1),"&gt;="&amp;DATE($B$2,3,1),OFFSET(帳簿印刷用!$B$1,0,0,DATA!$B$45,1),"&lt;"&amp;DATE($B$2,4,1))*$C35</f>
        <v>0</v>
      </c>
      <c r="K35" s="120">
        <f ca="1">SUMIFS(OFFSET(帳簿印刷用!$F$1,0,0,DATA!$B$45,1),OFFSET(帳簿印刷用!$C$1,0,0,DATA!$B$45,1),$B35,OFFSET(帳簿印刷用!$B$1,0,0,DATA!$B$45,1),"&gt;="&amp;DATE($B$2,4,1),OFFSET(帳簿印刷用!$B$1,0,0,DATA!$B$45,1),"&lt;"&amp;DATE($B$2,5,1))*$C35</f>
        <v>0</v>
      </c>
      <c r="L35" s="120">
        <f ca="1">SUMIFS(OFFSET(帳簿印刷用!$F$1,0,0,DATA!$B$45,1),OFFSET(帳簿印刷用!$C$1,0,0,DATA!$B$45,1),$B35,OFFSET(帳簿印刷用!$B$1,0,0,DATA!$B$45,1),"&gt;="&amp;DATE($B$2,5,1),OFFSET(帳簿印刷用!$B$1,0,0,DATA!$B$45,1),"&lt;"&amp;DATE($B$2,6,1))*$C35</f>
        <v>0</v>
      </c>
      <c r="M35" s="120">
        <f ca="1">SUMIFS(OFFSET(帳簿印刷用!$F$1,0,0,DATA!$B$45,1),OFFSET(帳簿印刷用!$C$1,0,0,DATA!$B$45,1),$B35,OFFSET(帳簿印刷用!$B$1,0,0,DATA!$B$45,1),"&gt;="&amp;DATE($B$2,6,1),OFFSET(帳簿印刷用!$B$1,0,0,DATA!$B$45,1),"&lt;"&amp;DATE($B$2,7,1))*$C35</f>
        <v>0</v>
      </c>
      <c r="N35" s="120">
        <f ca="1">SUMIFS(OFFSET(帳簿印刷用!$F$1,0,0,DATA!$B$45,1),OFFSET(帳簿印刷用!$C$1,0,0,DATA!$B$45,1),$B35,OFFSET(帳簿印刷用!$B$1,0,0,DATA!$B$45,1),"&gt;="&amp;DATE($B$2,7,1),OFFSET(帳簿印刷用!$B$1,0,0,DATA!$B$45,1),"&lt;"&amp;DATE($B$2,8,1))*$C35</f>
        <v>0</v>
      </c>
      <c r="O35" s="120">
        <f ca="1">SUMIFS(OFFSET(帳簿印刷用!$F$1,0,0,DATA!$B$45,1),OFFSET(帳簿印刷用!$C$1,0,0,DATA!$B$45,1),$B35,OFFSET(帳簿印刷用!$B$1,0,0,DATA!$B$45,1),"&gt;="&amp;DATE($B$2,8,1),OFFSET(帳簿印刷用!$B$1,0,0,DATA!$B$45,1),"&lt;"&amp;DATE($B$2,9,1))*$C35</f>
        <v>0</v>
      </c>
      <c r="P35" s="120">
        <f ca="1">SUMIFS(OFFSET(帳簿印刷用!$F$1,0,0,DATA!$B$45,1),OFFSET(帳簿印刷用!$C$1,0,0,DATA!$B$45,1),$B35,OFFSET(帳簿印刷用!$B$1,0,0,DATA!$B$45,1),"&gt;="&amp;DATE($B$2,9,1),OFFSET(帳簿印刷用!$B$1,0,0,DATA!$B$45,1),"&lt;"&amp;DATE($B$2,10,1))*$C35</f>
        <v>0</v>
      </c>
      <c r="Q35" s="120">
        <f ca="1">SUMIFS(OFFSET(帳簿印刷用!$F$1,0,0,DATA!$B$45,1),OFFSET(帳簿印刷用!$C$1,0,0,DATA!$B$45,1),$B35,OFFSET(帳簿印刷用!$B$1,0,0,DATA!$B$45,1),"&gt;="&amp;DATE($B$2,10,1),OFFSET(帳簿印刷用!$B$1,0,0,DATA!$B$45,1),"&lt;"&amp;DATE($B$2,11,1))*$C35</f>
        <v>0</v>
      </c>
      <c r="R35" s="120">
        <f ca="1">SUMIFS(OFFSET(帳簿印刷用!$F$1,0,0,DATA!$B$45,1),OFFSET(帳簿印刷用!$C$1,0,0,DATA!$B$45,1),$B35,OFFSET(帳簿印刷用!$B$1,0,0,DATA!$B$45,1),"&gt;="&amp;DATE($B$2,11,1),OFFSET(帳簿印刷用!$B$1,0,0,DATA!$B$45,1),"&lt;"&amp;DATE($B$2,12,1))*$C35</f>
        <v>0</v>
      </c>
      <c r="S35" s="121">
        <f ca="1">SUMIFS(OFFSET(帳簿印刷用!$F$1,0,0,DATA!$B$45,1),OFFSET(帳簿印刷用!$C$1,0,0,DATA!$B$45,1),$B35,OFFSET(帳簿印刷用!$B$1,0,0,DATA!$B$45,1),"&gt;="&amp;DATE($B$2,12,1),OFFSET(帳簿印刷用!$B$1,0,0,DATA!$B$45,1),"&lt;="&amp;DATE($B$2,12,31))*$C35</f>
        <v>0</v>
      </c>
      <c r="T35" s="17">
        <f t="shared" ca="1" si="1"/>
        <v>0</v>
      </c>
    </row>
    <row r="36" spans="2:20" ht="19.5" thickBot="1">
      <c r="H36" s="13"/>
      <c r="I36" s="13"/>
      <c r="J36" s="13"/>
      <c r="K36" s="13"/>
      <c r="L36" s="13"/>
      <c r="M36" s="13"/>
      <c r="N36" s="13"/>
      <c r="O36" s="13"/>
      <c r="P36" s="13"/>
      <c r="Q36" s="13"/>
      <c r="R36" s="13"/>
      <c r="S36" s="13"/>
    </row>
    <row r="37" spans="2:20" ht="27" customHeight="1" thickBot="1">
      <c r="F37" s="205" t="s">
        <v>40</v>
      </c>
      <c r="G37" s="206"/>
      <c r="H37" s="14">
        <f ca="1">SUM(H7:H35)</f>
        <v>0</v>
      </c>
      <c r="I37" s="15">
        <f ca="1">SUM(I7:I35)</f>
        <v>0</v>
      </c>
      <c r="J37" s="15">
        <f t="shared" ref="J37:T37" ca="1" si="3">SUM(J7:J35)</f>
        <v>0</v>
      </c>
      <c r="K37" s="15">
        <f t="shared" ca="1" si="3"/>
        <v>0</v>
      </c>
      <c r="L37" s="15">
        <f t="shared" ca="1" si="3"/>
        <v>0</v>
      </c>
      <c r="M37" s="15">
        <f t="shared" ca="1" si="3"/>
        <v>0</v>
      </c>
      <c r="N37" s="15">
        <f t="shared" ca="1" si="3"/>
        <v>0</v>
      </c>
      <c r="O37" s="15">
        <f t="shared" ca="1" si="3"/>
        <v>0</v>
      </c>
      <c r="P37" s="15">
        <f t="shared" ca="1" si="3"/>
        <v>0</v>
      </c>
      <c r="Q37" s="15">
        <f t="shared" ca="1" si="3"/>
        <v>0</v>
      </c>
      <c r="R37" s="15">
        <f t="shared" ca="1" si="3"/>
        <v>0</v>
      </c>
      <c r="S37" s="16">
        <f t="shared" ca="1" si="3"/>
        <v>0</v>
      </c>
      <c r="T37" s="12">
        <f t="shared" ca="1" si="3"/>
        <v>0</v>
      </c>
    </row>
    <row r="38" spans="2:20" ht="9.75" customHeight="1"/>
    <row r="39" spans="2:20" ht="27" customHeight="1">
      <c r="F39" s="193" t="s">
        <v>81</v>
      </c>
      <c r="G39" s="194"/>
      <c r="H39" s="195">
        <f>SUM(借入!D:D)</f>
        <v>0</v>
      </c>
      <c r="I39" s="196"/>
      <c r="K39" s="197" t="s">
        <v>82</v>
      </c>
      <c r="L39" s="197"/>
      <c r="M39" s="195">
        <f>SUM(借入!E:E)</f>
        <v>0</v>
      </c>
      <c r="N39" s="196"/>
    </row>
    <row r="76" spans="8:20" s="42" customFormat="1">
      <c r="H76" s="43"/>
      <c r="I76" s="43"/>
      <c r="J76" s="43"/>
      <c r="K76" s="43"/>
      <c r="L76" s="43"/>
      <c r="M76" s="43"/>
      <c r="N76" s="43"/>
      <c r="O76" s="43"/>
      <c r="P76" s="43"/>
      <c r="Q76" s="43"/>
      <c r="R76" s="43"/>
      <c r="S76" s="43"/>
      <c r="T76" s="43"/>
    </row>
    <row r="77" spans="8:20" s="42" customFormat="1">
      <c r="H77" s="43"/>
      <c r="I77" s="43"/>
      <c r="J77" s="43"/>
      <c r="K77" s="43"/>
      <c r="L77" s="43"/>
      <c r="M77" s="43"/>
      <c r="N77" s="43"/>
      <c r="O77" s="43"/>
      <c r="P77" s="43"/>
      <c r="Q77" s="43"/>
      <c r="R77" s="43"/>
      <c r="S77" s="43"/>
      <c r="T77" s="43"/>
    </row>
    <row r="78" spans="8:20" s="42" customFormat="1">
      <c r="H78" s="43"/>
      <c r="I78" s="43"/>
      <c r="J78" s="43"/>
      <c r="K78" s="43"/>
      <c r="L78" s="43"/>
      <c r="M78" s="43"/>
      <c r="N78" s="43"/>
      <c r="O78" s="43"/>
      <c r="P78" s="43"/>
      <c r="Q78" s="43"/>
      <c r="R78" s="43"/>
      <c r="S78" s="43"/>
      <c r="T78" s="43"/>
    </row>
    <row r="79" spans="8:20" s="42" customFormat="1">
      <c r="H79" s="43"/>
      <c r="I79" s="43"/>
      <c r="J79" s="43"/>
      <c r="K79" s="43"/>
      <c r="L79" s="43"/>
      <c r="M79" s="43"/>
      <c r="N79" s="43"/>
      <c r="O79" s="43"/>
      <c r="P79" s="43"/>
      <c r="Q79" s="43"/>
      <c r="R79" s="43"/>
      <c r="S79" s="43"/>
      <c r="T79" s="43"/>
    </row>
    <row r="80" spans="8:20" s="42" customFormat="1">
      <c r="H80" s="43"/>
      <c r="I80" s="43"/>
      <c r="J80" s="43"/>
      <c r="K80" s="43"/>
      <c r="L80" s="43"/>
      <c r="M80" s="43"/>
      <c r="N80" s="43"/>
      <c r="O80" s="43"/>
      <c r="P80" s="43"/>
      <c r="Q80" s="43"/>
      <c r="R80" s="43"/>
      <c r="S80" s="43"/>
      <c r="T80" s="43"/>
    </row>
    <row r="81" spans="8:20" s="42" customFormat="1">
      <c r="H81" s="43"/>
      <c r="I81" s="43"/>
      <c r="J81" s="43"/>
      <c r="K81" s="43"/>
      <c r="L81" s="43"/>
      <c r="M81" s="43"/>
      <c r="N81" s="43"/>
      <c r="O81" s="43"/>
      <c r="P81" s="43"/>
      <c r="Q81" s="43"/>
      <c r="R81" s="43"/>
      <c r="S81" s="43"/>
      <c r="T81" s="43"/>
    </row>
    <row r="82" spans="8:20" s="42" customFormat="1">
      <c r="H82" s="43"/>
      <c r="I82" s="43"/>
      <c r="J82" s="43"/>
      <c r="K82" s="43"/>
      <c r="L82" s="43"/>
      <c r="M82" s="43"/>
      <c r="N82" s="43"/>
      <c r="O82" s="43"/>
      <c r="P82" s="43"/>
      <c r="Q82" s="43"/>
      <c r="R82" s="43"/>
      <c r="S82" s="43"/>
      <c r="T82" s="43"/>
    </row>
    <row r="83" spans="8:20" s="42" customFormat="1">
      <c r="H83" s="43"/>
      <c r="I83" s="43"/>
      <c r="J83" s="43"/>
      <c r="K83" s="43"/>
      <c r="L83" s="43"/>
      <c r="M83" s="43"/>
      <c r="N83" s="43"/>
      <c r="O83" s="43"/>
      <c r="P83" s="43"/>
      <c r="Q83" s="43"/>
      <c r="R83" s="43"/>
      <c r="S83" s="43"/>
      <c r="T83" s="43"/>
    </row>
    <row r="84" spans="8:20" s="42" customFormat="1">
      <c r="H84" s="43"/>
      <c r="I84" s="43"/>
      <c r="J84" s="43"/>
      <c r="K84" s="43"/>
      <c r="L84" s="43"/>
      <c r="M84" s="43"/>
      <c r="N84" s="43"/>
      <c r="O84" s="43"/>
      <c r="P84" s="43"/>
      <c r="Q84" s="43"/>
      <c r="R84" s="43"/>
      <c r="S84" s="43"/>
      <c r="T84" s="43"/>
    </row>
    <row r="85" spans="8:20" s="42" customFormat="1">
      <c r="H85" s="43"/>
      <c r="I85" s="43"/>
      <c r="J85" s="43"/>
      <c r="K85" s="43"/>
      <c r="L85" s="43"/>
      <c r="M85" s="43"/>
      <c r="N85" s="43"/>
      <c r="O85" s="43"/>
      <c r="P85" s="43"/>
      <c r="Q85" s="43"/>
      <c r="R85" s="43"/>
      <c r="S85" s="43"/>
      <c r="T85" s="43"/>
    </row>
    <row r="86" spans="8:20" s="42" customFormat="1">
      <c r="H86" s="43"/>
      <c r="I86" s="43"/>
      <c r="J86" s="43"/>
      <c r="K86" s="43"/>
      <c r="L86" s="43"/>
      <c r="M86" s="43"/>
      <c r="N86" s="43"/>
      <c r="O86" s="43"/>
      <c r="P86" s="43"/>
      <c r="Q86" s="43"/>
      <c r="R86" s="43"/>
      <c r="S86" s="43"/>
      <c r="T86" s="43"/>
    </row>
    <row r="87" spans="8:20" s="42" customFormat="1">
      <c r="H87" s="43"/>
      <c r="I87" s="43"/>
      <c r="J87" s="43"/>
      <c r="K87" s="43"/>
      <c r="L87" s="43"/>
      <c r="M87" s="43"/>
      <c r="N87" s="43"/>
      <c r="O87" s="43"/>
      <c r="P87" s="43"/>
      <c r="Q87" s="43"/>
      <c r="R87" s="43"/>
      <c r="S87" s="43"/>
      <c r="T87" s="43"/>
    </row>
    <row r="88" spans="8:20" s="42" customFormat="1">
      <c r="H88" s="43"/>
      <c r="I88" s="43"/>
      <c r="J88" s="43"/>
      <c r="K88" s="43"/>
      <c r="L88" s="43"/>
      <c r="M88" s="43"/>
      <c r="N88" s="43"/>
      <c r="O88" s="43"/>
      <c r="P88" s="43"/>
      <c r="Q88" s="43"/>
      <c r="R88" s="43"/>
      <c r="S88" s="43"/>
      <c r="T88" s="43"/>
    </row>
    <row r="89" spans="8:20" s="42" customFormat="1">
      <c r="H89" s="43"/>
      <c r="I89" s="43"/>
      <c r="J89" s="43"/>
      <c r="K89" s="43"/>
      <c r="L89" s="43"/>
      <c r="M89" s="43"/>
      <c r="N89" s="43"/>
      <c r="O89" s="43"/>
      <c r="P89" s="43"/>
      <c r="Q89" s="43"/>
      <c r="R89" s="43"/>
      <c r="S89" s="43"/>
      <c r="T89" s="43"/>
    </row>
    <row r="90" spans="8:20" s="42" customFormat="1">
      <c r="H90" s="43"/>
      <c r="I90" s="43"/>
      <c r="J90" s="43"/>
      <c r="K90" s="43"/>
      <c r="L90" s="43"/>
      <c r="M90" s="43"/>
      <c r="N90" s="43"/>
      <c r="O90" s="43"/>
      <c r="P90" s="43"/>
      <c r="Q90" s="43"/>
      <c r="R90" s="43"/>
      <c r="S90" s="43"/>
      <c r="T90" s="43"/>
    </row>
  </sheetData>
  <sheetProtection sheet="1" objects="1" scenarios="1"/>
  <mergeCells count="12">
    <mergeCell ref="F39:G39"/>
    <mergeCell ref="H39:I39"/>
    <mergeCell ref="K39:L39"/>
    <mergeCell ref="M39:N39"/>
    <mergeCell ref="B4:B5"/>
    <mergeCell ref="C4:D4"/>
    <mergeCell ref="H4:T4"/>
    <mergeCell ref="F37:G37"/>
    <mergeCell ref="F4:F5"/>
    <mergeCell ref="F16:F19"/>
    <mergeCell ref="F21:F23"/>
    <mergeCell ref="F11:F12"/>
  </mergeCells>
  <phoneticPr fontId="4"/>
  <dataValidations count="3">
    <dataValidation imeMode="off" allowBlank="1" showInputMessage="1" showErrorMessage="1" promptTitle="年度設定" prompt="帳簿の年度を入力します_x000a_ex. 2017" sqref="B2" xr:uid="{00000000-0002-0000-0000-000000000000}"/>
    <dataValidation imeMode="off" allowBlank="1" showInputMessage="1" showErrorMessage="1" promptTitle="家事按分" prompt="科目に対して事業の割合を設定します。_x000a_例えば家の6割を事業として使っている場合、「家賃」の事業割合を60%と入力します。家事割合は自動で入力されます" sqref="C6:C35" xr:uid="{00000000-0002-0000-0000-000001000000}"/>
    <dataValidation imeMode="on" allowBlank="1" showInputMessage="1" showErrorMessage="1" promptTitle="オリジナル科目" prompt="個人それぞれ事業内容によって科目を追加します。_x000a_ex. 「車両費」「取材費」「書籍資料費」" sqref="B30:B35" xr:uid="{00000000-0002-0000-0000-000002000000}"/>
  </dataValidations>
  <pageMargins left="0.23622047244094491" right="0.23622047244094491" top="0.74803149606299213" bottom="0.74803149606299213" header="0.31496062992125984" footer="0.31496062992125984"/>
  <pageSetup paperSize="9" scale="71" orientation="landscape" horizontalDpi="4294967293" verticalDpi="1200" r:id="rId1"/>
  <headerFooter>
    <oddFooter>&amp;R&amp;9&amp;K00-014produced by 勝手にライトニング！</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5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row r="32" spans="1:5">
      <c r="E32" s="76"/>
    </row>
    <row r="34" spans="5:5">
      <c r="E34" s="76"/>
    </row>
    <row r="36" spans="5:5">
      <c r="E36" s="76"/>
    </row>
    <row r="38" spans="5:5">
      <c r="E38" s="76"/>
    </row>
    <row r="40" spans="5:5">
      <c r="E40" s="76"/>
    </row>
    <row r="42" spans="5:5">
      <c r="E42" s="76"/>
    </row>
    <row r="44" spans="5:5">
      <c r="E44" s="76"/>
    </row>
    <row r="46" spans="5:5">
      <c r="E46" s="76"/>
    </row>
    <row r="48" spans="5:5">
      <c r="E48" s="76"/>
    </row>
    <row r="50" spans="5:5">
      <c r="E50" s="76"/>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4"/>
  <conditionalFormatting sqref="A2001:A1048576 A2:A1999">
    <cfRule type="expression" dxfId="49" priority="3">
      <formula>AND(A2&lt;&gt;"",OR(A2&lt;101,AND(A2&gt;131,A2&lt;201),AND(A2&gt;229,A2&lt;301),AND(A2&gt;331,A2&lt;401),AND(A2&gt;430,A2&lt;501),AND(A2&gt;531,A2&lt;601),AND(A2&gt;630,A2&lt;701),AND(A2&gt;731,A2&lt;801),AND(A2&gt;831,A2&lt;901),AND(A2&gt;930,A2&lt;1001),AND(A2&gt;1031,A2&lt;1101),AND(A2&gt;1130,A2&lt;1201),A2&gt;1231))</formula>
    </cfRule>
    <cfRule type="expression" dxfId="48" priority="4">
      <formula>OR(A2&lt;601,A2&gt;=701)</formula>
    </cfRule>
  </conditionalFormatting>
  <conditionalFormatting sqref="A2001:E1048576 C2000:E2000 A2:E1999">
    <cfRule type="expression" dxfId="47" priority="5">
      <formula>MOD(ROW(),4)=3</formula>
    </cfRule>
    <cfRule type="expression" dxfId="46" priority="6">
      <formula>MOD(ROW(),4)=1</formula>
    </cfRule>
  </conditionalFormatting>
  <conditionalFormatting sqref="A2001:E1048576 C2000:E2000 A1:E1999">
    <cfRule type="expression" dxfId="45" priority="1">
      <formula>ROW()=302</formula>
    </cfRule>
  </conditionalFormatting>
  <dataValidations count="4">
    <dataValidation imeMode="off" allowBlank="1" showInputMessage="1" showErrorMessage="1" promptTitle="＜金額＞" prompt="取引した金額を入力" sqref="E2:E1048576" xr:uid="{00000000-0002-0000-0900-000000000000}"/>
    <dataValidation imeMode="on" allowBlank="1" showInputMessage="1" showErrorMessage="1" promptTitle="＜摘要 右欄 詳細＞" prompt="必要があれば取引内容など詳細を記入_x000a__x000a_ex.　筆記用具購入" sqref="C2:C1048576" xr:uid="{00000000-0002-0000-0900-000001000000}"/>
    <dataValidation imeMode="on" allowBlank="1" showInputMessage="1" showErrorMessage="1" promptTitle="＜摘要 左欄＞" prompt="取引相手の名前_x000a__x000a_ex.　セブンイレブン" sqref="B2:B1048576" xr:uid="{00000000-0002-0000-0900-000002000000}"/>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900-000003000000}">
      <formula1>101</formula1>
      <formula2>1231</formula2>
    </dataValidation>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63952547-EC71-4545-A028-0F9792F05905}">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900-000004000000}">
          <x14:formula1>
            <xm:f>詳細設定!$B$7:$B$36</xm:f>
          </x14:formula1>
          <xm:sqref>D2:D1048576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4"/>
  <conditionalFormatting sqref="A2001:A1048576 A2:A1999">
    <cfRule type="expression" dxfId="43" priority="3">
      <formula>AND(A2&lt;&gt;"",OR(A2&lt;101,AND(A2&gt;131,A2&lt;201),AND(A2&gt;229,A2&lt;301),AND(A2&gt;331,A2&lt;401),AND(A2&gt;430,A2&lt;501),AND(A2&gt;531,A2&lt;601),AND(A2&gt;630,A2&lt;701),AND(A2&gt;731,A2&lt;801),AND(A2&gt;831,A2&lt;901),AND(A2&gt;930,A2&lt;1001),AND(A2&gt;1031,A2&lt;1101),AND(A2&gt;1130,A2&lt;1201),A2&gt;1231))</formula>
    </cfRule>
    <cfRule type="expression" dxfId="42" priority="4">
      <formula>OR(A2&lt;701,A2&gt;=801)</formula>
    </cfRule>
  </conditionalFormatting>
  <conditionalFormatting sqref="A2001:E1048576 C2000:E2000 A2:E1999">
    <cfRule type="expression" dxfId="41" priority="5">
      <formula>MOD(ROW(),4)=3</formula>
    </cfRule>
    <cfRule type="expression" dxfId="40" priority="6">
      <formula>MOD(ROW(),4)=1</formula>
    </cfRule>
  </conditionalFormatting>
  <conditionalFormatting sqref="A2001:E1048576 C2000:E2000 A1:E1999">
    <cfRule type="expression" dxfId="39" priority="1">
      <formula>ROW()=302</formula>
    </cfRule>
  </conditionalFormatting>
  <dataValidations count="4">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A00-000000000000}">
      <formula1>101</formula1>
      <formula2>1231</formula2>
    </dataValidation>
    <dataValidation imeMode="on" allowBlank="1" showInputMessage="1" showErrorMessage="1" promptTitle="＜摘要 左欄＞" prompt="取引相手の名前_x000a__x000a_ex.　セブンイレブン" sqref="B2:B1048576" xr:uid="{00000000-0002-0000-0A00-000001000000}"/>
    <dataValidation imeMode="on" allowBlank="1" showInputMessage="1" showErrorMessage="1" promptTitle="＜摘要 右欄 詳細＞" prompt="必要があれば取引内容など詳細を記入_x000a__x000a_ex.　筆記用具購入" sqref="C2:C1048576" xr:uid="{00000000-0002-0000-0A00-000002000000}"/>
    <dataValidation imeMode="off" allowBlank="1" showInputMessage="1" showErrorMessage="1" promptTitle="＜金額＞" prompt="取引した金額を入力" sqref="E2:E1048576" xr:uid="{00000000-0002-0000-0A00-000003000000}"/>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492C97D5-AB1F-4544-8390-CB7434F0641B}">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A00-000004000000}">
          <x14:formula1>
            <xm:f>詳細設定!$B$7:$B$36</xm:f>
          </x14:formula1>
          <xm:sqref>D2:D1048576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3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4"/>
  <conditionalFormatting sqref="A2001:A1048576 A2:A1999">
    <cfRule type="expression" dxfId="37" priority="3">
      <formula>AND(A2&lt;&gt;"",OR(A2&lt;101,AND(A2&gt;131,A2&lt;201),AND(A2&gt;229,A2&lt;301),AND(A2&gt;331,A2&lt;401),AND(A2&gt;430,A2&lt;501),AND(A2&gt;531,A2&lt;601),AND(A2&gt;630,A2&lt;701),AND(A2&gt;731,A2&lt;801),AND(A2&gt;831,A2&lt;901),AND(A2&gt;930,A2&lt;1001),AND(A2&gt;1031,A2&lt;1101),AND(A2&gt;1130,A2&lt;1201),A2&gt;1231))</formula>
    </cfRule>
    <cfRule type="expression" dxfId="36" priority="4">
      <formula>OR(A2&lt;801,A2&gt;=901)</formula>
    </cfRule>
  </conditionalFormatting>
  <conditionalFormatting sqref="A2001:E1048576 C2000:E2000 A2:E1999">
    <cfRule type="expression" dxfId="35" priority="5">
      <formula>MOD(ROW(),4)=3</formula>
    </cfRule>
    <cfRule type="expression" dxfId="34" priority="6">
      <formula>MOD(ROW(),4)=1</formula>
    </cfRule>
  </conditionalFormatting>
  <conditionalFormatting sqref="A2001:E1048576 C2000:E2000 A1:E1999">
    <cfRule type="expression" dxfId="33" priority="1">
      <formula>ROW()=302</formula>
    </cfRule>
  </conditionalFormatting>
  <dataValidations count="4">
    <dataValidation imeMode="off" allowBlank="1" showInputMessage="1" showErrorMessage="1" promptTitle="＜金額＞" prompt="取引した金額を入力" sqref="E2:E1048576" xr:uid="{00000000-0002-0000-0B00-000000000000}"/>
    <dataValidation imeMode="on" allowBlank="1" showInputMessage="1" showErrorMessage="1" promptTitle="＜摘要 右欄 詳細＞" prompt="必要があれば取引内容など詳細を記入_x000a__x000a_ex.　筆記用具購入" sqref="C2:C1048576" xr:uid="{00000000-0002-0000-0B00-000001000000}"/>
    <dataValidation imeMode="on" allowBlank="1" showInputMessage="1" showErrorMessage="1" promptTitle="＜摘要 左欄＞" prompt="取引相手の名前_x000a__x000a_ex.　セブンイレブン" sqref="B2:B1048576" xr:uid="{00000000-0002-0000-0B00-000002000000}"/>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B00-000003000000}">
      <formula1>101</formula1>
      <formula2>1231</formula2>
    </dataValidation>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574491C5-F07F-4C63-AC58-F39E844EF801}">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B00-000004000000}">
          <x14:formula1>
            <xm:f>詳細設定!$B$7:$B$36</xm:f>
          </x14:formula1>
          <xm:sqref>D2:D1048576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5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row r="32" spans="1:5">
      <c r="A32" s="93"/>
    </row>
    <row r="34" spans="1:1">
      <c r="A34" s="93"/>
    </row>
    <row r="36" spans="1:1">
      <c r="A36" s="93"/>
    </row>
    <row r="38" spans="1:1">
      <c r="A38" s="93"/>
    </row>
    <row r="40" spans="1:1">
      <c r="A40" s="93"/>
    </row>
    <row r="42" spans="1:1">
      <c r="A42" s="93"/>
    </row>
    <row r="44" spans="1:1">
      <c r="A44" s="93"/>
    </row>
    <row r="46" spans="1:1">
      <c r="A46" s="93"/>
    </row>
    <row r="48" spans="1:1">
      <c r="A48" s="93"/>
    </row>
    <row r="50" spans="1:1">
      <c r="A50" s="93"/>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4"/>
  <conditionalFormatting sqref="A2001:A1048576 A2:A1999">
    <cfRule type="expression" dxfId="31" priority="3">
      <formula>AND(A2&lt;&gt;"",OR(A2&lt;101,AND(A2&gt;131,A2&lt;201),AND(A2&gt;229,A2&lt;301),AND(A2&gt;331,A2&lt;401),AND(A2&gt;430,A2&lt;501),AND(A2&gt;531,A2&lt;601),AND(A2&gt;630,A2&lt;701),AND(A2&gt;731,A2&lt;801),AND(A2&gt;831,A2&lt;901),AND(A2&gt;930,A2&lt;1001),AND(A2&gt;1031,A2&lt;1101),AND(A2&gt;1130,A2&lt;1201),A2&gt;1231))</formula>
    </cfRule>
    <cfRule type="expression" dxfId="30" priority="4">
      <formula>OR(A2&lt;901,A2&gt;=1001)</formula>
    </cfRule>
  </conditionalFormatting>
  <conditionalFormatting sqref="A2001:E1048576 C2000:E2000 A2:E1999">
    <cfRule type="expression" dxfId="29" priority="5">
      <formula>MOD(ROW(),4)=3</formula>
    </cfRule>
    <cfRule type="expression" dxfId="28" priority="6">
      <formula>MOD(ROW(),4)=1</formula>
    </cfRule>
  </conditionalFormatting>
  <conditionalFormatting sqref="A2001:E1048576 C2000:E2000 A1:E1999">
    <cfRule type="expression" dxfId="27" priority="1">
      <formula>ROW()=302</formula>
    </cfRule>
  </conditionalFormatting>
  <dataValidations count="4">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C00-000000000000}">
      <formula1>101</formula1>
      <formula2>1231</formula2>
    </dataValidation>
    <dataValidation imeMode="on" allowBlank="1" showInputMessage="1" showErrorMessage="1" promptTitle="＜摘要 左欄＞" prompt="取引相手の名前_x000a__x000a_ex.　セブンイレブン" sqref="B2:B1048576" xr:uid="{00000000-0002-0000-0C00-000001000000}"/>
    <dataValidation imeMode="on" allowBlank="1" showInputMessage="1" showErrorMessage="1" promptTitle="＜摘要 右欄 詳細＞" prompt="必要があれば取引内容など詳細を記入_x000a__x000a_ex.　筆記用具購入" sqref="C2:C1048576" xr:uid="{00000000-0002-0000-0C00-000002000000}"/>
    <dataValidation imeMode="off" allowBlank="1" showInputMessage="1" showErrorMessage="1" promptTitle="＜金額＞" prompt="取引した金額を入力" sqref="E2:E1048576" xr:uid="{00000000-0002-0000-0C00-000003000000}"/>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98FF4544-0990-4757-820C-06C1E89D8319}">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C00-000004000000}">
          <x14:formula1>
            <xm:f>詳細設定!$B$7:$B$36</xm:f>
          </x14:formula1>
          <xm:sqref>D2:D1048576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5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row r="32" spans="1:5">
      <c r="A32" s="93"/>
      <c r="E32" s="76"/>
    </row>
    <row r="34" spans="1:5">
      <c r="E34" s="76"/>
    </row>
    <row r="35" spans="1:5">
      <c r="A35" s="93"/>
    </row>
    <row r="36" spans="1:5">
      <c r="E36" s="76"/>
    </row>
    <row r="38" spans="1:5">
      <c r="A38" s="93"/>
      <c r="E38" s="76"/>
    </row>
    <row r="40" spans="1:5">
      <c r="E40" s="76"/>
    </row>
    <row r="41" spans="1:5">
      <c r="A41" s="93"/>
    </row>
    <row r="42" spans="1:5">
      <c r="E42" s="76"/>
    </row>
    <row r="44" spans="1:5">
      <c r="A44" s="93"/>
      <c r="E44" s="76"/>
    </row>
    <row r="46" spans="1:5">
      <c r="A46" s="93"/>
      <c r="E46" s="76"/>
    </row>
    <row r="48" spans="1:5">
      <c r="A48" s="93"/>
      <c r="E48" s="76"/>
    </row>
    <row r="50" spans="1:5">
      <c r="A50" s="93"/>
      <c r="E50" s="76"/>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4"/>
  <conditionalFormatting sqref="A2001:A1048576 A2:A1999">
    <cfRule type="expression" dxfId="25" priority="3">
      <formula>AND(A2&lt;&gt;"",OR(A2&lt;101,AND(A2&gt;131,A2&lt;201),AND(A2&gt;229,A2&lt;301),AND(A2&gt;331,A2&lt;401),AND(A2&gt;430,A2&lt;501),AND(A2&gt;531,A2&lt;601),AND(A2&gt;630,A2&lt;701),AND(A2&gt;731,A2&lt;801),AND(A2&gt;831,A2&lt;901),AND(A2&gt;930,A2&lt;1001),AND(A2&gt;1031,A2&lt;1101),AND(A2&gt;1130,A2&lt;1201),A2&gt;1231))</formula>
    </cfRule>
    <cfRule type="expression" dxfId="24" priority="4">
      <formula>OR(A2&lt;1001,A2&gt;=1101)</formula>
    </cfRule>
  </conditionalFormatting>
  <conditionalFormatting sqref="A2001:E1048576 C2000:E2000 A2:E1999">
    <cfRule type="expression" dxfId="23" priority="5">
      <formula>MOD(ROW(),4)=3</formula>
    </cfRule>
    <cfRule type="expression" dxfId="22" priority="6">
      <formula>MOD(ROW(),4)=1</formula>
    </cfRule>
  </conditionalFormatting>
  <conditionalFormatting sqref="A2001:E1048576 C2000:E2000 A1:E1999">
    <cfRule type="expression" dxfId="21" priority="1">
      <formula>ROW()=302</formula>
    </cfRule>
  </conditionalFormatting>
  <dataValidations count="4">
    <dataValidation imeMode="off" allowBlank="1" showInputMessage="1" showErrorMessage="1" promptTitle="＜金額＞" prompt="取引した金額を入力" sqref="E2:E1048576" xr:uid="{00000000-0002-0000-0D00-000000000000}"/>
    <dataValidation imeMode="on" allowBlank="1" showInputMessage="1" showErrorMessage="1" promptTitle="＜摘要 右欄 詳細＞" prompt="必要があれば取引内容など詳細を記入_x000a__x000a_ex.　筆記用具購入" sqref="C2:C1048576" xr:uid="{00000000-0002-0000-0D00-000001000000}"/>
    <dataValidation imeMode="on" allowBlank="1" showInputMessage="1" showErrorMessage="1" promptTitle="＜摘要 左欄＞" prompt="取引相手の名前_x000a__x000a_ex.　セブンイレブン" sqref="B2:B1048576" xr:uid="{00000000-0002-0000-0D00-000002000000}"/>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D00-000003000000}">
      <formula1>101</formula1>
      <formula2>1231</formula2>
    </dataValidation>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94114843-E082-4BFE-BF3B-30614CAA30E2}">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D00-000004000000}">
          <x14:formula1>
            <xm:f>詳細設定!$B$7:$B$36</xm:f>
          </x14:formula1>
          <xm:sqref>D2:D1048576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5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row r="48" spans="1:1">
      <c r="A48" s="93"/>
    </row>
    <row r="50" spans="1:1">
      <c r="A50" s="93"/>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4"/>
  <conditionalFormatting sqref="A2001:A1048576 A2:A1999">
    <cfRule type="expression" dxfId="19" priority="3">
      <formula>AND(A2&lt;&gt;"",OR(A2&lt;101,AND(A2&gt;131,A2&lt;201),AND(A2&gt;229,A2&lt;301),AND(A2&gt;331,A2&lt;401),AND(A2&gt;430,A2&lt;501),AND(A2&gt;531,A2&lt;601),AND(A2&gt;630,A2&lt;701),AND(A2&gt;731,A2&lt;801),AND(A2&gt;831,A2&lt;901),AND(A2&gt;930,A2&lt;1001),AND(A2&gt;1031,A2&lt;1101),AND(A2&gt;1130,A2&lt;1201),A2&gt;1231))</formula>
    </cfRule>
    <cfRule type="expression" dxfId="18" priority="4">
      <formula>OR(A2&lt;1101,A2&gt;=1201)</formula>
    </cfRule>
  </conditionalFormatting>
  <conditionalFormatting sqref="A2001:E1048576 C2000:E2000 A2:E1999">
    <cfRule type="expression" dxfId="17" priority="5">
      <formula>MOD(ROW(),4)=3</formula>
    </cfRule>
    <cfRule type="expression" dxfId="16" priority="6">
      <formula>MOD(ROW(),4)=1</formula>
    </cfRule>
  </conditionalFormatting>
  <conditionalFormatting sqref="A2001:E1048576 C2000:E2000 A1:E1999">
    <cfRule type="expression" dxfId="15" priority="1">
      <formula>ROW()=302</formula>
    </cfRule>
  </conditionalFormatting>
  <dataValidations count="4">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E00-000000000000}">
      <formula1>101</formula1>
      <formula2>1231</formula2>
    </dataValidation>
    <dataValidation imeMode="on" allowBlank="1" showInputMessage="1" showErrorMessage="1" promptTitle="＜摘要 左欄＞" prompt="取引相手の名前_x000a__x000a_ex.　セブンイレブン" sqref="B2:B1048576" xr:uid="{00000000-0002-0000-0E00-000001000000}"/>
    <dataValidation imeMode="on" allowBlank="1" showInputMessage="1" showErrorMessage="1" promptTitle="＜摘要 右欄 詳細＞" prompt="必要があれば取引内容など詳細を記入_x000a__x000a_ex.　筆記用具購入" sqref="C2:C1048576" xr:uid="{00000000-0002-0000-0E00-000002000000}"/>
    <dataValidation imeMode="off" allowBlank="1" showInputMessage="1" showErrorMessage="1" promptTitle="＜金額＞" prompt="取引した金額を入力" sqref="E2:E1048576" xr:uid="{00000000-0002-0000-0E00-000003000000}"/>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7FE4C8AA-118F-45A3-9286-3E1C3182E0F8}">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E00-000004000000}">
          <x14:formula1>
            <xm:f>詳細設定!$B$7:$B$36</xm:f>
          </x14:formula1>
          <xm:sqref>D2:D1048576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5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row r="32" spans="1:5">
      <c r="A32" s="93"/>
    </row>
    <row r="34" spans="1:1">
      <c r="A34" s="93"/>
    </row>
    <row r="35" spans="1:1">
      <c r="A35" s="93"/>
    </row>
    <row r="37" spans="1:1">
      <c r="A37" s="93"/>
    </row>
    <row r="38" spans="1:1">
      <c r="A38" s="93"/>
    </row>
    <row r="40" spans="1:1">
      <c r="A40" s="93"/>
    </row>
    <row r="41" spans="1:1">
      <c r="A41" s="93"/>
    </row>
    <row r="43" spans="1:1">
      <c r="A43" s="93"/>
    </row>
    <row r="44" spans="1:1">
      <c r="A44" s="93"/>
    </row>
    <row r="46" spans="1:1">
      <c r="A46" s="93"/>
    </row>
    <row r="47" spans="1:1">
      <c r="A47" s="93"/>
    </row>
    <row r="49" spans="1:1">
      <c r="A49" s="93"/>
    </row>
    <row r="50" spans="1:1">
      <c r="A50" s="93"/>
    </row>
  </sheetData>
  <sheetProtection sheet="1" objects="1" scenarios="1" insertRows="0" deleteRows="0" sort="0" autoFilter="0"/>
  <sortState xmlns:xlrd2="http://schemas.microsoft.com/office/spreadsheetml/2017/richdata2" ref="A2:E51">
    <sortCondition ref="A2:A51"/>
  </sortState>
  <mergeCells count="1">
    <mergeCell ref="B1:C1"/>
  </mergeCells>
  <phoneticPr fontId="4"/>
  <conditionalFormatting sqref="A2001:A1048576 A2:A1999">
    <cfRule type="expression" dxfId="13" priority="3">
      <formula>AND(A2&lt;&gt;"",OR(A2&lt;101,AND(A2&gt;131,A2&lt;201),AND(A2&gt;229,A2&lt;301),AND(A2&gt;331,A2&lt;401),AND(A2&gt;430,A2&lt;501),AND(A2&gt;531,A2&lt;601),AND(A2&gt;630,A2&lt;701),AND(A2&gt;731,A2&lt;801),AND(A2&gt;831,A2&lt;901),AND(A2&gt;930,A2&lt;1001),AND(A2&gt;1031,A2&lt;1101),AND(A2&gt;1130,A2&lt;1201),A2&gt;1231))</formula>
    </cfRule>
    <cfRule type="expression" dxfId="12" priority="4">
      <formula>A2&lt;1201</formula>
    </cfRule>
  </conditionalFormatting>
  <conditionalFormatting sqref="A2001:E1048576 C2000:E2000 A2:E1999">
    <cfRule type="expression" dxfId="11" priority="5">
      <formula>MOD(ROW(),4)=3</formula>
    </cfRule>
    <cfRule type="expression" dxfId="10" priority="6">
      <formula>MOD(ROW(),4)=1</formula>
    </cfRule>
  </conditionalFormatting>
  <conditionalFormatting sqref="A2001:E1048576 C2000:E2000 A1:E1999">
    <cfRule type="expression" dxfId="9" priority="1">
      <formula>ROW()=302</formula>
    </cfRule>
  </conditionalFormatting>
  <dataValidations count="4">
    <dataValidation imeMode="off" allowBlank="1" showInputMessage="1" showErrorMessage="1" promptTitle="＜金額＞" prompt="取引した金額を入力" sqref="E2:E1048576" xr:uid="{00000000-0002-0000-0F00-000000000000}"/>
    <dataValidation imeMode="on" allowBlank="1" showInputMessage="1" showErrorMessage="1" promptTitle="＜摘要 右欄 詳細＞" prompt="必要があれば取引内容など詳細を記入_x000a__x000a_ex.　筆記用具購入" sqref="C2:C1048576" xr:uid="{00000000-0002-0000-0F00-000001000000}"/>
    <dataValidation imeMode="on" allowBlank="1" showInputMessage="1" showErrorMessage="1" promptTitle="＜摘要 左欄＞" prompt="取引相手の名前_x000a__x000a_ex.　セブンイレブン" sqref="B2:B1048576" xr:uid="{00000000-0002-0000-0F00-000002000000}"/>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F00-000003000000}">
      <formula1>101</formula1>
      <formula2>1231</formula2>
    </dataValidation>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B62DF409-052C-4438-A0DE-63A59CAF7FBE}">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F00-000004000000}">
          <x14:formula1>
            <xm:f>詳細設定!$B$7:$B$36</xm:f>
          </x14:formula1>
          <xm:sqref>D2:D1048576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
  <sheetViews>
    <sheetView workbookViewId="0">
      <selection activeCell="A2" sqref="A2:F3"/>
    </sheetView>
  </sheetViews>
  <sheetFormatPr defaultRowHeight="20.25" customHeight="1"/>
  <cols>
    <col min="1" max="1" width="10.875" style="187" customWidth="1"/>
    <col min="2" max="2" width="16.625" style="184" bestFit="1" customWidth="1"/>
    <col min="3" max="3" width="21.875" style="184" customWidth="1"/>
    <col min="4" max="6" width="12.75" style="185" customWidth="1"/>
    <col min="7" max="16384" width="9" style="186"/>
  </cols>
  <sheetData>
    <row r="1" spans="1:6" s="190" customFormat="1" ht="20.25" customHeight="1">
      <c r="A1" s="188" t="s">
        <v>23</v>
      </c>
      <c r="B1" s="215" t="s">
        <v>24</v>
      </c>
      <c r="C1" s="216"/>
      <c r="D1" s="189" t="s">
        <v>78</v>
      </c>
      <c r="E1" s="189" t="s">
        <v>79</v>
      </c>
      <c r="F1" s="189" t="s">
        <v>80</v>
      </c>
    </row>
    <row r="2" spans="1:6" ht="20.25" customHeight="1">
      <c r="A2" s="183"/>
    </row>
  </sheetData>
  <sheetProtection sheet="1" objects="1" scenarios="1" insertRows="0" deleteRows="0"/>
  <mergeCells count="1">
    <mergeCell ref="B1:C1"/>
  </mergeCells>
  <phoneticPr fontId="4"/>
  <conditionalFormatting sqref="A2:F1997">
    <cfRule type="expression" dxfId="7" priority="4">
      <formula>MOD(ROW(),4)=1</formula>
    </cfRule>
    <cfRule type="expression" dxfId="6" priority="5">
      <formula>MOD(ROW(),4)=3</formula>
    </cfRule>
  </conditionalFormatting>
  <conditionalFormatting sqref="A2:A1997">
    <cfRule type="expression" dxfId="5" priority="2">
      <formula>AND(A2&lt;&gt;"",OR(A2&lt;101,AND(A2&gt;131,A2&lt;201),AND(A2&gt;229,A2&lt;301),AND(A2&gt;331,A2&lt;401),AND(A2&gt;430,A2&lt;501),AND(A2&gt;531,A2&lt;601),AND(A2&gt;630,A2&lt;701),AND(A2&gt;731,A2&lt;801),AND(A2&gt;831,A2&lt;901),AND(A2&gt;930,A2&lt;1001),AND(A2&gt;1031,A2&lt;1101),AND(A2&gt;1130,A2&lt;1201),A2&gt;1231))</formula>
    </cfRule>
  </conditionalFormatting>
  <conditionalFormatting sqref="A1:B1 D1:F1 A2:F1048576">
    <cfRule type="expression" dxfId="4" priority="1">
      <formula>ROW()=302</formula>
    </cfRule>
  </conditionalFormatting>
  <dataValidations count="6">
    <dataValidation imeMode="off" allowBlank="1" showInputMessage="1" showErrorMessage="1" promptTitle="＜内 利子＞" prompt="「返済額」の内、利子の分は_x000a_経費として計上できます。_x000a_「帳簿印刷用」に「利子割引料」として計上されます" sqref="F2:F1048576" xr:uid="{00000000-0002-0000-1000-000000000000}"/>
    <dataValidation imeMode="on" allowBlank="1" showInputMessage="1" showErrorMessage="1" promptTitle="＜摘要 右欄＞" prompt="取引詳細など" sqref="C2:C1048576" xr:uid="{00000000-0002-0000-1000-000001000000}"/>
    <dataValidation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1000-000002000000}"/>
    <dataValidation imeMode="on" allowBlank="1" showInputMessage="1" showErrorMessage="1" promptTitle="＜摘要 左欄＞" prompt="取引相手の名前_x000a__x000a_ex.　ライトニング銀行" sqref="B2:B1048576" xr:uid="{00000000-0002-0000-1000-000003000000}"/>
    <dataValidation imeMode="off" allowBlank="1" showInputMessage="1" showErrorMessage="1" promptTitle="＜借入金＞" prompt="借入をした金額を記入_x000a__x000a_※白色帳簿では借入の記帳する必要がないので「帳簿印刷用」には反映されません" sqref="D2:D1048576" xr:uid="{00000000-0002-0000-1000-000004000000}"/>
    <dataValidation imeMode="off" allowBlank="1" showInputMessage="1" showErrorMessage="1" promptTitle="＜返済額＞" prompt="借入の返済した際に記入_x000a_この返済額は白色申告の場合記帳する必要がないため「帳簿印刷用」には反映しません" sqref="E2:E1048576" xr:uid="{00000000-0002-0000-1000-000005000000}"/>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&amp;L借入金</oddHeader>
    <oddFooter>&amp;C&amp;P</oddFooter>
  </headerFooter>
  <extLst>
    <ext xmlns:x14="http://schemas.microsoft.com/office/spreadsheetml/2009/9/main" uri="{78C0D931-6437-407d-A8EE-F0AAD7539E65}">
      <x14:conditionalFormattings>
        <x14:conditionalFormatting xmlns:xm="http://schemas.microsoft.com/office/excel/2006/main">
          <x14:cfRule type="expression" priority="3" id="{1191BCA3-7341-4782-B4BF-A5D1BBA3890C}">
            <xm:f>AND(A2=229,DAY(DATE(設定・集計!$B$2,2,29))&lt;&gt;29)</xm:f>
            <x14:dxf>
              <font>
                <b/>
                <i val="0"/>
                <color rgb="FFC00000"/>
              </font>
              <numFmt numFmtId="182" formatCode="&quot;ERROR:「&quot;####&quot;」&quot;"/>
              <fill>
                <patternFill>
                  <bgColor theme="5" tint="0.79998168889431442"/>
                </patternFill>
              </fill>
            </x14:dxf>
          </x14:cfRule>
          <xm:sqref>A2:A1997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301"/>
  <sheetViews>
    <sheetView workbookViewId="0">
      <pane ySplit="1" topLeftCell="A2" activePane="bottomLeft" state="frozen"/>
      <selection pane="bottomLeft" activeCell="A2" sqref="A2:I3"/>
    </sheetView>
  </sheetViews>
  <sheetFormatPr defaultColWidth="9" defaultRowHeight="19.5"/>
  <cols>
    <col min="1" max="1" width="13" style="124" customWidth="1"/>
    <col min="2" max="2" width="15" style="77" customWidth="1"/>
    <col min="3" max="3" width="24.75" style="78" customWidth="1"/>
    <col min="4" max="4" width="18.875" style="80" customWidth="1"/>
    <col min="5" max="5" width="13.5" style="79" customWidth="1"/>
    <col min="6" max="6" width="23.75" style="149" customWidth="1"/>
    <col min="7" max="7" width="38" style="79" customWidth="1"/>
    <col min="8" max="8" width="15.875" style="79" customWidth="1"/>
    <col min="9" max="9" width="14.5" style="191" customWidth="1"/>
    <col min="10" max="16384" width="9" style="72"/>
  </cols>
  <sheetData>
    <row r="1" spans="1:9" s="81" customFormat="1" ht="36.75" thickBot="1">
      <c r="A1" s="122" t="s">
        <v>84</v>
      </c>
      <c r="B1" s="213" t="s">
        <v>58</v>
      </c>
      <c r="C1" s="214"/>
      <c r="D1" s="97" t="s">
        <v>89</v>
      </c>
      <c r="E1" s="96" t="s">
        <v>59</v>
      </c>
      <c r="F1" s="147" t="s">
        <v>95</v>
      </c>
      <c r="G1" s="96" t="s">
        <v>91</v>
      </c>
      <c r="H1" s="96" t="s">
        <v>368</v>
      </c>
      <c r="I1" s="154" t="s">
        <v>370</v>
      </c>
    </row>
    <row r="2" spans="1:9" ht="20.25" thickTop="1">
      <c r="A2" s="123"/>
      <c r="B2" s="73"/>
      <c r="C2" s="74"/>
      <c r="D2" s="76"/>
      <c r="E2" s="75"/>
      <c r="F2" s="148"/>
      <c r="G2" s="75"/>
      <c r="H2" s="75"/>
      <c r="I2" s="156"/>
    </row>
    <row r="3" spans="1:9">
      <c r="F3" s="148"/>
      <c r="G3" s="75"/>
      <c r="H3" s="75"/>
      <c r="I3" s="156"/>
    </row>
    <row r="4" spans="1:9">
      <c r="A4" s="123"/>
      <c r="D4" s="76"/>
      <c r="F4" s="148"/>
      <c r="G4" s="75"/>
      <c r="H4" s="75"/>
      <c r="I4" s="156"/>
    </row>
    <row r="5" spans="1:9">
      <c r="F5" s="148"/>
      <c r="G5" s="75"/>
      <c r="H5" s="75"/>
      <c r="I5" s="156"/>
    </row>
    <row r="6" spans="1:9">
      <c r="A6" s="123"/>
      <c r="D6" s="76"/>
      <c r="F6" s="148"/>
      <c r="G6" s="75"/>
      <c r="H6" s="75"/>
      <c r="I6" s="156"/>
    </row>
    <row r="7" spans="1:9">
      <c r="F7" s="148"/>
      <c r="G7" s="75"/>
      <c r="H7" s="75"/>
      <c r="I7" s="156"/>
    </row>
    <row r="8" spans="1:9">
      <c r="A8" s="123"/>
      <c r="D8" s="76"/>
      <c r="F8" s="148"/>
      <c r="G8" s="75"/>
      <c r="H8" s="75"/>
      <c r="I8" s="156"/>
    </row>
    <row r="9" spans="1:9">
      <c r="C9" s="157"/>
      <c r="F9" s="148"/>
      <c r="G9" s="75"/>
      <c r="H9" s="75"/>
      <c r="I9" s="156"/>
    </row>
    <row r="10" spans="1:9">
      <c r="A10" s="123"/>
      <c r="D10" s="76"/>
      <c r="F10" s="148"/>
      <c r="G10" s="75"/>
      <c r="H10" s="75"/>
      <c r="I10" s="156"/>
    </row>
    <row r="11" spans="1:9">
      <c r="F11" s="148"/>
      <c r="G11" s="75"/>
      <c r="H11" s="75"/>
      <c r="I11" s="156"/>
    </row>
    <row r="12" spans="1:9">
      <c r="A12" s="123"/>
      <c r="D12" s="76"/>
      <c r="F12" s="148"/>
      <c r="G12" s="75"/>
      <c r="H12" s="75"/>
      <c r="I12" s="156"/>
    </row>
    <row r="13" spans="1:9">
      <c r="F13" s="148"/>
      <c r="G13" s="75"/>
      <c r="H13" s="75"/>
      <c r="I13" s="156"/>
    </row>
    <row r="14" spans="1:9">
      <c r="A14" s="123"/>
      <c r="D14" s="76"/>
      <c r="F14" s="148"/>
      <c r="G14" s="75"/>
      <c r="H14" s="75"/>
      <c r="I14" s="156"/>
    </row>
    <row r="15" spans="1:9">
      <c r="F15" s="148"/>
      <c r="G15" s="75"/>
      <c r="H15" s="75"/>
      <c r="I15" s="156"/>
    </row>
    <row r="16" spans="1:9">
      <c r="A16" s="123"/>
      <c r="D16" s="76"/>
      <c r="F16" s="148"/>
      <c r="G16" s="75"/>
      <c r="H16" s="75"/>
      <c r="I16" s="156"/>
    </row>
    <row r="17" spans="1:9">
      <c r="F17" s="148"/>
      <c r="G17" s="75"/>
      <c r="H17" s="75"/>
      <c r="I17" s="156"/>
    </row>
    <row r="18" spans="1:9">
      <c r="A18" s="123"/>
      <c r="D18" s="76"/>
      <c r="F18" s="148"/>
      <c r="G18" s="75"/>
      <c r="H18" s="75"/>
      <c r="I18" s="156"/>
    </row>
    <row r="19" spans="1:9">
      <c r="F19" s="148"/>
      <c r="G19" s="75"/>
      <c r="H19" s="75"/>
      <c r="I19" s="156"/>
    </row>
    <row r="20" spans="1:9">
      <c r="A20" s="123"/>
      <c r="D20" s="76"/>
      <c r="F20" s="148"/>
      <c r="G20" s="75"/>
      <c r="H20" s="75"/>
      <c r="I20" s="156"/>
    </row>
    <row r="21" spans="1:9">
      <c r="F21" s="148"/>
      <c r="G21" s="75"/>
      <c r="H21" s="75"/>
      <c r="I21" s="156"/>
    </row>
    <row r="22" spans="1:9">
      <c r="A22" s="123"/>
      <c r="D22" s="76"/>
      <c r="F22" s="148"/>
      <c r="G22" s="75"/>
      <c r="H22" s="75"/>
      <c r="I22" s="156"/>
    </row>
    <row r="23" spans="1:9">
      <c r="F23" s="148"/>
      <c r="G23" s="75"/>
      <c r="H23" s="75"/>
      <c r="I23" s="156"/>
    </row>
    <row r="24" spans="1:9">
      <c r="A24" s="123"/>
      <c r="D24" s="76"/>
      <c r="F24" s="148"/>
      <c r="G24" s="75"/>
      <c r="H24" s="75"/>
      <c r="I24" s="156"/>
    </row>
    <row r="25" spans="1:9">
      <c r="F25" s="148"/>
      <c r="G25" s="75"/>
      <c r="H25" s="75"/>
      <c r="I25" s="156"/>
    </row>
    <row r="26" spans="1:9">
      <c r="A26" s="123"/>
      <c r="D26" s="76"/>
      <c r="F26" s="148"/>
      <c r="G26" s="75"/>
      <c r="H26" s="75"/>
      <c r="I26" s="156"/>
    </row>
    <row r="27" spans="1:9">
      <c r="F27" s="148"/>
      <c r="G27" s="75"/>
      <c r="H27" s="75"/>
      <c r="I27" s="156"/>
    </row>
    <row r="28" spans="1:9">
      <c r="A28" s="123"/>
      <c r="D28" s="76"/>
      <c r="F28" s="148"/>
      <c r="G28" s="75"/>
      <c r="H28" s="75"/>
      <c r="I28" s="156"/>
    </row>
    <row r="29" spans="1:9">
      <c r="F29" s="148"/>
      <c r="G29" s="75"/>
      <c r="H29" s="75"/>
      <c r="I29" s="156"/>
    </row>
    <row r="30" spans="1:9">
      <c r="A30" s="123"/>
      <c r="D30" s="76"/>
      <c r="F30" s="148"/>
      <c r="G30" s="75"/>
      <c r="H30" s="75"/>
      <c r="I30" s="156"/>
    </row>
    <row r="31" spans="1:9">
      <c r="F31" s="148"/>
      <c r="G31" s="75"/>
      <c r="H31" s="75"/>
      <c r="I31" s="156"/>
    </row>
    <row r="32" spans="1:9">
      <c r="D32" s="76"/>
      <c r="F32" s="148"/>
      <c r="G32" s="75"/>
      <c r="H32" s="75"/>
      <c r="I32" s="156"/>
    </row>
    <row r="33" spans="4:9">
      <c r="F33" s="148"/>
      <c r="G33" s="75"/>
      <c r="H33" s="75"/>
      <c r="I33" s="156"/>
    </row>
    <row r="34" spans="4:9">
      <c r="F34" s="148"/>
      <c r="G34" s="75"/>
      <c r="H34" s="75"/>
      <c r="I34" s="156"/>
    </row>
    <row r="35" spans="4:9">
      <c r="D35" s="76"/>
      <c r="F35" s="148"/>
      <c r="G35" s="75"/>
      <c r="H35" s="75"/>
      <c r="I35" s="156"/>
    </row>
    <row r="36" spans="4:9">
      <c r="F36" s="148"/>
      <c r="G36" s="75"/>
      <c r="H36" s="75"/>
      <c r="I36" s="156"/>
    </row>
    <row r="37" spans="4:9">
      <c r="F37" s="148"/>
      <c r="G37" s="75"/>
      <c r="H37" s="75"/>
      <c r="I37" s="156"/>
    </row>
    <row r="38" spans="4:9">
      <c r="D38" s="76"/>
      <c r="F38" s="148"/>
      <c r="G38" s="75"/>
      <c r="H38" s="75"/>
      <c r="I38" s="156"/>
    </row>
    <row r="39" spans="4:9">
      <c r="F39" s="148"/>
      <c r="G39" s="75"/>
      <c r="H39" s="75"/>
      <c r="I39" s="156"/>
    </row>
    <row r="40" spans="4:9">
      <c r="F40" s="148"/>
      <c r="G40" s="75"/>
      <c r="H40" s="75"/>
      <c r="I40" s="156"/>
    </row>
    <row r="41" spans="4:9">
      <c r="D41" s="76"/>
      <c r="F41" s="148"/>
      <c r="G41" s="75"/>
      <c r="H41" s="75"/>
      <c r="I41" s="156"/>
    </row>
    <row r="42" spans="4:9">
      <c r="F42" s="148"/>
      <c r="G42" s="75"/>
      <c r="H42" s="75"/>
      <c r="I42" s="156"/>
    </row>
    <row r="43" spans="4:9">
      <c r="F43" s="148"/>
      <c r="G43" s="75"/>
      <c r="H43" s="75"/>
      <c r="I43" s="156"/>
    </row>
    <row r="44" spans="4:9">
      <c r="D44" s="76"/>
      <c r="F44" s="148"/>
      <c r="G44" s="75"/>
      <c r="H44" s="75"/>
      <c r="I44" s="156"/>
    </row>
    <row r="45" spans="4:9">
      <c r="F45" s="148"/>
      <c r="G45" s="75"/>
      <c r="H45" s="75"/>
      <c r="I45" s="156"/>
    </row>
    <row r="46" spans="4:9">
      <c r="F46" s="148"/>
      <c r="G46" s="75"/>
      <c r="H46" s="75"/>
      <c r="I46" s="156"/>
    </row>
    <row r="47" spans="4:9">
      <c r="D47" s="76"/>
      <c r="F47" s="148"/>
      <c r="G47" s="75"/>
      <c r="H47" s="75"/>
      <c r="I47" s="156"/>
    </row>
    <row r="48" spans="4:9">
      <c r="F48" s="148"/>
      <c r="G48" s="75"/>
      <c r="H48" s="75"/>
      <c r="I48" s="156"/>
    </row>
    <row r="49" spans="4:9">
      <c r="F49" s="148"/>
      <c r="G49" s="75"/>
      <c r="H49" s="75"/>
      <c r="I49" s="156"/>
    </row>
    <row r="50" spans="4:9">
      <c r="D50" s="76"/>
      <c r="F50" s="148"/>
      <c r="G50" s="75"/>
      <c r="H50" s="75"/>
      <c r="I50" s="156"/>
    </row>
    <row r="51" spans="4:9">
      <c r="F51" s="148"/>
      <c r="G51" s="75"/>
      <c r="H51" s="75"/>
      <c r="I51" s="156"/>
    </row>
    <row r="52" spans="4:9">
      <c r="F52" s="148"/>
      <c r="G52" s="75"/>
      <c r="H52" s="75"/>
      <c r="I52" s="156"/>
    </row>
    <row r="53" spans="4:9">
      <c r="F53" s="148"/>
      <c r="G53" s="75"/>
      <c r="H53" s="75"/>
      <c r="I53" s="156"/>
    </row>
    <row r="54" spans="4:9">
      <c r="F54" s="148"/>
      <c r="G54" s="75"/>
      <c r="H54" s="75"/>
      <c r="I54" s="156"/>
    </row>
    <row r="55" spans="4:9">
      <c r="F55" s="148"/>
      <c r="G55" s="75"/>
      <c r="H55" s="75"/>
      <c r="I55" s="156"/>
    </row>
    <row r="56" spans="4:9">
      <c r="F56" s="148"/>
      <c r="G56" s="75"/>
      <c r="H56" s="75"/>
      <c r="I56" s="156"/>
    </row>
    <row r="57" spans="4:9">
      <c r="F57" s="148"/>
      <c r="G57" s="75"/>
      <c r="H57" s="75"/>
      <c r="I57" s="156"/>
    </row>
    <row r="58" spans="4:9">
      <c r="F58" s="148"/>
      <c r="G58" s="75"/>
      <c r="H58" s="75"/>
      <c r="I58" s="156"/>
    </row>
    <row r="59" spans="4:9">
      <c r="F59" s="148"/>
      <c r="G59" s="75"/>
      <c r="H59" s="75"/>
      <c r="I59" s="156"/>
    </row>
    <row r="60" spans="4:9">
      <c r="F60" s="148"/>
      <c r="G60" s="75"/>
      <c r="H60" s="75"/>
      <c r="I60" s="156"/>
    </row>
    <row r="61" spans="4:9">
      <c r="F61" s="148"/>
      <c r="G61" s="75"/>
      <c r="H61" s="75"/>
      <c r="I61" s="156"/>
    </row>
    <row r="62" spans="4:9">
      <c r="F62" s="148"/>
      <c r="G62" s="75"/>
      <c r="H62" s="75"/>
      <c r="I62" s="156"/>
    </row>
    <row r="63" spans="4:9">
      <c r="F63" s="148"/>
      <c r="G63" s="75"/>
      <c r="H63" s="75"/>
      <c r="I63" s="156"/>
    </row>
    <row r="64" spans="4:9">
      <c r="F64" s="148"/>
      <c r="G64" s="75"/>
      <c r="H64" s="75"/>
      <c r="I64" s="156"/>
    </row>
    <row r="65" spans="6:9">
      <c r="F65" s="148"/>
      <c r="G65" s="75"/>
      <c r="H65" s="75"/>
      <c r="I65" s="156"/>
    </row>
    <row r="66" spans="6:9">
      <c r="F66" s="148"/>
      <c r="G66" s="75"/>
      <c r="H66" s="75"/>
      <c r="I66" s="156"/>
    </row>
    <row r="67" spans="6:9">
      <c r="F67" s="148"/>
      <c r="G67" s="75"/>
      <c r="H67" s="75"/>
      <c r="I67" s="156"/>
    </row>
    <row r="68" spans="6:9">
      <c r="F68" s="148"/>
      <c r="G68" s="75"/>
      <c r="H68" s="75"/>
      <c r="I68" s="156"/>
    </row>
    <row r="69" spans="6:9">
      <c r="F69" s="148"/>
      <c r="G69" s="75"/>
      <c r="H69" s="75"/>
      <c r="I69" s="156"/>
    </row>
    <row r="70" spans="6:9">
      <c r="F70" s="148"/>
      <c r="G70" s="75"/>
      <c r="H70" s="75"/>
      <c r="I70" s="156"/>
    </row>
    <row r="71" spans="6:9">
      <c r="F71" s="148"/>
      <c r="G71" s="75"/>
      <c r="H71" s="75"/>
      <c r="I71" s="156"/>
    </row>
    <row r="72" spans="6:9">
      <c r="F72" s="148"/>
      <c r="G72" s="75"/>
      <c r="H72" s="75"/>
      <c r="I72" s="156"/>
    </row>
    <row r="73" spans="6:9">
      <c r="F73" s="148"/>
      <c r="G73" s="75"/>
      <c r="H73" s="75"/>
      <c r="I73" s="156"/>
    </row>
    <row r="74" spans="6:9">
      <c r="F74" s="148"/>
      <c r="G74" s="75"/>
      <c r="H74" s="75"/>
      <c r="I74" s="156"/>
    </row>
    <row r="75" spans="6:9">
      <c r="F75" s="148"/>
      <c r="G75" s="75"/>
      <c r="H75" s="75"/>
      <c r="I75" s="156"/>
    </row>
    <row r="76" spans="6:9">
      <c r="F76" s="148"/>
      <c r="G76" s="75"/>
      <c r="H76" s="75"/>
      <c r="I76" s="156"/>
    </row>
    <row r="77" spans="6:9">
      <c r="F77" s="148"/>
      <c r="G77" s="75"/>
      <c r="H77" s="75"/>
      <c r="I77" s="156"/>
    </row>
    <row r="78" spans="6:9">
      <c r="F78" s="148"/>
      <c r="G78" s="75"/>
      <c r="H78" s="75"/>
      <c r="I78" s="156"/>
    </row>
    <row r="79" spans="6:9">
      <c r="F79" s="148"/>
      <c r="G79" s="75"/>
      <c r="H79" s="75"/>
      <c r="I79" s="156"/>
    </row>
    <row r="80" spans="6:9">
      <c r="F80" s="148"/>
      <c r="G80" s="75"/>
      <c r="H80" s="75"/>
      <c r="I80" s="156"/>
    </row>
    <row r="81" spans="6:9">
      <c r="F81" s="148"/>
      <c r="G81" s="75"/>
      <c r="H81" s="75"/>
      <c r="I81" s="156"/>
    </row>
    <row r="82" spans="6:9">
      <c r="F82" s="148"/>
      <c r="G82" s="75"/>
      <c r="H82" s="75"/>
      <c r="I82" s="156"/>
    </row>
    <row r="83" spans="6:9">
      <c r="F83" s="148"/>
      <c r="G83" s="75"/>
      <c r="H83" s="75"/>
      <c r="I83" s="156"/>
    </row>
    <row r="84" spans="6:9">
      <c r="F84" s="148"/>
      <c r="G84" s="75"/>
      <c r="H84" s="75"/>
      <c r="I84" s="156"/>
    </row>
    <row r="85" spans="6:9">
      <c r="F85" s="148"/>
      <c r="G85" s="75"/>
      <c r="H85" s="75"/>
      <c r="I85" s="156"/>
    </row>
    <row r="86" spans="6:9">
      <c r="F86" s="148"/>
      <c r="G86" s="75"/>
      <c r="H86" s="75"/>
      <c r="I86" s="156"/>
    </row>
    <row r="87" spans="6:9">
      <c r="F87" s="148"/>
      <c r="G87" s="75"/>
      <c r="H87" s="75"/>
      <c r="I87" s="156"/>
    </row>
    <row r="88" spans="6:9">
      <c r="F88" s="148"/>
      <c r="G88" s="75"/>
      <c r="H88" s="75"/>
      <c r="I88" s="156"/>
    </row>
    <row r="89" spans="6:9">
      <c r="F89" s="148"/>
      <c r="G89" s="75"/>
      <c r="H89" s="75"/>
      <c r="I89" s="156"/>
    </row>
    <row r="90" spans="6:9">
      <c r="F90" s="148"/>
      <c r="G90" s="75"/>
      <c r="H90" s="75"/>
      <c r="I90" s="156"/>
    </row>
    <row r="91" spans="6:9">
      <c r="F91" s="148"/>
      <c r="G91" s="75"/>
      <c r="H91" s="75"/>
      <c r="I91" s="156"/>
    </row>
    <row r="92" spans="6:9">
      <c r="F92" s="148"/>
      <c r="G92" s="75"/>
      <c r="H92" s="75"/>
      <c r="I92" s="156"/>
    </row>
    <row r="93" spans="6:9">
      <c r="F93" s="148"/>
      <c r="G93" s="75"/>
      <c r="H93" s="75"/>
      <c r="I93" s="156"/>
    </row>
    <row r="94" spans="6:9">
      <c r="F94" s="148"/>
      <c r="G94" s="75"/>
      <c r="H94" s="75"/>
      <c r="I94" s="156"/>
    </row>
    <row r="95" spans="6:9">
      <c r="F95" s="148"/>
      <c r="G95" s="75"/>
      <c r="H95" s="75"/>
      <c r="I95" s="156"/>
    </row>
    <row r="96" spans="6:9">
      <c r="F96" s="148"/>
      <c r="G96" s="75"/>
      <c r="H96" s="75"/>
      <c r="I96" s="156"/>
    </row>
    <row r="97" spans="6:9">
      <c r="F97" s="148"/>
      <c r="G97" s="75"/>
      <c r="H97" s="75"/>
      <c r="I97" s="156"/>
    </row>
    <row r="98" spans="6:9">
      <c r="F98" s="148"/>
      <c r="G98" s="75"/>
      <c r="H98" s="75"/>
      <c r="I98" s="156"/>
    </row>
    <row r="99" spans="6:9">
      <c r="F99" s="148"/>
      <c r="G99" s="75"/>
      <c r="H99" s="75"/>
      <c r="I99" s="156"/>
    </row>
    <row r="100" spans="6:9">
      <c r="F100" s="148"/>
      <c r="G100" s="75"/>
      <c r="H100" s="75"/>
      <c r="I100" s="156"/>
    </row>
    <row r="101" spans="6:9">
      <c r="F101" s="148"/>
      <c r="G101" s="75"/>
      <c r="H101" s="75"/>
      <c r="I101" s="156"/>
    </row>
    <row r="102" spans="6:9">
      <c r="F102" s="148"/>
      <c r="G102" s="75"/>
      <c r="H102" s="75"/>
      <c r="I102" s="156"/>
    </row>
    <row r="103" spans="6:9">
      <c r="F103" s="148"/>
      <c r="G103" s="75"/>
      <c r="H103" s="75"/>
      <c r="I103" s="156"/>
    </row>
    <row r="104" spans="6:9">
      <c r="F104" s="148"/>
      <c r="G104" s="75"/>
      <c r="H104" s="75"/>
      <c r="I104" s="156"/>
    </row>
    <row r="105" spans="6:9">
      <c r="F105" s="148"/>
      <c r="G105" s="75"/>
      <c r="H105" s="75"/>
      <c r="I105" s="156"/>
    </row>
    <row r="106" spans="6:9">
      <c r="F106" s="148"/>
      <c r="G106" s="75"/>
      <c r="H106" s="75"/>
      <c r="I106" s="156"/>
    </row>
    <row r="107" spans="6:9">
      <c r="F107" s="148"/>
      <c r="G107" s="75"/>
      <c r="H107" s="75"/>
      <c r="I107" s="156"/>
    </row>
    <row r="108" spans="6:9">
      <c r="F108" s="148"/>
      <c r="G108" s="75"/>
      <c r="H108" s="75"/>
      <c r="I108" s="156"/>
    </row>
    <row r="109" spans="6:9">
      <c r="F109" s="148"/>
      <c r="G109" s="75"/>
      <c r="H109" s="75"/>
      <c r="I109" s="156"/>
    </row>
    <row r="110" spans="6:9">
      <c r="F110" s="148"/>
      <c r="G110" s="75"/>
      <c r="H110" s="75"/>
      <c r="I110" s="156"/>
    </row>
    <row r="111" spans="6:9">
      <c r="F111" s="148"/>
      <c r="G111" s="75"/>
      <c r="H111" s="75"/>
      <c r="I111" s="156"/>
    </row>
    <row r="112" spans="6:9">
      <c r="F112" s="148"/>
      <c r="G112" s="75"/>
      <c r="H112" s="75"/>
      <c r="I112" s="156"/>
    </row>
    <row r="113" spans="6:9">
      <c r="F113" s="148"/>
      <c r="G113" s="75"/>
      <c r="H113" s="75"/>
      <c r="I113" s="156"/>
    </row>
    <row r="114" spans="6:9">
      <c r="F114" s="148"/>
      <c r="G114" s="75"/>
      <c r="H114" s="75"/>
      <c r="I114" s="156"/>
    </row>
    <row r="115" spans="6:9">
      <c r="F115" s="148"/>
      <c r="G115" s="75"/>
      <c r="H115" s="75"/>
      <c r="I115" s="156"/>
    </row>
    <row r="116" spans="6:9">
      <c r="F116" s="148"/>
      <c r="G116" s="75"/>
      <c r="H116" s="75"/>
      <c r="I116" s="156"/>
    </row>
    <row r="117" spans="6:9">
      <c r="F117" s="148"/>
      <c r="G117" s="75"/>
      <c r="H117" s="75"/>
      <c r="I117" s="156"/>
    </row>
    <row r="118" spans="6:9">
      <c r="F118" s="148"/>
      <c r="G118" s="75"/>
      <c r="H118" s="75"/>
      <c r="I118" s="156"/>
    </row>
    <row r="119" spans="6:9">
      <c r="F119" s="148"/>
      <c r="G119" s="75"/>
      <c r="H119" s="75"/>
      <c r="I119" s="156"/>
    </row>
    <row r="120" spans="6:9">
      <c r="F120" s="148"/>
      <c r="G120" s="75"/>
      <c r="H120" s="75"/>
      <c r="I120" s="156"/>
    </row>
    <row r="121" spans="6:9">
      <c r="F121" s="148"/>
      <c r="G121" s="75"/>
      <c r="H121" s="75"/>
      <c r="I121" s="156"/>
    </row>
    <row r="122" spans="6:9">
      <c r="F122" s="148"/>
      <c r="G122" s="75"/>
      <c r="H122" s="75"/>
      <c r="I122" s="156"/>
    </row>
    <row r="123" spans="6:9">
      <c r="F123" s="148"/>
      <c r="G123" s="75"/>
      <c r="H123" s="75"/>
      <c r="I123" s="156"/>
    </row>
    <row r="124" spans="6:9">
      <c r="F124" s="148"/>
      <c r="G124" s="75"/>
      <c r="H124" s="75"/>
      <c r="I124" s="156"/>
    </row>
    <row r="125" spans="6:9">
      <c r="F125" s="148"/>
      <c r="G125" s="75"/>
      <c r="H125" s="75"/>
      <c r="I125" s="156"/>
    </row>
    <row r="126" spans="6:9">
      <c r="F126" s="148"/>
      <c r="G126" s="75"/>
      <c r="H126" s="75"/>
      <c r="I126" s="156"/>
    </row>
    <row r="127" spans="6:9">
      <c r="F127" s="148"/>
      <c r="G127" s="75"/>
      <c r="H127" s="75"/>
      <c r="I127" s="156"/>
    </row>
    <row r="128" spans="6:9">
      <c r="F128" s="148"/>
      <c r="G128" s="75"/>
      <c r="H128" s="75"/>
      <c r="I128" s="156"/>
    </row>
    <row r="129" spans="6:9">
      <c r="F129" s="148"/>
      <c r="G129" s="75"/>
      <c r="H129" s="75"/>
      <c r="I129" s="156"/>
    </row>
    <row r="130" spans="6:9">
      <c r="F130" s="148"/>
      <c r="G130" s="75"/>
      <c r="H130" s="75"/>
      <c r="I130" s="156"/>
    </row>
    <row r="131" spans="6:9">
      <c r="F131" s="148"/>
      <c r="G131" s="75"/>
      <c r="H131" s="75"/>
      <c r="I131" s="156"/>
    </row>
    <row r="132" spans="6:9">
      <c r="F132" s="148"/>
      <c r="G132" s="75"/>
      <c r="H132" s="75"/>
      <c r="I132" s="156"/>
    </row>
    <row r="133" spans="6:9">
      <c r="F133" s="148"/>
      <c r="G133" s="75"/>
      <c r="H133" s="75"/>
      <c r="I133" s="156"/>
    </row>
    <row r="134" spans="6:9">
      <c r="F134" s="148"/>
      <c r="G134" s="75"/>
      <c r="H134" s="75"/>
      <c r="I134" s="156"/>
    </row>
    <row r="135" spans="6:9">
      <c r="F135" s="148"/>
      <c r="G135" s="75"/>
      <c r="H135" s="75"/>
      <c r="I135" s="156"/>
    </row>
    <row r="136" spans="6:9">
      <c r="F136" s="148"/>
      <c r="G136" s="75"/>
      <c r="H136" s="75"/>
      <c r="I136" s="156"/>
    </row>
    <row r="137" spans="6:9">
      <c r="F137" s="148"/>
      <c r="G137" s="75"/>
      <c r="H137" s="75"/>
      <c r="I137" s="156"/>
    </row>
    <row r="138" spans="6:9">
      <c r="F138" s="148"/>
      <c r="G138" s="75"/>
      <c r="H138" s="75"/>
      <c r="I138" s="156"/>
    </row>
    <row r="139" spans="6:9">
      <c r="F139" s="148"/>
      <c r="G139" s="75"/>
      <c r="H139" s="75"/>
      <c r="I139" s="156"/>
    </row>
    <row r="140" spans="6:9">
      <c r="F140" s="148"/>
      <c r="G140" s="75"/>
      <c r="H140" s="75"/>
      <c r="I140" s="156"/>
    </row>
    <row r="141" spans="6:9">
      <c r="F141" s="148"/>
      <c r="G141" s="75"/>
      <c r="H141" s="75"/>
      <c r="I141" s="156"/>
    </row>
    <row r="142" spans="6:9">
      <c r="F142" s="148"/>
      <c r="G142" s="75"/>
      <c r="H142" s="75"/>
      <c r="I142" s="156"/>
    </row>
    <row r="143" spans="6:9">
      <c r="F143" s="148"/>
      <c r="G143" s="75"/>
      <c r="H143" s="75"/>
      <c r="I143" s="156"/>
    </row>
    <row r="144" spans="6:9">
      <c r="F144" s="148"/>
      <c r="G144" s="75"/>
      <c r="H144" s="75"/>
      <c r="I144" s="156"/>
    </row>
    <row r="145" spans="6:9">
      <c r="F145" s="148"/>
      <c r="G145" s="75"/>
      <c r="H145" s="75"/>
      <c r="I145" s="156"/>
    </row>
    <row r="146" spans="6:9">
      <c r="F146" s="148"/>
      <c r="G146" s="75"/>
      <c r="H146" s="75"/>
      <c r="I146" s="156"/>
    </row>
    <row r="147" spans="6:9">
      <c r="F147" s="148"/>
      <c r="G147" s="75"/>
      <c r="H147" s="75"/>
      <c r="I147" s="156"/>
    </row>
    <row r="148" spans="6:9">
      <c r="F148" s="148"/>
      <c r="G148" s="75"/>
      <c r="H148" s="75"/>
      <c r="I148" s="156"/>
    </row>
    <row r="149" spans="6:9">
      <c r="F149" s="148"/>
      <c r="G149" s="75"/>
      <c r="H149" s="75"/>
      <c r="I149" s="156"/>
    </row>
    <row r="150" spans="6:9">
      <c r="F150" s="148"/>
      <c r="G150" s="75"/>
      <c r="H150" s="75"/>
      <c r="I150" s="156"/>
    </row>
    <row r="151" spans="6:9">
      <c r="F151" s="148"/>
      <c r="G151" s="75"/>
      <c r="H151" s="75"/>
      <c r="I151" s="156"/>
    </row>
    <row r="152" spans="6:9">
      <c r="F152" s="148"/>
      <c r="G152" s="75"/>
      <c r="H152" s="75"/>
      <c r="I152" s="156"/>
    </row>
    <row r="153" spans="6:9">
      <c r="F153" s="148"/>
      <c r="G153" s="75"/>
      <c r="H153" s="75"/>
      <c r="I153" s="156"/>
    </row>
    <row r="154" spans="6:9">
      <c r="F154" s="148"/>
      <c r="G154" s="75"/>
      <c r="H154" s="75"/>
      <c r="I154" s="156"/>
    </row>
    <row r="155" spans="6:9">
      <c r="F155" s="148"/>
      <c r="G155" s="75"/>
      <c r="H155" s="75"/>
      <c r="I155" s="156"/>
    </row>
    <row r="156" spans="6:9">
      <c r="F156" s="148"/>
      <c r="G156" s="75"/>
      <c r="H156" s="75"/>
      <c r="I156" s="156"/>
    </row>
    <row r="157" spans="6:9">
      <c r="F157" s="148"/>
      <c r="G157" s="75"/>
      <c r="H157" s="75"/>
      <c r="I157" s="156"/>
    </row>
    <row r="158" spans="6:9">
      <c r="F158" s="148"/>
      <c r="G158" s="75"/>
      <c r="H158" s="75"/>
      <c r="I158" s="156"/>
    </row>
    <row r="159" spans="6:9">
      <c r="F159" s="148"/>
      <c r="G159" s="75"/>
      <c r="H159" s="75"/>
      <c r="I159" s="156"/>
    </row>
    <row r="160" spans="6:9">
      <c r="F160" s="148"/>
      <c r="G160" s="75"/>
      <c r="H160" s="75"/>
      <c r="I160" s="156"/>
    </row>
    <row r="161" spans="6:9">
      <c r="F161" s="148"/>
      <c r="G161" s="75"/>
      <c r="H161" s="75"/>
      <c r="I161" s="156"/>
    </row>
    <row r="162" spans="6:9">
      <c r="F162" s="148"/>
      <c r="G162" s="75"/>
      <c r="H162" s="75"/>
      <c r="I162" s="156"/>
    </row>
    <row r="163" spans="6:9">
      <c r="F163" s="148"/>
      <c r="G163" s="75"/>
      <c r="H163" s="75"/>
      <c r="I163" s="156"/>
    </row>
    <row r="164" spans="6:9">
      <c r="F164" s="148"/>
      <c r="G164" s="75"/>
      <c r="H164" s="75"/>
      <c r="I164" s="156"/>
    </row>
    <row r="165" spans="6:9">
      <c r="F165" s="148"/>
      <c r="G165" s="75"/>
      <c r="H165" s="75"/>
      <c r="I165" s="156"/>
    </row>
    <row r="166" spans="6:9">
      <c r="F166" s="148"/>
      <c r="G166" s="75"/>
      <c r="H166" s="75"/>
      <c r="I166" s="156"/>
    </row>
    <row r="167" spans="6:9">
      <c r="F167" s="148"/>
      <c r="G167" s="75"/>
      <c r="H167" s="75"/>
      <c r="I167" s="156"/>
    </row>
    <row r="168" spans="6:9">
      <c r="F168" s="148"/>
      <c r="G168" s="75"/>
      <c r="H168" s="75"/>
      <c r="I168" s="156"/>
    </row>
    <row r="169" spans="6:9">
      <c r="F169" s="148"/>
      <c r="G169" s="75"/>
      <c r="H169" s="75"/>
      <c r="I169" s="156"/>
    </row>
    <row r="170" spans="6:9">
      <c r="F170" s="148"/>
      <c r="G170" s="75"/>
      <c r="H170" s="75"/>
      <c r="I170" s="156"/>
    </row>
    <row r="171" spans="6:9">
      <c r="F171" s="148"/>
      <c r="G171" s="75"/>
      <c r="H171" s="75"/>
      <c r="I171" s="156"/>
    </row>
    <row r="172" spans="6:9">
      <c r="F172" s="148"/>
      <c r="G172" s="75"/>
      <c r="H172" s="75"/>
      <c r="I172" s="156"/>
    </row>
    <row r="173" spans="6:9">
      <c r="F173" s="148"/>
      <c r="G173" s="75"/>
      <c r="H173" s="75"/>
      <c r="I173" s="156"/>
    </row>
    <row r="174" spans="6:9">
      <c r="F174" s="148"/>
      <c r="G174" s="75"/>
      <c r="H174" s="75"/>
      <c r="I174" s="156"/>
    </row>
    <row r="175" spans="6:9">
      <c r="F175" s="148"/>
      <c r="G175" s="75"/>
      <c r="H175" s="75"/>
      <c r="I175" s="156"/>
    </row>
    <row r="176" spans="6:9">
      <c r="F176" s="148"/>
      <c r="G176" s="75"/>
      <c r="H176" s="75"/>
      <c r="I176" s="156"/>
    </row>
    <row r="177" spans="6:9">
      <c r="F177" s="148"/>
      <c r="G177" s="75"/>
      <c r="H177" s="75"/>
      <c r="I177" s="156"/>
    </row>
    <row r="178" spans="6:9">
      <c r="F178" s="148"/>
      <c r="G178" s="75"/>
      <c r="H178" s="75"/>
      <c r="I178" s="156"/>
    </row>
    <row r="179" spans="6:9">
      <c r="F179" s="148"/>
      <c r="G179" s="75"/>
      <c r="H179" s="75"/>
      <c r="I179" s="156"/>
    </row>
    <row r="180" spans="6:9">
      <c r="F180" s="148"/>
      <c r="G180" s="75"/>
      <c r="H180" s="75"/>
      <c r="I180" s="156"/>
    </row>
    <row r="181" spans="6:9">
      <c r="F181" s="148"/>
      <c r="G181" s="75"/>
      <c r="H181" s="75"/>
      <c r="I181" s="156"/>
    </row>
    <row r="182" spans="6:9">
      <c r="F182" s="148"/>
      <c r="G182" s="75"/>
      <c r="H182" s="75"/>
      <c r="I182" s="156"/>
    </row>
    <row r="183" spans="6:9">
      <c r="F183" s="148"/>
      <c r="G183" s="75"/>
      <c r="H183" s="75"/>
      <c r="I183" s="156"/>
    </row>
    <row r="184" spans="6:9">
      <c r="F184" s="148"/>
      <c r="G184" s="75"/>
      <c r="H184" s="75"/>
      <c r="I184" s="156"/>
    </row>
    <row r="185" spans="6:9">
      <c r="F185" s="148"/>
      <c r="G185" s="75"/>
      <c r="H185" s="75"/>
      <c r="I185" s="156"/>
    </row>
    <row r="186" spans="6:9">
      <c r="F186" s="148"/>
      <c r="G186" s="75"/>
      <c r="H186" s="75"/>
      <c r="I186" s="156"/>
    </row>
    <row r="187" spans="6:9">
      <c r="F187" s="148"/>
      <c r="G187" s="75"/>
      <c r="H187" s="75"/>
      <c r="I187" s="156"/>
    </row>
    <row r="188" spans="6:9">
      <c r="F188" s="148"/>
      <c r="G188" s="75"/>
      <c r="H188" s="75"/>
      <c r="I188" s="156"/>
    </row>
    <row r="189" spans="6:9">
      <c r="F189" s="148"/>
      <c r="G189" s="75"/>
      <c r="H189" s="75"/>
      <c r="I189" s="156"/>
    </row>
    <row r="190" spans="6:9">
      <c r="F190" s="148"/>
      <c r="G190" s="75"/>
      <c r="H190" s="75"/>
      <c r="I190" s="156"/>
    </row>
    <row r="191" spans="6:9">
      <c r="F191" s="148"/>
      <c r="G191" s="75"/>
      <c r="H191" s="75"/>
      <c r="I191" s="156"/>
    </row>
    <row r="192" spans="6:9">
      <c r="F192" s="148"/>
      <c r="G192" s="75"/>
      <c r="H192" s="75"/>
      <c r="I192" s="156"/>
    </row>
    <row r="193" spans="6:9">
      <c r="F193" s="148"/>
      <c r="G193" s="75"/>
      <c r="H193" s="75"/>
      <c r="I193" s="156"/>
    </row>
    <row r="194" spans="6:9">
      <c r="F194" s="148"/>
      <c r="G194" s="75"/>
      <c r="H194" s="75"/>
      <c r="I194" s="156"/>
    </row>
    <row r="195" spans="6:9">
      <c r="F195" s="148"/>
      <c r="G195" s="75"/>
      <c r="H195" s="75"/>
      <c r="I195" s="156"/>
    </row>
    <row r="196" spans="6:9">
      <c r="F196" s="148"/>
      <c r="G196" s="75"/>
      <c r="H196" s="75"/>
      <c r="I196" s="156"/>
    </row>
    <row r="197" spans="6:9">
      <c r="F197" s="148"/>
      <c r="G197" s="75"/>
      <c r="H197" s="75"/>
      <c r="I197" s="156"/>
    </row>
    <row r="198" spans="6:9">
      <c r="F198" s="148"/>
      <c r="G198" s="75"/>
      <c r="H198" s="75"/>
      <c r="I198" s="156"/>
    </row>
    <row r="199" spans="6:9">
      <c r="F199" s="148"/>
      <c r="G199" s="75"/>
      <c r="H199" s="75"/>
      <c r="I199" s="156"/>
    </row>
    <row r="200" spans="6:9">
      <c r="F200" s="148"/>
      <c r="G200" s="75"/>
      <c r="H200" s="75"/>
      <c r="I200" s="156"/>
    </row>
    <row r="201" spans="6:9">
      <c r="F201" s="148"/>
      <c r="G201" s="75"/>
      <c r="H201" s="75"/>
      <c r="I201" s="156"/>
    </row>
    <row r="202" spans="6:9">
      <c r="F202" s="148"/>
      <c r="G202" s="75"/>
      <c r="H202" s="75"/>
      <c r="I202" s="156"/>
    </row>
    <row r="203" spans="6:9">
      <c r="F203" s="148"/>
      <c r="G203" s="75"/>
      <c r="H203" s="75"/>
      <c r="I203" s="156"/>
    </row>
    <row r="204" spans="6:9">
      <c r="F204" s="148"/>
      <c r="G204" s="75"/>
      <c r="H204" s="75"/>
      <c r="I204" s="156"/>
    </row>
    <row r="205" spans="6:9">
      <c r="F205" s="148"/>
      <c r="G205" s="75"/>
      <c r="H205" s="75"/>
      <c r="I205" s="156"/>
    </row>
    <row r="206" spans="6:9">
      <c r="F206" s="148"/>
      <c r="G206" s="75"/>
      <c r="H206" s="75"/>
      <c r="I206" s="156"/>
    </row>
    <row r="207" spans="6:9">
      <c r="F207" s="148"/>
      <c r="G207" s="75"/>
      <c r="H207" s="75"/>
      <c r="I207" s="156"/>
    </row>
    <row r="208" spans="6:9">
      <c r="F208" s="148"/>
      <c r="G208" s="75"/>
      <c r="H208" s="75"/>
      <c r="I208" s="156"/>
    </row>
    <row r="209" spans="6:9">
      <c r="F209" s="148"/>
      <c r="G209" s="75"/>
      <c r="H209" s="75"/>
      <c r="I209" s="156"/>
    </row>
    <row r="210" spans="6:9">
      <c r="F210" s="148"/>
      <c r="G210" s="75"/>
      <c r="H210" s="75"/>
      <c r="I210" s="156"/>
    </row>
    <row r="211" spans="6:9">
      <c r="F211" s="148"/>
      <c r="G211" s="75"/>
      <c r="H211" s="75"/>
      <c r="I211" s="156"/>
    </row>
    <row r="212" spans="6:9">
      <c r="F212" s="148"/>
      <c r="G212" s="75"/>
      <c r="H212" s="75"/>
      <c r="I212" s="156"/>
    </row>
    <row r="213" spans="6:9">
      <c r="F213" s="148"/>
      <c r="G213" s="75"/>
      <c r="H213" s="75"/>
      <c r="I213" s="156"/>
    </row>
    <row r="214" spans="6:9">
      <c r="F214" s="148"/>
      <c r="G214" s="75"/>
      <c r="H214" s="75"/>
      <c r="I214" s="156"/>
    </row>
    <row r="215" spans="6:9">
      <c r="F215" s="148"/>
      <c r="G215" s="75"/>
      <c r="H215" s="75"/>
      <c r="I215" s="156"/>
    </row>
    <row r="216" spans="6:9">
      <c r="F216" s="148"/>
      <c r="G216" s="75"/>
      <c r="H216" s="75"/>
      <c r="I216" s="156"/>
    </row>
    <row r="217" spans="6:9">
      <c r="F217" s="148"/>
      <c r="G217" s="75"/>
      <c r="H217" s="75"/>
      <c r="I217" s="156"/>
    </row>
    <row r="218" spans="6:9">
      <c r="F218" s="148"/>
      <c r="G218" s="75"/>
      <c r="H218" s="75"/>
      <c r="I218" s="156"/>
    </row>
    <row r="219" spans="6:9">
      <c r="F219" s="148"/>
      <c r="G219" s="75"/>
      <c r="H219" s="75"/>
      <c r="I219" s="156"/>
    </row>
    <row r="220" spans="6:9">
      <c r="F220" s="148"/>
      <c r="G220" s="75"/>
      <c r="H220" s="75"/>
      <c r="I220" s="156"/>
    </row>
    <row r="221" spans="6:9">
      <c r="F221" s="148"/>
      <c r="G221" s="75"/>
      <c r="H221" s="75"/>
      <c r="I221" s="156"/>
    </row>
    <row r="222" spans="6:9">
      <c r="F222" s="148"/>
      <c r="G222" s="75"/>
      <c r="H222" s="75"/>
      <c r="I222" s="156"/>
    </row>
    <row r="223" spans="6:9">
      <c r="F223" s="148"/>
      <c r="G223" s="75"/>
      <c r="H223" s="75"/>
      <c r="I223" s="156"/>
    </row>
    <row r="224" spans="6:9">
      <c r="F224" s="148"/>
      <c r="G224" s="75"/>
      <c r="H224" s="75"/>
      <c r="I224" s="156"/>
    </row>
    <row r="225" spans="6:9">
      <c r="F225" s="148"/>
      <c r="G225" s="75"/>
      <c r="H225" s="75"/>
      <c r="I225" s="156"/>
    </row>
    <row r="226" spans="6:9">
      <c r="F226" s="148"/>
      <c r="G226" s="75"/>
      <c r="H226" s="75"/>
      <c r="I226" s="156"/>
    </row>
    <row r="227" spans="6:9">
      <c r="F227" s="148"/>
      <c r="G227" s="75"/>
      <c r="H227" s="75"/>
      <c r="I227" s="156"/>
    </row>
    <row r="228" spans="6:9">
      <c r="F228" s="148"/>
      <c r="G228" s="75"/>
      <c r="H228" s="75"/>
      <c r="I228" s="156"/>
    </row>
    <row r="229" spans="6:9">
      <c r="F229" s="148"/>
      <c r="G229" s="75"/>
      <c r="H229" s="75"/>
      <c r="I229" s="156"/>
    </row>
    <row r="230" spans="6:9">
      <c r="F230" s="148"/>
      <c r="G230" s="75"/>
      <c r="H230" s="75"/>
      <c r="I230" s="156"/>
    </row>
    <row r="231" spans="6:9">
      <c r="F231" s="148"/>
      <c r="G231" s="75"/>
      <c r="H231" s="75"/>
      <c r="I231" s="156"/>
    </row>
    <row r="232" spans="6:9">
      <c r="F232" s="148"/>
      <c r="G232" s="75"/>
      <c r="H232" s="75"/>
      <c r="I232" s="156"/>
    </row>
    <row r="233" spans="6:9">
      <c r="F233" s="148"/>
      <c r="G233" s="75"/>
      <c r="H233" s="75"/>
      <c r="I233" s="156"/>
    </row>
    <row r="234" spans="6:9">
      <c r="F234" s="148"/>
      <c r="G234" s="75"/>
      <c r="H234" s="75"/>
      <c r="I234" s="156"/>
    </row>
    <row r="235" spans="6:9">
      <c r="F235" s="148"/>
      <c r="G235" s="75"/>
      <c r="H235" s="75"/>
      <c r="I235" s="156"/>
    </row>
    <row r="236" spans="6:9">
      <c r="F236" s="148"/>
      <c r="G236" s="75"/>
      <c r="H236" s="75"/>
      <c r="I236" s="156"/>
    </row>
    <row r="237" spans="6:9">
      <c r="F237" s="148"/>
      <c r="G237" s="75"/>
      <c r="H237" s="75"/>
      <c r="I237" s="156"/>
    </row>
    <row r="238" spans="6:9">
      <c r="F238" s="148"/>
      <c r="G238" s="75"/>
      <c r="H238" s="75"/>
      <c r="I238" s="156"/>
    </row>
    <row r="239" spans="6:9">
      <c r="F239" s="148"/>
      <c r="G239" s="75"/>
      <c r="H239" s="75"/>
      <c r="I239" s="156"/>
    </row>
    <row r="240" spans="6:9">
      <c r="F240" s="148"/>
      <c r="G240" s="75"/>
      <c r="H240" s="75"/>
      <c r="I240" s="156"/>
    </row>
    <row r="241" spans="6:9">
      <c r="F241" s="148"/>
      <c r="G241" s="75"/>
      <c r="H241" s="75"/>
      <c r="I241" s="156"/>
    </row>
    <row r="242" spans="6:9">
      <c r="F242" s="148"/>
      <c r="G242" s="75"/>
      <c r="H242" s="75"/>
      <c r="I242" s="156"/>
    </row>
    <row r="243" spans="6:9">
      <c r="F243" s="148"/>
      <c r="G243" s="75"/>
      <c r="H243" s="75"/>
      <c r="I243" s="156"/>
    </row>
    <row r="244" spans="6:9">
      <c r="F244" s="148"/>
      <c r="G244" s="75"/>
      <c r="H244" s="75"/>
      <c r="I244" s="156"/>
    </row>
    <row r="245" spans="6:9">
      <c r="F245" s="148"/>
      <c r="G245" s="75"/>
      <c r="H245" s="75"/>
      <c r="I245" s="156"/>
    </row>
    <row r="246" spans="6:9">
      <c r="F246" s="148"/>
      <c r="G246" s="75"/>
      <c r="H246" s="75"/>
      <c r="I246" s="156"/>
    </row>
    <row r="247" spans="6:9">
      <c r="F247" s="148"/>
      <c r="G247" s="75"/>
      <c r="H247" s="75"/>
      <c r="I247" s="156"/>
    </row>
    <row r="248" spans="6:9">
      <c r="F248" s="148"/>
      <c r="G248" s="75"/>
      <c r="H248" s="75"/>
      <c r="I248" s="156"/>
    </row>
    <row r="249" spans="6:9">
      <c r="F249" s="148"/>
      <c r="G249" s="75"/>
      <c r="H249" s="75"/>
      <c r="I249" s="156"/>
    </row>
    <row r="250" spans="6:9">
      <c r="F250" s="148"/>
      <c r="G250" s="75"/>
      <c r="H250" s="75"/>
      <c r="I250" s="156"/>
    </row>
    <row r="251" spans="6:9">
      <c r="F251" s="148"/>
      <c r="G251" s="75"/>
      <c r="H251" s="75"/>
      <c r="I251" s="156"/>
    </row>
    <row r="252" spans="6:9">
      <c r="F252" s="148"/>
      <c r="G252" s="75"/>
      <c r="H252" s="75"/>
      <c r="I252" s="156"/>
    </row>
    <row r="253" spans="6:9">
      <c r="F253" s="148"/>
      <c r="G253" s="75"/>
      <c r="H253" s="75"/>
      <c r="I253" s="156"/>
    </row>
    <row r="254" spans="6:9">
      <c r="F254" s="148"/>
      <c r="G254" s="75"/>
      <c r="H254" s="75"/>
      <c r="I254" s="156"/>
    </row>
    <row r="255" spans="6:9">
      <c r="F255" s="148"/>
      <c r="G255" s="75"/>
      <c r="H255" s="75"/>
      <c r="I255" s="156"/>
    </row>
    <row r="256" spans="6:9">
      <c r="F256" s="148"/>
      <c r="G256" s="75"/>
      <c r="H256" s="75"/>
      <c r="I256" s="156"/>
    </row>
    <row r="257" spans="6:9">
      <c r="F257" s="148"/>
      <c r="G257" s="75"/>
      <c r="H257" s="75"/>
      <c r="I257" s="156"/>
    </row>
    <row r="258" spans="6:9">
      <c r="F258" s="148"/>
      <c r="G258" s="75"/>
      <c r="H258" s="75"/>
      <c r="I258" s="156"/>
    </row>
    <row r="259" spans="6:9">
      <c r="F259" s="148"/>
      <c r="G259" s="75"/>
      <c r="H259" s="75"/>
      <c r="I259" s="156"/>
    </row>
    <row r="260" spans="6:9">
      <c r="F260" s="148"/>
      <c r="G260" s="75"/>
      <c r="H260" s="75"/>
      <c r="I260" s="156"/>
    </row>
    <row r="261" spans="6:9">
      <c r="F261" s="148"/>
      <c r="G261" s="75"/>
      <c r="H261" s="75"/>
      <c r="I261" s="156"/>
    </row>
    <row r="262" spans="6:9">
      <c r="F262" s="148"/>
      <c r="G262" s="75"/>
      <c r="H262" s="75"/>
      <c r="I262" s="156"/>
    </row>
    <row r="263" spans="6:9">
      <c r="F263" s="148"/>
      <c r="G263" s="75"/>
      <c r="H263" s="75"/>
      <c r="I263" s="156"/>
    </row>
    <row r="264" spans="6:9">
      <c r="F264" s="148"/>
      <c r="G264" s="75"/>
      <c r="H264" s="75"/>
      <c r="I264" s="156"/>
    </row>
    <row r="265" spans="6:9">
      <c r="F265" s="148"/>
      <c r="G265" s="75"/>
      <c r="H265" s="75"/>
      <c r="I265" s="156"/>
    </row>
    <row r="266" spans="6:9">
      <c r="F266" s="148"/>
      <c r="G266" s="75"/>
      <c r="H266" s="75"/>
      <c r="I266" s="156"/>
    </row>
    <row r="267" spans="6:9">
      <c r="F267" s="148"/>
      <c r="G267" s="75"/>
      <c r="H267" s="75"/>
      <c r="I267" s="156"/>
    </row>
    <row r="268" spans="6:9">
      <c r="F268" s="148"/>
      <c r="G268" s="75"/>
      <c r="H268" s="75"/>
      <c r="I268" s="156"/>
    </row>
    <row r="269" spans="6:9">
      <c r="F269" s="148"/>
      <c r="G269" s="75"/>
      <c r="H269" s="75"/>
      <c r="I269" s="156"/>
    </row>
    <row r="270" spans="6:9">
      <c r="F270" s="148"/>
      <c r="G270" s="75"/>
      <c r="H270" s="75"/>
      <c r="I270" s="156"/>
    </row>
    <row r="271" spans="6:9">
      <c r="F271" s="148"/>
      <c r="G271" s="75"/>
      <c r="H271" s="75"/>
      <c r="I271" s="156"/>
    </row>
    <row r="272" spans="6:9">
      <c r="F272" s="148"/>
      <c r="G272" s="75"/>
      <c r="H272" s="75"/>
      <c r="I272" s="156"/>
    </row>
    <row r="273" spans="6:9">
      <c r="F273" s="148"/>
      <c r="G273" s="75"/>
      <c r="H273" s="75"/>
      <c r="I273" s="156"/>
    </row>
    <row r="274" spans="6:9">
      <c r="F274" s="148"/>
      <c r="G274" s="75"/>
      <c r="H274" s="75"/>
      <c r="I274" s="156"/>
    </row>
    <row r="275" spans="6:9">
      <c r="F275" s="148"/>
      <c r="G275" s="75"/>
      <c r="H275" s="75"/>
      <c r="I275" s="156"/>
    </row>
    <row r="276" spans="6:9">
      <c r="F276" s="148"/>
      <c r="G276" s="75"/>
      <c r="H276" s="75"/>
      <c r="I276" s="156"/>
    </row>
    <row r="277" spans="6:9">
      <c r="F277" s="148"/>
      <c r="G277" s="75"/>
      <c r="H277" s="75"/>
      <c r="I277" s="156"/>
    </row>
    <row r="278" spans="6:9">
      <c r="F278" s="148"/>
      <c r="G278" s="75"/>
      <c r="H278" s="75"/>
      <c r="I278" s="156"/>
    </row>
    <row r="279" spans="6:9">
      <c r="F279" s="148"/>
      <c r="G279" s="75"/>
      <c r="H279" s="75"/>
      <c r="I279" s="156"/>
    </row>
    <row r="280" spans="6:9">
      <c r="F280" s="148"/>
      <c r="G280" s="75"/>
      <c r="H280" s="75"/>
      <c r="I280" s="156"/>
    </row>
    <row r="281" spans="6:9">
      <c r="F281" s="148"/>
      <c r="G281" s="75"/>
      <c r="H281" s="75"/>
      <c r="I281" s="156"/>
    </row>
    <row r="282" spans="6:9">
      <c r="F282" s="148"/>
      <c r="G282" s="75"/>
      <c r="H282" s="75"/>
      <c r="I282" s="156"/>
    </row>
    <row r="283" spans="6:9">
      <c r="F283" s="148"/>
      <c r="G283" s="75"/>
      <c r="H283" s="75"/>
      <c r="I283" s="156"/>
    </row>
    <row r="284" spans="6:9">
      <c r="F284" s="148"/>
      <c r="G284" s="75"/>
      <c r="H284" s="75"/>
      <c r="I284" s="156"/>
    </row>
    <row r="285" spans="6:9">
      <c r="F285" s="148"/>
      <c r="G285" s="75"/>
      <c r="H285" s="75"/>
      <c r="I285" s="156"/>
    </row>
    <row r="286" spans="6:9">
      <c r="F286" s="148"/>
      <c r="G286" s="75"/>
      <c r="H286" s="75"/>
      <c r="I286" s="156"/>
    </row>
    <row r="287" spans="6:9">
      <c r="F287" s="148"/>
      <c r="G287" s="75"/>
      <c r="H287" s="75"/>
      <c r="I287" s="156"/>
    </row>
    <row r="288" spans="6:9">
      <c r="F288" s="148"/>
      <c r="G288" s="75"/>
      <c r="H288" s="75"/>
      <c r="I288" s="156"/>
    </row>
    <row r="289" spans="6:9">
      <c r="F289" s="148"/>
      <c r="G289" s="75"/>
      <c r="H289" s="75"/>
      <c r="I289" s="156"/>
    </row>
    <row r="290" spans="6:9">
      <c r="F290" s="148"/>
      <c r="G290" s="75"/>
      <c r="H290" s="75"/>
      <c r="I290" s="156"/>
    </row>
    <row r="291" spans="6:9">
      <c r="F291" s="148"/>
      <c r="G291" s="75"/>
      <c r="H291" s="75"/>
      <c r="I291" s="156"/>
    </row>
    <row r="292" spans="6:9">
      <c r="F292" s="148"/>
      <c r="G292" s="75"/>
      <c r="H292" s="75"/>
      <c r="I292" s="156"/>
    </row>
    <row r="293" spans="6:9">
      <c r="F293" s="148"/>
      <c r="G293" s="75"/>
      <c r="H293" s="75"/>
      <c r="I293" s="156"/>
    </row>
    <row r="294" spans="6:9">
      <c r="F294" s="148"/>
      <c r="G294" s="75"/>
      <c r="H294" s="75"/>
      <c r="I294" s="156"/>
    </row>
    <row r="295" spans="6:9">
      <c r="F295" s="148"/>
      <c r="G295" s="75"/>
      <c r="H295" s="75"/>
      <c r="I295" s="156"/>
    </row>
    <row r="296" spans="6:9">
      <c r="F296" s="148"/>
      <c r="G296" s="75"/>
      <c r="H296" s="75"/>
      <c r="I296" s="156"/>
    </row>
    <row r="297" spans="6:9">
      <c r="F297" s="148"/>
      <c r="G297" s="75"/>
      <c r="H297" s="75"/>
      <c r="I297" s="156"/>
    </row>
    <row r="298" spans="6:9">
      <c r="F298" s="148"/>
      <c r="G298" s="75"/>
      <c r="H298" s="75"/>
      <c r="I298" s="156"/>
    </row>
    <row r="299" spans="6:9">
      <c r="F299" s="148"/>
      <c r="G299" s="75"/>
      <c r="H299" s="75"/>
      <c r="I299" s="156"/>
    </row>
    <row r="300" spans="6:9">
      <c r="F300" s="148"/>
      <c r="G300" s="75"/>
      <c r="H300" s="75"/>
      <c r="I300" s="156"/>
    </row>
    <row r="301" spans="6:9">
      <c r="F301" s="148"/>
      <c r="G301" s="75"/>
      <c r="H301" s="75"/>
      <c r="I301" s="156"/>
    </row>
  </sheetData>
  <sheetProtection sheet="1" objects="1" scenarios="1" insertRows="0" deleteRows="0" sort="0" autoFilter="0"/>
  <mergeCells count="1">
    <mergeCell ref="B1:C1"/>
  </mergeCells>
  <phoneticPr fontId="4"/>
  <conditionalFormatting sqref="A2001:C1048576 C2000 A2:C1999 D2:I1048576">
    <cfRule type="expression" dxfId="2" priority="8">
      <formula>MOD(ROW(),4)=3</formula>
    </cfRule>
    <cfRule type="expression" dxfId="1" priority="9">
      <formula>MOD(ROW(),4)=1</formula>
    </cfRule>
  </conditionalFormatting>
  <conditionalFormatting sqref="A2001:C1048576 C2000 A1:C1999 D1:I1048576">
    <cfRule type="expression" dxfId="0" priority="4">
      <formula>ROW()=302</formula>
    </cfRule>
  </conditionalFormatting>
  <dataValidations count="8">
    <dataValidation imeMode="off" allowBlank="1" showInputMessage="1" showErrorMessage="1" promptTitle="＜金額＞" prompt="取引した金額を入力" sqref="D2:D1048576" xr:uid="{00000000-0002-0000-1100-000000000000}"/>
    <dataValidation type="date" imeMode="off" operator="greaterThanOrEqual" allowBlank="1" showInputMessage="1" showErrorMessage="1" promptTitle="購入年月日" prompt="購入した日付を2018/1/5のように記入してください" sqref="A2:A1048576" xr:uid="{00000000-0002-0000-1100-000001000000}">
      <formula1>36526</formula1>
    </dataValidation>
    <dataValidation imeMode="on" allowBlank="1" showInputMessage="1" showErrorMessage="1" promptTitle="＜摘要 左欄＞" prompt="取引相手の名前_x000a__x000a_ex.　ビッグモーター" sqref="B2:B1048576" xr:uid="{00000000-0002-0000-1100-000002000000}"/>
    <dataValidation imeMode="on" allowBlank="1" showInputMessage="1" showErrorMessage="1" promptTitle="＜摘要 右欄 詳細＞" prompt="必要があれば取引内容など詳細を記入_x000a__x000a_ex.　トヨタ ヴォクシー" sqref="C2:C8 C10:C1048576" xr:uid="{00000000-0002-0000-1100-000003000000}"/>
    <dataValidation imeMode="on" allowBlank="1" showInputMessage="1" showErrorMessage="1" sqref="C9" xr:uid="{00000000-0002-0000-1100-000004000000}"/>
    <dataValidation imeMode="off" allowBlank="1" showInputMessage="1" showErrorMessage="1" promptTitle="＜商品登録年月＞" prompt="中古購入時に記入_x000a__x000a_例えば中古車購入の場合、年式を記入する_x000a_「2010/5」のような形式で記入" sqref="I2:I1048576" xr:uid="{00000000-0002-0000-1100-000005000000}"/>
    <dataValidation type="list" allowBlank="1" showInputMessage="1" showErrorMessage="1" promptTitle="＜構造・用途＞" prompt="右にある▼を押してドロップダウンリストから選択してください_x000a_「科目」の内容によってリストが変化します" sqref="F2:F1048576" xr:uid="{00000000-0002-0000-1100-000006000000}">
      <formula1>INDIRECT(E2)</formula1>
    </dataValidation>
    <dataValidation type="list" imeMode="on" allowBlank="1" showInputMessage="1" showErrorMessage="1" promptTitle="＜細目＞" prompt="右にある▼を押してドロップダウンリストから選択してください_x000a_「科目」「構造・用途」に内容によってリスト内容が変化します" sqref="G2:G1048576" xr:uid="{00000000-0002-0000-1100-000007000000}">
      <formula1>INDIRECT(F2)</formula1>
    </dataValidation>
  </dataValidations>
  <printOptions horizontalCentered="1"/>
  <pageMargins left="0.23622047244094491" right="0.23622047244094491" top="0.39370078740157483" bottom="0.59055118110236227" header="0.19685039370078741" footer="0.39370078740157483"/>
  <pageSetup paperSize="9" scale="55" fitToHeight="0" orientation="portrait" horizontalDpi="4294967293" verticalDpi="1200" r:id="rId1"/>
  <headerFooter>
    <oddHeader>&amp;L&amp;A</oddHeader>
    <oddFooter>&amp;C&amp;A  &amp;P/&amp;N&amp;R&amp;9&amp;K00-023produced by 勝手にライトニング！</oddFooter>
  </headerFooter>
  <extLst>
    <ext xmlns:x14="http://schemas.microsoft.com/office/spreadsheetml/2009/9/main" uri="{CCE6A557-97BC-4b89-ADB6-D9C93CAAB3DF}">
      <x14:dataValidations xmlns:xm="http://schemas.microsoft.com/office/excel/2006/main" count="2">
        <x14:dataValidation type="list" imeMode="on" allowBlank="1" showInputMessage="1" showErrorMessage="1" promptTitle="＜科目＞" prompt="右にある▼を押してドロップダウンリストから選択してください" xr:uid="{00000000-0002-0000-1100-000008000000}">
          <x14:formula1>
            <xm:f>耐用年数!$G$2:$G$9</xm:f>
          </x14:formula1>
          <xm:sqref>E2:E1048576</xm:sqref>
        </x14:dataValidation>
        <x14:dataValidation type="list" imeMode="on" allowBlank="1" showInputMessage="1" showErrorMessage="1" promptTitle="＜新中古＞" prompt="新品で購入か中古かを_x000a_ドロップダウンリストから選択してください_x000a__x000a_※中古には新品価格の50%を超えるか以下かで耐用年数が変わります" xr:uid="{00000000-0002-0000-1100-000009000000}">
          <x14:formula1>
            <xm:f>耐用年数!$J$2:$J$4</xm:f>
          </x14:formula1>
          <xm:sqref>H2:H1048576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956"/>
  <sheetViews>
    <sheetView topLeftCell="A34" zoomScale="130" zoomScaleNormal="130" workbookViewId="0">
      <pane ySplit="5160" topLeftCell="A5648" activePane="bottomLeft"/>
      <selection activeCell="B24" sqref="B24"/>
      <selection pane="bottomLeft" activeCell="C5661" sqref="C5661"/>
    </sheetView>
  </sheetViews>
  <sheetFormatPr defaultRowHeight="13.5"/>
  <cols>
    <col min="1" max="1" width="11" style="57" bestFit="1" customWidth="1"/>
    <col min="2" max="2" width="50.125" style="55" customWidth="1"/>
    <col min="3" max="3" width="11" style="57" bestFit="1" customWidth="1"/>
    <col min="4" max="4" width="9" style="64" bestFit="1" customWidth="1"/>
    <col min="5" max="5" width="11.625" style="65" bestFit="1" customWidth="1"/>
  </cols>
  <sheetData>
    <row r="1" spans="1:7" ht="14.25" thickBot="1">
      <c r="A1" s="70" t="s">
        <v>54</v>
      </c>
      <c r="B1" s="71" t="s">
        <v>26</v>
      </c>
      <c r="D1" s="58"/>
    </row>
    <row r="2" spans="1:7">
      <c r="A2" s="56" t="s">
        <v>55</v>
      </c>
      <c r="B2" s="52"/>
      <c r="C2" s="52"/>
      <c r="D2" s="59"/>
    </row>
    <row r="3" spans="1:7" ht="14.25" thickBot="1">
      <c r="A3" s="60">
        <v>1</v>
      </c>
      <c r="B3" s="53">
        <v>2</v>
      </c>
      <c r="C3" s="53">
        <v>4</v>
      </c>
      <c r="D3" s="61">
        <v>5</v>
      </c>
    </row>
    <row r="4" spans="1:7" ht="14.25" thickBot="1">
      <c r="A4" s="62" t="s">
        <v>56</v>
      </c>
      <c r="B4" s="54">
        <v>2</v>
      </c>
      <c r="C4" s="54"/>
      <c r="D4" s="63"/>
    </row>
    <row r="5" spans="1:7" ht="14.25" thickBot="1">
      <c r="A5" s="62" t="s">
        <v>57</v>
      </c>
      <c r="B5" s="54">
        <v>46</v>
      </c>
      <c r="C5" s="54"/>
      <c r="D5" s="63"/>
    </row>
    <row r="6" spans="1:7" ht="14.25" thickBot="1"/>
    <row r="7" spans="1:7" ht="14.25" thickBot="1">
      <c r="A7" s="70" t="s">
        <v>54</v>
      </c>
      <c r="B7" s="71" t="s">
        <v>61</v>
      </c>
      <c r="D7" s="58"/>
    </row>
    <row r="8" spans="1:7" ht="14.25" thickBot="1">
      <c r="A8" s="62" t="s">
        <v>57</v>
      </c>
      <c r="B8" s="54">
        <v>2044</v>
      </c>
      <c r="C8" s="54"/>
      <c r="D8" s="63"/>
    </row>
    <row r="9" spans="1:7" ht="14.25" thickBot="1"/>
    <row r="10" spans="1:7" ht="14.25" thickBot="1">
      <c r="A10" s="70" t="s">
        <v>54</v>
      </c>
      <c r="B10" s="71" t="s">
        <v>62</v>
      </c>
      <c r="D10" s="58"/>
    </row>
    <row r="11" spans="1:7" ht="14.25" thickBot="1">
      <c r="A11" s="62" t="s">
        <v>57</v>
      </c>
      <c r="B11" s="54">
        <v>2345</v>
      </c>
      <c r="C11" s="54"/>
      <c r="D11" s="63"/>
    </row>
    <row r="12" spans="1:7" ht="14.25" thickBot="1"/>
    <row r="13" spans="1:7" ht="14.25" thickBot="1">
      <c r="A13" s="70" t="s">
        <v>54</v>
      </c>
      <c r="B13" s="71" t="s">
        <v>63</v>
      </c>
      <c r="D13" s="58"/>
    </row>
    <row r="14" spans="1:7" ht="14.25" thickBot="1">
      <c r="A14" s="62" t="s">
        <v>57</v>
      </c>
      <c r="B14" s="54">
        <v>2646</v>
      </c>
      <c r="C14" s="54"/>
      <c r="D14" s="63"/>
    </row>
    <row r="15" spans="1:7" ht="14.25" thickBot="1"/>
    <row r="16" spans="1:7" ht="14.25" thickBot="1">
      <c r="A16" s="70" t="s">
        <v>54</v>
      </c>
      <c r="B16" s="71" t="s">
        <v>64</v>
      </c>
      <c r="D16" s="58"/>
      <c r="G16" s="182" t="s">
        <v>375</v>
      </c>
    </row>
    <row r="17" spans="1:4" ht="14.25" thickBot="1">
      <c r="A17" s="62" t="s">
        <v>57</v>
      </c>
      <c r="B17" s="54">
        <v>2947</v>
      </c>
      <c r="C17" s="54"/>
      <c r="D17" s="63"/>
    </row>
    <row r="18" spans="1:4" ht="14.25" thickBot="1"/>
    <row r="19" spans="1:4" ht="14.25" thickBot="1">
      <c r="A19" s="70" t="s">
        <v>54</v>
      </c>
      <c r="B19" s="71" t="s">
        <v>65</v>
      </c>
      <c r="D19" s="58"/>
    </row>
    <row r="20" spans="1:4" ht="14.25" thickBot="1">
      <c r="A20" s="62" t="s">
        <v>57</v>
      </c>
      <c r="B20" s="54">
        <v>3248</v>
      </c>
      <c r="C20" s="54"/>
      <c r="D20" s="63"/>
    </row>
    <row r="21" spans="1:4" ht="14.25" thickBot="1"/>
    <row r="22" spans="1:4" ht="14.25" thickBot="1">
      <c r="A22" s="70" t="s">
        <v>54</v>
      </c>
      <c r="B22" s="71" t="s">
        <v>66</v>
      </c>
      <c r="D22" s="58"/>
    </row>
    <row r="23" spans="1:4" ht="14.25" thickBot="1">
      <c r="A23" s="62" t="s">
        <v>57</v>
      </c>
      <c r="B23" s="54">
        <v>3549</v>
      </c>
      <c r="C23" s="54"/>
      <c r="D23" s="63"/>
    </row>
    <row r="24" spans="1:4" ht="14.25" thickBot="1"/>
    <row r="25" spans="1:4" ht="14.25" thickBot="1">
      <c r="A25" s="70" t="s">
        <v>54</v>
      </c>
      <c r="B25" s="71" t="s">
        <v>67</v>
      </c>
      <c r="D25" s="58"/>
    </row>
    <row r="26" spans="1:4" ht="14.25" thickBot="1">
      <c r="A26" s="62" t="s">
        <v>57</v>
      </c>
      <c r="B26" s="54">
        <v>3850</v>
      </c>
      <c r="C26" s="54"/>
      <c r="D26" s="63"/>
    </row>
    <row r="27" spans="1:4" ht="14.25" thickBot="1"/>
    <row r="28" spans="1:4" ht="14.25" thickBot="1">
      <c r="A28" s="70" t="s">
        <v>54</v>
      </c>
      <c r="B28" s="71" t="s">
        <v>68</v>
      </c>
      <c r="D28" s="58"/>
    </row>
    <row r="29" spans="1:4" ht="14.25" thickBot="1">
      <c r="A29" s="62" t="s">
        <v>57</v>
      </c>
      <c r="B29" s="54">
        <v>4151</v>
      </c>
      <c r="C29" s="54"/>
      <c r="D29" s="63"/>
    </row>
    <row r="30" spans="1:4" ht="14.25" thickBot="1"/>
    <row r="31" spans="1:4" ht="14.25" thickBot="1">
      <c r="A31" s="70" t="s">
        <v>54</v>
      </c>
      <c r="B31" s="71" t="s">
        <v>69</v>
      </c>
      <c r="D31" s="58"/>
    </row>
    <row r="32" spans="1:4" ht="14.25" thickBot="1">
      <c r="A32" s="62" t="s">
        <v>57</v>
      </c>
      <c r="B32" s="54">
        <v>4452</v>
      </c>
      <c r="C32" s="54"/>
      <c r="D32" s="63"/>
    </row>
    <row r="33" spans="1:7" ht="14.25" thickBot="1"/>
    <row r="34" spans="1:7" ht="14.25" thickBot="1">
      <c r="A34" s="70" t="s">
        <v>54</v>
      </c>
      <c r="B34" s="71" t="s">
        <v>70</v>
      </c>
      <c r="D34" s="58"/>
    </row>
    <row r="35" spans="1:7" ht="14.25" thickBot="1">
      <c r="A35" s="62" t="s">
        <v>57</v>
      </c>
      <c r="B35" s="54">
        <v>4753</v>
      </c>
      <c r="C35" s="54"/>
      <c r="D35" s="63"/>
    </row>
    <row r="36" spans="1:7" ht="14.25" thickBot="1"/>
    <row r="37" spans="1:7" ht="14.25" thickBot="1">
      <c r="A37" s="70" t="s">
        <v>54</v>
      </c>
      <c r="B37" s="71" t="s">
        <v>71</v>
      </c>
      <c r="D37" s="58"/>
    </row>
    <row r="38" spans="1:7" ht="14.25" thickBot="1">
      <c r="A38" s="62" t="s">
        <v>57</v>
      </c>
      <c r="B38" s="54">
        <v>5054</v>
      </c>
      <c r="C38" s="54"/>
      <c r="D38" s="63"/>
    </row>
    <row r="39" spans="1:7" ht="14.25" thickBot="1"/>
    <row r="40" spans="1:7" ht="14.25" thickBot="1">
      <c r="A40" s="70" t="s">
        <v>54</v>
      </c>
      <c r="B40" s="71" t="s">
        <v>83</v>
      </c>
      <c r="D40" s="58"/>
    </row>
    <row r="41" spans="1:7" ht="14.25" thickBot="1">
      <c r="A41" s="62" t="s">
        <v>57</v>
      </c>
      <c r="B41" s="54">
        <v>5355</v>
      </c>
      <c r="C41" s="54"/>
      <c r="D41" s="63"/>
    </row>
    <row r="42" spans="1:7" ht="14.25" thickBot="1"/>
    <row r="43" spans="1:7" ht="14.25" thickBot="1">
      <c r="A43" s="70" t="s">
        <v>54</v>
      </c>
      <c r="B43" s="71" t="s">
        <v>373</v>
      </c>
      <c r="D43" s="58"/>
    </row>
    <row r="44" spans="1:7" ht="14.25" thickBot="1">
      <c r="A44" s="62" t="s">
        <v>57</v>
      </c>
      <c r="B44" s="54">
        <v>5656</v>
      </c>
      <c r="C44" s="54"/>
      <c r="D44" s="63"/>
    </row>
    <row r="45" spans="1:7" ht="14.25" thickBot="1">
      <c r="A45" s="62" t="s">
        <v>77</v>
      </c>
      <c r="B45" s="92">
        <v>5400</v>
      </c>
      <c r="C45" s="54"/>
      <c r="D45" s="63"/>
      <c r="F45" t="s">
        <v>72</v>
      </c>
      <c r="G45" t="s">
        <v>73</v>
      </c>
    </row>
    <row r="46" spans="1:7">
      <c r="A46" s="57">
        <f>INDEX('1月'!$A$1:$E$2000,ROW()-$B$5+2,1)</f>
        <v>0</v>
      </c>
      <c r="B46" s="55" t="str">
        <f>INDEX('1月'!$A$1:$E$2000,ROW()-$B$5+2,2)&amp;IF(INDEX('1月'!$A$1:$E$2000,ROW()-$B$5+2,3)="","","／"&amp;INDEX('1月'!$A$1:$E$2000,ROW()-$B$5+2,3))</f>
        <v/>
      </c>
      <c r="C46" s="57">
        <f>INDEX('1月'!$A$1:$E$2000,ROW()-$B$5+2,4)</f>
        <v>0</v>
      </c>
      <c r="D46" s="64">
        <f>INDEX('1月'!$A$1:$E$2000,ROW()-$B$5+2,5)</f>
        <v>0</v>
      </c>
      <c r="E46" s="65">
        <f>DATE(設定・集計!$B$2,INT(A46/100),A46-INT(A46/100)*100)</f>
        <v>43799</v>
      </c>
      <c r="F46" t="str">
        <f>IF(A46=0,"",A46*10000+ROW())</f>
        <v/>
      </c>
      <c r="G46" t="str">
        <f>IF(F46="","",RANK(F46,$F$46:$F$6000,1))</f>
        <v/>
      </c>
    </row>
    <row r="47" spans="1:7">
      <c r="A47" s="57">
        <f>INDEX('1月'!$A$1:$E$2000,ROW()-$B$5+2,1)</f>
        <v>0</v>
      </c>
      <c r="B47" s="55" t="str">
        <f>INDEX('1月'!$A$1:$E$2000,ROW()-$B$5+2,2)&amp;IF(INDEX('1月'!$A$1:$E$2000,ROW()-$B$5+2,3)="","","／"&amp;INDEX('1月'!$A$1:$E$2000,ROW()-$B$5+2,3))</f>
        <v/>
      </c>
      <c r="C47" s="57">
        <f>INDEX('1月'!$A$1:$E$2000,ROW()-$B$5+2,4)</f>
        <v>0</v>
      </c>
      <c r="D47" s="64">
        <f>INDEX('1月'!$A$1:$E$2000,ROW()-$B$5+2,5)</f>
        <v>0</v>
      </c>
      <c r="E47" s="65">
        <f>DATE(設定・集計!$B$2,INT(A47/100),A47-INT(A47/100)*100)</f>
        <v>43799</v>
      </c>
      <c r="F47" t="str">
        <f t="shared" ref="F47:F101" si="0">IF(A47=0,"",A47*10000+ROW())</f>
        <v/>
      </c>
      <c r="G47" t="str">
        <f t="shared" ref="G47:G110" si="1">IF(F47="","",RANK(F47,$F$46:$F$6000,1))</f>
        <v/>
      </c>
    </row>
    <row r="48" spans="1:7">
      <c r="A48" s="57">
        <f>INDEX('1月'!$A$1:$E$2000,ROW()-$B$5+2,1)</f>
        <v>0</v>
      </c>
      <c r="B48" s="55" t="str">
        <f>INDEX('1月'!$A$1:$E$2000,ROW()-$B$5+2,2)&amp;IF(INDEX('1月'!$A$1:$E$2000,ROW()-$B$5+2,3)="","","／"&amp;INDEX('1月'!$A$1:$E$2000,ROW()-$B$5+2,3))</f>
        <v/>
      </c>
      <c r="C48" s="57">
        <f>INDEX('1月'!$A$1:$E$2000,ROW()-$B$5+2,4)</f>
        <v>0</v>
      </c>
      <c r="D48" s="64">
        <f>INDEX('1月'!$A$1:$E$2000,ROW()-$B$5+2,5)</f>
        <v>0</v>
      </c>
      <c r="E48" s="65">
        <f>DATE(設定・集計!$B$2,INT(A48/100),A48-INT(A48/100)*100)</f>
        <v>43799</v>
      </c>
      <c r="F48" t="str">
        <f t="shared" si="0"/>
        <v/>
      </c>
      <c r="G48" t="str">
        <f t="shared" si="1"/>
        <v/>
      </c>
    </row>
    <row r="49" spans="1:7">
      <c r="A49" s="57">
        <f>INDEX('1月'!$A$1:$E$2000,ROW()-$B$5+2,1)</f>
        <v>0</v>
      </c>
      <c r="B49" s="55" t="str">
        <f>INDEX('1月'!$A$1:$E$2000,ROW()-$B$5+2,2)&amp;IF(INDEX('1月'!$A$1:$E$2000,ROW()-$B$5+2,3)="","","／"&amp;INDEX('1月'!$A$1:$E$2000,ROW()-$B$5+2,3))</f>
        <v/>
      </c>
      <c r="C49" s="57">
        <f>INDEX('1月'!$A$1:$E$2000,ROW()-$B$5+2,4)</f>
        <v>0</v>
      </c>
      <c r="D49" s="64">
        <f>INDEX('1月'!$A$1:$E$2000,ROW()-$B$5+2,5)</f>
        <v>0</v>
      </c>
      <c r="E49" s="65">
        <f>DATE(設定・集計!$B$2,INT(A49/100),A49-INT(A49/100)*100)</f>
        <v>43799</v>
      </c>
      <c r="F49" t="str">
        <f t="shared" si="0"/>
        <v/>
      </c>
      <c r="G49" t="str">
        <f t="shared" si="1"/>
        <v/>
      </c>
    </row>
    <row r="50" spans="1:7">
      <c r="A50" s="57">
        <f>INDEX('1月'!$A$1:$E$2000,ROW()-$B$5+2,1)</f>
        <v>0</v>
      </c>
      <c r="B50" s="55" t="str">
        <f>INDEX('1月'!$A$1:$E$2000,ROW()-$B$5+2,2)&amp;IF(INDEX('1月'!$A$1:$E$2000,ROW()-$B$5+2,3)="","","／"&amp;INDEX('1月'!$A$1:$E$2000,ROW()-$B$5+2,3))</f>
        <v/>
      </c>
      <c r="C50" s="57">
        <f>INDEX('1月'!$A$1:$E$2000,ROW()-$B$5+2,4)</f>
        <v>0</v>
      </c>
      <c r="D50" s="64">
        <f>INDEX('1月'!$A$1:$E$2000,ROW()-$B$5+2,5)</f>
        <v>0</v>
      </c>
      <c r="E50" s="65">
        <f>DATE(設定・集計!$B$2,INT(A50/100),A50-INT(A50/100)*100)</f>
        <v>43799</v>
      </c>
      <c r="F50" t="str">
        <f t="shared" si="0"/>
        <v/>
      </c>
      <c r="G50" t="str">
        <f t="shared" si="1"/>
        <v/>
      </c>
    </row>
    <row r="51" spans="1:7">
      <c r="A51" s="57">
        <f>INDEX('1月'!$A$1:$E$2000,ROW()-$B$5+2,1)</f>
        <v>0</v>
      </c>
      <c r="B51" s="55" t="str">
        <f>INDEX('1月'!$A$1:$E$2000,ROW()-$B$5+2,2)&amp;IF(INDEX('1月'!$A$1:$E$2000,ROW()-$B$5+2,3)="","","／"&amp;INDEX('1月'!$A$1:$E$2000,ROW()-$B$5+2,3))</f>
        <v/>
      </c>
      <c r="C51" s="57">
        <f>INDEX('1月'!$A$1:$E$2000,ROW()-$B$5+2,4)</f>
        <v>0</v>
      </c>
      <c r="D51" s="64">
        <f>INDEX('1月'!$A$1:$E$2000,ROW()-$B$5+2,5)</f>
        <v>0</v>
      </c>
      <c r="E51" s="65">
        <f>DATE(設定・集計!$B$2,INT(A51/100),A51-INT(A51/100)*100)</f>
        <v>43799</v>
      </c>
      <c r="F51" t="str">
        <f t="shared" si="0"/>
        <v/>
      </c>
      <c r="G51" t="str">
        <f t="shared" si="1"/>
        <v/>
      </c>
    </row>
    <row r="52" spans="1:7">
      <c r="A52" s="57">
        <f>INDEX('1月'!$A$1:$E$2000,ROW()-$B$5+2,1)</f>
        <v>0</v>
      </c>
      <c r="B52" s="55" t="str">
        <f>INDEX('1月'!$A$1:$E$2000,ROW()-$B$5+2,2)&amp;IF(INDEX('1月'!$A$1:$E$2000,ROW()-$B$5+2,3)="","","／"&amp;INDEX('1月'!$A$1:$E$2000,ROW()-$B$5+2,3))</f>
        <v/>
      </c>
      <c r="C52" s="57">
        <f>INDEX('1月'!$A$1:$E$2000,ROW()-$B$5+2,4)</f>
        <v>0</v>
      </c>
      <c r="D52" s="64">
        <f>INDEX('1月'!$A$1:$E$2000,ROW()-$B$5+2,5)</f>
        <v>0</v>
      </c>
      <c r="E52" s="65">
        <f>DATE(設定・集計!$B$2,INT(A52/100),A52-INT(A52/100)*100)</f>
        <v>43799</v>
      </c>
      <c r="F52" t="str">
        <f t="shared" si="0"/>
        <v/>
      </c>
      <c r="G52" t="str">
        <f t="shared" si="1"/>
        <v/>
      </c>
    </row>
    <row r="53" spans="1:7">
      <c r="A53" s="57">
        <f>INDEX('1月'!$A$1:$E$2000,ROW()-$B$5+2,1)</f>
        <v>0</v>
      </c>
      <c r="B53" s="55" t="str">
        <f>INDEX('1月'!$A$1:$E$2000,ROW()-$B$5+2,2)&amp;IF(INDEX('1月'!$A$1:$E$2000,ROW()-$B$5+2,3)="","","／"&amp;INDEX('1月'!$A$1:$E$2000,ROW()-$B$5+2,3))</f>
        <v/>
      </c>
      <c r="C53" s="57">
        <f>INDEX('1月'!$A$1:$E$2000,ROW()-$B$5+2,4)</f>
        <v>0</v>
      </c>
      <c r="D53" s="64">
        <f>INDEX('1月'!$A$1:$E$2000,ROW()-$B$5+2,5)</f>
        <v>0</v>
      </c>
      <c r="E53" s="65">
        <f>DATE(設定・集計!$B$2,INT(A53/100),A53-INT(A53/100)*100)</f>
        <v>43799</v>
      </c>
      <c r="F53" t="str">
        <f t="shared" si="0"/>
        <v/>
      </c>
      <c r="G53" t="str">
        <f t="shared" si="1"/>
        <v/>
      </c>
    </row>
    <row r="54" spans="1:7">
      <c r="A54" s="57">
        <f>INDEX('1月'!$A$1:$E$2000,ROW()-$B$5+2,1)</f>
        <v>0</v>
      </c>
      <c r="B54" s="55" t="str">
        <f>INDEX('1月'!$A$1:$E$2000,ROW()-$B$5+2,2)&amp;IF(INDEX('1月'!$A$1:$E$2000,ROW()-$B$5+2,3)="","","／"&amp;INDEX('1月'!$A$1:$E$2000,ROW()-$B$5+2,3))</f>
        <v/>
      </c>
      <c r="C54" s="57">
        <f>INDEX('1月'!$A$1:$E$2000,ROW()-$B$5+2,4)</f>
        <v>0</v>
      </c>
      <c r="D54" s="64">
        <f>INDEX('1月'!$A$1:$E$2000,ROW()-$B$5+2,5)</f>
        <v>0</v>
      </c>
      <c r="E54" s="65">
        <f>DATE(設定・集計!$B$2,INT(A54/100),A54-INT(A54/100)*100)</f>
        <v>43799</v>
      </c>
      <c r="F54" t="str">
        <f t="shared" si="0"/>
        <v/>
      </c>
      <c r="G54" t="str">
        <f t="shared" si="1"/>
        <v/>
      </c>
    </row>
    <row r="55" spans="1:7">
      <c r="A55" s="57">
        <f>INDEX('1月'!$A$1:$E$2000,ROW()-$B$5+2,1)</f>
        <v>0</v>
      </c>
      <c r="B55" s="55" t="str">
        <f>INDEX('1月'!$A$1:$E$2000,ROW()-$B$5+2,2)&amp;IF(INDEX('1月'!$A$1:$E$2000,ROW()-$B$5+2,3)="","","／"&amp;INDEX('1月'!$A$1:$E$2000,ROW()-$B$5+2,3))</f>
        <v/>
      </c>
      <c r="C55" s="57">
        <f>INDEX('1月'!$A$1:$E$2000,ROW()-$B$5+2,4)</f>
        <v>0</v>
      </c>
      <c r="D55" s="64">
        <f>INDEX('1月'!$A$1:$E$2000,ROW()-$B$5+2,5)</f>
        <v>0</v>
      </c>
      <c r="E55" s="65">
        <f>DATE(設定・集計!$B$2,INT(A55/100),A55-INT(A55/100)*100)</f>
        <v>43799</v>
      </c>
      <c r="F55" t="str">
        <f t="shared" si="0"/>
        <v/>
      </c>
      <c r="G55" t="str">
        <f t="shared" si="1"/>
        <v/>
      </c>
    </row>
    <row r="56" spans="1:7">
      <c r="A56" s="57">
        <f>INDEX('1月'!$A$1:$E$2000,ROW()-$B$5+2,1)</f>
        <v>0</v>
      </c>
      <c r="B56" s="55" t="str">
        <f>INDEX('1月'!$A$1:$E$2000,ROW()-$B$5+2,2)&amp;IF(INDEX('1月'!$A$1:$E$2000,ROW()-$B$5+2,3)="","","／"&amp;INDEX('1月'!$A$1:$E$2000,ROW()-$B$5+2,3))</f>
        <v/>
      </c>
      <c r="C56" s="57">
        <f>INDEX('1月'!$A$1:$E$2000,ROW()-$B$5+2,4)</f>
        <v>0</v>
      </c>
      <c r="D56" s="64">
        <f>INDEX('1月'!$A$1:$E$2000,ROW()-$B$5+2,5)</f>
        <v>0</v>
      </c>
      <c r="E56" s="65">
        <f>DATE(設定・集計!$B$2,INT(A56/100),A56-INT(A56/100)*100)</f>
        <v>43799</v>
      </c>
      <c r="F56" t="str">
        <f t="shared" si="0"/>
        <v/>
      </c>
      <c r="G56" t="str">
        <f t="shared" si="1"/>
        <v/>
      </c>
    </row>
    <row r="57" spans="1:7">
      <c r="A57" s="57">
        <f>INDEX('1月'!$A$1:$E$2000,ROW()-$B$5+2,1)</f>
        <v>0</v>
      </c>
      <c r="B57" s="55" t="str">
        <f>INDEX('1月'!$A$1:$E$2000,ROW()-$B$5+2,2)&amp;IF(INDEX('1月'!$A$1:$E$2000,ROW()-$B$5+2,3)="","","／"&amp;INDEX('1月'!$A$1:$E$2000,ROW()-$B$5+2,3))</f>
        <v/>
      </c>
      <c r="C57" s="57">
        <f>INDEX('1月'!$A$1:$E$2000,ROW()-$B$5+2,4)</f>
        <v>0</v>
      </c>
      <c r="D57" s="64">
        <f>INDEX('1月'!$A$1:$E$2000,ROW()-$B$5+2,5)</f>
        <v>0</v>
      </c>
      <c r="E57" s="65">
        <f>DATE(設定・集計!$B$2,INT(A57/100),A57-INT(A57/100)*100)</f>
        <v>43799</v>
      </c>
      <c r="F57" t="str">
        <f t="shared" si="0"/>
        <v/>
      </c>
      <c r="G57" t="str">
        <f t="shared" si="1"/>
        <v/>
      </c>
    </row>
    <row r="58" spans="1:7">
      <c r="A58" s="57">
        <f>INDEX('1月'!$A$1:$E$2000,ROW()-$B$5+2,1)</f>
        <v>0</v>
      </c>
      <c r="B58" s="55" t="str">
        <f>INDEX('1月'!$A$1:$E$2000,ROW()-$B$5+2,2)&amp;IF(INDEX('1月'!$A$1:$E$2000,ROW()-$B$5+2,3)="","","／"&amp;INDEX('1月'!$A$1:$E$2000,ROW()-$B$5+2,3))</f>
        <v/>
      </c>
      <c r="C58" s="57">
        <f>INDEX('1月'!$A$1:$E$2000,ROW()-$B$5+2,4)</f>
        <v>0</v>
      </c>
      <c r="D58" s="64">
        <f>INDEX('1月'!$A$1:$E$2000,ROW()-$B$5+2,5)</f>
        <v>0</v>
      </c>
      <c r="E58" s="65">
        <f>DATE(設定・集計!$B$2,INT(A58/100),A58-INT(A58/100)*100)</f>
        <v>43799</v>
      </c>
      <c r="F58" t="str">
        <f t="shared" si="0"/>
        <v/>
      </c>
      <c r="G58" t="str">
        <f t="shared" si="1"/>
        <v/>
      </c>
    </row>
    <row r="59" spans="1:7">
      <c r="A59" s="57">
        <f>INDEX('1月'!$A$1:$E$2000,ROW()-$B$5+2,1)</f>
        <v>0</v>
      </c>
      <c r="B59" s="55" t="str">
        <f>INDEX('1月'!$A$1:$E$2000,ROW()-$B$5+2,2)&amp;IF(INDEX('1月'!$A$1:$E$2000,ROW()-$B$5+2,3)="","","／"&amp;INDEX('1月'!$A$1:$E$2000,ROW()-$B$5+2,3))</f>
        <v/>
      </c>
      <c r="C59" s="57">
        <f>INDEX('1月'!$A$1:$E$2000,ROW()-$B$5+2,4)</f>
        <v>0</v>
      </c>
      <c r="D59" s="64">
        <f>INDEX('1月'!$A$1:$E$2000,ROW()-$B$5+2,5)</f>
        <v>0</v>
      </c>
      <c r="E59" s="65">
        <f>DATE(設定・集計!$B$2,INT(A59/100),A59-INT(A59/100)*100)</f>
        <v>43799</v>
      </c>
      <c r="F59" t="str">
        <f t="shared" si="0"/>
        <v/>
      </c>
      <c r="G59" t="str">
        <f t="shared" si="1"/>
        <v/>
      </c>
    </row>
    <row r="60" spans="1:7">
      <c r="A60" s="57">
        <f>INDEX('1月'!$A$1:$E$2000,ROW()-$B$5+2,1)</f>
        <v>0</v>
      </c>
      <c r="B60" s="55" t="str">
        <f>INDEX('1月'!$A$1:$E$2000,ROW()-$B$5+2,2)&amp;IF(INDEX('1月'!$A$1:$E$2000,ROW()-$B$5+2,3)="","","／"&amp;INDEX('1月'!$A$1:$E$2000,ROW()-$B$5+2,3))</f>
        <v/>
      </c>
      <c r="C60" s="57">
        <f>INDEX('1月'!$A$1:$E$2000,ROW()-$B$5+2,4)</f>
        <v>0</v>
      </c>
      <c r="D60" s="64">
        <f>INDEX('1月'!$A$1:$E$2000,ROW()-$B$5+2,5)</f>
        <v>0</v>
      </c>
      <c r="E60" s="65">
        <f>DATE(設定・集計!$B$2,INT(A60/100),A60-INT(A60/100)*100)</f>
        <v>43799</v>
      </c>
      <c r="F60" t="str">
        <f t="shared" si="0"/>
        <v/>
      </c>
      <c r="G60" t="str">
        <f t="shared" si="1"/>
        <v/>
      </c>
    </row>
    <row r="61" spans="1:7">
      <c r="A61" s="57">
        <f>INDEX('1月'!$A$1:$E$2000,ROW()-$B$5+2,1)</f>
        <v>0</v>
      </c>
      <c r="B61" s="55" t="str">
        <f>INDEX('1月'!$A$1:$E$2000,ROW()-$B$5+2,2)&amp;IF(INDEX('1月'!$A$1:$E$2000,ROW()-$B$5+2,3)="","","／"&amp;INDEX('1月'!$A$1:$E$2000,ROW()-$B$5+2,3))</f>
        <v/>
      </c>
      <c r="C61" s="57">
        <f>INDEX('1月'!$A$1:$E$2000,ROW()-$B$5+2,4)</f>
        <v>0</v>
      </c>
      <c r="D61" s="64">
        <f>INDEX('1月'!$A$1:$E$2000,ROW()-$B$5+2,5)</f>
        <v>0</v>
      </c>
      <c r="E61" s="65">
        <f>DATE(設定・集計!$B$2,INT(A61/100),A61-INT(A61/100)*100)</f>
        <v>43799</v>
      </c>
      <c r="F61" t="str">
        <f t="shared" si="0"/>
        <v/>
      </c>
      <c r="G61" t="str">
        <f t="shared" si="1"/>
        <v/>
      </c>
    </row>
    <row r="62" spans="1:7">
      <c r="A62" s="57">
        <f>INDEX('1月'!$A$1:$E$2000,ROW()-$B$5+2,1)</f>
        <v>0</v>
      </c>
      <c r="B62" s="55" t="str">
        <f>INDEX('1月'!$A$1:$E$2000,ROW()-$B$5+2,2)&amp;IF(INDEX('1月'!$A$1:$E$2000,ROW()-$B$5+2,3)="","","／"&amp;INDEX('1月'!$A$1:$E$2000,ROW()-$B$5+2,3))</f>
        <v/>
      </c>
      <c r="C62" s="57">
        <f>INDEX('1月'!$A$1:$E$2000,ROW()-$B$5+2,4)</f>
        <v>0</v>
      </c>
      <c r="D62" s="64">
        <f>INDEX('1月'!$A$1:$E$2000,ROW()-$B$5+2,5)</f>
        <v>0</v>
      </c>
      <c r="E62" s="65">
        <f>DATE(設定・集計!$B$2,INT(A62/100),A62-INT(A62/100)*100)</f>
        <v>43799</v>
      </c>
      <c r="F62" t="str">
        <f t="shared" si="0"/>
        <v/>
      </c>
      <c r="G62" t="str">
        <f t="shared" si="1"/>
        <v/>
      </c>
    </row>
    <row r="63" spans="1:7">
      <c r="A63" s="57">
        <f>INDEX('1月'!$A$1:$E$2000,ROW()-$B$5+2,1)</f>
        <v>0</v>
      </c>
      <c r="B63" s="55" t="str">
        <f>INDEX('1月'!$A$1:$E$2000,ROW()-$B$5+2,2)&amp;IF(INDEX('1月'!$A$1:$E$2000,ROW()-$B$5+2,3)="","","／"&amp;INDEX('1月'!$A$1:$E$2000,ROW()-$B$5+2,3))</f>
        <v/>
      </c>
      <c r="C63" s="57">
        <f>INDEX('1月'!$A$1:$E$2000,ROW()-$B$5+2,4)</f>
        <v>0</v>
      </c>
      <c r="D63" s="64">
        <f>INDEX('1月'!$A$1:$E$2000,ROW()-$B$5+2,5)</f>
        <v>0</v>
      </c>
      <c r="E63" s="65">
        <f>DATE(設定・集計!$B$2,INT(A63/100),A63-INT(A63/100)*100)</f>
        <v>43799</v>
      </c>
      <c r="F63" t="str">
        <f t="shared" si="0"/>
        <v/>
      </c>
      <c r="G63" t="str">
        <f t="shared" si="1"/>
        <v/>
      </c>
    </row>
    <row r="64" spans="1:7">
      <c r="A64" s="57">
        <f>INDEX('1月'!$A$1:$E$2000,ROW()-$B$5+2,1)</f>
        <v>0</v>
      </c>
      <c r="B64" s="55" t="str">
        <f>INDEX('1月'!$A$1:$E$2000,ROW()-$B$5+2,2)&amp;IF(INDEX('1月'!$A$1:$E$2000,ROW()-$B$5+2,3)="","","／"&amp;INDEX('1月'!$A$1:$E$2000,ROW()-$B$5+2,3))</f>
        <v/>
      </c>
      <c r="C64" s="57">
        <f>INDEX('1月'!$A$1:$E$2000,ROW()-$B$5+2,4)</f>
        <v>0</v>
      </c>
      <c r="D64" s="64">
        <f>INDEX('1月'!$A$1:$E$2000,ROW()-$B$5+2,5)</f>
        <v>0</v>
      </c>
      <c r="E64" s="65">
        <f>DATE(設定・集計!$B$2,INT(A64/100),A64-INT(A64/100)*100)</f>
        <v>43799</v>
      </c>
      <c r="F64" t="str">
        <f t="shared" si="0"/>
        <v/>
      </c>
      <c r="G64" t="str">
        <f t="shared" si="1"/>
        <v/>
      </c>
    </row>
    <row r="65" spans="1:7">
      <c r="A65" s="57">
        <f>INDEX('1月'!$A$1:$E$2000,ROW()-$B$5+2,1)</f>
        <v>0</v>
      </c>
      <c r="B65" s="55" t="str">
        <f>INDEX('1月'!$A$1:$E$2000,ROW()-$B$5+2,2)&amp;IF(INDEX('1月'!$A$1:$E$2000,ROW()-$B$5+2,3)="","","／"&amp;INDEX('1月'!$A$1:$E$2000,ROW()-$B$5+2,3))</f>
        <v/>
      </c>
      <c r="C65" s="57">
        <f>INDEX('1月'!$A$1:$E$2000,ROW()-$B$5+2,4)</f>
        <v>0</v>
      </c>
      <c r="D65" s="64">
        <f>INDEX('1月'!$A$1:$E$2000,ROW()-$B$5+2,5)</f>
        <v>0</v>
      </c>
      <c r="E65" s="65">
        <f>DATE(設定・集計!$B$2,INT(A65/100),A65-INT(A65/100)*100)</f>
        <v>43799</v>
      </c>
      <c r="F65" t="str">
        <f t="shared" si="0"/>
        <v/>
      </c>
      <c r="G65" t="str">
        <f t="shared" si="1"/>
        <v/>
      </c>
    </row>
    <row r="66" spans="1:7">
      <c r="A66" s="57">
        <f>INDEX('1月'!$A$1:$E$2000,ROW()-$B$5+2,1)</f>
        <v>0</v>
      </c>
      <c r="B66" s="55" t="str">
        <f>INDEX('1月'!$A$1:$E$2000,ROW()-$B$5+2,2)&amp;IF(INDEX('1月'!$A$1:$E$2000,ROW()-$B$5+2,3)="","","／"&amp;INDEX('1月'!$A$1:$E$2000,ROW()-$B$5+2,3))</f>
        <v/>
      </c>
      <c r="C66" s="57">
        <f>INDEX('1月'!$A$1:$E$2000,ROW()-$B$5+2,4)</f>
        <v>0</v>
      </c>
      <c r="D66" s="64">
        <f>INDEX('1月'!$A$1:$E$2000,ROW()-$B$5+2,5)</f>
        <v>0</v>
      </c>
      <c r="E66" s="65">
        <f>DATE(設定・集計!$B$2,INT(A66/100),A66-INT(A66/100)*100)</f>
        <v>43799</v>
      </c>
      <c r="F66" t="str">
        <f t="shared" si="0"/>
        <v/>
      </c>
      <c r="G66" t="str">
        <f t="shared" si="1"/>
        <v/>
      </c>
    </row>
    <row r="67" spans="1:7">
      <c r="A67" s="57">
        <f>INDEX('1月'!$A$1:$E$2000,ROW()-$B$5+2,1)</f>
        <v>0</v>
      </c>
      <c r="B67" s="55" t="str">
        <f>INDEX('1月'!$A$1:$E$2000,ROW()-$B$5+2,2)&amp;IF(INDEX('1月'!$A$1:$E$2000,ROW()-$B$5+2,3)="","","／"&amp;INDEX('1月'!$A$1:$E$2000,ROW()-$B$5+2,3))</f>
        <v/>
      </c>
      <c r="C67" s="57">
        <f>INDEX('1月'!$A$1:$E$2000,ROW()-$B$5+2,4)</f>
        <v>0</v>
      </c>
      <c r="D67" s="64">
        <f>INDEX('1月'!$A$1:$E$2000,ROW()-$B$5+2,5)</f>
        <v>0</v>
      </c>
      <c r="E67" s="65">
        <f>DATE(設定・集計!$B$2,INT(A67/100),A67-INT(A67/100)*100)</f>
        <v>43799</v>
      </c>
      <c r="F67" t="str">
        <f t="shared" si="0"/>
        <v/>
      </c>
      <c r="G67" t="str">
        <f t="shared" si="1"/>
        <v/>
      </c>
    </row>
    <row r="68" spans="1:7">
      <c r="A68" s="57">
        <f>INDEX('1月'!$A$1:$E$2000,ROW()-$B$5+2,1)</f>
        <v>0</v>
      </c>
      <c r="B68" s="55" t="str">
        <f>INDEX('1月'!$A$1:$E$2000,ROW()-$B$5+2,2)&amp;IF(INDEX('1月'!$A$1:$E$2000,ROW()-$B$5+2,3)="","","／"&amp;INDEX('1月'!$A$1:$E$2000,ROW()-$B$5+2,3))</f>
        <v/>
      </c>
      <c r="C68" s="57">
        <f>INDEX('1月'!$A$1:$E$2000,ROW()-$B$5+2,4)</f>
        <v>0</v>
      </c>
      <c r="D68" s="64">
        <f>INDEX('1月'!$A$1:$E$2000,ROW()-$B$5+2,5)</f>
        <v>0</v>
      </c>
      <c r="E68" s="65">
        <f>DATE(設定・集計!$B$2,INT(A68/100),A68-INT(A68/100)*100)</f>
        <v>43799</v>
      </c>
      <c r="F68" t="str">
        <f t="shared" si="0"/>
        <v/>
      </c>
      <c r="G68" t="str">
        <f t="shared" si="1"/>
        <v/>
      </c>
    </row>
    <row r="69" spans="1:7">
      <c r="A69" s="57">
        <f>INDEX('1月'!$A$1:$E$2000,ROW()-$B$5+2,1)</f>
        <v>0</v>
      </c>
      <c r="B69" s="55" t="str">
        <f>INDEX('1月'!$A$1:$E$2000,ROW()-$B$5+2,2)&amp;IF(INDEX('1月'!$A$1:$E$2000,ROW()-$B$5+2,3)="","","／"&amp;INDEX('1月'!$A$1:$E$2000,ROW()-$B$5+2,3))</f>
        <v/>
      </c>
      <c r="C69" s="57">
        <f>INDEX('1月'!$A$1:$E$2000,ROW()-$B$5+2,4)</f>
        <v>0</v>
      </c>
      <c r="D69" s="64">
        <f>INDEX('1月'!$A$1:$E$2000,ROW()-$B$5+2,5)</f>
        <v>0</v>
      </c>
      <c r="E69" s="65">
        <f>DATE(設定・集計!$B$2,INT(A69/100),A69-INT(A69/100)*100)</f>
        <v>43799</v>
      </c>
      <c r="F69" t="str">
        <f t="shared" si="0"/>
        <v/>
      </c>
      <c r="G69" t="str">
        <f t="shared" si="1"/>
        <v/>
      </c>
    </row>
    <row r="70" spans="1:7">
      <c r="A70" s="57">
        <f>INDEX('1月'!$A$1:$E$2000,ROW()-$B$5+2,1)</f>
        <v>0</v>
      </c>
      <c r="B70" s="55" t="str">
        <f>INDEX('1月'!$A$1:$E$2000,ROW()-$B$5+2,2)&amp;IF(INDEX('1月'!$A$1:$E$2000,ROW()-$B$5+2,3)="","","／"&amp;INDEX('1月'!$A$1:$E$2000,ROW()-$B$5+2,3))</f>
        <v/>
      </c>
      <c r="C70" s="57">
        <f>INDEX('1月'!$A$1:$E$2000,ROW()-$B$5+2,4)</f>
        <v>0</v>
      </c>
      <c r="D70" s="64">
        <f>INDEX('1月'!$A$1:$E$2000,ROW()-$B$5+2,5)</f>
        <v>0</v>
      </c>
      <c r="E70" s="65">
        <f>DATE(設定・集計!$B$2,INT(A70/100),A70-INT(A70/100)*100)</f>
        <v>43799</v>
      </c>
      <c r="F70" t="str">
        <f t="shared" si="0"/>
        <v/>
      </c>
      <c r="G70" t="str">
        <f t="shared" si="1"/>
        <v/>
      </c>
    </row>
    <row r="71" spans="1:7">
      <c r="A71" s="57">
        <f>INDEX('1月'!$A$1:$E$2000,ROW()-$B$5+2,1)</f>
        <v>0</v>
      </c>
      <c r="B71" s="55" t="str">
        <f>INDEX('1月'!$A$1:$E$2000,ROW()-$B$5+2,2)&amp;IF(INDEX('1月'!$A$1:$E$2000,ROW()-$B$5+2,3)="","","／"&amp;INDEX('1月'!$A$1:$E$2000,ROW()-$B$5+2,3))</f>
        <v/>
      </c>
      <c r="C71" s="57">
        <f>INDEX('1月'!$A$1:$E$2000,ROW()-$B$5+2,4)</f>
        <v>0</v>
      </c>
      <c r="D71" s="64">
        <f>INDEX('1月'!$A$1:$E$2000,ROW()-$B$5+2,5)</f>
        <v>0</v>
      </c>
      <c r="E71" s="65">
        <f>DATE(設定・集計!$B$2,INT(A71/100),A71-INT(A71/100)*100)</f>
        <v>43799</v>
      </c>
      <c r="F71" t="str">
        <f t="shared" si="0"/>
        <v/>
      </c>
      <c r="G71" t="str">
        <f t="shared" si="1"/>
        <v/>
      </c>
    </row>
    <row r="72" spans="1:7">
      <c r="A72" s="57">
        <f>INDEX('1月'!$A$1:$E$2000,ROW()-$B$5+2,1)</f>
        <v>0</v>
      </c>
      <c r="B72" s="55" t="str">
        <f>INDEX('1月'!$A$1:$E$2000,ROW()-$B$5+2,2)&amp;IF(INDEX('1月'!$A$1:$E$2000,ROW()-$B$5+2,3)="","","／"&amp;INDEX('1月'!$A$1:$E$2000,ROW()-$B$5+2,3))</f>
        <v/>
      </c>
      <c r="C72" s="57">
        <f>INDEX('1月'!$A$1:$E$2000,ROW()-$B$5+2,4)</f>
        <v>0</v>
      </c>
      <c r="D72" s="64">
        <f>INDEX('1月'!$A$1:$E$2000,ROW()-$B$5+2,5)</f>
        <v>0</v>
      </c>
      <c r="E72" s="65">
        <f>DATE(設定・集計!$B$2,INT(A72/100),A72-INT(A72/100)*100)</f>
        <v>43799</v>
      </c>
      <c r="F72" t="str">
        <f t="shared" si="0"/>
        <v/>
      </c>
      <c r="G72" t="str">
        <f t="shared" si="1"/>
        <v/>
      </c>
    </row>
    <row r="73" spans="1:7">
      <c r="A73" s="57">
        <f>INDEX('1月'!$A$1:$E$2000,ROW()-$B$5+2,1)</f>
        <v>0</v>
      </c>
      <c r="B73" s="55" t="str">
        <f>INDEX('1月'!$A$1:$E$2000,ROW()-$B$5+2,2)&amp;IF(INDEX('1月'!$A$1:$E$2000,ROW()-$B$5+2,3)="","","／"&amp;INDEX('1月'!$A$1:$E$2000,ROW()-$B$5+2,3))</f>
        <v/>
      </c>
      <c r="C73" s="57">
        <f>INDEX('1月'!$A$1:$E$2000,ROW()-$B$5+2,4)</f>
        <v>0</v>
      </c>
      <c r="D73" s="64">
        <f>INDEX('1月'!$A$1:$E$2000,ROW()-$B$5+2,5)</f>
        <v>0</v>
      </c>
      <c r="E73" s="65">
        <f>DATE(設定・集計!$B$2,INT(A73/100),A73-INT(A73/100)*100)</f>
        <v>43799</v>
      </c>
      <c r="F73" t="str">
        <f t="shared" si="0"/>
        <v/>
      </c>
      <c r="G73" t="str">
        <f t="shared" si="1"/>
        <v/>
      </c>
    </row>
    <row r="74" spans="1:7">
      <c r="A74" s="57">
        <f>INDEX('1月'!$A$1:$E$2000,ROW()-$B$5+2,1)</f>
        <v>0</v>
      </c>
      <c r="B74" s="55" t="str">
        <f>INDEX('1月'!$A$1:$E$2000,ROW()-$B$5+2,2)&amp;IF(INDEX('1月'!$A$1:$E$2000,ROW()-$B$5+2,3)="","","／"&amp;INDEX('1月'!$A$1:$E$2000,ROW()-$B$5+2,3))</f>
        <v/>
      </c>
      <c r="C74" s="57">
        <f>INDEX('1月'!$A$1:$E$2000,ROW()-$B$5+2,4)</f>
        <v>0</v>
      </c>
      <c r="D74" s="64">
        <f>INDEX('1月'!$A$1:$E$2000,ROW()-$B$5+2,5)</f>
        <v>0</v>
      </c>
      <c r="E74" s="65">
        <f>DATE(設定・集計!$B$2,INT(A74/100),A74-INT(A74/100)*100)</f>
        <v>43799</v>
      </c>
      <c r="F74" t="str">
        <f t="shared" si="0"/>
        <v/>
      </c>
      <c r="G74" t="str">
        <f t="shared" si="1"/>
        <v/>
      </c>
    </row>
    <row r="75" spans="1:7">
      <c r="A75" s="57">
        <f>INDEX('1月'!$A$1:$E$2000,ROW()-$B$5+2,1)</f>
        <v>0</v>
      </c>
      <c r="B75" s="55" t="str">
        <f>INDEX('1月'!$A$1:$E$2000,ROW()-$B$5+2,2)&amp;IF(INDEX('1月'!$A$1:$E$2000,ROW()-$B$5+2,3)="","","／"&amp;INDEX('1月'!$A$1:$E$2000,ROW()-$B$5+2,3))</f>
        <v/>
      </c>
      <c r="C75" s="57">
        <f>INDEX('1月'!$A$1:$E$2000,ROW()-$B$5+2,4)</f>
        <v>0</v>
      </c>
      <c r="D75" s="64">
        <f>INDEX('1月'!$A$1:$E$2000,ROW()-$B$5+2,5)</f>
        <v>0</v>
      </c>
      <c r="E75" s="65">
        <f>DATE(設定・集計!$B$2,INT(A75/100),A75-INT(A75/100)*100)</f>
        <v>43799</v>
      </c>
      <c r="F75" t="str">
        <f t="shared" si="0"/>
        <v/>
      </c>
      <c r="G75" t="str">
        <f t="shared" si="1"/>
        <v/>
      </c>
    </row>
    <row r="76" spans="1:7">
      <c r="A76" s="57">
        <f>INDEX('1月'!$A$1:$E$2000,ROW()-$B$5+2,1)</f>
        <v>0</v>
      </c>
      <c r="B76" s="55" t="str">
        <f>INDEX('1月'!$A$1:$E$2000,ROW()-$B$5+2,2)&amp;IF(INDEX('1月'!$A$1:$E$2000,ROW()-$B$5+2,3)="","","／"&amp;INDEX('1月'!$A$1:$E$2000,ROW()-$B$5+2,3))</f>
        <v/>
      </c>
      <c r="C76" s="57">
        <f>INDEX('1月'!$A$1:$E$2000,ROW()-$B$5+2,4)</f>
        <v>0</v>
      </c>
      <c r="D76" s="64">
        <f>INDEX('1月'!$A$1:$E$2000,ROW()-$B$5+2,5)</f>
        <v>0</v>
      </c>
      <c r="E76" s="65">
        <f>DATE(設定・集計!$B$2,INT(A76/100),A76-INT(A76/100)*100)</f>
        <v>43799</v>
      </c>
      <c r="F76" t="str">
        <f t="shared" si="0"/>
        <v/>
      </c>
      <c r="G76" t="str">
        <f t="shared" si="1"/>
        <v/>
      </c>
    </row>
    <row r="77" spans="1:7">
      <c r="A77" s="57">
        <f>INDEX('1月'!$A$1:$E$2000,ROW()-$B$5+2,1)</f>
        <v>0</v>
      </c>
      <c r="B77" s="55" t="str">
        <f>INDEX('1月'!$A$1:$E$2000,ROW()-$B$5+2,2)&amp;IF(INDEX('1月'!$A$1:$E$2000,ROW()-$B$5+2,3)="","","／"&amp;INDEX('1月'!$A$1:$E$2000,ROW()-$B$5+2,3))</f>
        <v/>
      </c>
      <c r="C77" s="57">
        <f>INDEX('1月'!$A$1:$E$2000,ROW()-$B$5+2,4)</f>
        <v>0</v>
      </c>
      <c r="D77" s="64">
        <f>INDEX('1月'!$A$1:$E$2000,ROW()-$B$5+2,5)</f>
        <v>0</v>
      </c>
      <c r="E77" s="65">
        <f>DATE(設定・集計!$B$2,INT(A77/100),A77-INT(A77/100)*100)</f>
        <v>43799</v>
      </c>
      <c r="F77" t="str">
        <f t="shared" si="0"/>
        <v/>
      </c>
      <c r="G77" t="str">
        <f t="shared" si="1"/>
        <v/>
      </c>
    </row>
    <row r="78" spans="1:7">
      <c r="A78" s="57">
        <f>INDEX('1月'!$A$1:$E$2000,ROW()-$B$5+2,1)</f>
        <v>0</v>
      </c>
      <c r="B78" s="55" t="str">
        <f>INDEX('1月'!$A$1:$E$2000,ROW()-$B$5+2,2)&amp;IF(INDEX('1月'!$A$1:$E$2000,ROW()-$B$5+2,3)="","","／"&amp;INDEX('1月'!$A$1:$E$2000,ROW()-$B$5+2,3))</f>
        <v/>
      </c>
      <c r="C78" s="57">
        <f>INDEX('1月'!$A$1:$E$2000,ROW()-$B$5+2,4)</f>
        <v>0</v>
      </c>
      <c r="D78" s="64">
        <f>INDEX('1月'!$A$1:$E$2000,ROW()-$B$5+2,5)</f>
        <v>0</v>
      </c>
      <c r="E78" s="65">
        <f>DATE(設定・集計!$B$2,INT(A78/100),A78-INT(A78/100)*100)</f>
        <v>43799</v>
      </c>
      <c r="F78" t="str">
        <f t="shared" si="0"/>
        <v/>
      </c>
      <c r="G78" t="str">
        <f t="shared" si="1"/>
        <v/>
      </c>
    </row>
    <row r="79" spans="1:7">
      <c r="A79" s="57">
        <f>INDEX('1月'!$A$1:$E$2000,ROW()-$B$5+2,1)</f>
        <v>0</v>
      </c>
      <c r="B79" s="55" t="str">
        <f>INDEX('1月'!$A$1:$E$2000,ROW()-$B$5+2,2)&amp;IF(INDEX('1月'!$A$1:$E$2000,ROW()-$B$5+2,3)="","","／"&amp;INDEX('1月'!$A$1:$E$2000,ROW()-$B$5+2,3))</f>
        <v/>
      </c>
      <c r="C79" s="57">
        <f>INDEX('1月'!$A$1:$E$2000,ROW()-$B$5+2,4)</f>
        <v>0</v>
      </c>
      <c r="D79" s="64">
        <f>INDEX('1月'!$A$1:$E$2000,ROW()-$B$5+2,5)</f>
        <v>0</v>
      </c>
      <c r="E79" s="65">
        <f>DATE(設定・集計!$B$2,INT(A79/100),A79-INT(A79/100)*100)</f>
        <v>43799</v>
      </c>
      <c r="F79" t="str">
        <f t="shared" si="0"/>
        <v/>
      </c>
      <c r="G79" t="str">
        <f t="shared" si="1"/>
        <v/>
      </c>
    </row>
    <row r="80" spans="1:7">
      <c r="A80" s="57">
        <f>INDEX('1月'!$A$1:$E$2000,ROW()-$B$5+2,1)</f>
        <v>0</v>
      </c>
      <c r="B80" s="55" t="str">
        <f>INDEX('1月'!$A$1:$E$2000,ROW()-$B$5+2,2)&amp;IF(INDEX('1月'!$A$1:$E$2000,ROW()-$B$5+2,3)="","","／"&amp;INDEX('1月'!$A$1:$E$2000,ROW()-$B$5+2,3))</f>
        <v/>
      </c>
      <c r="C80" s="57">
        <f>INDEX('1月'!$A$1:$E$2000,ROW()-$B$5+2,4)</f>
        <v>0</v>
      </c>
      <c r="D80" s="64">
        <f>INDEX('1月'!$A$1:$E$2000,ROW()-$B$5+2,5)</f>
        <v>0</v>
      </c>
      <c r="E80" s="65">
        <f>DATE(設定・集計!$B$2,INT(A80/100),A80-INT(A80/100)*100)</f>
        <v>43799</v>
      </c>
      <c r="F80" t="str">
        <f t="shared" si="0"/>
        <v/>
      </c>
      <c r="G80" t="str">
        <f t="shared" si="1"/>
        <v/>
      </c>
    </row>
    <row r="81" spans="1:7">
      <c r="A81" s="57">
        <f>INDEX('1月'!$A$1:$E$2000,ROW()-$B$5+2,1)</f>
        <v>0</v>
      </c>
      <c r="B81" s="55" t="str">
        <f>INDEX('1月'!$A$1:$E$2000,ROW()-$B$5+2,2)&amp;IF(INDEX('1月'!$A$1:$E$2000,ROW()-$B$5+2,3)="","","／"&amp;INDEX('1月'!$A$1:$E$2000,ROW()-$B$5+2,3))</f>
        <v/>
      </c>
      <c r="C81" s="57">
        <f>INDEX('1月'!$A$1:$E$2000,ROW()-$B$5+2,4)</f>
        <v>0</v>
      </c>
      <c r="D81" s="64">
        <f>INDEX('1月'!$A$1:$E$2000,ROW()-$B$5+2,5)</f>
        <v>0</v>
      </c>
      <c r="E81" s="65">
        <f>DATE(設定・集計!$B$2,INT(A81/100),A81-INT(A81/100)*100)</f>
        <v>43799</v>
      </c>
      <c r="F81" t="str">
        <f t="shared" si="0"/>
        <v/>
      </c>
      <c r="G81" t="str">
        <f t="shared" si="1"/>
        <v/>
      </c>
    </row>
    <row r="82" spans="1:7">
      <c r="A82" s="57">
        <f>INDEX('1月'!$A$1:$E$2000,ROW()-$B$5+2,1)</f>
        <v>0</v>
      </c>
      <c r="B82" s="55" t="str">
        <f>INDEX('1月'!$A$1:$E$2000,ROW()-$B$5+2,2)&amp;IF(INDEX('1月'!$A$1:$E$2000,ROW()-$B$5+2,3)="","","／"&amp;INDEX('1月'!$A$1:$E$2000,ROW()-$B$5+2,3))</f>
        <v/>
      </c>
      <c r="C82" s="57">
        <f>INDEX('1月'!$A$1:$E$2000,ROW()-$B$5+2,4)</f>
        <v>0</v>
      </c>
      <c r="D82" s="64">
        <f>INDEX('1月'!$A$1:$E$2000,ROW()-$B$5+2,5)</f>
        <v>0</v>
      </c>
      <c r="E82" s="65">
        <f>DATE(設定・集計!$B$2,INT(A82/100),A82-INT(A82/100)*100)</f>
        <v>43799</v>
      </c>
      <c r="F82" t="str">
        <f t="shared" si="0"/>
        <v/>
      </c>
      <c r="G82" t="str">
        <f t="shared" si="1"/>
        <v/>
      </c>
    </row>
    <row r="83" spans="1:7">
      <c r="A83" s="57">
        <f>INDEX('1月'!$A$1:$E$2000,ROW()-$B$5+2,1)</f>
        <v>0</v>
      </c>
      <c r="B83" s="55" t="str">
        <f>INDEX('1月'!$A$1:$E$2000,ROW()-$B$5+2,2)&amp;IF(INDEX('1月'!$A$1:$E$2000,ROW()-$B$5+2,3)="","","／"&amp;INDEX('1月'!$A$1:$E$2000,ROW()-$B$5+2,3))</f>
        <v/>
      </c>
      <c r="C83" s="57">
        <f>INDEX('1月'!$A$1:$E$2000,ROW()-$B$5+2,4)</f>
        <v>0</v>
      </c>
      <c r="D83" s="64">
        <f>INDEX('1月'!$A$1:$E$2000,ROW()-$B$5+2,5)</f>
        <v>0</v>
      </c>
      <c r="E83" s="65">
        <f>DATE(設定・集計!$B$2,INT(A83/100),A83-INT(A83/100)*100)</f>
        <v>43799</v>
      </c>
      <c r="F83" t="str">
        <f t="shared" si="0"/>
        <v/>
      </c>
      <c r="G83" t="str">
        <f t="shared" si="1"/>
        <v/>
      </c>
    </row>
    <row r="84" spans="1:7">
      <c r="A84" s="57">
        <f>INDEX('1月'!$A$1:$E$2000,ROW()-$B$5+2,1)</f>
        <v>0</v>
      </c>
      <c r="B84" s="55" t="str">
        <f>INDEX('1月'!$A$1:$E$2000,ROW()-$B$5+2,2)&amp;IF(INDEX('1月'!$A$1:$E$2000,ROW()-$B$5+2,3)="","","／"&amp;INDEX('1月'!$A$1:$E$2000,ROW()-$B$5+2,3))</f>
        <v/>
      </c>
      <c r="C84" s="57">
        <f>INDEX('1月'!$A$1:$E$2000,ROW()-$B$5+2,4)</f>
        <v>0</v>
      </c>
      <c r="D84" s="64">
        <f>INDEX('1月'!$A$1:$E$2000,ROW()-$B$5+2,5)</f>
        <v>0</v>
      </c>
      <c r="E84" s="65">
        <f>DATE(設定・集計!$B$2,INT(A84/100),A84-INT(A84/100)*100)</f>
        <v>43799</v>
      </c>
      <c r="F84" t="str">
        <f t="shared" si="0"/>
        <v/>
      </c>
      <c r="G84" t="str">
        <f t="shared" si="1"/>
        <v/>
      </c>
    </row>
    <row r="85" spans="1:7">
      <c r="A85" s="57">
        <f>INDEX('1月'!$A$1:$E$2000,ROW()-$B$5+2,1)</f>
        <v>0</v>
      </c>
      <c r="B85" s="55" t="str">
        <f>INDEX('1月'!$A$1:$E$2000,ROW()-$B$5+2,2)&amp;IF(INDEX('1月'!$A$1:$E$2000,ROW()-$B$5+2,3)="","","／"&amp;INDEX('1月'!$A$1:$E$2000,ROW()-$B$5+2,3))</f>
        <v/>
      </c>
      <c r="C85" s="57">
        <f>INDEX('1月'!$A$1:$E$2000,ROW()-$B$5+2,4)</f>
        <v>0</v>
      </c>
      <c r="D85" s="64">
        <f>INDEX('1月'!$A$1:$E$2000,ROW()-$B$5+2,5)</f>
        <v>0</v>
      </c>
      <c r="E85" s="65">
        <f>DATE(設定・集計!$B$2,INT(A85/100),A85-INT(A85/100)*100)</f>
        <v>43799</v>
      </c>
      <c r="F85" t="str">
        <f t="shared" si="0"/>
        <v/>
      </c>
      <c r="G85" t="str">
        <f t="shared" si="1"/>
        <v/>
      </c>
    </row>
    <row r="86" spans="1:7">
      <c r="A86" s="57">
        <f>INDEX('1月'!$A$1:$E$2000,ROW()-$B$5+2,1)</f>
        <v>0</v>
      </c>
      <c r="B86" s="55" t="str">
        <f>INDEX('1月'!$A$1:$E$2000,ROW()-$B$5+2,2)&amp;IF(INDEX('1月'!$A$1:$E$2000,ROW()-$B$5+2,3)="","","／"&amp;INDEX('1月'!$A$1:$E$2000,ROW()-$B$5+2,3))</f>
        <v/>
      </c>
      <c r="C86" s="57">
        <f>INDEX('1月'!$A$1:$E$2000,ROW()-$B$5+2,4)</f>
        <v>0</v>
      </c>
      <c r="D86" s="64">
        <f>INDEX('1月'!$A$1:$E$2000,ROW()-$B$5+2,5)</f>
        <v>0</v>
      </c>
      <c r="E86" s="65">
        <f>DATE(設定・集計!$B$2,INT(A86/100),A86-INT(A86/100)*100)</f>
        <v>43799</v>
      </c>
      <c r="F86" t="str">
        <f t="shared" si="0"/>
        <v/>
      </c>
      <c r="G86" t="str">
        <f t="shared" si="1"/>
        <v/>
      </c>
    </row>
    <row r="87" spans="1:7">
      <c r="A87" s="57">
        <f>INDEX('1月'!$A$1:$E$2000,ROW()-$B$5+2,1)</f>
        <v>0</v>
      </c>
      <c r="B87" s="55" t="str">
        <f>INDEX('1月'!$A$1:$E$2000,ROW()-$B$5+2,2)&amp;IF(INDEX('1月'!$A$1:$E$2000,ROW()-$B$5+2,3)="","","／"&amp;INDEX('1月'!$A$1:$E$2000,ROW()-$B$5+2,3))</f>
        <v/>
      </c>
      <c r="C87" s="57">
        <f>INDEX('1月'!$A$1:$E$2000,ROW()-$B$5+2,4)</f>
        <v>0</v>
      </c>
      <c r="D87" s="64">
        <f>INDEX('1月'!$A$1:$E$2000,ROW()-$B$5+2,5)</f>
        <v>0</v>
      </c>
      <c r="E87" s="65">
        <f>DATE(設定・集計!$B$2,INT(A87/100),A87-INT(A87/100)*100)</f>
        <v>43799</v>
      </c>
      <c r="F87" t="str">
        <f t="shared" si="0"/>
        <v/>
      </c>
      <c r="G87" t="str">
        <f t="shared" si="1"/>
        <v/>
      </c>
    </row>
    <row r="88" spans="1:7">
      <c r="A88" s="57">
        <f>INDEX('1月'!$A$1:$E$2000,ROW()-$B$5+2,1)</f>
        <v>0</v>
      </c>
      <c r="B88" s="55" t="str">
        <f>INDEX('1月'!$A$1:$E$2000,ROW()-$B$5+2,2)&amp;IF(INDEX('1月'!$A$1:$E$2000,ROW()-$B$5+2,3)="","","／"&amp;INDEX('1月'!$A$1:$E$2000,ROW()-$B$5+2,3))</f>
        <v/>
      </c>
      <c r="C88" s="57">
        <f>INDEX('1月'!$A$1:$E$2000,ROW()-$B$5+2,4)</f>
        <v>0</v>
      </c>
      <c r="D88" s="64">
        <f>INDEX('1月'!$A$1:$E$2000,ROW()-$B$5+2,5)</f>
        <v>0</v>
      </c>
      <c r="E88" s="65">
        <f>DATE(設定・集計!$B$2,INT(A88/100),A88-INT(A88/100)*100)</f>
        <v>43799</v>
      </c>
      <c r="F88" t="str">
        <f t="shared" si="0"/>
        <v/>
      </c>
      <c r="G88" t="str">
        <f t="shared" si="1"/>
        <v/>
      </c>
    </row>
    <row r="89" spans="1:7">
      <c r="A89" s="57">
        <f>INDEX('1月'!$A$1:$E$2000,ROW()-$B$5+2,1)</f>
        <v>0</v>
      </c>
      <c r="B89" s="55" t="str">
        <f>INDEX('1月'!$A$1:$E$2000,ROW()-$B$5+2,2)&amp;IF(INDEX('1月'!$A$1:$E$2000,ROW()-$B$5+2,3)="","","／"&amp;INDEX('1月'!$A$1:$E$2000,ROW()-$B$5+2,3))</f>
        <v/>
      </c>
      <c r="C89" s="57">
        <f>INDEX('1月'!$A$1:$E$2000,ROW()-$B$5+2,4)</f>
        <v>0</v>
      </c>
      <c r="D89" s="64">
        <f>INDEX('1月'!$A$1:$E$2000,ROW()-$B$5+2,5)</f>
        <v>0</v>
      </c>
      <c r="E89" s="65">
        <f>DATE(設定・集計!$B$2,INT(A89/100),A89-INT(A89/100)*100)</f>
        <v>43799</v>
      </c>
      <c r="F89" t="str">
        <f t="shared" si="0"/>
        <v/>
      </c>
      <c r="G89" t="str">
        <f t="shared" si="1"/>
        <v/>
      </c>
    </row>
    <row r="90" spans="1:7">
      <c r="A90" s="57">
        <f>INDEX('1月'!$A$1:$E$2000,ROW()-$B$5+2,1)</f>
        <v>0</v>
      </c>
      <c r="B90" s="55" t="str">
        <f>INDEX('1月'!$A$1:$E$2000,ROW()-$B$5+2,2)&amp;IF(INDEX('1月'!$A$1:$E$2000,ROW()-$B$5+2,3)="","","／"&amp;INDEX('1月'!$A$1:$E$2000,ROW()-$B$5+2,3))</f>
        <v/>
      </c>
      <c r="C90" s="57">
        <f>INDEX('1月'!$A$1:$E$2000,ROW()-$B$5+2,4)</f>
        <v>0</v>
      </c>
      <c r="D90" s="64">
        <f>INDEX('1月'!$A$1:$E$2000,ROW()-$B$5+2,5)</f>
        <v>0</v>
      </c>
      <c r="E90" s="65">
        <f>DATE(設定・集計!$B$2,INT(A90/100),A90-INT(A90/100)*100)</f>
        <v>43799</v>
      </c>
      <c r="F90" t="str">
        <f t="shared" si="0"/>
        <v/>
      </c>
      <c r="G90" t="str">
        <f t="shared" si="1"/>
        <v/>
      </c>
    </row>
    <row r="91" spans="1:7">
      <c r="A91" s="57">
        <f>INDEX('1月'!$A$1:$E$2000,ROW()-$B$5+2,1)</f>
        <v>0</v>
      </c>
      <c r="B91" s="55" t="str">
        <f>INDEX('1月'!$A$1:$E$2000,ROW()-$B$5+2,2)&amp;IF(INDEX('1月'!$A$1:$E$2000,ROW()-$B$5+2,3)="","","／"&amp;INDEX('1月'!$A$1:$E$2000,ROW()-$B$5+2,3))</f>
        <v/>
      </c>
      <c r="C91" s="57">
        <f>INDEX('1月'!$A$1:$E$2000,ROW()-$B$5+2,4)</f>
        <v>0</v>
      </c>
      <c r="D91" s="64">
        <f>INDEX('1月'!$A$1:$E$2000,ROW()-$B$5+2,5)</f>
        <v>0</v>
      </c>
      <c r="E91" s="65">
        <f>DATE(設定・集計!$B$2,INT(A91/100),A91-INT(A91/100)*100)</f>
        <v>43799</v>
      </c>
      <c r="F91" t="str">
        <f t="shared" si="0"/>
        <v/>
      </c>
      <c r="G91" t="str">
        <f t="shared" si="1"/>
        <v/>
      </c>
    </row>
    <row r="92" spans="1:7">
      <c r="A92" s="57">
        <f>INDEX('1月'!$A$1:$E$2000,ROW()-$B$5+2,1)</f>
        <v>0</v>
      </c>
      <c r="B92" s="55" t="str">
        <f>INDEX('1月'!$A$1:$E$2000,ROW()-$B$5+2,2)&amp;IF(INDEX('1月'!$A$1:$E$2000,ROW()-$B$5+2,3)="","","／"&amp;INDEX('1月'!$A$1:$E$2000,ROW()-$B$5+2,3))</f>
        <v/>
      </c>
      <c r="C92" s="57">
        <f>INDEX('1月'!$A$1:$E$2000,ROW()-$B$5+2,4)</f>
        <v>0</v>
      </c>
      <c r="D92" s="64">
        <f>INDEX('1月'!$A$1:$E$2000,ROW()-$B$5+2,5)</f>
        <v>0</v>
      </c>
      <c r="E92" s="65">
        <f>DATE(設定・集計!$B$2,INT(A92/100),A92-INT(A92/100)*100)</f>
        <v>43799</v>
      </c>
      <c r="F92" t="str">
        <f t="shared" si="0"/>
        <v/>
      </c>
      <c r="G92" t="str">
        <f t="shared" si="1"/>
        <v/>
      </c>
    </row>
    <row r="93" spans="1:7">
      <c r="A93" s="57">
        <f>INDEX('1月'!$A$1:$E$2000,ROW()-$B$5+2,1)</f>
        <v>0</v>
      </c>
      <c r="B93" s="55" t="str">
        <f>INDEX('1月'!$A$1:$E$2000,ROW()-$B$5+2,2)&amp;IF(INDEX('1月'!$A$1:$E$2000,ROW()-$B$5+2,3)="","","／"&amp;INDEX('1月'!$A$1:$E$2000,ROW()-$B$5+2,3))</f>
        <v/>
      </c>
      <c r="C93" s="57">
        <f>INDEX('1月'!$A$1:$E$2000,ROW()-$B$5+2,4)</f>
        <v>0</v>
      </c>
      <c r="D93" s="64">
        <f>INDEX('1月'!$A$1:$E$2000,ROW()-$B$5+2,5)</f>
        <v>0</v>
      </c>
      <c r="E93" s="65">
        <f>DATE(設定・集計!$B$2,INT(A93/100),A93-INT(A93/100)*100)</f>
        <v>43799</v>
      </c>
      <c r="F93" t="str">
        <f t="shared" si="0"/>
        <v/>
      </c>
      <c r="G93" t="str">
        <f t="shared" si="1"/>
        <v/>
      </c>
    </row>
    <row r="94" spans="1:7">
      <c r="A94" s="57">
        <f>INDEX('1月'!$A$1:$E$2000,ROW()-$B$5+2,1)</f>
        <v>0</v>
      </c>
      <c r="B94" s="55" t="str">
        <f>INDEX('1月'!$A$1:$E$2000,ROW()-$B$5+2,2)&amp;IF(INDEX('1月'!$A$1:$E$2000,ROW()-$B$5+2,3)="","","／"&amp;INDEX('1月'!$A$1:$E$2000,ROW()-$B$5+2,3))</f>
        <v/>
      </c>
      <c r="C94" s="57">
        <f>INDEX('1月'!$A$1:$E$2000,ROW()-$B$5+2,4)</f>
        <v>0</v>
      </c>
      <c r="D94" s="64">
        <f>INDEX('1月'!$A$1:$E$2000,ROW()-$B$5+2,5)</f>
        <v>0</v>
      </c>
      <c r="E94" s="65">
        <f>DATE(設定・集計!$B$2,INT(A94/100),A94-INT(A94/100)*100)</f>
        <v>43799</v>
      </c>
      <c r="F94" t="str">
        <f t="shared" si="0"/>
        <v/>
      </c>
      <c r="G94" t="str">
        <f t="shared" si="1"/>
        <v/>
      </c>
    </row>
    <row r="95" spans="1:7">
      <c r="A95" s="57">
        <f>INDEX('1月'!$A$1:$E$2000,ROW()-$B$5+2,1)</f>
        <v>0</v>
      </c>
      <c r="B95" s="55" t="str">
        <f>INDEX('1月'!$A$1:$E$2000,ROW()-$B$5+2,2)&amp;IF(INDEX('1月'!$A$1:$E$2000,ROW()-$B$5+2,3)="","","／"&amp;INDEX('1月'!$A$1:$E$2000,ROW()-$B$5+2,3))</f>
        <v/>
      </c>
      <c r="C95" s="57">
        <f>INDEX('1月'!$A$1:$E$2000,ROW()-$B$5+2,4)</f>
        <v>0</v>
      </c>
      <c r="D95" s="64">
        <f>INDEX('1月'!$A$1:$E$2000,ROW()-$B$5+2,5)</f>
        <v>0</v>
      </c>
      <c r="E95" s="65">
        <f>DATE(設定・集計!$B$2,INT(A95/100),A95-INT(A95/100)*100)</f>
        <v>43799</v>
      </c>
      <c r="F95" t="str">
        <f t="shared" si="0"/>
        <v/>
      </c>
      <c r="G95" t="str">
        <f t="shared" si="1"/>
        <v/>
      </c>
    </row>
    <row r="96" spans="1:7">
      <c r="A96" s="57">
        <f>INDEX('1月'!$A$1:$E$2000,ROW()-$B$5+2,1)</f>
        <v>0</v>
      </c>
      <c r="B96" s="55" t="str">
        <f>INDEX('1月'!$A$1:$E$2000,ROW()-$B$5+2,2)&amp;IF(INDEX('1月'!$A$1:$E$2000,ROW()-$B$5+2,3)="","","／"&amp;INDEX('1月'!$A$1:$E$2000,ROW()-$B$5+2,3))</f>
        <v/>
      </c>
      <c r="C96" s="57">
        <f>INDEX('1月'!$A$1:$E$2000,ROW()-$B$5+2,4)</f>
        <v>0</v>
      </c>
      <c r="D96" s="64">
        <f>INDEX('1月'!$A$1:$E$2000,ROW()-$B$5+2,5)</f>
        <v>0</v>
      </c>
      <c r="E96" s="65">
        <f>DATE(設定・集計!$B$2,INT(A96/100),A96-INT(A96/100)*100)</f>
        <v>43799</v>
      </c>
      <c r="F96" t="str">
        <f t="shared" si="0"/>
        <v/>
      </c>
      <c r="G96" t="str">
        <f t="shared" si="1"/>
        <v/>
      </c>
    </row>
    <row r="97" spans="1:7">
      <c r="A97" s="57">
        <f>INDEX('1月'!$A$1:$E$2000,ROW()-$B$5+2,1)</f>
        <v>0</v>
      </c>
      <c r="B97" s="55" t="str">
        <f>INDEX('1月'!$A$1:$E$2000,ROW()-$B$5+2,2)&amp;IF(INDEX('1月'!$A$1:$E$2000,ROW()-$B$5+2,3)="","","／"&amp;INDEX('1月'!$A$1:$E$2000,ROW()-$B$5+2,3))</f>
        <v/>
      </c>
      <c r="C97" s="57">
        <f>INDEX('1月'!$A$1:$E$2000,ROW()-$B$5+2,4)</f>
        <v>0</v>
      </c>
      <c r="D97" s="64">
        <f>INDEX('1月'!$A$1:$E$2000,ROW()-$B$5+2,5)</f>
        <v>0</v>
      </c>
      <c r="E97" s="65">
        <f>DATE(設定・集計!$B$2,INT(A97/100),A97-INT(A97/100)*100)</f>
        <v>43799</v>
      </c>
      <c r="F97" t="str">
        <f t="shared" si="0"/>
        <v/>
      </c>
      <c r="G97" t="str">
        <f t="shared" si="1"/>
        <v/>
      </c>
    </row>
    <row r="98" spans="1:7">
      <c r="A98" s="57">
        <f>INDEX('1月'!$A$1:$E$2000,ROW()-$B$5+2,1)</f>
        <v>0</v>
      </c>
      <c r="B98" s="55" t="str">
        <f>INDEX('1月'!$A$1:$E$2000,ROW()-$B$5+2,2)&amp;IF(INDEX('1月'!$A$1:$E$2000,ROW()-$B$5+2,3)="","","／"&amp;INDEX('1月'!$A$1:$E$2000,ROW()-$B$5+2,3))</f>
        <v/>
      </c>
      <c r="C98" s="57">
        <f>INDEX('1月'!$A$1:$E$2000,ROW()-$B$5+2,4)</f>
        <v>0</v>
      </c>
      <c r="D98" s="64">
        <f>INDEX('1月'!$A$1:$E$2000,ROW()-$B$5+2,5)</f>
        <v>0</v>
      </c>
      <c r="E98" s="65">
        <f>DATE(設定・集計!$B$2,INT(A98/100),A98-INT(A98/100)*100)</f>
        <v>43799</v>
      </c>
      <c r="F98" t="str">
        <f t="shared" si="0"/>
        <v/>
      </c>
      <c r="G98" t="str">
        <f t="shared" si="1"/>
        <v/>
      </c>
    </row>
    <row r="99" spans="1:7">
      <c r="A99" s="57">
        <f>INDEX('1月'!$A$1:$E$2000,ROW()-$B$5+2,1)</f>
        <v>0</v>
      </c>
      <c r="B99" s="55" t="str">
        <f>INDEX('1月'!$A$1:$E$2000,ROW()-$B$5+2,2)&amp;IF(INDEX('1月'!$A$1:$E$2000,ROW()-$B$5+2,3)="","","／"&amp;INDEX('1月'!$A$1:$E$2000,ROW()-$B$5+2,3))</f>
        <v/>
      </c>
      <c r="C99" s="57">
        <f>INDEX('1月'!$A$1:$E$2000,ROW()-$B$5+2,4)</f>
        <v>0</v>
      </c>
      <c r="D99" s="64">
        <f>INDEX('1月'!$A$1:$E$2000,ROW()-$B$5+2,5)</f>
        <v>0</v>
      </c>
      <c r="E99" s="65">
        <f>DATE(設定・集計!$B$2,INT(A99/100),A99-INT(A99/100)*100)</f>
        <v>43799</v>
      </c>
      <c r="F99" t="str">
        <f t="shared" si="0"/>
        <v/>
      </c>
      <c r="G99" t="str">
        <f t="shared" si="1"/>
        <v/>
      </c>
    </row>
    <row r="100" spans="1:7">
      <c r="A100" s="57">
        <f>INDEX('1月'!$A$1:$E$2000,ROW()-$B$5+2,1)</f>
        <v>0</v>
      </c>
      <c r="B100" s="55" t="str">
        <f>INDEX('1月'!$A$1:$E$2000,ROW()-$B$5+2,2)&amp;IF(INDEX('1月'!$A$1:$E$2000,ROW()-$B$5+2,3)="","","／"&amp;INDEX('1月'!$A$1:$E$2000,ROW()-$B$5+2,3))</f>
        <v/>
      </c>
      <c r="C100" s="57">
        <f>INDEX('1月'!$A$1:$E$2000,ROW()-$B$5+2,4)</f>
        <v>0</v>
      </c>
      <c r="D100" s="64">
        <f>INDEX('1月'!$A$1:$E$2000,ROW()-$B$5+2,5)</f>
        <v>0</v>
      </c>
      <c r="E100" s="65">
        <f>DATE(設定・集計!$B$2,INT(A100/100),A100-INT(A100/100)*100)</f>
        <v>43799</v>
      </c>
      <c r="F100" t="str">
        <f t="shared" si="0"/>
        <v/>
      </c>
      <c r="G100" t="str">
        <f t="shared" si="1"/>
        <v/>
      </c>
    </row>
    <row r="101" spans="1:7">
      <c r="A101" s="57">
        <f>INDEX('1月'!$A$1:$E$2000,ROW()-$B$5+2,1)</f>
        <v>0</v>
      </c>
      <c r="B101" s="55" t="str">
        <f>INDEX('1月'!$A$1:$E$2000,ROW()-$B$5+2,2)&amp;IF(INDEX('1月'!$A$1:$E$2000,ROW()-$B$5+2,3)="","","／"&amp;INDEX('1月'!$A$1:$E$2000,ROW()-$B$5+2,3))</f>
        <v/>
      </c>
      <c r="C101" s="57">
        <f>INDEX('1月'!$A$1:$E$2000,ROW()-$B$5+2,4)</f>
        <v>0</v>
      </c>
      <c r="D101" s="64">
        <f>INDEX('1月'!$A$1:$E$2000,ROW()-$B$5+2,5)</f>
        <v>0</v>
      </c>
      <c r="E101" s="65">
        <f>DATE(設定・集計!$B$2,INT(A101/100),A101-INT(A101/100)*100)</f>
        <v>43799</v>
      </c>
      <c r="F101" t="str">
        <f t="shared" si="0"/>
        <v/>
      </c>
      <c r="G101" t="str">
        <f t="shared" si="1"/>
        <v/>
      </c>
    </row>
    <row r="102" spans="1:7">
      <c r="A102" s="57">
        <f>INDEX('1月'!$A$1:$E$2000,ROW()-$B$5+2,1)</f>
        <v>0</v>
      </c>
      <c r="B102" s="55" t="str">
        <f>INDEX('1月'!$A$1:$E$2000,ROW()-$B$5+2,2)&amp;IF(INDEX('1月'!$A$1:$E$2000,ROW()-$B$5+2,3)="","","／"&amp;INDEX('1月'!$A$1:$E$2000,ROW()-$B$5+2,3))</f>
        <v/>
      </c>
      <c r="C102" s="57">
        <f>INDEX('1月'!$A$1:$E$2000,ROW()-$B$5+2,4)</f>
        <v>0</v>
      </c>
      <c r="D102" s="64">
        <f>INDEX('1月'!$A$1:$E$2000,ROW()-$B$5+2,5)</f>
        <v>0</v>
      </c>
      <c r="E102" s="65">
        <f>DATE(設定・集計!$B$2,INT(A102/100),A102-INT(A102/100)*100)</f>
        <v>43799</v>
      </c>
      <c r="F102" t="str">
        <f t="shared" ref="F102:F165" si="2">IF(A102=0,"",A102*10000+ROW())</f>
        <v/>
      </c>
      <c r="G102" t="str">
        <f t="shared" si="1"/>
        <v/>
      </c>
    </row>
    <row r="103" spans="1:7">
      <c r="A103" s="57">
        <f>INDEX('1月'!$A$1:$E$2000,ROW()-$B$5+2,1)</f>
        <v>0</v>
      </c>
      <c r="B103" s="55" t="str">
        <f>INDEX('1月'!$A$1:$E$2000,ROW()-$B$5+2,2)&amp;IF(INDEX('1月'!$A$1:$E$2000,ROW()-$B$5+2,3)="","","／"&amp;INDEX('1月'!$A$1:$E$2000,ROW()-$B$5+2,3))</f>
        <v/>
      </c>
      <c r="C103" s="57">
        <f>INDEX('1月'!$A$1:$E$2000,ROW()-$B$5+2,4)</f>
        <v>0</v>
      </c>
      <c r="D103" s="64">
        <f>INDEX('1月'!$A$1:$E$2000,ROW()-$B$5+2,5)</f>
        <v>0</v>
      </c>
      <c r="E103" s="65">
        <f>DATE(設定・集計!$B$2,INT(A103/100),A103-INT(A103/100)*100)</f>
        <v>43799</v>
      </c>
      <c r="F103" t="str">
        <f t="shared" si="2"/>
        <v/>
      </c>
      <c r="G103" t="str">
        <f t="shared" si="1"/>
        <v/>
      </c>
    </row>
    <row r="104" spans="1:7">
      <c r="A104" s="57">
        <f>INDEX('1月'!$A$1:$E$2000,ROW()-$B$5+2,1)</f>
        <v>0</v>
      </c>
      <c r="B104" s="55" t="str">
        <f>INDEX('1月'!$A$1:$E$2000,ROW()-$B$5+2,2)&amp;IF(INDEX('1月'!$A$1:$E$2000,ROW()-$B$5+2,3)="","","／"&amp;INDEX('1月'!$A$1:$E$2000,ROW()-$B$5+2,3))</f>
        <v/>
      </c>
      <c r="C104" s="57">
        <f>INDEX('1月'!$A$1:$E$2000,ROW()-$B$5+2,4)</f>
        <v>0</v>
      </c>
      <c r="D104" s="64">
        <f>INDEX('1月'!$A$1:$E$2000,ROW()-$B$5+2,5)</f>
        <v>0</v>
      </c>
      <c r="E104" s="65">
        <f>DATE(設定・集計!$B$2,INT(A104/100),A104-INT(A104/100)*100)</f>
        <v>43799</v>
      </c>
      <c r="F104" t="str">
        <f t="shared" si="2"/>
        <v/>
      </c>
      <c r="G104" t="str">
        <f t="shared" si="1"/>
        <v/>
      </c>
    </row>
    <row r="105" spans="1:7">
      <c r="A105" s="57">
        <f>INDEX('1月'!$A$1:$E$2000,ROW()-$B$5+2,1)</f>
        <v>0</v>
      </c>
      <c r="B105" s="55" t="str">
        <f>INDEX('1月'!$A$1:$E$2000,ROW()-$B$5+2,2)&amp;IF(INDEX('1月'!$A$1:$E$2000,ROW()-$B$5+2,3)="","","／"&amp;INDEX('1月'!$A$1:$E$2000,ROW()-$B$5+2,3))</f>
        <v/>
      </c>
      <c r="C105" s="57">
        <f>INDEX('1月'!$A$1:$E$2000,ROW()-$B$5+2,4)</f>
        <v>0</v>
      </c>
      <c r="D105" s="64">
        <f>INDEX('1月'!$A$1:$E$2000,ROW()-$B$5+2,5)</f>
        <v>0</v>
      </c>
      <c r="E105" s="65">
        <f>DATE(設定・集計!$B$2,INT(A105/100),A105-INT(A105/100)*100)</f>
        <v>43799</v>
      </c>
      <c r="F105" t="str">
        <f t="shared" si="2"/>
        <v/>
      </c>
      <c r="G105" t="str">
        <f t="shared" si="1"/>
        <v/>
      </c>
    </row>
    <row r="106" spans="1:7">
      <c r="A106" s="57">
        <f>INDEX('1月'!$A$1:$E$2000,ROW()-$B$5+2,1)</f>
        <v>0</v>
      </c>
      <c r="B106" s="55" t="str">
        <f>INDEX('1月'!$A$1:$E$2000,ROW()-$B$5+2,2)&amp;IF(INDEX('1月'!$A$1:$E$2000,ROW()-$B$5+2,3)="","","／"&amp;INDEX('1月'!$A$1:$E$2000,ROW()-$B$5+2,3))</f>
        <v/>
      </c>
      <c r="C106" s="57">
        <f>INDEX('1月'!$A$1:$E$2000,ROW()-$B$5+2,4)</f>
        <v>0</v>
      </c>
      <c r="D106" s="64">
        <f>INDEX('1月'!$A$1:$E$2000,ROW()-$B$5+2,5)</f>
        <v>0</v>
      </c>
      <c r="E106" s="65">
        <f>DATE(設定・集計!$B$2,INT(A106/100),A106-INT(A106/100)*100)</f>
        <v>43799</v>
      </c>
      <c r="F106" t="str">
        <f t="shared" si="2"/>
        <v/>
      </c>
      <c r="G106" t="str">
        <f t="shared" si="1"/>
        <v/>
      </c>
    </row>
    <row r="107" spans="1:7">
      <c r="A107" s="57">
        <f>INDEX('1月'!$A$1:$E$2000,ROW()-$B$5+2,1)</f>
        <v>0</v>
      </c>
      <c r="B107" s="55" t="str">
        <f>INDEX('1月'!$A$1:$E$2000,ROW()-$B$5+2,2)&amp;IF(INDEX('1月'!$A$1:$E$2000,ROW()-$B$5+2,3)="","","／"&amp;INDEX('1月'!$A$1:$E$2000,ROW()-$B$5+2,3))</f>
        <v/>
      </c>
      <c r="C107" s="57">
        <f>INDEX('1月'!$A$1:$E$2000,ROW()-$B$5+2,4)</f>
        <v>0</v>
      </c>
      <c r="D107" s="64">
        <f>INDEX('1月'!$A$1:$E$2000,ROW()-$B$5+2,5)</f>
        <v>0</v>
      </c>
      <c r="E107" s="65">
        <f>DATE(設定・集計!$B$2,INT(A107/100),A107-INT(A107/100)*100)</f>
        <v>43799</v>
      </c>
      <c r="F107" t="str">
        <f t="shared" si="2"/>
        <v/>
      </c>
      <c r="G107" t="str">
        <f t="shared" si="1"/>
        <v/>
      </c>
    </row>
    <row r="108" spans="1:7">
      <c r="A108" s="57">
        <f>INDEX('1月'!$A$1:$E$2000,ROW()-$B$5+2,1)</f>
        <v>0</v>
      </c>
      <c r="B108" s="55" t="str">
        <f>INDEX('1月'!$A$1:$E$2000,ROW()-$B$5+2,2)&amp;IF(INDEX('1月'!$A$1:$E$2000,ROW()-$B$5+2,3)="","","／"&amp;INDEX('1月'!$A$1:$E$2000,ROW()-$B$5+2,3))</f>
        <v/>
      </c>
      <c r="C108" s="57">
        <f>INDEX('1月'!$A$1:$E$2000,ROW()-$B$5+2,4)</f>
        <v>0</v>
      </c>
      <c r="D108" s="64">
        <f>INDEX('1月'!$A$1:$E$2000,ROW()-$B$5+2,5)</f>
        <v>0</v>
      </c>
      <c r="E108" s="65">
        <f>DATE(設定・集計!$B$2,INT(A108/100),A108-INT(A108/100)*100)</f>
        <v>43799</v>
      </c>
      <c r="F108" t="str">
        <f t="shared" si="2"/>
        <v/>
      </c>
      <c r="G108" t="str">
        <f t="shared" si="1"/>
        <v/>
      </c>
    </row>
    <row r="109" spans="1:7">
      <c r="A109" s="57">
        <f>INDEX('1月'!$A$1:$E$2000,ROW()-$B$5+2,1)</f>
        <v>0</v>
      </c>
      <c r="B109" s="55" t="str">
        <f>INDEX('1月'!$A$1:$E$2000,ROW()-$B$5+2,2)&amp;IF(INDEX('1月'!$A$1:$E$2000,ROW()-$B$5+2,3)="","","／"&amp;INDEX('1月'!$A$1:$E$2000,ROW()-$B$5+2,3))</f>
        <v/>
      </c>
      <c r="C109" s="57">
        <f>INDEX('1月'!$A$1:$E$2000,ROW()-$B$5+2,4)</f>
        <v>0</v>
      </c>
      <c r="D109" s="64">
        <f>INDEX('1月'!$A$1:$E$2000,ROW()-$B$5+2,5)</f>
        <v>0</v>
      </c>
      <c r="E109" s="65">
        <f>DATE(設定・集計!$B$2,INT(A109/100),A109-INT(A109/100)*100)</f>
        <v>43799</v>
      </c>
      <c r="F109" t="str">
        <f t="shared" si="2"/>
        <v/>
      </c>
      <c r="G109" t="str">
        <f t="shared" si="1"/>
        <v/>
      </c>
    </row>
    <row r="110" spans="1:7">
      <c r="A110" s="57">
        <f>INDEX('1月'!$A$1:$E$2000,ROW()-$B$5+2,1)</f>
        <v>0</v>
      </c>
      <c r="B110" s="55" t="str">
        <f>INDEX('1月'!$A$1:$E$2000,ROW()-$B$5+2,2)&amp;IF(INDEX('1月'!$A$1:$E$2000,ROW()-$B$5+2,3)="","","／"&amp;INDEX('1月'!$A$1:$E$2000,ROW()-$B$5+2,3))</f>
        <v/>
      </c>
      <c r="C110" s="57">
        <f>INDEX('1月'!$A$1:$E$2000,ROW()-$B$5+2,4)</f>
        <v>0</v>
      </c>
      <c r="D110" s="64">
        <f>INDEX('1月'!$A$1:$E$2000,ROW()-$B$5+2,5)</f>
        <v>0</v>
      </c>
      <c r="E110" s="65">
        <f>DATE(設定・集計!$B$2,INT(A110/100),A110-INT(A110/100)*100)</f>
        <v>43799</v>
      </c>
      <c r="F110" t="str">
        <f t="shared" si="2"/>
        <v/>
      </c>
      <c r="G110" t="str">
        <f t="shared" si="1"/>
        <v/>
      </c>
    </row>
    <row r="111" spans="1:7">
      <c r="A111" s="57">
        <f>INDEX('1月'!$A$1:$E$2000,ROW()-$B$5+2,1)</f>
        <v>0</v>
      </c>
      <c r="B111" s="55" t="str">
        <f>INDEX('1月'!$A$1:$E$2000,ROW()-$B$5+2,2)&amp;IF(INDEX('1月'!$A$1:$E$2000,ROW()-$B$5+2,3)="","","／"&amp;INDEX('1月'!$A$1:$E$2000,ROW()-$B$5+2,3))</f>
        <v/>
      </c>
      <c r="C111" s="57">
        <f>INDEX('1月'!$A$1:$E$2000,ROW()-$B$5+2,4)</f>
        <v>0</v>
      </c>
      <c r="D111" s="64">
        <f>INDEX('1月'!$A$1:$E$2000,ROW()-$B$5+2,5)</f>
        <v>0</v>
      </c>
      <c r="E111" s="65">
        <f>DATE(設定・集計!$B$2,INT(A111/100),A111-INT(A111/100)*100)</f>
        <v>43799</v>
      </c>
      <c r="F111" t="str">
        <f t="shared" si="2"/>
        <v/>
      </c>
      <c r="G111" t="str">
        <f t="shared" ref="G111:G174" si="3">IF(F111="","",RANK(F111,$F$46:$F$6000,1))</f>
        <v/>
      </c>
    </row>
    <row r="112" spans="1:7">
      <c r="A112" s="57">
        <f>INDEX('1月'!$A$1:$E$2000,ROW()-$B$5+2,1)</f>
        <v>0</v>
      </c>
      <c r="B112" s="55" t="str">
        <f>INDEX('1月'!$A$1:$E$2000,ROW()-$B$5+2,2)&amp;IF(INDEX('1月'!$A$1:$E$2000,ROW()-$B$5+2,3)="","","／"&amp;INDEX('1月'!$A$1:$E$2000,ROW()-$B$5+2,3))</f>
        <v/>
      </c>
      <c r="C112" s="57">
        <f>INDEX('1月'!$A$1:$E$2000,ROW()-$B$5+2,4)</f>
        <v>0</v>
      </c>
      <c r="D112" s="64">
        <f>INDEX('1月'!$A$1:$E$2000,ROW()-$B$5+2,5)</f>
        <v>0</v>
      </c>
      <c r="E112" s="65">
        <f>DATE(設定・集計!$B$2,INT(A112/100),A112-INT(A112/100)*100)</f>
        <v>43799</v>
      </c>
      <c r="F112" t="str">
        <f t="shared" si="2"/>
        <v/>
      </c>
      <c r="G112" t="str">
        <f t="shared" si="3"/>
        <v/>
      </c>
    </row>
    <row r="113" spans="1:7">
      <c r="A113" s="57">
        <f>INDEX('1月'!$A$1:$E$2000,ROW()-$B$5+2,1)</f>
        <v>0</v>
      </c>
      <c r="B113" s="55" t="str">
        <f>INDEX('1月'!$A$1:$E$2000,ROW()-$B$5+2,2)&amp;IF(INDEX('1月'!$A$1:$E$2000,ROW()-$B$5+2,3)="","","／"&amp;INDEX('1月'!$A$1:$E$2000,ROW()-$B$5+2,3))</f>
        <v/>
      </c>
      <c r="C113" s="57">
        <f>INDEX('1月'!$A$1:$E$2000,ROW()-$B$5+2,4)</f>
        <v>0</v>
      </c>
      <c r="D113" s="64">
        <f>INDEX('1月'!$A$1:$E$2000,ROW()-$B$5+2,5)</f>
        <v>0</v>
      </c>
      <c r="E113" s="65">
        <f>DATE(設定・集計!$B$2,INT(A113/100),A113-INT(A113/100)*100)</f>
        <v>43799</v>
      </c>
      <c r="F113" t="str">
        <f t="shared" si="2"/>
        <v/>
      </c>
      <c r="G113" t="str">
        <f t="shared" si="3"/>
        <v/>
      </c>
    </row>
    <row r="114" spans="1:7">
      <c r="A114" s="57">
        <f>INDEX('1月'!$A$1:$E$2000,ROW()-$B$5+2,1)</f>
        <v>0</v>
      </c>
      <c r="B114" s="55" t="str">
        <f>INDEX('1月'!$A$1:$E$2000,ROW()-$B$5+2,2)&amp;IF(INDEX('1月'!$A$1:$E$2000,ROW()-$B$5+2,3)="","","／"&amp;INDEX('1月'!$A$1:$E$2000,ROW()-$B$5+2,3))</f>
        <v/>
      </c>
      <c r="C114" s="57">
        <f>INDEX('1月'!$A$1:$E$2000,ROW()-$B$5+2,4)</f>
        <v>0</v>
      </c>
      <c r="D114" s="64">
        <f>INDEX('1月'!$A$1:$E$2000,ROW()-$B$5+2,5)</f>
        <v>0</v>
      </c>
      <c r="E114" s="65">
        <f>DATE(設定・集計!$B$2,INT(A114/100),A114-INT(A114/100)*100)</f>
        <v>43799</v>
      </c>
      <c r="F114" t="str">
        <f t="shared" si="2"/>
        <v/>
      </c>
      <c r="G114" t="str">
        <f t="shared" si="3"/>
        <v/>
      </c>
    </row>
    <row r="115" spans="1:7">
      <c r="A115" s="57">
        <f>INDEX('1月'!$A$1:$E$2000,ROW()-$B$5+2,1)</f>
        <v>0</v>
      </c>
      <c r="B115" s="55" t="str">
        <f>INDEX('1月'!$A$1:$E$2000,ROW()-$B$5+2,2)&amp;IF(INDEX('1月'!$A$1:$E$2000,ROW()-$B$5+2,3)="","","／"&amp;INDEX('1月'!$A$1:$E$2000,ROW()-$B$5+2,3))</f>
        <v/>
      </c>
      <c r="C115" s="57">
        <f>INDEX('1月'!$A$1:$E$2000,ROW()-$B$5+2,4)</f>
        <v>0</v>
      </c>
      <c r="D115" s="64">
        <f>INDEX('1月'!$A$1:$E$2000,ROW()-$B$5+2,5)</f>
        <v>0</v>
      </c>
      <c r="E115" s="65">
        <f>DATE(設定・集計!$B$2,INT(A115/100),A115-INT(A115/100)*100)</f>
        <v>43799</v>
      </c>
      <c r="F115" t="str">
        <f t="shared" si="2"/>
        <v/>
      </c>
      <c r="G115" t="str">
        <f t="shared" si="3"/>
        <v/>
      </c>
    </row>
    <row r="116" spans="1:7">
      <c r="A116" s="57">
        <f>INDEX('1月'!$A$1:$E$2000,ROW()-$B$5+2,1)</f>
        <v>0</v>
      </c>
      <c r="B116" s="55" t="str">
        <f>INDEX('1月'!$A$1:$E$2000,ROW()-$B$5+2,2)&amp;IF(INDEX('1月'!$A$1:$E$2000,ROW()-$B$5+2,3)="","","／"&amp;INDEX('1月'!$A$1:$E$2000,ROW()-$B$5+2,3))</f>
        <v/>
      </c>
      <c r="C116" s="57">
        <f>INDEX('1月'!$A$1:$E$2000,ROW()-$B$5+2,4)</f>
        <v>0</v>
      </c>
      <c r="D116" s="64">
        <f>INDEX('1月'!$A$1:$E$2000,ROW()-$B$5+2,5)</f>
        <v>0</v>
      </c>
      <c r="E116" s="65">
        <f>DATE(設定・集計!$B$2,INT(A116/100),A116-INT(A116/100)*100)</f>
        <v>43799</v>
      </c>
      <c r="F116" t="str">
        <f t="shared" si="2"/>
        <v/>
      </c>
      <c r="G116" t="str">
        <f t="shared" si="3"/>
        <v/>
      </c>
    </row>
    <row r="117" spans="1:7">
      <c r="A117" s="57">
        <f>INDEX('1月'!$A$1:$E$2000,ROW()-$B$5+2,1)</f>
        <v>0</v>
      </c>
      <c r="B117" s="55" t="str">
        <f>INDEX('1月'!$A$1:$E$2000,ROW()-$B$5+2,2)&amp;IF(INDEX('1月'!$A$1:$E$2000,ROW()-$B$5+2,3)="","","／"&amp;INDEX('1月'!$A$1:$E$2000,ROW()-$B$5+2,3))</f>
        <v/>
      </c>
      <c r="C117" s="57">
        <f>INDEX('1月'!$A$1:$E$2000,ROW()-$B$5+2,4)</f>
        <v>0</v>
      </c>
      <c r="D117" s="64">
        <f>INDEX('1月'!$A$1:$E$2000,ROW()-$B$5+2,5)</f>
        <v>0</v>
      </c>
      <c r="E117" s="65">
        <f>DATE(設定・集計!$B$2,INT(A117/100),A117-INT(A117/100)*100)</f>
        <v>43799</v>
      </c>
      <c r="F117" t="str">
        <f t="shared" si="2"/>
        <v/>
      </c>
      <c r="G117" t="str">
        <f t="shared" si="3"/>
        <v/>
      </c>
    </row>
    <row r="118" spans="1:7">
      <c r="A118" s="57">
        <f>INDEX('1月'!$A$1:$E$2000,ROW()-$B$5+2,1)</f>
        <v>0</v>
      </c>
      <c r="B118" s="55" t="str">
        <f>INDEX('1月'!$A$1:$E$2000,ROW()-$B$5+2,2)&amp;IF(INDEX('1月'!$A$1:$E$2000,ROW()-$B$5+2,3)="","","／"&amp;INDEX('1月'!$A$1:$E$2000,ROW()-$B$5+2,3))</f>
        <v/>
      </c>
      <c r="C118" s="57">
        <f>INDEX('1月'!$A$1:$E$2000,ROW()-$B$5+2,4)</f>
        <v>0</v>
      </c>
      <c r="D118" s="64">
        <f>INDEX('1月'!$A$1:$E$2000,ROW()-$B$5+2,5)</f>
        <v>0</v>
      </c>
      <c r="E118" s="65">
        <f>DATE(設定・集計!$B$2,INT(A118/100),A118-INT(A118/100)*100)</f>
        <v>43799</v>
      </c>
      <c r="F118" t="str">
        <f t="shared" si="2"/>
        <v/>
      </c>
      <c r="G118" t="str">
        <f t="shared" si="3"/>
        <v/>
      </c>
    </row>
    <row r="119" spans="1:7">
      <c r="A119" s="57">
        <f>INDEX('1月'!$A$1:$E$2000,ROW()-$B$5+2,1)</f>
        <v>0</v>
      </c>
      <c r="B119" s="55" t="str">
        <f>INDEX('1月'!$A$1:$E$2000,ROW()-$B$5+2,2)&amp;IF(INDEX('1月'!$A$1:$E$2000,ROW()-$B$5+2,3)="","","／"&amp;INDEX('1月'!$A$1:$E$2000,ROW()-$B$5+2,3))</f>
        <v/>
      </c>
      <c r="C119" s="57">
        <f>INDEX('1月'!$A$1:$E$2000,ROW()-$B$5+2,4)</f>
        <v>0</v>
      </c>
      <c r="D119" s="64">
        <f>INDEX('1月'!$A$1:$E$2000,ROW()-$B$5+2,5)</f>
        <v>0</v>
      </c>
      <c r="E119" s="65">
        <f>DATE(設定・集計!$B$2,INT(A119/100),A119-INT(A119/100)*100)</f>
        <v>43799</v>
      </c>
      <c r="F119" t="str">
        <f t="shared" si="2"/>
        <v/>
      </c>
      <c r="G119" t="str">
        <f t="shared" si="3"/>
        <v/>
      </c>
    </row>
    <row r="120" spans="1:7">
      <c r="A120" s="57">
        <f>INDEX('1月'!$A$1:$E$2000,ROW()-$B$5+2,1)</f>
        <v>0</v>
      </c>
      <c r="B120" s="55" t="str">
        <f>INDEX('1月'!$A$1:$E$2000,ROW()-$B$5+2,2)&amp;IF(INDEX('1月'!$A$1:$E$2000,ROW()-$B$5+2,3)="","","／"&amp;INDEX('1月'!$A$1:$E$2000,ROW()-$B$5+2,3))</f>
        <v/>
      </c>
      <c r="C120" s="57">
        <f>INDEX('1月'!$A$1:$E$2000,ROW()-$B$5+2,4)</f>
        <v>0</v>
      </c>
      <c r="D120" s="64">
        <f>INDEX('1月'!$A$1:$E$2000,ROW()-$B$5+2,5)</f>
        <v>0</v>
      </c>
      <c r="E120" s="65">
        <f>DATE(設定・集計!$B$2,INT(A120/100),A120-INT(A120/100)*100)</f>
        <v>43799</v>
      </c>
      <c r="F120" t="str">
        <f t="shared" si="2"/>
        <v/>
      </c>
      <c r="G120" t="str">
        <f t="shared" si="3"/>
        <v/>
      </c>
    </row>
    <row r="121" spans="1:7">
      <c r="A121" s="57">
        <f>INDEX('1月'!$A$1:$E$2000,ROW()-$B$5+2,1)</f>
        <v>0</v>
      </c>
      <c r="B121" s="55" t="str">
        <f>INDEX('1月'!$A$1:$E$2000,ROW()-$B$5+2,2)&amp;IF(INDEX('1月'!$A$1:$E$2000,ROW()-$B$5+2,3)="","","／"&amp;INDEX('1月'!$A$1:$E$2000,ROW()-$B$5+2,3))</f>
        <v/>
      </c>
      <c r="C121" s="57">
        <f>INDEX('1月'!$A$1:$E$2000,ROW()-$B$5+2,4)</f>
        <v>0</v>
      </c>
      <c r="D121" s="64">
        <f>INDEX('1月'!$A$1:$E$2000,ROW()-$B$5+2,5)</f>
        <v>0</v>
      </c>
      <c r="E121" s="65">
        <f>DATE(設定・集計!$B$2,INT(A121/100),A121-INT(A121/100)*100)</f>
        <v>43799</v>
      </c>
      <c r="F121" t="str">
        <f t="shared" si="2"/>
        <v/>
      </c>
      <c r="G121" t="str">
        <f t="shared" si="3"/>
        <v/>
      </c>
    </row>
    <row r="122" spans="1:7">
      <c r="A122" s="57">
        <f>INDEX('1月'!$A$1:$E$2000,ROW()-$B$5+2,1)</f>
        <v>0</v>
      </c>
      <c r="B122" s="55" t="str">
        <f>INDEX('1月'!$A$1:$E$2000,ROW()-$B$5+2,2)&amp;IF(INDEX('1月'!$A$1:$E$2000,ROW()-$B$5+2,3)="","","／"&amp;INDEX('1月'!$A$1:$E$2000,ROW()-$B$5+2,3))</f>
        <v/>
      </c>
      <c r="C122" s="57">
        <f>INDEX('1月'!$A$1:$E$2000,ROW()-$B$5+2,4)</f>
        <v>0</v>
      </c>
      <c r="D122" s="64">
        <f>INDEX('1月'!$A$1:$E$2000,ROW()-$B$5+2,5)</f>
        <v>0</v>
      </c>
      <c r="E122" s="65">
        <f>DATE(設定・集計!$B$2,INT(A122/100),A122-INT(A122/100)*100)</f>
        <v>43799</v>
      </c>
      <c r="F122" t="str">
        <f t="shared" si="2"/>
        <v/>
      </c>
      <c r="G122" t="str">
        <f t="shared" si="3"/>
        <v/>
      </c>
    </row>
    <row r="123" spans="1:7">
      <c r="A123" s="57">
        <f>INDEX('1月'!$A$1:$E$2000,ROW()-$B$5+2,1)</f>
        <v>0</v>
      </c>
      <c r="B123" s="55" t="str">
        <f>INDEX('1月'!$A$1:$E$2000,ROW()-$B$5+2,2)&amp;IF(INDEX('1月'!$A$1:$E$2000,ROW()-$B$5+2,3)="","","／"&amp;INDEX('1月'!$A$1:$E$2000,ROW()-$B$5+2,3))</f>
        <v/>
      </c>
      <c r="C123" s="57">
        <f>INDEX('1月'!$A$1:$E$2000,ROW()-$B$5+2,4)</f>
        <v>0</v>
      </c>
      <c r="D123" s="64">
        <f>INDEX('1月'!$A$1:$E$2000,ROW()-$B$5+2,5)</f>
        <v>0</v>
      </c>
      <c r="E123" s="65">
        <f>DATE(設定・集計!$B$2,INT(A123/100),A123-INT(A123/100)*100)</f>
        <v>43799</v>
      </c>
      <c r="F123" t="str">
        <f t="shared" si="2"/>
        <v/>
      </c>
      <c r="G123" t="str">
        <f t="shared" si="3"/>
        <v/>
      </c>
    </row>
    <row r="124" spans="1:7">
      <c r="A124" s="57">
        <f>INDEX('1月'!$A$1:$E$2000,ROW()-$B$5+2,1)</f>
        <v>0</v>
      </c>
      <c r="B124" s="55" t="str">
        <f>INDEX('1月'!$A$1:$E$2000,ROW()-$B$5+2,2)&amp;IF(INDEX('1月'!$A$1:$E$2000,ROW()-$B$5+2,3)="","","／"&amp;INDEX('1月'!$A$1:$E$2000,ROW()-$B$5+2,3))</f>
        <v/>
      </c>
      <c r="C124" s="57">
        <f>INDEX('1月'!$A$1:$E$2000,ROW()-$B$5+2,4)</f>
        <v>0</v>
      </c>
      <c r="D124" s="64">
        <f>INDEX('1月'!$A$1:$E$2000,ROW()-$B$5+2,5)</f>
        <v>0</v>
      </c>
      <c r="E124" s="65">
        <f>DATE(設定・集計!$B$2,INT(A124/100),A124-INT(A124/100)*100)</f>
        <v>43799</v>
      </c>
      <c r="F124" t="str">
        <f t="shared" si="2"/>
        <v/>
      </c>
      <c r="G124" t="str">
        <f t="shared" si="3"/>
        <v/>
      </c>
    </row>
    <row r="125" spans="1:7">
      <c r="A125" s="57">
        <f>INDEX('1月'!$A$1:$E$2000,ROW()-$B$5+2,1)</f>
        <v>0</v>
      </c>
      <c r="B125" s="55" t="str">
        <f>INDEX('1月'!$A$1:$E$2000,ROW()-$B$5+2,2)&amp;IF(INDEX('1月'!$A$1:$E$2000,ROW()-$B$5+2,3)="","","／"&amp;INDEX('1月'!$A$1:$E$2000,ROW()-$B$5+2,3))</f>
        <v/>
      </c>
      <c r="C125" s="57">
        <f>INDEX('1月'!$A$1:$E$2000,ROW()-$B$5+2,4)</f>
        <v>0</v>
      </c>
      <c r="D125" s="64">
        <f>INDEX('1月'!$A$1:$E$2000,ROW()-$B$5+2,5)</f>
        <v>0</v>
      </c>
      <c r="E125" s="65">
        <f>DATE(設定・集計!$B$2,INT(A125/100),A125-INT(A125/100)*100)</f>
        <v>43799</v>
      </c>
      <c r="F125" t="str">
        <f t="shared" si="2"/>
        <v/>
      </c>
      <c r="G125" t="str">
        <f t="shared" si="3"/>
        <v/>
      </c>
    </row>
    <row r="126" spans="1:7">
      <c r="A126" s="57">
        <f>INDEX('1月'!$A$1:$E$2000,ROW()-$B$5+2,1)</f>
        <v>0</v>
      </c>
      <c r="B126" s="55" t="str">
        <f>INDEX('1月'!$A$1:$E$2000,ROW()-$B$5+2,2)&amp;IF(INDEX('1月'!$A$1:$E$2000,ROW()-$B$5+2,3)="","","／"&amp;INDEX('1月'!$A$1:$E$2000,ROW()-$B$5+2,3))</f>
        <v/>
      </c>
      <c r="C126" s="57">
        <f>INDEX('1月'!$A$1:$E$2000,ROW()-$B$5+2,4)</f>
        <v>0</v>
      </c>
      <c r="D126" s="64">
        <f>INDEX('1月'!$A$1:$E$2000,ROW()-$B$5+2,5)</f>
        <v>0</v>
      </c>
      <c r="E126" s="65">
        <f>DATE(設定・集計!$B$2,INT(A126/100),A126-INT(A126/100)*100)</f>
        <v>43799</v>
      </c>
      <c r="F126" t="str">
        <f t="shared" si="2"/>
        <v/>
      </c>
      <c r="G126" t="str">
        <f t="shared" si="3"/>
        <v/>
      </c>
    </row>
    <row r="127" spans="1:7">
      <c r="A127" s="57">
        <f>INDEX('1月'!$A$1:$E$2000,ROW()-$B$5+2,1)</f>
        <v>0</v>
      </c>
      <c r="B127" s="55" t="str">
        <f>INDEX('1月'!$A$1:$E$2000,ROW()-$B$5+2,2)&amp;IF(INDEX('1月'!$A$1:$E$2000,ROW()-$B$5+2,3)="","","／"&amp;INDEX('1月'!$A$1:$E$2000,ROW()-$B$5+2,3))</f>
        <v/>
      </c>
      <c r="C127" s="57">
        <f>INDEX('1月'!$A$1:$E$2000,ROW()-$B$5+2,4)</f>
        <v>0</v>
      </c>
      <c r="D127" s="64">
        <f>INDEX('1月'!$A$1:$E$2000,ROW()-$B$5+2,5)</f>
        <v>0</v>
      </c>
      <c r="E127" s="65">
        <f>DATE(設定・集計!$B$2,INT(A127/100),A127-INT(A127/100)*100)</f>
        <v>43799</v>
      </c>
      <c r="F127" t="str">
        <f t="shared" si="2"/>
        <v/>
      </c>
      <c r="G127" t="str">
        <f t="shared" si="3"/>
        <v/>
      </c>
    </row>
    <row r="128" spans="1:7">
      <c r="A128" s="57">
        <f>INDEX('1月'!$A$1:$E$2000,ROW()-$B$5+2,1)</f>
        <v>0</v>
      </c>
      <c r="B128" s="55" t="str">
        <f>INDEX('1月'!$A$1:$E$2000,ROW()-$B$5+2,2)&amp;IF(INDEX('1月'!$A$1:$E$2000,ROW()-$B$5+2,3)="","","／"&amp;INDEX('1月'!$A$1:$E$2000,ROW()-$B$5+2,3))</f>
        <v/>
      </c>
      <c r="C128" s="57">
        <f>INDEX('1月'!$A$1:$E$2000,ROW()-$B$5+2,4)</f>
        <v>0</v>
      </c>
      <c r="D128" s="64">
        <f>INDEX('1月'!$A$1:$E$2000,ROW()-$B$5+2,5)</f>
        <v>0</v>
      </c>
      <c r="E128" s="65">
        <f>DATE(設定・集計!$B$2,INT(A128/100),A128-INT(A128/100)*100)</f>
        <v>43799</v>
      </c>
      <c r="F128" t="str">
        <f t="shared" si="2"/>
        <v/>
      </c>
      <c r="G128" t="str">
        <f t="shared" si="3"/>
        <v/>
      </c>
    </row>
    <row r="129" spans="1:7">
      <c r="A129" s="57">
        <f>INDEX('1月'!$A$1:$E$2000,ROW()-$B$5+2,1)</f>
        <v>0</v>
      </c>
      <c r="B129" s="55" t="str">
        <f>INDEX('1月'!$A$1:$E$2000,ROW()-$B$5+2,2)&amp;IF(INDEX('1月'!$A$1:$E$2000,ROW()-$B$5+2,3)="","","／"&amp;INDEX('1月'!$A$1:$E$2000,ROW()-$B$5+2,3))</f>
        <v/>
      </c>
      <c r="C129" s="57">
        <f>INDEX('1月'!$A$1:$E$2000,ROW()-$B$5+2,4)</f>
        <v>0</v>
      </c>
      <c r="D129" s="64">
        <f>INDEX('1月'!$A$1:$E$2000,ROW()-$B$5+2,5)</f>
        <v>0</v>
      </c>
      <c r="E129" s="65">
        <f>DATE(設定・集計!$B$2,INT(A129/100),A129-INT(A129/100)*100)</f>
        <v>43799</v>
      </c>
      <c r="F129" t="str">
        <f t="shared" si="2"/>
        <v/>
      </c>
      <c r="G129" t="str">
        <f t="shared" si="3"/>
        <v/>
      </c>
    </row>
    <row r="130" spans="1:7">
      <c r="A130" s="57">
        <f>INDEX('1月'!$A$1:$E$2000,ROW()-$B$5+2,1)</f>
        <v>0</v>
      </c>
      <c r="B130" s="55" t="str">
        <f>INDEX('1月'!$A$1:$E$2000,ROW()-$B$5+2,2)&amp;IF(INDEX('1月'!$A$1:$E$2000,ROW()-$B$5+2,3)="","","／"&amp;INDEX('1月'!$A$1:$E$2000,ROW()-$B$5+2,3))</f>
        <v/>
      </c>
      <c r="C130" s="57">
        <f>INDEX('1月'!$A$1:$E$2000,ROW()-$B$5+2,4)</f>
        <v>0</v>
      </c>
      <c r="D130" s="64">
        <f>INDEX('1月'!$A$1:$E$2000,ROW()-$B$5+2,5)</f>
        <v>0</v>
      </c>
      <c r="E130" s="65">
        <f>DATE(設定・集計!$B$2,INT(A130/100),A130-INT(A130/100)*100)</f>
        <v>43799</v>
      </c>
      <c r="F130" t="str">
        <f t="shared" si="2"/>
        <v/>
      </c>
      <c r="G130" t="str">
        <f t="shared" si="3"/>
        <v/>
      </c>
    </row>
    <row r="131" spans="1:7">
      <c r="A131" s="57">
        <f>INDEX('1月'!$A$1:$E$2000,ROW()-$B$5+2,1)</f>
        <v>0</v>
      </c>
      <c r="B131" s="55" t="str">
        <f>INDEX('1月'!$A$1:$E$2000,ROW()-$B$5+2,2)&amp;IF(INDEX('1月'!$A$1:$E$2000,ROW()-$B$5+2,3)="","","／"&amp;INDEX('1月'!$A$1:$E$2000,ROW()-$B$5+2,3))</f>
        <v/>
      </c>
      <c r="C131" s="57">
        <f>INDEX('1月'!$A$1:$E$2000,ROW()-$B$5+2,4)</f>
        <v>0</v>
      </c>
      <c r="D131" s="64">
        <f>INDEX('1月'!$A$1:$E$2000,ROW()-$B$5+2,5)</f>
        <v>0</v>
      </c>
      <c r="E131" s="65">
        <f>DATE(設定・集計!$B$2,INT(A131/100),A131-INT(A131/100)*100)</f>
        <v>43799</v>
      </c>
      <c r="F131" t="str">
        <f t="shared" si="2"/>
        <v/>
      </c>
      <c r="G131" t="str">
        <f t="shared" si="3"/>
        <v/>
      </c>
    </row>
    <row r="132" spans="1:7">
      <c r="A132" s="57">
        <f>INDEX('1月'!$A$1:$E$2000,ROW()-$B$5+2,1)</f>
        <v>0</v>
      </c>
      <c r="B132" s="55" t="str">
        <f>INDEX('1月'!$A$1:$E$2000,ROW()-$B$5+2,2)&amp;IF(INDEX('1月'!$A$1:$E$2000,ROW()-$B$5+2,3)="","","／"&amp;INDEX('1月'!$A$1:$E$2000,ROW()-$B$5+2,3))</f>
        <v/>
      </c>
      <c r="C132" s="57">
        <f>INDEX('1月'!$A$1:$E$2000,ROW()-$B$5+2,4)</f>
        <v>0</v>
      </c>
      <c r="D132" s="64">
        <f>INDEX('1月'!$A$1:$E$2000,ROW()-$B$5+2,5)</f>
        <v>0</v>
      </c>
      <c r="E132" s="65">
        <f>DATE(設定・集計!$B$2,INT(A132/100),A132-INT(A132/100)*100)</f>
        <v>43799</v>
      </c>
      <c r="F132" t="str">
        <f t="shared" si="2"/>
        <v/>
      </c>
      <c r="G132" t="str">
        <f t="shared" si="3"/>
        <v/>
      </c>
    </row>
    <row r="133" spans="1:7">
      <c r="A133" s="57">
        <f>INDEX('1月'!$A$1:$E$2000,ROW()-$B$5+2,1)</f>
        <v>0</v>
      </c>
      <c r="B133" s="55" t="str">
        <f>INDEX('1月'!$A$1:$E$2000,ROW()-$B$5+2,2)&amp;IF(INDEX('1月'!$A$1:$E$2000,ROW()-$B$5+2,3)="","","／"&amp;INDEX('1月'!$A$1:$E$2000,ROW()-$B$5+2,3))</f>
        <v/>
      </c>
      <c r="C133" s="57">
        <f>INDEX('1月'!$A$1:$E$2000,ROW()-$B$5+2,4)</f>
        <v>0</v>
      </c>
      <c r="D133" s="64">
        <f>INDEX('1月'!$A$1:$E$2000,ROW()-$B$5+2,5)</f>
        <v>0</v>
      </c>
      <c r="E133" s="65">
        <f>DATE(設定・集計!$B$2,INT(A133/100),A133-INT(A133/100)*100)</f>
        <v>43799</v>
      </c>
      <c r="F133" t="str">
        <f t="shared" si="2"/>
        <v/>
      </c>
      <c r="G133" t="str">
        <f t="shared" si="3"/>
        <v/>
      </c>
    </row>
    <row r="134" spans="1:7">
      <c r="A134" s="57">
        <f>INDEX('1月'!$A$1:$E$2000,ROW()-$B$5+2,1)</f>
        <v>0</v>
      </c>
      <c r="B134" s="55" t="str">
        <f>INDEX('1月'!$A$1:$E$2000,ROW()-$B$5+2,2)&amp;IF(INDEX('1月'!$A$1:$E$2000,ROW()-$B$5+2,3)="","","／"&amp;INDEX('1月'!$A$1:$E$2000,ROW()-$B$5+2,3))</f>
        <v/>
      </c>
      <c r="C134" s="57">
        <f>INDEX('1月'!$A$1:$E$2000,ROW()-$B$5+2,4)</f>
        <v>0</v>
      </c>
      <c r="D134" s="64">
        <f>INDEX('1月'!$A$1:$E$2000,ROW()-$B$5+2,5)</f>
        <v>0</v>
      </c>
      <c r="E134" s="65">
        <f>DATE(設定・集計!$B$2,INT(A134/100),A134-INT(A134/100)*100)</f>
        <v>43799</v>
      </c>
      <c r="F134" t="str">
        <f t="shared" si="2"/>
        <v/>
      </c>
      <c r="G134" t="str">
        <f t="shared" si="3"/>
        <v/>
      </c>
    </row>
    <row r="135" spans="1:7">
      <c r="A135" s="57">
        <f>INDEX('1月'!$A$1:$E$2000,ROW()-$B$5+2,1)</f>
        <v>0</v>
      </c>
      <c r="B135" s="55" t="str">
        <f>INDEX('1月'!$A$1:$E$2000,ROW()-$B$5+2,2)&amp;IF(INDEX('1月'!$A$1:$E$2000,ROW()-$B$5+2,3)="","","／"&amp;INDEX('1月'!$A$1:$E$2000,ROW()-$B$5+2,3))</f>
        <v/>
      </c>
      <c r="C135" s="57">
        <f>INDEX('1月'!$A$1:$E$2000,ROW()-$B$5+2,4)</f>
        <v>0</v>
      </c>
      <c r="D135" s="64">
        <f>INDEX('1月'!$A$1:$E$2000,ROW()-$B$5+2,5)</f>
        <v>0</v>
      </c>
      <c r="E135" s="65">
        <f>DATE(設定・集計!$B$2,INT(A135/100),A135-INT(A135/100)*100)</f>
        <v>43799</v>
      </c>
      <c r="F135" t="str">
        <f t="shared" si="2"/>
        <v/>
      </c>
      <c r="G135" t="str">
        <f t="shared" si="3"/>
        <v/>
      </c>
    </row>
    <row r="136" spans="1:7">
      <c r="A136" s="57">
        <f>INDEX('1月'!$A$1:$E$2000,ROW()-$B$5+2,1)</f>
        <v>0</v>
      </c>
      <c r="B136" s="55" t="str">
        <f>INDEX('1月'!$A$1:$E$2000,ROW()-$B$5+2,2)&amp;IF(INDEX('1月'!$A$1:$E$2000,ROW()-$B$5+2,3)="","","／"&amp;INDEX('1月'!$A$1:$E$2000,ROW()-$B$5+2,3))</f>
        <v/>
      </c>
      <c r="C136" s="57">
        <f>INDEX('1月'!$A$1:$E$2000,ROW()-$B$5+2,4)</f>
        <v>0</v>
      </c>
      <c r="D136" s="64">
        <f>INDEX('1月'!$A$1:$E$2000,ROW()-$B$5+2,5)</f>
        <v>0</v>
      </c>
      <c r="E136" s="65">
        <f>DATE(設定・集計!$B$2,INT(A136/100),A136-INT(A136/100)*100)</f>
        <v>43799</v>
      </c>
      <c r="F136" t="str">
        <f t="shared" si="2"/>
        <v/>
      </c>
      <c r="G136" t="str">
        <f t="shared" si="3"/>
        <v/>
      </c>
    </row>
    <row r="137" spans="1:7">
      <c r="A137" s="57">
        <f>INDEX('1月'!$A$1:$E$2000,ROW()-$B$5+2,1)</f>
        <v>0</v>
      </c>
      <c r="B137" s="55" t="str">
        <f>INDEX('1月'!$A$1:$E$2000,ROW()-$B$5+2,2)&amp;IF(INDEX('1月'!$A$1:$E$2000,ROW()-$B$5+2,3)="","","／"&amp;INDEX('1月'!$A$1:$E$2000,ROW()-$B$5+2,3))</f>
        <v/>
      </c>
      <c r="C137" s="57">
        <f>INDEX('1月'!$A$1:$E$2000,ROW()-$B$5+2,4)</f>
        <v>0</v>
      </c>
      <c r="D137" s="64">
        <f>INDEX('1月'!$A$1:$E$2000,ROW()-$B$5+2,5)</f>
        <v>0</v>
      </c>
      <c r="E137" s="65">
        <f>DATE(設定・集計!$B$2,INT(A137/100),A137-INT(A137/100)*100)</f>
        <v>43799</v>
      </c>
      <c r="F137" t="str">
        <f t="shared" si="2"/>
        <v/>
      </c>
      <c r="G137" t="str">
        <f t="shared" si="3"/>
        <v/>
      </c>
    </row>
    <row r="138" spans="1:7">
      <c r="A138" s="57">
        <f>INDEX('1月'!$A$1:$E$2000,ROW()-$B$5+2,1)</f>
        <v>0</v>
      </c>
      <c r="B138" s="55" t="str">
        <f>INDEX('1月'!$A$1:$E$2000,ROW()-$B$5+2,2)&amp;IF(INDEX('1月'!$A$1:$E$2000,ROW()-$B$5+2,3)="","","／"&amp;INDEX('1月'!$A$1:$E$2000,ROW()-$B$5+2,3))</f>
        <v/>
      </c>
      <c r="C138" s="57">
        <f>INDEX('1月'!$A$1:$E$2000,ROW()-$B$5+2,4)</f>
        <v>0</v>
      </c>
      <c r="D138" s="64">
        <f>INDEX('1月'!$A$1:$E$2000,ROW()-$B$5+2,5)</f>
        <v>0</v>
      </c>
      <c r="E138" s="65">
        <f>DATE(設定・集計!$B$2,INT(A138/100),A138-INT(A138/100)*100)</f>
        <v>43799</v>
      </c>
      <c r="F138" t="str">
        <f t="shared" si="2"/>
        <v/>
      </c>
      <c r="G138" t="str">
        <f t="shared" si="3"/>
        <v/>
      </c>
    </row>
    <row r="139" spans="1:7">
      <c r="A139" s="57">
        <f>INDEX('1月'!$A$1:$E$2000,ROW()-$B$5+2,1)</f>
        <v>0</v>
      </c>
      <c r="B139" s="55" t="str">
        <f>INDEX('1月'!$A$1:$E$2000,ROW()-$B$5+2,2)&amp;IF(INDEX('1月'!$A$1:$E$2000,ROW()-$B$5+2,3)="","","／"&amp;INDEX('1月'!$A$1:$E$2000,ROW()-$B$5+2,3))</f>
        <v/>
      </c>
      <c r="C139" s="57">
        <f>INDEX('1月'!$A$1:$E$2000,ROW()-$B$5+2,4)</f>
        <v>0</v>
      </c>
      <c r="D139" s="64">
        <f>INDEX('1月'!$A$1:$E$2000,ROW()-$B$5+2,5)</f>
        <v>0</v>
      </c>
      <c r="E139" s="65">
        <f>DATE(設定・集計!$B$2,INT(A139/100),A139-INT(A139/100)*100)</f>
        <v>43799</v>
      </c>
      <c r="F139" t="str">
        <f t="shared" si="2"/>
        <v/>
      </c>
      <c r="G139" t="str">
        <f t="shared" si="3"/>
        <v/>
      </c>
    </row>
    <row r="140" spans="1:7">
      <c r="A140" s="57">
        <f>INDEX('1月'!$A$1:$E$2000,ROW()-$B$5+2,1)</f>
        <v>0</v>
      </c>
      <c r="B140" s="55" t="str">
        <f>INDEX('1月'!$A$1:$E$2000,ROW()-$B$5+2,2)&amp;IF(INDEX('1月'!$A$1:$E$2000,ROW()-$B$5+2,3)="","","／"&amp;INDEX('1月'!$A$1:$E$2000,ROW()-$B$5+2,3))</f>
        <v/>
      </c>
      <c r="C140" s="57">
        <f>INDEX('1月'!$A$1:$E$2000,ROW()-$B$5+2,4)</f>
        <v>0</v>
      </c>
      <c r="D140" s="64">
        <f>INDEX('1月'!$A$1:$E$2000,ROW()-$B$5+2,5)</f>
        <v>0</v>
      </c>
      <c r="E140" s="65">
        <f>DATE(設定・集計!$B$2,INT(A140/100),A140-INT(A140/100)*100)</f>
        <v>43799</v>
      </c>
      <c r="F140" t="str">
        <f t="shared" si="2"/>
        <v/>
      </c>
      <c r="G140" t="str">
        <f t="shared" si="3"/>
        <v/>
      </c>
    </row>
    <row r="141" spans="1:7">
      <c r="A141" s="57">
        <f>INDEX('1月'!$A$1:$E$2000,ROW()-$B$5+2,1)</f>
        <v>0</v>
      </c>
      <c r="B141" s="55" t="str">
        <f>INDEX('1月'!$A$1:$E$2000,ROW()-$B$5+2,2)&amp;IF(INDEX('1月'!$A$1:$E$2000,ROW()-$B$5+2,3)="","","／"&amp;INDEX('1月'!$A$1:$E$2000,ROW()-$B$5+2,3))</f>
        <v/>
      </c>
      <c r="C141" s="57">
        <f>INDEX('1月'!$A$1:$E$2000,ROW()-$B$5+2,4)</f>
        <v>0</v>
      </c>
      <c r="D141" s="64">
        <f>INDEX('1月'!$A$1:$E$2000,ROW()-$B$5+2,5)</f>
        <v>0</v>
      </c>
      <c r="E141" s="65">
        <f>DATE(設定・集計!$B$2,INT(A141/100),A141-INT(A141/100)*100)</f>
        <v>43799</v>
      </c>
      <c r="F141" t="str">
        <f t="shared" si="2"/>
        <v/>
      </c>
      <c r="G141" t="str">
        <f t="shared" si="3"/>
        <v/>
      </c>
    </row>
    <row r="142" spans="1:7">
      <c r="A142" s="57">
        <f>INDEX('1月'!$A$1:$E$2000,ROW()-$B$5+2,1)</f>
        <v>0</v>
      </c>
      <c r="B142" s="55" t="str">
        <f>INDEX('1月'!$A$1:$E$2000,ROW()-$B$5+2,2)&amp;IF(INDEX('1月'!$A$1:$E$2000,ROW()-$B$5+2,3)="","","／"&amp;INDEX('1月'!$A$1:$E$2000,ROW()-$B$5+2,3))</f>
        <v/>
      </c>
      <c r="C142" s="57">
        <f>INDEX('1月'!$A$1:$E$2000,ROW()-$B$5+2,4)</f>
        <v>0</v>
      </c>
      <c r="D142" s="64">
        <f>INDEX('1月'!$A$1:$E$2000,ROW()-$B$5+2,5)</f>
        <v>0</v>
      </c>
      <c r="E142" s="65">
        <f>DATE(設定・集計!$B$2,INT(A142/100),A142-INT(A142/100)*100)</f>
        <v>43799</v>
      </c>
      <c r="F142" t="str">
        <f t="shared" si="2"/>
        <v/>
      </c>
      <c r="G142" t="str">
        <f t="shared" si="3"/>
        <v/>
      </c>
    </row>
    <row r="143" spans="1:7">
      <c r="A143" s="57">
        <f>INDEX('1月'!$A$1:$E$2000,ROW()-$B$5+2,1)</f>
        <v>0</v>
      </c>
      <c r="B143" s="55" t="str">
        <f>INDEX('1月'!$A$1:$E$2000,ROW()-$B$5+2,2)&amp;IF(INDEX('1月'!$A$1:$E$2000,ROW()-$B$5+2,3)="","","／"&amp;INDEX('1月'!$A$1:$E$2000,ROW()-$B$5+2,3))</f>
        <v/>
      </c>
      <c r="C143" s="57">
        <f>INDEX('1月'!$A$1:$E$2000,ROW()-$B$5+2,4)</f>
        <v>0</v>
      </c>
      <c r="D143" s="64">
        <f>INDEX('1月'!$A$1:$E$2000,ROW()-$B$5+2,5)</f>
        <v>0</v>
      </c>
      <c r="E143" s="65">
        <f>DATE(設定・集計!$B$2,INT(A143/100),A143-INT(A143/100)*100)</f>
        <v>43799</v>
      </c>
      <c r="F143" t="str">
        <f t="shared" si="2"/>
        <v/>
      </c>
      <c r="G143" t="str">
        <f t="shared" si="3"/>
        <v/>
      </c>
    </row>
    <row r="144" spans="1:7">
      <c r="A144" s="57">
        <f>INDEX('1月'!$A$1:$E$2000,ROW()-$B$5+2,1)</f>
        <v>0</v>
      </c>
      <c r="B144" s="55" t="str">
        <f>INDEX('1月'!$A$1:$E$2000,ROW()-$B$5+2,2)&amp;IF(INDEX('1月'!$A$1:$E$2000,ROW()-$B$5+2,3)="","","／"&amp;INDEX('1月'!$A$1:$E$2000,ROW()-$B$5+2,3))</f>
        <v/>
      </c>
      <c r="C144" s="57">
        <f>INDEX('1月'!$A$1:$E$2000,ROW()-$B$5+2,4)</f>
        <v>0</v>
      </c>
      <c r="D144" s="64">
        <f>INDEX('1月'!$A$1:$E$2000,ROW()-$B$5+2,5)</f>
        <v>0</v>
      </c>
      <c r="E144" s="65">
        <f>DATE(設定・集計!$B$2,INT(A144/100),A144-INT(A144/100)*100)</f>
        <v>43799</v>
      </c>
      <c r="F144" t="str">
        <f t="shared" si="2"/>
        <v/>
      </c>
      <c r="G144" t="str">
        <f t="shared" si="3"/>
        <v/>
      </c>
    </row>
    <row r="145" spans="1:7">
      <c r="A145" s="57">
        <f>INDEX('1月'!$A$1:$E$2000,ROW()-$B$5+2,1)</f>
        <v>0</v>
      </c>
      <c r="B145" s="55" t="str">
        <f>INDEX('1月'!$A$1:$E$2000,ROW()-$B$5+2,2)&amp;IF(INDEX('1月'!$A$1:$E$2000,ROW()-$B$5+2,3)="","","／"&amp;INDEX('1月'!$A$1:$E$2000,ROW()-$B$5+2,3))</f>
        <v/>
      </c>
      <c r="C145" s="57">
        <f>INDEX('1月'!$A$1:$E$2000,ROW()-$B$5+2,4)</f>
        <v>0</v>
      </c>
      <c r="D145" s="64">
        <f>INDEX('1月'!$A$1:$E$2000,ROW()-$B$5+2,5)</f>
        <v>0</v>
      </c>
      <c r="E145" s="65">
        <f>DATE(設定・集計!$B$2,INT(A145/100),A145-INT(A145/100)*100)</f>
        <v>43799</v>
      </c>
      <c r="F145" t="str">
        <f t="shared" si="2"/>
        <v/>
      </c>
      <c r="G145" t="str">
        <f t="shared" si="3"/>
        <v/>
      </c>
    </row>
    <row r="146" spans="1:7">
      <c r="A146" s="57">
        <f>INDEX('1月'!$A$1:$E$2000,ROW()-$B$5+2,1)</f>
        <v>0</v>
      </c>
      <c r="B146" s="55" t="str">
        <f>INDEX('1月'!$A$1:$E$2000,ROW()-$B$5+2,2)&amp;IF(INDEX('1月'!$A$1:$E$2000,ROW()-$B$5+2,3)="","","／"&amp;INDEX('1月'!$A$1:$E$2000,ROW()-$B$5+2,3))</f>
        <v/>
      </c>
      <c r="C146" s="57">
        <f>INDEX('1月'!$A$1:$E$2000,ROW()-$B$5+2,4)</f>
        <v>0</v>
      </c>
      <c r="D146" s="64">
        <f>INDEX('1月'!$A$1:$E$2000,ROW()-$B$5+2,5)</f>
        <v>0</v>
      </c>
      <c r="E146" s="65">
        <f>DATE(設定・集計!$B$2,INT(A146/100),A146-INT(A146/100)*100)</f>
        <v>43799</v>
      </c>
      <c r="F146" t="str">
        <f t="shared" si="2"/>
        <v/>
      </c>
      <c r="G146" t="str">
        <f t="shared" si="3"/>
        <v/>
      </c>
    </row>
    <row r="147" spans="1:7">
      <c r="A147" s="57">
        <f>INDEX('1月'!$A$1:$E$2000,ROW()-$B$5+2,1)</f>
        <v>0</v>
      </c>
      <c r="B147" s="55" t="str">
        <f>INDEX('1月'!$A$1:$E$2000,ROW()-$B$5+2,2)&amp;IF(INDEX('1月'!$A$1:$E$2000,ROW()-$B$5+2,3)="","","／"&amp;INDEX('1月'!$A$1:$E$2000,ROW()-$B$5+2,3))</f>
        <v/>
      </c>
      <c r="C147" s="57">
        <f>INDEX('1月'!$A$1:$E$2000,ROW()-$B$5+2,4)</f>
        <v>0</v>
      </c>
      <c r="D147" s="64">
        <f>INDEX('1月'!$A$1:$E$2000,ROW()-$B$5+2,5)</f>
        <v>0</v>
      </c>
      <c r="E147" s="65">
        <f>DATE(設定・集計!$B$2,INT(A147/100),A147-INT(A147/100)*100)</f>
        <v>43799</v>
      </c>
      <c r="F147" t="str">
        <f t="shared" si="2"/>
        <v/>
      </c>
      <c r="G147" t="str">
        <f t="shared" si="3"/>
        <v/>
      </c>
    </row>
    <row r="148" spans="1:7">
      <c r="A148" s="57">
        <f>INDEX('1月'!$A$1:$E$2000,ROW()-$B$5+2,1)</f>
        <v>0</v>
      </c>
      <c r="B148" s="55" t="str">
        <f>INDEX('1月'!$A$1:$E$2000,ROW()-$B$5+2,2)&amp;IF(INDEX('1月'!$A$1:$E$2000,ROW()-$B$5+2,3)="","","／"&amp;INDEX('1月'!$A$1:$E$2000,ROW()-$B$5+2,3))</f>
        <v/>
      </c>
      <c r="C148" s="57">
        <f>INDEX('1月'!$A$1:$E$2000,ROW()-$B$5+2,4)</f>
        <v>0</v>
      </c>
      <c r="D148" s="64">
        <f>INDEX('1月'!$A$1:$E$2000,ROW()-$B$5+2,5)</f>
        <v>0</v>
      </c>
      <c r="E148" s="65">
        <f>DATE(設定・集計!$B$2,INT(A148/100),A148-INT(A148/100)*100)</f>
        <v>43799</v>
      </c>
      <c r="F148" t="str">
        <f t="shared" si="2"/>
        <v/>
      </c>
      <c r="G148" t="str">
        <f t="shared" si="3"/>
        <v/>
      </c>
    </row>
    <row r="149" spans="1:7">
      <c r="A149" s="57">
        <f>INDEX('1月'!$A$1:$E$2000,ROW()-$B$5+2,1)</f>
        <v>0</v>
      </c>
      <c r="B149" s="55" t="str">
        <f>INDEX('1月'!$A$1:$E$2000,ROW()-$B$5+2,2)&amp;IF(INDEX('1月'!$A$1:$E$2000,ROW()-$B$5+2,3)="","","／"&amp;INDEX('1月'!$A$1:$E$2000,ROW()-$B$5+2,3))</f>
        <v/>
      </c>
      <c r="C149" s="57">
        <f>INDEX('1月'!$A$1:$E$2000,ROW()-$B$5+2,4)</f>
        <v>0</v>
      </c>
      <c r="D149" s="64">
        <f>INDEX('1月'!$A$1:$E$2000,ROW()-$B$5+2,5)</f>
        <v>0</v>
      </c>
      <c r="E149" s="65">
        <f>DATE(設定・集計!$B$2,INT(A149/100),A149-INT(A149/100)*100)</f>
        <v>43799</v>
      </c>
      <c r="F149" t="str">
        <f t="shared" si="2"/>
        <v/>
      </c>
      <c r="G149" t="str">
        <f t="shared" si="3"/>
        <v/>
      </c>
    </row>
    <row r="150" spans="1:7">
      <c r="A150" s="57">
        <f>INDEX('1月'!$A$1:$E$2000,ROW()-$B$5+2,1)</f>
        <v>0</v>
      </c>
      <c r="B150" s="55" t="str">
        <f>INDEX('1月'!$A$1:$E$2000,ROW()-$B$5+2,2)&amp;IF(INDEX('1月'!$A$1:$E$2000,ROW()-$B$5+2,3)="","","／"&amp;INDEX('1月'!$A$1:$E$2000,ROW()-$B$5+2,3))</f>
        <v/>
      </c>
      <c r="C150" s="57">
        <f>INDEX('1月'!$A$1:$E$2000,ROW()-$B$5+2,4)</f>
        <v>0</v>
      </c>
      <c r="D150" s="64">
        <f>INDEX('1月'!$A$1:$E$2000,ROW()-$B$5+2,5)</f>
        <v>0</v>
      </c>
      <c r="E150" s="65">
        <f>DATE(設定・集計!$B$2,INT(A150/100),A150-INT(A150/100)*100)</f>
        <v>43799</v>
      </c>
      <c r="F150" t="str">
        <f t="shared" si="2"/>
        <v/>
      </c>
      <c r="G150" t="str">
        <f t="shared" si="3"/>
        <v/>
      </c>
    </row>
    <row r="151" spans="1:7">
      <c r="A151" s="57">
        <f>INDEX('1月'!$A$1:$E$2000,ROW()-$B$5+2,1)</f>
        <v>0</v>
      </c>
      <c r="B151" s="55" t="str">
        <f>INDEX('1月'!$A$1:$E$2000,ROW()-$B$5+2,2)&amp;IF(INDEX('1月'!$A$1:$E$2000,ROW()-$B$5+2,3)="","","／"&amp;INDEX('1月'!$A$1:$E$2000,ROW()-$B$5+2,3))</f>
        <v/>
      </c>
      <c r="C151" s="57">
        <f>INDEX('1月'!$A$1:$E$2000,ROW()-$B$5+2,4)</f>
        <v>0</v>
      </c>
      <c r="D151" s="64">
        <f>INDEX('1月'!$A$1:$E$2000,ROW()-$B$5+2,5)</f>
        <v>0</v>
      </c>
      <c r="E151" s="65">
        <f>DATE(設定・集計!$B$2,INT(A151/100),A151-INT(A151/100)*100)</f>
        <v>43799</v>
      </c>
      <c r="F151" t="str">
        <f t="shared" si="2"/>
        <v/>
      </c>
      <c r="G151" t="str">
        <f t="shared" si="3"/>
        <v/>
      </c>
    </row>
    <row r="152" spans="1:7">
      <c r="A152" s="57">
        <f>INDEX('1月'!$A$1:$E$2000,ROW()-$B$5+2,1)</f>
        <v>0</v>
      </c>
      <c r="B152" s="55" t="str">
        <f>INDEX('1月'!$A$1:$E$2000,ROW()-$B$5+2,2)&amp;IF(INDEX('1月'!$A$1:$E$2000,ROW()-$B$5+2,3)="","","／"&amp;INDEX('1月'!$A$1:$E$2000,ROW()-$B$5+2,3))</f>
        <v/>
      </c>
      <c r="C152" s="57">
        <f>INDEX('1月'!$A$1:$E$2000,ROW()-$B$5+2,4)</f>
        <v>0</v>
      </c>
      <c r="D152" s="64">
        <f>INDEX('1月'!$A$1:$E$2000,ROW()-$B$5+2,5)</f>
        <v>0</v>
      </c>
      <c r="E152" s="65">
        <f>DATE(設定・集計!$B$2,INT(A152/100),A152-INT(A152/100)*100)</f>
        <v>43799</v>
      </c>
      <c r="F152" t="str">
        <f t="shared" si="2"/>
        <v/>
      </c>
      <c r="G152" t="str">
        <f t="shared" si="3"/>
        <v/>
      </c>
    </row>
    <row r="153" spans="1:7">
      <c r="A153" s="57">
        <f>INDEX('1月'!$A$1:$E$2000,ROW()-$B$5+2,1)</f>
        <v>0</v>
      </c>
      <c r="B153" s="55" t="str">
        <f>INDEX('1月'!$A$1:$E$2000,ROW()-$B$5+2,2)&amp;IF(INDEX('1月'!$A$1:$E$2000,ROW()-$B$5+2,3)="","","／"&amp;INDEX('1月'!$A$1:$E$2000,ROW()-$B$5+2,3))</f>
        <v/>
      </c>
      <c r="C153" s="57">
        <f>INDEX('1月'!$A$1:$E$2000,ROW()-$B$5+2,4)</f>
        <v>0</v>
      </c>
      <c r="D153" s="64">
        <f>INDEX('1月'!$A$1:$E$2000,ROW()-$B$5+2,5)</f>
        <v>0</v>
      </c>
      <c r="E153" s="65">
        <f>DATE(設定・集計!$B$2,INT(A153/100),A153-INT(A153/100)*100)</f>
        <v>43799</v>
      </c>
      <c r="F153" t="str">
        <f t="shared" si="2"/>
        <v/>
      </c>
      <c r="G153" t="str">
        <f t="shared" si="3"/>
        <v/>
      </c>
    </row>
    <row r="154" spans="1:7">
      <c r="A154" s="57">
        <f>INDEX('1月'!$A$1:$E$2000,ROW()-$B$5+2,1)</f>
        <v>0</v>
      </c>
      <c r="B154" s="55" t="str">
        <f>INDEX('1月'!$A$1:$E$2000,ROW()-$B$5+2,2)&amp;IF(INDEX('1月'!$A$1:$E$2000,ROW()-$B$5+2,3)="","","／"&amp;INDEX('1月'!$A$1:$E$2000,ROW()-$B$5+2,3))</f>
        <v/>
      </c>
      <c r="C154" s="57">
        <f>INDEX('1月'!$A$1:$E$2000,ROW()-$B$5+2,4)</f>
        <v>0</v>
      </c>
      <c r="D154" s="64">
        <f>INDEX('1月'!$A$1:$E$2000,ROW()-$B$5+2,5)</f>
        <v>0</v>
      </c>
      <c r="E154" s="65">
        <f>DATE(設定・集計!$B$2,INT(A154/100),A154-INT(A154/100)*100)</f>
        <v>43799</v>
      </c>
      <c r="F154" t="str">
        <f t="shared" si="2"/>
        <v/>
      </c>
      <c r="G154" t="str">
        <f t="shared" si="3"/>
        <v/>
      </c>
    </row>
    <row r="155" spans="1:7">
      <c r="A155" s="57">
        <f>INDEX('1月'!$A$1:$E$2000,ROW()-$B$5+2,1)</f>
        <v>0</v>
      </c>
      <c r="B155" s="55" t="str">
        <f>INDEX('1月'!$A$1:$E$2000,ROW()-$B$5+2,2)&amp;IF(INDEX('1月'!$A$1:$E$2000,ROW()-$B$5+2,3)="","","／"&amp;INDEX('1月'!$A$1:$E$2000,ROW()-$B$5+2,3))</f>
        <v/>
      </c>
      <c r="C155" s="57">
        <f>INDEX('1月'!$A$1:$E$2000,ROW()-$B$5+2,4)</f>
        <v>0</v>
      </c>
      <c r="D155" s="64">
        <f>INDEX('1月'!$A$1:$E$2000,ROW()-$B$5+2,5)</f>
        <v>0</v>
      </c>
      <c r="E155" s="65">
        <f>DATE(設定・集計!$B$2,INT(A155/100),A155-INT(A155/100)*100)</f>
        <v>43799</v>
      </c>
      <c r="F155" t="str">
        <f t="shared" si="2"/>
        <v/>
      </c>
      <c r="G155" t="str">
        <f t="shared" si="3"/>
        <v/>
      </c>
    </row>
    <row r="156" spans="1:7">
      <c r="A156" s="57">
        <f>INDEX('1月'!$A$1:$E$2000,ROW()-$B$5+2,1)</f>
        <v>0</v>
      </c>
      <c r="B156" s="55" t="str">
        <f>INDEX('1月'!$A$1:$E$2000,ROW()-$B$5+2,2)&amp;IF(INDEX('1月'!$A$1:$E$2000,ROW()-$B$5+2,3)="","","／"&amp;INDEX('1月'!$A$1:$E$2000,ROW()-$B$5+2,3))</f>
        <v/>
      </c>
      <c r="C156" s="57">
        <f>INDEX('1月'!$A$1:$E$2000,ROW()-$B$5+2,4)</f>
        <v>0</v>
      </c>
      <c r="D156" s="64">
        <f>INDEX('1月'!$A$1:$E$2000,ROW()-$B$5+2,5)</f>
        <v>0</v>
      </c>
      <c r="E156" s="65">
        <f>DATE(設定・集計!$B$2,INT(A156/100),A156-INT(A156/100)*100)</f>
        <v>43799</v>
      </c>
      <c r="F156" t="str">
        <f t="shared" si="2"/>
        <v/>
      </c>
      <c r="G156" t="str">
        <f t="shared" si="3"/>
        <v/>
      </c>
    </row>
    <row r="157" spans="1:7">
      <c r="A157" s="57">
        <f>INDEX('1月'!$A$1:$E$2000,ROW()-$B$5+2,1)</f>
        <v>0</v>
      </c>
      <c r="B157" s="55" t="str">
        <f>INDEX('1月'!$A$1:$E$2000,ROW()-$B$5+2,2)&amp;IF(INDEX('1月'!$A$1:$E$2000,ROW()-$B$5+2,3)="","","／"&amp;INDEX('1月'!$A$1:$E$2000,ROW()-$B$5+2,3))</f>
        <v/>
      </c>
      <c r="C157" s="57">
        <f>INDEX('1月'!$A$1:$E$2000,ROW()-$B$5+2,4)</f>
        <v>0</v>
      </c>
      <c r="D157" s="64">
        <f>INDEX('1月'!$A$1:$E$2000,ROW()-$B$5+2,5)</f>
        <v>0</v>
      </c>
      <c r="E157" s="65">
        <f>DATE(設定・集計!$B$2,INT(A157/100),A157-INT(A157/100)*100)</f>
        <v>43799</v>
      </c>
      <c r="F157" t="str">
        <f t="shared" si="2"/>
        <v/>
      </c>
      <c r="G157" t="str">
        <f t="shared" si="3"/>
        <v/>
      </c>
    </row>
    <row r="158" spans="1:7">
      <c r="A158" s="57">
        <f>INDEX('1月'!$A$1:$E$2000,ROW()-$B$5+2,1)</f>
        <v>0</v>
      </c>
      <c r="B158" s="55" t="str">
        <f>INDEX('1月'!$A$1:$E$2000,ROW()-$B$5+2,2)&amp;IF(INDEX('1月'!$A$1:$E$2000,ROW()-$B$5+2,3)="","","／"&amp;INDEX('1月'!$A$1:$E$2000,ROW()-$B$5+2,3))</f>
        <v/>
      </c>
      <c r="C158" s="57">
        <f>INDEX('1月'!$A$1:$E$2000,ROW()-$B$5+2,4)</f>
        <v>0</v>
      </c>
      <c r="D158" s="64">
        <f>INDEX('1月'!$A$1:$E$2000,ROW()-$B$5+2,5)</f>
        <v>0</v>
      </c>
      <c r="E158" s="65">
        <f>DATE(設定・集計!$B$2,INT(A158/100),A158-INT(A158/100)*100)</f>
        <v>43799</v>
      </c>
      <c r="F158" t="str">
        <f t="shared" si="2"/>
        <v/>
      </c>
      <c r="G158" t="str">
        <f t="shared" si="3"/>
        <v/>
      </c>
    </row>
    <row r="159" spans="1:7">
      <c r="A159" s="57">
        <f>INDEX('1月'!$A$1:$E$2000,ROW()-$B$5+2,1)</f>
        <v>0</v>
      </c>
      <c r="B159" s="55" t="str">
        <f>INDEX('1月'!$A$1:$E$2000,ROW()-$B$5+2,2)&amp;IF(INDEX('1月'!$A$1:$E$2000,ROW()-$B$5+2,3)="","","／"&amp;INDEX('1月'!$A$1:$E$2000,ROW()-$B$5+2,3))</f>
        <v/>
      </c>
      <c r="C159" s="57">
        <f>INDEX('1月'!$A$1:$E$2000,ROW()-$B$5+2,4)</f>
        <v>0</v>
      </c>
      <c r="D159" s="64">
        <f>INDEX('1月'!$A$1:$E$2000,ROW()-$B$5+2,5)</f>
        <v>0</v>
      </c>
      <c r="E159" s="65">
        <f>DATE(設定・集計!$B$2,INT(A159/100),A159-INT(A159/100)*100)</f>
        <v>43799</v>
      </c>
      <c r="F159" t="str">
        <f t="shared" si="2"/>
        <v/>
      </c>
      <c r="G159" t="str">
        <f t="shared" si="3"/>
        <v/>
      </c>
    </row>
    <row r="160" spans="1:7">
      <c r="A160" s="57">
        <f>INDEX('1月'!$A$1:$E$2000,ROW()-$B$5+2,1)</f>
        <v>0</v>
      </c>
      <c r="B160" s="55" t="str">
        <f>INDEX('1月'!$A$1:$E$2000,ROW()-$B$5+2,2)&amp;IF(INDEX('1月'!$A$1:$E$2000,ROW()-$B$5+2,3)="","","／"&amp;INDEX('1月'!$A$1:$E$2000,ROW()-$B$5+2,3))</f>
        <v/>
      </c>
      <c r="C160" s="57">
        <f>INDEX('1月'!$A$1:$E$2000,ROW()-$B$5+2,4)</f>
        <v>0</v>
      </c>
      <c r="D160" s="64">
        <f>INDEX('1月'!$A$1:$E$2000,ROW()-$B$5+2,5)</f>
        <v>0</v>
      </c>
      <c r="E160" s="65">
        <f>DATE(設定・集計!$B$2,INT(A160/100),A160-INT(A160/100)*100)</f>
        <v>43799</v>
      </c>
      <c r="F160" t="str">
        <f t="shared" si="2"/>
        <v/>
      </c>
      <c r="G160" t="str">
        <f t="shared" si="3"/>
        <v/>
      </c>
    </row>
    <row r="161" spans="1:7">
      <c r="A161" s="57">
        <f>INDEX('1月'!$A$1:$E$2000,ROW()-$B$5+2,1)</f>
        <v>0</v>
      </c>
      <c r="B161" s="55" t="str">
        <f>INDEX('1月'!$A$1:$E$2000,ROW()-$B$5+2,2)&amp;IF(INDEX('1月'!$A$1:$E$2000,ROW()-$B$5+2,3)="","","／"&amp;INDEX('1月'!$A$1:$E$2000,ROW()-$B$5+2,3))</f>
        <v/>
      </c>
      <c r="C161" s="57">
        <f>INDEX('1月'!$A$1:$E$2000,ROW()-$B$5+2,4)</f>
        <v>0</v>
      </c>
      <c r="D161" s="64">
        <f>INDEX('1月'!$A$1:$E$2000,ROW()-$B$5+2,5)</f>
        <v>0</v>
      </c>
      <c r="E161" s="65">
        <f>DATE(設定・集計!$B$2,INT(A161/100),A161-INT(A161/100)*100)</f>
        <v>43799</v>
      </c>
      <c r="F161" t="str">
        <f t="shared" si="2"/>
        <v/>
      </c>
      <c r="G161" t="str">
        <f t="shared" si="3"/>
        <v/>
      </c>
    </row>
    <row r="162" spans="1:7">
      <c r="A162" s="57">
        <f>INDEX('1月'!$A$1:$E$2000,ROW()-$B$5+2,1)</f>
        <v>0</v>
      </c>
      <c r="B162" s="55" t="str">
        <f>INDEX('1月'!$A$1:$E$2000,ROW()-$B$5+2,2)&amp;IF(INDEX('1月'!$A$1:$E$2000,ROW()-$B$5+2,3)="","","／"&amp;INDEX('1月'!$A$1:$E$2000,ROW()-$B$5+2,3))</f>
        <v/>
      </c>
      <c r="C162" s="57">
        <f>INDEX('1月'!$A$1:$E$2000,ROW()-$B$5+2,4)</f>
        <v>0</v>
      </c>
      <c r="D162" s="64">
        <f>INDEX('1月'!$A$1:$E$2000,ROW()-$B$5+2,5)</f>
        <v>0</v>
      </c>
      <c r="E162" s="65">
        <f>DATE(設定・集計!$B$2,INT(A162/100),A162-INT(A162/100)*100)</f>
        <v>43799</v>
      </c>
      <c r="F162" t="str">
        <f t="shared" si="2"/>
        <v/>
      </c>
      <c r="G162" t="str">
        <f t="shared" si="3"/>
        <v/>
      </c>
    </row>
    <row r="163" spans="1:7">
      <c r="A163" s="57">
        <f>INDEX('1月'!$A$1:$E$2000,ROW()-$B$5+2,1)</f>
        <v>0</v>
      </c>
      <c r="B163" s="55" t="str">
        <f>INDEX('1月'!$A$1:$E$2000,ROW()-$B$5+2,2)&amp;IF(INDEX('1月'!$A$1:$E$2000,ROW()-$B$5+2,3)="","","／"&amp;INDEX('1月'!$A$1:$E$2000,ROW()-$B$5+2,3))</f>
        <v/>
      </c>
      <c r="C163" s="57">
        <f>INDEX('1月'!$A$1:$E$2000,ROW()-$B$5+2,4)</f>
        <v>0</v>
      </c>
      <c r="D163" s="64">
        <f>INDEX('1月'!$A$1:$E$2000,ROW()-$B$5+2,5)</f>
        <v>0</v>
      </c>
      <c r="E163" s="65">
        <f>DATE(設定・集計!$B$2,INT(A163/100),A163-INT(A163/100)*100)</f>
        <v>43799</v>
      </c>
      <c r="F163" t="str">
        <f t="shared" si="2"/>
        <v/>
      </c>
      <c r="G163" t="str">
        <f t="shared" si="3"/>
        <v/>
      </c>
    </row>
    <row r="164" spans="1:7">
      <c r="A164" s="57">
        <f>INDEX('1月'!$A$1:$E$2000,ROW()-$B$5+2,1)</f>
        <v>0</v>
      </c>
      <c r="B164" s="55" t="str">
        <f>INDEX('1月'!$A$1:$E$2000,ROW()-$B$5+2,2)&amp;IF(INDEX('1月'!$A$1:$E$2000,ROW()-$B$5+2,3)="","","／"&amp;INDEX('1月'!$A$1:$E$2000,ROW()-$B$5+2,3))</f>
        <v/>
      </c>
      <c r="C164" s="57">
        <f>INDEX('1月'!$A$1:$E$2000,ROW()-$B$5+2,4)</f>
        <v>0</v>
      </c>
      <c r="D164" s="64">
        <f>INDEX('1月'!$A$1:$E$2000,ROW()-$B$5+2,5)</f>
        <v>0</v>
      </c>
      <c r="E164" s="65">
        <f>DATE(設定・集計!$B$2,INT(A164/100),A164-INT(A164/100)*100)</f>
        <v>43799</v>
      </c>
      <c r="F164" t="str">
        <f t="shared" si="2"/>
        <v/>
      </c>
      <c r="G164" t="str">
        <f t="shared" si="3"/>
        <v/>
      </c>
    </row>
    <row r="165" spans="1:7">
      <c r="A165" s="57">
        <f>INDEX('1月'!$A$1:$E$2000,ROW()-$B$5+2,1)</f>
        <v>0</v>
      </c>
      <c r="B165" s="55" t="str">
        <f>INDEX('1月'!$A$1:$E$2000,ROW()-$B$5+2,2)&amp;IF(INDEX('1月'!$A$1:$E$2000,ROW()-$B$5+2,3)="","","／"&amp;INDEX('1月'!$A$1:$E$2000,ROW()-$B$5+2,3))</f>
        <v/>
      </c>
      <c r="C165" s="57">
        <f>INDEX('1月'!$A$1:$E$2000,ROW()-$B$5+2,4)</f>
        <v>0</v>
      </c>
      <c r="D165" s="64">
        <f>INDEX('1月'!$A$1:$E$2000,ROW()-$B$5+2,5)</f>
        <v>0</v>
      </c>
      <c r="E165" s="65">
        <f>DATE(設定・集計!$B$2,INT(A165/100),A165-INT(A165/100)*100)</f>
        <v>43799</v>
      </c>
      <c r="F165" t="str">
        <f t="shared" si="2"/>
        <v/>
      </c>
      <c r="G165" t="str">
        <f t="shared" si="3"/>
        <v/>
      </c>
    </row>
    <row r="166" spans="1:7">
      <c r="A166" s="57">
        <f>INDEX('1月'!$A$1:$E$2000,ROW()-$B$5+2,1)</f>
        <v>0</v>
      </c>
      <c r="B166" s="55" t="str">
        <f>INDEX('1月'!$A$1:$E$2000,ROW()-$B$5+2,2)&amp;IF(INDEX('1月'!$A$1:$E$2000,ROW()-$B$5+2,3)="","","／"&amp;INDEX('1月'!$A$1:$E$2000,ROW()-$B$5+2,3))</f>
        <v/>
      </c>
      <c r="C166" s="57">
        <f>INDEX('1月'!$A$1:$E$2000,ROW()-$B$5+2,4)</f>
        <v>0</v>
      </c>
      <c r="D166" s="64">
        <f>INDEX('1月'!$A$1:$E$2000,ROW()-$B$5+2,5)</f>
        <v>0</v>
      </c>
      <c r="E166" s="65">
        <f>DATE(設定・集計!$B$2,INT(A166/100),A166-INT(A166/100)*100)</f>
        <v>43799</v>
      </c>
      <c r="F166" t="str">
        <f t="shared" ref="F166:F229" si="4">IF(A166=0,"",A166*10000+ROW())</f>
        <v/>
      </c>
      <c r="G166" t="str">
        <f t="shared" si="3"/>
        <v/>
      </c>
    </row>
    <row r="167" spans="1:7">
      <c r="A167" s="57">
        <f>INDEX('1月'!$A$1:$E$2000,ROW()-$B$5+2,1)</f>
        <v>0</v>
      </c>
      <c r="B167" s="55" t="str">
        <f>INDEX('1月'!$A$1:$E$2000,ROW()-$B$5+2,2)&amp;IF(INDEX('1月'!$A$1:$E$2000,ROW()-$B$5+2,3)="","","／"&amp;INDEX('1月'!$A$1:$E$2000,ROW()-$B$5+2,3))</f>
        <v/>
      </c>
      <c r="C167" s="57">
        <f>INDEX('1月'!$A$1:$E$2000,ROW()-$B$5+2,4)</f>
        <v>0</v>
      </c>
      <c r="D167" s="64">
        <f>INDEX('1月'!$A$1:$E$2000,ROW()-$B$5+2,5)</f>
        <v>0</v>
      </c>
      <c r="E167" s="65">
        <f>DATE(設定・集計!$B$2,INT(A167/100),A167-INT(A167/100)*100)</f>
        <v>43799</v>
      </c>
      <c r="F167" t="str">
        <f t="shared" si="4"/>
        <v/>
      </c>
      <c r="G167" t="str">
        <f t="shared" si="3"/>
        <v/>
      </c>
    </row>
    <row r="168" spans="1:7">
      <c r="A168" s="57">
        <f>INDEX('1月'!$A$1:$E$2000,ROW()-$B$5+2,1)</f>
        <v>0</v>
      </c>
      <c r="B168" s="55" t="str">
        <f>INDEX('1月'!$A$1:$E$2000,ROW()-$B$5+2,2)&amp;IF(INDEX('1月'!$A$1:$E$2000,ROW()-$B$5+2,3)="","","／"&amp;INDEX('1月'!$A$1:$E$2000,ROW()-$B$5+2,3))</f>
        <v/>
      </c>
      <c r="C168" s="57">
        <f>INDEX('1月'!$A$1:$E$2000,ROW()-$B$5+2,4)</f>
        <v>0</v>
      </c>
      <c r="D168" s="64">
        <f>INDEX('1月'!$A$1:$E$2000,ROW()-$B$5+2,5)</f>
        <v>0</v>
      </c>
      <c r="E168" s="65">
        <f>DATE(設定・集計!$B$2,INT(A168/100),A168-INT(A168/100)*100)</f>
        <v>43799</v>
      </c>
      <c r="F168" t="str">
        <f t="shared" si="4"/>
        <v/>
      </c>
      <c r="G168" t="str">
        <f t="shared" si="3"/>
        <v/>
      </c>
    </row>
    <row r="169" spans="1:7">
      <c r="A169" s="57">
        <f>INDEX('1月'!$A$1:$E$2000,ROW()-$B$5+2,1)</f>
        <v>0</v>
      </c>
      <c r="B169" s="55" t="str">
        <f>INDEX('1月'!$A$1:$E$2000,ROW()-$B$5+2,2)&amp;IF(INDEX('1月'!$A$1:$E$2000,ROW()-$B$5+2,3)="","","／"&amp;INDEX('1月'!$A$1:$E$2000,ROW()-$B$5+2,3))</f>
        <v/>
      </c>
      <c r="C169" s="57">
        <f>INDEX('1月'!$A$1:$E$2000,ROW()-$B$5+2,4)</f>
        <v>0</v>
      </c>
      <c r="D169" s="64">
        <f>INDEX('1月'!$A$1:$E$2000,ROW()-$B$5+2,5)</f>
        <v>0</v>
      </c>
      <c r="E169" s="65">
        <f>DATE(設定・集計!$B$2,INT(A169/100),A169-INT(A169/100)*100)</f>
        <v>43799</v>
      </c>
      <c r="F169" t="str">
        <f t="shared" si="4"/>
        <v/>
      </c>
      <c r="G169" t="str">
        <f t="shared" si="3"/>
        <v/>
      </c>
    </row>
    <row r="170" spans="1:7">
      <c r="A170" s="57">
        <f>INDEX('1月'!$A$1:$E$2000,ROW()-$B$5+2,1)</f>
        <v>0</v>
      </c>
      <c r="B170" s="55" t="str">
        <f>INDEX('1月'!$A$1:$E$2000,ROW()-$B$5+2,2)&amp;IF(INDEX('1月'!$A$1:$E$2000,ROW()-$B$5+2,3)="","","／"&amp;INDEX('1月'!$A$1:$E$2000,ROW()-$B$5+2,3))</f>
        <v/>
      </c>
      <c r="C170" s="57">
        <f>INDEX('1月'!$A$1:$E$2000,ROW()-$B$5+2,4)</f>
        <v>0</v>
      </c>
      <c r="D170" s="64">
        <f>INDEX('1月'!$A$1:$E$2000,ROW()-$B$5+2,5)</f>
        <v>0</v>
      </c>
      <c r="E170" s="65">
        <f>DATE(設定・集計!$B$2,INT(A170/100),A170-INT(A170/100)*100)</f>
        <v>43799</v>
      </c>
      <c r="F170" t="str">
        <f t="shared" si="4"/>
        <v/>
      </c>
      <c r="G170" t="str">
        <f t="shared" si="3"/>
        <v/>
      </c>
    </row>
    <row r="171" spans="1:7">
      <c r="A171" s="57">
        <f>INDEX('1月'!$A$1:$E$2000,ROW()-$B$5+2,1)</f>
        <v>0</v>
      </c>
      <c r="B171" s="55" t="str">
        <f>INDEX('1月'!$A$1:$E$2000,ROW()-$B$5+2,2)&amp;IF(INDEX('1月'!$A$1:$E$2000,ROW()-$B$5+2,3)="","","／"&amp;INDEX('1月'!$A$1:$E$2000,ROW()-$B$5+2,3))</f>
        <v/>
      </c>
      <c r="C171" s="57">
        <f>INDEX('1月'!$A$1:$E$2000,ROW()-$B$5+2,4)</f>
        <v>0</v>
      </c>
      <c r="D171" s="64">
        <f>INDEX('1月'!$A$1:$E$2000,ROW()-$B$5+2,5)</f>
        <v>0</v>
      </c>
      <c r="E171" s="65">
        <f>DATE(設定・集計!$B$2,INT(A171/100),A171-INT(A171/100)*100)</f>
        <v>43799</v>
      </c>
      <c r="F171" t="str">
        <f t="shared" si="4"/>
        <v/>
      </c>
      <c r="G171" t="str">
        <f t="shared" si="3"/>
        <v/>
      </c>
    </row>
    <row r="172" spans="1:7">
      <c r="A172" s="57">
        <f>INDEX('1月'!$A$1:$E$2000,ROW()-$B$5+2,1)</f>
        <v>0</v>
      </c>
      <c r="B172" s="55" t="str">
        <f>INDEX('1月'!$A$1:$E$2000,ROW()-$B$5+2,2)&amp;IF(INDEX('1月'!$A$1:$E$2000,ROW()-$B$5+2,3)="","","／"&amp;INDEX('1月'!$A$1:$E$2000,ROW()-$B$5+2,3))</f>
        <v/>
      </c>
      <c r="C172" s="57">
        <f>INDEX('1月'!$A$1:$E$2000,ROW()-$B$5+2,4)</f>
        <v>0</v>
      </c>
      <c r="D172" s="64">
        <f>INDEX('1月'!$A$1:$E$2000,ROW()-$B$5+2,5)</f>
        <v>0</v>
      </c>
      <c r="E172" s="65">
        <f>DATE(設定・集計!$B$2,INT(A172/100),A172-INT(A172/100)*100)</f>
        <v>43799</v>
      </c>
      <c r="F172" t="str">
        <f t="shared" si="4"/>
        <v/>
      </c>
      <c r="G172" t="str">
        <f t="shared" si="3"/>
        <v/>
      </c>
    </row>
    <row r="173" spans="1:7">
      <c r="A173" s="57">
        <f>INDEX('1月'!$A$1:$E$2000,ROW()-$B$5+2,1)</f>
        <v>0</v>
      </c>
      <c r="B173" s="55" t="str">
        <f>INDEX('1月'!$A$1:$E$2000,ROW()-$B$5+2,2)&amp;IF(INDEX('1月'!$A$1:$E$2000,ROW()-$B$5+2,3)="","","／"&amp;INDEX('1月'!$A$1:$E$2000,ROW()-$B$5+2,3))</f>
        <v/>
      </c>
      <c r="C173" s="57">
        <f>INDEX('1月'!$A$1:$E$2000,ROW()-$B$5+2,4)</f>
        <v>0</v>
      </c>
      <c r="D173" s="64">
        <f>INDEX('1月'!$A$1:$E$2000,ROW()-$B$5+2,5)</f>
        <v>0</v>
      </c>
      <c r="E173" s="65">
        <f>DATE(設定・集計!$B$2,INT(A173/100),A173-INT(A173/100)*100)</f>
        <v>43799</v>
      </c>
      <c r="F173" t="str">
        <f t="shared" si="4"/>
        <v/>
      </c>
      <c r="G173" t="str">
        <f t="shared" si="3"/>
        <v/>
      </c>
    </row>
    <row r="174" spans="1:7">
      <c r="A174" s="57">
        <f>INDEX('1月'!$A$1:$E$2000,ROW()-$B$5+2,1)</f>
        <v>0</v>
      </c>
      <c r="B174" s="55" t="str">
        <f>INDEX('1月'!$A$1:$E$2000,ROW()-$B$5+2,2)&amp;IF(INDEX('1月'!$A$1:$E$2000,ROW()-$B$5+2,3)="","","／"&amp;INDEX('1月'!$A$1:$E$2000,ROW()-$B$5+2,3))</f>
        <v/>
      </c>
      <c r="C174" s="57">
        <f>INDEX('1月'!$A$1:$E$2000,ROW()-$B$5+2,4)</f>
        <v>0</v>
      </c>
      <c r="D174" s="64">
        <f>INDEX('1月'!$A$1:$E$2000,ROW()-$B$5+2,5)</f>
        <v>0</v>
      </c>
      <c r="E174" s="65">
        <f>DATE(設定・集計!$B$2,INT(A174/100),A174-INT(A174/100)*100)</f>
        <v>43799</v>
      </c>
      <c r="F174" t="str">
        <f t="shared" si="4"/>
        <v/>
      </c>
      <c r="G174" t="str">
        <f t="shared" si="3"/>
        <v/>
      </c>
    </row>
    <row r="175" spans="1:7">
      <c r="A175" s="57">
        <f>INDEX('1月'!$A$1:$E$2000,ROW()-$B$5+2,1)</f>
        <v>0</v>
      </c>
      <c r="B175" s="55" t="str">
        <f>INDEX('1月'!$A$1:$E$2000,ROW()-$B$5+2,2)&amp;IF(INDEX('1月'!$A$1:$E$2000,ROW()-$B$5+2,3)="","","／"&amp;INDEX('1月'!$A$1:$E$2000,ROW()-$B$5+2,3))</f>
        <v/>
      </c>
      <c r="C175" s="57">
        <f>INDEX('1月'!$A$1:$E$2000,ROW()-$B$5+2,4)</f>
        <v>0</v>
      </c>
      <c r="D175" s="64">
        <f>INDEX('1月'!$A$1:$E$2000,ROW()-$B$5+2,5)</f>
        <v>0</v>
      </c>
      <c r="E175" s="65">
        <f>DATE(設定・集計!$B$2,INT(A175/100),A175-INT(A175/100)*100)</f>
        <v>43799</v>
      </c>
      <c r="F175" t="str">
        <f t="shared" si="4"/>
        <v/>
      </c>
      <c r="G175" t="str">
        <f t="shared" ref="G175:G238" si="5">IF(F175="","",RANK(F175,$F$46:$F$6000,1))</f>
        <v/>
      </c>
    </row>
    <row r="176" spans="1:7">
      <c r="A176" s="57">
        <f>INDEX('1月'!$A$1:$E$2000,ROW()-$B$5+2,1)</f>
        <v>0</v>
      </c>
      <c r="B176" s="55" t="str">
        <f>INDEX('1月'!$A$1:$E$2000,ROW()-$B$5+2,2)&amp;IF(INDEX('1月'!$A$1:$E$2000,ROW()-$B$5+2,3)="","","／"&amp;INDEX('1月'!$A$1:$E$2000,ROW()-$B$5+2,3))</f>
        <v/>
      </c>
      <c r="C176" s="57">
        <f>INDEX('1月'!$A$1:$E$2000,ROW()-$B$5+2,4)</f>
        <v>0</v>
      </c>
      <c r="D176" s="64">
        <f>INDEX('1月'!$A$1:$E$2000,ROW()-$B$5+2,5)</f>
        <v>0</v>
      </c>
      <c r="E176" s="65">
        <f>DATE(設定・集計!$B$2,INT(A176/100),A176-INT(A176/100)*100)</f>
        <v>43799</v>
      </c>
      <c r="F176" t="str">
        <f t="shared" si="4"/>
        <v/>
      </c>
      <c r="G176" t="str">
        <f t="shared" si="5"/>
        <v/>
      </c>
    </row>
    <row r="177" spans="1:7">
      <c r="A177" s="57">
        <f>INDEX('1月'!$A$1:$E$2000,ROW()-$B$5+2,1)</f>
        <v>0</v>
      </c>
      <c r="B177" s="55" t="str">
        <f>INDEX('1月'!$A$1:$E$2000,ROW()-$B$5+2,2)&amp;IF(INDEX('1月'!$A$1:$E$2000,ROW()-$B$5+2,3)="","","／"&amp;INDEX('1月'!$A$1:$E$2000,ROW()-$B$5+2,3))</f>
        <v/>
      </c>
      <c r="C177" s="57">
        <f>INDEX('1月'!$A$1:$E$2000,ROW()-$B$5+2,4)</f>
        <v>0</v>
      </c>
      <c r="D177" s="64">
        <f>INDEX('1月'!$A$1:$E$2000,ROW()-$B$5+2,5)</f>
        <v>0</v>
      </c>
      <c r="E177" s="65">
        <f>DATE(設定・集計!$B$2,INT(A177/100),A177-INT(A177/100)*100)</f>
        <v>43799</v>
      </c>
      <c r="F177" t="str">
        <f t="shared" si="4"/>
        <v/>
      </c>
      <c r="G177" t="str">
        <f t="shared" si="5"/>
        <v/>
      </c>
    </row>
    <row r="178" spans="1:7">
      <c r="A178" s="57">
        <f>INDEX('1月'!$A$1:$E$2000,ROW()-$B$5+2,1)</f>
        <v>0</v>
      </c>
      <c r="B178" s="55" t="str">
        <f>INDEX('1月'!$A$1:$E$2000,ROW()-$B$5+2,2)&amp;IF(INDEX('1月'!$A$1:$E$2000,ROW()-$B$5+2,3)="","","／"&amp;INDEX('1月'!$A$1:$E$2000,ROW()-$B$5+2,3))</f>
        <v/>
      </c>
      <c r="C178" s="57">
        <f>INDEX('1月'!$A$1:$E$2000,ROW()-$B$5+2,4)</f>
        <v>0</v>
      </c>
      <c r="D178" s="64">
        <f>INDEX('1月'!$A$1:$E$2000,ROW()-$B$5+2,5)</f>
        <v>0</v>
      </c>
      <c r="E178" s="65">
        <f>DATE(設定・集計!$B$2,INT(A178/100),A178-INT(A178/100)*100)</f>
        <v>43799</v>
      </c>
      <c r="F178" t="str">
        <f t="shared" si="4"/>
        <v/>
      </c>
      <c r="G178" t="str">
        <f t="shared" si="5"/>
        <v/>
      </c>
    </row>
    <row r="179" spans="1:7">
      <c r="A179" s="57">
        <f>INDEX('1月'!$A$1:$E$2000,ROW()-$B$5+2,1)</f>
        <v>0</v>
      </c>
      <c r="B179" s="55" t="str">
        <f>INDEX('1月'!$A$1:$E$2000,ROW()-$B$5+2,2)&amp;IF(INDEX('1月'!$A$1:$E$2000,ROW()-$B$5+2,3)="","","／"&amp;INDEX('1月'!$A$1:$E$2000,ROW()-$B$5+2,3))</f>
        <v/>
      </c>
      <c r="C179" s="57">
        <f>INDEX('1月'!$A$1:$E$2000,ROW()-$B$5+2,4)</f>
        <v>0</v>
      </c>
      <c r="D179" s="64">
        <f>INDEX('1月'!$A$1:$E$2000,ROW()-$B$5+2,5)</f>
        <v>0</v>
      </c>
      <c r="E179" s="65">
        <f>DATE(設定・集計!$B$2,INT(A179/100),A179-INT(A179/100)*100)</f>
        <v>43799</v>
      </c>
      <c r="F179" t="str">
        <f t="shared" si="4"/>
        <v/>
      </c>
      <c r="G179" t="str">
        <f t="shared" si="5"/>
        <v/>
      </c>
    </row>
    <row r="180" spans="1:7">
      <c r="A180" s="57">
        <f>INDEX('1月'!$A$1:$E$2000,ROW()-$B$5+2,1)</f>
        <v>0</v>
      </c>
      <c r="B180" s="55" t="str">
        <f>INDEX('1月'!$A$1:$E$2000,ROW()-$B$5+2,2)&amp;IF(INDEX('1月'!$A$1:$E$2000,ROW()-$B$5+2,3)="","","／"&amp;INDEX('1月'!$A$1:$E$2000,ROW()-$B$5+2,3))</f>
        <v/>
      </c>
      <c r="C180" s="57">
        <f>INDEX('1月'!$A$1:$E$2000,ROW()-$B$5+2,4)</f>
        <v>0</v>
      </c>
      <c r="D180" s="64">
        <f>INDEX('1月'!$A$1:$E$2000,ROW()-$B$5+2,5)</f>
        <v>0</v>
      </c>
      <c r="E180" s="65">
        <f>DATE(設定・集計!$B$2,INT(A180/100),A180-INT(A180/100)*100)</f>
        <v>43799</v>
      </c>
      <c r="F180" t="str">
        <f t="shared" si="4"/>
        <v/>
      </c>
      <c r="G180" t="str">
        <f t="shared" si="5"/>
        <v/>
      </c>
    </row>
    <row r="181" spans="1:7">
      <c r="A181" s="57">
        <f>INDEX('1月'!$A$1:$E$2000,ROW()-$B$5+2,1)</f>
        <v>0</v>
      </c>
      <c r="B181" s="55" t="str">
        <f>INDEX('1月'!$A$1:$E$2000,ROW()-$B$5+2,2)&amp;IF(INDEX('1月'!$A$1:$E$2000,ROW()-$B$5+2,3)="","","／"&amp;INDEX('1月'!$A$1:$E$2000,ROW()-$B$5+2,3))</f>
        <v/>
      </c>
      <c r="C181" s="57">
        <f>INDEX('1月'!$A$1:$E$2000,ROW()-$B$5+2,4)</f>
        <v>0</v>
      </c>
      <c r="D181" s="64">
        <f>INDEX('1月'!$A$1:$E$2000,ROW()-$B$5+2,5)</f>
        <v>0</v>
      </c>
      <c r="E181" s="65">
        <f>DATE(設定・集計!$B$2,INT(A181/100),A181-INT(A181/100)*100)</f>
        <v>43799</v>
      </c>
      <c r="F181" t="str">
        <f t="shared" si="4"/>
        <v/>
      </c>
      <c r="G181" t="str">
        <f t="shared" si="5"/>
        <v/>
      </c>
    </row>
    <row r="182" spans="1:7">
      <c r="A182" s="57">
        <f>INDEX('1月'!$A$1:$E$2000,ROW()-$B$5+2,1)</f>
        <v>0</v>
      </c>
      <c r="B182" s="55" t="str">
        <f>INDEX('1月'!$A$1:$E$2000,ROW()-$B$5+2,2)&amp;IF(INDEX('1月'!$A$1:$E$2000,ROW()-$B$5+2,3)="","","／"&amp;INDEX('1月'!$A$1:$E$2000,ROW()-$B$5+2,3))</f>
        <v/>
      </c>
      <c r="C182" s="57">
        <f>INDEX('1月'!$A$1:$E$2000,ROW()-$B$5+2,4)</f>
        <v>0</v>
      </c>
      <c r="D182" s="64">
        <f>INDEX('1月'!$A$1:$E$2000,ROW()-$B$5+2,5)</f>
        <v>0</v>
      </c>
      <c r="E182" s="65">
        <f>DATE(設定・集計!$B$2,INT(A182/100),A182-INT(A182/100)*100)</f>
        <v>43799</v>
      </c>
      <c r="F182" t="str">
        <f t="shared" si="4"/>
        <v/>
      </c>
      <c r="G182" t="str">
        <f t="shared" si="5"/>
        <v/>
      </c>
    </row>
    <row r="183" spans="1:7">
      <c r="A183" s="57">
        <f>INDEX('1月'!$A$1:$E$2000,ROW()-$B$5+2,1)</f>
        <v>0</v>
      </c>
      <c r="B183" s="55" t="str">
        <f>INDEX('1月'!$A$1:$E$2000,ROW()-$B$5+2,2)&amp;IF(INDEX('1月'!$A$1:$E$2000,ROW()-$B$5+2,3)="","","／"&amp;INDEX('1月'!$A$1:$E$2000,ROW()-$B$5+2,3))</f>
        <v/>
      </c>
      <c r="C183" s="57">
        <f>INDEX('1月'!$A$1:$E$2000,ROW()-$B$5+2,4)</f>
        <v>0</v>
      </c>
      <c r="D183" s="64">
        <f>INDEX('1月'!$A$1:$E$2000,ROW()-$B$5+2,5)</f>
        <v>0</v>
      </c>
      <c r="E183" s="65">
        <f>DATE(設定・集計!$B$2,INT(A183/100),A183-INT(A183/100)*100)</f>
        <v>43799</v>
      </c>
      <c r="F183" t="str">
        <f t="shared" si="4"/>
        <v/>
      </c>
      <c r="G183" t="str">
        <f t="shared" si="5"/>
        <v/>
      </c>
    </row>
    <row r="184" spans="1:7">
      <c r="A184" s="57">
        <f>INDEX('1月'!$A$1:$E$2000,ROW()-$B$5+2,1)</f>
        <v>0</v>
      </c>
      <c r="B184" s="55" t="str">
        <f>INDEX('1月'!$A$1:$E$2000,ROW()-$B$5+2,2)&amp;IF(INDEX('1月'!$A$1:$E$2000,ROW()-$B$5+2,3)="","","／"&amp;INDEX('1月'!$A$1:$E$2000,ROW()-$B$5+2,3))</f>
        <v/>
      </c>
      <c r="C184" s="57">
        <f>INDEX('1月'!$A$1:$E$2000,ROW()-$B$5+2,4)</f>
        <v>0</v>
      </c>
      <c r="D184" s="64">
        <f>INDEX('1月'!$A$1:$E$2000,ROW()-$B$5+2,5)</f>
        <v>0</v>
      </c>
      <c r="E184" s="65">
        <f>DATE(設定・集計!$B$2,INT(A184/100),A184-INT(A184/100)*100)</f>
        <v>43799</v>
      </c>
      <c r="F184" t="str">
        <f t="shared" si="4"/>
        <v/>
      </c>
      <c r="G184" t="str">
        <f t="shared" si="5"/>
        <v/>
      </c>
    </row>
    <row r="185" spans="1:7">
      <c r="A185" s="57">
        <f>INDEX('1月'!$A$1:$E$2000,ROW()-$B$5+2,1)</f>
        <v>0</v>
      </c>
      <c r="B185" s="55" t="str">
        <f>INDEX('1月'!$A$1:$E$2000,ROW()-$B$5+2,2)&amp;IF(INDEX('1月'!$A$1:$E$2000,ROW()-$B$5+2,3)="","","／"&amp;INDEX('1月'!$A$1:$E$2000,ROW()-$B$5+2,3))</f>
        <v/>
      </c>
      <c r="C185" s="57">
        <f>INDEX('1月'!$A$1:$E$2000,ROW()-$B$5+2,4)</f>
        <v>0</v>
      </c>
      <c r="D185" s="64">
        <f>INDEX('1月'!$A$1:$E$2000,ROW()-$B$5+2,5)</f>
        <v>0</v>
      </c>
      <c r="E185" s="65">
        <f>DATE(設定・集計!$B$2,INT(A185/100),A185-INT(A185/100)*100)</f>
        <v>43799</v>
      </c>
      <c r="F185" t="str">
        <f t="shared" si="4"/>
        <v/>
      </c>
      <c r="G185" t="str">
        <f t="shared" si="5"/>
        <v/>
      </c>
    </row>
    <row r="186" spans="1:7">
      <c r="A186" s="57">
        <f>INDEX('1月'!$A$1:$E$2000,ROW()-$B$5+2,1)</f>
        <v>0</v>
      </c>
      <c r="B186" s="55" t="str">
        <f>INDEX('1月'!$A$1:$E$2000,ROW()-$B$5+2,2)&amp;IF(INDEX('1月'!$A$1:$E$2000,ROW()-$B$5+2,3)="","","／"&amp;INDEX('1月'!$A$1:$E$2000,ROW()-$B$5+2,3))</f>
        <v/>
      </c>
      <c r="C186" s="57">
        <f>INDEX('1月'!$A$1:$E$2000,ROW()-$B$5+2,4)</f>
        <v>0</v>
      </c>
      <c r="D186" s="64">
        <f>INDEX('1月'!$A$1:$E$2000,ROW()-$B$5+2,5)</f>
        <v>0</v>
      </c>
      <c r="E186" s="65">
        <f>DATE(設定・集計!$B$2,INT(A186/100),A186-INT(A186/100)*100)</f>
        <v>43799</v>
      </c>
      <c r="F186" t="str">
        <f t="shared" si="4"/>
        <v/>
      </c>
      <c r="G186" t="str">
        <f t="shared" si="5"/>
        <v/>
      </c>
    </row>
    <row r="187" spans="1:7">
      <c r="A187" s="57">
        <f>INDEX('1月'!$A$1:$E$2000,ROW()-$B$5+2,1)</f>
        <v>0</v>
      </c>
      <c r="B187" s="55" t="str">
        <f>INDEX('1月'!$A$1:$E$2000,ROW()-$B$5+2,2)&amp;IF(INDEX('1月'!$A$1:$E$2000,ROW()-$B$5+2,3)="","","／"&amp;INDEX('1月'!$A$1:$E$2000,ROW()-$B$5+2,3))</f>
        <v/>
      </c>
      <c r="C187" s="57">
        <f>INDEX('1月'!$A$1:$E$2000,ROW()-$B$5+2,4)</f>
        <v>0</v>
      </c>
      <c r="D187" s="64">
        <f>INDEX('1月'!$A$1:$E$2000,ROW()-$B$5+2,5)</f>
        <v>0</v>
      </c>
      <c r="E187" s="65">
        <f>DATE(設定・集計!$B$2,INT(A187/100),A187-INT(A187/100)*100)</f>
        <v>43799</v>
      </c>
      <c r="F187" t="str">
        <f t="shared" si="4"/>
        <v/>
      </c>
      <c r="G187" t="str">
        <f t="shared" si="5"/>
        <v/>
      </c>
    </row>
    <row r="188" spans="1:7">
      <c r="A188" s="57">
        <f>INDEX('1月'!$A$1:$E$2000,ROW()-$B$5+2,1)</f>
        <v>0</v>
      </c>
      <c r="B188" s="55" t="str">
        <f>INDEX('1月'!$A$1:$E$2000,ROW()-$B$5+2,2)&amp;IF(INDEX('1月'!$A$1:$E$2000,ROW()-$B$5+2,3)="","","／"&amp;INDEX('1月'!$A$1:$E$2000,ROW()-$B$5+2,3))</f>
        <v/>
      </c>
      <c r="C188" s="57">
        <f>INDEX('1月'!$A$1:$E$2000,ROW()-$B$5+2,4)</f>
        <v>0</v>
      </c>
      <c r="D188" s="64">
        <f>INDEX('1月'!$A$1:$E$2000,ROW()-$B$5+2,5)</f>
        <v>0</v>
      </c>
      <c r="E188" s="65">
        <f>DATE(設定・集計!$B$2,INT(A188/100),A188-INT(A188/100)*100)</f>
        <v>43799</v>
      </c>
      <c r="F188" t="str">
        <f t="shared" si="4"/>
        <v/>
      </c>
      <c r="G188" t="str">
        <f t="shared" si="5"/>
        <v/>
      </c>
    </row>
    <row r="189" spans="1:7">
      <c r="A189" s="57">
        <f>INDEX('1月'!$A$1:$E$2000,ROW()-$B$5+2,1)</f>
        <v>0</v>
      </c>
      <c r="B189" s="55" t="str">
        <f>INDEX('1月'!$A$1:$E$2000,ROW()-$B$5+2,2)&amp;IF(INDEX('1月'!$A$1:$E$2000,ROW()-$B$5+2,3)="","","／"&amp;INDEX('1月'!$A$1:$E$2000,ROW()-$B$5+2,3))</f>
        <v/>
      </c>
      <c r="C189" s="57">
        <f>INDEX('1月'!$A$1:$E$2000,ROW()-$B$5+2,4)</f>
        <v>0</v>
      </c>
      <c r="D189" s="64">
        <f>INDEX('1月'!$A$1:$E$2000,ROW()-$B$5+2,5)</f>
        <v>0</v>
      </c>
      <c r="E189" s="65">
        <f>DATE(設定・集計!$B$2,INT(A189/100),A189-INT(A189/100)*100)</f>
        <v>43799</v>
      </c>
      <c r="F189" t="str">
        <f t="shared" si="4"/>
        <v/>
      </c>
      <c r="G189" t="str">
        <f t="shared" si="5"/>
        <v/>
      </c>
    </row>
    <row r="190" spans="1:7">
      <c r="A190" s="57">
        <f>INDEX('1月'!$A$1:$E$2000,ROW()-$B$5+2,1)</f>
        <v>0</v>
      </c>
      <c r="B190" s="55" t="str">
        <f>INDEX('1月'!$A$1:$E$2000,ROW()-$B$5+2,2)&amp;IF(INDEX('1月'!$A$1:$E$2000,ROW()-$B$5+2,3)="","","／"&amp;INDEX('1月'!$A$1:$E$2000,ROW()-$B$5+2,3))</f>
        <v/>
      </c>
      <c r="C190" s="57">
        <f>INDEX('1月'!$A$1:$E$2000,ROW()-$B$5+2,4)</f>
        <v>0</v>
      </c>
      <c r="D190" s="64">
        <f>INDEX('1月'!$A$1:$E$2000,ROW()-$B$5+2,5)</f>
        <v>0</v>
      </c>
      <c r="E190" s="65">
        <f>DATE(設定・集計!$B$2,INT(A190/100),A190-INT(A190/100)*100)</f>
        <v>43799</v>
      </c>
      <c r="F190" t="str">
        <f t="shared" si="4"/>
        <v/>
      </c>
      <c r="G190" t="str">
        <f t="shared" si="5"/>
        <v/>
      </c>
    </row>
    <row r="191" spans="1:7">
      <c r="A191" s="57">
        <f>INDEX('1月'!$A$1:$E$2000,ROW()-$B$5+2,1)</f>
        <v>0</v>
      </c>
      <c r="B191" s="55" t="str">
        <f>INDEX('1月'!$A$1:$E$2000,ROW()-$B$5+2,2)&amp;IF(INDEX('1月'!$A$1:$E$2000,ROW()-$B$5+2,3)="","","／"&amp;INDEX('1月'!$A$1:$E$2000,ROW()-$B$5+2,3))</f>
        <v/>
      </c>
      <c r="C191" s="57">
        <f>INDEX('1月'!$A$1:$E$2000,ROW()-$B$5+2,4)</f>
        <v>0</v>
      </c>
      <c r="D191" s="64">
        <f>INDEX('1月'!$A$1:$E$2000,ROW()-$B$5+2,5)</f>
        <v>0</v>
      </c>
      <c r="E191" s="65">
        <f>DATE(設定・集計!$B$2,INT(A191/100),A191-INT(A191/100)*100)</f>
        <v>43799</v>
      </c>
      <c r="F191" t="str">
        <f t="shared" si="4"/>
        <v/>
      </c>
      <c r="G191" t="str">
        <f t="shared" si="5"/>
        <v/>
      </c>
    </row>
    <row r="192" spans="1:7">
      <c r="A192" s="57">
        <f>INDEX('1月'!$A$1:$E$2000,ROW()-$B$5+2,1)</f>
        <v>0</v>
      </c>
      <c r="B192" s="55" t="str">
        <f>INDEX('1月'!$A$1:$E$2000,ROW()-$B$5+2,2)&amp;IF(INDEX('1月'!$A$1:$E$2000,ROW()-$B$5+2,3)="","","／"&amp;INDEX('1月'!$A$1:$E$2000,ROW()-$B$5+2,3))</f>
        <v/>
      </c>
      <c r="C192" s="57">
        <f>INDEX('1月'!$A$1:$E$2000,ROW()-$B$5+2,4)</f>
        <v>0</v>
      </c>
      <c r="D192" s="64">
        <f>INDEX('1月'!$A$1:$E$2000,ROW()-$B$5+2,5)</f>
        <v>0</v>
      </c>
      <c r="E192" s="65">
        <f>DATE(設定・集計!$B$2,INT(A192/100),A192-INT(A192/100)*100)</f>
        <v>43799</v>
      </c>
      <c r="F192" t="str">
        <f t="shared" si="4"/>
        <v/>
      </c>
      <c r="G192" t="str">
        <f t="shared" si="5"/>
        <v/>
      </c>
    </row>
    <row r="193" spans="1:7">
      <c r="A193" s="57">
        <f>INDEX('1月'!$A$1:$E$2000,ROW()-$B$5+2,1)</f>
        <v>0</v>
      </c>
      <c r="B193" s="55" t="str">
        <f>INDEX('1月'!$A$1:$E$2000,ROW()-$B$5+2,2)&amp;IF(INDEX('1月'!$A$1:$E$2000,ROW()-$B$5+2,3)="","","／"&amp;INDEX('1月'!$A$1:$E$2000,ROW()-$B$5+2,3))</f>
        <v/>
      </c>
      <c r="C193" s="57">
        <f>INDEX('1月'!$A$1:$E$2000,ROW()-$B$5+2,4)</f>
        <v>0</v>
      </c>
      <c r="D193" s="64">
        <f>INDEX('1月'!$A$1:$E$2000,ROW()-$B$5+2,5)</f>
        <v>0</v>
      </c>
      <c r="E193" s="65">
        <f>DATE(設定・集計!$B$2,INT(A193/100),A193-INT(A193/100)*100)</f>
        <v>43799</v>
      </c>
      <c r="F193" t="str">
        <f t="shared" si="4"/>
        <v/>
      </c>
      <c r="G193" t="str">
        <f t="shared" si="5"/>
        <v/>
      </c>
    </row>
    <row r="194" spans="1:7">
      <c r="A194" s="57">
        <f>INDEX('1月'!$A$1:$E$2000,ROW()-$B$5+2,1)</f>
        <v>0</v>
      </c>
      <c r="B194" s="55" t="str">
        <f>INDEX('1月'!$A$1:$E$2000,ROW()-$B$5+2,2)&amp;IF(INDEX('1月'!$A$1:$E$2000,ROW()-$B$5+2,3)="","","／"&amp;INDEX('1月'!$A$1:$E$2000,ROW()-$B$5+2,3))</f>
        <v/>
      </c>
      <c r="C194" s="57">
        <f>INDEX('1月'!$A$1:$E$2000,ROW()-$B$5+2,4)</f>
        <v>0</v>
      </c>
      <c r="D194" s="64">
        <f>INDEX('1月'!$A$1:$E$2000,ROW()-$B$5+2,5)</f>
        <v>0</v>
      </c>
      <c r="E194" s="65">
        <f>DATE(設定・集計!$B$2,INT(A194/100),A194-INT(A194/100)*100)</f>
        <v>43799</v>
      </c>
      <c r="F194" t="str">
        <f t="shared" si="4"/>
        <v/>
      </c>
      <c r="G194" t="str">
        <f t="shared" si="5"/>
        <v/>
      </c>
    </row>
    <row r="195" spans="1:7">
      <c r="A195" s="57">
        <f>INDEX('1月'!$A$1:$E$2000,ROW()-$B$5+2,1)</f>
        <v>0</v>
      </c>
      <c r="B195" s="55" t="str">
        <f>INDEX('1月'!$A$1:$E$2000,ROW()-$B$5+2,2)&amp;IF(INDEX('1月'!$A$1:$E$2000,ROW()-$B$5+2,3)="","","／"&amp;INDEX('1月'!$A$1:$E$2000,ROW()-$B$5+2,3))</f>
        <v/>
      </c>
      <c r="C195" s="57">
        <f>INDEX('1月'!$A$1:$E$2000,ROW()-$B$5+2,4)</f>
        <v>0</v>
      </c>
      <c r="D195" s="64">
        <f>INDEX('1月'!$A$1:$E$2000,ROW()-$B$5+2,5)</f>
        <v>0</v>
      </c>
      <c r="E195" s="65">
        <f>DATE(設定・集計!$B$2,INT(A195/100),A195-INT(A195/100)*100)</f>
        <v>43799</v>
      </c>
      <c r="F195" t="str">
        <f t="shared" si="4"/>
        <v/>
      </c>
      <c r="G195" t="str">
        <f t="shared" si="5"/>
        <v/>
      </c>
    </row>
    <row r="196" spans="1:7">
      <c r="A196" s="57">
        <f>INDEX('1月'!$A$1:$E$2000,ROW()-$B$5+2,1)</f>
        <v>0</v>
      </c>
      <c r="B196" s="55" t="str">
        <f>INDEX('1月'!$A$1:$E$2000,ROW()-$B$5+2,2)&amp;IF(INDEX('1月'!$A$1:$E$2000,ROW()-$B$5+2,3)="","","／"&amp;INDEX('1月'!$A$1:$E$2000,ROW()-$B$5+2,3))</f>
        <v/>
      </c>
      <c r="C196" s="57">
        <f>INDEX('1月'!$A$1:$E$2000,ROW()-$B$5+2,4)</f>
        <v>0</v>
      </c>
      <c r="D196" s="64">
        <f>INDEX('1月'!$A$1:$E$2000,ROW()-$B$5+2,5)</f>
        <v>0</v>
      </c>
      <c r="E196" s="65">
        <f>DATE(設定・集計!$B$2,INT(A196/100),A196-INT(A196/100)*100)</f>
        <v>43799</v>
      </c>
      <c r="F196" t="str">
        <f t="shared" si="4"/>
        <v/>
      </c>
      <c r="G196" t="str">
        <f t="shared" si="5"/>
        <v/>
      </c>
    </row>
    <row r="197" spans="1:7">
      <c r="A197" s="57">
        <f>INDEX('1月'!$A$1:$E$2000,ROW()-$B$5+2,1)</f>
        <v>0</v>
      </c>
      <c r="B197" s="55" t="str">
        <f>INDEX('1月'!$A$1:$E$2000,ROW()-$B$5+2,2)&amp;IF(INDEX('1月'!$A$1:$E$2000,ROW()-$B$5+2,3)="","","／"&amp;INDEX('1月'!$A$1:$E$2000,ROW()-$B$5+2,3))</f>
        <v/>
      </c>
      <c r="C197" s="57">
        <f>INDEX('1月'!$A$1:$E$2000,ROW()-$B$5+2,4)</f>
        <v>0</v>
      </c>
      <c r="D197" s="64">
        <f>INDEX('1月'!$A$1:$E$2000,ROW()-$B$5+2,5)</f>
        <v>0</v>
      </c>
      <c r="E197" s="65">
        <f>DATE(設定・集計!$B$2,INT(A197/100),A197-INT(A197/100)*100)</f>
        <v>43799</v>
      </c>
      <c r="F197" t="str">
        <f t="shared" si="4"/>
        <v/>
      </c>
      <c r="G197" t="str">
        <f t="shared" si="5"/>
        <v/>
      </c>
    </row>
    <row r="198" spans="1:7">
      <c r="A198" s="57">
        <f>INDEX('1月'!$A$1:$E$2000,ROW()-$B$5+2,1)</f>
        <v>0</v>
      </c>
      <c r="B198" s="55" t="str">
        <f>INDEX('1月'!$A$1:$E$2000,ROW()-$B$5+2,2)&amp;IF(INDEX('1月'!$A$1:$E$2000,ROW()-$B$5+2,3)="","","／"&amp;INDEX('1月'!$A$1:$E$2000,ROW()-$B$5+2,3))</f>
        <v/>
      </c>
      <c r="C198" s="57">
        <f>INDEX('1月'!$A$1:$E$2000,ROW()-$B$5+2,4)</f>
        <v>0</v>
      </c>
      <c r="D198" s="64">
        <f>INDEX('1月'!$A$1:$E$2000,ROW()-$B$5+2,5)</f>
        <v>0</v>
      </c>
      <c r="E198" s="65">
        <f>DATE(設定・集計!$B$2,INT(A198/100),A198-INT(A198/100)*100)</f>
        <v>43799</v>
      </c>
      <c r="F198" t="str">
        <f t="shared" si="4"/>
        <v/>
      </c>
      <c r="G198" t="str">
        <f t="shared" si="5"/>
        <v/>
      </c>
    </row>
    <row r="199" spans="1:7">
      <c r="A199" s="57">
        <f>INDEX('1月'!$A$1:$E$2000,ROW()-$B$5+2,1)</f>
        <v>0</v>
      </c>
      <c r="B199" s="55" t="str">
        <f>INDEX('1月'!$A$1:$E$2000,ROW()-$B$5+2,2)&amp;IF(INDEX('1月'!$A$1:$E$2000,ROW()-$B$5+2,3)="","","／"&amp;INDEX('1月'!$A$1:$E$2000,ROW()-$B$5+2,3))</f>
        <v/>
      </c>
      <c r="C199" s="57">
        <f>INDEX('1月'!$A$1:$E$2000,ROW()-$B$5+2,4)</f>
        <v>0</v>
      </c>
      <c r="D199" s="64">
        <f>INDEX('1月'!$A$1:$E$2000,ROW()-$B$5+2,5)</f>
        <v>0</v>
      </c>
      <c r="E199" s="65">
        <f>DATE(設定・集計!$B$2,INT(A199/100),A199-INT(A199/100)*100)</f>
        <v>43799</v>
      </c>
      <c r="F199" t="str">
        <f t="shared" si="4"/>
        <v/>
      </c>
      <c r="G199" t="str">
        <f t="shared" si="5"/>
        <v/>
      </c>
    </row>
    <row r="200" spans="1:7">
      <c r="A200" s="57">
        <f>INDEX('1月'!$A$1:$E$2000,ROW()-$B$5+2,1)</f>
        <v>0</v>
      </c>
      <c r="B200" s="55" t="str">
        <f>INDEX('1月'!$A$1:$E$2000,ROW()-$B$5+2,2)&amp;IF(INDEX('1月'!$A$1:$E$2000,ROW()-$B$5+2,3)="","","／"&amp;INDEX('1月'!$A$1:$E$2000,ROW()-$B$5+2,3))</f>
        <v/>
      </c>
      <c r="C200" s="57">
        <f>INDEX('1月'!$A$1:$E$2000,ROW()-$B$5+2,4)</f>
        <v>0</v>
      </c>
      <c r="D200" s="64">
        <f>INDEX('1月'!$A$1:$E$2000,ROW()-$B$5+2,5)</f>
        <v>0</v>
      </c>
      <c r="E200" s="65">
        <f>DATE(設定・集計!$B$2,INT(A200/100),A200-INT(A200/100)*100)</f>
        <v>43799</v>
      </c>
      <c r="F200" t="str">
        <f t="shared" si="4"/>
        <v/>
      </c>
      <c r="G200" t="str">
        <f t="shared" si="5"/>
        <v/>
      </c>
    </row>
    <row r="201" spans="1:7">
      <c r="A201" s="57">
        <f>INDEX('1月'!$A$1:$E$2000,ROW()-$B$5+2,1)</f>
        <v>0</v>
      </c>
      <c r="B201" s="55" t="str">
        <f>INDEX('1月'!$A$1:$E$2000,ROW()-$B$5+2,2)&amp;IF(INDEX('1月'!$A$1:$E$2000,ROW()-$B$5+2,3)="","","／"&amp;INDEX('1月'!$A$1:$E$2000,ROW()-$B$5+2,3))</f>
        <v/>
      </c>
      <c r="C201" s="57">
        <f>INDEX('1月'!$A$1:$E$2000,ROW()-$B$5+2,4)</f>
        <v>0</v>
      </c>
      <c r="D201" s="64">
        <f>INDEX('1月'!$A$1:$E$2000,ROW()-$B$5+2,5)</f>
        <v>0</v>
      </c>
      <c r="E201" s="65">
        <f>DATE(設定・集計!$B$2,INT(A201/100),A201-INT(A201/100)*100)</f>
        <v>43799</v>
      </c>
      <c r="F201" t="str">
        <f t="shared" si="4"/>
        <v/>
      </c>
      <c r="G201" t="str">
        <f t="shared" si="5"/>
        <v/>
      </c>
    </row>
    <row r="202" spans="1:7">
      <c r="A202" s="57">
        <f>INDEX('1月'!$A$1:$E$2000,ROW()-$B$5+2,1)</f>
        <v>0</v>
      </c>
      <c r="B202" s="55" t="str">
        <f>INDEX('1月'!$A$1:$E$2000,ROW()-$B$5+2,2)&amp;IF(INDEX('1月'!$A$1:$E$2000,ROW()-$B$5+2,3)="","","／"&amp;INDEX('1月'!$A$1:$E$2000,ROW()-$B$5+2,3))</f>
        <v/>
      </c>
      <c r="C202" s="57">
        <f>INDEX('1月'!$A$1:$E$2000,ROW()-$B$5+2,4)</f>
        <v>0</v>
      </c>
      <c r="D202" s="64">
        <f>INDEX('1月'!$A$1:$E$2000,ROW()-$B$5+2,5)</f>
        <v>0</v>
      </c>
      <c r="E202" s="65">
        <f>DATE(設定・集計!$B$2,INT(A202/100),A202-INT(A202/100)*100)</f>
        <v>43799</v>
      </c>
      <c r="F202" t="str">
        <f t="shared" si="4"/>
        <v/>
      </c>
      <c r="G202" t="str">
        <f t="shared" si="5"/>
        <v/>
      </c>
    </row>
    <row r="203" spans="1:7">
      <c r="A203" s="57">
        <f>INDEX('1月'!$A$1:$E$2000,ROW()-$B$5+2,1)</f>
        <v>0</v>
      </c>
      <c r="B203" s="55" t="str">
        <f>INDEX('1月'!$A$1:$E$2000,ROW()-$B$5+2,2)&amp;IF(INDEX('1月'!$A$1:$E$2000,ROW()-$B$5+2,3)="","","／"&amp;INDEX('1月'!$A$1:$E$2000,ROW()-$B$5+2,3))</f>
        <v/>
      </c>
      <c r="C203" s="57">
        <f>INDEX('1月'!$A$1:$E$2000,ROW()-$B$5+2,4)</f>
        <v>0</v>
      </c>
      <c r="D203" s="64">
        <f>INDEX('1月'!$A$1:$E$2000,ROW()-$B$5+2,5)</f>
        <v>0</v>
      </c>
      <c r="E203" s="65">
        <f>DATE(設定・集計!$B$2,INT(A203/100),A203-INT(A203/100)*100)</f>
        <v>43799</v>
      </c>
      <c r="F203" t="str">
        <f t="shared" si="4"/>
        <v/>
      </c>
      <c r="G203" t="str">
        <f t="shared" si="5"/>
        <v/>
      </c>
    </row>
    <row r="204" spans="1:7">
      <c r="A204" s="57">
        <f>INDEX('1月'!$A$1:$E$2000,ROW()-$B$5+2,1)</f>
        <v>0</v>
      </c>
      <c r="B204" s="55" t="str">
        <f>INDEX('1月'!$A$1:$E$2000,ROW()-$B$5+2,2)&amp;IF(INDEX('1月'!$A$1:$E$2000,ROW()-$B$5+2,3)="","","／"&amp;INDEX('1月'!$A$1:$E$2000,ROW()-$B$5+2,3))</f>
        <v/>
      </c>
      <c r="C204" s="57">
        <f>INDEX('1月'!$A$1:$E$2000,ROW()-$B$5+2,4)</f>
        <v>0</v>
      </c>
      <c r="D204" s="64">
        <f>INDEX('1月'!$A$1:$E$2000,ROW()-$B$5+2,5)</f>
        <v>0</v>
      </c>
      <c r="E204" s="65">
        <f>DATE(設定・集計!$B$2,INT(A204/100),A204-INT(A204/100)*100)</f>
        <v>43799</v>
      </c>
      <c r="F204" t="str">
        <f t="shared" si="4"/>
        <v/>
      </c>
      <c r="G204" t="str">
        <f t="shared" si="5"/>
        <v/>
      </c>
    </row>
    <row r="205" spans="1:7">
      <c r="A205" s="57">
        <f>INDEX('1月'!$A$1:$E$2000,ROW()-$B$5+2,1)</f>
        <v>0</v>
      </c>
      <c r="B205" s="55" t="str">
        <f>INDEX('1月'!$A$1:$E$2000,ROW()-$B$5+2,2)&amp;IF(INDEX('1月'!$A$1:$E$2000,ROW()-$B$5+2,3)="","","／"&amp;INDEX('1月'!$A$1:$E$2000,ROW()-$B$5+2,3))</f>
        <v/>
      </c>
      <c r="C205" s="57">
        <f>INDEX('1月'!$A$1:$E$2000,ROW()-$B$5+2,4)</f>
        <v>0</v>
      </c>
      <c r="D205" s="64">
        <f>INDEX('1月'!$A$1:$E$2000,ROW()-$B$5+2,5)</f>
        <v>0</v>
      </c>
      <c r="E205" s="65">
        <f>DATE(設定・集計!$B$2,INT(A205/100),A205-INT(A205/100)*100)</f>
        <v>43799</v>
      </c>
      <c r="F205" t="str">
        <f t="shared" si="4"/>
        <v/>
      </c>
      <c r="G205" t="str">
        <f t="shared" si="5"/>
        <v/>
      </c>
    </row>
    <row r="206" spans="1:7">
      <c r="A206" s="57">
        <f>INDEX('1月'!$A$1:$E$2000,ROW()-$B$5+2,1)</f>
        <v>0</v>
      </c>
      <c r="B206" s="55" t="str">
        <f>INDEX('1月'!$A$1:$E$2000,ROW()-$B$5+2,2)&amp;IF(INDEX('1月'!$A$1:$E$2000,ROW()-$B$5+2,3)="","","／"&amp;INDEX('1月'!$A$1:$E$2000,ROW()-$B$5+2,3))</f>
        <v/>
      </c>
      <c r="C206" s="57">
        <f>INDEX('1月'!$A$1:$E$2000,ROW()-$B$5+2,4)</f>
        <v>0</v>
      </c>
      <c r="D206" s="64">
        <f>INDEX('1月'!$A$1:$E$2000,ROW()-$B$5+2,5)</f>
        <v>0</v>
      </c>
      <c r="E206" s="65">
        <f>DATE(設定・集計!$B$2,INT(A206/100),A206-INT(A206/100)*100)</f>
        <v>43799</v>
      </c>
      <c r="F206" t="str">
        <f t="shared" si="4"/>
        <v/>
      </c>
      <c r="G206" t="str">
        <f t="shared" si="5"/>
        <v/>
      </c>
    </row>
    <row r="207" spans="1:7">
      <c r="A207" s="57">
        <f>INDEX('1月'!$A$1:$E$2000,ROW()-$B$5+2,1)</f>
        <v>0</v>
      </c>
      <c r="B207" s="55" t="str">
        <f>INDEX('1月'!$A$1:$E$2000,ROW()-$B$5+2,2)&amp;IF(INDEX('1月'!$A$1:$E$2000,ROW()-$B$5+2,3)="","","／"&amp;INDEX('1月'!$A$1:$E$2000,ROW()-$B$5+2,3))</f>
        <v/>
      </c>
      <c r="C207" s="57">
        <f>INDEX('1月'!$A$1:$E$2000,ROW()-$B$5+2,4)</f>
        <v>0</v>
      </c>
      <c r="D207" s="64">
        <f>INDEX('1月'!$A$1:$E$2000,ROW()-$B$5+2,5)</f>
        <v>0</v>
      </c>
      <c r="E207" s="65">
        <f>DATE(設定・集計!$B$2,INT(A207/100),A207-INT(A207/100)*100)</f>
        <v>43799</v>
      </c>
      <c r="F207" t="str">
        <f t="shared" si="4"/>
        <v/>
      </c>
      <c r="G207" t="str">
        <f t="shared" si="5"/>
        <v/>
      </c>
    </row>
    <row r="208" spans="1:7">
      <c r="A208" s="57">
        <f>INDEX('1月'!$A$1:$E$2000,ROW()-$B$5+2,1)</f>
        <v>0</v>
      </c>
      <c r="B208" s="55" t="str">
        <f>INDEX('1月'!$A$1:$E$2000,ROW()-$B$5+2,2)&amp;IF(INDEX('1月'!$A$1:$E$2000,ROW()-$B$5+2,3)="","","／"&amp;INDEX('1月'!$A$1:$E$2000,ROW()-$B$5+2,3))</f>
        <v/>
      </c>
      <c r="C208" s="57">
        <f>INDEX('1月'!$A$1:$E$2000,ROW()-$B$5+2,4)</f>
        <v>0</v>
      </c>
      <c r="D208" s="64">
        <f>INDEX('1月'!$A$1:$E$2000,ROW()-$B$5+2,5)</f>
        <v>0</v>
      </c>
      <c r="E208" s="65">
        <f>DATE(設定・集計!$B$2,INT(A208/100),A208-INT(A208/100)*100)</f>
        <v>43799</v>
      </c>
      <c r="F208" t="str">
        <f t="shared" si="4"/>
        <v/>
      </c>
      <c r="G208" t="str">
        <f t="shared" si="5"/>
        <v/>
      </c>
    </row>
    <row r="209" spans="1:7">
      <c r="A209" s="57">
        <f>INDEX('1月'!$A$1:$E$2000,ROW()-$B$5+2,1)</f>
        <v>0</v>
      </c>
      <c r="B209" s="55" t="str">
        <f>INDEX('1月'!$A$1:$E$2000,ROW()-$B$5+2,2)&amp;IF(INDEX('1月'!$A$1:$E$2000,ROW()-$B$5+2,3)="","","／"&amp;INDEX('1月'!$A$1:$E$2000,ROW()-$B$5+2,3))</f>
        <v/>
      </c>
      <c r="C209" s="57">
        <f>INDEX('1月'!$A$1:$E$2000,ROW()-$B$5+2,4)</f>
        <v>0</v>
      </c>
      <c r="D209" s="64">
        <f>INDEX('1月'!$A$1:$E$2000,ROW()-$B$5+2,5)</f>
        <v>0</v>
      </c>
      <c r="E209" s="65">
        <f>DATE(設定・集計!$B$2,INT(A209/100),A209-INT(A209/100)*100)</f>
        <v>43799</v>
      </c>
      <c r="F209" t="str">
        <f t="shared" si="4"/>
        <v/>
      </c>
      <c r="G209" t="str">
        <f t="shared" si="5"/>
        <v/>
      </c>
    </row>
    <row r="210" spans="1:7">
      <c r="A210" s="57">
        <f>INDEX('1月'!$A$1:$E$2000,ROW()-$B$5+2,1)</f>
        <v>0</v>
      </c>
      <c r="B210" s="55" t="str">
        <f>INDEX('1月'!$A$1:$E$2000,ROW()-$B$5+2,2)&amp;IF(INDEX('1月'!$A$1:$E$2000,ROW()-$B$5+2,3)="","","／"&amp;INDEX('1月'!$A$1:$E$2000,ROW()-$B$5+2,3))</f>
        <v/>
      </c>
      <c r="C210" s="57">
        <f>INDEX('1月'!$A$1:$E$2000,ROW()-$B$5+2,4)</f>
        <v>0</v>
      </c>
      <c r="D210" s="64">
        <f>INDEX('1月'!$A$1:$E$2000,ROW()-$B$5+2,5)</f>
        <v>0</v>
      </c>
      <c r="E210" s="65">
        <f>DATE(設定・集計!$B$2,INT(A210/100),A210-INT(A210/100)*100)</f>
        <v>43799</v>
      </c>
      <c r="F210" t="str">
        <f t="shared" si="4"/>
        <v/>
      </c>
      <c r="G210" t="str">
        <f t="shared" si="5"/>
        <v/>
      </c>
    </row>
    <row r="211" spans="1:7">
      <c r="A211" s="57">
        <f>INDEX('1月'!$A$1:$E$2000,ROW()-$B$5+2,1)</f>
        <v>0</v>
      </c>
      <c r="B211" s="55" t="str">
        <f>INDEX('1月'!$A$1:$E$2000,ROW()-$B$5+2,2)&amp;IF(INDEX('1月'!$A$1:$E$2000,ROW()-$B$5+2,3)="","","／"&amp;INDEX('1月'!$A$1:$E$2000,ROW()-$B$5+2,3))</f>
        <v/>
      </c>
      <c r="C211" s="57">
        <f>INDEX('1月'!$A$1:$E$2000,ROW()-$B$5+2,4)</f>
        <v>0</v>
      </c>
      <c r="D211" s="64">
        <f>INDEX('1月'!$A$1:$E$2000,ROW()-$B$5+2,5)</f>
        <v>0</v>
      </c>
      <c r="E211" s="65">
        <f>DATE(設定・集計!$B$2,INT(A211/100),A211-INT(A211/100)*100)</f>
        <v>43799</v>
      </c>
      <c r="F211" t="str">
        <f t="shared" si="4"/>
        <v/>
      </c>
      <c r="G211" t="str">
        <f t="shared" si="5"/>
        <v/>
      </c>
    </row>
    <row r="212" spans="1:7">
      <c r="A212" s="57">
        <f>INDEX('1月'!$A$1:$E$2000,ROW()-$B$5+2,1)</f>
        <v>0</v>
      </c>
      <c r="B212" s="55" t="str">
        <f>INDEX('1月'!$A$1:$E$2000,ROW()-$B$5+2,2)&amp;IF(INDEX('1月'!$A$1:$E$2000,ROW()-$B$5+2,3)="","","／"&amp;INDEX('1月'!$A$1:$E$2000,ROW()-$B$5+2,3))</f>
        <v/>
      </c>
      <c r="C212" s="57">
        <f>INDEX('1月'!$A$1:$E$2000,ROW()-$B$5+2,4)</f>
        <v>0</v>
      </c>
      <c r="D212" s="64">
        <f>INDEX('1月'!$A$1:$E$2000,ROW()-$B$5+2,5)</f>
        <v>0</v>
      </c>
      <c r="E212" s="65">
        <f>DATE(設定・集計!$B$2,INT(A212/100),A212-INT(A212/100)*100)</f>
        <v>43799</v>
      </c>
      <c r="F212" t="str">
        <f t="shared" si="4"/>
        <v/>
      </c>
      <c r="G212" t="str">
        <f t="shared" si="5"/>
        <v/>
      </c>
    </row>
    <row r="213" spans="1:7">
      <c r="A213" s="57">
        <f>INDEX('1月'!$A$1:$E$2000,ROW()-$B$5+2,1)</f>
        <v>0</v>
      </c>
      <c r="B213" s="55" t="str">
        <f>INDEX('1月'!$A$1:$E$2000,ROW()-$B$5+2,2)&amp;IF(INDEX('1月'!$A$1:$E$2000,ROW()-$B$5+2,3)="","","／"&amp;INDEX('1月'!$A$1:$E$2000,ROW()-$B$5+2,3))</f>
        <v/>
      </c>
      <c r="C213" s="57">
        <f>INDEX('1月'!$A$1:$E$2000,ROW()-$B$5+2,4)</f>
        <v>0</v>
      </c>
      <c r="D213" s="64">
        <f>INDEX('1月'!$A$1:$E$2000,ROW()-$B$5+2,5)</f>
        <v>0</v>
      </c>
      <c r="E213" s="65">
        <f>DATE(設定・集計!$B$2,INT(A213/100),A213-INT(A213/100)*100)</f>
        <v>43799</v>
      </c>
      <c r="F213" t="str">
        <f t="shared" si="4"/>
        <v/>
      </c>
      <c r="G213" t="str">
        <f t="shared" si="5"/>
        <v/>
      </c>
    </row>
    <row r="214" spans="1:7">
      <c r="A214" s="57">
        <f>INDEX('1月'!$A$1:$E$2000,ROW()-$B$5+2,1)</f>
        <v>0</v>
      </c>
      <c r="B214" s="55" t="str">
        <f>INDEX('1月'!$A$1:$E$2000,ROW()-$B$5+2,2)&amp;IF(INDEX('1月'!$A$1:$E$2000,ROW()-$B$5+2,3)="","","／"&amp;INDEX('1月'!$A$1:$E$2000,ROW()-$B$5+2,3))</f>
        <v/>
      </c>
      <c r="C214" s="57">
        <f>INDEX('1月'!$A$1:$E$2000,ROW()-$B$5+2,4)</f>
        <v>0</v>
      </c>
      <c r="D214" s="64">
        <f>INDEX('1月'!$A$1:$E$2000,ROW()-$B$5+2,5)</f>
        <v>0</v>
      </c>
      <c r="E214" s="65">
        <f>DATE(設定・集計!$B$2,INT(A214/100),A214-INT(A214/100)*100)</f>
        <v>43799</v>
      </c>
      <c r="F214" t="str">
        <f t="shared" si="4"/>
        <v/>
      </c>
      <c r="G214" t="str">
        <f t="shared" si="5"/>
        <v/>
      </c>
    </row>
    <row r="215" spans="1:7">
      <c r="A215" s="57">
        <f>INDEX('1月'!$A$1:$E$2000,ROW()-$B$5+2,1)</f>
        <v>0</v>
      </c>
      <c r="B215" s="55" t="str">
        <f>INDEX('1月'!$A$1:$E$2000,ROW()-$B$5+2,2)&amp;IF(INDEX('1月'!$A$1:$E$2000,ROW()-$B$5+2,3)="","","／"&amp;INDEX('1月'!$A$1:$E$2000,ROW()-$B$5+2,3))</f>
        <v/>
      </c>
      <c r="C215" s="57">
        <f>INDEX('1月'!$A$1:$E$2000,ROW()-$B$5+2,4)</f>
        <v>0</v>
      </c>
      <c r="D215" s="64">
        <f>INDEX('1月'!$A$1:$E$2000,ROW()-$B$5+2,5)</f>
        <v>0</v>
      </c>
      <c r="E215" s="65">
        <f>DATE(設定・集計!$B$2,INT(A215/100),A215-INT(A215/100)*100)</f>
        <v>43799</v>
      </c>
      <c r="F215" t="str">
        <f t="shared" si="4"/>
        <v/>
      </c>
      <c r="G215" t="str">
        <f t="shared" si="5"/>
        <v/>
      </c>
    </row>
    <row r="216" spans="1:7">
      <c r="A216" s="57">
        <f>INDEX('1月'!$A$1:$E$2000,ROW()-$B$5+2,1)</f>
        <v>0</v>
      </c>
      <c r="B216" s="55" t="str">
        <f>INDEX('1月'!$A$1:$E$2000,ROW()-$B$5+2,2)&amp;IF(INDEX('1月'!$A$1:$E$2000,ROW()-$B$5+2,3)="","","／"&amp;INDEX('1月'!$A$1:$E$2000,ROW()-$B$5+2,3))</f>
        <v/>
      </c>
      <c r="C216" s="57">
        <f>INDEX('1月'!$A$1:$E$2000,ROW()-$B$5+2,4)</f>
        <v>0</v>
      </c>
      <c r="D216" s="64">
        <f>INDEX('1月'!$A$1:$E$2000,ROW()-$B$5+2,5)</f>
        <v>0</v>
      </c>
      <c r="E216" s="65">
        <f>DATE(設定・集計!$B$2,INT(A216/100),A216-INT(A216/100)*100)</f>
        <v>43799</v>
      </c>
      <c r="F216" t="str">
        <f t="shared" si="4"/>
        <v/>
      </c>
      <c r="G216" t="str">
        <f t="shared" si="5"/>
        <v/>
      </c>
    </row>
    <row r="217" spans="1:7">
      <c r="A217" s="57">
        <f>INDEX('1月'!$A$1:$E$2000,ROW()-$B$5+2,1)</f>
        <v>0</v>
      </c>
      <c r="B217" s="55" t="str">
        <f>INDEX('1月'!$A$1:$E$2000,ROW()-$B$5+2,2)&amp;IF(INDEX('1月'!$A$1:$E$2000,ROW()-$B$5+2,3)="","","／"&amp;INDEX('1月'!$A$1:$E$2000,ROW()-$B$5+2,3))</f>
        <v/>
      </c>
      <c r="C217" s="57">
        <f>INDEX('1月'!$A$1:$E$2000,ROW()-$B$5+2,4)</f>
        <v>0</v>
      </c>
      <c r="D217" s="64">
        <f>INDEX('1月'!$A$1:$E$2000,ROW()-$B$5+2,5)</f>
        <v>0</v>
      </c>
      <c r="E217" s="65">
        <f>DATE(設定・集計!$B$2,INT(A217/100),A217-INT(A217/100)*100)</f>
        <v>43799</v>
      </c>
      <c r="F217" t="str">
        <f t="shared" si="4"/>
        <v/>
      </c>
      <c r="G217" t="str">
        <f t="shared" si="5"/>
        <v/>
      </c>
    </row>
    <row r="218" spans="1:7">
      <c r="A218" s="57">
        <f>INDEX('1月'!$A$1:$E$2000,ROW()-$B$5+2,1)</f>
        <v>0</v>
      </c>
      <c r="B218" s="55" t="str">
        <f>INDEX('1月'!$A$1:$E$2000,ROW()-$B$5+2,2)&amp;IF(INDEX('1月'!$A$1:$E$2000,ROW()-$B$5+2,3)="","","／"&amp;INDEX('1月'!$A$1:$E$2000,ROW()-$B$5+2,3))</f>
        <v/>
      </c>
      <c r="C218" s="57">
        <f>INDEX('1月'!$A$1:$E$2000,ROW()-$B$5+2,4)</f>
        <v>0</v>
      </c>
      <c r="D218" s="64">
        <f>INDEX('1月'!$A$1:$E$2000,ROW()-$B$5+2,5)</f>
        <v>0</v>
      </c>
      <c r="E218" s="65">
        <f>DATE(設定・集計!$B$2,INT(A218/100),A218-INT(A218/100)*100)</f>
        <v>43799</v>
      </c>
      <c r="F218" t="str">
        <f t="shared" si="4"/>
        <v/>
      </c>
      <c r="G218" t="str">
        <f t="shared" si="5"/>
        <v/>
      </c>
    </row>
    <row r="219" spans="1:7">
      <c r="A219" s="57">
        <f>INDEX('1月'!$A$1:$E$2000,ROW()-$B$5+2,1)</f>
        <v>0</v>
      </c>
      <c r="B219" s="55" t="str">
        <f>INDEX('1月'!$A$1:$E$2000,ROW()-$B$5+2,2)&amp;IF(INDEX('1月'!$A$1:$E$2000,ROW()-$B$5+2,3)="","","／"&amp;INDEX('1月'!$A$1:$E$2000,ROW()-$B$5+2,3))</f>
        <v/>
      </c>
      <c r="C219" s="57">
        <f>INDEX('1月'!$A$1:$E$2000,ROW()-$B$5+2,4)</f>
        <v>0</v>
      </c>
      <c r="D219" s="64">
        <f>INDEX('1月'!$A$1:$E$2000,ROW()-$B$5+2,5)</f>
        <v>0</v>
      </c>
      <c r="E219" s="65">
        <f>DATE(設定・集計!$B$2,INT(A219/100),A219-INT(A219/100)*100)</f>
        <v>43799</v>
      </c>
      <c r="F219" t="str">
        <f t="shared" si="4"/>
        <v/>
      </c>
      <c r="G219" t="str">
        <f t="shared" si="5"/>
        <v/>
      </c>
    </row>
    <row r="220" spans="1:7">
      <c r="A220" s="57">
        <f>INDEX('1月'!$A$1:$E$2000,ROW()-$B$5+2,1)</f>
        <v>0</v>
      </c>
      <c r="B220" s="55" t="str">
        <f>INDEX('1月'!$A$1:$E$2000,ROW()-$B$5+2,2)&amp;IF(INDEX('1月'!$A$1:$E$2000,ROW()-$B$5+2,3)="","","／"&amp;INDEX('1月'!$A$1:$E$2000,ROW()-$B$5+2,3))</f>
        <v/>
      </c>
      <c r="C220" s="57">
        <f>INDEX('1月'!$A$1:$E$2000,ROW()-$B$5+2,4)</f>
        <v>0</v>
      </c>
      <c r="D220" s="64">
        <f>INDEX('1月'!$A$1:$E$2000,ROW()-$B$5+2,5)</f>
        <v>0</v>
      </c>
      <c r="E220" s="65">
        <f>DATE(設定・集計!$B$2,INT(A220/100),A220-INT(A220/100)*100)</f>
        <v>43799</v>
      </c>
      <c r="F220" t="str">
        <f t="shared" si="4"/>
        <v/>
      </c>
      <c r="G220" t="str">
        <f t="shared" si="5"/>
        <v/>
      </c>
    </row>
    <row r="221" spans="1:7">
      <c r="A221" s="57">
        <f>INDEX('1月'!$A$1:$E$2000,ROW()-$B$5+2,1)</f>
        <v>0</v>
      </c>
      <c r="B221" s="55" t="str">
        <f>INDEX('1月'!$A$1:$E$2000,ROW()-$B$5+2,2)&amp;IF(INDEX('1月'!$A$1:$E$2000,ROW()-$B$5+2,3)="","","／"&amp;INDEX('1月'!$A$1:$E$2000,ROW()-$B$5+2,3))</f>
        <v/>
      </c>
      <c r="C221" s="57">
        <f>INDEX('1月'!$A$1:$E$2000,ROW()-$B$5+2,4)</f>
        <v>0</v>
      </c>
      <c r="D221" s="64">
        <f>INDEX('1月'!$A$1:$E$2000,ROW()-$B$5+2,5)</f>
        <v>0</v>
      </c>
      <c r="E221" s="65">
        <f>DATE(設定・集計!$B$2,INT(A221/100),A221-INT(A221/100)*100)</f>
        <v>43799</v>
      </c>
      <c r="F221" t="str">
        <f t="shared" si="4"/>
        <v/>
      </c>
      <c r="G221" t="str">
        <f t="shared" si="5"/>
        <v/>
      </c>
    </row>
    <row r="222" spans="1:7">
      <c r="A222" s="57">
        <f>INDEX('1月'!$A$1:$E$2000,ROW()-$B$5+2,1)</f>
        <v>0</v>
      </c>
      <c r="B222" s="55" t="str">
        <f>INDEX('1月'!$A$1:$E$2000,ROW()-$B$5+2,2)&amp;IF(INDEX('1月'!$A$1:$E$2000,ROW()-$B$5+2,3)="","","／"&amp;INDEX('1月'!$A$1:$E$2000,ROW()-$B$5+2,3))</f>
        <v/>
      </c>
      <c r="C222" s="57">
        <f>INDEX('1月'!$A$1:$E$2000,ROW()-$B$5+2,4)</f>
        <v>0</v>
      </c>
      <c r="D222" s="64">
        <f>INDEX('1月'!$A$1:$E$2000,ROW()-$B$5+2,5)</f>
        <v>0</v>
      </c>
      <c r="E222" s="65">
        <f>DATE(設定・集計!$B$2,INT(A222/100),A222-INT(A222/100)*100)</f>
        <v>43799</v>
      </c>
      <c r="F222" t="str">
        <f t="shared" si="4"/>
        <v/>
      </c>
      <c r="G222" t="str">
        <f t="shared" si="5"/>
        <v/>
      </c>
    </row>
    <row r="223" spans="1:7">
      <c r="A223" s="57">
        <f>INDEX('1月'!$A$1:$E$2000,ROW()-$B$5+2,1)</f>
        <v>0</v>
      </c>
      <c r="B223" s="55" t="str">
        <f>INDEX('1月'!$A$1:$E$2000,ROW()-$B$5+2,2)&amp;IF(INDEX('1月'!$A$1:$E$2000,ROW()-$B$5+2,3)="","","／"&amp;INDEX('1月'!$A$1:$E$2000,ROW()-$B$5+2,3))</f>
        <v/>
      </c>
      <c r="C223" s="57">
        <f>INDEX('1月'!$A$1:$E$2000,ROW()-$B$5+2,4)</f>
        <v>0</v>
      </c>
      <c r="D223" s="64">
        <f>INDEX('1月'!$A$1:$E$2000,ROW()-$B$5+2,5)</f>
        <v>0</v>
      </c>
      <c r="E223" s="65">
        <f>DATE(設定・集計!$B$2,INT(A223/100),A223-INT(A223/100)*100)</f>
        <v>43799</v>
      </c>
      <c r="F223" t="str">
        <f t="shared" si="4"/>
        <v/>
      </c>
      <c r="G223" t="str">
        <f t="shared" si="5"/>
        <v/>
      </c>
    </row>
    <row r="224" spans="1:7">
      <c r="A224" s="57">
        <f>INDEX('1月'!$A$1:$E$2000,ROW()-$B$5+2,1)</f>
        <v>0</v>
      </c>
      <c r="B224" s="55" t="str">
        <f>INDEX('1月'!$A$1:$E$2000,ROW()-$B$5+2,2)&amp;IF(INDEX('1月'!$A$1:$E$2000,ROW()-$B$5+2,3)="","","／"&amp;INDEX('1月'!$A$1:$E$2000,ROW()-$B$5+2,3))</f>
        <v/>
      </c>
      <c r="C224" s="57">
        <f>INDEX('1月'!$A$1:$E$2000,ROW()-$B$5+2,4)</f>
        <v>0</v>
      </c>
      <c r="D224" s="64">
        <f>INDEX('1月'!$A$1:$E$2000,ROW()-$B$5+2,5)</f>
        <v>0</v>
      </c>
      <c r="E224" s="65">
        <f>DATE(設定・集計!$B$2,INT(A224/100),A224-INT(A224/100)*100)</f>
        <v>43799</v>
      </c>
      <c r="F224" t="str">
        <f t="shared" si="4"/>
        <v/>
      </c>
      <c r="G224" t="str">
        <f t="shared" si="5"/>
        <v/>
      </c>
    </row>
    <row r="225" spans="1:7">
      <c r="A225" s="57">
        <f>INDEX('1月'!$A$1:$E$2000,ROW()-$B$5+2,1)</f>
        <v>0</v>
      </c>
      <c r="B225" s="55" t="str">
        <f>INDEX('1月'!$A$1:$E$2000,ROW()-$B$5+2,2)&amp;IF(INDEX('1月'!$A$1:$E$2000,ROW()-$B$5+2,3)="","","／"&amp;INDEX('1月'!$A$1:$E$2000,ROW()-$B$5+2,3))</f>
        <v/>
      </c>
      <c r="C225" s="57">
        <f>INDEX('1月'!$A$1:$E$2000,ROW()-$B$5+2,4)</f>
        <v>0</v>
      </c>
      <c r="D225" s="64">
        <f>INDEX('1月'!$A$1:$E$2000,ROW()-$B$5+2,5)</f>
        <v>0</v>
      </c>
      <c r="E225" s="65">
        <f>DATE(設定・集計!$B$2,INT(A225/100),A225-INT(A225/100)*100)</f>
        <v>43799</v>
      </c>
      <c r="F225" t="str">
        <f t="shared" si="4"/>
        <v/>
      </c>
      <c r="G225" t="str">
        <f t="shared" si="5"/>
        <v/>
      </c>
    </row>
    <row r="226" spans="1:7">
      <c r="A226" s="57">
        <f>INDEX('1月'!$A$1:$E$2000,ROW()-$B$5+2,1)</f>
        <v>0</v>
      </c>
      <c r="B226" s="55" t="str">
        <f>INDEX('1月'!$A$1:$E$2000,ROW()-$B$5+2,2)&amp;IF(INDEX('1月'!$A$1:$E$2000,ROW()-$B$5+2,3)="","","／"&amp;INDEX('1月'!$A$1:$E$2000,ROW()-$B$5+2,3))</f>
        <v/>
      </c>
      <c r="C226" s="57">
        <f>INDEX('1月'!$A$1:$E$2000,ROW()-$B$5+2,4)</f>
        <v>0</v>
      </c>
      <c r="D226" s="64">
        <f>INDEX('1月'!$A$1:$E$2000,ROW()-$B$5+2,5)</f>
        <v>0</v>
      </c>
      <c r="E226" s="65">
        <f>DATE(設定・集計!$B$2,INT(A226/100),A226-INT(A226/100)*100)</f>
        <v>43799</v>
      </c>
      <c r="F226" t="str">
        <f t="shared" si="4"/>
        <v/>
      </c>
      <c r="G226" t="str">
        <f t="shared" si="5"/>
        <v/>
      </c>
    </row>
    <row r="227" spans="1:7">
      <c r="A227" s="57">
        <f>INDEX('1月'!$A$1:$E$2000,ROW()-$B$5+2,1)</f>
        <v>0</v>
      </c>
      <c r="B227" s="55" t="str">
        <f>INDEX('1月'!$A$1:$E$2000,ROW()-$B$5+2,2)&amp;IF(INDEX('1月'!$A$1:$E$2000,ROW()-$B$5+2,3)="","","／"&amp;INDEX('1月'!$A$1:$E$2000,ROW()-$B$5+2,3))</f>
        <v/>
      </c>
      <c r="C227" s="57">
        <f>INDEX('1月'!$A$1:$E$2000,ROW()-$B$5+2,4)</f>
        <v>0</v>
      </c>
      <c r="D227" s="64">
        <f>INDEX('1月'!$A$1:$E$2000,ROW()-$B$5+2,5)</f>
        <v>0</v>
      </c>
      <c r="E227" s="65">
        <f>DATE(設定・集計!$B$2,INT(A227/100),A227-INT(A227/100)*100)</f>
        <v>43799</v>
      </c>
      <c r="F227" t="str">
        <f t="shared" si="4"/>
        <v/>
      </c>
      <c r="G227" t="str">
        <f t="shared" si="5"/>
        <v/>
      </c>
    </row>
    <row r="228" spans="1:7">
      <c r="A228" s="57">
        <f>INDEX('1月'!$A$1:$E$2000,ROW()-$B$5+2,1)</f>
        <v>0</v>
      </c>
      <c r="B228" s="55" t="str">
        <f>INDEX('1月'!$A$1:$E$2000,ROW()-$B$5+2,2)&amp;IF(INDEX('1月'!$A$1:$E$2000,ROW()-$B$5+2,3)="","","／"&amp;INDEX('1月'!$A$1:$E$2000,ROW()-$B$5+2,3))</f>
        <v/>
      </c>
      <c r="C228" s="57">
        <f>INDEX('1月'!$A$1:$E$2000,ROW()-$B$5+2,4)</f>
        <v>0</v>
      </c>
      <c r="D228" s="64">
        <f>INDEX('1月'!$A$1:$E$2000,ROW()-$B$5+2,5)</f>
        <v>0</v>
      </c>
      <c r="E228" s="65">
        <f>DATE(設定・集計!$B$2,INT(A228/100),A228-INT(A228/100)*100)</f>
        <v>43799</v>
      </c>
      <c r="F228" t="str">
        <f t="shared" si="4"/>
        <v/>
      </c>
      <c r="G228" t="str">
        <f t="shared" si="5"/>
        <v/>
      </c>
    </row>
    <row r="229" spans="1:7">
      <c r="A229" s="57">
        <f>INDEX('1月'!$A$1:$E$2000,ROW()-$B$5+2,1)</f>
        <v>0</v>
      </c>
      <c r="B229" s="55" t="str">
        <f>INDEX('1月'!$A$1:$E$2000,ROW()-$B$5+2,2)&amp;IF(INDEX('1月'!$A$1:$E$2000,ROW()-$B$5+2,3)="","","／"&amp;INDEX('1月'!$A$1:$E$2000,ROW()-$B$5+2,3))</f>
        <v/>
      </c>
      <c r="C229" s="57">
        <f>INDEX('1月'!$A$1:$E$2000,ROW()-$B$5+2,4)</f>
        <v>0</v>
      </c>
      <c r="D229" s="64">
        <f>INDEX('1月'!$A$1:$E$2000,ROW()-$B$5+2,5)</f>
        <v>0</v>
      </c>
      <c r="E229" s="65">
        <f>DATE(設定・集計!$B$2,INT(A229/100),A229-INT(A229/100)*100)</f>
        <v>43799</v>
      </c>
      <c r="F229" t="str">
        <f t="shared" si="4"/>
        <v/>
      </c>
      <c r="G229" t="str">
        <f t="shared" si="5"/>
        <v/>
      </c>
    </row>
    <row r="230" spans="1:7">
      <c r="A230" s="57">
        <f>INDEX('1月'!$A$1:$E$2000,ROW()-$B$5+2,1)</f>
        <v>0</v>
      </c>
      <c r="B230" s="55" t="str">
        <f>INDEX('1月'!$A$1:$E$2000,ROW()-$B$5+2,2)&amp;IF(INDEX('1月'!$A$1:$E$2000,ROW()-$B$5+2,3)="","","／"&amp;INDEX('1月'!$A$1:$E$2000,ROW()-$B$5+2,3))</f>
        <v/>
      </c>
      <c r="C230" s="57">
        <f>INDEX('1月'!$A$1:$E$2000,ROW()-$B$5+2,4)</f>
        <v>0</v>
      </c>
      <c r="D230" s="64">
        <f>INDEX('1月'!$A$1:$E$2000,ROW()-$B$5+2,5)</f>
        <v>0</v>
      </c>
      <c r="E230" s="65">
        <f>DATE(設定・集計!$B$2,INT(A230/100),A230-INT(A230/100)*100)</f>
        <v>43799</v>
      </c>
      <c r="F230" t="str">
        <f t="shared" ref="F230:F293" si="6">IF(A230=0,"",A230*10000+ROW())</f>
        <v/>
      </c>
      <c r="G230" t="str">
        <f t="shared" si="5"/>
        <v/>
      </c>
    </row>
    <row r="231" spans="1:7">
      <c r="A231" s="57">
        <f>INDEX('1月'!$A$1:$E$2000,ROW()-$B$5+2,1)</f>
        <v>0</v>
      </c>
      <c r="B231" s="55" t="str">
        <f>INDEX('1月'!$A$1:$E$2000,ROW()-$B$5+2,2)&amp;IF(INDEX('1月'!$A$1:$E$2000,ROW()-$B$5+2,3)="","","／"&amp;INDEX('1月'!$A$1:$E$2000,ROW()-$B$5+2,3))</f>
        <v/>
      </c>
      <c r="C231" s="57">
        <f>INDEX('1月'!$A$1:$E$2000,ROW()-$B$5+2,4)</f>
        <v>0</v>
      </c>
      <c r="D231" s="64">
        <f>INDEX('1月'!$A$1:$E$2000,ROW()-$B$5+2,5)</f>
        <v>0</v>
      </c>
      <c r="E231" s="65">
        <f>DATE(設定・集計!$B$2,INT(A231/100),A231-INT(A231/100)*100)</f>
        <v>43799</v>
      </c>
      <c r="F231" t="str">
        <f t="shared" si="6"/>
        <v/>
      </c>
      <c r="G231" t="str">
        <f t="shared" si="5"/>
        <v/>
      </c>
    </row>
    <row r="232" spans="1:7">
      <c r="A232" s="57">
        <f>INDEX('1月'!$A$1:$E$2000,ROW()-$B$5+2,1)</f>
        <v>0</v>
      </c>
      <c r="B232" s="55" t="str">
        <f>INDEX('1月'!$A$1:$E$2000,ROW()-$B$5+2,2)&amp;IF(INDEX('1月'!$A$1:$E$2000,ROW()-$B$5+2,3)="","","／"&amp;INDEX('1月'!$A$1:$E$2000,ROW()-$B$5+2,3))</f>
        <v/>
      </c>
      <c r="C232" s="57">
        <f>INDEX('1月'!$A$1:$E$2000,ROW()-$B$5+2,4)</f>
        <v>0</v>
      </c>
      <c r="D232" s="64">
        <f>INDEX('1月'!$A$1:$E$2000,ROW()-$B$5+2,5)</f>
        <v>0</v>
      </c>
      <c r="E232" s="65">
        <f>DATE(設定・集計!$B$2,INT(A232/100),A232-INT(A232/100)*100)</f>
        <v>43799</v>
      </c>
      <c r="F232" t="str">
        <f t="shared" si="6"/>
        <v/>
      </c>
      <c r="G232" t="str">
        <f t="shared" si="5"/>
        <v/>
      </c>
    </row>
    <row r="233" spans="1:7">
      <c r="A233" s="57">
        <f>INDEX('1月'!$A$1:$E$2000,ROW()-$B$5+2,1)</f>
        <v>0</v>
      </c>
      <c r="B233" s="55" t="str">
        <f>INDEX('1月'!$A$1:$E$2000,ROW()-$B$5+2,2)&amp;IF(INDEX('1月'!$A$1:$E$2000,ROW()-$B$5+2,3)="","","／"&amp;INDEX('1月'!$A$1:$E$2000,ROW()-$B$5+2,3))</f>
        <v/>
      </c>
      <c r="C233" s="57">
        <f>INDEX('1月'!$A$1:$E$2000,ROW()-$B$5+2,4)</f>
        <v>0</v>
      </c>
      <c r="D233" s="64">
        <f>INDEX('1月'!$A$1:$E$2000,ROW()-$B$5+2,5)</f>
        <v>0</v>
      </c>
      <c r="E233" s="65">
        <f>DATE(設定・集計!$B$2,INT(A233/100),A233-INT(A233/100)*100)</f>
        <v>43799</v>
      </c>
      <c r="F233" t="str">
        <f t="shared" si="6"/>
        <v/>
      </c>
      <c r="G233" t="str">
        <f t="shared" si="5"/>
        <v/>
      </c>
    </row>
    <row r="234" spans="1:7">
      <c r="A234" s="57">
        <f>INDEX('1月'!$A$1:$E$2000,ROW()-$B$5+2,1)</f>
        <v>0</v>
      </c>
      <c r="B234" s="55" t="str">
        <f>INDEX('1月'!$A$1:$E$2000,ROW()-$B$5+2,2)&amp;IF(INDEX('1月'!$A$1:$E$2000,ROW()-$B$5+2,3)="","","／"&amp;INDEX('1月'!$A$1:$E$2000,ROW()-$B$5+2,3))</f>
        <v/>
      </c>
      <c r="C234" s="57">
        <f>INDEX('1月'!$A$1:$E$2000,ROW()-$B$5+2,4)</f>
        <v>0</v>
      </c>
      <c r="D234" s="64">
        <f>INDEX('1月'!$A$1:$E$2000,ROW()-$B$5+2,5)</f>
        <v>0</v>
      </c>
      <c r="E234" s="65">
        <f>DATE(設定・集計!$B$2,INT(A234/100),A234-INT(A234/100)*100)</f>
        <v>43799</v>
      </c>
      <c r="F234" t="str">
        <f t="shared" si="6"/>
        <v/>
      </c>
      <c r="G234" t="str">
        <f t="shared" si="5"/>
        <v/>
      </c>
    </row>
    <row r="235" spans="1:7">
      <c r="A235" s="57">
        <f>INDEX('1月'!$A$1:$E$2000,ROW()-$B$5+2,1)</f>
        <v>0</v>
      </c>
      <c r="B235" s="55" t="str">
        <f>INDEX('1月'!$A$1:$E$2000,ROW()-$B$5+2,2)&amp;IF(INDEX('1月'!$A$1:$E$2000,ROW()-$B$5+2,3)="","","／"&amp;INDEX('1月'!$A$1:$E$2000,ROW()-$B$5+2,3))</f>
        <v/>
      </c>
      <c r="C235" s="57">
        <f>INDEX('1月'!$A$1:$E$2000,ROW()-$B$5+2,4)</f>
        <v>0</v>
      </c>
      <c r="D235" s="64">
        <f>INDEX('1月'!$A$1:$E$2000,ROW()-$B$5+2,5)</f>
        <v>0</v>
      </c>
      <c r="E235" s="65">
        <f>DATE(設定・集計!$B$2,INT(A235/100),A235-INT(A235/100)*100)</f>
        <v>43799</v>
      </c>
      <c r="F235" t="str">
        <f t="shared" si="6"/>
        <v/>
      </c>
      <c r="G235" t="str">
        <f t="shared" si="5"/>
        <v/>
      </c>
    </row>
    <row r="236" spans="1:7">
      <c r="A236" s="57">
        <f>INDEX('1月'!$A$1:$E$2000,ROW()-$B$5+2,1)</f>
        <v>0</v>
      </c>
      <c r="B236" s="55" t="str">
        <f>INDEX('1月'!$A$1:$E$2000,ROW()-$B$5+2,2)&amp;IF(INDEX('1月'!$A$1:$E$2000,ROW()-$B$5+2,3)="","","／"&amp;INDEX('1月'!$A$1:$E$2000,ROW()-$B$5+2,3))</f>
        <v/>
      </c>
      <c r="C236" s="57">
        <f>INDEX('1月'!$A$1:$E$2000,ROW()-$B$5+2,4)</f>
        <v>0</v>
      </c>
      <c r="D236" s="64">
        <f>INDEX('1月'!$A$1:$E$2000,ROW()-$B$5+2,5)</f>
        <v>0</v>
      </c>
      <c r="E236" s="65">
        <f>DATE(設定・集計!$B$2,INT(A236/100),A236-INT(A236/100)*100)</f>
        <v>43799</v>
      </c>
      <c r="F236" t="str">
        <f t="shared" si="6"/>
        <v/>
      </c>
      <c r="G236" t="str">
        <f t="shared" si="5"/>
        <v/>
      </c>
    </row>
    <row r="237" spans="1:7">
      <c r="A237" s="57">
        <f>INDEX('1月'!$A$1:$E$2000,ROW()-$B$5+2,1)</f>
        <v>0</v>
      </c>
      <c r="B237" s="55" t="str">
        <f>INDEX('1月'!$A$1:$E$2000,ROW()-$B$5+2,2)&amp;IF(INDEX('1月'!$A$1:$E$2000,ROW()-$B$5+2,3)="","","／"&amp;INDEX('1月'!$A$1:$E$2000,ROW()-$B$5+2,3))</f>
        <v/>
      </c>
      <c r="C237" s="57">
        <f>INDEX('1月'!$A$1:$E$2000,ROW()-$B$5+2,4)</f>
        <v>0</v>
      </c>
      <c r="D237" s="64">
        <f>INDEX('1月'!$A$1:$E$2000,ROW()-$B$5+2,5)</f>
        <v>0</v>
      </c>
      <c r="E237" s="65">
        <f>DATE(設定・集計!$B$2,INT(A237/100),A237-INT(A237/100)*100)</f>
        <v>43799</v>
      </c>
      <c r="F237" t="str">
        <f t="shared" si="6"/>
        <v/>
      </c>
      <c r="G237" t="str">
        <f t="shared" si="5"/>
        <v/>
      </c>
    </row>
    <row r="238" spans="1:7">
      <c r="A238" s="57">
        <f>INDEX('1月'!$A$1:$E$2000,ROW()-$B$5+2,1)</f>
        <v>0</v>
      </c>
      <c r="B238" s="55" t="str">
        <f>INDEX('1月'!$A$1:$E$2000,ROW()-$B$5+2,2)&amp;IF(INDEX('1月'!$A$1:$E$2000,ROW()-$B$5+2,3)="","","／"&amp;INDEX('1月'!$A$1:$E$2000,ROW()-$B$5+2,3))</f>
        <v/>
      </c>
      <c r="C238" s="57">
        <f>INDEX('1月'!$A$1:$E$2000,ROW()-$B$5+2,4)</f>
        <v>0</v>
      </c>
      <c r="D238" s="64">
        <f>INDEX('1月'!$A$1:$E$2000,ROW()-$B$5+2,5)</f>
        <v>0</v>
      </c>
      <c r="E238" s="65">
        <f>DATE(設定・集計!$B$2,INT(A238/100),A238-INT(A238/100)*100)</f>
        <v>43799</v>
      </c>
      <c r="F238" t="str">
        <f t="shared" si="6"/>
        <v/>
      </c>
      <c r="G238" t="str">
        <f t="shared" si="5"/>
        <v/>
      </c>
    </row>
    <row r="239" spans="1:7">
      <c r="A239" s="57">
        <f>INDEX('1月'!$A$1:$E$2000,ROW()-$B$5+2,1)</f>
        <v>0</v>
      </c>
      <c r="B239" s="55" t="str">
        <f>INDEX('1月'!$A$1:$E$2000,ROW()-$B$5+2,2)&amp;IF(INDEX('1月'!$A$1:$E$2000,ROW()-$B$5+2,3)="","","／"&amp;INDEX('1月'!$A$1:$E$2000,ROW()-$B$5+2,3))</f>
        <v/>
      </c>
      <c r="C239" s="57">
        <f>INDEX('1月'!$A$1:$E$2000,ROW()-$B$5+2,4)</f>
        <v>0</v>
      </c>
      <c r="D239" s="64">
        <f>INDEX('1月'!$A$1:$E$2000,ROW()-$B$5+2,5)</f>
        <v>0</v>
      </c>
      <c r="E239" s="65">
        <f>DATE(設定・集計!$B$2,INT(A239/100),A239-INT(A239/100)*100)</f>
        <v>43799</v>
      </c>
      <c r="F239" t="str">
        <f t="shared" si="6"/>
        <v/>
      </c>
      <c r="G239" t="str">
        <f t="shared" ref="G239:G302" si="7">IF(F239="","",RANK(F239,$F$46:$F$6000,1))</f>
        <v/>
      </c>
    </row>
    <row r="240" spans="1:7">
      <c r="A240" s="57">
        <f>INDEX('1月'!$A$1:$E$2000,ROW()-$B$5+2,1)</f>
        <v>0</v>
      </c>
      <c r="B240" s="55" t="str">
        <f>INDEX('1月'!$A$1:$E$2000,ROW()-$B$5+2,2)&amp;IF(INDEX('1月'!$A$1:$E$2000,ROW()-$B$5+2,3)="","","／"&amp;INDEX('1月'!$A$1:$E$2000,ROW()-$B$5+2,3))</f>
        <v/>
      </c>
      <c r="C240" s="57">
        <f>INDEX('1月'!$A$1:$E$2000,ROW()-$B$5+2,4)</f>
        <v>0</v>
      </c>
      <c r="D240" s="64">
        <f>INDEX('1月'!$A$1:$E$2000,ROW()-$B$5+2,5)</f>
        <v>0</v>
      </c>
      <c r="E240" s="65">
        <f>DATE(設定・集計!$B$2,INT(A240/100),A240-INT(A240/100)*100)</f>
        <v>43799</v>
      </c>
      <c r="F240" t="str">
        <f t="shared" si="6"/>
        <v/>
      </c>
      <c r="G240" t="str">
        <f t="shared" si="7"/>
        <v/>
      </c>
    </row>
    <row r="241" spans="1:7">
      <c r="A241" s="57">
        <f>INDEX('1月'!$A$1:$E$2000,ROW()-$B$5+2,1)</f>
        <v>0</v>
      </c>
      <c r="B241" s="55" t="str">
        <f>INDEX('1月'!$A$1:$E$2000,ROW()-$B$5+2,2)&amp;IF(INDEX('1月'!$A$1:$E$2000,ROW()-$B$5+2,3)="","","／"&amp;INDEX('1月'!$A$1:$E$2000,ROW()-$B$5+2,3))</f>
        <v/>
      </c>
      <c r="C241" s="57">
        <f>INDEX('1月'!$A$1:$E$2000,ROW()-$B$5+2,4)</f>
        <v>0</v>
      </c>
      <c r="D241" s="64">
        <f>INDEX('1月'!$A$1:$E$2000,ROW()-$B$5+2,5)</f>
        <v>0</v>
      </c>
      <c r="E241" s="65">
        <f>DATE(設定・集計!$B$2,INT(A241/100),A241-INT(A241/100)*100)</f>
        <v>43799</v>
      </c>
      <c r="F241" t="str">
        <f t="shared" si="6"/>
        <v/>
      </c>
      <c r="G241" t="str">
        <f t="shared" si="7"/>
        <v/>
      </c>
    </row>
    <row r="242" spans="1:7">
      <c r="A242" s="57">
        <f>INDEX('1月'!$A$1:$E$2000,ROW()-$B$5+2,1)</f>
        <v>0</v>
      </c>
      <c r="B242" s="55" t="str">
        <f>INDEX('1月'!$A$1:$E$2000,ROW()-$B$5+2,2)&amp;IF(INDEX('1月'!$A$1:$E$2000,ROW()-$B$5+2,3)="","","／"&amp;INDEX('1月'!$A$1:$E$2000,ROW()-$B$5+2,3))</f>
        <v/>
      </c>
      <c r="C242" s="57">
        <f>INDEX('1月'!$A$1:$E$2000,ROW()-$B$5+2,4)</f>
        <v>0</v>
      </c>
      <c r="D242" s="64">
        <f>INDEX('1月'!$A$1:$E$2000,ROW()-$B$5+2,5)</f>
        <v>0</v>
      </c>
      <c r="E242" s="65">
        <f>DATE(設定・集計!$B$2,INT(A242/100),A242-INT(A242/100)*100)</f>
        <v>43799</v>
      </c>
      <c r="F242" t="str">
        <f t="shared" si="6"/>
        <v/>
      </c>
      <c r="G242" t="str">
        <f t="shared" si="7"/>
        <v/>
      </c>
    </row>
    <row r="243" spans="1:7">
      <c r="A243" s="57">
        <f>INDEX('1月'!$A$1:$E$2000,ROW()-$B$5+2,1)</f>
        <v>0</v>
      </c>
      <c r="B243" s="55" t="str">
        <f>INDEX('1月'!$A$1:$E$2000,ROW()-$B$5+2,2)&amp;IF(INDEX('1月'!$A$1:$E$2000,ROW()-$B$5+2,3)="","","／"&amp;INDEX('1月'!$A$1:$E$2000,ROW()-$B$5+2,3))</f>
        <v/>
      </c>
      <c r="C243" s="57">
        <f>INDEX('1月'!$A$1:$E$2000,ROW()-$B$5+2,4)</f>
        <v>0</v>
      </c>
      <c r="D243" s="64">
        <f>INDEX('1月'!$A$1:$E$2000,ROW()-$B$5+2,5)</f>
        <v>0</v>
      </c>
      <c r="E243" s="65">
        <f>DATE(設定・集計!$B$2,INT(A243/100),A243-INT(A243/100)*100)</f>
        <v>43799</v>
      </c>
      <c r="F243" t="str">
        <f t="shared" si="6"/>
        <v/>
      </c>
      <c r="G243" t="str">
        <f t="shared" si="7"/>
        <v/>
      </c>
    </row>
    <row r="244" spans="1:7">
      <c r="A244" s="57">
        <f>INDEX('1月'!$A$1:$E$2000,ROW()-$B$5+2,1)</f>
        <v>0</v>
      </c>
      <c r="B244" s="55" t="str">
        <f>INDEX('1月'!$A$1:$E$2000,ROW()-$B$5+2,2)&amp;IF(INDEX('1月'!$A$1:$E$2000,ROW()-$B$5+2,3)="","","／"&amp;INDEX('1月'!$A$1:$E$2000,ROW()-$B$5+2,3))</f>
        <v/>
      </c>
      <c r="C244" s="57">
        <f>INDEX('1月'!$A$1:$E$2000,ROW()-$B$5+2,4)</f>
        <v>0</v>
      </c>
      <c r="D244" s="64">
        <f>INDEX('1月'!$A$1:$E$2000,ROW()-$B$5+2,5)</f>
        <v>0</v>
      </c>
      <c r="E244" s="65">
        <f>DATE(設定・集計!$B$2,INT(A244/100),A244-INT(A244/100)*100)</f>
        <v>43799</v>
      </c>
      <c r="F244" t="str">
        <f t="shared" si="6"/>
        <v/>
      </c>
      <c r="G244" t="str">
        <f t="shared" si="7"/>
        <v/>
      </c>
    </row>
    <row r="245" spans="1:7">
      <c r="A245" s="57">
        <f>INDEX('1月'!$A$1:$E$2000,ROW()-$B$5+2,1)</f>
        <v>0</v>
      </c>
      <c r="B245" s="55" t="str">
        <f>INDEX('1月'!$A$1:$E$2000,ROW()-$B$5+2,2)&amp;IF(INDEX('1月'!$A$1:$E$2000,ROW()-$B$5+2,3)="","","／"&amp;INDEX('1月'!$A$1:$E$2000,ROW()-$B$5+2,3))</f>
        <v/>
      </c>
      <c r="C245" s="57">
        <f>INDEX('1月'!$A$1:$E$2000,ROW()-$B$5+2,4)</f>
        <v>0</v>
      </c>
      <c r="D245" s="64">
        <f>INDEX('1月'!$A$1:$E$2000,ROW()-$B$5+2,5)</f>
        <v>0</v>
      </c>
      <c r="E245" s="65">
        <f>DATE(設定・集計!$B$2,INT(A245/100),A245-INT(A245/100)*100)</f>
        <v>43799</v>
      </c>
      <c r="F245" t="str">
        <f t="shared" si="6"/>
        <v/>
      </c>
      <c r="G245" t="str">
        <f t="shared" si="7"/>
        <v/>
      </c>
    </row>
    <row r="246" spans="1:7">
      <c r="A246" s="57">
        <f>INDEX('1月'!$A$1:$E$2000,ROW()-$B$5+2,1)</f>
        <v>0</v>
      </c>
      <c r="B246" s="55" t="str">
        <f>INDEX('1月'!$A$1:$E$2000,ROW()-$B$5+2,2)&amp;IF(INDEX('1月'!$A$1:$E$2000,ROW()-$B$5+2,3)="","","／"&amp;INDEX('1月'!$A$1:$E$2000,ROW()-$B$5+2,3))</f>
        <v/>
      </c>
      <c r="C246" s="57">
        <f>INDEX('1月'!$A$1:$E$2000,ROW()-$B$5+2,4)</f>
        <v>0</v>
      </c>
      <c r="D246" s="64">
        <f>INDEX('1月'!$A$1:$E$2000,ROW()-$B$5+2,5)</f>
        <v>0</v>
      </c>
      <c r="E246" s="65">
        <f>DATE(設定・集計!$B$2,INT(A246/100),A246-INT(A246/100)*100)</f>
        <v>43799</v>
      </c>
      <c r="F246" t="str">
        <f t="shared" si="6"/>
        <v/>
      </c>
      <c r="G246" t="str">
        <f t="shared" si="7"/>
        <v/>
      </c>
    </row>
    <row r="247" spans="1:7">
      <c r="A247" s="57">
        <f>INDEX('1月'!$A$1:$E$2000,ROW()-$B$5+2,1)</f>
        <v>0</v>
      </c>
      <c r="B247" s="55" t="str">
        <f>INDEX('1月'!$A$1:$E$2000,ROW()-$B$5+2,2)&amp;IF(INDEX('1月'!$A$1:$E$2000,ROW()-$B$5+2,3)="","","／"&amp;INDEX('1月'!$A$1:$E$2000,ROW()-$B$5+2,3))</f>
        <v/>
      </c>
      <c r="C247" s="57">
        <f>INDEX('1月'!$A$1:$E$2000,ROW()-$B$5+2,4)</f>
        <v>0</v>
      </c>
      <c r="D247" s="64">
        <f>INDEX('1月'!$A$1:$E$2000,ROW()-$B$5+2,5)</f>
        <v>0</v>
      </c>
      <c r="E247" s="65">
        <f>DATE(設定・集計!$B$2,INT(A247/100),A247-INT(A247/100)*100)</f>
        <v>43799</v>
      </c>
      <c r="F247" t="str">
        <f t="shared" si="6"/>
        <v/>
      </c>
      <c r="G247" t="str">
        <f t="shared" si="7"/>
        <v/>
      </c>
    </row>
    <row r="248" spans="1:7">
      <c r="A248" s="57">
        <f>INDEX('1月'!$A$1:$E$2000,ROW()-$B$5+2,1)</f>
        <v>0</v>
      </c>
      <c r="B248" s="55" t="str">
        <f>INDEX('1月'!$A$1:$E$2000,ROW()-$B$5+2,2)&amp;IF(INDEX('1月'!$A$1:$E$2000,ROW()-$B$5+2,3)="","","／"&amp;INDEX('1月'!$A$1:$E$2000,ROW()-$B$5+2,3))</f>
        <v/>
      </c>
      <c r="C248" s="57">
        <f>INDEX('1月'!$A$1:$E$2000,ROW()-$B$5+2,4)</f>
        <v>0</v>
      </c>
      <c r="D248" s="64">
        <f>INDEX('1月'!$A$1:$E$2000,ROW()-$B$5+2,5)</f>
        <v>0</v>
      </c>
      <c r="E248" s="65">
        <f>DATE(設定・集計!$B$2,INT(A248/100),A248-INT(A248/100)*100)</f>
        <v>43799</v>
      </c>
      <c r="F248" t="str">
        <f t="shared" si="6"/>
        <v/>
      </c>
      <c r="G248" t="str">
        <f t="shared" si="7"/>
        <v/>
      </c>
    </row>
    <row r="249" spans="1:7">
      <c r="A249" s="57">
        <f>INDEX('1月'!$A$1:$E$2000,ROW()-$B$5+2,1)</f>
        <v>0</v>
      </c>
      <c r="B249" s="55" t="str">
        <f>INDEX('1月'!$A$1:$E$2000,ROW()-$B$5+2,2)&amp;IF(INDEX('1月'!$A$1:$E$2000,ROW()-$B$5+2,3)="","","／"&amp;INDEX('1月'!$A$1:$E$2000,ROW()-$B$5+2,3))</f>
        <v/>
      </c>
      <c r="C249" s="57">
        <f>INDEX('1月'!$A$1:$E$2000,ROW()-$B$5+2,4)</f>
        <v>0</v>
      </c>
      <c r="D249" s="64">
        <f>INDEX('1月'!$A$1:$E$2000,ROW()-$B$5+2,5)</f>
        <v>0</v>
      </c>
      <c r="E249" s="65">
        <f>DATE(設定・集計!$B$2,INT(A249/100),A249-INT(A249/100)*100)</f>
        <v>43799</v>
      </c>
      <c r="F249" t="str">
        <f t="shared" si="6"/>
        <v/>
      </c>
      <c r="G249" t="str">
        <f t="shared" si="7"/>
        <v/>
      </c>
    </row>
    <row r="250" spans="1:7">
      <c r="A250" s="57">
        <f>INDEX('1月'!$A$1:$E$2000,ROW()-$B$5+2,1)</f>
        <v>0</v>
      </c>
      <c r="B250" s="55" t="str">
        <f>INDEX('1月'!$A$1:$E$2000,ROW()-$B$5+2,2)&amp;IF(INDEX('1月'!$A$1:$E$2000,ROW()-$B$5+2,3)="","","／"&amp;INDEX('1月'!$A$1:$E$2000,ROW()-$B$5+2,3))</f>
        <v/>
      </c>
      <c r="C250" s="57">
        <f>INDEX('1月'!$A$1:$E$2000,ROW()-$B$5+2,4)</f>
        <v>0</v>
      </c>
      <c r="D250" s="64">
        <f>INDEX('1月'!$A$1:$E$2000,ROW()-$B$5+2,5)</f>
        <v>0</v>
      </c>
      <c r="E250" s="65">
        <f>DATE(設定・集計!$B$2,INT(A250/100),A250-INT(A250/100)*100)</f>
        <v>43799</v>
      </c>
      <c r="F250" t="str">
        <f t="shared" si="6"/>
        <v/>
      </c>
      <c r="G250" t="str">
        <f t="shared" si="7"/>
        <v/>
      </c>
    </row>
    <row r="251" spans="1:7">
      <c r="A251" s="57">
        <f>INDEX('1月'!$A$1:$E$2000,ROW()-$B$5+2,1)</f>
        <v>0</v>
      </c>
      <c r="B251" s="55" t="str">
        <f>INDEX('1月'!$A$1:$E$2000,ROW()-$B$5+2,2)&amp;IF(INDEX('1月'!$A$1:$E$2000,ROW()-$B$5+2,3)="","","／"&amp;INDEX('1月'!$A$1:$E$2000,ROW()-$B$5+2,3))</f>
        <v/>
      </c>
      <c r="C251" s="57">
        <f>INDEX('1月'!$A$1:$E$2000,ROW()-$B$5+2,4)</f>
        <v>0</v>
      </c>
      <c r="D251" s="64">
        <f>INDEX('1月'!$A$1:$E$2000,ROW()-$B$5+2,5)</f>
        <v>0</v>
      </c>
      <c r="E251" s="65">
        <f>DATE(設定・集計!$B$2,INT(A251/100),A251-INT(A251/100)*100)</f>
        <v>43799</v>
      </c>
      <c r="F251" t="str">
        <f t="shared" si="6"/>
        <v/>
      </c>
      <c r="G251" t="str">
        <f t="shared" si="7"/>
        <v/>
      </c>
    </row>
    <row r="252" spans="1:7">
      <c r="A252" s="57">
        <f>INDEX('1月'!$A$1:$E$2000,ROW()-$B$5+2,1)</f>
        <v>0</v>
      </c>
      <c r="B252" s="55" t="str">
        <f>INDEX('1月'!$A$1:$E$2000,ROW()-$B$5+2,2)&amp;IF(INDEX('1月'!$A$1:$E$2000,ROW()-$B$5+2,3)="","","／"&amp;INDEX('1月'!$A$1:$E$2000,ROW()-$B$5+2,3))</f>
        <v/>
      </c>
      <c r="C252" s="57">
        <f>INDEX('1月'!$A$1:$E$2000,ROW()-$B$5+2,4)</f>
        <v>0</v>
      </c>
      <c r="D252" s="64">
        <f>INDEX('1月'!$A$1:$E$2000,ROW()-$B$5+2,5)</f>
        <v>0</v>
      </c>
      <c r="E252" s="65">
        <f>DATE(設定・集計!$B$2,INT(A252/100),A252-INT(A252/100)*100)</f>
        <v>43799</v>
      </c>
      <c r="F252" t="str">
        <f t="shared" si="6"/>
        <v/>
      </c>
      <c r="G252" t="str">
        <f t="shared" si="7"/>
        <v/>
      </c>
    </row>
    <row r="253" spans="1:7">
      <c r="A253" s="57">
        <f>INDEX('1月'!$A$1:$E$2000,ROW()-$B$5+2,1)</f>
        <v>0</v>
      </c>
      <c r="B253" s="55" t="str">
        <f>INDEX('1月'!$A$1:$E$2000,ROW()-$B$5+2,2)&amp;IF(INDEX('1月'!$A$1:$E$2000,ROW()-$B$5+2,3)="","","／"&amp;INDEX('1月'!$A$1:$E$2000,ROW()-$B$5+2,3))</f>
        <v/>
      </c>
      <c r="C253" s="57">
        <f>INDEX('1月'!$A$1:$E$2000,ROW()-$B$5+2,4)</f>
        <v>0</v>
      </c>
      <c r="D253" s="64">
        <f>INDEX('1月'!$A$1:$E$2000,ROW()-$B$5+2,5)</f>
        <v>0</v>
      </c>
      <c r="E253" s="65">
        <f>DATE(設定・集計!$B$2,INT(A253/100),A253-INT(A253/100)*100)</f>
        <v>43799</v>
      </c>
      <c r="F253" t="str">
        <f t="shared" si="6"/>
        <v/>
      </c>
      <c r="G253" t="str">
        <f t="shared" si="7"/>
        <v/>
      </c>
    </row>
    <row r="254" spans="1:7">
      <c r="A254" s="57">
        <f>INDEX('1月'!$A$1:$E$2000,ROW()-$B$5+2,1)</f>
        <v>0</v>
      </c>
      <c r="B254" s="55" t="str">
        <f>INDEX('1月'!$A$1:$E$2000,ROW()-$B$5+2,2)&amp;IF(INDEX('1月'!$A$1:$E$2000,ROW()-$B$5+2,3)="","","／"&amp;INDEX('1月'!$A$1:$E$2000,ROW()-$B$5+2,3))</f>
        <v/>
      </c>
      <c r="C254" s="57">
        <f>INDEX('1月'!$A$1:$E$2000,ROW()-$B$5+2,4)</f>
        <v>0</v>
      </c>
      <c r="D254" s="64">
        <f>INDEX('1月'!$A$1:$E$2000,ROW()-$B$5+2,5)</f>
        <v>0</v>
      </c>
      <c r="E254" s="65">
        <f>DATE(設定・集計!$B$2,INT(A254/100),A254-INT(A254/100)*100)</f>
        <v>43799</v>
      </c>
      <c r="F254" t="str">
        <f t="shared" si="6"/>
        <v/>
      </c>
      <c r="G254" t="str">
        <f t="shared" si="7"/>
        <v/>
      </c>
    </row>
    <row r="255" spans="1:7">
      <c r="A255" s="57">
        <f>INDEX('1月'!$A$1:$E$2000,ROW()-$B$5+2,1)</f>
        <v>0</v>
      </c>
      <c r="B255" s="55" t="str">
        <f>INDEX('1月'!$A$1:$E$2000,ROW()-$B$5+2,2)&amp;IF(INDEX('1月'!$A$1:$E$2000,ROW()-$B$5+2,3)="","","／"&amp;INDEX('1月'!$A$1:$E$2000,ROW()-$B$5+2,3))</f>
        <v/>
      </c>
      <c r="C255" s="57">
        <f>INDEX('1月'!$A$1:$E$2000,ROW()-$B$5+2,4)</f>
        <v>0</v>
      </c>
      <c r="D255" s="64">
        <f>INDEX('1月'!$A$1:$E$2000,ROW()-$B$5+2,5)</f>
        <v>0</v>
      </c>
      <c r="E255" s="65">
        <f>DATE(設定・集計!$B$2,INT(A255/100),A255-INT(A255/100)*100)</f>
        <v>43799</v>
      </c>
      <c r="F255" t="str">
        <f t="shared" si="6"/>
        <v/>
      </c>
      <c r="G255" t="str">
        <f t="shared" si="7"/>
        <v/>
      </c>
    </row>
    <row r="256" spans="1:7">
      <c r="A256" s="57">
        <f>INDEX('1月'!$A$1:$E$2000,ROW()-$B$5+2,1)</f>
        <v>0</v>
      </c>
      <c r="B256" s="55" t="str">
        <f>INDEX('1月'!$A$1:$E$2000,ROW()-$B$5+2,2)&amp;IF(INDEX('1月'!$A$1:$E$2000,ROW()-$B$5+2,3)="","","／"&amp;INDEX('1月'!$A$1:$E$2000,ROW()-$B$5+2,3))</f>
        <v/>
      </c>
      <c r="C256" s="57">
        <f>INDEX('1月'!$A$1:$E$2000,ROW()-$B$5+2,4)</f>
        <v>0</v>
      </c>
      <c r="D256" s="64">
        <f>INDEX('1月'!$A$1:$E$2000,ROW()-$B$5+2,5)</f>
        <v>0</v>
      </c>
      <c r="E256" s="65">
        <f>DATE(設定・集計!$B$2,INT(A256/100),A256-INT(A256/100)*100)</f>
        <v>43799</v>
      </c>
      <c r="F256" t="str">
        <f t="shared" si="6"/>
        <v/>
      </c>
      <c r="G256" t="str">
        <f t="shared" si="7"/>
        <v/>
      </c>
    </row>
    <row r="257" spans="1:7">
      <c r="A257" s="57">
        <f>INDEX('1月'!$A$1:$E$2000,ROW()-$B$5+2,1)</f>
        <v>0</v>
      </c>
      <c r="B257" s="55" t="str">
        <f>INDEX('1月'!$A$1:$E$2000,ROW()-$B$5+2,2)&amp;IF(INDEX('1月'!$A$1:$E$2000,ROW()-$B$5+2,3)="","","／"&amp;INDEX('1月'!$A$1:$E$2000,ROW()-$B$5+2,3))</f>
        <v/>
      </c>
      <c r="C257" s="57">
        <f>INDEX('1月'!$A$1:$E$2000,ROW()-$B$5+2,4)</f>
        <v>0</v>
      </c>
      <c r="D257" s="64">
        <f>INDEX('1月'!$A$1:$E$2000,ROW()-$B$5+2,5)</f>
        <v>0</v>
      </c>
      <c r="E257" s="65">
        <f>DATE(設定・集計!$B$2,INT(A257/100),A257-INT(A257/100)*100)</f>
        <v>43799</v>
      </c>
      <c r="F257" t="str">
        <f t="shared" si="6"/>
        <v/>
      </c>
      <c r="G257" t="str">
        <f t="shared" si="7"/>
        <v/>
      </c>
    </row>
    <row r="258" spans="1:7">
      <c r="A258" s="57">
        <f>INDEX('1月'!$A$1:$E$2000,ROW()-$B$5+2,1)</f>
        <v>0</v>
      </c>
      <c r="B258" s="55" t="str">
        <f>INDEX('1月'!$A$1:$E$2000,ROW()-$B$5+2,2)&amp;IF(INDEX('1月'!$A$1:$E$2000,ROW()-$B$5+2,3)="","","／"&amp;INDEX('1月'!$A$1:$E$2000,ROW()-$B$5+2,3))</f>
        <v/>
      </c>
      <c r="C258" s="57">
        <f>INDEX('1月'!$A$1:$E$2000,ROW()-$B$5+2,4)</f>
        <v>0</v>
      </c>
      <c r="D258" s="64">
        <f>INDEX('1月'!$A$1:$E$2000,ROW()-$B$5+2,5)</f>
        <v>0</v>
      </c>
      <c r="E258" s="65">
        <f>DATE(設定・集計!$B$2,INT(A258/100),A258-INT(A258/100)*100)</f>
        <v>43799</v>
      </c>
      <c r="F258" t="str">
        <f t="shared" si="6"/>
        <v/>
      </c>
      <c r="G258" t="str">
        <f t="shared" si="7"/>
        <v/>
      </c>
    </row>
    <row r="259" spans="1:7">
      <c r="A259" s="57">
        <f>INDEX('1月'!$A$1:$E$2000,ROW()-$B$5+2,1)</f>
        <v>0</v>
      </c>
      <c r="B259" s="55" t="str">
        <f>INDEX('1月'!$A$1:$E$2000,ROW()-$B$5+2,2)&amp;IF(INDEX('1月'!$A$1:$E$2000,ROW()-$B$5+2,3)="","","／"&amp;INDEX('1月'!$A$1:$E$2000,ROW()-$B$5+2,3))</f>
        <v/>
      </c>
      <c r="C259" s="57">
        <f>INDEX('1月'!$A$1:$E$2000,ROW()-$B$5+2,4)</f>
        <v>0</v>
      </c>
      <c r="D259" s="64">
        <f>INDEX('1月'!$A$1:$E$2000,ROW()-$B$5+2,5)</f>
        <v>0</v>
      </c>
      <c r="E259" s="65">
        <f>DATE(設定・集計!$B$2,INT(A259/100),A259-INT(A259/100)*100)</f>
        <v>43799</v>
      </c>
      <c r="F259" t="str">
        <f t="shared" si="6"/>
        <v/>
      </c>
      <c r="G259" t="str">
        <f t="shared" si="7"/>
        <v/>
      </c>
    </row>
    <row r="260" spans="1:7">
      <c r="A260" s="57">
        <f>INDEX('1月'!$A$1:$E$2000,ROW()-$B$5+2,1)</f>
        <v>0</v>
      </c>
      <c r="B260" s="55" t="str">
        <f>INDEX('1月'!$A$1:$E$2000,ROW()-$B$5+2,2)&amp;IF(INDEX('1月'!$A$1:$E$2000,ROW()-$B$5+2,3)="","","／"&amp;INDEX('1月'!$A$1:$E$2000,ROW()-$B$5+2,3))</f>
        <v/>
      </c>
      <c r="C260" s="57">
        <f>INDEX('1月'!$A$1:$E$2000,ROW()-$B$5+2,4)</f>
        <v>0</v>
      </c>
      <c r="D260" s="64">
        <f>INDEX('1月'!$A$1:$E$2000,ROW()-$B$5+2,5)</f>
        <v>0</v>
      </c>
      <c r="E260" s="65">
        <f>DATE(設定・集計!$B$2,INT(A260/100),A260-INT(A260/100)*100)</f>
        <v>43799</v>
      </c>
      <c r="F260" t="str">
        <f t="shared" si="6"/>
        <v/>
      </c>
      <c r="G260" t="str">
        <f t="shared" si="7"/>
        <v/>
      </c>
    </row>
    <row r="261" spans="1:7">
      <c r="A261" s="57">
        <f>INDEX('1月'!$A$1:$E$2000,ROW()-$B$5+2,1)</f>
        <v>0</v>
      </c>
      <c r="B261" s="55" t="str">
        <f>INDEX('1月'!$A$1:$E$2000,ROW()-$B$5+2,2)&amp;IF(INDEX('1月'!$A$1:$E$2000,ROW()-$B$5+2,3)="","","／"&amp;INDEX('1月'!$A$1:$E$2000,ROW()-$B$5+2,3))</f>
        <v/>
      </c>
      <c r="C261" s="57">
        <f>INDEX('1月'!$A$1:$E$2000,ROW()-$B$5+2,4)</f>
        <v>0</v>
      </c>
      <c r="D261" s="64">
        <f>INDEX('1月'!$A$1:$E$2000,ROW()-$B$5+2,5)</f>
        <v>0</v>
      </c>
      <c r="E261" s="65">
        <f>DATE(設定・集計!$B$2,INT(A261/100),A261-INT(A261/100)*100)</f>
        <v>43799</v>
      </c>
      <c r="F261" t="str">
        <f t="shared" si="6"/>
        <v/>
      </c>
      <c r="G261" t="str">
        <f t="shared" si="7"/>
        <v/>
      </c>
    </row>
    <row r="262" spans="1:7">
      <c r="A262" s="57">
        <f>INDEX('1月'!$A$1:$E$2000,ROW()-$B$5+2,1)</f>
        <v>0</v>
      </c>
      <c r="B262" s="55" t="str">
        <f>INDEX('1月'!$A$1:$E$2000,ROW()-$B$5+2,2)&amp;IF(INDEX('1月'!$A$1:$E$2000,ROW()-$B$5+2,3)="","","／"&amp;INDEX('1月'!$A$1:$E$2000,ROW()-$B$5+2,3))</f>
        <v/>
      </c>
      <c r="C262" s="57">
        <f>INDEX('1月'!$A$1:$E$2000,ROW()-$B$5+2,4)</f>
        <v>0</v>
      </c>
      <c r="D262" s="64">
        <f>INDEX('1月'!$A$1:$E$2000,ROW()-$B$5+2,5)</f>
        <v>0</v>
      </c>
      <c r="E262" s="65">
        <f>DATE(設定・集計!$B$2,INT(A262/100),A262-INT(A262/100)*100)</f>
        <v>43799</v>
      </c>
      <c r="F262" t="str">
        <f t="shared" si="6"/>
        <v/>
      </c>
      <c r="G262" t="str">
        <f t="shared" si="7"/>
        <v/>
      </c>
    </row>
    <row r="263" spans="1:7">
      <c r="A263" s="57">
        <f>INDEX('1月'!$A$1:$E$2000,ROW()-$B$5+2,1)</f>
        <v>0</v>
      </c>
      <c r="B263" s="55" t="str">
        <f>INDEX('1月'!$A$1:$E$2000,ROW()-$B$5+2,2)&amp;IF(INDEX('1月'!$A$1:$E$2000,ROW()-$B$5+2,3)="","","／"&amp;INDEX('1月'!$A$1:$E$2000,ROW()-$B$5+2,3))</f>
        <v/>
      </c>
      <c r="C263" s="57">
        <f>INDEX('1月'!$A$1:$E$2000,ROW()-$B$5+2,4)</f>
        <v>0</v>
      </c>
      <c r="D263" s="64">
        <f>INDEX('1月'!$A$1:$E$2000,ROW()-$B$5+2,5)</f>
        <v>0</v>
      </c>
      <c r="E263" s="65">
        <f>DATE(設定・集計!$B$2,INT(A263/100),A263-INT(A263/100)*100)</f>
        <v>43799</v>
      </c>
      <c r="F263" t="str">
        <f t="shared" si="6"/>
        <v/>
      </c>
      <c r="G263" t="str">
        <f t="shared" si="7"/>
        <v/>
      </c>
    </row>
    <row r="264" spans="1:7">
      <c r="A264" s="57">
        <f>INDEX('1月'!$A$1:$E$2000,ROW()-$B$5+2,1)</f>
        <v>0</v>
      </c>
      <c r="B264" s="55" t="str">
        <f>INDEX('1月'!$A$1:$E$2000,ROW()-$B$5+2,2)&amp;IF(INDEX('1月'!$A$1:$E$2000,ROW()-$B$5+2,3)="","","／"&amp;INDEX('1月'!$A$1:$E$2000,ROW()-$B$5+2,3))</f>
        <v/>
      </c>
      <c r="C264" s="57">
        <f>INDEX('1月'!$A$1:$E$2000,ROW()-$B$5+2,4)</f>
        <v>0</v>
      </c>
      <c r="D264" s="64">
        <f>INDEX('1月'!$A$1:$E$2000,ROW()-$B$5+2,5)</f>
        <v>0</v>
      </c>
      <c r="E264" s="65">
        <f>DATE(設定・集計!$B$2,INT(A264/100),A264-INT(A264/100)*100)</f>
        <v>43799</v>
      </c>
      <c r="F264" t="str">
        <f t="shared" si="6"/>
        <v/>
      </c>
      <c r="G264" t="str">
        <f t="shared" si="7"/>
        <v/>
      </c>
    </row>
    <row r="265" spans="1:7">
      <c r="A265" s="57">
        <f>INDEX('1月'!$A$1:$E$2000,ROW()-$B$5+2,1)</f>
        <v>0</v>
      </c>
      <c r="B265" s="55" t="str">
        <f>INDEX('1月'!$A$1:$E$2000,ROW()-$B$5+2,2)&amp;IF(INDEX('1月'!$A$1:$E$2000,ROW()-$B$5+2,3)="","","／"&amp;INDEX('1月'!$A$1:$E$2000,ROW()-$B$5+2,3))</f>
        <v/>
      </c>
      <c r="C265" s="57">
        <f>INDEX('1月'!$A$1:$E$2000,ROW()-$B$5+2,4)</f>
        <v>0</v>
      </c>
      <c r="D265" s="64">
        <f>INDEX('1月'!$A$1:$E$2000,ROW()-$B$5+2,5)</f>
        <v>0</v>
      </c>
      <c r="E265" s="65">
        <f>DATE(設定・集計!$B$2,INT(A265/100),A265-INT(A265/100)*100)</f>
        <v>43799</v>
      </c>
      <c r="F265" t="str">
        <f t="shared" si="6"/>
        <v/>
      </c>
      <c r="G265" t="str">
        <f t="shared" si="7"/>
        <v/>
      </c>
    </row>
    <row r="266" spans="1:7">
      <c r="A266" s="57">
        <f>INDEX('1月'!$A$1:$E$2000,ROW()-$B$5+2,1)</f>
        <v>0</v>
      </c>
      <c r="B266" s="55" t="str">
        <f>INDEX('1月'!$A$1:$E$2000,ROW()-$B$5+2,2)&amp;IF(INDEX('1月'!$A$1:$E$2000,ROW()-$B$5+2,3)="","","／"&amp;INDEX('1月'!$A$1:$E$2000,ROW()-$B$5+2,3))</f>
        <v/>
      </c>
      <c r="C266" s="57">
        <f>INDEX('1月'!$A$1:$E$2000,ROW()-$B$5+2,4)</f>
        <v>0</v>
      </c>
      <c r="D266" s="64">
        <f>INDEX('1月'!$A$1:$E$2000,ROW()-$B$5+2,5)</f>
        <v>0</v>
      </c>
      <c r="E266" s="65">
        <f>DATE(設定・集計!$B$2,INT(A266/100),A266-INT(A266/100)*100)</f>
        <v>43799</v>
      </c>
      <c r="F266" t="str">
        <f t="shared" si="6"/>
        <v/>
      </c>
      <c r="G266" t="str">
        <f t="shared" si="7"/>
        <v/>
      </c>
    </row>
    <row r="267" spans="1:7">
      <c r="A267" s="57">
        <f>INDEX('1月'!$A$1:$E$2000,ROW()-$B$5+2,1)</f>
        <v>0</v>
      </c>
      <c r="B267" s="55" t="str">
        <f>INDEX('1月'!$A$1:$E$2000,ROW()-$B$5+2,2)&amp;IF(INDEX('1月'!$A$1:$E$2000,ROW()-$B$5+2,3)="","","／"&amp;INDEX('1月'!$A$1:$E$2000,ROW()-$B$5+2,3))</f>
        <v/>
      </c>
      <c r="C267" s="57">
        <f>INDEX('1月'!$A$1:$E$2000,ROW()-$B$5+2,4)</f>
        <v>0</v>
      </c>
      <c r="D267" s="64">
        <f>INDEX('1月'!$A$1:$E$2000,ROW()-$B$5+2,5)</f>
        <v>0</v>
      </c>
      <c r="E267" s="65">
        <f>DATE(設定・集計!$B$2,INT(A267/100),A267-INT(A267/100)*100)</f>
        <v>43799</v>
      </c>
      <c r="F267" t="str">
        <f t="shared" si="6"/>
        <v/>
      </c>
      <c r="G267" t="str">
        <f t="shared" si="7"/>
        <v/>
      </c>
    </row>
    <row r="268" spans="1:7">
      <c r="A268" s="57">
        <f>INDEX('1月'!$A$1:$E$2000,ROW()-$B$5+2,1)</f>
        <v>0</v>
      </c>
      <c r="B268" s="55" t="str">
        <f>INDEX('1月'!$A$1:$E$2000,ROW()-$B$5+2,2)&amp;IF(INDEX('1月'!$A$1:$E$2000,ROW()-$B$5+2,3)="","","／"&amp;INDEX('1月'!$A$1:$E$2000,ROW()-$B$5+2,3))</f>
        <v/>
      </c>
      <c r="C268" s="57">
        <f>INDEX('1月'!$A$1:$E$2000,ROW()-$B$5+2,4)</f>
        <v>0</v>
      </c>
      <c r="D268" s="64">
        <f>INDEX('1月'!$A$1:$E$2000,ROW()-$B$5+2,5)</f>
        <v>0</v>
      </c>
      <c r="E268" s="65">
        <f>DATE(設定・集計!$B$2,INT(A268/100),A268-INT(A268/100)*100)</f>
        <v>43799</v>
      </c>
      <c r="F268" t="str">
        <f t="shared" si="6"/>
        <v/>
      </c>
      <c r="G268" t="str">
        <f t="shared" si="7"/>
        <v/>
      </c>
    </row>
    <row r="269" spans="1:7">
      <c r="A269" s="57">
        <f>INDEX('1月'!$A$1:$E$2000,ROW()-$B$5+2,1)</f>
        <v>0</v>
      </c>
      <c r="B269" s="55" t="str">
        <f>INDEX('1月'!$A$1:$E$2000,ROW()-$B$5+2,2)&amp;IF(INDEX('1月'!$A$1:$E$2000,ROW()-$B$5+2,3)="","","／"&amp;INDEX('1月'!$A$1:$E$2000,ROW()-$B$5+2,3))</f>
        <v/>
      </c>
      <c r="C269" s="57">
        <f>INDEX('1月'!$A$1:$E$2000,ROW()-$B$5+2,4)</f>
        <v>0</v>
      </c>
      <c r="D269" s="64">
        <f>INDEX('1月'!$A$1:$E$2000,ROW()-$B$5+2,5)</f>
        <v>0</v>
      </c>
      <c r="E269" s="65">
        <f>DATE(設定・集計!$B$2,INT(A269/100),A269-INT(A269/100)*100)</f>
        <v>43799</v>
      </c>
      <c r="F269" t="str">
        <f t="shared" si="6"/>
        <v/>
      </c>
      <c r="G269" t="str">
        <f t="shared" si="7"/>
        <v/>
      </c>
    </row>
    <row r="270" spans="1:7">
      <c r="A270" s="57">
        <f>INDEX('1月'!$A$1:$E$2000,ROW()-$B$5+2,1)</f>
        <v>0</v>
      </c>
      <c r="B270" s="55" t="str">
        <f>INDEX('1月'!$A$1:$E$2000,ROW()-$B$5+2,2)&amp;IF(INDEX('1月'!$A$1:$E$2000,ROW()-$B$5+2,3)="","","／"&amp;INDEX('1月'!$A$1:$E$2000,ROW()-$B$5+2,3))</f>
        <v/>
      </c>
      <c r="C270" s="57">
        <f>INDEX('1月'!$A$1:$E$2000,ROW()-$B$5+2,4)</f>
        <v>0</v>
      </c>
      <c r="D270" s="64">
        <f>INDEX('1月'!$A$1:$E$2000,ROW()-$B$5+2,5)</f>
        <v>0</v>
      </c>
      <c r="E270" s="65">
        <f>DATE(設定・集計!$B$2,INT(A270/100),A270-INT(A270/100)*100)</f>
        <v>43799</v>
      </c>
      <c r="F270" t="str">
        <f t="shared" si="6"/>
        <v/>
      </c>
      <c r="G270" t="str">
        <f t="shared" si="7"/>
        <v/>
      </c>
    </row>
    <row r="271" spans="1:7">
      <c r="A271" s="57">
        <f>INDEX('1月'!$A$1:$E$2000,ROW()-$B$5+2,1)</f>
        <v>0</v>
      </c>
      <c r="B271" s="55" t="str">
        <f>INDEX('1月'!$A$1:$E$2000,ROW()-$B$5+2,2)&amp;IF(INDEX('1月'!$A$1:$E$2000,ROW()-$B$5+2,3)="","","／"&amp;INDEX('1月'!$A$1:$E$2000,ROW()-$B$5+2,3))</f>
        <v/>
      </c>
      <c r="C271" s="57">
        <f>INDEX('1月'!$A$1:$E$2000,ROW()-$B$5+2,4)</f>
        <v>0</v>
      </c>
      <c r="D271" s="64">
        <f>INDEX('1月'!$A$1:$E$2000,ROW()-$B$5+2,5)</f>
        <v>0</v>
      </c>
      <c r="E271" s="65">
        <f>DATE(設定・集計!$B$2,INT(A271/100),A271-INT(A271/100)*100)</f>
        <v>43799</v>
      </c>
      <c r="F271" t="str">
        <f t="shared" si="6"/>
        <v/>
      </c>
      <c r="G271" t="str">
        <f t="shared" si="7"/>
        <v/>
      </c>
    </row>
    <row r="272" spans="1:7">
      <c r="A272" s="57">
        <f>INDEX('1月'!$A$1:$E$2000,ROW()-$B$5+2,1)</f>
        <v>0</v>
      </c>
      <c r="B272" s="55" t="str">
        <f>INDEX('1月'!$A$1:$E$2000,ROW()-$B$5+2,2)&amp;IF(INDEX('1月'!$A$1:$E$2000,ROW()-$B$5+2,3)="","","／"&amp;INDEX('1月'!$A$1:$E$2000,ROW()-$B$5+2,3))</f>
        <v/>
      </c>
      <c r="C272" s="57">
        <f>INDEX('1月'!$A$1:$E$2000,ROW()-$B$5+2,4)</f>
        <v>0</v>
      </c>
      <c r="D272" s="64">
        <f>INDEX('1月'!$A$1:$E$2000,ROW()-$B$5+2,5)</f>
        <v>0</v>
      </c>
      <c r="E272" s="65">
        <f>DATE(設定・集計!$B$2,INT(A272/100),A272-INT(A272/100)*100)</f>
        <v>43799</v>
      </c>
      <c r="F272" t="str">
        <f t="shared" si="6"/>
        <v/>
      </c>
      <c r="G272" t="str">
        <f t="shared" si="7"/>
        <v/>
      </c>
    </row>
    <row r="273" spans="1:7">
      <c r="A273" s="57">
        <f>INDEX('1月'!$A$1:$E$2000,ROW()-$B$5+2,1)</f>
        <v>0</v>
      </c>
      <c r="B273" s="55" t="str">
        <f>INDEX('1月'!$A$1:$E$2000,ROW()-$B$5+2,2)&amp;IF(INDEX('1月'!$A$1:$E$2000,ROW()-$B$5+2,3)="","","／"&amp;INDEX('1月'!$A$1:$E$2000,ROW()-$B$5+2,3))</f>
        <v/>
      </c>
      <c r="C273" s="57">
        <f>INDEX('1月'!$A$1:$E$2000,ROW()-$B$5+2,4)</f>
        <v>0</v>
      </c>
      <c r="D273" s="64">
        <f>INDEX('1月'!$A$1:$E$2000,ROW()-$B$5+2,5)</f>
        <v>0</v>
      </c>
      <c r="E273" s="65">
        <f>DATE(設定・集計!$B$2,INT(A273/100),A273-INT(A273/100)*100)</f>
        <v>43799</v>
      </c>
      <c r="F273" t="str">
        <f t="shared" si="6"/>
        <v/>
      </c>
      <c r="G273" t="str">
        <f t="shared" si="7"/>
        <v/>
      </c>
    </row>
    <row r="274" spans="1:7">
      <c r="A274" s="57">
        <f>INDEX('1月'!$A$1:$E$2000,ROW()-$B$5+2,1)</f>
        <v>0</v>
      </c>
      <c r="B274" s="55" t="str">
        <f>INDEX('1月'!$A$1:$E$2000,ROW()-$B$5+2,2)&amp;IF(INDEX('1月'!$A$1:$E$2000,ROW()-$B$5+2,3)="","","／"&amp;INDEX('1月'!$A$1:$E$2000,ROW()-$B$5+2,3))</f>
        <v/>
      </c>
      <c r="C274" s="57">
        <f>INDEX('1月'!$A$1:$E$2000,ROW()-$B$5+2,4)</f>
        <v>0</v>
      </c>
      <c r="D274" s="64">
        <f>INDEX('1月'!$A$1:$E$2000,ROW()-$B$5+2,5)</f>
        <v>0</v>
      </c>
      <c r="E274" s="65">
        <f>DATE(設定・集計!$B$2,INT(A274/100),A274-INT(A274/100)*100)</f>
        <v>43799</v>
      </c>
      <c r="F274" t="str">
        <f t="shared" si="6"/>
        <v/>
      </c>
      <c r="G274" t="str">
        <f t="shared" si="7"/>
        <v/>
      </c>
    </row>
    <row r="275" spans="1:7">
      <c r="A275" s="57">
        <f>INDEX('1月'!$A$1:$E$2000,ROW()-$B$5+2,1)</f>
        <v>0</v>
      </c>
      <c r="B275" s="55" t="str">
        <f>INDEX('1月'!$A$1:$E$2000,ROW()-$B$5+2,2)&amp;IF(INDEX('1月'!$A$1:$E$2000,ROW()-$B$5+2,3)="","","／"&amp;INDEX('1月'!$A$1:$E$2000,ROW()-$B$5+2,3))</f>
        <v/>
      </c>
      <c r="C275" s="57">
        <f>INDEX('1月'!$A$1:$E$2000,ROW()-$B$5+2,4)</f>
        <v>0</v>
      </c>
      <c r="D275" s="64">
        <f>INDEX('1月'!$A$1:$E$2000,ROW()-$B$5+2,5)</f>
        <v>0</v>
      </c>
      <c r="E275" s="65">
        <f>DATE(設定・集計!$B$2,INT(A275/100),A275-INT(A275/100)*100)</f>
        <v>43799</v>
      </c>
      <c r="F275" t="str">
        <f t="shared" si="6"/>
        <v/>
      </c>
      <c r="G275" t="str">
        <f t="shared" si="7"/>
        <v/>
      </c>
    </row>
    <row r="276" spans="1:7">
      <c r="A276" s="57">
        <f>INDEX('1月'!$A$1:$E$2000,ROW()-$B$5+2,1)</f>
        <v>0</v>
      </c>
      <c r="B276" s="55" t="str">
        <f>INDEX('1月'!$A$1:$E$2000,ROW()-$B$5+2,2)&amp;IF(INDEX('1月'!$A$1:$E$2000,ROW()-$B$5+2,3)="","","／"&amp;INDEX('1月'!$A$1:$E$2000,ROW()-$B$5+2,3))</f>
        <v/>
      </c>
      <c r="C276" s="57">
        <f>INDEX('1月'!$A$1:$E$2000,ROW()-$B$5+2,4)</f>
        <v>0</v>
      </c>
      <c r="D276" s="64">
        <f>INDEX('1月'!$A$1:$E$2000,ROW()-$B$5+2,5)</f>
        <v>0</v>
      </c>
      <c r="E276" s="65">
        <f>DATE(設定・集計!$B$2,INT(A276/100),A276-INT(A276/100)*100)</f>
        <v>43799</v>
      </c>
      <c r="F276" t="str">
        <f t="shared" si="6"/>
        <v/>
      </c>
      <c r="G276" t="str">
        <f t="shared" si="7"/>
        <v/>
      </c>
    </row>
    <row r="277" spans="1:7">
      <c r="A277" s="57">
        <f>INDEX('1月'!$A$1:$E$2000,ROW()-$B$5+2,1)</f>
        <v>0</v>
      </c>
      <c r="B277" s="55" t="str">
        <f>INDEX('1月'!$A$1:$E$2000,ROW()-$B$5+2,2)&amp;IF(INDEX('1月'!$A$1:$E$2000,ROW()-$B$5+2,3)="","","／"&amp;INDEX('1月'!$A$1:$E$2000,ROW()-$B$5+2,3))</f>
        <v/>
      </c>
      <c r="C277" s="57">
        <f>INDEX('1月'!$A$1:$E$2000,ROW()-$B$5+2,4)</f>
        <v>0</v>
      </c>
      <c r="D277" s="64">
        <f>INDEX('1月'!$A$1:$E$2000,ROW()-$B$5+2,5)</f>
        <v>0</v>
      </c>
      <c r="E277" s="65">
        <f>DATE(設定・集計!$B$2,INT(A277/100),A277-INT(A277/100)*100)</f>
        <v>43799</v>
      </c>
      <c r="F277" t="str">
        <f t="shared" si="6"/>
        <v/>
      </c>
      <c r="G277" t="str">
        <f t="shared" si="7"/>
        <v/>
      </c>
    </row>
    <row r="278" spans="1:7">
      <c r="A278" s="57">
        <f>INDEX('1月'!$A$1:$E$2000,ROW()-$B$5+2,1)</f>
        <v>0</v>
      </c>
      <c r="B278" s="55" t="str">
        <f>INDEX('1月'!$A$1:$E$2000,ROW()-$B$5+2,2)&amp;IF(INDEX('1月'!$A$1:$E$2000,ROW()-$B$5+2,3)="","","／"&amp;INDEX('1月'!$A$1:$E$2000,ROW()-$B$5+2,3))</f>
        <v/>
      </c>
      <c r="C278" s="57">
        <f>INDEX('1月'!$A$1:$E$2000,ROW()-$B$5+2,4)</f>
        <v>0</v>
      </c>
      <c r="D278" s="64">
        <f>INDEX('1月'!$A$1:$E$2000,ROW()-$B$5+2,5)</f>
        <v>0</v>
      </c>
      <c r="E278" s="65">
        <f>DATE(設定・集計!$B$2,INT(A278/100),A278-INT(A278/100)*100)</f>
        <v>43799</v>
      </c>
      <c r="F278" t="str">
        <f t="shared" si="6"/>
        <v/>
      </c>
      <c r="G278" t="str">
        <f t="shared" si="7"/>
        <v/>
      </c>
    </row>
    <row r="279" spans="1:7">
      <c r="A279" s="57">
        <f>INDEX('1月'!$A$1:$E$2000,ROW()-$B$5+2,1)</f>
        <v>0</v>
      </c>
      <c r="B279" s="55" t="str">
        <f>INDEX('1月'!$A$1:$E$2000,ROW()-$B$5+2,2)&amp;IF(INDEX('1月'!$A$1:$E$2000,ROW()-$B$5+2,3)="","","／"&amp;INDEX('1月'!$A$1:$E$2000,ROW()-$B$5+2,3))</f>
        <v/>
      </c>
      <c r="C279" s="57">
        <f>INDEX('1月'!$A$1:$E$2000,ROW()-$B$5+2,4)</f>
        <v>0</v>
      </c>
      <c r="D279" s="64">
        <f>INDEX('1月'!$A$1:$E$2000,ROW()-$B$5+2,5)</f>
        <v>0</v>
      </c>
      <c r="E279" s="65">
        <f>DATE(設定・集計!$B$2,INT(A279/100),A279-INT(A279/100)*100)</f>
        <v>43799</v>
      </c>
      <c r="F279" t="str">
        <f t="shared" si="6"/>
        <v/>
      </c>
      <c r="G279" t="str">
        <f t="shared" si="7"/>
        <v/>
      </c>
    </row>
    <row r="280" spans="1:7">
      <c r="A280" s="57">
        <f>INDEX('1月'!$A$1:$E$2000,ROW()-$B$5+2,1)</f>
        <v>0</v>
      </c>
      <c r="B280" s="55" t="str">
        <f>INDEX('1月'!$A$1:$E$2000,ROW()-$B$5+2,2)&amp;IF(INDEX('1月'!$A$1:$E$2000,ROW()-$B$5+2,3)="","","／"&amp;INDEX('1月'!$A$1:$E$2000,ROW()-$B$5+2,3))</f>
        <v/>
      </c>
      <c r="C280" s="57">
        <f>INDEX('1月'!$A$1:$E$2000,ROW()-$B$5+2,4)</f>
        <v>0</v>
      </c>
      <c r="D280" s="64">
        <f>INDEX('1月'!$A$1:$E$2000,ROW()-$B$5+2,5)</f>
        <v>0</v>
      </c>
      <c r="E280" s="65">
        <f>DATE(設定・集計!$B$2,INT(A280/100),A280-INT(A280/100)*100)</f>
        <v>43799</v>
      </c>
      <c r="F280" t="str">
        <f t="shared" si="6"/>
        <v/>
      </c>
      <c r="G280" t="str">
        <f t="shared" si="7"/>
        <v/>
      </c>
    </row>
    <row r="281" spans="1:7">
      <c r="A281" s="57">
        <f>INDEX('1月'!$A$1:$E$2000,ROW()-$B$5+2,1)</f>
        <v>0</v>
      </c>
      <c r="B281" s="55" t="str">
        <f>INDEX('1月'!$A$1:$E$2000,ROW()-$B$5+2,2)&amp;IF(INDEX('1月'!$A$1:$E$2000,ROW()-$B$5+2,3)="","","／"&amp;INDEX('1月'!$A$1:$E$2000,ROW()-$B$5+2,3))</f>
        <v/>
      </c>
      <c r="C281" s="57">
        <f>INDEX('1月'!$A$1:$E$2000,ROW()-$B$5+2,4)</f>
        <v>0</v>
      </c>
      <c r="D281" s="64">
        <f>INDEX('1月'!$A$1:$E$2000,ROW()-$B$5+2,5)</f>
        <v>0</v>
      </c>
      <c r="E281" s="65">
        <f>DATE(設定・集計!$B$2,INT(A281/100),A281-INT(A281/100)*100)</f>
        <v>43799</v>
      </c>
      <c r="F281" t="str">
        <f t="shared" si="6"/>
        <v/>
      </c>
      <c r="G281" t="str">
        <f t="shared" si="7"/>
        <v/>
      </c>
    </row>
    <row r="282" spans="1:7">
      <c r="A282" s="57">
        <f>INDEX('1月'!$A$1:$E$2000,ROW()-$B$5+2,1)</f>
        <v>0</v>
      </c>
      <c r="B282" s="55" t="str">
        <f>INDEX('1月'!$A$1:$E$2000,ROW()-$B$5+2,2)&amp;IF(INDEX('1月'!$A$1:$E$2000,ROW()-$B$5+2,3)="","","／"&amp;INDEX('1月'!$A$1:$E$2000,ROW()-$B$5+2,3))</f>
        <v/>
      </c>
      <c r="C282" s="57">
        <f>INDEX('1月'!$A$1:$E$2000,ROW()-$B$5+2,4)</f>
        <v>0</v>
      </c>
      <c r="D282" s="64">
        <f>INDEX('1月'!$A$1:$E$2000,ROW()-$B$5+2,5)</f>
        <v>0</v>
      </c>
      <c r="E282" s="65">
        <f>DATE(設定・集計!$B$2,INT(A282/100),A282-INT(A282/100)*100)</f>
        <v>43799</v>
      </c>
      <c r="F282" t="str">
        <f t="shared" si="6"/>
        <v/>
      </c>
      <c r="G282" t="str">
        <f t="shared" si="7"/>
        <v/>
      </c>
    </row>
    <row r="283" spans="1:7">
      <c r="A283" s="57">
        <f>INDEX('1月'!$A$1:$E$2000,ROW()-$B$5+2,1)</f>
        <v>0</v>
      </c>
      <c r="B283" s="55" t="str">
        <f>INDEX('1月'!$A$1:$E$2000,ROW()-$B$5+2,2)&amp;IF(INDEX('1月'!$A$1:$E$2000,ROW()-$B$5+2,3)="","","／"&amp;INDEX('1月'!$A$1:$E$2000,ROW()-$B$5+2,3))</f>
        <v/>
      </c>
      <c r="C283" s="57">
        <f>INDEX('1月'!$A$1:$E$2000,ROW()-$B$5+2,4)</f>
        <v>0</v>
      </c>
      <c r="D283" s="64">
        <f>INDEX('1月'!$A$1:$E$2000,ROW()-$B$5+2,5)</f>
        <v>0</v>
      </c>
      <c r="E283" s="65">
        <f>DATE(設定・集計!$B$2,INT(A283/100),A283-INT(A283/100)*100)</f>
        <v>43799</v>
      </c>
      <c r="F283" t="str">
        <f t="shared" si="6"/>
        <v/>
      </c>
      <c r="G283" t="str">
        <f t="shared" si="7"/>
        <v/>
      </c>
    </row>
    <row r="284" spans="1:7">
      <c r="A284" s="57">
        <f>INDEX('1月'!$A$1:$E$2000,ROW()-$B$5+2,1)</f>
        <v>0</v>
      </c>
      <c r="B284" s="55" t="str">
        <f>INDEX('1月'!$A$1:$E$2000,ROW()-$B$5+2,2)&amp;IF(INDEX('1月'!$A$1:$E$2000,ROW()-$B$5+2,3)="","","／"&amp;INDEX('1月'!$A$1:$E$2000,ROW()-$B$5+2,3))</f>
        <v/>
      </c>
      <c r="C284" s="57">
        <f>INDEX('1月'!$A$1:$E$2000,ROW()-$B$5+2,4)</f>
        <v>0</v>
      </c>
      <c r="D284" s="64">
        <f>INDEX('1月'!$A$1:$E$2000,ROW()-$B$5+2,5)</f>
        <v>0</v>
      </c>
      <c r="E284" s="65">
        <f>DATE(設定・集計!$B$2,INT(A284/100),A284-INT(A284/100)*100)</f>
        <v>43799</v>
      </c>
      <c r="F284" t="str">
        <f t="shared" si="6"/>
        <v/>
      </c>
      <c r="G284" t="str">
        <f t="shared" si="7"/>
        <v/>
      </c>
    </row>
    <row r="285" spans="1:7">
      <c r="A285" s="57">
        <f>INDEX('1月'!$A$1:$E$2000,ROW()-$B$5+2,1)</f>
        <v>0</v>
      </c>
      <c r="B285" s="55" t="str">
        <f>INDEX('1月'!$A$1:$E$2000,ROW()-$B$5+2,2)&amp;IF(INDEX('1月'!$A$1:$E$2000,ROW()-$B$5+2,3)="","","／"&amp;INDEX('1月'!$A$1:$E$2000,ROW()-$B$5+2,3))</f>
        <v/>
      </c>
      <c r="C285" s="57">
        <f>INDEX('1月'!$A$1:$E$2000,ROW()-$B$5+2,4)</f>
        <v>0</v>
      </c>
      <c r="D285" s="64">
        <f>INDEX('1月'!$A$1:$E$2000,ROW()-$B$5+2,5)</f>
        <v>0</v>
      </c>
      <c r="E285" s="65">
        <f>DATE(設定・集計!$B$2,INT(A285/100),A285-INT(A285/100)*100)</f>
        <v>43799</v>
      </c>
      <c r="F285" t="str">
        <f t="shared" si="6"/>
        <v/>
      </c>
      <c r="G285" t="str">
        <f t="shared" si="7"/>
        <v/>
      </c>
    </row>
    <row r="286" spans="1:7">
      <c r="A286" s="57">
        <f>INDEX('1月'!$A$1:$E$2000,ROW()-$B$5+2,1)</f>
        <v>0</v>
      </c>
      <c r="B286" s="55" t="str">
        <f>INDEX('1月'!$A$1:$E$2000,ROW()-$B$5+2,2)&amp;IF(INDEX('1月'!$A$1:$E$2000,ROW()-$B$5+2,3)="","","／"&amp;INDEX('1月'!$A$1:$E$2000,ROW()-$B$5+2,3))</f>
        <v/>
      </c>
      <c r="C286" s="57">
        <f>INDEX('1月'!$A$1:$E$2000,ROW()-$B$5+2,4)</f>
        <v>0</v>
      </c>
      <c r="D286" s="64">
        <f>INDEX('1月'!$A$1:$E$2000,ROW()-$B$5+2,5)</f>
        <v>0</v>
      </c>
      <c r="E286" s="65">
        <f>DATE(設定・集計!$B$2,INT(A286/100),A286-INT(A286/100)*100)</f>
        <v>43799</v>
      </c>
      <c r="F286" t="str">
        <f t="shared" si="6"/>
        <v/>
      </c>
      <c r="G286" t="str">
        <f t="shared" si="7"/>
        <v/>
      </c>
    </row>
    <row r="287" spans="1:7">
      <c r="A287" s="57">
        <f>INDEX('1月'!$A$1:$E$2000,ROW()-$B$5+2,1)</f>
        <v>0</v>
      </c>
      <c r="B287" s="55" t="str">
        <f>INDEX('1月'!$A$1:$E$2000,ROW()-$B$5+2,2)&amp;IF(INDEX('1月'!$A$1:$E$2000,ROW()-$B$5+2,3)="","","／"&amp;INDEX('1月'!$A$1:$E$2000,ROW()-$B$5+2,3))</f>
        <v/>
      </c>
      <c r="C287" s="57">
        <f>INDEX('1月'!$A$1:$E$2000,ROW()-$B$5+2,4)</f>
        <v>0</v>
      </c>
      <c r="D287" s="64">
        <f>INDEX('1月'!$A$1:$E$2000,ROW()-$B$5+2,5)</f>
        <v>0</v>
      </c>
      <c r="E287" s="65">
        <f>DATE(設定・集計!$B$2,INT(A287/100),A287-INT(A287/100)*100)</f>
        <v>43799</v>
      </c>
      <c r="F287" t="str">
        <f t="shared" si="6"/>
        <v/>
      </c>
      <c r="G287" t="str">
        <f t="shared" si="7"/>
        <v/>
      </c>
    </row>
    <row r="288" spans="1:7">
      <c r="A288" s="57">
        <f>INDEX('1月'!$A$1:$E$2000,ROW()-$B$5+2,1)</f>
        <v>0</v>
      </c>
      <c r="B288" s="55" t="str">
        <f>INDEX('1月'!$A$1:$E$2000,ROW()-$B$5+2,2)&amp;IF(INDEX('1月'!$A$1:$E$2000,ROW()-$B$5+2,3)="","","／"&amp;INDEX('1月'!$A$1:$E$2000,ROW()-$B$5+2,3))</f>
        <v/>
      </c>
      <c r="C288" s="57">
        <f>INDEX('1月'!$A$1:$E$2000,ROW()-$B$5+2,4)</f>
        <v>0</v>
      </c>
      <c r="D288" s="64">
        <f>INDEX('1月'!$A$1:$E$2000,ROW()-$B$5+2,5)</f>
        <v>0</v>
      </c>
      <c r="E288" s="65">
        <f>DATE(設定・集計!$B$2,INT(A288/100),A288-INT(A288/100)*100)</f>
        <v>43799</v>
      </c>
      <c r="F288" t="str">
        <f t="shared" si="6"/>
        <v/>
      </c>
      <c r="G288" t="str">
        <f t="shared" si="7"/>
        <v/>
      </c>
    </row>
    <row r="289" spans="1:7">
      <c r="A289" s="57">
        <f>INDEX('1月'!$A$1:$E$2000,ROW()-$B$5+2,1)</f>
        <v>0</v>
      </c>
      <c r="B289" s="55" t="str">
        <f>INDEX('1月'!$A$1:$E$2000,ROW()-$B$5+2,2)&amp;IF(INDEX('1月'!$A$1:$E$2000,ROW()-$B$5+2,3)="","","／"&amp;INDEX('1月'!$A$1:$E$2000,ROW()-$B$5+2,3))</f>
        <v/>
      </c>
      <c r="C289" s="57">
        <f>INDEX('1月'!$A$1:$E$2000,ROW()-$B$5+2,4)</f>
        <v>0</v>
      </c>
      <c r="D289" s="64">
        <f>INDEX('1月'!$A$1:$E$2000,ROW()-$B$5+2,5)</f>
        <v>0</v>
      </c>
      <c r="E289" s="65">
        <f>DATE(設定・集計!$B$2,INT(A289/100),A289-INT(A289/100)*100)</f>
        <v>43799</v>
      </c>
      <c r="F289" t="str">
        <f t="shared" si="6"/>
        <v/>
      </c>
      <c r="G289" t="str">
        <f t="shared" si="7"/>
        <v/>
      </c>
    </row>
    <row r="290" spans="1:7">
      <c r="A290" s="57">
        <f>INDEX('1月'!$A$1:$E$2000,ROW()-$B$5+2,1)</f>
        <v>0</v>
      </c>
      <c r="B290" s="55" t="str">
        <f>INDEX('1月'!$A$1:$E$2000,ROW()-$B$5+2,2)&amp;IF(INDEX('1月'!$A$1:$E$2000,ROW()-$B$5+2,3)="","","／"&amp;INDEX('1月'!$A$1:$E$2000,ROW()-$B$5+2,3))</f>
        <v/>
      </c>
      <c r="C290" s="57">
        <f>INDEX('1月'!$A$1:$E$2000,ROW()-$B$5+2,4)</f>
        <v>0</v>
      </c>
      <c r="D290" s="64">
        <f>INDEX('1月'!$A$1:$E$2000,ROW()-$B$5+2,5)</f>
        <v>0</v>
      </c>
      <c r="E290" s="65">
        <f>DATE(設定・集計!$B$2,INT(A290/100),A290-INT(A290/100)*100)</f>
        <v>43799</v>
      </c>
      <c r="F290" t="str">
        <f t="shared" si="6"/>
        <v/>
      </c>
      <c r="G290" t="str">
        <f t="shared" si="7"/>
        <v/>
      </c>
    </row>
    <row r="291" spans="1:7">
      <c r="A291" s="57">
        <f>INDEX('1月'!$A$1:$E$2000,ROW()-$B$5+2,1)</f>
        <v>0</v>
      </c>
      <c r="B291" s="55" t="str">
        <f>INDEX('1月'!$A$1:$E$2000,ROW()-$B$5+2,2)&amp;IF(INDEX('1月'!$A$1:$E$2000,ROW()-$B$5+2,3)="","","／"&amp;INDEX('1月'!$A$1:$E$2000,ROW()-$B$5+2,3))</f>
        <v/>
      </c>
      <c r="C291" s="57">
        <f>INDEX('1月'!$A$1:$E$2000,ROW()-$B$5+2,4)</f>
        <v>0</v>
      </c>
      <c r="D291" s="64">
        <f>INDEX('1月'!$A$1:$E$2000,ROW()-$B$5+2,5)</f>
        <v>0</v>
      </c>
      <c r="E291" s="65">
        <f>DATE(設定・集計!$B$2,INT(A291/100),A291-INT(A291/100)*100)</f>
        <v>43799</v>
      </c>
      <c r="F291" t="str">
        <f t="shared" si="6"/>
        <v/>
      </c>
      <c r="G291" t="str">
        <f t="shared" si="7"/>
        <v/>
      </c>
    </row>
    <row r="292" spans="1:7">
      <c r="A292" s="57">
        <f>INDEX('1月'!$A$1:$E$2000,ROW()-$B$5+2,1)</f>
        <v>0</v>
      </c>
      <c r="B292" s="55" t="str">
        <f>INDEX('1月'!$A$1:$E$2000,ROW()-$B$5+2,2)&amp;IF(INDEX('1月'!$A$1:$E$2000,ROW()-$B$5+2,3)="","","／"&amp;INDEX('1月'!$A$1:$E$2000,ROW()-$B$5+2,3))</f>
        <v/>
      </c>
      <c r="C292" s="57">
        <f>INDEX('1月'!$A$1:$E$2000,ROW()-$B$5+2,4)</f>
        <v>0</v>
      </c>
      <c r="D292" s="64">
        <f>INDEX('1月'!$A$1:$E$2000,ROW()-$B$5+2,5)</f>
        <v>0</v>
      </c>
      <c r="E292" s="65">
        <f>DATE(設定・集計!$B$2,INT(A292/100),A292-INT(A292/100)*100)</f>
        <v>43799</v>
      </c>
      <c r="F292" t="str">
        <f t="shared" si="6"/>
        <v/>
      </c>
      <c r="G292" t="str">
        <f t="shared" si="7"/>
        <v/>
      </c>
    </row>
    <row r="293" spans="1:7">
      <c r="A293" s="57">
        <f>INDEX('1月'!$A$1:$E$2000,ROW()-$B$5+2,1)</f>
        <v>0</v>
      </c>
      <c r="B293" s="55" t="str">
        <f>INDEX('1月'!$A$1:$E$2000,ROW()-$B$5+2,2)&amp;IF(INDEX('1月'!$A$1:$E$2000,ROW()-$B$5+2,3)="","","／"&amp;INDEX('1月'!$A$1:$E$2000,ROW()-$B$5+2,3))</f>
        <v/>
      </c>
      <c r="C293" s="57">
        <f>INDEX('1月'!$A$1:$E$2000,ROW()-$B$5+2,4)</f>
        <v>0</v>
      </c>
      <c r="D293" s="64">
        <f>INDEX('1月'!$A$1:$E$2000,ROW()-$B$5+2,5)</f>
        <v>0</v>
      </c>
      <c r="E293" s="65">
        <f>DATE(設定・集計!$B$2,INT(A293/100),A293-INT(A293/100)*100)</f>
        <v>43799</v>
      </c>
      <c r="F293" t="str">
        <f t="shared" si="6"/>
        <v/>
      </c>
      <c r="G293" t="str">
        <f t="shared" si="7"/>
        <v/>
      </c>
    </row>
    <row r="294" spans="1:7">
      <c r="A294" s="57">
        <f>INDEX('1月'!$A$1:$E$2000,ROW()-$B$5+2,1)</f>
        <v>0</v>
      </c>
      <c r="B294" s="55" t="str">
        <f>INDEX('1月'!$A$1:$E$2000,ROW()-$B$5+2,2)&amp;IF(INDEX('1月'!$A$1:$E$2000,ROW()-$B$5+2,3)="","","／"&amp;INDEX('1月'!$A$1:$E$2000,ROW()-$B$5+2,3))</f>
        <v/>
      </c>
      <c r="C294" s="57">
        <f>INDEX('1月'!$A$1:$E$2000,ROW()-$B$5+2,4)</f>
        <v>0</v>
      </c>
      <c r="D294" s="64">
        <f>INDEX('1月'!$A$1:$E$2000,ROW()-$B$5+2,5)</f>
        <v>0</v>
      </c>
      <c r="E294" s="65">
        <f>DATE(設定・集計!$B$2,INT(A294/100),A294-INT(A294/100)*100)</f>
        <v>43799</v>
      </c>
      <c r="F294" t="str">
        <f t="shared" ref="F294:F357" si="8">IF(A294=0,"",A294*10000+ROW())</f>
        <v/>
      </c>
      <c r="G294" t="str">
        <f t="shared" si="7"/>
        <v/>
      </c>
    </row>
    <row r="295" spans="1:7">
      <c r="A295" s="57">
        <f>INDEX('1月'!$A$1:$E$2000,ROW()-$B$5+2,1)</f>
        <v>0</v>
      </c>
      <c r="B295" s="55" t="str">
        <f>INDEX('1月'!$A$1:$E$2000,ROW()-$B$5+2,2)&amp;IF(INDEX('1月'!$A$1:$E$2000,ROW()-$B$5+2,3)="","","／"&amp;INDEX('1月'!$A$1:$E$2000,ROW()-$B$5+2,3))</f>
        <v/>
      </c>
      <c r="C295" s="57">
        <f>INDEX('1月'!$A$1:$E$2000,ROW()-$B$5+2,4)</f>
        <v>0</v>
      </c>
      <c r="D295" s="64">
        <f>INDEX('1月'!$A$1:$E$2000,ROW()-$B$5+2,5)</f>
        <v>0</v>
      </c>
      <c r="E295" s="65">
        <f>DATE(設定・集計!$B$2,INT(A295/100),A295-INT(A295/100)*100)</f>
        <v>43799</v>
      </c>
      <c r="F295" t="str">
        <f t="shared" si="8"/>
        <v/>
      </c>
      <c r="G295" t="str">
        <f t="shared" si="7"/>
        <v/>
      </c>
    </row>
    <row r="296" spans="1:7">
      <c r="A296" s="57">
        <f>INDEX('1月'!$A$1:$E$2000,ROW()-$B$5+2,1)</f>
        <v>0</v>
      </c>
      <c r="B296" s="55" t="str">
        <f>INDEX('1月'!$A$1:$E$2000,ROW()-$B$5+2,2)&amp;IF(INDEX('1月'!$A$1:$E$2000,ROW()-$B$5+2,3)="","","／"&amp;INDEX('1月'!$A$1:$E$2000,ROW()-$B$5+2,3))</f>
        <v/>
      </c>
      <c r="C296" s="57">
        <f>INDEX('1月'!$A$1:$E$2000,ROW()-$B$5+2,4)</f>
        <v>0</v>
      </c>
      <c r="D296" s="64">
        <f>INDEX('1月'!$A$1:$E$2000,ROW()-$B$5+2,5)</f>
        <v>0</v>
      </c>
      <c r="E296" s="65">
        <f>DATE(設定・集計!$B$2,INT(A296/100),A296-INT(A296/100)*100)</f>
        <v>43799</v>
      </c>
      <c r="F296" t="str">
        <f t="shared" si="8"/>
        <v/>
      </c>
      <c r="G296" t="str">
        <f t="shared" si="7"/>
        <v/>
      </c>
    </row>
    <row r="297" spans="1:7">
      <c r="A297" s="57">
        <f>INDEX('1月'!$A$1:$E$2000,ROW()-$B$5+2,1)</f>
        <v>0</v>
      </c>
      <c r="B297" s="55" t="str">
        <f>INDEX('1月'!$A$1:$E$2000,ROW()-$B$5+2,2)&amp;IF(INDEX('1月'!$A$1:$E$2000,ROW()-$B$5+2,3)="","","／"&amp;INDEX('1月'!$A$1:$E$2000,ROW()-$B$5+2,3))</f>
        <v/>
      </c>
      <c r="C297" s="57">
        <f>INDEX('1月'!$A$1:$E$2000,ROW()-$B$5+2,4)</f>
        <v>0</v>
      </c>
      <c r="D297" s="64">
        <f>INDEX('1月'!$A$1:$E$2000,ROW()-$B$5+2,5)</f>
        <v>0</v>
      </c>
      <c r="E297" s="65">
        <f>DATE(設定・集計!$B$2,INT(A297/100),A297-INT(A297/100)*100)</f>
        <v>43799</v>
      </c>
      <c r="F297" t="str">
        <f t="shared" si="8"/>
        <v/>
      </c>
      <c r="G297" t="str">
        <f t="shared" si="7"/>
        <v/>
      </c>
    </row>
    <row r="298" spans="1:7">
      <c r="A298" s="57">
        <f>INDEX('1月'!$A$1:$E$2000,ROW()-$B$5+2,1)</f>
        <v>0</v>
      </c>
      <c r="B298" s="55" t="str">
        <f>INDEX('1月'!$A$1:$E$2000,ROW()-$B$5+2,2)&amp;IF(INDEX('1月'!$A$1:$E$2000,ROW()-$B$5+2,3)="","","／"&amp;INDEX('1月'!$A$1:$E$2000,ROW()-$B$5+2,3))</f>
        <v/>
      </c>
      <c r="C298" s="57">
        <f>INDEX('1月'!$A$1:$E$2000,ROW()-$B$5+2,4)</f>
        <v>0</v>
      </c>
      <c r="D298" s="64">
        <f>INDEX('1月'!$A$1:$E$2000,ROW()-$B$5+2,5)</f>
        <v>0</v>
      </c>
      <c r="E298" s="65">
        <f>DATE(設定・集計!$B$2,INT(A298/100),A298-INT(A298/100)*100)</f>
        <v>43799</v>
      </c>
      <c r="F298" t="str">
        <f t="shared" si="8"/>
        <v/>
      </c>
      <c r="G298" t="str">
        <f t="shared" si="7"/>
        <v/>
      </c>
    </row>
    <row r="299" spans="1:7">
      <c r="A299" s="57">
        <f>INDEX('1月'!$A$1:$E$2000,ROW()-$B$5+2,1)</f>
        <v>0</v>
      </c>
      <c r="B299" s="55" t="str">
        <f>INDEX('1月'!$A$1:$E$2000,ROW()-$B$5+2,2)&amp;IF(INDEX('1月'!$A$1:$E$2000,ROW()-$B$5+2,3)="","","／"&amp;INDEX('1月'!$A$1:$E$2000,ROW()-$B$5+2,3))</f>
        <v/>
      </c>
      <c r="C299" s="57">
        <f>INDEX('1月'!$A$1:$E$2000,ROW()-$B$5+2,4)</f>
        <v>0</v>
      </c>
      <c r="D299" s="64">
        <f>INDEX('1月'!$A$1:$E$2000,ROW()-$B$5+2,5)</f>
        <v>0</v>
      </c>
      <c r="E299" s="65">
        <f>DATE(設定・集計!$B$2,INT(A299/100),A299-INT(A299/100)*100)</f>
        <v>43799</v>
      </c>
      <c r="F299" t="str">
        <f t="shared" si="8"/>
        <v/>
      </c>
      <c r="G299" t="str">
        <f t="shared" si="7"/>
        <v/>
      </c>
    </row>
    <row r="300" spans="1:7">
      <c r="A300" s="57">
        <f>INDEX('1月'!$A$1:$E$2000,ROW()-$B$5+2,1)</f>
        <v>0</v>
      </c>
      <c r="B300" s="55" t="str">
        <f>INDEX('1月'!$A$1:$E$2000,ROW()-$B$5+2,2)&amp;IF(INDEX('1月'!$A$1:$E$2000,ROW()-$B$5+2,3)="","","／"&amp;INDEX('1月'!$A$1:$E$2000,ROW()-$B$5+2,3))</f>
        <v/>
      </c>
      <c r="C300" s="57">
        <f>INDEX('1月'!$A$1:$E$2000,ROW()-$B$5+2,4)</f>
        <v>0</v>
      </c>
      <c r="D300" s="64">
        <f>INDEX('1月'!$A$1:$E$2000,ROW()-$B$5+2,5)</f>
        <v>0</v>
      </c>
      <c r="E300" s="65">
        <f>DATE(設定・集計!$B$2,INT(A300/100),A300-INT(A300/100)*100)</f>
        <v>43799</v>
      </c>
      <c r="F300" t="str">
        <f t="shared" si="8"/>
        <v/>
      </c>
      <c r="G300" t="str">
        <f t="shared" si="7"/>
        <v/>
      </c>
    </row>
    <row r="301" spans="1:7">
      <c r="A301" s="57">
        <f>INDEX('1月'!$A$1:$E$2000,ROW()-$B$5+2,1)</f>
        <v>0</v>
      </c>
      <c r="B301" s="55" t="str">
        <f>INDEX('1月'!$A$1:$E$2000,ROW()-$B$5+2,2)&amp;IF(INDEX('1月'!$A$1:$E$2000,ROW()-$B$5+2,3)="","","／"&amp;INDEX('1月'!$A$1:$E$2000,ROW()-$B$5+2,3))</f>
        <v/>
      </c>
      <c r="C301" s="57">
        <f>INDEX('1月'!$A$1:$E$2000,ROW()-$B$5+2,4)</f>
        <v>0</v>
      </c>
      <c r="D301" s="64">
        <f>INDEX('1月'!$A$1:$E$2000,ROW()-$B$5+2,5)</f>
        <v>0</v>
      </c>
      <c r="E301" s="65">
        <f>DATE(設定・集計!$B$2,INT(A301/100),A301-INT(A301/100)*100)</f>
        <v>43799</v>
      </c>
      <c r="F301" t="str">
        <f t="shared" si="8"/>
        <v/>
      </c>
      <c r="G301" t="str">
        <f t="shared" si="7"/>
        <v/>
      </c>
    </row>
    <row r="302" spans="1:7">
      <c r="A302" s="57">
        <f>INDEX('1月'!$A$1:$E$2000,ROW()-$B$5+2,1)</f>
        <v>0</v>
      </c>
      <c r="B302" s="55" t="str">
        <f>INDEX('1月'!$A$1:$E$2000,ROW()-$B$5+2,2)&amp;IF(INDEX('1月'!$A$1:$E$2000,ROW()-$B$5+2,3)="","","／"&amp;INDEX('1月'!$A$1:$E$2000,ROW()-$B$5+2,3))</f>
        <v/>
      </c>
      <c r="C302" s="57">
        <f>INDEX('1月'!$A$1:$E$2000,ROW()-$B$5+2,4)</f>
        <v>0</v>
      </c>
      <c r="D302" s="64">
        <f>INDEX('1月'!$A$1:$E$2000,ROW()-$B$5+2,5)</f>
        <v>0</v>
      </c>
      <c r="E302" s="65">
        <f>DATE(設定・集計!$B$2,INT(A302/100),A302-INT(A302/100)*100)</f>
        <v>43799</v>
      </c>
      <c r="F302" t="str">
        <f t="shared" si="8"/>
        <v/>
      </c>
      <c r="G302" t="str">
        <f t="shared" si="7"/>
        <v/>
      </c>
    </row>
    <row r="303" spans="1:7">
      <c r="A303" s="57">
        <f>INDEX('1月'!$A$1:$E$2000,ROW()-$B$5+2,1)</f>
        <v>0</v>
      </c>
      <c r="B303" s="55" t="str">
        <f>INDEX('1月'!$A$1:$E$2000,ROW()-$B$5+2,2)&amp;IF(INDEX('1月'!$A$1:$E$2000,ROW()-$B$5+2,3)="","","／"&amp;INDEX('1月'!$A$1:$E$2000,ROW()-$B$5+2,3))</f>
        <v/>
      </c>
      <c r="C303" s="57">
        <f>INDEX('1月'!$A$1:$E$2000,ROW()-$B$5+2,4)</f>
        <v>0</v>
      </c>
      <c r="D303" s="64">
        <f>INDEX('1月'!$A$1:$E$2000,ROW()-$B$5+2,5)</f>
        <v>0</v>
      </c>
      <c r="E303" s="65">
        <f>DATE(設定・集計!$B$2,INT(A303/100),A303-INT(A303/100)*100)</f>
        <v>43799</v>
      </c>
      <c r="F303" t="str">
        <f t="shared" si="8"/>
        <v/>
      </c>
      <c r="G303" t="str">
        <f t="shared" ref="G303:G366" si="9">IF(F303="","",RANK(F303,$F$46:$F$6000,1))</f>
        <v/>
      </c>
    </row>
    <row r="304" spans="1:7">
      <c r="A304" s="57">
        <f>INDEX('1月'!$A$1:$E$2000,ROW()-$B$5+2,1)</f>
        <v>0</v>
      </c>
      <c r="B304" s="55" t="str">
        <f>INDEX('1月'!$A$1:$E$2000,ROW()-$B$5+2,2)&amp;IF(INDEX('1月'!$A$1:$E$2000,ROW()-$B$5+2,3)="","","／"&amp;INDEX('1月'!$A$1:$E$2000,ROW()-$B$5+2,3))</f>
        <v/>
      </c>
      <c r="C304" s="57">
        <f>INDEX('1月'!$A$1:$E$2000,ROW()-$B$5+2,4)</f>
        <v>0</v>
      </c>
      <c r="D304" s="64">
        <f>INDEX('1月'!$A$1:$E$2000,ROW()-$B$5+2,5)</f>
        <v>0</v>
      </c>
      <c r="E304" s="65">
        <f>DATE(設定・集計!$B$2,INT(A304/100),A304-INT(A304/100)*100)</f>
        <v>43799</v>
      </c>
      <c r="F304" t="str">
        <f t="shared" si="8"/>
        <v/>
      </c>
      <c r="G304" t="str">
        <f t="shared" si="9"/>
        <v/>
      </c>
    </row>
    <row r="305" spans="1:7">
      <c r="A305" s="57">
        <f>INDEX('1月'!$A$1:$E$2000,ROW()-$B$5+2,1)</f>
        <v>0</v>
      </c>
      <c r="B305" s="55" t="str">
        <f>INDEX('1月'!$A$1:$E$2000,ROW()-$B$5+2,2)&amp;IF(INDEX('1月'!$A$1:$E$2000,ROW()-$B$5+2,3)="","","／"&amp;INDEX('1月'!$A$1:$E$2000,ROW()-$B$5+2,3))</f>
        <v/>
      </c>
      <c r="C305" s="57">
        <f>INDEX('1月'!$A$1:$E$2000,ROW()-$B$5+2,4)</f>
        <v>0</v>
      </c>
      <c r="D305" s="64">
        <f>INDEX('1月'!$A$1:$E$2000,ROW()-$B$5+2,5)</f>
        <v>0</v>
      </c>
      <c r="E305" s="65">
        <f>DATE(設定・集計!$B$2,INT(A305/100),A305-INT(A305/100)*100)</f>
        <v>43799</v>
      </c>
      <c r="F305" t="str">
        <f t="shared" si="8"/>
        <v/>
      </c>
      <c r="G305" t="str">
        <f t="shared" si="9"/>
        <v/>
      </c>
    </row>
    <row r="306" spans="1:7">
      <c r="A306" s="57">
        <f>INDEX('1月'!$A$1:$E$2000,ROW()-$B$5+2,1)</f>
        <v>0</v>
      </c>
      <c r="B306" s="55" t="str">
        <f>INDEX('1月'!$A$1:$E$2000,ROW()-$B$5+2,2)&amp;IF(INDEX('1月'!$A$1:$E$2000,ROW()-$B$5+2,3)="","","／"&amp;INDEX('1月'!$A$1:$E$2000,ROW()-$B$5+2,3))</f>
        <v/>
      </c>
      <c r="C306" s="57">
        <f>INDEX('1月'!$A$1:$E$2000,ROW()-$B$5+2,4)</f>
        <v>0</v>
      </c>
      <c r="D306" s="64">
        <f>INDEX('1月'!$A$1:$E$2000,ROW()-$B$5+2,5)</f>
        <v>0</v>
      </c>
      <c r="E306" s="65">
        <f>DATE(設定・集計!$B$2,INT(A306/100),A306-INT(A306/100)*100)</f>
        <v>43799</v>
      </c>
      <c r="F306" t="str">
        <f t="shared" si="8"/>
        <v/>
      </c>
      <c r="G306" t="str">
        <f t="shared" si="9"/>
        <v/>
      </c>
    </row>
    <row r="307" spans="1:7">
      <c r="A307" s="57">
        <f>INDEX('1月'!$A$1:$E$2000,ROW()-$B$5+2,1)</f>
        <v>0</v>
      </c>
      <c r="B307" s="55" t="str">
        <f>INDEX('1月'!$A$1:$E$2000,ROW()-$B$5+2,2)&amp;IF(INDEX('1月'!$A$1:$E$2000,ROW()-$B$5+2,3)="","","／"&amp;INDEX('1月'!$A$1:$E$2000,ROW()-$B$5+2,3))</f>
        <v/>
      </c>
      <c r="C307" s="57">
        <f>INDEX('1月'!$A$1:$E$2000,ROW()-$B$5+2,4)</f>
        <v>0</v>
      </c>
      <c r="D307" s="64">
        <f>INDEX('1月'!$A$1:$E$2000,ROW()-$B$5+2,5)</f>
        <v>0</v>
      </c>
      <c r="E307" s="65">
        <f>DATE(設定・集計!$B$2,INT(A307/100),A307-INT(A307/100)*100)</f>
        <v>43799</v>
      </c>
      <c r="F307" t="str">
        <f t="shared" si="8"/>
        <v/>
      </c>
      <c r="G307" t="str">
        <f t="shared" si="9"/>
        <v/>
      </c>
    </row>
    <row r="308" spans="1:7">
      <c r="A308" s="57">
        <f>INDEX('1月'!$A$1:$E$2000,ROW()-$B$5+2,1)</f>
        <v>0</v>
      </c>
      <c r="B308" s="55" t="str">
        <f>INDEX('1月'!$A$1:$E$2000,ROW()-$B$5+2,2)&amp;IF(INDEX('1月'!$A$1:$E$2000,ROW()-$B$5+2,3)="","","／"&amp;INDEX('1月'!$A$1:$E$2000,ROW()-$B$5+2,3))</f>
        <v/>
      </c>
      <c r="C308" s="57">
        <f>INDEX('1月'!$A$1:$E$2000,ROW()-$B$5+2,4)</f>
        <v>0</v>
      </c>
      <c r="D308" s="64">
        <f>INDEX('1月'!$A$1:$E$2000,ROW()-$B$5+2,5)</f>
        <v>0</v>
      </c>
      <c r="E308" s="65">
        <f>DATE(設定・集計!$B$2,INT(A308/100),A308-INT(A308/100)*100)</f>
        <v>43799</v>
      </c>
      <c r="F308" t="str">
        <f t="shared" si="8"/>
        <v/>
      </c>
      <c r="G308" t="str">
        <f t="shared" si="9"/>
        <v/>
      </c>
    </row>
    <row r="309" spans="1:7">
      <c r="A309" s="57">
        <f>INDEX('1月'!$A$1:$E$2000,ROW()-$B$5+2,1)</f>
        <v>0</v>
      </c>
      <c r="B309" s="55" t="str">
        <f>INDEX('1月'!$A$1:$E$2000,ROW()-$B$5+2,2)&amp;IF(INDEX('1月'!$A$1:$E$2000,ROW()-$B$5+2,3)="","","／"&amp;INDEX('1月'!$A$1:$E$2000,ROW()-$B$5+2,3))</f>
        <v/>
      </c>
      <c r="C309" s="57">
        <f>INDEX('1月'!$A$1:$E$2000,ROW()-$B$5+2,4)</f>
        <v>0</v>
      </c>
      <c r="D309" s="64">
        <f>INDEX('1月'!$A$1:$E$2000,ROW()-$B$5+2,5)</f>
        <v>0</v>
      </c>
      <c r="E309" s="65">
        <f>DATE(設定・集計!$B$2,INT(A309/100),A309-INT(A309/100)*100)</f>
        <v>43799</v>
      </c>
      <c r="F309" t="str">
        <f t="shared" si="8"/>
        <v/>
      </c>
      <c r="G309" t="str">
        <f t="shared" si="9"/>
        <v/>
      </c>
    </row>
    <row r="310" spans="1:7">
      <c r="A310" s="57">
        <f>INDEX('1月'!$A$1:$E$2000,ROW()-$B$5+2,1)</f>
        <v>0</v>
      </c>
      <c r="B310" s="55" t="str">
        <f>INDEX('1月'!$A$1:$E$2000,ROW()-$B$5+2,2)&amp;IF(INDEX('1月'!$A$1:$E$2000,ROW()-$B$5+2,3)="","","／"&amp;INDEX('1月'!$A$1:$E$2000,ROW()-$B$5+2,3))</f>
        <v/>
      </c>
      <c r="C310" s="57">
        <f>INDEX('1月'!$A$1:$E$2000,ROW()-$B$5+2,4)</f>
        <v>0</v>
      </c>
      <c r="D310" s="64">
        <f>INDEX('1月'!$A$1:$E$2000,ROW()-$B$5+2,5)</f>
        <v>0</v>
      </c>
      <c r="E310" s="65">
        <f>DATE(設定・集計!$B$2,INT(A310/100),A310-INT(A310/100)*100)</f>
        <v>43799</v>
      </c>
      <c r="F310" t="str">
        <f t="shared" si="8"/>
        <v/>
      </c>
      <c r="G310" t="str">
        <f t="shared" si="9"/>
        <v/>
      </c>
    </row>
    <row r="311" spans="1:7">
      <c r="A311" s="57">
        <f>INDEX('1月'!$A$1:$E$2000,ROW()-$B$5+2,1)</f>
        <v>0</v>
      </c>
      <c r="B311" s="55" t="str">
        <f>INDEX('1月'!$A$1:$E$2000,ROW()-$B$5+2,2)&amp;IF(INDEX('1月'!$A$1:$E$2000,ROW()-$B$5+2,3)="","","／"&amp;INDEX('1月'!$A$1:$E$2000,ROW()-$B$5+2,3))</f>
        <v/>
      </c>
      <c r="C311" s="57">
        <f>INDEX('1月'!$A$1:$E$2000,ROW()-$B$5+2,4)</f>
        <v>0</v>
      </c>
      <c r="D311" s="64">
        <f>INDEX('1月'!$A$1:$E$2000,ROW()-$B$5+2,5)</f>
        <v>0</v>
      </c>
      <c r="E311" s="65">
        <f>DATE(設定・集計!$B$2,INT(A311/100),A311-INT(A311/100)*100)</f>
        <v>43799</v>
      </c>
      <c r="F311" t="str">
        <f t="shared" si="8"/>
        <v/>
      </c>
      <c r="G311" t="str">
        <f t="shared" si="9"/>
        <v/>
      </c>
    </row>
    <row r="312" spans="1:7">
      <c r="A312" s="57">
        <f>INDEX('1月'!$A$1:$E$2000,ROW()-$B$5+2,1)</f>
        <v>0</v>
      </c>
      <c r="B312" s="55" t="str">
        <f>INDEX('1月'!$A$1:$E$2000,ROW()-$B$5+2,2)&amp;IF(INDEX('1月'!$A$1:$E$2000,ROW()-$B$5+2,3)="","","／"&amp;INDEX('1月'!$A$1:$E$2000,ROW()-$B$5+2,3))</f>
        <v/>
      </c>
      <c r="C312" s="57">
        <f>INDEX('1月'!$A$1:$E$2000,ROW()-$B$5+2,4)</f>
        <v>0</v>
      </c>
      <c r="D312" s="64">
        <f>INDEX('1月'!$A$1:$E$2000,ROW()-$B$5+2,5)</f>
        <v>0</v>
      </c>
      <c r="E312" s="65">
        <f>DATE(設定・集計!$B$2,INT(A312/100),A312-INT(A312/100)*100)</f>
        <v>43799</v>
      </c>
      <c r="F312" t="str">
        <f t="shared" si="8"/>
        <v/>
      </c>
      <c r="G312" t="str">
        <f t="shared" si="9"/>
        <v/>
      </c>
    </row>
    <row r="313" spans="1:7">
      <c r="A313" s="57">
        <f>INDEX('1月'!$A$1:$E$2000,ROW()-$B$5+2,1)</f>
        <v>0</v>
      </c>
      <c r="B313" s="55" t="str">
        <f>INDEX('1月'!$A$1:$E$2000,ROW()-$B$5+2,2)&amp;IF(INDEX('1月'!$A$1:$E$2000,ROW()-$B$5+2,3)="","","／"&amp;INDEX('1月'!$A$1:$E$2000,ROW()-$B$5+2,3))</f>
        <v/>
      </c>
      <c r="C313" s="57">
        <f>INDEX('1月'!$A$1:$E$2000,ROW()-$B$5+2,4)</f>
        <v>0</v>
      </c>
      <c r="D313" s="64">
        <f>INDEX('1月'!$A$1:$E$2000,ROW()-$B$5+2,5)</f>
        <v>0</v>
      </c>
      <c r="E313" s="65">
        <f>DATE(設定・集計!$B$2,INT(A313/100),A313-INT(A313/100)*100)</f>
        <v>43799</v>
      </c>
      <c r="F313" t="str">
        <f t="shared" si="8"/>
        <v/>
      </c>
      <c r="G313" t="str">
        <f t="shared" si="9"/>
        <v/>
      </c>
    </row>
    <row r="314" spans="1:7">
      <c r="A314" s="57">
        <f>INDEX('1月'!$A$1:$E$2000,ROW()-$B$5+2,1)</f>
        <v>0</v>
      </c>
      <c r="B314" s="55" t="str">
        <f>INDEX('1月'!$A$1:$E$2000,ROW()-$B$5+2,2)&amp;IF(INDEX('1月'!$A$1:$E$2000,ROW()-$B$5+2,3)="","","／"&amp;INDEX('1月'!$A$1:$E$2000,ROW()-$B$5+2,3))</f>
        <v/>
      </c>
      <c r="C314" s="57">
        <f>INDEX('1月'!$A$1:$E$2000,ROW()-$B$5+2,4)</f>
        <v>0</v>
      </c>
      <c r="D314" s="64">
        <f>INDEX('1月'!$A$1:$E$2000,ROW()-$B$5+2,5)</f>
        <v>0</v>
      </c>
      <c r="E314" s="65">
        <f>DATE(設定・集計!$B$2,INT(A314/100),A314-INT(A314/100)*100)</f>
        <v>43799</v>
      </c>
      <c r="F314" t="str">
        <f t="shared" si="8"/>
        <v/>
      </c>
      <c r="G314" t="str">
        <f t="shared" si="9"/>
        <v/>
      </c>
    </row>
    <row r="315" spans="1:7">
      <c r="A315" s="57">
        <f>INDEX('1月'!$A$1:$E$2000,ROW()-$B$5+2,1)</f>
        <v>0</v>
      </c>
      <c r="B315" s="55" t="str">
        <f>INDEX('1月'!$A$1:$E$2000,ROW()-$B$5+2,2)&amp;IF(INDEX('1月'!$A$1:$E$2000,ROW()-$B$5+2,3)="","","／"&amp;INDEX('1月'!$A$1:$E$2000,ROW()-$B$5+2,3))</f>
        <v/>
      </c>
      <c r="C315" s="57">
        <f>INDEX('1月'!$A$1:$E$2000,ROW()-$B$5+2,4)</f>
        <v>0</v>
      </c>
      <c r="D315" s="64">
        <f>INDEX('1月'!$A$1:$E$2000,ROW()-$B$5+2,5)</f>
        <v>0</v>
      </c>
      <c r="E315" s="65">
        <f>DATE(設定・集計!$B$2,INT(A315/100),A315-INT(A315/100)*100)</f>
        <v>43799</v>
      </c>
      <c r="F315" t="str">
        <f t="shared" si="8"/>
        <v/>
      </c>
      <c r="G315" t="str">
        <f t="shared" si="9"/>
        <v/>
      </c>
    </row>
    <row r="316" spans="1:7">
      <c r="A316" s="57">
        <f>INDEX('1月'!$A$1:$E$2000,ROW()-$B$5+2,1)</f>
        <v>0</v>
      </c>
      <c r="B316" s="55" t="str">
        <f>INDEX('1月'!$A$1:$E$2000,ROW()-$B$5+2,2)&amp;IF(INDEX('1月'!$A$1:$E$2000,ROW()-$B$5+2,3)="","","／"&amp;INDEX('1月'!$A$1:$E$2000,ROW()-$B$5+2,3))</f>
        <v/>
      </c>
      <c r="C316" s="57">
        <f>INDEX('1月'!$A$1:$E$2000,ROW()-$B$5+2,4)</f>
        <v>0</v>
      </c>
      <c r="D316" s="64">
        <f>INDEX('1月'!$A$1:$E$2000,ROW()-$B$5+2,5)</f>
        <v>0</v>
      </c>
      <c r="E316" s="65">
        <f>DATE(設定・集計!$B$2,INT(A316/100),A316-INT(A316/100)*100)</f>
        <v>43799</v>
      </c>
      <c r="F316" t="str">
        <f t="shared" si="8"/>
        <v/>
      </c>
      <c r="G316" t="str">
        <f t="shared" si="9"/>
        <v/>
      </c>
    </row>
    <row r="317" spans="1:7">
      <c r="A317" s="57">
        <f>INDEX('1月'!$A$1:$E$2000,ROW()-$B$5+2,1)</f>
        <v>0</v>
      </c>
      <c r="B317" s="55" t="str">
        <f>INDEX('1月'!$A$1:$E$2000,ROW()-$B$5+2,2)&amp;IF(INDEX('1月'!$A$1:$E$2000,ROW()-$B$5+2,3)="","","／"&amp;INDEX('1月'!$A$1:$E$2000,ROW()-$B$5+2,3))</f>
        <v/>
      </c>
      <c r="C317" s="57">
        <f>INDEX('1月'!$A$1:$E$2000,ROW()-$B$5+2,4)</f>
        <v>0</v>
      </c>
      <c r="D317" s="64">
        <f>INDEX('1月'!$A$1:$E$2000,ROW()-$B$5+2,5)</f>
        <v>0</v>
      </c>
      <c r="E317" s="65">
        <f>DATE(設定・集計!$B$2,INT(A317/100),A317-INT(A317/100)*100)</f>
        <v>43799</v>
      </c>
      <c r="F317" t="str">
        <f t="shared" si="8"/>
        <v/>
      </c>
      <c r="G317" t="str">
        <f t="shared" si="9"/>
        <v/>
      </c>
    </row>
    <row r="318" spans="1:7">
      <c r="A318" s="57">
        <f>INDEX('1月'!$A$1:$E$2000,ROW()-$B$5+2,1)</f>
        <v>0</v>
      </c>
      <c r="B318" s="55" t="str">
        <f>INDEX('1月'!$A$1:$E$2000,ROW()-$B$5+2,2)&amp;IF(INDEX('1月'!$A$1:$E$2000,ROW()-$B$5+2,3)="","","／"&amp;INDEX('1月'!$A$1:$E$2000,ROW()-$B$5+2,3))</f>
        <v/>
      </c>
      <c r="C318" s="57">
        <f>INDEX('1月'!$A$1:$E$2000,ROW()-$B$5+2,4)</f>
        <v>0</v>
      </c>
      <c r="D318" s="64">
        <f>INDEX('1月'!$A$1:$E$2000,ROW()-$B$5+2,5)</f>
        <v>0</v>
      </c>
      <c r="E318" s="65">
        <f>DATE(設定・集計!$B$2,INT(A318/100),A318-INT(A318/100)*100)</f>
        <v>43799</v>
      </c>
      <c r="F318" t="str">
        <f t="shared" si="8"/>
        <v/>
      </c>
      <c r="G318" t="str">
        <f t="shared" si="9"/>
        <v/>
      </c>
    </row>
    <row r="319" spans="1:7">
      <c r="A319" s="57">
        <f>INDEX('1月'!$A$1:$E$2000,ROW()-$B$5+2,1)</f>
        <v>0</v>
      </c>
      <c r="B319" s="55" t="str">
        <f>INDEX('1月'!$A$1:$E$2000,ROW()-$B$5+2,2)&amp;IF(INDEX('1月'!$A$1:$E$2000,ROW()-$B$5+2,3)="","","／"&amp;INDEX('1月'!$A$1:$E$2000,ROW()-$B$5+2,3))</f>
        <v/>
      </c>
      <c r="C319" s="57">
        <f>INDEX('1月'!$A$1:$E$2000,ROW()-$B$5+2,4)</f>
        <v>0</v>
      </c>
      <c r="D319" s="64">
        <f>INDEX('1月'!$A$1:$E$2000,ROW()-$B$5+2,5)</f>
        <v>0</v>
      </c>
      <c r="E319" s="65">
        <f>DATE(設定・集計!$B$2,INT(A319/100),A319-INT(A319/100)*100)</f>
        <v>43799</v>
      </c>
      <c r="F319" t="str">
        <f t="shared" si="8"/>
        <v/>
      </c>
      <c r="G319" t="str">
        <f t="shared" si="9"/>
        <v/>
      </c>
    </row>
    <row r="320" spans="1:7">
      <c r="A320" s="57">
        <f>INDEX('1月'!$A$1:$E$2000,ROW()-$B$5+2,1)</f>
        <v>0</v>
      </c>
      <c r="B320" s="55" t="str">
        <f>INDEX('1月'!$A$1:$E$2000,ROW()-$B$5+2,2)&amp;IF(INDEX('1月'!$A$1:$E$2000,ROW()-$B$5+2,3)="","","／"&amp;INDEX('1月'!$A$1:$E$2000,ROW()-$B$5+2,3))</f>
        <v/>
      </c>
      <c r="C320" s="57">
        <f>INDEX('1月'!$A$1:$E$2000,ROW()-$B$5+2,4)</f>
        <v>0</v>
      </c>
      <c r="D320" s="64">
        <f>INDEX('1月'!$A$1:$E$2000,ROW()-$B$5+2,5)</f>
        <v>0</v>
      </c>
      <c r="E320" s="65">
        <f>DATE(設定・集計!$B$2,INT(A320/100),A320-INT(A320/100)*100)</f>
        <v>43799</v>
      </c>
      <c r="F320" t="str">
        <f t="shared" si="8"/>
        <v/>
      </c>
      <c r="G320" t="str">
        <f t="shared" si="9"/>
        <v/>
      </c>
    </row>
    <row r="321" spans="1:7">
      <c r="A321" s="57">
        <f>INDEX('1月'!$A$1:$E$2000,ROW()-$B$5+2,1)</f>
        <v>0</v>
      </c>
      <c r="B321" s="55" t="str">
        <f>INDEX('1月'!$A$1:$E$2000,ROW()-$B$5+2,2)&amp;IF(INDEX('1月'!$A$1:$E$2000,ROW()-$B$5+2,3)="","","／"&amp;INDEX('1月'!$A$1:$E$2000,ROW()-$B$5+2,3))</f>
        <v/>
      </c>
      <c r="C321" s="57">
        <f>INDEX('1月'!$A$1:$E$2000,ROW()-$B$5+2,4)</f>
        <v>0</v>
      </c>
      <c r="D321" s="64">
        <f>INDEX('1月'!$A$1:$E$2000,ROW()-$B$5+2,5)</f>
        <v>0</v>
      </c>
      <c r="E321" s="65">
        <f>DATE(設定・集計!$B$2,INT(A321/100),A321-INT(A321/100)*100)</f>
        <v>43799</v>
      </c>
      <c r="F321" t="str">
        <f t="shared" si="8"/>
        <v/>
      </c>
      <c r="G321" t="str">
        <f t="shared" si="9"/>
        <v/>
      </c>
    </row>
    <row r="322" spans="1:7">
      <c r="A322" s="57">
        <f>INDEX('1月'!$A$1:$E$2000,ROW()-$B$5+2,1)</f>
        <v>0</v>
      </c>
      <c r="B322" s="55" t="str">
        <f>INDEX('1月'!$A$1:$E$2000,ROW()-$B$5+2,2)&amp;IF(INDEX('1月'!$A$1:$E$2000,ROW()-$B$5+2,3)="","","／"&amp;INDEX('1月'!$A$1:$E$2000,ROW()-$B$5+2,3))</f>
        <v/>
      </c>
      <c r="C322" s="57">
        <f>INDEX('1月'!$A$1:$E$2000,ROW()-$B$5+2,4)</f>
        <v>0</v>
      </c>
      <c r="D322" s="64">
        <f>INDEX('1月'!$A$1:$E$2000,ROW()-$B$5+2,5)</f>
        <v>0</v>
      </c>
      <c r="E322" s="65">
        <f>DATE(設定・集計!$B$2,INT(A322/100),A322-INT(A322/100)*100)</f>
        <v>43799</v>
      </c>
      <c r="F322" t="str">
        <f t="shared" si="8"/>
        <v/>
      </c>
      <c r="G322" t="str">
        <f t="shared" si="9"/>
        <v/>
      </c>
    </row>
    <row r="323" spans="1:7">
      <c r="A323" s="57">
        <f>INDEX('1月'!$A$1:$E$2000,ROW()-$B$5+2,1)</f>
        <v>0</v>
      </c>
      <c r="B323" s="55" t="str">
        <f>INDEX('1月'!$A$1:$E$2000,ROW()-$B$5+2,2)&amp;IF(INDEX('1月'!$A$1:$E$2000,ROW()-$B$5+2,3)="","","／"&amp;INDEX('1月'!$A$1:$E$2000,ROW()-$B$5+2,3))</f>
        <v/>
      </c>
      <c r="C323" s="57">
        <f>INDEX('1月'!$A$1:$E$2000,ROW()-$B$5+2,4)</f>
        <v>0</v>
      </c>
      <c r="D323" s="64">
        <f>INDEX('1月'!$A$1:$E$2000,ROW()-$B$5+2,5)</f>
        <v>0</v>
      </c>
      <c r="E323" s="65">
        <f>DATE(設定・集計!$B$2,INT(A323/100),A323-INT(A323/100)*100)</f>
        <v>43799</v>
      </c>
      <c r="F323" t="str">
        <f t="shared" si="8"/>
        <v/>
      </c>
      <c r="G323" t="str">
        <f t="shared" si="9"/>
        <v/>
      </c>
    </row>
    <row r="324" spans="1:7">
      <c r="A324" s="57">
        <f>INDEX('1月'!$A$1:$E$2000,ROW()-$B$5+2,1)</f>
        <v>0</v>
      </c>
      <c r="B324" s="55" t="str">
        <f>INDEX('1月'!$A$1:$E$2000,ROW()-$B$5+2,2)&amp;IF(INDEX('1月'!$A$1:$E$2000,ROW()-$B$5+2,3)="","","／"&amp;INDEX('1月'!$A$1:$E$2000,ROW()-$B$5+2,3))</f>
        <v/>
      </c>
      <c r="C324" s="57">
        <f>INDEX('1月'!$A$1:$E$2000,ROW()-$B$5+2,4)</f>
        <v>0</v>
      </c>
      <c r="D324" s="64">
        <f>INDEX('1月'!$A$1:$E$2000,ROW()-$B$5+2,5)</f>
        <v>0</v>
      </c>
      <c r="E324" s="65">
        <f>DATE(設定・集計!$B$2,INT(A324/100),A324-INT(A324/100)*100)</f>
        <v>43799</v>
      </c>
      <c r="F324" t="str">
        <f t="shared" si="8"/>
        <v/>
      </c>
      <c r="G324" t="str">
        <f t="shared" si="9"/>
        <v/>
      </c>
    </row>
    <row r="325" spans="1:7">
      <c r="A325" s="57">
        <f>INDEX('1月'!$A$1:$E$2000,ROW()-$B$5+2,1)</f>
        <v>0</v>
      </c>
      <c r="B325" s="55" t="str">
        <f>INDEX('1月'!$A$1:$E$2000,ROW()-$B$5+2,2)&amp;IF(INDEX('1月'!$A$1:$E$2000,ROW()-$B$5+2,3)="","","／"&amp;INDEX('1月'!$A$1:$E$2000,ROW()-$B$5+2,3))</f>
        <v/>
      </c>
      <c r="C325" s="57">
        <f>INDEX('1月'!$A$1:$E$2000,ROW()-$B$5+2,4)</f>
        <v>0</v>
      </c>
      <c r="D325" s="64">
        <f>INDEX('1月'!$A$1:$E$2000,ROW()-$B$5+2,5)</f>
        <v>0</v>
      </c>
      <c r="E325" s="65">
        <f>DATE(設定・集計!$B$2,INT(A325/100),A325-INT(A325/100)*100)</f>
        <v>43799</v>
      </c>
      <c r="F325" t="str">
        <f t="shared" si="8"/>
        <v/>
      </c>
      <c r="G325" t="str">
        <f t="shared" si="9"/>
        <v/>
      </c>
    </row>
    <row r="326" spans="1:7">
      <c r="A326" s="57">
        <f>INDEX('1月'!$A$1:$E$2000,ROW()-$B$5+2,1)</f>
        <v>0</v>
      </c>
      <c r="B326" s="55" t="str">
        <f>INDEX('1月'!$A$1:$E$2000,ROW()-$B$5+2,2)&amp;IF(INDEX('1月'!$A$1:$E$2000,ROW()-$B$5+2,3)="","","／"&amp;INDEX('1月'!$A$1:$E$2000,ROW()-$B$5+2,3))</f>
        <v/>
      </c>
      <c r="C326" s="57">
        <f>INDEX('1月'!$A$1:$E$2000,ROW()-$B$5+2,4)</f>
        <v>0</v>
      </c>
      <c r="D326" s="64">
        <f>INDEX('1月'!$A$1:$E$2000,ROW()-$B$5+2,5)</f>
        <v>0</v>
      </c>
      <c r="E326" s="65">
        <f>DATE(設定・集計!$B$2,INT(A326/100),A326-INT(A326/100)*100)</f>
        <v>43799</v>
      </c>
      <c r="F326" t="str">
        <f t="shared" si="8"/>
        <v/>
      </c>
      <c r="G326" t="str">
        <f t="shared" si="9"/>
        <v/>
      </c>
    </row>
    <row r="327" spans="1:7">
      <c r="A327" s="57">
        <f>INDEX('1月'!$A$1:$E$2000,ROW()-$B$5+2,1)</f>
        <v>0</v>
      </c>
      <c r="B327" s="55" t="str">
        <f>INDEX('1月'!$A$1:$E$2000,ROW()-$B$5+2,2)&amp;IF(INDEX('1月'!$A$1:$E$2000,ROW()-$B$5+2,3)="","","／"&amp;INDEX('1月'!$A$1:$E$2000,ROW()-$B$5+2,3))</f>
        <v/>
      </c>
      <c r="C327" s="57">
        <f>INDEX('1月'!$A$1:$E$2000,ROW()-$B$5+2,4)</f>
        <v>0</v>
      </c>
      <c r="D327" s="64">
        <f>INDEX('1月'!$A$1:$E$2000,ROW()-$B$5+2,5)</f>
        <v>0</v>
      </c>
      <c r="E327" s="65">
        <f>DATE(設定・集計!$B$2,INT(A327/100),A327-INT(A327/100)*100)</f>
        <v>43799</v>
      </c>
      <c r="F327" t="str">
        <f t="shared" si="8"/>
        <v/>
      </c>
      <c r="G327" t="str">
        <f t="shared" si="9"/>
        <v/>
      </c>
    </row>
    <row r="328" spans="1:7">
      <c r="A328" s="57">
        <f>INDEX('1月'!$A$1:$E$2000,ROW()-$B$5+2,1)</f>
        <v>0</v>
      </c>
      <c r="B328" s="55" t="str">
        <f>INDEX('1月'!$A$1:$E$2000,ROW()-$B$5+2,2)&amp;IF(INDEX('1月'!$A$1:$E$2000,ROW()-$B$5+2,3)="","","／"&amp;INDEX('1月'!$A$1:$E$2000,ROW()-$B$5+2,3))</f>
        <v/>
      </c>
      <c r="C328" s="57">
        <f>INDEX('1月'!$A$1:$E$2000,ROW()-$B$5+2,4)</f>
        <v>0</v>
      </c>
      <c r="D328" s="64">
        <f>INDEX('1月'!$A$1:$E$2000,ROW()-$B$5+2,5)</f>
        <v>0</v>
      </c>
      <c r="E328" s="65">
        <f>DATE(設定・集計!$B$2,INT(A328/100),A328-INT(A328/100)*100)</f>
        <v>43799</v>
      </c>
      <c r="F328" t="str">
        <f t="shared" si="8"/>
        <v/>
      </c>
      <c r="G328" t="str">
        <f t="shared" si="9"/>
        <v/>
      </c>
    </row>
    <row r="329" spans="1:7">
      <c r="A329" s="57">
        <f>INDEX('1月'!$A$1:$E$2000,ROW()-$B$5+2,1)</f>
        <v>0</v>
      </c>
      <c r="B329" s="55" t="str">
        <f>INDEX('1月'!$A$1:$E$2000,ROW()-$B$5+2,2)&amp;IF(INDEX('1月'!$A$1:$E$2000,ROW()-$B$5+2,3)="","","／"&amp;INDEX('1月'!$A$1:$E$2000,ROW()-$B$5+2,3))</f>
        <v/>
      </c>
      <c r="C329" s="57">
        <f>INDEX('1月'!$A$1:$E$2000,ROW()-$B$5+2,4)</f>
        <v>0</v>
      </c>
      <c r="D329" s="64">
        <f>INDEX('1月'!$A$1:$E$2000,ROW()-$B$5+2,5)</f>
        <v>0</v>
      </c>
      <c r="E329" s="65">
        <f>DATE(設定・集計!$B$2,INT(A329/100),A329-INT(A329/100)*100)</f>
        <v>43799</v>
      </c>
      <c r="F329" t="str">
        <f t="shared" si="8"/>
        <v/>
      </c>
      <c r="G329" t="str">
        <f t="shared" si="9"/>
        <v/>
      </c>
    </row>
    <row r="330" spans="1:7">
      <c r="A330" s="57">
        <f>INDEX('1月'!$A$1:$E$2000,ROW()-$B$5+2,1)</f>
        <v>0</v>
      </c>
      <c r="B330" s="55" t="str">
        <f>INDEX('1月'!$A$1:$E$2000,ROW()-$B$5+2,2)&amp;IF(INDEX('1月'!$A$1:$E$2000,ROW()-$B$5+2,3)="","","／"&amp;INDEX('1月'!$A$1:$E$2000,ROW()-$B$5+2,3))</f>
        <v/>
      </c>
      <c r="C330" s="57">
        <f>INDEX('1月'!$A$1:$E$2000,ROW()-$B$5+2,4)</f>
        <v>0</v>
      </c>
      <c r="D330" s="64">
        <f>INDEX('1月'!$A$1:$E$2000,ROW()-$B$5+2,5)</f>
        <v>0</v>
      </c>
      <c r="E330" s="65">
        <f>DATE(設定・集計!$B$2,INT(A330/100),A330-INT(A330/100)*100)</f>
        <v>43799</v>
      </c>
      <c r="F330" t="str">
        <f t="shared" si="8"/>
        <v/>
      </c>
      <c r="G330" t="str">
        <f t="shared" si="9"/>
        <v/>
      </c>
    </row>
    <row r="331" spans="1:7">
      <c r="A331" s="57">
        <f>INDEX('1月'!$A$1:$E$2000,ROW()-$B$5+2,1)</f>
        <v>0</v>
      </c>
      <c r="B331" s="55" t="str">
        <f>INDEX('1月'!$A$1:$E$2000,ROW()-$B$5+2,2)&amp;IF(INDEX('1月'!$A$1:$E$2000,ROW()-$B$5+2,3)="","","／"&amp;INDEX('1月'!$A$1:$E$2000,ROW()-$B$5+2,3))</f>
        <v/>
      </c>
      <c r="C331" s="57">
        <f>INDEX('1月'!$A$1:$E$2000,ROW()-$B$5+2,4)</f>
        <v>0</v>
      </c>
      <c r="D331" s="64">
        <f>INDEX('1月'!$A$1:$E$2000,ROW()-$B$5+2,5)</f>
        <v>0</v>
      </c>
      <c r="E331" s="65">
        <f>DATE(設定・集計!$B$2,INT(A331/100),A331-INT(A331/100)*100)</f>
        <v>43799</v>
      </c>
      <c r="F331" t="str">
        <f t="shared" si="8"/>
        <v/>
      </c>
      <c r="G331" t="str">
        <f t="shared" si="9"/>
        <v/>
      </c>
    </row>
    <row r="332" spans="1:7">
      <c r="A332" s="57">
        <f>INDEX('1月'!$A$1:$E$2000,ROW()-$B$5+2,1)</f>
        <v>0</v>
      </c>
      <c r="B332" s="55" t="str">
        <f>INDEX('1月'!$A$1:$E$2000,ROW()-$B$5+2,2)&amp;IF(INDEX('1月'!$A$1:$E$2000,ROW()-$B$5+2,3)="","","／"&amp;INDEX('1月'!$A$1:$E$2000,ROW()-$B$5+2,3))</f>
        <v/>
      </c>
      <c r="C332" s="57">
        <f>INDEX('1月'!$A$1:$E$2000,ROW()-$B$5+2,4)</f>
        <v>0</v>
      </c>
      <c r="D332" s="64">
        <f>INDEX('1月'!$A$1:$E$2000,ROW()-$B$5+2,5)</f>
        <v>0</v>
      </c>
      <c r="E332" s="65">
        <f>DATE(設定・集計!$B$2,INT(A332/100),A332-INT(A332/100)*100)</f>
        <v>43799</v>
      </c>
      <c r="F332" t="str">
        <f t="shared" si="8"/>
        <v/>
      </c>
      <c r="G332" t="str">
        <f t="shared" si="9"/>
        <v/>
      </c>
    </row>
    <row r="333" spans="1:7">
      <c r="A333" s="57">
        <f>INDEX('1月'!$A$1:$E$2000,ROW()-$B$5+2,1)</f>
        <v>0</v>
      </c>
      <c r="B333" s="55" t="str">
        <f>INDEX('1月'!$A$1:$E$2000,ROW()-$B$5+2,2)&amp;IF(INDEX('1月'!$A$1:$E$2000,ROW()-$B$5+2,3)="","","／"&amp;INDEX('1月'!$A$1:$E$2000,ROW()-$B$5+2,3))</f>
        <v/>
      </c>
      <c r="C333" s="57">
        <f>INDEX('1月'!$A$1:$E$2000,ROW()-$B$5+2,4)</f>
        <v>0</v>
      </c>
      <c r="D333" s="64">
        <f>INDEX('1月'!$A$1:$E$2000,ROW()-$B$5+2,5)</f>
        <v>0</v>
      </c>
      <c r="E333" s="65">
        <f>DATE(設定・集計!$B$2,INT(A333/100),A333-INT(A333/100)*100)</f>
        <v>43799</v>
      </c>
      <c r="F333" t="str">
        <f t="shared" si="8"/>
        <v/>
      </c>
      <c r="G333" t="str">
        <f t="shared" si="9"/>
        <v/>
      </c>
    </row>
    <row r="334" spans="1:7">
      <c r="A334" s="57">
        <f>INDEX('1月'!$A$1:$E$2000,ROW()-$B$5+2,1)</f>
        <v>0</v>
      </c>
      <c r="B334" s="55" t="str">
        <f>INDEX('1月'!$A$1:$E$2000,ROW()-$B$5+2,2)&amp;IF(INDEX('1月'!$A$1:$E$2000,ROW()-$B$5+2,3)="","","／"&amp;INDEX('1月'!$A$1:$E$2000,ROW()-$B$5+2,3))</f>
        <v/>
      </c>
      <c r="C334" s="57">
        <f>INDEX('1月'!$A$1:$E$2000,ROW()-$B$5+2,4)</f>
        <v>0</v>
      </c>
      <c r="D334" s="64">
        <f>INDEX('1月'!$A$1:$E$2000,ROW()-$B$5+2,5)</f>
        <v>0</v>
      </c>
      <c r="E334" s="65">
        <f>DATE(設定・集計!$B$2,INT(A334/100),A334-INT(A334/100)*100)</f>
        <v>43799</v>
      </c>
      <c r="F334" t="str">
        <f t="shared" si="8"/>
        <v/>
      </c>
      <c r="G334" t="str">
        <f t="shared" si="9"/>
        <v/>
      </c>
    </row>
    <row r="335" spans="1:7">
      <c r="A335" s="57">
        <f>INDEX('1月'!$A$1:$E$2000,ROW()-$B$5+2,1)</f>
        <v>0</v>
      </c>
      <c r="B335" s="55" t="str">
        <f>INDEX('1月'!$A$1:$E$2000,ROW()-$B$5+2,2)&amp;IF(INDEX('1月'!$A$1:$E$2000,ROW()-$B$5+2,3)="","","／"&amp;INDEX('1月'!$A$1:$E$2000,ROW()-$B$5+2,3))</f>
        <v/>
      </c>
      <c r="C335" s="57">
        <f>INDEX('1月'!$A$1:$E$2000,ROW()-$B$5+2,4)</f>
        <v>0</v>
      </c>
      <c r="D335" s="64">
        <f>INDEX('1月'!$A$1:$E$2000,ROW()-$B$5+2,5)</f>
        <v>0</v>
      </c>
      <c r="E335" s="65">
        <f>DATE(設定・集計!$B$2,INT(A335/100),A335-INT(A335/100)*100)</f>
        <v>43799</v>
      </c>
      <c r="F335" t="str">
        <f t="shared" si="8"/>
        <v/>
      </c>
      <c r="G335" t="str">
        <f t="shared" si="9"/>
        <v/>
      </c>
    </row>
    <row r="336" spans="1:7">
      <c r="A336" s="57">
        <f>INDEX('1月'!$A$1:$E$2000,ROW()-$B$5+2,1)</f>
        <v>0</v>
      </c>
      <c r="B336" s="55" t="str">
        <f>INDEX('1月'!$A$1:$E$2000,ROW()-$B$5+2,2)&amp;IF(INDEX('1月'!$A$1:$E$2000,ROW()-$B$5+2,3)="","","／"&amp;INDEX('1月'!$A$1:$E$2000,ROW()-$B$5+2,3))</f>
        <v/>
      </c>
      <c r="C336" s="57">
        <f>INDEX('1月'!$A$1:$E$2000,ROW()-$B$5+2,4)</f>
        <v>0</v>
      </c>
      <c r="D336" s="64">
        <f>INDEX('1月'!$A$1:$E$2000,ROW()-$B$5+2,5)</f>
        <v>0</v>
      </c>
      <c r="E336" s="65">
        <f>DATE(設定・集計!$B$2,INT(A336/100),A336-INT(A336/100)*100)</f>
        <v>43799</v>
      </c>
      <c r="F336" t="str">
        <f t="shared" si="8"/>
        <v/>
      </c>
      <c r="G336" t="str">
        <f t="shared" si="9"/>
        <v/>
      </c>
    </row>
    <row r="337" spans="1:7">
      <c r="A337" s="57">
        <f>INDEX('1月'!$A$1:$E$2000,ROW()-$B$5+2,1)</f>
        <v>0</v>
      </c>
      <c r="B337" s="55" t="str">
        <f>INDEX('1月'!$A$1:$E$2000,ROW()-$B$5+2,2)&amp;IF(INDEX('1月'!$A$1:$E$2000,ROW()-$B$5+2,3)="","","／"&amp;INDEX('1月'!$A$1:$E$2000,ROW()-$B$5+2,3))</f>
        <v/>
      </c>
      <c r="C337" s="57">
        <f>INDEX('1月'!$A$1:$E$2000,ROW()-$B$5+2,4)</f>
        <v>0</v>
      </c>
      <c r="D337" s="64">
        <f>INDEX('1月'!$A$1:$E$2000,ROW()-$B$5+2,5)</f>
        <v>0</v>
      </c>
      <c r="E337" s="65">
        <f>DATE(設定・集計!$B$2,INT(A337/100),A337-INT(A337/100)*100)</f>
        <v>43799</v>
      </c>
      <c r="F337" t="str">
        <f t="shared" si="8"/>
        <v/>
      </c>
      <c r="G337" t="str">
        <f t="shared" si="9"/>
        <v/>
      </c>
    </row>
    <row r="338" spans="1:7">
      <c r="A338" s="57">
        <f>INDEX('1月'!$A$1:$E$2000,ROW()-$B$5+2,1)</f>
        <v>0</v>
      </c>
      <c r="B338" s="55" t="str">
        <f>INDEX('1月'!$A$1:$E$2000,ROW()-$B$5+2,2)&amp;IF(INDEX('1月'!$A$1:$E$2000,ROW()-$B$5+2,3)="","","／"&amp;INDEX('1月'!$A$1:$E$2000,ROW()-$B$5+2,3))</f>
        <v/>
      </c>
      <c r="C338" s="57">
        <f>INDEX('1月'!$A$1:$E$2000,ROW()-$B$5+2,4)</f>
        <v>0</v>
      </c>
      <c r="D338" s="64">
        <f>INDEX('1月'!$A$1:$E$2000,ROW()-$B$5+2,5)</f>
        <v>0</v>
      </c>
      <c r="E338" s="65">
        <f>DATE(設定・集計!$B$2,INT(A338/100),A338-INT(A338/100)*100)</f>
        <v>43799</v>
      </c>
      <c r="F338" t="str">
        <f t="shared" si="8"/>
        <v/>
      </c>
      <c r="G338" t="str">
        <f t="shared" si="9"/>
        <v/>
      </c>
    </row>
    <row r="339" spans="1:7">
      <c r="A339" s="57">
        <f>INDEX('1月'!$A$1:$E$2000,ROW()-$B$5+2,1)</f>
        <v>0</v>
      </c>
      <c r="B339" s="55" t="str">
        <f>INDEX('1月'!$A$1:$E$2000,ROW()-$B$5+2,2)&amp;IF(INDEX('1月'!$A$1:$E$2000,ROW()-$B$5+2,3)="","","／"&amp;INDEX('1月'!$A$1:$E$2000,ROW()-$B$5+2,3))</f>
        <v/>
      </c>
      <c r="C339" s="57">
        <f>INDEX('1月'!$A$1:$E$2000,ROW()-$B$5+2,4)</f>
        <v>0</v>
      </c>
      <c r="D339" s="64">
        <f>INDEX('1月'!$A$1:$E$2000,ROW()-$B$5+2,5)</f>
        <v>0</v>
      </c>
      <c r="E339" s="65">
        <f>DATE(設定・集計!$B$2,INT(A339/100),A339-INT(A339/100)*100)</f>
        <v>43799</v>
      </c>
      <c r="F339" t="str">
        <f t="shared" si="8"/>
        <v/>
      </c>
      <c r="G339" t="str">
        <f t="shared" si="9"/>
        <v/>
      </c>
    </row>
    <row r="340" spans="1:7">
      <c r="A340" s="57">
        <f>INDEX('1月'!$A$1:$E$2000,ROW()-$B$5+2,1)</f>
        <v>0</v>
      </c>
      <c r="B340" s="55" t="str">
        <f>INDEX('1月'!$A$1:$E$2000,ROW()-$B$5+2,2)&amp;IF(INDEX('1月'!$A$1:$E$2000,ROW()-$B$5+2,3)="","","／"&amp;INDEX('1月'!$A$1:$E$2000,ROW()-$B$5+2,3))</f>
        <v/>
      </c>
      <c r="C340" s="57">
        <f>INDEX('1月'!$A$1:$E$2000,ROW()-$B$5+2,4)</f>
        <v>0</v>
      </c>
      <c r="D340" s="64">
        <f>INDEX('1月'!$A$1:$E$2000,ROW()-$B$5+2,5)</f>
        <v>0</v>
      </c>
      <c r="E340" s="65">
        <f>DATE(設定・集計!$B$2,INT(A340/100),A340-INT(A340/100)*100)</f>
        <v>43799</v>
      </c>
      <c r="F340" t="str">
        <f t="shared" si="8"/>
        <v/>
      </c>
      <c r="G340" t="str">
        <f t="shared" si="9"/>
        <v/>
      </c>
    </row>
    <row r="341" spans="1:7">
      <c r="A341" s="57">
        <f>INDEX('1月'!$A$1:$E$2000,ROW()-$B$5+2,1)</f>
        <v>0</v>
      </c>
      <c r="B341" s="55" t="str">
        <f>INDEX('1月'!$A$1:$E$2000,ROW()-$B$5+2,2)&amp;IF(INDEX('1月'!$A$1:$E$2000,ROW()-$B$5+2,3)="","","／"&amp;INDEX('1月'!$A$1:$E$2000,ROW()-$B$5+2,3))</f>
        <v/>
      </c>
      <c r="C341" s="57">
        <f>INDEX('1月'!$A$1:$E$2000,ROW()-$B$5+2,4)</f>
        <v>0</v>
      </c>
      <c r="D341" s="64">
        <f>INDEX('1月'!$A$1:$E$2000,ROW()-$B$5+2,5)</f>
        <v>0</v>
      </c>
      <c r="E341" s="65">
        <f>DATE(設定・集計!$B$2,INT(A341/100),A341-INT(A341/100)*100)</f>
        <v>43799</v>
      </c>
      <c r="F341" t="str">
        <f t="shared" si="8"/>
        <v/>
      </c>
      <c r="G341" t="str">
        <f t="shared" si="9"/>
        <v/>
      </c>
    </row>
    <row r="342" spans="1:7">
      <c r="A342" s="57">
        <f>INDEX('1月'!$A$1:$E$2000,ROW()-$B$5+2,1)</f>
        <v>0</v>
      </c>
      <c r="B342" s="55" t="str">
        <f>INDEX('1月'!$A$1:$E$2000,ROW()-$B$5+2,2)&amp;IF(INDEX('1月'!$A$1:$E$2000,ROW()-$B$5+2,3)="","","／"&amp;INDEX('1月'!$A$1:$E$2000,ROW()-$B$5+2,3))</f>
        <v/>
      </c>
      <c r="C342" s="57">
        <f>INDEX('1月'!$A$1:$E$2000,ROW()-$B$5+2,4)</f>
        <v>0</v>
      </c>
      <c r="D342" s="64">
        <f>INDEX('1月'!$A$1:$E$2000,ROW()-$B$5+2,5)</f>
        <v>0</v>
      </c>
      <c r="E342" s="65">
        <f>DATE(設定・集計!$B$2,INT(A342/100),A342-INT(A342/100)*100)</f>
        <v>43799</v>
      </c>
      <c r="F342" t="str">
        <f t="shared" si="8"/>
        <v/>
      </c>
      <c r="G342" t="str">
        <f t="shared" si="9"/>
        <v/>
      </c>
    </row>
    <row r="343" spans="1:7">
      <c r="A343" s="57">
        <f>INDEX('1月'!$A$1:$E$2000,ROW()-$B$5+2,1)</f>
        <v>0</v>
      </c>
      <c r="B343" s="55" t="str">
        <f>INDEX('1月'!$A$1:$E$2000,ROW()-$B$5+2,2)&amp;IF(INDEX('1月'!$A$1:$E$2000,ROW()-$B$5+2,3)="","","／"&amp;INDEX('1月'!$A$1:$E$2000,ROW()-$B$5+2,3))</f>
        <v/>
      </c>
      <c r="C343" s="57">
        <f>INDEX('1月'!$A$1:$E$2000,ROW()-$B$5+2,4)</f>
        <v>0</v>
      </c>
      <c r="D343" s="64">
        <f>INDEX('1月'!$A$1:$E$2000,ROW()-$B$5+2,5)</f>
        <v>0</v>
      </c>
      <c r="E343" s="65">
        <f>DATE(設定・集計!$B$2,INT(A343/100),A343-INT(A343/100)*100)</f>
        <v>43799</v>
      </c>
      <c r="F343" t="str">
        <f t="shared" si="8"/>
        <v/>
      </c>
      <c r="G343" t="str">
        <f t="shared" si="9"/>
        <v/>
      </c>
    </row>
    <row r="344" spans="1:7">
      <c r="A344" s="57">
        <f>INDEX('1月'!$A$1:$E$2000,ROW()-$B$5+2,1)</f>
        <v>0</v>
      </c>
      <c r="B344" s="55" t="str">
        <f>INDEX('1月'!$A$1:$E$2000,ROW()-$B$5+2,2)&amp;IF(INDEX('1月'!$A$1:$E$2000,ROW()-$B$5+2,3)="","","／"&amp;INDEX('1月'!$A$1:$E$2000,ROW()-$B$5+2,3))</f>
        <v/>
      </c>
      <c r="C344" s="57">
        <f>INDEX('1月'!$A$1:$E$2000,ROW()-$B$5+2,4)</f>
        <v>0</v>
      </c>
      <c r="D344" s="64">
        <f>INDEX('1月'!$A$1:$E$2000,ROW()-$B$5+2,5)</f>
        <v>0</v>
      </c>
      <c r="E344" s="65">
        <f>DATE(設定・集計!$B$2,INT(A344/100),A344-INT(A344/100)*100)</f>
        <v>43799</v>
      </c>
      <c r="F344" t="str">
        <f t="shared" si="8"/>
        <v/>
      </c>
      <c r="G344" t="str">
        <f t="shared" si="9"/>
        <v/>
      </c>
    </row>
    <row r="345" spans="1:7">
      <c r="A345" s="57">
        <f>INDEX('1月'!$A$1:$E$2000,ROW()-$B$5+2,1)</f>
        <v>0</v>
      </c>
      <c r="B345" s="55" t="str">
        <f>INDEX('1月'!$A$1:$E$2000,ROW()-$B$5+2,2)&amp;IF(INDEX('1月'!$A$1:$E$2000,ROW()-$B$5+2,3)="","","／"&amp;INDEX('1月'!$A$1:$E$2000,ROW()-$B$5+2,3))</f>
        <v/>
      </c>
      <c r="C345" s="57">
        <f>INDEX('1月'!$A$1:$E$2000,ROW()-$B$5+2,4)</f>
        <v>0</v>
      </c>
      <c r="D345" s="64">
        <f>INDEX('1月'!$A$1:$E$2000,ROW()-$B$5+2,5)</f>
        <v>0</v>
      </c>
      <c r="E345" s="65">
        <f>DATE(設定・集計!$B$2,INT(A345/100),A345-INT(A345/100)*100)</f>
        <v>43799</v>
      </c>
      <c r="F345" t="str">
        <f t="shared" si="8"/>
        <v/>
      </c>
      <c r="G345" t="str">
        <f t="shared" si="9"/>
        <v/>
      </c>
    </row>
    <row r="346" spans="1:7">
      <c r="A346" s="57">
        <f>INDEX('1月'!$A$1:$E$2000,ROW()-$B$5+2,1)</f>
        <v>0</v>
      </c>
      <c r="B346" s="55" t="str">
        <f>INDEX('1月'!$A$1:$E$2000,ROW()-$B$5+2,2)&amp;IF(INDEX('1月'!$A$1:$E$2000,ROW()-$B$5+2,3)="","","／"&amp;INDEX('1月'!$A$1:$E$2000,ROW()-$B$5+2,3))</f>
        <v/>
      </c>
      <c r="C346" s="57">
        <f>INDEX('1月'!$A$1:$E$2000,ROW()-$B$5+2,4)</f>
        <v>0</v>
      </c>
      <c r="D346" s="64">
        <f>INDEX('1月'!$A$1:$E$2000,ROW()-$B$5+2,5)</f>
        <v>0</v>
      </c>
      <c r="E346" s="65">
        <f>DATE(設定・集計!$B$2,INT(A346/100),A346-INT(A346/100)*100)</f>
        <v>43799</v>
      </c>
      <c r="F346" t="str">
        <f t="shared" si="8"/>
        <v/>
      </c>
      <c r="G346" t="str">
        <f t="shared" si="9"/>
        <v/>
      </c>
    </row>
    <row r="347" spans="1:7">
      <c r="A347" s="57">
        <f>INDEX('1月'!$A$1:$E$2000,ROW()-$B$5+2,1)</f>
        <v>0</v>
      </c>
      <c r="B347" s="55" t="str">
        <f>INDEX('1月'!$A$1:$E$2000,ROW()-$B$5+2,2)&amp;IF(INDEX('1月'!$A$1:$E$2000,ROW()-$B$5+2,3)="","","／"&amp;INDEX('1月'!$A$1:$E$2000,ROW()-$B$5+2,3))</f>
        <v/>
      </c>
      <c r="C347" s="57">
        <f>INDEX('1月'!$A$1:$E$2000,ROW()-$B$5+2,4)</f>
        <v>0</v>
      </c>
      <c r="D347" s="64">
        <f>INDEX('1月'!$A$1:$E$2000,ROW()-$B$5+2,5)</f>
        <v>0</v>
      </c>
      <c r="E347" s="65">
        <f>DATE(設定・集計!$B$2,INT(A347/100),A347-INT(A347/100)*100)</f>
        <v>43799</v>
      </c>
      <c r="F347" t="str">
        <f t="shared" si="8"/>
        <v/>
      </c>
      <c r="G347" t="str">
        <f t="shared" si="9"/>
        <v/>
      </c>
    </row>
    <row r="348" spans="1:7">
      <c r="A348" s="57">
        <f>INDEX('1月'!$A$1:$E$2000,ROW()-$B$5+2,1)</f>
        <v>0</v>
      </c>
      <c r="B348" s="55" t="str">
        <f>INDEX('1月'!$A$1:$E$2000,ROW()-$B$5+2,2)&amp;IF(INDEX('1月'!$A$1:$E$2000,ROW()-$B$5+2,3)="","","／"&amp;INDEX('1月'!$A$1:$E$2000,ROW()-$B$5+2,3))</f>
        <v/>
      </c>
      <c r="C348" s="57">
        <f>INDEX('1月'!$A$1:$E$2000,ROW()-$B$5+2,4)</f>
        <v>0</v>
      </c>
      <c r="D348" s="64">
        <f>INDEX('1月'!$A$1:$E$2000,ROW()-$B$5+2,5)</f>
        <v>0</v>
      </c>
      <c r="E348" s="65">
        <f>DATE(設定・集計!$B$2,INT(A348/100),A348-INT(A348/100)*100)</f>
        <v>43799</v>
      </c>
      <c r="F348" t="str">
        <f t="shared" si="8"/>
        <v/>
      </c>
      <c r="G348" t="str">
        <f t="shared" si="9"/>
        <v/>
      </c>
    </row>
    <row r="349" spans="1:7">
      <c r="A349" s="57">
        <f>INDEX('1月'!$A$1:$E$2000,ROW()-$B$5+2,1)</f>
        <v>0</v>
      </c>
      <c r="B349" s="55" t="str">
        <f>INDEX('1月'!$A$1:$E$2000,ROW()-$B$5+2,2)&amp;IF(INDEX('1月'!$A$1:$E$2000,ROW()-$B$5+2,3)="","","／"&amp;INDEX('1月'!$A$1:$E$2000,ROW()-$B$5+2,3))</f>
        <v/>
      </c>
      <c r="C349" s="57">
        <f>INDEX('1月'!$A$1:$E$2000,ROW()-$B$5+2,4)</f>
        <v>0</v>
      </c>
      <c r="D349" s="64">
        <f>INDEX('1月'!$A$1:$E$2000,ROW()-$B$5+2,5)</f>
        <v>0</v>
      </c>
      <c r="E349" s="65">
        <f>DATE(設定・集計!$B$2,INT(A349/100),A349-INT(A349/100)*100)</f>
        <v>43799</v>
      </c>
      <c r="F349" t="str">
        <f t="shared" si="8"/>
        <v/>
      </c>
      <c r="G349" t="str">
        <f t="shared" si="9"/>
        <v/>
      </c>
    </row>
    <row r="350" spans="1:7">
      <c r="A350" s="57">
        <f>INDEX('1月'!$A$1:$E$2000,ROW()-$B$5+2,1)</f>
        <v>0</v>
      </c>
      <c r="B350" s="55" t="str">
        <f>INDEX('1月'!$A$1:$E$2000,ROW()-$B$5+2,2)&amp;IF(INDEX('1月'!$A$1:$E$2000,ROW()-$B$5+2,3)="","","／"&amp;INDEX('1月'!$A$1:$E$2000,ROW()-$B$5+2,3))</f>
        <v/>
      </c>
      <c r="C350" s="57">
        <f>INDEX('1月'!$A$1:$E$2000,ROW()-$B$5+2,4)</f>
        <v>0</v>
      </c>
      <c r="D350" s="64">
        <f>INDEX('1月'!$A$1:$E$2000,ROW()-$B$5+2,5)</f>
        <v>0</v>
      </c>
      <c r="E350" s="65">
        <f>DATE(設定・集計!$B$2,INT(A350/100),A350-INT(A350/100)*100)</f>
        <v>43799</v>
      </c>
      <c r="F350" t="str">
        <f t="shared" si="8"/>
        <v/>
      </c>
      <c r="G350" t="str">
        <f t="shared" si="9"/>
        <v/>
      </c>
    </row>
    <row r="351" spans="1:7">
      <c r="A351" s="57">
        <f>INDEX('1月'!$A$1:$E$2000,ROW()-$B$5+2,1)</f>
        <v>0</v>
      </c>
      <c r="B351" s="55" t="str">
        <f>INDEX('1月'!$A$1:$E$2000,ROW()-$B$5+2,2)&amp;IF(INDEX('1月'!$A$1:$E$2000,ROW()-$B$5+2,3)="","","／"&amp;INDEX('1月'!$A$1:$E$2000,ROW()-$B$5+2,3))</f>
        <v/>
      </c>
      <c r="C351" s="57">
        <f>INDEX('1月'!$A$1:$E$2000,ROW()-$B$5+2,4)</f>
        <v>0</v>
      </c>
      <c r="D351" s="64">
        <f>INDEX('1月'!$A$1:$E$2000,ROW()-$B$5+2,5)</f>
        <v>0</v>
      </c>
      <c r="E351" s="65">
        <f>DATE(設定・集計!$B$2,INT(A351/100),A351-INT(A351/100)*100)</f>
        <v>43799</v>
      </c>
      <c r="F351" t="str">
        <f t="shared" si="8"/>
        <v/>
      </c>
      <c r="G351" t="str">
        <f t="shared" si="9"/>
        <v/>
      </c>
    </row>
    <row r="352" spans="1:7">
      <c r="A352" s="57">
        <f>INDEX('1月'!$A$1:$E$2000,ROW()-$B$5+2,1)</f>
        <v>0</v>
      </c>
      <c r="B352" s="55" t="str">
        <f>INDEX('1月'!$A$1:$E$2000,ROW()-$B$5+2,2)&amp;IF(INDEX('1月'!$A$1:$E$2000,ROW()-$B$5+2,3)="","","／"&amp;INDEX('1月'!$A$1:$E$2000,ROW()-$B$5+2,3))</f>
        <v/>
      </c>
      <c r="C352" s="57">
        <f>INDEX('1月'!$A$1:$E$2000,ROW()-$B$5+2,4)</f>
        <v>0</v>
      </c>
      <c r="D352" s="64">
        <f>INDEX('1月'!$A$1:$E$2000,ROW()-$B$5+2,5)</f>
        <v>0</v>
      </c>
      <c r="E352" s="65">
        <f>DATE(設定・集計!$B$2,INT(A352/100),A352-INT(A352/100)*100)</f>
        <v>43799</v>
      </c>
      <c r="F352" t="str">
        <f t="shared" si="8"/>
        <v/>
      </c>
      <c r="G352" t="str">
        <f t="shared" si="9"/>
        <v/>
      </c>
    </row>
    <row r="353" spans="1:7">
      <c r="A353" s="57">
        <f>INDEX('1月'!$A$1:$E$2000,ROW()-$B$5+2,1)</f>
        <v>0</v>
      </c>
      <c r="B353" s="55" t="str">
        <f>INDEX('1月'!$A$1:$E$2000,ROW()-$B$5+2,2)&amp;IF(INDEX('1月'!$A$1:$E$2000,ROW()-$B$5+2,3)="","","／"&amp;INDEX('1月'!$A$1:$E$2000,ROW()-$B$5+2,3))</f>
        <v/>
      </c>
      <c r="C353" s="57">
        <f>INDEX('1月'!$A$1:$E$2000,ROW()-$B$5+2,4)</f>
        <v>0</v>
      </c>
      <c r="D353" s="64">
        <f>INDEX('1月'!$A$1:$E$2000,ROW()-$B$5+2,5)</f>
        <v>0</v>
      </c>
      <c r="E353" s="65">
        <f>DATE(設定・集計!$B$2,INT(A353/100),A353-INT(A353/100)*100)</f>
        <v>43799</v>
      </c>
      <c r="F353" t="str">
        <f t="shared" si="8"/>
        <v/>
      </c>
      <c r="G353" t="str">
        <f t="shared" si="9"/>
        <v/>
      </c>
    </row>
    <row r="354" spans="1:7">
      <c r="A354" s="57">
        <f>INDEX('1月'!$A$1:$E$2000,ROW()-$B$5+2,1)</f>
        <v>0</v>
      </c>
      <c r="B354" s="55" t="str">
        <f>INDEX('1月'!$A$1:$E$2000,ROW()-$B$5+2,2)&amp;IF(INDEX('1月'!$A$1:$E$2000,ROW()-$B$5+2,3)="","","／"&amp;INDEX('1月'!$A$1:$E$2000,ROW()-$B$5+2,3))</f>
        <v/>
      </c>
      <c r="C354" s="57">
        <f>INDEX('1月'!$A$1:$E$2000,ROW()-$B$5+2,4)</f>
        <v>0</v>
      </c>
      <c r="D354" s="64">
        <f>INDEX('1月'!$A$1:$E$2000,ROW()-$B$5+2,5)</f>
        <v>0</v>
      </c>
      <c r="E354" s="65">
        <f>DATE(設定・集計!$B$2,INT(A354/100),A354-INT(A354/100)*100)</f>
        <v>43799</v>
      </c>
      <c r="F354" t="str">
        <f t="shared" si="8"/>
        <v/>
      </c>
      <c r="G354" t="str">
        <f t="shared" si="9"/>
        <v/>
      </c>
    </row>
    <row r="355" spans="1:7">
      <c r="A355" s="57">
        <f>INDEX('1月'!$A$1:$E$2000,ROW()-$B$5+2,1)</f>
        <v>0</v>
      </c>
      <c r="B355" s="55" t="str">
        <f>INDEX('1月'!$A$1:$E$2000,ROW()-$B$5+2,2)&amp;IF(INDEX('1月'!$A$1:$E$2000,ROW()-$B$5+2,3)="","","／"&amp;INDEX('1月'!$A$1:$E$2000,ROW()-$B$5+2,3))</f>
        <v/>
      </c>
      <c r="C355" s="57">
        <f>INDEX('1月'!$A$1:$E$2000,ROW()-$B$5+2,4)</f>
        <v>0</v>
      </c>
      <c r="D355" s="64">
        <f>INDEX('1月'!$A$1:$E$2000,ROW()-$B$5+2,5)</f>
        <v>0</v>
      </c>
      <c r="E355" s="65">
        <f>DATE(設定・集計!$B$2,INT(A355/100),A355-INT(A355/100)*100)</f>
        <v>43799</v>
      </c>
      <c r="F355" t="str">
        <f t="shared" si="8"/>
        <v/>
      </c>
      <c r="G355" t="str">
        <f t="shared" si="9"/>
        <v/>
      </c>
    </row>
    <row r="356" spans="1:7">
      <c r="A356" s="57">
        <f>INDEX('1月'!$A$1:$E$2000,ROW()-$B$5+2,1)</f>
        <v>0</v>
      </c>
      <c r="B356" s="55" t="str">
        <f>INDEX('1月'!$A$1:$E$2000,ROW()-$B$5+2,2)&amp;IF(INDEX('1月'!$A$1:$E$2000,ROW()-$B$5+2,3)="","","／"&amp;INDEX('1月'!$A$1:$E$2000,ROW()-$B$5+2,3))</f>
        <v/>
      </c>
      <c r="C356" s="57">
        <f>INDEX('1月'!$A$1:$E$2000,ROW()-$B$5+2,4)</f>
        <v>0</v>
      </c>
      <c r="D356" s="64">
        <f>INDEX('1月'!$A$1:$E$2000,ROW()-$B$5+2,5)</f>
        <v>0</v>
      </c>
      <c r="E356" s="65">
        <f>DATE(設定・集計!$B$2,INT(A356/100),A356-INT(A356/100)*100)</f>
        <v>43799</v>
      </c>
      <c r="F356" t="str">
        <f t="shared" si="8"/>
        <v/>
      </c>
      <c r="G356" t="str">
        <f t="shared" si="9"/>
        <v/>
      </c>
    </row>
    <row r="357" spans="1:7">
      <c r="A357" s="57">
        <f>INDEX('1月'!$A$1:$E$2000,ROW()-$B$5+2,1)</f>
        <v>0</v>
      </c>
      <c r="B357" s="55" t="str">
        <f>INDEX('1月'!$A$1:$E$2000,ROW()-$B$5+2,2)&amp;IF(INDEX('1月'!$A$1:$E$2000,ROW()-$B$5+2,3)="","","／"&amp;INDEX('1月'!$A$1:$E$2000,ROW()-$B$5+2,3))</f>
        <v/>
      </c>
      <c r="C357" s="57">
        <f>INDEX('1月'!$A$1:$E$2000,ROW()-$B$5+2,4)</f>
        <v>0</v>
      </c>
      <c r="D357" s="64">
        <f>INDEX('1月'!$A$1:$E$2000,ROW()-$B$5+2,5)</f>
        <v>0</v>
      </c>
      <c r="E357" s="65">
        <f>DATE(設定・集計!$B$2,INT(A357/100),A357-INT(A357/100)*100)</f>
        <v>43799</v>
      </c>
      <c r="F357" t="str">
        <f t="shared" si="8"/>
        <v/>
      </c>
      <c r="G357" t="str">
        <f t="shared" si="9"/>
        <v/>
      </c>
    </row>
    <row r="358" spans="1:7">
      <c r="A358" s="57">
        <f>INDEX('1月'!$A$1:$E$2000,ROW()-$B$5+2,1)</f>
        <v>0</v>
      </c>
      <c r="B358" s="55" t="str">
        <f>INDEX('1月'!$A$1:$E$2000,ROW()-$B$5+2,2)&amp;IF(INDEX('1月'!$A$1:$E$2000,ROW()-$B$5+2,3)="","","／"&amp;INDEX('1月'!$A$1:$E$2000,ROW()-$B$5+2,3))</f>
        <v/>
      </c>
      <c r="C358" s="57">
        <f>INDEX('1月'!$A$1:$E$2000,ROW()-$B$5+2,4)</f>
        <v>0</v>
      </c>
      <c r="D358" s="64">
        <f>INDEX('1月'!$A$1:$E$2000,ROW()-$B$5+2,5)</f>
        <v>0</v>
      </c>
      <c r="E358" s="65">
        <f>DATE(設定・集計!$B$2,INT(A358/100),A358-INT(A358/100)*100)</f>
        <v>43799</v>
      </c>
      <c r="F358" t="str">
        <f t="shared" ref="F358:F421" si="10">IF(A358=0,"",A358*10000+ROW())</f>
        <v/>
      </c>
      <c r="G358" t="str">
        <f t="shared" si="9"/>
        <v/>
      </c>
    </row>
    <row r="359" spans="1:7">
      <c r="A359" s="57">
        <f>INDEX('1月'!$A$1:$E$2000,ROW()-$B$5+2,1)</f>
        <v>0</v>
      </c>
      <c r="B359" s="55" t="str">
        <f>INDEX('1月'!$A$1:$E$2000,ROW()-$B$5+2,2)&amp;IF(INDEX('1月'!$A$1:$E$2000,ROW()-$B$5+2,3)="","","／"&amp;INDEX('1月'!$A$1:$E$2000,ROW()-$B$5+2,3))</f>
        <v/>
      </c>
      <c r="C359" s="57">
        <f>INDEX('1月'!$A$1:$E$2000,ROW()-$B$5+2,4)</f>
        <v>0</v>
      </c>
      <c r="D359" s="64">
        <f>INDEX('1月'!$A$1:$E$2000,ROW()-$B$5+2,5)</f>
        <v>0</v>
      </c>
      <c r="E359" s="65">
        <f>DATE(設定・集計!$B$2,INT(A359/100),A359-INT(A359/100)*100)</f>
        <v>43799</v>
      </c>
      <c r="F359" t="str">
        <f t="shared" si="10"/>
        <v/>
      </c>
      <c r="G359" t="str">
        <f t="shared" si="9"/>
        <v/>
      </c>
    </row>
    <row r="360" spans="1:7">
      <c r="A360" s="57">
        <f>INDEX('1月'!$A$1:$E$2000,ROW()-$B$5+2,1)</f>
        <v>0</v>
      </c>
      <c r="B360" s="55" t="str">
        <f>INDEX('1月'!$A$1:$E$2000,ROW()-$B$5+2,2)&amp;IF(INDEX('1月'!$A$1:$E$2000,ROW()-$B$5+2,3)="","","／"&amp;INDEX('1月'!$A$1:$E$2000,ROW()-$B$5+2,3))</f>
        <v/>
      </c>
      <c r="C360" s="57">
        <f>INDEX('1月'!$A$1:$E$2000,ROW()-$B$5+2,4)</f>
        <v>0</v>
      </c>
      <c r="D360" s="64">
        <f>INDEX('1月'!$A$1:$E$2000,ROW()-$B$5+2,5)</f>
        <v>0</v>
      </c>
      <c r="E360" s="65">
        <f>DATE(設定・集計!$B$2,INT(A360/100),A360-INT(A360/100)*100)</f>
        <v>43799</v>
      </c>
      <c r="F360" t="str">
        <f t="shared" si="10"/>
        <v/>
      </c>
      <c r="G360" t="str">
        <f t="shared" si="9"/>
        <v/>
      </c>
    </row>
    <row r="361" spans="1:7">
      <c r="A361" s="57">
        <f>INDEX('1月'!$A$1:$E$2000,ROW()-$B$5+2,1)</f>
        <v>0</v>
      </c>
      <c r="B361" s="55" t="str">
        <f>INDEX('1月'!$A$1:$E$2000,ROW()-$B$5+2,2)&amp;IF(INDEX('1月'!$A$1:$E$2000,ROW()-$B$5+2,3)="","","／"&amp;INDEX('1月'!$A$1:$E$2000,ROW()-$B$5+2,3))</f>
        <v/>
      </c>
      <c r="C361" s="57">
        <f>INDEX('1月'!$A$1:$E$2000,ROW()-$B$5+2,4)</f>
        <v>0</v>
      </c>
      <c r="D361" s="64">
        <f>INDEX('1月'!$A$1:$E$2000,ROW()-$B$5+2,5)</f>
        <v>0</v>
      </c>
      <c r="E361" s="65">
        <f>DATE(設定・集計!$B$2,INT(A361/100),A361-INT(A361/100)*100)</f>
        <v>43799</v>
      </c>
      <c r="F361" t="str">
        <f t="shared" si="10"/>
        <v/>
      </c>
      <c r="G361" t="str">
        <f t="shared" si="9"/>
        <v/>
      </c>
    </row>
    <row r="362" spans="1:7">
      <c r="A362" s="57">
        <f>INDEX('1月'!$A$1:$E$2000,ROW()-$B$5+2,1)</f>
        <v>0</v>
      </c>
      <c r="B362" s="55" t="str">
        <f>INDEX('1月'!$A$1:$E$2000,ROW()-$B$5+2,2)&amp;IF(INDEX('1月'!$A$1:$E$2000,ROW()-$B$5+2,3)="","","／"&amp;INDEX('1月'!$A$1:$E$2000,ROW()-$B$5+2,3))</f>
        <v/>
      </c>
      <c r="C362" s="57">
        <f>INDEX('1月'!$A$1:$E$2000,ROW()-$B$5+2,4)</f>
        <v>0</v>
      </c>
      <c r="D362" s="64">
        <f>INDEX('1月'!$A$1:$E$2000,ROW()-$B$5+2,5)</f>
        <v>0</v>
      </c>
      <c r="E362" s="65">
        <f>DATE(設定・集計!$B$2,INT(A362/100),A362-INT(A362/100)*100)</f>
        <v>43799</v>
      </c>
      <c r="F362" t="str">
        <f t="shared" si="10"/>
        <v/>
      </c>
      <c r="G362" t="str">
        <f t="shared" si="9"/>
        <v/>
      </c>
    </row>
    <row r="363" spans="1:7">
      <c r="A363" s="57">
        <f>INDEX('1月'!$A$1:$E$2000,ROW()-$B$5+2,1)</f>
        <v>0</v>
      </c>
      <c r="B363" s="55" t="str">
        <f>INDEX('1月'!$A$1:$E$2000,ROW()-$B$5+2,2)&amp;IF(INDEX('1月'!$A$1:$E$2000,ROW()-$B$5+2,3)="","","／"&amp;INDEX('1月'!$A$1:$E$2000,ROW()-$B$5+2,3))</f>
        <v/>
      </c>
      <c r="C363" s="57">
        <f>INDEX('1月'!$A$1:$E$2000,ROW()-$B$5+2,4)</f>
        <v>0</v>
      </c>
      <c r="D363" s="64">
        <f>INDEX('1月'!$A$1:$E$2000,ROW()-$B$5+2,5)</f>
        <v>0</v>
      </c>
      <c r="E363" s="65">
        <f>DATE(設定・集計!$B$2,INT(A363/100),A363-INT(A363/100)*100)</f>
        <v>43799</v>
      </c>
      <c r="F363" t="str">
        <f t="shared" si="10"/>
        <v/>
      </c>
      <c r="G363" t="str">
        <f t="shared" si="9"/>
        <v/>
      </c>
    </row>
    <row r="364" spans="1:7">
      <c r="A364" s="57">
        <f>INDEX('1月'!$A$1:$E$2000,ROW()-$B$5+2,1)</f>
        <v>0</v>
      </c>
      <c r="B364" s="55" t="str">
        <f>INDEX('1月'!$A$1:$E$2000,ROW()-$B$5+2,2)&amp;IF(INDEX('1月'!$A$1:$E$2000,ROW()-$B$5+2,3)="","","／"&amp;INDEX('1月'!$A$1:$E$2000,ROW()-$B$5+2,3))</f>
        <v/>
      </c>
      <c r="C364" s="57">
        <f>INDEX('1月'!$A$1:$E$2000,ROW()-$B$5+2,4)</f>
        <v>0</v>
      </c>
      <c r="D364" s="64">
        <f>INDEX('1月'!$A$1:$E$2000,ROW()-$B$5+2,5)</f>
        <v>0</v>
      </c>
      <c r="E364" s="65">
        <f>DATE(設定・集計!$B$2,INT(A364/100),A364-INT(A364/100)*100)</f>
        <v>43799</v>
      </c>
      <c r="F364" t="str">
        <f t="shared" si="10"/>
        <v/>
      </c>
      <c r="G364" t="str">
        <f t="shared" si="9"/>
        <v/>
      </c>
    </row>
    <row r="365" spans="1:7">
      <c r="A365" s="57">
        <f>INDEX('1月'!$A$1:$E$2000,ROW()-$B$5+2,1)</f>
        <v>0</v>
      </c>
      <c r="B365" s="55" t="str">
        <f>INDEX('1月'!$A$1:$E$2000,ROW()-$B$5+2,2)&amp;IF(INDEX('1月'!$A$1:$E$2000,ROW()-$B$5+2,3)="","","／"&amp;INDEX('1月'!$A$1:$E$2000,ROW()-$B$5+2,3))</f>
        <v/>
      </c>
      <c r="C365" s="57">
        <f>INDEX('1月'!$A$1:$E$2000,ROW()-$B$5+2,4)</f>
        <v>0</v>
      </c>
      <c r="D365" s="64">
        <f>INDEX('1月'!$A$1:$E$2000,ROW()-$B$5+2,5)</f>
        <v>0</v>
      </c>
      <c r="E365" s="65">
        <f>DATE(設定・集計!$B$2,INT(A365/100),A365-INT(A365/100)*100)</f>
        <v>43799</v>
      </c>
      <c r="F365" t="str">
        <f t="shared" si="10"/>
        <v/>
      </c>
      <c r="G365" t="str">
        <f t="shared" si="9"/>
        <v/>
      </c>
    </row>
    <row r="366" spans="1:7">
      <c r="A366" s="57">
        <f>INDEX('1月'!$A$1:$E$2000,ROW()-$B$5+2,1)</f>
        <v>0</v>
      </c>
      <c r="B366" s="55" t="str">
        <f>INDEX('1月'!$A$1:$E$2000,ROW()-$B$5+2,2)&amp;IF(INDEX('1月'!$A$1:$E$2000,ROW()-$B$5+2,3)="","","／"&amp;INDEX('1月'!$A$1:$E$2000,ROW()-$B$5+2,3))</f>
        <v/>
      </c>
      <c r="C366" s="57">
        <f>INDEX('1月'!$A$1:$E$2000,ROW()-$B$5+2,4)</f>
        <v>0</v>
      </c>
      <c r="D366" s="64">
        <f>INDEX('1月'!$A$1:$E$2000,ROW()-$B$5+2,5)</f>
        <v>0</v>
      </c>
      <c r="E366" s="65">
        <f>DATE(設定・集計!$B$2,INT(A366/100),A366-INT(A366/100)*100)</f>
        <v>43799</v>
      </c>
      <c r="F366" t="str">
        <f t="shared" si="10"/>
        <v/>
      </c>
      <c r="G366" t="str">
        <f t="shared" si="9"/>
        <v/>
      </c>
    </row>
    <row r="367" spans="1:7">
      <c r="A367" s="57">
        <f>INDEX('1月'!$A$1:$E$2000,ROW()-$B$5+2,1)</f>
        <v>0</v>
      </c>
      <c r="B367" s="55" t="str">
        <f>INDEX('1月'!$A$1:$E$2000,ROW()-$B$5+2,2)&amp;IF(INDEX('1月'!$A$1:$E$2000,ROW()-$B$5+2,3)="","","／"&amp;INDEX('1月'!$A$1:$E$2000,ROW()-$B$5+2,3))</f>
        <v/>
      </c>
      <c r="C367" s="57">
        <f>INDEX('1月'!$A$1:$E$2000,ROW()-$B$5+2,4)</f>
        <v>0</v>
      </c>
      <c r="D367" s="64">
        <f>INDEX('1月'!$A$1:$E$2000,ROW()-$B$5+2,5)</f>
        <v>0</v>
      </c>
      <c r="E367" s="65">
        <f>DATE(設定・集計!$B$2,INT(A367/100),A367-INT(A367/100)*100)</f>
        <v>43799</v>
      </c>
      <c r="F367" t="str">
        <f t="shared" si="10"/>
        <v/>
      </c>
      <c r="G367" t="str">
        <f t="shared" ref="G367:G430" si="11">IF(F367="","",RANK(F367,$F$46:$F$6000,1))</f>
        <v/>
      </c>
    </row>
    <row r="368" spans="1:7">
      <c r="A368" s="57">
        <f>INDEX('1月'!$A$1:$E$2000,ROW()-$B$5+2,1)</f>
        <v>0</v>
      </c>
      <c r="B368" s="55" t="str">
        <f>INDEX('1月'!$A$1:$E$2000,ROW()-$B$5+2,2)&amp;IF(INDEX('1月'!$A$1:$E$2000,ROW()-$B$5+2,3)="","","／"&amp;INDEX('1月'!$A$1:$E$2000,ROW()-$B$5+2,3))</f>
        <v/>
      </c>
      <c r="C368" s="57">
        <f>INDEX('1月'!$A$1:$E$2000,ROW()-$B$5+2,4)</f>
        <v>0</v>
      </c>
      <c r="D368" s="64">
        <f>INDEX('1月'!$A$1:$E$2000,ROW()-$B$5+2,5)</f>
        <v>0</v>
      </c>
      <c r="E368" s="65">
        <f>DATE(設定・集計!$B$2,INT(A368/100),A368-INT(A368/100)*100)</f>
        <v>43799</v>
      </c>
      <c r="F368" t="str">
        <f t="shared" si="10"/>
        <v/>
      </c>
      <c r="G368" t="str">
        <f t="shared" si="11"/>
        <v/>
      </c>
    </row>
    <row r="369" spans="1:7">
      <c r="A369" s="57">
        <f>INDEX('1月'!$A$1:$E$2000,ROW()-$B$5+2,1)</f>
        <v>0</v>
      </c>
      <c r="B369" s="55" t="str">
        <f>INDEX('1月'!$A$1:$E$2000,ROW()-$B$5+2,2)&amp;IF(INDEX('1月'!$A$1:$E$2000,ROW()-$B$5+2,3)="","","／"&amp;INDEX('1月'!$A$1:$E$2000,ROW()-$B$5+2,3))</f>
        <v/>
      </c>
      <c r="C369" s="57">
        <f>INDEX('1月'!$A$1:$E$2000,ROW()-$B$5+2,4)</f>
        <v>0</v>
      </c>
      <c r="D369" s="64">
        <f>INDEX('1月'!$A$1:$E$2000,ROW()-$B$5+2,5)</f>
        <v>0</v>
      </c>
      <c r="E369" s="65">
        <f>DATE(設定・集計!$B$2,INT(A369/100),A369-INT(A369/100)*100)</f>
        <v>43799</v>
      </c>
      <c r="F369" t="str">
        <f t="shared" si="10"/>
        <v/>
      </c>
      <c r="G369" t="str">
        <f t="shared" si="11"/>
        <v/>
      </c>
    </row>
    <row r="370" spans="1:7">
      <c r="A370" s="57">
        <f>INDEX('1月'!$A$1:$E$2000,ROW()-$B$5+2,1)</f>
        <v>0</v>
      </c>
      <c r="B370" s="55" t="str">
        <f>INDEX('1月'!$A$1:$E$2000,ROW()-$B$5+2,2)&amp;IF(INDEX('1月'!$A$1:$E$2000,ROW()-$B$5+2,3)="","","／"&amp;INDEX('1月'!$A$1:$E$2000,ROW()-$B$5+2,3))</f>
        <v/>
      </c>
      <c r="C370" s="57">
        <f>INDEX('1月'!$A$1:$E$2000,ROW()-$B$5+2,4)</f>
        <v>0</v>
      </c>
      <c r="D370" s="64">
        <f>INDEX('1月'!$A$1:$E$2000,ROW()-$B$5+2,5)</f>
        <v>0</v>
      </c>
      <c r="E370" s="65">
        <f>DATE(設定・集計!$B$2,INT(A370/100),A370-INT(A370/100)*100)</f>
        <v>43799</v>
      </c>
      <c r="F370" t="str">
        <f t="shared" si="10"/>
        <v/>
      </c>
      <c r="G370" t="str">
        <f t="shared" si="11"/>
        <v/>
      </c>
    </row>
    <row r="371" spans="1:7">
      <c r="A371" s="57">
        <f>INDEX('1月'!$A$1:$E$2000,ROW()-$B$5+2,1)</f>
        <v>0</v>
      </c>
      <c r="B371" s="55" t="str">
        <f>INDEX('1月'!$A$1:$E$2000,ROW()-$B$5+2,2)&amp;IF(INDEX('1月'!$A$1:$E$2000,ROW()-$B$5+2,3)="","","／"&amp;INDEX('1月'!$A$1:$E$2000,ROW()-$B$5+2,3))</f>
        <v/>
      </c>
      <c r="C371" s="57">
        <f>INDEX('1月'!$A$1:$E$2000,ROW()-$B$5+2,4)</f>
        <v>0</v>
      </c>
      <c r="D371" s="64">
        <f>INDEX('1月'!$A$1:$E$2000,ROW()-$B$5+2,5)</f>
        <v>0</v>
      </c>
      <c r="E371" s="65">
        <f>DATE(設定・集計!$B$2,INT(A371/100),A371-INT(A371/100)*100)</f>
        <v>43799</v>
      </c>
      <c r="F371" t="str">
        <f t="shared" si="10"/>
        <v/>
      </c>
      <c r="G371" t="str">
        <f t="shared" si="11"/>
        <v/>
      </c>
    </row>
    <row r="372" spans="1:7">
      <c r="A372" s="57">
        <f>INDEX('1月'!$A$1:$E$2000,ROW()-$B$5+2,1)</f>
        <v>0</v>
      </c>
      <c r="B372" s="55" t="str">
        <f>INDEX('1月'!$A$1:$E$2000,ROW()-$B$5+2,2)&amp;IF(INDEX('1月'!$A$1:$E$2000,ROW()-$B$5+2,3)="","","／"&amp;INDEX('1月'!$A$1:$E$2000,ROW()-$B$5+2,3))</f>
        <v/>
      </c>
      <c r="C372" s="57">
        <f>INDEX('1月'!$A$1:$E$2000,ROW()-$B$5+2,4)</f>
        <v>0</v>
      </c>
      <c r="D372" s="64">
        <f>INDEX('1月'!$A$1:$E$2000,ROW()-$B$5+2,5)</f>
        <v>0</v>
      </c>
      <c r="E372" s="65">
        <f>DATE(設定・集計!$B$2,INT(A372/100),A372-INT(A372/100)*100)</f>
        <v>43799</v>
      </c>
      <c r="F372" t="str">
        <f t="shared" si="10"/>
        <v/>
      </c>
      <c r="G372" t="str">
        <f t="shared" si="11"/>
        <v/>
      </c>
    </row>
    <row r="373" spans="1:7">
      <c r="A373" s="57">
        <f>INDEX('1月'!$A$1:$E$2000,ROW()-$B$5+2,1)</f>
        <v>0</v>
      </c>
      <c r="B373" s="55" t="str">
        <f>INDEX('1月'!$A$1:$E$2000,ROW()-$B$5+2,2)&amp;IF(INDEX('1月'!$A$1:$E$2000,ROW()-$B$5+2,3)="","","／"&amp;INDEX('1月'!$A$1:$E$2000,ROW()-$B$5+2,3))</f>
        <v/>
      </c>
      <c r="C373" s="57">
        <f>INDEX('1月'!$A$1:$E$2000,ROW()-$B$5+2,4)</f>
        <v>0</v>
      </c>
      <c r="D373" s="64">
        <f>INDEX('1月'!$A$1:$E$2000,ROW()-$B$5+2,5)</f>
        <v>0</v>
      </c>
      <c r="E373" s="65">
        <f>DATE(設定・集計!$B$2,INT(A373/100),A373-INT(A373/100)*100)</f>
        <v>43799</v>
      </c>
      <c r="F373" t="str">
        <f t="shared" si="10"/>
        <v/>
      </c>
      <c r="G373" t="str">
        <f t="shared" si="11"/>
        <v/>
      </c>
    </row>
    <row r="374" spans="1:7">
      <c r="A374" s="57">
        <f>INDEX('1月'!$A$1:$E$2000,ROW()-$B$5+2,1)</f>
        <v>0</v>
      </c>
      <c r="B374" s="55" t="str">
        <f>INDEX('1月'!$A$1:$E$2000,ROW()-$B$5+2,2)&amp;IF(INDEX('1月'!$A$1:$E$2000,ROW()-$B$5+2,3)="","","／"&amp;INDEX('1月'!$A$1:$E$2000,ROW()-$B$5+2,3))</f>
        <v/>
      </c>
      <c r="C374" s="57">
        <f>INDEX('1月'!$A$1:$E$2000,ROW()-$B$5+2,4)</f>
        <v>0</v>
      </c>
      <c r="D374" s="64">
        <f>INDEX('1月'!$A$1:$E$2000,ROW()-$B$5+2,5)</f>
        <v>0</v>
      </c>
      <c r="E374" s="65">
        <f>DATE(設定・集計!$B$2,INT(A374/100),A374-INT(A374/100)*100)</f>
        <v>43799</v>
      </c>
      <c r="F374" t="str">
        <f t="shared" si="10"/>
        <v/>
      </c>
      <c r="G374" t="str">
        <f t="shared" si="11"/>
        <v/>
      </c>
    </row>
    <row r="375" spans="1:7">
      <c r="A375" s="57">
        <f>INDEX('1月'!$A$1:$E$2000,ROW()-$B$5+2,1)</f>
        <v>0</v>
      </c>
      <c r="B375" s="55" t="str">
        <f>INDEX('1月'!$A$1:$E$2000,ROW()-$B$5+2,2)&amp;IF(INDEX('1月'!$A$1:$E$2000,ROW()-$B$5+2,3)="","","／"&amp;INDEX('1月'!$A$1:$E$2000,ROW()-$B$5+2,3))</f>
        <v/>
      </c>
      <c r="C375" s="57">
        <f>INDEX('1月'!$A$1:$E$2000,ROW()-$B$5+2,4)</f>
        <v>0</v>
      </c>
      <c r="D375" s="64">
        <f>INDEX('1月'!$A$1:$E$2000,ROW()-$B$5+2,5)</f>
        <v>0</v>
      </c>
      <c r="E375" s="65">
        <f>DATE(設定・集計!$B$2,INT(A375/100),A375-INT(A375/100)*100)</f>
        <v>43799</v>
      </c>
      <c r="F375" t="str">
        <f t="shared" si="10"/>
        <v/>
      </c>
      <c r="G375" t="str">
        <f t="shared" si="11"/>
        <v/>
      </c>
    </row>
    <row r="376" spans="1:7">
      <c r="A376" s="57">
        <f>INDEX('1月'!$A$1:$E$2000,ROW()-$B$5+2,1)</f>
        <v>0</v>
      </c>
      <c r="B376" s="55" t="str">
        <f>INDEX('1月'!$A$1:$E$2000,ROW()-$B$5+2,2)&amp;IF(INDEX('1月'!$A$1:$E$2000,ROW()-$B$5+2,3)="","","／"&amp;INDEX('1月'!$A$1:$E$2000,ROW()-$B$5+2,3))</f>
        <v/>
      </c>
      <c r="C376" s="57">
        <f>INDEX('1月'!$A$1:$E$2000,ROW()-$B$5+2,4)</f>
        <v>0</v>
      </c>
      <c r="D376" s="64">
        <f>INDEX('1月'!$A$1:$E$2000,ROW()-$B$5+2,5)</f>
        <v>0</v>
      </c>
      <c r="E376" s="65">
        <f>DATE(設定・集計!$B$2,INT(A376/100),A376-INT(A376/100)*100)</f>
        <v>43799</v>
      </c>
      <c r="F376" t="str">
        <f t="shared" si="10"/>
        <v/>
      </c>
      <c r="G376" t="str">
        <f t="shared" si="11"/>
        <v/>
      </c>
    </row>
    <row r="377" spans="1:7">
      <c r="A377" s="57">
        <f>INDEX('1月'!$A$1:$E$2000,ROW()-$B$5+2,1)</f>
        <v>0</v>
      </c>
      <c r="B377" s="55" t="str">
        <f>INDEX('1月'!$A$1:$E$2000,ROW()-$B$5+2,2)&amp;IF(INDEX('1月'!$A$1:$E$2000,ROW()-$B$5+2,3)="","","／"&amp;INDEX('1月'!$A$1:$E$2000,ROW()-$B$5+2,3))</f>
        <v/>
      </c>
      <c r="C377" s="57">
        <f>INDEX('1月'!$A$1:$E$2000,ROW()-$B$5+2,4)</f>
        <v>0</v>
      </c>
      <c r="D377" s="64">
        <f>INDEX('1月'!$A$1:$E$2000,ROW()-$B$5+2,5)</f>
        <v>0</v>
      </c>
      <c r="E377" s="65">
        <f>DATE(設定・集計!$B$2,INT(A377/100),A377-INT(A377/100)*100)</f>
        <v>43799</v>
      </c>
      <c r="F377" t="str">
        <f t="shared" si="10"/>
        <v/>
      </c>
      <c r="G377" t="str">
        <f t="shared" si="11"/>
        <v/>
      </c>
    </row>
    <row r="378" spans="1:7">
      <c r="A378" s="57">
        <f>INDEX('1月'!$A$1:$E$2000,ROW()-$B$5+2,1)</f>
        <v>0</v>
      </c>
      <c r="B378" s="55" t="str">
        <f>INDEX('1月'!$A$1:$E$2000,ROW()-$B$5+2,2)&amp;IF(INDEX('1月'!$A$1:$E$2000,ROW()-$B$5+2,3)="","","／"&amp;INDEX('1月'!$A$1:$E$2000,ROW()-$B$5+2,3))</f>
        <v/>
      </c>
      <c r="C378" s="57">
        <f>INDEX('1月'!$A$1:$E$2000,ROW()-$B$5+2,4)</f>
        <v>0</v>
      </c>
      <c r="D378" s="64">
        <f>INDEX('1月'!$A$1:$E$2000,ROW()-$B$5+2,5)</f>
        <v>0</v>
      </c>
      <c r="E378" s="65">
        <f>DATE(設定・集計!$B$2,INT(A378/100),A378-INT(A378/100)*100)</f>
        <v>43799</v>
      </c>
      <c r="F378" t="str">
        <f t="shared" si="10"/>
        <v/>
      </c>
      <c r="G378" t="str">
        <f t="shared" si="11"/>
        <v/>
      </c>
    </row>
    <row r="379" spans="1:7">
      <c r="A379" s="57">
        <f>INDEX('1月'!$A$1:$E$2000,ROW()-$B$5+2,1)</f>
        <v>0</v>
      </c>
      <c r="B379" s="55" t="str">
        <f>INDEX('1月'!$A$1:$E$2000,ROW()-$B$5+2,2)&amp;IF(INDEX('1月'!$A$1:$E$2000,ROW()-$B$5+2,3)="","","／"&amp;INDEX('1月'!$A$1:$E$2000,ROW()-$B$5+2,3))</f>
        <v/>
      </c>
      <c r="C379" s="57">
        <f>INDEX('1月'!$A$1:$E$2000,ROW()-$B$5+2,4)</f>
        <v>0</v>
      </c>
      <c r="D379" s="64">
        <f>INDEX('1月'!$A$1:$E$2000,ROW()-$B$5+2,5)</f>
        <v>0</v>
      </c>
      <c r="E379" s="65">
        <f>DATE(設定・集計!$B$2,INT(A379/100),A379-INT(A379/100)*100)</f>
        <v>43799</v>
      </c>
      <c r="F379" t="str">
        <f t="shared" si="10"/>
        <v/>
      </c>
      <c r="G379" t="str">
        <f t="shared" si="11"/>
        <v/>
      </c>
    </row>
    <row r="380" spans="1:7">
      <c r="A380" s="57">
        <f>INDEX('1月'!$A$1:$E$2000,ROW()-$B$5+2,1)</f>
        <v>0</v>
      </c>
      <c r="B380" s="55" t="str">
        <f>INDEX('1月'!$A$1:$E$2000,ROW()-$B$5+2,2)&amp;IF(INDEX('1月'!$A$1:$E$2000,ROW()-$B$5+2,3)="","","／"&amp;INDEX('1月'!$A$1:$E$2000,ROW()-$B$5+2,3))</f>
        <v/>
      </c>
      <c r="C380" s="57">
        <f>INDEX('1月'!$A$1:$E$2000,ROW()-$B$5+2,4)</f>
        <v>0</v>
      </c>
      <c r="D380" s="64">
        <f>INDEX('1月'!$A$1:$E$2000,ROW()-$B$5+2,5)</f>
        <v>0</v>
      </c>
      <c r="E380" s="65">
        <f>DATE(設定・集計!$B$2,INT(A380/100),A380-INT(A380/100)*100)</f>
        <v>43799</v>
      </c>
      <c r="F380" t="str">
        <f t="shared" si="10"/>
        <v/>
      </c>
      <c r="G380" t="str">
        <f t="shared" si="11"/>
        <v/>
      </c>
    </row>
    <row r="381" spans="1:7">
      <c r="A381" s="57">
        <f>INDEX('1月'!$A$1:$E$2000,ROW()-$B$5+2,1)</f>
        <v>0</v>
      </c>
      <c r="B381" s="55" t="str">
        <f>INDEX('1月'!$A$1:$E$2000,ROW()-$B$5+2,2)&amp;IF(INDEX('1月'!$A$1:$E$2000,ROW()-$B$5+2,3)="","","／"&amp;INDEX('1月'!$A$1:$E$2000,ROW()-$B$5+2,3))</f>
        <v/>
      </c>
      <c r="C381" s="57">
        <f>INDEX('1月'!$A$1:$E$2000,ROW()-$B$5+2,4)</f>
        <v>0</v>
      </c>
      <c r="D381" s="64">
        <f>INDEX('1月'!$A$1:$E$2000,ROW()-$B$5+2,5)</f>
        <v>0</v>
      </c>
      <c r="E381" s="65">
        <f>DATE(設定・集計!$B$2,INT(A381/100),A381-INT(A381/100)*100)</f>
        <v>43799</v>
      </c>
      <c r="F381" t="str">
        <f t="shared" si="10"/>
        <v/>
      </c>
      <c r="G381" t="str">
        <f t="shared" si="11"/>
        <v/>
      </c>
    </row>
    <row r="382" spans="1:7">
      <c r="A382" s="57">
        <f>INDEX('1月'!$A$1:$E$2000,ROW()-$B$5+2,1)</f>
        <v>0</v>
      </c>
      <c r="B382" s="55" t="str">
        <f>INDEX('1月'!$A$1:$E$2000,ROW()-$B$5+2,2)&amp;IF(INDEX('1月'!$A$1:$E$2000,ROW()-$B$5+2,3)="","","／"&amp;INDEX('1月'!$A$1:$E$2000,ROW()-$B$5+2,3))</f>
        <v/>
      </c>
      <c r="C382" s="57">
        <f>INDEX('1月'!$A$1:$E$2000,ROW()-$B$5+2,4)</f>
        <v>0</v>
      </c>
      <c r="D382" s="64">
        <f>INDEX('1月'!$A$1:$E$2000,ROW()-$B$5+2,5)</f>
        <v>0</v>
      </c>
      <c r="E382" s="65">
        <f>DATE(設定・集計!$B$2,INT(A382/100),A382-INT(A382/100)*100)</f>
        <v>43799</v>
      </c>
      <c r="F382" t="str">
        <f t="shared" si="10"/>
        <v/>
      </c>
      <c r="G382" t="str">
        <f t="shared" si="11"/>
        <v/>
      </c>
    </row>
    <row r="383" spans="1:7">
      <c r="A383" s="57">
        <f>INDEX('1月'!$A$1:$E$2000,ROW()-$B$5+2,1)</f>
        <v>0</v>
      </c>
      <c r="B383" s="55" t="str">
        <f>INDEX('1月'!$A$1:$E$2000,ROW()-$B$5+2,2)&amp;IF(INDEX('1月'!$A$1:$E$2000,ROW()-$B$5+2,3)="","","／"&amp;INDEX('1月'!$A$1:$E$2000,ROW()-$B$5+2,3))</f>
        <v/>
      </c>
      <c r="C383" s="57">
        <f>INDEX('1月'!$A$1:$E$2000,ROW()-$B$5+2,4)</f>
        <v>0</v>
      </c>
      <c r="D383" s="64">
        <f>INDEX('1月'!$A$1:$E$2000,ROW()-$B$5+2,5)</f>
        <v>0</v>
      </c>
      <c r="E383" s="65">
        <f>DATE(設定・集計!$B$2,INT(A383/100),A383-INT(A383/100)*100)</f>
        <v>43799</v>
      </c>
      <c r="F383" t="str">
        <f t="shared" si="10"/>
        <v/>
      </c>
      <c r="G383" t="str">
        <f t="shared" si="11"/>
        <v/>
      </c>
    </row>
    <row r="384" spans="1:7">
      <c r="A384" s="57">
        <f>INDEX('1月'!$A$1:$E$2000,ROW()-$B$5+2,1)</f>
        <v>0</v>
      </c>
      <c r="B384" s="55" t="str">
        <f>INDEX('1月'!$A$1:$E$2000,ROW()-$B$5+2,2)&amp;IF(INDEX('1月'!$A$1:$E$2000,ROW()-$B$5+2,3)="","","／"&amp;INDEX('1月'!$A$1:$E$2000,ROW()-$B$5+2,3))</f>
        <v/>
      </c>
      <c r="C384" s="57">
        <f>INDEX('1月'!$A$1:$E$2000,ROW()-$B$5+2,4)</f>
        <v>0</v>
      </c>
      <c r="D384" s="64">
        <f>INDEX('1月'!$A$1:$E$2000,ROW()-$B$5+2,5)</f>
        <v>0</v>
      </c>
      <c r="E384" s="65">
        <f>DATE(設定・集計!$B$2,INT(A384/100),A384-INT(A384/100)*100)</f>
        <v>43799</v>
      </c>
      <c r="F384" t="str">
        <f t="shared" si="10"/>
        <v/>
      </c>
      <c r="G384" t="str">
        <f t="shared" si="11"/>
        <v/>
      </c>
    </row>
    <row r="385" spans="1:7">
      <c r="A385" s="57">
        <f>INDEX('1月'!$A$1:$E$2000,ROW()-$B$5+2,1)</f>
        <v>0</v>
      </c>
      <c r="B385" s="55" t="str">
        <f>INDEX('1月'!$A$1:$E$2000,ROW()-$B$5+2,2)&amp;IF(INDEX('1月'!$A$1:$E$2000,ROW()-$B$5+2,3)="","","／"&amp;INDEX('1月'!$A$1:$E$2000,ROW()-$B$5+2,3))</f>
        <v/>
      </c>
      <c r="C385" s="57">
        <f>INDEX('1月'!$A$1:$E$2000,ROW()-$B$5+2,4)</f>
        <v>0</v>
      </c>
      <c r="D385" s="64">
        <f>INDEX('1月'!$A$1:$E$2000,ROW()-$B$5+2,5)</f>
        <v>0</v>
      </c>
      <c r="E385" s="65">
        <f>DATE(設定・集計!$B$2,INT(A385/100),A385-INT(A385/100)*100)</f>
        <v>43799</v>
      </c>
      <c r="F385" t="str">
        <f t="shared" si="10"/>
        <v/>
      </c>
      <c r="G385" t="str">
        <f t="shared" si="11"/>
        <v/>
      </c>
    </row>
    <row r="386" spans="1:7">
      <c r="A386" s="57">
        <f>INDEX('1月'!$A$1:$E$2000,ROW()-$B$5+2,1)</f>
        <v>0</v>
      </c>
      <c r="B386" s="55" t="str">
        <f>INDEX('1月'!$A$1:$E$2000,ROW()-$B$5+2,2)&amp;IF(INDEX('1月'!$A$1:$E$2000,ROW()-$B$5+2,3)="","","／"&amp;INDEX('1月'!$A$1:$E$2000,ROW()-$B$5+2,3))</f>
        <v/>
      </c>
      <c r="C386" s="57">
        <f>INDEX('1月'!$A$1:$E$2000,ROW()-$B$5+2,4)</f>
        <v>0</v>
      </c>
      <c r="D386" s="64">
        <f>INDEX('1月'!$A$1:$E$2000,ROW()-$B$5+2,5)</f>
        <v>0</v>
      </c>
      <c r="E386" s="65">
        <f>DATE(設定・集計!$B$2,INT(A386/100),A386-INT(A386/100)*100)</f>
        <v>43799</v>
      </c>
      <c r="F386" t="str">
        <f t="shared" si="10"/>
        <v/>
      </c>
      <c r="G386" t="str">
        <f t="shared" si="11"/>
        <v/>
      </c>
    </row>
    <row r="387" spans="1:7">
      <c r="A387" s="57">
        <f>INDEX('1月'!$A$1:$E$2000,ROW()-$B$5+2,1)</f>
        <v>0</v>
      </c>
      <c r="B387" s="55" t="str">
        <f>INDEX('1月'!$A$1:$E$2000,ROW()-$B$5+2,2)&amp;IF(INDEX('1月'!$A$1:$E$2000,ROW()-$B$5+2,3)="","","／"&amp;INDEX('1月'!$A$1:$E$2000,ROW()-$B$5+2,3))</f>
        <v/>
      </c>
      <c r="C387" s="57">
        <f>INDEX('1月'!$A$1:$E$2000,ROW()-$B$5+2,4)</f>
        <v>0</v>
      </c>
      <c r="D387" s="64">
        <f>INDEX('1月'!$A$1:$E$2000,ROW()-$B$5+2,5)</f>
        <v>0</v>
      </c>
      <c r="E387" s="65">
        <f>DATE(設定・集計!$B$2,INT(A387/100),A387-INT(A387/100)*100)</f>
        <v>43799</v>
      </c>
      <c r="F387" t="str">
        <f t="shared" si="10"/>
        <v/>
      </c>
      <c r="G387" t="str">
        <f t="shared" si="11"/>
        <v/>
      </c>
    </row>
    <row r="388" spans="1:7">
      <c r="A388" s="57">
        <f>INDEX('1月'!$A$1:$E$2000,ROW()-$B$5+2,1)</f>
        <v>0</v>
      </c>
      <c r="B388" s="55" t="str">
        <f>INDEX('1月'!$A$1:$E$2000,ROW()-$B$5+2,2)&amp;IF(INDEX('1月'!$A$1:$E$2000,ROW()-$B$5+2,3)="","","／"&amp;INDEX('1月'!$A$1:$E$2000,ROW()-$B$5+2,3))</f>
        <v/>
      </c>
      <c r="C388" s="57">
        <f>INDEX('1月'!$A$1:$E$2000,ROW()-$B$5+2,4)</f>
        <v>0</v>
      </c>
      <c r="D388" s="64">
        <f>INDEX('1月'!$A$1:$E$2000,ROW()-$B$5+2,5)</f>
        <v>0</v>
      </c>
      <c r="E388" s="65">
        <f>DATE(設定・集計!$B$2,INT(A388/100),A388-INT(A388/100)*100)</f>
        <v>43799</v>
      </c>
      <c r="F388" t="str">
        <f t="shared" si="10"/>
        <v/>
      </c>
      <c r="G388" t="str">
        <f t="shared" si="11"/>
        <v/>
      </c>
    </row>
    <row r="389" spans="1:7">
      <c r="A389" s="57">
        <f>INDEX('1月'!$A$1:$E$2000,ROW()-$B$5+2,1)</f>
        <v>0</v>
      </c>
      <c r="B389" s="55" t="str">
        <f>INDEX('1月'!$A$1:$E$2000,ROW()-$B$5+2,2)&amp;IF(INDEX('1月'!$A$1:$E$2000,ROW()-$B$5+2,3)="","","／"&amp;INDEX('1月'!$A$1:$E$2000,ROW()-$B$5+2,3))</f>
        <v/>
      </c>
      <c r="C389" s="57">
        <f>INDEX('1月'!$A$1:$E$2000,ROW()-$B$5+2,4)</f>
        <v>0</v>
      </c>
      <c r="D389" s="64">
        <f>INDEX('1月'!$A$1:$E$2000,ROW()-$B$5+2,5)</f>
        <v>0</v>
      </c>
      <c r="E389" s="65">
        <f>DATE(設定・集計!$B$2,INT(A389/100),A389-INT(A389/100)*100)</f>
        <v>43799</v>
      </c>
      <c r="F389" t="str">
        <f t="shared" si="10"/>
        <v/>
      </c>
      <c r="G389" t="str">
        <f t="shared" si="11"/>
        <v/>
      </c>
    </row>
    <row r="390" spans="1:7">
      <c r="A390" s="57">
        <f>INDEX('1月'!$A$1:$E$2000,ROW()-$B$5+2,1)</f>
        <v>0</v>
      </c>
      <c r="B390" s="55" t="str">
        <f>INDEX('1月'!$A$1:$E$2000,ROW()-$B$5+2,2)&amp;IF(INDEX('1月'!$A$1:$E$2000,ROW()-$B$5+2,3)="","","／"&amp;INDEX('1月'!$A$1:$E$2000,ROW()-$B$5+2,3))</f>
        <v/>
      </c>
      <c r="C390" s="57">
        <f>INDEX('1月'!$A$1:$E$2000,ROW()-$B$5+2,4)</f>
        <v>0</v>
      </c>
      <c r="D390" s="64">
        <f>INDEX('1月'!$A$1:$E$2000,ROW()-$B$5+2,5)</f>
        <v>0</v>
      </c>
      <c r="E390" s="65">
        <f>DATE(設定・集計!$B$2,INT(A390/100),A390-INT(A390/100)*100)</f>
        <v>43799</v>
      </c>
      <c r="F390" t="str">
        <f t="shared" si="10"/>
        <v/>
      </c>
      <c r="G390" t="str">
        <f t="shared" si="11"/>
        <v/>
      </c>
    </row>
    <row r="391" spans="1:7">
      <c r="A391" s="57">
        <f>INDEX('1月'!$A$1:$E$2000,ROW()-$B$5+2,1)</f>
        <v>0</v>
      </c>
      <c r="B391" s="55" t="str">
        <f>INDEX('1月'!$A$1:$E$2000,ROW()-$B$5+2,2)&amp;IF(INDEX('1月'!$A$1:$E$2000,ROW()-$B$5+2,3)="","","／"&amp;INDEX('1月'!$A$1:$E$2000,ROW()-$B$5+2,3))</f>
        <v/>
      </c>
      <c r="C391" s="57">
        <f>INDEX('1月'!$A$1:$E$2000,ROW()-$B$5+2,4)</f>
        <v>0</v>
      </c>
      <c r="D391" s="64">
        <f>INDEX('1月'!$A$1:$E$2000,ROW()-$B$5+2,5)</f>
        <v>0</v>
      </c>
      <c r="E391" s="65">
        <f>DATE(設定・集計!$B$2,INT(A391/100),A391-INT(A391/100)*100)</f>
        <v>43799</v>
      </c>
      <c r="F391" t="str">
        <f t="shared" si="10"/>
        <v/>
      </c>
      <c r="G391" t="str">
        <f t="shared" si="11"/>
        <v/>
      </c>
    </row>
    <row r="392" spans="1:7">
      <c r="A392" s="57">
        <f>INDEX('1月'!$A$1:$E$2000,ROW()-$B$5+2,1)</f>
        <v>0</v>
      </c>
      <c r="B392" s="55" t="str">
        <f>INDEX('1月'!$A$1:$E$2000,ROW()-$B$5+2,2)&amp;IF(INDEX('1月'!$A$1:$E$2000,ROW()-$B$5+2,3)="","","／"&amp;INDEX('1月'!$A$1:$E$2000,ROW()-$B$5+2,3))</f>
        <v/>
      </c>
      <c r="C392" s="57">
        <f>INDEX('1月'!$A$1:$E$2000,ROW()-$B$5+2,4)</f>
        <v>0</v>
      </c>
      <c r="D392" s="64">
        <f>INDEX('1月'!$A$1:$E$2000,ROW()-$B$5+2,5)</f>
        <v>0</v>
      </c>
      <c r="E392" s="65">
        <f>DATE(設定・集計!$B$2,INT(A392/100),A392-INT(A392/100)*100)</f>
        <v>43799</v>
      </c>
      <c r="F392" t="str">
        <f t="shared" si="10"/>
        <v/>
      </c>
      <c r="G392" t="str">
        <f t="shared" si="11"/>
        <v/>
      </c>
    </row>
    <row r="393" spans="1:7">
      <c r="A393" s="57">
        <f>INDEX('1月'!$A$1:$E$2000,ROW()-$B$5+2,1)</f>
        <v>0</v>
      </c>
      <c r="B393" s="55" t="str">
        <f>INDEX('1月'!$A$1:$E$2000,ROW()-$B$5+2,2)&amp;IF(INDEX('1月'!$A$1:$E$2000,ROW()-$B$5+2,3)="","","／"&amp;INDEX('1月'!$A$1:$E$2000,ROW()-$B$5+2,3))</f>
        <v/>
      </c>
      <c r="C393" s="57">
        <f>INDEX('1月'!$A$1:$E$2000,ROW()-$B$5+2,4)</f>
        <v>0</v>
      </c>
      <c r="D393" s="64">
        <f>INDEX('1月'!$A$1:$E$2000,ROW()-$B$5+2,5)</f>
        <v>0</v>
      </c>
      <c r="E393" s="65">
        <f>DATE(設定・集計!$B$2,INT(A393/100),A393-INT(A393/100)*100)</f>
        <v>43799</v>
      </c>
      <c r="F393" t="str">
        <f t="shared" si="10"/>
        <v/>
      </c>
      <c r="G393" t="str">
        <f t="shared" si="11"/>
        <v/>
      </c>
    </row>
    <row r="394" spans="1:7">
      <c r="A394" s="57">
        <f>INDEX('1月'!$A$1:$E$2000,ROW()-$B$5+2,1)</f>
        <v>0</v>
      </c>
      <c r="B394" s="55" t="str">
        <f>INDEX('1月'!$A$1:$E$2000,ROW()-$B$5+2,2)&amp;IF(INDEX('1月'!$A$1:$E$2000,ROW()-$B$5+2,3)="","","／"&amp;INDEX('1月'!$A$1:$E$2000,ROW()-$B$5+2,3))</f>
        <v/>
      </c>
      <c r="C394" s="57">
        <f>INDEX('1月'!$A$1:$E$2000,ROW()-$B$5+2,4)</f>
        <v>0</v>
      </c>
      <c r="D394" s="64">
        <f>INDEX('1月'!$A$1:$E$2000,ROW()-$B$5+2,5)</f>
        <v>0</v>
      </c>
      <c r="E394" s="65">
        <f>DATE(設定・集計!$B$2,INT(A394/100),A394-INT(A394/100)*100)</f>
        <v>43799</v>
      </c>
      <c r="F394" t="str">
        <f t="shared" si="10"/>
        <v/>
      </c>
      <c r="G394" t="str">
        <f t="shared" si="11"/>
        <v/>
      </c>
    </row>
    <row r="395" spans="1:7">
      <c r="A395" s="57">
        <f>INDEX('1月'!$A$1:$E$2000,ROW()-$B$5+2,1)</f>
        <v>0</v>
      </c>
      <c r="B395" s="55" t="str">
        <f>INDEX('1月'!$A$1:$E$2000,ROW()-$B$5+2,2)&amp;IF(INDEX('1月'!$A$1:$E$2000,ROW()-$B$5+2,3)="","","／"&amp;INDEX('1月'!$A$1:$E$2000,ROW()-$B$5+2,3))</f>
        <v/>
      </c>
      <c r="C395" s="57">
        <f>INDEX('1月'!$A$1:$E$2000,ROW()-$B$5+2,4)</f>
        <v>0</v>
      </c>
      <c r="D395" s="64">
        <f>INDEX('1月'!$A$1:$E$2000,ROW()-$B$5+2,5)</f>
        <v>0</v>
      </c>
      <c r="E395" s="65">
        <f>DATE(設定・集計!$B$2,INT(A395/100),A395-INT(A395/100)*100)</f>
        <v>43799</v>
      </c>
      <c r="F395" t="str">
        <f t="shared" si="10"/>
        <v/>
      </c>
      <c r="G395" t="str">
        <f t="shared" si="11"/>
        <v/>
      </c>
    </row>
    <row r="396" spans="1:7">
      <c r="A396" s="57">
        <f>INDEX('1月'!$A$1:$E$2000,ROW()-$B$5+2,1)</f>
        <v>0</v>
      </c>
      <c r="B396" s="55" t="str">
        <f>INDEX('1月'!$A$1:$E$2000,ROW()-$B$5+2,2)&amp;IF(INDEX('1月'!$A$1:$E$2000,ROW()-$B$5+2,3)="","","／"&amp;INDEX('1月'!$A$1:$E$2000,ROW()-$B$5+2,3))</f>
        <v/>
      </c>
      <c r="C396" s="57">
        <f>INDEX('1月'!$A$1:$E$2000,ROW()-$B$5+2,4)</f>
        <v>0</v>
      </c>
      <c r="D396" s="64">
        <f>INDEX('1月'!$A$1:$E$2000,ROW()-$B$5+2,5)</f>
        <v>0</v>
      </c>
      <c r="E396" s="65">
        <f>DATE(設定・集計!$B$2,INT(A396/100),A396-INT(A396/100)*100)</f>
        <v>43799</v>
      </c>
      <c r="F396" t="str">
        <f t="shared" si="10"/>
        <v/>
      </c>
      <c r="G396" t="str">
        <f t="shared" si="11"/>
        <v/>
      </c>
    </row>
    <row r="397" spans="1:7">
      <c r="A397" s="57">
        <f>INDEX('1月'!$A$1:$E$2000,ROW()-$B$5+2,1)</f>
        <v>0</v>
      </c>
      <c r="B397" s="55" t="str">
        <f>INDEX('1月'!$A$1:$E$2000,ROW()-$B$5+2,2)&amp;IF(INDEX('1月'!$A$1:$E$2000,ROW()-$B$5+2,3)="","","／"&amp;INDEX('1月'!$A$1:$E$2000,ROW()-$B$5+2,3))</f>
        <v/>
      </c>
      <c r="C397" s="57">
        <f>INDEX('1月'!$A$1:$E$2000,ROW()-$B$5+2,4)</f>
        <v>0</v>
      </c>
      <c r="D397" s="64">
        <f>INDEX('1月'!$A$1:$E$2000,ROW()-$B$5+2,5)</f>
        <v>0</v>
      </c>
      <c r="E397" s="65">
        <f>DATE(設定・集計!$B$2,INT(A397/100),A397-INT(A397/100)*100)</f>
        <v>43799</v>
      </c>
      <c r="F397" t="str">
        <f t="shared" si="10"/>
        <v/>
      </c>
      <c r="G397" t="str">
        <f t="shared" si="11"/>
        <v/>
      </c>
    </row>
    <row r="398" spans="1:7">
      <c r="A398" s="57">
        <f>INDEX('1月'!$A$1:$E$2000,ROW()-$B$5+2,1)</f>
        <v>0</v>
      </c>
      <c r="B398" s="55" t="str">
        <f>INDEX('1月'!$A$1:$E$2000,ROW()-$B$5+2,2)&amp;IF(INDEX('1月'!$A$1:$E$2000,ROW()-$B$5+2,3)="","","／"&amp;INDEX('1月'!$A$1:$E$2000,ROW()-$B$5+2,3))</f>
        <v/>
      </c>
      <c r="C398" s="57">
        <f>INDEX('1月'!$A$1:$E$2000,ROW()-$B$5+2,4)</f>
        <v>0</v>
      </c>
      <c r="D398" s="64">
        <f>INDEX('1月'!$A$1:$E$2000,ROW()-$B$5+2,5)</f>
        <v>0</v>
      </c>
      <c r="E398" s="65">
        <f>DATE(設定・集計!$B$2,INT(A398/100),A398-INT(A398/100)*100)</f>
        <v>43799</v>
      </c>
      <c r="F398" t="str">
        <f t="shared" si="10"/>
        <v/>
      </c>
      <c r="G398" t="str">
        <f t="shared" si="11"/>
        <v/>
      </c>
    </row>
    <row r="399" spans="1:7">
      <c r="A399" s="57">
        <f>INDEX('1月'!$A$1:$E$2000,ROW()-$B$5+2,1)</f>
        <v>0</v>
      </c>
      <c r="B399" s="55" t="str">
        <f>INDEX('1月'!$A$1:$E$2000,ROW()-$B$5+2,2)&amp;IF(INDEX('1月'!$A$1:$E$2000,ROW()-$B$5+2,3)="","","／"&amp;INDEX('1月'!$A$1:$E$2000,ROW()-$B$5+2,3))</f>
        <v/>
      </c>
      <c r="C399" s="57">
        <f>INDEX('1月'!$A$1:$E$2000,ROW()-$B$5+2,4)</f>
        <v>0</v>
      </c>
      <c r="D399" s="64">
        <f>INDEX('1月'!$A$1:$E$2000,ROW()-$B$5+2,5)</f>
        <v>0</v>
      </c>
      <c r="E399" s="65">
        <f>DATE(設定・集計!$B$2,INT(A399/100),A399-INT(A399/100)*100)</f>
        <v>43799</v>
      </c>
      <c r="F399" t="str">
        <f t="shared" si="10"/>
        <v/>
      </c>
      <c r="G399" t="str">
        <f t="shared" si="11"/>
        <v/>
      </c>
    </row>
    <row r="400" spans="1:7">
      <c r="A400" s="57">
        <f>INDEX('1月'!$A$1:$E$2000,ROW()-$B$5+2,1)</f>
        <v>0</v>
      </c>
      <c r="B400" s="55" t="str">
        <f>INDEX('1月'!$A$1:$E$2000,ROW()-$B$5+2,2)&amp;IF(INDEX('1月'!$A$1:$E$2000,ROW()-$B$5+2,3)="","","／"&amp;INDEX('1月'!$A$1:$E$2000,ROW()-$B$5+2,3))</f>
        <v/>
      </c>
      <c r="C400" s="57">
        <f>INDEX('1月'!$A$1:$E$2000,ROW()-$B$5+2,4)</f>
        <v>0</v>
      </c>
      <c r="D400" s="64">
        <f>INDEX('1月'!$A$1:$E$2000,ROW()-$B$5+2,5)</f>
        <v>0</v>
      </c>
      <c r="E400" s="65">
        <f>DATE(設定・集計!$B$2,INT(A400/100),A400-INT(A400/100)*100)</f>
        <v>43799</v>
      </c>
      <c r="F400" t="str">
        <f t="shared" si="10"/>
        <v/>
      </c>
      <c r="G400" t="str">
        <f t="shared" si="11"/>
        <v/>
      </c>
    </row>
    <row r="401" spans="1:7">
      <c r="A401" s="57">
        <f>INDEX('1月'!$A$1:$E$2000,ROW()-$B$5+2,1)</f>
        <v>0</v>
      </c>
      <c r="B401" s="55" t="str">
        <f>INDEX('1月'!$A$1:$E$2000,ROW()-$B$5+2,2)&amp;IF(INDEX('1月'!$A$1:$E$2000,ROW()-$B$5+2,3)="","","／"&amp;INDEX('1月'!$A$1:$E$2000,ROW()-$B$5+2,3))</f>
        <v/>
      </c>
      <c r="C401" s="57">
        <f>INDEX('1月'!$A$1:$E$2000,ROW()-$B$5+2,4)</f>
        <v>0</v>
      </c>
      <c r="D401" s="64">
        <f>INDEX('1月'!$A$1:$E$2000,ROW()-$B$5+2,5)</f>
        <v>0</v>
      </c>
      <c r="E401" s="65">
        <f>DATE(設定・集計!$B$2,INT(A401/100),A401-INT(A401/100)*100)</f>
        <v>43799</v>
      </c>
      <c r="F401" t="str">
        <f t="shared" si="10"/>
        <v/>
      </c>
      <c r="G401" t="str">
        <f t="shared" si="11"/>
        <v/>
      </c>
    </row>
    <row r="402" spans="1:7">
      <c r="A402" s="57">
        <f>INDEX('1月'!$A$1:$E$2000,ROW()-$B$5+2,1)</f>
        <v>0</v>
      </c>
      <c r="B402" s="55" t="str">
        <f>INDEX('1月'!$A$1:$E$2000,ROW()-$B$5+2,2)&amp;IF(INDEX('1月'!$A$1:$E$2000,ROW()-$B$5+2,3)="","","／"&amp;INDEX('1月'!$A$1:$E$2000,ROW()-$B$5+2,3))</f>
        <v/>
      </c>
      <c r="C402" s="57">
        <f>INDEX('1月'!$A$1:$E$2000,ROW()-$B$5+2,4)</f>
        <v>0</v>
      </c>
      <c r="D402" s="64">
        <f>INDEX('1月'!$A$1:$E$2000,ROW()-$B$5+2,5)</f>
        <v>0</v>
      </c>
      <c r="E402" s="65">
        <f>DATE(設定・集計!$B$2,INT(A402/100),A402-INT(A402/100)*100)</f>
        <v>43799</v>
      </c>
      <c r="F402" t="str">
        <f t="shared" si="10"/>
        <v/>
      </c>
      <c r="G402" t="str">
        <f t="shared" si="11"/>
        <v/>
      </c>
    </row>
    <row r="403" spans="1:7">
      <c r="A403" s="57">
        <f>INDEX('1月'!$A$1:$E$2000,ROW()-$B$5+2,1)</f>
        <v>0</v>
      </c>
      <c r="B403" s="55" t="str">
        <f>INDEX('1月'!$A$1:$E$2000,ROW()-$B$5+2,2)&amp;IF(INDEX('1月'!$A$1:$E$2000,ROW()-$B$5+2,3)="","","／"&amp;INDEX('1月'!$A$1:$E$2000,ROW()-$B$5+2,3))</f>
        <v/>
      </c>
      <c r="C403" s="57">
        <f>INDEX('1月'!$A$1:$E$2000,ROW()-$B$5+2,4)</f>
        <v>0</v>
      </c>
      <c r="D403" s="64">
        <f>INDEX('1月'!$A$1:$E$2000,ROW()-$B$5+2,5)</f>
        <v>0</v>
      </c>
      <c r="E403" s="65">
        <f>DATE(設定・集計!$B$2,INT(A403/100),A403-INT(A403/100)*100)</f>
        <v>43799</v>
      </c>
      <c r="F403" t="str">
        <f t="shared" si="10"/>
        <v/>
      </c>
      <c r="G403" t="str">
        <f t="shared" si="11"/>
        <v/>
      </c>
    </row>
    <row r="404" spans="1:7">
      <c r="A404" s="57">
        <f>INDEX('1月'!$A$1:$E$2000,ROW()-$B$5+2,1)</f>
        <v>0</v>
      </c>
      <c r="B404" s="55" t="str">
        <f>INDEX('1月'!$A$1:$E$2000,ROW()-$B$5+2,2)&amp;IF(INDEX('1月'!$A$1:$E$2000,ROW()-$B$5+2,3)="","","／"&amp;INDEX('1月'!$A$1:$E$2000,ROW()-$B$5+2,3))</f>
        <v/>
      </c>
      <c r="C404" s="57">
        <f>INDEX('1月'!$A$1:$E$2000,ROW()-$B$5+2,4)</f>
        <v>0</v>
      </c>
      <c r="D404" s="64">
        <f>INDEX('1月'!$A$1:$E$2000,ROW()-$B$5+2,5)</f>
        <v>0</v>
      </c>
      <c r="E404" s="65">
        <f>DATE(設定・集計!$B$2,INT(A404/100),A404-INT(A404/100)*100)</f>
        <v>43799</v>
      </c>
      <c r="F404" t="str">
        <f t="shared" si="10"/>
        <v/>
      </c>
      <c r="G404" t="str">
        <f t="shared" si="11"/>
        <v/>
      </c>
    </row>
    <row r="405" spans="1:7">
      <c r="A405" s="57">
        <f>INDEX('1月'!$A$1:$E$2000,ROW()-$B$5+2,1)</f>
        <v>0</v>
      </c>
      <c r="B405" s="55" t="str">
        <f>INDEX('1月'!$A$1:$E$2000,ROW()-$B$5+2,2)&amp;IF(INDEX('1月'!$A$1:$E$2000,ROW()-$B$5+2,3)="","","／"&amp;INDEX('1月'!$A$1:$E$2000,ROW()-$B$5+2,3))</f>
        <v/>
      </c>
      <c r="C405" s="57">
        <f>INDEX('1月'!$A$1:$E$2000,ROW()-$B$5+2,4)</f>
        <v>0</v>
      </c>
      <c r="D405" s="64">
        <f>INDEX('1月'!$A$1:$E$2000,ROW()-$B$5+2,5)</f>
        <v>0</v>
      </c>
      <c r="E405" s="65">
        <f>DATE(設定・集計!$B$2,INT(A405/100),A405-INT(A405/100)*100)</f>
        <v>43799</v>
      </c>
      <c r="F405" t="str">
        <f t="shared" si="10"/>
        <v/>
      </c>
      <c r="G405" t="str">
        <f t="shared" si="11"/>
        <v/>
      </c>
    </row>
    <row r="406" spans="1:7">
      <c r="A406" s="57">
        <f>INDEX('1月'!$A$1:$E$2000,ROW()-$B$5+2,1)</f>
        <v>0</v>
      </c>
      <c r="B406" s="55" t="str">
        <f>INDEX('1月'!$A$1:$E$2000,ROW()-$B$5+2,2)&amp;IF(INDEX('1月'!$A$1:$E$2000,ROW()-$B$5+2,3)="","","／"&amp;INDEX('1月'!$A$1:$E$2000,ROW()-$B$5+2,3))</f>
        <v/>
      </c>
      <c r="C406" s="57">
        <f>INDEX('1月'!$A$1:$E$2000,ROW()-$B$5+2,4)</f>
        <v>0</v>
      </c>
      <c r="D406" s="64">
        <f>INDEX('1月'!$A$1:$E$2000,ROW()-$B$5+2,5)</f>
        <v>0</v>
      </c>
      <c r="E406" s="65">
        <f>DATE(設定・集計!$B$2,INT(A406/100),A406-INT(A406/100)*100)</f>
        <v>43799</v>
      </c>
      <c r="F406" t="str">
        <f t="shared" si="10"/>
        <v/>
      </c>
      <c r="G406" t="str">
        <f t="shared" si="11"/>
        <v/>
      </c>
    </row>
    <row r="407" spans="1:7">
      <c r="A407" s="57">
        <f>INDEX('1月'!$A$1:$E$2000,ROW()-$B$5+2,1)</f>
        <v>0</v>
      </c>
      <c r="B407" s="55" t="str">
        <f>INDEX('1月'!$A$1:$E$2000,ROW()-$B$5+2,2)&amp;IF(INDEX('1月'!$A$1:$E$2000,ROW()-$B$5+2,3)="","","／"&amp;INDEX('1月'!$A$1:$E$2000,ROW()-$B$5+2,3))</f>
        <v/>
      </c>
      <c r="C407" s="57">
        <f>INDEX('1月'!$A$1:$E$2000,ROW()-$B$5+2,4)</f>
        <v>0</v>
      </c>
      <c r="D407" s="64">
        <f>INDEX('1月'!$A$1:$E$2000,ROW()-$B$5+2,5)</f>
        <v>0</v>
      </c>
      <c r="E407" s="65">
        <f>DATE(設定・集計!$B$2,INT(A407/100),A407-INT(A407/100)*100)</f>
        <v>43799</v>
      </c>
      <c r="F407" t="str">
        <f t="shared" si="10"/>
        <v/>
      </c>
      <c r="G407" t="str">
        <f t="shared" si="11"/>
        <v/>
      </c>
    </row>
    <row r="408" spans="1:7">
      <c r="A408" s="57">
        <f>INDEX('1月'!$A$1:$E$2000,ROW()-$B$5+2,1)</f>
        <v>0</v>
      </c>
      <c r="B408" s="55" t="str">
        <f>INDEX('1月'!$A$1:$E$2000,ROW()-$B$5+2,2)&amp;IF(INDEX('1月'!$A$1:$E$2000,ROW()-$B$5+2,3)="","","／"&amp;INDEX('1月'!$A$1:$E$2000,ROW()-$B$5+2,3))</f>
        <v/>
      </c>
      <c r="C408" s="57">
        <f>INDEX('1月'!$A$1:$E$2000,ROW()-$B$5+2,4)</f>
        <v>0</v>
      </c>
      <c r="D408" s="64">
        <f>INDEX('1月'!$A$1:$E$2000,ROW()-$B$5+2,5)</f>
        <v>0</v>
      </c>
      <c r="E408" s="65">
        <f>DATE(設定・集計!$B$2,INT(A408/100),A408-INT(A408/100)*100)</f>
        <v>43799</v>
      </c>
      <c r="F408" t="str">
        <f t="shared" si="10"/>
        <v/>
      </c>
      <c r="G408" t="str">
        <f t="shared" si="11"/>
        <v/>
      </c>
    </row>
    <row r="409" spans="1:7">
      <c r="A409" s="57">
        <f>INDEX('1月'!$A$1:$E$2000,ROW()-$B$5+2,1)</f>
        <v>0</v>
      </c>
      <c r="B409" s="55" t="str">
        <f>INDEX('1月'!$A$1:$E$2000,ROW()-$B$5+2,2)&amp;IF(INDEX('1月'!$A$1:$E$2000,ROW()-$B$5+2,3)="","","／"&amp;INDEX('1月'!$A$1:$E$2000,ROW()-$B$5+2,3))</f>
        <v/>
      </c>
      <c r="C409" s="57">
        <f>INDEX('1月'!$A$1:$E$2000,ROW()-$B$5+2,4)</f>
        <v>0</v>
      </c>
      <c r="D409" s="64">
        <f>INDEX('1月'!$A$1:$E$2000,ROW()-$B$5+2,5)</f>
        <v>0</v>
      </c>
      <c r="E409" s="65">
        <f>DATE(設定・集計!$B$2,INT(A409/100),A409-INT(A409/100)*100)</f>
        <v>43799</v>
      </c>
      <c r="F409" t="str">
        <f t="shared" si="10"/>
        <v/>
      </c>
      <c r="G409" t="str">
        <f t="shared" si="11"/>
        <v/>
      </c>
    </row>
    <row r="410" spans="1:7">
      <c r="A410" s="57">
        <f>INDEX('1月'!$A$1:$E$2000,ROW()-$B$5+2,1)</f>
        <v>0</v>
      </c>
      <c r="B410" s="55" t="str">
        <f>INDEX('1月'!$A$1:$E$2000,ROW()-$B$5+2,2)&amp;IF(INDEX('1月'!$A$1:$E$2000,ROW()-$B$5+2,3)="","","／"&amp;INDEX('1月'!$A$1:$E$2000,ROW()-$B$5+2,3))</f>
        <v/>
      </c>
      <c r="C410" s="57">
        <f>INDEX('1月'!$A$1:$E$2000,ROW()-$B$5+2,4)</f>
        <v>0</v>
      </c>
      <c r="D410" s="64">
        <f>INDEX('1月'!$A$1:$E$2000,ROW()-$B$5+2,5)</f>
        <v>0</v>
      </c>
      <c r="E410" s="65">
        <f>DATE(設定・集計!$B$2,INT(A410/100),A410-INT(A410/100)*100)</f>
        <v>43799</v>
      </c>
      <c r="F410" t="str">
        <f t="shared" si="10"/>
        <v/>
      </c>
      <c r="G410" t="str">
        <f t="shared" si="11"/>
        <v/>
      </c>
    </row>
    <row r="411" spans="1:7">
      <c r="A411" s="57">
        <f>INDEX('1月'!$A$1:$E$2000,ROW()-$B$5+2,1)</f>
        <v>0</v>
      </c>
      <c r="B411" s="55" t="str">
        <f>INDEX('1月'!$A$1:$E$2000,ROW()-$B$5+2,2)&amp;IF(INDEX('1月'!$A$1:$E$2000,ROW()-$B$5+2,3)="","","／"&amp;INDEX('1月'!$A$1:$E$2000,ROW()-$B$5+2,3))</f>
        <v/>
      </c>
      <c r="C411" s="57">
        <f>INDEX('1月'!$A$1:$E$2000,ROW()-$B$5+2,4)</f>
        <v>0</v>
      </c>
      <c r="D411" s="64">
        <f>INDEX('1月'!$A$1:$E$2000,ROW()-$B$5+2,5)</f>
        <v>0</v>
      </c>
      <c r="E411" s="65">
        <f>DATE(設定・集計!$B$2,INT(A411/100),A411-INT(A411/100)*100)</f>
        <v>43799</v>
      </c>
      <c r="F411" t="str">
        <f t="shared" si="10"/>
        <v/>
      </c>
      <c r="G411" t="str">
        <f t="shared" si="11"/>
        <v/>
      </c>
    </row>
    <row r="412" spans="1:7">
      <c r="A412" s="57">
        <f>INDEX('1月'!$A$1:$E$2000,ROW()-$B$5+2,1)</f>
        <v>0</v>
      </c>
      <c r="B412" s="55" t="str">
        <f>INDEX('1月'!$A$1:$E$2000,ROW()-$B$5+2,2)&amp;IF(INDEX('1月'!$A$1:$E$2000,ROW()-$B$5+2,3)="","","／"&amp;INDEX('1月'!$A$1:$E$2000,ROW()-$B$5+2,3))</f>
        <v/>
      </c>
      <c r="C412" s="57">
        <f>INDEX('1月'!$A$1:$E$2000,ROW()-$B$5+2,4)</f>
        <v>0</v>
      </c>
      <c r="D412" s="64">
        <f>INDEX('1月'!$A$1:$E$2000,ROW()-$B$5+2,5)</f>
        <v>0</v>
      </c>
      <c r="E412" s="65">
        <f>DATE(設定・集計!$B$2,INT(A412/100),A412-INT(A412/100)*100)</f>
        <v>43799</v>
      </c>
      <c r="F412" t="str">
        <f t="shared" si="10"/>
        <v/>
      </c>
      <c r="G412" t="str">
        <f t="shared" si="11"/>
        <v/>
      </c>
    </row>
    <row r="413" spans="1:7">
      <c r="A413" s="57">
        <f>INDEX('1月'!$A$1:$E$2000,ROW()-$B$5+2,1)</f>
        <v>0</v>
      </c>
      <c r="B413" s="55" t="str">
        <f>INDEX('1月'!$A$1:$E$2000,ROW()-$B$5+2,2)&amp;IF(INDEX('1月'!$A$1:$E$2000,ROW()-$B$5+2,3)="","","／"&amp;INDEX('1月'!$A$1:$E$2000,ROW()-$B$5+2,3))</f>
        <v/>
      </c>
      <c r="C413" s="57">
        <f>INDEX('1月'!$A$1:$E$2000,ROW()-$B$5+2,4)</f>
        <v>0</v>
      </c>
      <c r="D413" s="64">
        <f>INDEX('1月'!$A$1:$E$2000,ROW()-$B$5+2,5)</f>
        <v>0</v>
      </c>
      <c r="E413" s="65">
        <f>DATE(設定・集計!$B$2,INT(A413/100),A413-INT(A413/100)*100)</f>
        <v>43799</v>
      </c>
      <c r="F413" t="str">
        <f t="shared" si="10"/>
        <v/>
      </c>
      <c r="G413" t="str">
        <f t="shared" si="11"/>
        <v/>
      </c>
    </row>
    <row r="414" spans="1:7">
      <c r="A414" s="57">
        <f>INDEX('1月'!$A$1:$E$2000,ROW()-$B$5+2,1)</f>
        <v>0</v>
      </c>
      <c r="B414" s="55" t="str">
        <f>INDEX('1月'!$A$1:$E$2000,ROW()-$B$5+2,2)&amp;IF(INDEX('1月'!$A$1:$E$2000,ROW()-$B$5+2,3)="","","／"&amp;INDEX('1月'!$A$1:$E$2000,ROW()-$B$5+2,3))</f>
        <v/>
      </c>
      <c r="C414" s="57">
        <f>INDEX('1月'!$A$1:$E$2000,ROW()-$B$5+2,4)</f>
        <v>0</v>
      </c>
      <c r="D414" s="64">
        <f>INDEX('1月'!$A$1:$E$2000,ROW()-$B$5+2,5)</f>
        <v>0</v>
      </c>
      <c r="E414" s="65">
        <f>DATE(設定・集計!$B$2,INT(A414/100),A414-INT(A414/100)*100)</f>
        <v>43799</v>
      </c>
      <c r="F414" t="str">
        <f t="shared" si="10"/>
        <v/>
      </c>
      <c r="G414" t="str">
        <f t="shared" si="11"/>
        <v/>
      </c>
    </row>
    <row r="415" spans="1:7">
      <c r="A415" s="57">
        <f>INDEX('1月'!$A$1:$E$2000,ROW()-$B$5+2,1)</f>
        <v>0</v>
      </c>
      <c r="B415" s="55" t="str">
        <f>INDEX('1月'!$A$1:$E$2000,ROW()-$B$5+2,2)&amp;IF(INDEX('1月'!$A$1:$E$2000,ROW()-$B$5+2,3)="","","／"&amp;INDEX('1月'!$A$1:$E$2000,ROW()-$B$5+2,3))</f>
        <v/>
      </c>
      <c r="C415" s="57">
        <f>INDEX('1月'!$A$1:$E$2000,ROW()-$B$5+2,4)</f>
        <v>0</v>
      </c>
      <c r="D415" s="64">
        <f>INDEX('1月'!$A$1:$E$2000,ROW()-$B$5+2,5)</f>
        <v>0</v>
      </c>
      <c r="E415" s="65">
        <f>DATE(設定・集計!$B$2,INT(A415/100),A415-INT(A415/100)*100)</f>
        <v>43799</v>
      </c>
      <c r="F415" t="str">
        <f t="shared" si="10"/>
        <v/>
      </c>
      <c r="G415" t="str">
        <f t="shared" si="11"/>
        <v/>
      </c>
    </row>
    <row r="416" spans="1:7">
      <c r="A416" s="57">
        <f>INDEX('1月'!$A$1:$E$2000,ROW()-$B$5+2,1)</f>
        <v>0</v>
      </c>
      <c r="B416" s="55" t="str">
        <f>INDEX('1月'!$A$1:$E$2000,ROW()-$B$5+2,2)&amp;IF(INDEX('1月'!$A$1:$E$2000,ROW()-$B$5+2,3)="","","／"&amp;INDEX('1月'!$A$1:$E$2000,ROW()-$B$5+2,3))</f>
        <v/>
      </c>
      <c r="C416" s="57">
        <f>INDEX('1月'!$A$1:$E$2000,ROW()-$B$5+2,4)</f>
        <v>0</v>
      </c>
      <c r="D416" s="64">
        <f>INDEX('1月'!$A$1:$E$2000,ROW()-$B$5+2,5)</f>
        <v>0</v>
      </c>
      <c r="E416" s="65">
        <f>DATE(設定・集計!$B$2,INT(A416/100),A416-INT(A416/100)*100)</f>
        <v>43799</v>
      </c>
      <c r="F416" t="str">
        <f t="shared" si="10"/>
        <v/>
      </c>
      <c r="G416" t="str">
        <f t="shared" si="11"/>
        <v/>
      </c>
    </row>
    <row r="417" spans="1:7">
      <c r="A417" s="57">
        <f>INDEX('1月'!$A$1:$E$2000,ROW()-$B$5+2,1)</f>
        <v>0</v>
      </c>
      <c r="B417" s="55" t="str">
        <f>INDEX('1月'!$A$1:$E$2000,ROW()-$B$5+2,2)&amp;IF(INDEX('1月'!$A$1:$E$2000,ROW()-$B$5+2,3)="","","／"&amp;INDEX('1月'!$A$1:$E$2000,ROW()-$B$5+2,3))</f>
        <v/>
      </c>
      <c r="C417" s="57">
        <f>INDEX('1月'!$A$1:$E$2000,ROW()-$B$5+2,4)</f>
        <v>0</v>
      </c>
      <c r="D417" s="64">
        <f>INDEX('1月'!$A$1:$E$2000,ROW()-$B$5+2,5)</f>
        <v>0</v>
      </c>
      <c r="E417" s="65">
        <f>DATE(設定・集計!$B$2,INT(A417/100),A417-INT(A417/100)*100)</f>
        <v>43799</v>
      </c>
      <c r="F417" t="str">
        <f t="shared" si="10"/>
        <v/>
      </c>
      <c r="G417" t="str">
        <f t="shared" si="11"/>
        <v/>
      </c>
    </row>
    <row r="418" spans="1:7">
      <c r="A418" s="57">
        <f>INDEX('1月'!$A$1:$E$2000,ROW()-$B$5+2,1)</f>
        <v>0</v>
      </c>
      <c r="B418" s="55" t="str">
        <f>INDEX('1月'!$A$1:$E$2000,ROW()-$B$5+2,2)&amp;IF(INDEX('1月'!$A$1:$E$2000,ROW()-$B$5+2,3)="","","／"&amp;INDEX('1月'!$A$1:$E$2000,ROW()-$B$5+2,3))</f>
        <v/>
      </c>
      <c r="C418" s="57">
        <f>INDEX('1月'!$A$1:$E$2000,ROW()-$B$5+2,4)</f>
        <v>0</v>
      </c>
      <c r="D418" s="64">
        <f>INDEX('1月'!$A$1:$E$2000,ROW()-$B$5+2,5)</f>
        <v>0</v>
      </c>
      <c r="E418" s="65">
        <f>DATE(設定・集計!$B$2,INT(A418/100),A418-INT(A418/100)*100)</f>
        <v>43799</v>
      </c>
      <c r="F418" t="str">
        <f t="shared" si="10"/>
        <v/>
      </c>
      <c r="G418" t="str">
        <f t="shared" si="11"/>
        <v/>
      </c>
    </row>
    <row r="419" spans="1:7">
      <c r="A419" s="57">
        <f>INDEX('1月'!$A$1:$E$2000,ROW()-$B$5+2,1)</f>
        <v>0</v>
      </c>
      <c r="B419" s="55" t="str">
        <f>INDEX('1月'!$A$1:$E$2000,ROW()-$B$5+2,2)&amp;IF(INDEX('1月'!$A$1:$E$2000,ROW()-$B$5+2,3)="","","／"&amp;INDEX('1月'!$A$1:$E$2000,ROW()-$B$5+2,3))</f>
        <v/>
      </c>
      <c r="C419" s="57">
        <f>INDEX('1月'!$A$1:$E$2000,ROW()-$B$5+2,4)</f>
        <v>0</v>
      </c>
      <c r="D419" s="64">
        <f>INDEX('1月'!$A$1:$E$2000,ROW()-$B$5+2,5)</f>
        <v>0</v>
      </c>
      <c r="E419" s="65">
        <f>DATE(設定・集計!$B$2,INT(A419/100),A419-INT(A419/100)*100)</f>
        <v>43799</v>
      </c>
      <c r="F419" t="str">
        <f t="shared" si="10"/>
        <v/>
      </c>
      <c r="G419" t="str">
        <f t="shared" si="11"/>
        <v/>
      </c>
    </row>
    <row r="420" spans="1:7">
      <c r="A420" s="57">
        <f>INDEX('1月'!$A$1:$E$2000,ROW()-$B$5+2,1)</f>
        <v>0</v>
      </c>
      <c r="B420" s="55" t="str">
        <f>INDEX('1月'!$A$1:$E$2000,ROW()-$B$5+2,2)&amp;IF(INDEX('1月'!$A$1:$E$2000,ROW()-$B$5+2,3)="","","／"&amp;INDEX('1月'!$A$1:$E$2000,ROW()-$B$5+2,3))</f>
        <v/>
      </c>
      <c r="C420" s="57">
        <f>INDEX('1月'!$A$1:$E$2000,ROW()-$B$5+2,4)</f>
        <v>0</v>
      </c>
      <c r="D420" s="64">
        <f>INDEX('1月'!$A$1:$E$2000,ROW()-$B$5+2,5)</f>
        <v>0</v>
      </c>
      <c r="E420" s="65">
        <f>DATE(設定・集計!$B$2,INT(A420/100),A420-INT(A420/100)*100)</f>
        <v>43799</v>
      </c>
      <c r="F420" t="str">
        <f t="shared" si="10"/>
        <v/>
      </c>
      <c r="G420" t="str">
        <f t="shared" si="11"/>
        <v/>
      </c>
    </row>
    <row r="421" spans="1:7">
      <c r="A421" s="57">
        <f>INDEX('1月'!$A$1:$E$2000,ROW()-$B$5+2,1)</f>
        <v>0</v>
      </c>
      <c r="B421" s="55" t="str">
        <f>INDEX('1月'!$A$1:$E$2000,ROW()-$B$5+2,2)&amp;IF(INDEX('1月'!$A$1:$E$2000,ROW()-$B$5+2,3)="","","／"&amp;INDEX('1月'!$A$1:$E$2000,ROW()-$B$5+2,3))</f>
        <v/>
      </c>
      <c r="C421" s="57">
        <f>INDEX('1月'!$A$1:$E$2000,ROW()-$B$5+2,4)</f>
        <v>0</v>
      </c>
      <c r="D421" s="64">
        <f>INDEX('1月'!$A$1:$E$2000,ROW()-$B$5+2,5)</f>
        <v>0</v>
      </c>
      <c r="E421" s="65">
        <f>DATE(設定・集計!$B$2,INT(A421/100),A421-INT(A421/100)*100)</f>
        <v>43799</v>
      </c>
      <c r="F421" t="str">
        <f t="shared" si="10"/>
        <v/>
      </c>
      <c r="G421" t="str">
        <f t="shared" si="11"/>
        <v/>
      </c>
    </row>
    <row r="422" spans="1:7">
      <c r="A422" s="57">
        <f>INDEX('1月'!$A$1:$E$2000,ROW()-$B$5+2,1)</f>
        <v>0</v>
      </c>
      <c r="B422" s="55" t="str">
        <f>INDEX('1月'!$A$1:$E$2000,ROW()-$B$5+2,2)&amp;IF(INDEX('1月'!$A$1:$E$2000,ROW()-$B$5+2,3)="","","／"&amp;INDEX('1月'!$A$1:$E$2000,ROW()-$B$5+2,3))</f>
        <v/>
      </c>
      <c r="C422" s="57">
        <f>INDEX('1月'!$A$1:$E$2000,ROW()-$B$5+2,4)</f>
        <v>0</v>
      </c>
      <c r="D422" s="64">
        <f>INDEX('1月'!$A$1:$E$2000,ROW()-$B$5+2,5)</f>
        <v>0</v>
      </c>
      <c r="E422" s="65">
        <f>DATE(設定・集計!$B$2,INT(A422/100),A422-INT(A422/100)*100)</f>
        <v>43799</v>
      </c>
      <c r="F422" t="str">
        <f t="shared" ref="F422:F485" si="12">IF(A422=0,"",A422*10000+ROW())</f>
        <v/>
      </c>
      <c r="G422" t="str">
        <f t="shared" si="11"/>
        <v/>
      </c>
    </row>
    <row r="423" spans="1:7">
      <c r="A423" s="57">
        <f>INDEX('1月'!$A$1:$E$2000,ROW()-$B$5+2,1)</f>
        <v>0</v>
      </c>
      <c r="B423" s="55" t="str">
        <f>INDEX('1月'!$A$1:$E$2000,ROW()-$B$5+2,2)&amp;IF(INDEX('1月'!$A$1:$E$2000,ROW()-$B$5+2,3)="","","／"&amp;INDEX('1月'!$A$1:$E$2000,ROW()-$B$5+2,3))</f>
        <v/>
      </c>
      <c r="C423" s="57">
        <f>INDEX('1月'!$A$1:$E$2000,ROW()-$B$5+2,4)</f>
        <v>0</v>
      </c>
      <c r="D423" s="64">
        <f>INDEX('1月'!$A$1:$E$2000,ROW()-$B$5+2,5)</f>
        <v>0</v>
      </c>
      <c r="E423" s="65">
        <f>DATE(設定・集計!$B$2,INT(A423/100),A423-INT(A423/100)*100)</f>
        <v>43799</v>
      </c>
      <c r="F423" t="str">
        <f t="shared" si="12"/>
        <v/>
      </c>
      <c r="G423" t="str">
        <f t="shared" si="11"/>
        <v/>
      </c>
    </row>
    <row r="424" spans="1:7">
      <c r="A424" s="57">
        <f>INDEX('1月'!$A$1:$E$2000,ROW()-$B$5+2,1)</f>
        <v>0</v>
      </c>
      <c r="B424" s="55" t="str">
        <f>INDEX('1月'!$A$1:$E$2000,ROW()-$B$5+2,2)&amp;IF(INDEX('1月'!$A$1:$E$2000,ROW()-$B$5+2,3)="","","／"&amp;INDEX('1月'!$A$1:$E$2000,ROW()-$B$5+2,3))</f>
        <v/>
      </c>
      <c r="C424" s="57">
        <f>INDEX('1月'!$A$1:$E$2000,ROW()-$B$5+2,4)</f>
        <v>0</v>
      </c>
      <c r="D424" s="64">
        <f>INDEX('1月'!$A$1:$E$2000,ROW()-$B$5+2,5)</f>
        <v>0</v>
      </c>
      <c r="E424" s="65">
        <f>DATE(設定・集計!$B$2,INT(A424/100),A424-INT(A424/100)*100)</f>
        <v>43799</v>
      </c>
      <c r="F424" t="str">
        <f t="shared" si="12"/>
        <v/>
      </c>
      <c r="G424" t="str">
        <f t="shared" si="11"/>
        <v/>
      </c>
    </row>
    <row r="425" spans="1:7">
      <c r="A425" s="57">
        <f>INDEX('1月'!$A$1:$E$2000,ROW()-$B$5+2,1)</f>
        <v>0</v>
      </c>
      <c r="B425" s="55" t="str">
        <f>INDEX('1月'!$A$1:$E$2000,ROW()-$B$5+2,2)&amp;IF(INDEX('1月'!$A$1:$E$2000,ROW()-$B$5+2,3)="","","／"&amp;INDEX('1月'!$A$1:$E$2000,ROW()-$B$5+2,3))</f>
        <v/>
      </c>
      <c r="C425" s="57">
        <f>INDEX('1月'!$A$1:$E$2000,ROW()-$B$5+2,4)</f>
        <v>0</v>
      </c>
      <c r="D425" s="64">
        <f>INDEX('1月'!$A$1:$E$2000,ROW()-$B$5+2,5)</f>
        <v>0</v>
      </c>
      <c r="E425" s="65">
        <f>DATE(設定・集計!$B$2,INT(A425/100),A425-INT(A425/100)*100)</f>
        <v>43799</v>
      </c>
      <c r="F425" t="str">
        <f t="shared" si="12"/>
        <v/>
      </c>
      <c r="G425" t="str">
        <f t="shared" si="11"/>
        <v/>
      </c>
    </row>
    <row r="426" spans="1:7">
      <c r="A426" s="57">
        <f>INDEX('1月'!$A$1:$E$2000,ROW()-$B$5+2,1)</f>
        <v>0</v>
      </c>
      <c r="B426" s="55" t="str">
        <f>INDEX('1月'!$A$1:$E$2000,ROW()-$B$5+2,2)&amp;IF(INDEX('1月'!$A$1:$E$2000,ROW()-$B$5+2,3)="","","／"&amp;INDEX('1月'!$A$1:$E$2000,ROW()-$B$5+2,3))</f>
        <v/>
      </c>
      <c r="C426" s="57">
        <f>INDEX('1月'!$A$1:$E$2000,ROW()-$B$5+2,4)</f>
        <v>0</v>
      </c>
      <c r="D426" s="64">
        <f>INDEX('1月'!$A$1:$E$2000,ROW()-$B$5+2,5)</f>
        <v>0</v>
      </c>
      <c r="E426" s="65">
        <f>DATE(設定・集計!$B$2,INT(A426/100),A426-INT(A426/100)*100)</f>
        <v>43799</v>
      </c>
      <c r="F426" t="str">
        <f t="shared" si="12"/>
        <v/>
      </c>
      <c r="G426" t="str">
        <f t="shared" si="11"/>
        <v/>
      </c>
    </row>
    <row r="427" spans="1:7">
      <c r="A427" s="57">
        <f>INDEX('1月'!$A$1:$E$2000,ROW()-$B$5+2,1)</f>
        <v>0</v>
      </c>
      <c r="B427" s="55" t="str">
        <f>INDEX('1月'!$A$1:$E$2000,ROW()-$B$5+2,2)&amp;IF(INDEX('1月'!$A$1:$E$2000,ROW()-$B$5+2,3)="","","／"&amp;INDEX('1月'!$A$1:$E$2000,ROW()-$B$5+2,3))</f>
        <v/>
      </c>
      <c r="C427" s="57">
        <f>INDEX('1月'!$A$1:$E$2000,ROW()-$B$5+2,4)</f>
        <v>0</v>
      </c>
      <c r="D427" s="64">
        <f>INDEX('1月'!$A$1:$E$2000,ROW()-$B$5+2,5)</f>
        <v>0</v>
      </c>
      <c r="E427" s="65">
        <f>DATE(設定・集計!$B$2,INT(A427/100),A427-INT(A427/100)*100)</f>
        <v>43799</v>
      </c>
      <c r="F427" t="str">
        <f t="shared" si="12"/>
        <v/>
      </c>
      <c r="G427" t="str">
        <f t="shared" si="11"/>
        <v/>
      </c>
    </row>
    <row r="428" spans="1:7">
      <c r="A428" s="57">
        <f>INDEX('1月'!$A$1:$E$2000,ROW()-$B$5+2,1)</f>
        <v>0</v>
      </c>
      <c r="B428" s="55" t="str">
        <f>INDEX('1月'!$A$1:$E$2000,ROW()-$B$5+2,2)&amp;IF(INDEX('1月'!$A$1:$E$2000,ROW()-$B$5+2,3)="","","／"&amp;INDEX('1月'!$A$1:$E$2000,ROW()-$B$5+2,3))</f>
        <v/>
      </c>
      <c r="C428" s="57">
        <f>INDEX('1月'!$A$1:$E$2000,ROW()-$B$5+2,4)</f>
        <v>0</v>
      </c>
      <c r="D428" s="64">
        <f>INDEX('1月'!$A$1:$E$2000,ROW()-$B$5+2,5)</f>
        <v>0</v>
      </c>
      <c r="E428" s="65">
        <f>DATE(設定・集計!$B$2,INT(A428/100),A428-INT(A428/100)*100)</f>
        <v>43799</v>
      </c>
      <c r="F428" t="str">
        <f t="shared" si="12"/>
        <v/>
      </c>
      <c r="G428" t="str">
        <f t="shared" si="11"/>
        <v/>
      </c>
    </row>
    <row r="429" spans="1:7">
      <c r="A429" s="57">
        <f>INDEX('1月'!$A$1:$E$2000,ROW()-$B$5+2,1)</f>
        <v>0</v>
      </c>
      <c r="B429" s="55" t="str">
        <f>INDEX('1月'!$A$1:$E$2000,ROW()-$B$5+2,2)&amp;IF(INDEX('1月'!$A$1:$E$2000,ROW()-$B$5+2,3)="","","／"&amp;INDEX('1月'!$A$1:$E$2000,ROW()-$B$5+2,3))</f>
        <v/>
      </c>
      <c r="C429" s="57">
        <f>INDEX('1月'!$A$1:$E$2000,ROW()-$B$5+2,4)</f>
        <v>0</v>
      </c>
      <c r="D429" s="64">
        <f>INDEX('1月'!$A$1:$E$2000,ROW()-$B$5+2,5)</f>
        <v>0</v>
      </c>
      <c r="E429" s="65">
        <f>DATE(設定・集計!$B$2,INT(A429/100),A429-INT(A429/100)*100)</f>
        <v>43799</v>
      </c>
      <c r="F429" t="str">
        <f t="shared" si="12"/>
        <v/>
      </c>
      <c r="G429" t="str">
        <f t="shared" si="11"/>
        <v/>
      </c>
    </row>
    <row r="430" spans="1:7">
      <c r="A430" s="57">
        <f>INDEX('1月'!$A$1:$E$2000,ROW()-$B$5+2,1)</f>
        <v>0</v>
      </c>
      <c r="B430" s="55" t="str">
        <f>INDEX('1月'!$A$1:$E$2000,ROW()-$B$5+2,2)&amp;IF(INDEX('1月'!$A$1:$E$2000,ROW()-$B$5+2,3)="","","／"&amp;INDEX('1月'!$A$1:$E$2000,ROW()-$B$5+2,3))</f>
        <v/>
      </c>
      <c r="C430" s="57">
        <f>INDEX('1月'!$A$1:$E$2000,ROW()-$B$5+2,4)</f>
        <v>0</v>
      </c>
      <c r="D430" s="64">
        <f>INDEX('1月'!$A$1:$E$2000,ROW()-$B$5+2,5)</f>
        <v>0</v>
      </c>
      <c r="E430" s="65">
        <f>DATE(設定・集計!$B$2,INT(A430/100),A430-INT(A430/100)*100)</f>
        <v>43799</v>
      </c>
      <c r="F430" t="str">
        <f t="shared" si="12"/>
        <v/>
      </c>
      <c r="G430" t="str">
        <f t="shared" si="11"/>
        <v/>
      </c>
    </row>
    <row r="431" spans="1:7">
      <c r="A431" s="57">
        <f>INDEX('1月'!$A$1:$E$2000,ROW()-$B$5+2,1)</f>
        <v>0</v>
      </c>
      <c r="B431" s="55" t="str">
        <f>INDEX('1月'!$A$1:$E$2000,ROW()-$B$5+2,2)&amp;IF(INDEX('1月'!$A$1:$E$2000,ROW()-$B$5+2,3)="","","／"&amp;INDEX('1月'!$A$1:$E$2000,ROW()-$B$5+2,3))</f>
        <v/>
      </c>
      <c r="C431" s="57">
        <f>INDEX('1月'!$A$1:$E$2000,ROW()-$B$5+2,4)</f>
        <v>0</v>
      </c>
      <c r="D431" s="64">
        <f>INDEX('1月'!$A$1:$E$2000,ROW()-$B$5+2,5)</f>
        <v>0</v>
      </c>
      <c r="E431" s="65">
        <f>DATE(設定・集計!$B$2,INT(A431/100),A431-INT(A431/100)*100)</f>
        <v>43799</v>
      </c>
      <c r="F431" t="str">
        <f t="shared" si="12"/>
        <v/>
      </c>
      <c r="G431" t="str">
        <f t="shared" ref="G431:G494" si="13">IF(F431="","",RANK(F431,$F$46:$F$6000,1))</f>
        <v/>
      </c>
    </row>
    <row r="432" spans="1:7">
      <c r="A432" s="57">
        <f>INDEX('1月'!$A$1:$E$2000,ROW()-$B$5+2,1)</f>
        <v>0</v>
      </c>
      <c r="B432" s="55" t="str">
        <f>INDEX('1月'!$A$1:$E$2000,ROW()-$B$5+2,2)&amp;IF(INDEX('1月'!$A$1:$E$2000,ROW()-$B$5+2,3)="","","／"&amp;INDEX('1月'!$A$1:$E$2000,ROW()-$B$5+2,3))</f>
        <v/>
      </c>
      <c r="C432" s="57">
        <f>INDEX('1月'!$A$1:$E$2000,ROW()-$B$5+2,4)</f>
        <v>0</v>
      </c>
      <c r="D432" s="64">
        <f>INDEX('1月'!$A$1:$E$2000,ROW()-$B$5+2,5)</f>
        <v>0</v>
      </c>
      <c r="E432" s="65">
        <f>DATE(設定・集計!$B$2,INT(A432/100),A432-INT(A432/100)*100)</f>
        <v>43799</v>
      </c>
      <c r="F432" t="str">
        <f t="shared" si="12"/>
        <v/>
      </c>
      <c r="G432" t="str">
        <f t="shared" si="13"/>
        <v/>
      </c>
    </row>
    <row r="433" spans="1:7">
      <c r="A433" s="57">
        <f>INDEX('1月'!$A$1:$E$2000,ROW()-$B$5+2,1)</f>
        <v>0</v>
      </c>
      <c r="B433" s="55" t="str">
        <f>INDEX('1月'!$A$1:$E$2000,ROW()-$B$5+2,2)&amp;IF(INDEX('1月'!$A$1:$E$2000,ROW()-$B$5+2,3)="","","／"&amp;INDEX('1月'!$A$1:$E$2000,ROW()-$B$5+2,3))</f>
        <v/>
      </c>
      <c r="C433" s="57">
        <f>INDEX('1月'!$A$1:$E$2000,ROW()-$B$5+2,4)</f>
        <v>0</v>
      </c>
      <c r="D433" s="64">
        <f>INDEX('1月'!$A$1:$E$2000,ROW()-$B$5+2,5)</f>
        <v>0</v>
      </c>
      <c r="E433" s="65">
        <f>DATE(設定・集計!$B$2,INT(A433/100),A433-INT(A433/100)*100)</f>
        <v>43799</v>
      </c>
      <c r="F433" t="str">
        <f t="shared" si="12"/>
        <v/>
      </c>
      <c r="G433" t="str">
        <f t="shared" si="13"/>
        <v/>
      </c>
    </row>
    <row r="434" spans="1:7">
      <c r="A434" s="57">
        <f>INDEX('1月'!$A$1:$E$2000,ROW()-$B$5+2,1)</f>
        <v>0</v>
      </c>
      <c r="B434" s="55" t="str">
        <f>INDEX('1月'!$A$1:$E$2000,ROW()-$B$5+2,2)&amp;IF(INDEX('1月'!$A$1:$E$2000,ROW()-$B$5+2,3)="","","／"&amp;INDEX('1月'!$A$1:$E$2000,ROW()-$B$5+2,3))</f>
        <v/>
      </c>
      <c r="C434" s="57">
        <f>INDEX('1月'!$A$1:$E$2000,ROW()-$B$5+2,4)</f>
        <v>0</v>
      </c>
      <c r="D434" s="64">
        <f>INDEX('1月'!$A$1:$E$2000,ROW()-$B$5+2,5)</f>
        <v>0</v>
      </c>
      <c r="E434" s="65">
        <f>DATE(設定・集計!$B$2,INT(A434/100),A434-INT(A434/100)*100)</f>
        <v>43799</v>
      </c>
      <c r="F434" t="str">
        <f t="shared" si="12"/>
        <v/>
      </c>
      <c r="G434" t="str">
        <f t="shared" si="13"/>
        <v/>
      </c>
    </row>
    <row r="435" spans="1:7">
      <c r="A435" s="57">
        <f>INDEX('1月'!$A$1:$E$2000,ROW()-$B$5+2,1)</f>
        <v>0</v>
      </c>
      <c r="B435" s="55" t="str">
        <f>INDEX('1月'!$A$1:$E$2000,ROW()-$B$5+2,2)&amp;IF(INDEX('1月'!$A$1:$E$2000,ROW()-$B$5+2,3)="","","／"&amp;INDEX('1月'!$A$1:$E$2000,ROW()-$B$5+2,3))</f>
        <v/>
      </c>
      <c r="C435" s="57">
        <f>INDEX('1月'!$A$1:$E$2000,ROW()-$B$5+2,4)</f>
        <v>0</v>
      </c>
      <c r="D435" s="64">
        <f>INDEX('1月'!$A$1:$E$2000,ROW()-$B$5+2,5)</f>
        <v>0</v>
      </c>
      <c r="E435" s="65">
        <f>DATE(設定・集計!$B$2,INT(A435/100),A435-INT(A435/100)*100)</f>
        <v>43799</v>
      </c>
      <c r="F435" t="str">
        <f t="shared" si="12"/>
        <v/>
      </c>
      <c r="G435" t="str">
        <f t="shared" si="13"/>
        <v/>
      </c>
    </row>
    <row r="436" spans="1:7">
      <c r="A436" s="57">
        <f>INDEX('1月'!$A$1:$E$2000,ROW()-$B$5+2,1)</f>
        <v>0</v>
      </c>
      <c r="B436" s="55" t="str">
        <f>INDEX('1月'!$A$1:$E$2000,ROW()-$B$5+2,2)&amp;IF(INDEX('1月'!$A$1:$E$2000,ROW()-$B$5+2,3)="","","／"&amp;INDEX('1月'!$A$1:$E$2000,ROW()-$B$5+2,3))</f>
        <v/>
      </c>
      <c r="C436" s="57">
        <f>INDEX('1月'!$A$1:$E$2000,ROW()-$B$5+2,4)</f>
        <v>0</v>
      </c>
      <c r="D436" s="64">
        <f>INDEX('1月'!$A$1:$E$2000,ROW()-$B$5+2,5)</f>
        <v>0</v>
      </c>
      <c r="E436" s="65">
        <f>DATE(設定・集計!$B$2,INT(A436/100),A436-INT(A436/100)*100)</f>
        <v>43799</v>
      </c>
      <c r="F436" t="str">
        <f t="shared" si="12"/>
        <v/>
      </c>
      <c r="G436" t="str">
        <f t="shared" si="13"/>
        <v/>
      </c>
    </row>
    <row r="437" spans="1:7">
      <c r="A437" s="57">
        <f>INDEX('1月'!$A$1:$E$2000,ROW()-$B$5+2,1)</f>
        <v>0</v>
      </c>
      <c r="B437" s="55" t="str">
        <f>INDEX('1月'!$A$1:$E$2000,ROW()-$B$5+2,2)&amp;IF(INDEX('1月'!$A$1:$E$2000,ROW()-$B$5+2,3)="","","／"&amp;INDEX('1月'!$A$1:$E$2000,ROW()-$B$5+2,3))</f>
        <v/>
      </c>
      <c r="C437" s="57">
        <f>INDEX('1月'!$A$1:$E$2000,ROW()-$B$5+2,4)</f>
        <v>0</v>
      </c>
      <c r="D437" s="64">
        <f>INDEX('1月'!$A$1:$E$2000,ROW()-$B$5+2,5)</f>
        <v>0</v>
      </c>
      <c r="E437" s="65">
        <f>DATE(設定・集計!$B$2,INT(A437/100),A437-INT(A437/100)*100)</f>
        <v>43799</v>
      </c>
      <c r="F437" t="str">
        <f t="shared" si="12"/>
        <v/>
      </c>
      <c r="G437" t="str">
        <f t="shared" si="13"/>
        <v/>
      </c>
    </row>
    <row r="438" spans="1:7">
      <c r="A438" s="57">
        <f>INDEX('1月'!$A$1:$E$2000,ROW()-$B$5+2,1)</f>
        <v>0</v>
      </c>
      <c r="B438" s="55" t="str">
        <f>INDEX('1月'!$A$1:$E$2000,ROW()-$B$5+2,2)&amp;IF(INDEX('1月'!$A$1:$E$2000,ROW()-$B$5+2,3)="","","／"&amp;INDEX('1月'!$A$1:$E$2000,ROW()-$B$5+2,3))</f>
        <v/>
      </c>
      <c r="C438" s="57">
        <f>INDEX('1月'!$A$1:$E$2000,ROW()-$B$5+2,4)</f>
        <v>0</v>
      </c>
      <c r="D438" s="64">
        <f>INDEX('1月'!$A$1:$E$2000,ROW()-$B$5+2,5)</f>
        <v>0</v>
      </c>
      <c r="E438" s="65">
        <f>DATE(設定・集計!$B$2,INT(A438/100),A438-INT(A438/100)*100)</f>
        <v>43799</v>
      </c>
      <c r="F438" t="str">
        <f t="shared" si="12"/>
        <v/>
      </c>
      <c r="G438" t="str">
        <f t="shared" si="13"/>
        <v/>
      </c>
    </row>
    <row r="439" spans="1:7">
      <c r="A439" s="57">
        <f>INDEX('1月'!$A$1:$E$2000,ROW()-$B$5+2,1)</f>
        <v>0</v>
      </c>
      <c r="B439" s="55" t="str">
        <f>INDEX('1月'!$A$1:$E$2000,ROW()-$B$5+2,2)&amp;IF(INDEX('1月'!$A$1:$E$2000,ROW()-$B$5+2,3)="","","／"&amp;INDEX('1月'!$A$1:$E$2000,ROW()-$B$5+2,3))</f>
        <v/>
      </c>
      <c r="C439" s="57">
        <f>INDEX('1月'!$A$1:$E$2000,ROW()-$B$5+2,4)</f>
        <v>0</v>
      </c>
      <c r="D439" s="64">
        <f>INDEX('1月'!$A$1:$E$2000,ROW()-$B$5+2,5)</f>
        <v>0</v>
      </c>
      <c r="E439" s="65">
        <f>DATE(設定・集計!$B$2,INT(A439/100),A439-INT(A439/100)*100)</f>
        <v>43799</v>
      </c>
      <c r="F439" t="str">
        <f t="shared" si="12"/>
        <v/>
      </c>
      <c r="G439" t="str">
        <f t="shared" si="13"/>
        <v/>
      </c>
    </row>
    <row r="440" spans="1:7">
      <c r="A440" s="57">
        <f>INDEX('1月'!$A$1:$E$2000,ROW()-$B$5+2,1)</f>
        <v>0</v>
      </c>
      <c r="B440" s="55" t="str">
        <f>INDEX('1月'!$A$1:$E$2000,ROW()-$B$5+2,2)&amp;IF(INDEX('1月'!$A$1:$E$2000,ROW()-$B$5+2,3)="","","／"&amp;INDEX('1月'!$A$1:$E$2000,ROW()-$B$5+2,3))</f>
        <v/>
      </c>
      <c r="C440" s="57">
        <f>INDEX('1月'!$A$1:$E$2000,ROW()-$B$5+2,4)</f>
        <v>0</v>
      </c>
      <c r="D440" s="64">
        <f>INDEX('1月'!$A$1:$E$2000,ROW()-$B$5+2,5)</f>
        <v>0</v>
      </c>
      <c r="E440" s="65">
        <f>DATE(設定・集計!$B$2,INT(A440/100),A440-INT(A440/100)*100)</f>
        <v>43799</v>
      </c>
      <c r="F440" t="str">
        <f t="shared" si="12"/>
        <v/>
      </c>
      <c r="G440" t="str">
        <f t="shared" si="13"/>
        <v/>
      </c>
    </row>
    <row r="441" spans="1:7">
      <c r="A441" s="57">
        <f>INDEX('1月'!$A$1:$E$2000,ROW()-$B$5+2,1)</f>
        <v>0</v>
      </c>
      <c r="B441" s="55" t="str">
        <f>INDEX('1月'!$A$1:$E$2000,ROW()-$B$5+2,2)&amp;IF(INDEX('1月'!$A$1:$E$2000,ROW()-$B$5+2,3)="","","／"&amp;INDEX('1月'!$A$1:$E$2000,ROW()-$B$5+2,3))</f>
        <v/>
      </c>
      <c r="C441" s="57">
        <f>INDEX('1月'!$A$1:$E$2000,ROW()-$B$5+2,4)</f>
        <v>0</v>
      </c>
      <c r="D441" s="64">
        <f>INDEX('1月'!$A$1:$E$2000,ROW()-$B$5+2,5)</f>
        <v>0</v>
      </c>
      <c r="E441" s="65">
        <f>DATE(設定・集計!$B$2,INT(A441/100),A441-INT(A441/100)*100)</f>
        <v>43799</v>
      </c>
      <c r="F441" t="str">
        <f t="shared" si="12"/>
        <v/>
      </c>
      <c r="G441" t="str">
        <f t="shared" si="13"/>
        <v/>
      </c>
    </row>
    <row r="442" spans="1:7">
      <c r="A442" s="57">
        <f>INDEX('1月'!$A$1:$E$2000,ROW()-$B$5+2,1)</f>
        <v>0</v>
      </c>
      <c r="B442" s="55" t="str">
        <f>INDEX('1月'!$A$1:$E$2000,ROW()-$B$5+2,2)&amp;IF(INDEX('1月'!$A$1:$E$2000,ROW()-$B$5+2,3)="","","／"&amp;INDEX('1月'!$A$1:$E$2000,ROW()-$B$5+2,3))</f>
        <v/>
      </c>
      <c r="C442" s="57">
        <f>INDEX('1月'!$A$1:$E$2000,ROW()-$B$5+2,4)</f>
        <v>0</v>
      </c>
      <c r="D442" s="64">
        <f>INDEX('1月'!$A$1:$E$2000,ROW()-$B$5+2,5)</f>
        <v>0</v>
      </c>
      <c r="E442" s="65">
        <f>DATE(設定・集計!$B$2,INT(A442/100),A442-INT(A442/100)*100)</f>
        <v>43799</v>
      </c>
      <c r="F442" t="str">
        <f t="shared" si="12"/>
        <v/>
      </c>
      <c r="G442" t="str">
        <f t="shared" si="13"/>
        <v/>
      </c>
    </row>
    <row r="443" spans="1:7">
      <c r="A443" s="57">
        <f>INDEX('1月'!$A$1:$E$2000,ROW()-$B$5+2,1)</f>
        <v>0</v>
      </c>
      <c r="B443" s="55" t="str">
        <f>INDEX('1月'!$A$1:$E$2000,ROW()-$B$5+2,2)&amp;IF(INDEX('1月'!$A$1:$E$2000,ROW()-$B$5+2,3)="","","／"&amp;INDEX('1月'!$A$1:$E$2000,ROW()-$B$5+2,3))</f>
        <v/>
      </c>
      <c r="C443" s="57">
        <f>INDEX('1月'!$A$1:$E$2000,ROW()-$B$5+2,4)</f>
        <v>0</v>
      </c>
      <c r="D443" s="64">
        <f>INDEX('1月'!$A$1:$E$2000,ROW()-$B$5+2,5)</f>
        <v>0</v>
      </c>
      <c r="E443" s="65">
        <f>DATE(設定・集計!$B$2,INT(A443/100),A443-INT(A443/100)*100)</f>
        <v>43799</v>
      </c>
      <c r="F443" t="str">
        <f t="shared" si="12"/>
        <v/>
      </c>
      <c r="G443" t="str">
        <f t="shared" si="13"/>
        <v/>
      </c>
    </row>
    <row r="444" spans="1:7">
      <c r="A444" s="57">
        <f>INDEX('1月'!$A$1:$E$2000,ROW()-$B$5+2,1)</f>
        <v>0</v>
      </c>
      <c r="B444" s="55" t="str">
        <f>INDEX('1月'!$A$1:$E$2000,ROW()-$B$5+2,2)&amp;IF(INDEX('1月'!$A$1:$E$2000,ROW()-$B$5+2,3)="","","／"&amp;INDEX('1月'!$A$1:$E$2000,ROW()-$B$5+2,3))</f>
        <v/>
      </c>
      <c r="C444" s="57">
        <f>INDEX('1月'!$A$1:$E$2000,ROW()-$B$5+2,4)</f>
        <v>0</v>
      </c>
      <c r="D444" s="64">
        <f>INDEX('1月'!$A$1:$E$2000,ROW()-$B$5+2,5)</f>
        <v>0</v>
      </c>
      <c r="E444" s="65">
        <f>DATE(設定・集計!$B$2,INT(A444/100),A444-INT(A444/100)*100)</f>
        <v>43799</v>
      </c>
      <c r="F444" t="str">
        <f t="shared" si="12"/>
        <v/>
      </c>
      <c r="G444" t="str">
        <f t="shared" si="13"/>
        <v/>
      </c>
    </row>
    <row r="445" spans="1:7">
      <c r="A445" s="57">
        <f>INDEX('1月'!$A$1:$E$2000,ROW()-$B$5+2,1)</f>
        <v>0</v>
      </c>
      <c r="B445" s="55" t="str">
        <f>INDEX('1月'!$A$1:$E$2000,ROW()-$B$5+2,2)&amp;IF(INDEX('1月'!$A$1:$E$2000,ROW()-$B$5+2,3)="","","／"&amp;INDEX('1月'!$A$1:$E$2000,ROW()-$B$5+2,3))</f>
        <v/>
      </c>
      <c r="C445" s="57">
        <f>INDEX('1月'!$A$1:$E$2000,ROW()-$B$5+2,4)</f>
        <v>0</v>
      </c>
      <c r="D445" s="64">
        <f>INDEX('1月'!$A$1:$E$2000,ROW()-$B$5+2,5)</f>
        <v>0</v>
      </c>
      <c r="E445" s="65">
        <f>DATE(設定・集計!$B$2,INT(A445/100),A445-INT(A445/100)*100)</f>
        <v>43799</v>
      </c>
      <c r="F445" t="str">
        <f t="shared" si="12"/>
        <v/>
      </c>
      <c r="G445" t="str">
        <f t="shared" si="13"/>
        <v/>
      </c>
    </row>
    <row r="446" spans="1:7">
      <c r="A446" s="57">
        <f>INDEX('1月'!$A$1:$E$2000,ROW()-$B$5+2,1)</f>
        <v>0</v>
      </c>
      <c r="B446" s="55" t="str">
        <f>INDEX('1月'!$A$1:$E$2000,ROW()-$B$5+2,2)&amp;IF(INDEX('1月'!$A$1:$E$2000,ROW()-$B$5+2,3)="","","／"&amp;INDEX('1月'!$A$1:$E$2000,ROW()-$B$5+2,3))</f>
        <v/>
      </c>
      <c r="C446" s="57">
        <f>INDEX('1月'!$A$1:$E$2000,ROW()-$B$5+2,4)</f>
        <v>0</v>
      </c>
      <c r="D446" s="64">
        <f>INDEX('1月'!$A$1:$E$2000,ROW()-$B$5+2,5)</f>
        <v>0</v>
      </c>
      <c r="E446" s="65">
        <f>DATE(設定・集計!$B$2,INT(A446/100),A446-INT(A446/100)*100)</f>
        <v>43799</v>
      </c>
      <c r="F446" t="str">
        <f t="shared" si="12"/>
        <v/>
      </c>
      <c r="G446" t="str">
        <f t="shared" si="13"/>
        <v/>
      </c>
    </row>
    <row r="447" spans="1:7">
      <c r="A447" s="57">
        <f>INDEX('1月'!$A$1:$E$2000,ROW()-$B$5+2,1)</f>
        <v>0</v>
      </c>
      <c r="B447" s="55" t="str">
        <f>INDEX('1月'!$A$1:$E$2000,ROW()-$B$5+2,2)&amp;IF(INDEX('1月'!$A$1:$E$2000,ROW()-$B$5+2,3)="","","／"&amp;INDEX('1月'!$A$1:$E$2000,ROW()-$B$5+2,3))</f>
        <v/>
      </c>
      <c r="C447" s="57">
        <f>INDEX('1月'!$A$1:$E$2000,ROW()-$B$5+2,4)</f>
        <v>0</v>
      </c>
      <c r="D447" s="64">
        <f>INDEX('1月'!$A$1:$E$2000,ROW()-$B$5+2,5)</f>
        <v>0</v>
      </c>
      <c r="E447" s="65">
        <f>DATE(設定・集計!$B$2,INT(A447/100),A447-INT(A447/100)*100)</f>
        <v>43799</v>
      </c>
      <c r="F447" t="str">
        <f t="shared" si="12"/>
        <v/>
      </c>
      <c r="G447" t="str">
        <f t="shared" si="13"/>
        <v/>
      </c>
    </row>
    <row r="448" spans="1:7">
      <c r="A448" s="57">
        <f>INDEX('1月'!$A$1:$E$2000,ROW()-$B$5+2,1)</f>
        <v>0</v>
      </c>
      <c r="B448" s="55" t="str">
        <f>INDEX('1月'!$A$1:$E$2000,ROW()-$B$5+2,2)&amp;IF(INDEX('1月'!$A$1:$E$2000,ROW()-$B$5+2,3)="","","／"&amp;INDEX('1月'!$A$1:$E$2000,ROW()-$B$5+2,3))</f>
        <v/>
      </c>
      <c r="C448" s="57">
        <f>INDEX('1月'!$A$1:$E$2000,ROW()-$B$5+2,4)</f>
        <v>0</v>
      </c>
      <c r="D448" s="64">
        <f>INDEX('1月'!$A$1:$E$2000,ROW()-$B$5+2,5)</f>
        <v>0</v>
      </c>
      <c r="E448" s="65">
        <f>DATE(設定・集計!$B$2,INT(A448/100),A448-INT(A448/100)*100)</f>
        <v>43799</v>
      </c>
      <c r="F448" t="str">
        <f t="shared" si="12"/>
        <v/>
      </c>
      <c r="G448" t="str">
        <f t="shared" si="13"/>
        <v/>
      </c>
    </row>
    <row r="449" spans="1:7">
      <c r="A449" s="57">
        <f>INDEX('1月'!$A$1:$E$2000,ROW()-$B$5+2,1)</f>
        <v>0</v>
      </c>
      <c r="B449" s="55" t="str">
        <f>INDEX('1月'!$A$1:$E$2000,ROW()-$B$5+2,2)&amp;IF(INDEX('1月'!$A$1:$E$2000,ROW()-$B$5+2,3)="","","／"&amp;INDEX('1月'!$A$1:$E$2000,ROW()-$B$5+2,3))</f>
        <v/>
      </c>
      <c r="C449" s="57">
        <f>INDEX('1月'!$A$1:$E$2000,ROW()-$B$5+2,4)</f>
        <v>0</v>
      </c>
      <c r="D449" s="64">
        <f>INDEX('1月'!$A$1:$E$2000,ROW()-$B$5+2,5)</f>
        <v>0</v>
      </c>
      <c r="E449" s="65">
        <f>DATE(設定・集計!$B$2,INT(A449/100),A449-INT(A449/100)*100)</f>
        <v>43799</v>
      </c>
      <c r="F449" t="str">
        <f t="shared" si="12"/>
        <v/>
      </c>
      <c r="G449" t="str">
        <f t="shared" si="13"/>
        <v/>
      </c>
    </row>
    <row r="450" spans="1:7">
      <c r="A450" s="57">
        <f>INDEX('1月'!$A$1:$E$2000,ROW()-$B$5+2,1)</f>
        <v>0</v>
      </c>
      <c r="B450" s="55" t="str">
        <f>INDEX('1月'!$A$1:$E$2000,ROW()-$B$5+2,2)&amp;IF(INDEX('1月'!$A$1:$E$2000,ROW()-$B$5+2,3)="","","／"&amp;INDEX('1月'!$A$1:$E$2000,ROW()-$B$5+2,3))</f>
        <v/>
      </c>
      <c r="C450" s="57">
        <f>INDEX('1月'!$A$1:$E$2000,ROW()-$B$5+2,4)</f>
        <v>0</v>
      </c>
      <c r="D450" s="64">
        <f>INDEX('1月'!$A$1:$E$2000,ROW()-$B$5+2,5)</f>
        <v>0</v>
      </c>
      <c r="E450" s="65">
        <f>DATE(設定・集計!$B$2,INT(A450/100),A450-INT(A450/100)*100)</f>
        <v>43799</v>
      </c>
      <c r="F450" t="str">
        <f t="shared" si="12"/>
        <v/>
      </c>
      <c r="G450" t="str">
        <f t="shared" si="13"/>
        <v/>
      </c>
    </row>
    <row r="451" spans="1:7">
      <c r="A451" s="57">
        <f>INDEX('1月'!$A$1:$E$2000,ROW()-$B$5+2,1)</f>
        <v>0</v>
      </c>
      <c r="B451" s="55" t="str">
        <f>INDEX('1月'!$A$1:$E$2000,ROW()-$B$5+2,2)&amp;IF(INDEX('1月'!$A$1:$E$2000,ROW()-$B$5+2,3)="","","／"&amp;INDEX('1月'!$A$1:$E$2000,ROW()-$B$5+2,3))</f>
        <v/>
      </c>
      <c r="C451" s="57">
        <f>INDEX('1月'!$A$1:$E$2000,ROW()-$B$5+2,4)</f>
        <v>0</v>
      </c>
      <c r="D451" s="64">
        <f>INDEX('1月'!$A$1:$E$2000,ROW()-$B$5+2,5)</f>
        <v>0</v>
      </c>
      <c r="E451" s="65">
        <f>DATE(設定・集計!$B$2,INT(A451/100),A451-INT(A451/100)*100)</f>
        <v>43799</v>
      </c>
      <c r="F451" t="str">
        <f t="shared" si="12"/>
        <v/>
      </c>
      <c r="G451" t="str">
        <f t="shared" si="13"/>
        <v/>
      </c>
    </row>
    <row r="452" spans="1:7">
      <c r="A452" s="57">
        <f>INDEX('1月'!$A$1:$E$2000,ROW()-$B$5+2,1)</f>
        <v>0</v>
      </c>
      <c r="B452" s="55" t="str">
        <f>INDEX('1月'!$A$1:$E$2000,ROW()-$B$5+2,2)&amp;IF(INDEX('1月'!$A$1:$E$2000,ROW()-$B$5+2,3)="","","／"&amp;INDEX('1月'!$A$1:$E$2000,ROW()-$B$5+2,3))</f>
        <v/>
      </c>
      <c r="C452" s="57">
        <f>INDEX('1月'!$A$1:$E$2000,ROW()-$B$5+2,4)</f>
        <v>0</v>
      </c>
      <c r="D452" s="64">
        <f>INDEX('1月'!$A$1:$E$2000,ROW()-$B$5+2,5)</f>
        <v>0</v>
      </c>
      <c r="E452" s="65">
        <f>DATE(設定・集計!$B$2,INT(A452/100),A452-INT(A452/100)*100)</f>
        <v>43799</v>
      </c>
      <c r="F452" t="str">
        <f t="shared" si="12"/>
        <v/>
      </c>
      <c r="G452" t="str">
        <f t="shared" si="13"/>
        <v/>
      </c>
    </row>
    <row r="453" spans="1:7">
      <c r="A453" s="57">
        <f>INDEX('1月'!$A$1:$E$2000,ROW()-$B$5+2,1)</f>
        <v>0</v>
      </c>
      <c r="B453" s="55" t="str">
        <f>INDEX('1月'!$A$1:$E$2000,ROW()-$B$5+2,2)&amp;IF(INDEX('1月'!$A$1:$E$2000,ROW()-$B$5+2,3)="","","／"&amp;INDEX('1月'!$A$1:$E$2000,ROW()-$B$5+2,3))</f>
        <v/>
      </c>
      <c r="C453" s="57">
        <f>INDEX('1月'!$A$1:$E$2000,ROW()-$B$5+2,4)</f>
        <v>0</v>
      </c>
      <c r="D453" s="64">
        <f>INDEX('1月'!$A$1:$E$2000,ROW()-$B$5+2,5)</f>
        <v>0</v>
      </c>
      <c r="E453" s="65">
        <f>DATE(設定・集計!$B$2,INT(A453/100),A453-INT(A453/100)*100)</f>
        <v>43799</v>
      </c>
      <c r="F453" t="str">
        <f t="shared" si="12"/>
        <v/>
      </c>
      <c r="G453" t="str">
        <f t="shared" si="13"/>
        <v/>
      </c>
    </row>
    <row r="454" spans="1:7">
      <c r="A454" s="57">
        <f>INDEX('1月'!$A$1:$E$2000,ROW()-$B$5+2,1)</f>
        <v>0</v>
      </c>
      <c r="B454" s="55" t="str">
        <f>INDEX('1月'!$A$1:$E$2000,ROW()-$B$5+2,2)&amp;IF(INDEX('1月'!$A$1:$E$2000,ROW()-$B$5+2,3)="","","／"&amp;INDEX('1月'!$A$1:$E$2000,ROW()-$B$5+2,3))</f>
        <v/>
      </c>
      <c r="C454" s="57">
        <f>INDEX('1月'!$A$1:$E$2000,ROW()-$B$5+2,4)</f>
        <v>0</v>
      </c>
      <c r="D454" s="64">
        <f>INDEX('1月'!$A$1:$E$2000,ROW()-$B$5+2,5)</f>
        <v>0</v>
      </c>
      <c r="E454" s="65">
        <f>DATE(設定・集計!$B$2,INT(A454/100),A454-INT(A454/100)*100)</f>
        <v>43799</v>
      </c>
      <c r="F454" t="str">
        <f t="shared" si="12"/>
        <v/>
      </c>
      <c r="G454" t="str">
        <f t="shared" si="13"/>
        <v/>
      </c>
    </row>
    <row r="455" spans="1:7">
      <c r="A455" s="57">
        <f>INDEX('1月'!$A$1:$E$2000,ROW()-$B$5+2,1)</f>
        <v>0</v>
      </c>
      <c r="B455" s="55" t="str">
        <f>INDEX('1月'!$A$1:$E$2000,ROW()-$B$5+2,2)&amp;IF(INDEX('1月'!$A$1:$E$2000,ROW()-$B$5+2,3)="","","／"&amp;INDEX('1月'!$A$1:$E$2000,ROW()-$B$5+2,3))</f>
        <v/>
      </c>
      <c r="C455" s="57">
        <f>INDEX('1月'!$A$1:$E$2000,ROW()-$B$5+2,4)</f>
        <v>0</v>
      </c>
      <c r="D455" s="64">
        <f>INDEX('1月'!$A$1:$E$2000,ROW()-$B$5+2,5)</f>
        <v>0</v>
      </c>
      <c r="E455" s="65">
        <f>DATE(設定・集計!$B$2,INT(A455/100),A455-INT(A455/100)*100)</f>
        <v>43799</v>
      </c>
      <c r="F455" t="str">
        <f t="shared" si="12"/>
        <v/>
      </c>
      <c r="G455" t="str">
        <f t="shared" si="13"/>
        <v/>
      </c>
    </row>
    <row r="456" spans="1:7">
      <c r="A456" s="57">
        <f>INDEX('1月'!$A$1:$E$2000,ROW()-$B$5+2,1)</f>
        <v>0</v>
      </c>
      <c r="B456" s="55" t="str">
        <f>INDEX('1月'!$A$1:$E$2000,ROW()-$B$5+2,2)&amp;IF(INDEX('1月'!$A$1:$E$2000,ROW()-$B$5+2,3)="","","／"&amp;INDEX('1月'!$A$1:$E$2000,ROW()-$B$5+2,3))</f>
        <v/>
      </c>
      <c r="C456" s="57">
        <f>INDEX('1月'!$A$1:$E$2000,ROW()-$B$5+2,4)</f>
        <v>0</v>
      </c>
      <c r="D456" s="64">
        <f>INDEX('1月'!$A$1:$E$2000,ROW()-$B$5+2,5)</f>
        <v>0</v>
      </c>
      <c r="E456" s="65">
        <f>DATE(設定・集計!$B$2,INT(A456/100),A456-INT(A456/100)*100)</f>
        <v>43799</v>
      </c>
      <c r="F456" t="str">
        <f t="shared" si="12"/>
        <v/>
      </c>
      <c r="G456" t="str">
        <f t="shared" si="13"/>
        <v/>
      </c>
    </row>
    <row r="457" spans="1:7">
      <c r="A457" s="57">
        <f>INDEX('1月'!$A$1:$E$2000,ROW()-$B$5+2,1)</f>
        <v>0</v>
      </c>
      <c r="B457" s="55" t="str">
        <f>INDEX('1月'!$A$1:$E$2000,ROW()-$B$5+2,2)&amp;IF(INDEX('1月'!$A$1:$E$2000,ROW()-$B$5+2,3)="","","／"&amp;INDEX('1月'!$A$1:$E$2000,ROW()-$B$5+2,3))</f>
        <v/>
      </c>
      <c r="C457" s="57">
        <f>INDEX('1月'!$A$1:$E$2000,ROW()-$B$5+2,4)</f>
        <v>0</v>
      </c>
      <c r="D457" s="64">
        <f>INDEX('1月'!$A$1:$E$2000,ROW()-$B$5+2,5)</f>
        <v>0</v>
      </c>
      <c r="E457" s="65">
        <f>DATE(設定・集計!$B$2,INT(A457/100),A457-INT(A457/100)*100)</f>
        <v>43799</v>
      </c>
      <c r="F457" t="str">
        <f t="shared" si="12"/>
        <v/>
      </c>
      <c r="G457" t="str">
        <f t="shared" si="13"/>
        <v/>
      </c>
    </row>
    <row r="458" spans="1:7">
      <c r="A458" s="57">
        <f>INDEX('1月'!$A$1:$E$2000,ROW()-$B$5+2,1)</f>
        <v>0</v>
      </c>
      <c r="B458" s="55" t="str">
        <f>INDEX('1月'!$A$1:$E$2000,ROW()-$B$5+2,2)&amp;IF(INDEX('1月'!$A$1:$E$2000,ROW()-$B$5+2,3)="","","／"&amp;INDEX('1月'!$A$1:$E$2000,ROW()-$B$5+2,3))</f>
        <v/>
      </c>
      <c r="C458" s="57">
        <f>INDEX('1月'!$A$1:$E$2000,ROW()-$B$5+2,4)</f>
        <v>0</v>
      </c>
      <c r="D458" s="64">
        <f>INDEX('1月'!$A$1:$E$2000,ROW()-$B$5+2,5)</f>
        <v>0</v>
      </c>
      <c r="E458" s="65">
        <f>DATE(設定・集計!$B$2,INT(A458/100),A458-INT(A458/100)*100)</f>
        <v>43799</v>
      </c>
      <c r="F458" t="str">
        <f t="shared" si="12"/>
        <v/>
      </c>
      <c r="G458" t="str">
        <f t="shared" si="13"/>
        <v/>
      </c>
    </row>
    <row r="459" spans="1:7">
      <c r="A459" s="57">
        <f>INDEX('1月'!$A$1:$E$2000,ROW()-$B$5+2,1)</f>
        <v>0</v>
      </c>
      <c r="B459" s="55" t="str">
        <f>INDEX('1月'!$A$1:$E$2000,ROW()-$B$5+2,2)&amp;IF(INDEX('1月'!$A$1:$E$2000,ROW()-$B$5+2,3)="","","／"&amp;INDEX('1月'!$A$1:$E$2000,ROW()-$B$5+2,3))</f>
        <v/>
      </c>
      <c r="C459" s="57">
        <f>INDEX('1月'!$A$1:$E$2000,ROW()-$B$5+2,4)</f>
        <v>0</v>
      </c>
      <c r="D459" s="64">
        <f>INDEX('1月'!$A$1:$E$2000,ROW()-$B$5+2,5)</f>
        <v>0</v>
      </c>
      <c r="E459" s="65">
        <f>DATE(設定・集計!$B$2,INT(A459/100),A459-INT(A459/100)*100)</f>
        <v>43799</v>
      </c>
      <c r="F459" t="str">
        <f t="shared" si="12"/>
        <v/>
      </c>
      <c r="G459" t="str">
        <f t="shared" si="13"/>
        <v/>
      </c>
    </row>
    <row r="460" spans="1:7">
      <c r="A460" s="57">
        <f>INDEX('1月'!$A$1:$E$2000,ROW()-$B$5+2,1)</f>
        <v>0</v>
      </c>
      <c r="B460" s="55" t="str">
        <f>INDEX('1月'!$A$1:$E$2000,ROW()-$B$5+2,2)&amp;IF(INDEX('1月'!$A$1:$E$2000,ROW()-$B$5+2,3)="","","／"&amp;INDEX('1月'!$A$1:$E$2000,ROW()-$B$5+2,3))</f>
        <v/>
      </c>
      <c r="C460" s="57">
        <f>INDEX('1月'!$A$1:$E$2000,ROW()-$B$5+2,4)</f>
        <v>0</v>
      </c>
      <c r="D460" s="64">
        <f>INDEX('1月'!$A$1:$E$2000,ROW()-$B$5+2,5)</f>
        <v>0</v>
      </c>
      <c r="E460" s="65">
        <f>DATE(設定・集計!$B$2,INT(A460/100),A460-INT(A460/100)*100)</f>
        <v>43799</v>
      </c>
      <c r="F460" t="str">
        <f t="shared" si="12"/>
        <v/>
      </c>
      <c r="G460" t="str">
        <f t="shared" si="13"/>
        <v/>
      </c>
    </row>
    <row r="461" spans="1:7">
      <c r="A461" s="57">
        <f>INDEX('1月'!$A$1:$E$2000,ROW()-$B$5+2,1)</f>
        <v>0</v>
      </c>
      <c r="B461" s="55" t="str">
        <f>INDEX('1月'!$A$1:$E$2000,ROW()-$B$5+2,2)&amp;IF(INDEX('1月'!$A$1:$E$2000,ROW()-$B$5+2,3)="","","／"&amp;INDEX('1月'!$A$1:$E$2000,ROW()-$B$5+2,3))</f>
        <v/>
      </c>
      <c r="C461" s="57">
        <f>INDEX('1月'!$A$1:$E$2000,ROW()-$B$5+2,4)</f>
        <v>0</v>
      </c>
      <c r="D461" s="64">
        <f>INDEX('1月'!$A$1:$E$2000,ROW()-$B$5+2,5)</f>
        <v>0</v>
      </c>
      <c r="E461" s="65">
        <f>DATE(設定・集計!$B$2,INT(A461/100),A461-INT(A461/100)*100)</f>
        <v>43799</v>
      </c>
      <c r="F461" t="str">
        <f t="shared" si="12"/>
        <v/>
      </c>
      <c r="G461" t="str">
        <f t="shared" si="13"/>
        <v/>
      </c>
    </row>
    <row r="462" spans="1:7">
      <c r="A462" s="57">
        <f>INDEX('1月'!$A$1:$E$2000,ROW()-$B$5+2,1)</f>
        <v>0</v>
      </c>
      <c r="B462" s="55" t="str">
        <f>INDEX('1月'!$A$1:$E$2000,ROW()-$B$5+2,2)&amp;IF(INDEX('1月'!$A$1:$E$2000,ROW()-$B$5+2,3)="","","／"&amp;INDEX('1月'!$A$1:$E$2000,ROW()-$B$5+2,3))</f>
        <v/>
      </c>
      <c r="C462" s="57">
        <f>INDEX('1月'!$A$1:$E$2000,ROW()-$B$5+2,4)</f>
        <v>0</v>
      </c>
      <c r="D462" s="64">
        <f>INDEX('1月'!$A$1:$E$2000,ROW()-$B$5+2,5)</f>
        <v>0</v>
      </c>
      <c r="E462" s="65">
        <f>DATE(設定・集計!$B$2,INT(A462/100),A462-INT(A462/100)*100)</f>
        <v>43799</v>
      </c>
      <c r="F462" t="str">
        <f t="shared" si="12"/>
        <v/>
      </c>
      <c r="G462" t="str">
        <f t="shared" si="13"/>
        <v/>
      </c>
    </row>
    <row r="463" spans="1:7">
      <c r="A463" s="57">
        <f>INDEX('1月'!$A$1:$E$2000,ROW()-$B$5+2,1)</f>
        <v>0</v>
      </c>
      <c r="B463" s="55" t="str">
        <f>INDEX('1月'!$A$1:$E$2000,ROW()-$B$5+2,2)&amp;IF(INDEX('1月'!$A$1:$E$2000,ROW()-$B$5+2,3)="","","／"&amp;INDEX('1月'!$A$1:$E$2000,ROW()-$B$5+2,3))</f>
        <v/>
      </c>
      <c r="C463" s="57">
        <f>INDEX('1月'!$A$1:$E$2000,ROW()-$B$5+2,4)</f>
        <v>0</v>
      </c>
      <c r="D463" s="64">
        <f>INDEX('1月'!$A$1:$E$2000,ROW()-$B$5+2,5)</f>
        <v>0</v>
      </c>
      <c r="E463" s="65">
        <f>DATE(設定・集計!$B$2,INT(A463/100),A463-INT(A463/100)*100)</f>
        <v>43799</v>
      </c>
      <c r="F463" t="str">
        <f t="shared" si="12"/>
        <v/>
      </c>
      <c r="G463" t="str">
        <f t="shared" si="13"/>
        <v/>
      </c>
    </row>
    <row r="464" spans="1:7">
      <c r="A464" s="57">
        <f>INDEX('1月'!$A$1:$E$2000,ROW()-$B$5+2,1)</f>
        <v>0</v>
      </c>
      <c r="B464" s="55" t="str">
        <f>INDEX('1月'!$A$1:$E$2000,ROW()-$B$5+2,2)&amp;IF(INDEX('1月'!$A$1:$E$2000,ROW()-$B$5+2,3)="","","／"&amp;INDEX('1月'!$A$1:$E$2000,ROW()-$B$5+2,3))</f>
        <v/>
      </c>
      <c r="C464" s="57">
        <f>INDEX('1月'!$A$1:$E$2000,ROW()-$B$5+2,4)</f>
        <v>0</v>
      </c>
      <c r="D464" s="64">
        <f>INDEX('1月'!$A$1:$E$2000,ROW()-$B$5+2,5)</f>
        <v>0</v>
      </c>
      <c r="E464" s="65">
        <f>DATE(設定・集計!$B$2,INT(A464/100),A464-INT(A464/100)*100)</f>
        <v>43799</v>
      </c>
      <c r="F464" t="str">
        <f t="shared" si="12"/>
        <v/>
      </c>
      <c r="G464" t="str">
        <f t="shared" si="13"/>
        <v/>
      </c>
    </row>
    <row r="465" spans="1:7">
      <c r="A465" s="57">
        <f>INDEX('1月'!$A$1:$E$2000,ROW()-$B$5+2,1)</f>
        <v>0</v>
      </c>
      <c r="B465" s="55" t="str">
        <f>INDEX('1月'!$A$1:$E$2000,ROW()-$B$5+2,2)&amp;IF(INDEX('1月'!$A$1:$E$2000,ROW()-$B$5+2,3)="","","／"&amp;INDEX('1月'!$A$1:$E$2000,ROW()-$B$5+2,3))</f>
        <v/>
      </c>
      <c r="C465" s="57">
        <f>INDEX('1月'!$A$1:$E$2000,ROW()-$B$5+2,4)</f>
        <v>0</v>
      </c>
      <c r="D465" s="64">
        <f>INDEX('1月'!$A$1:$E$2000,ROW()-$B$5+2,5)</f>
        <v>0</v>
      </c>
      <c r="E465" s="65">
        <f>DATE(設定・集計!$B$2,INT(A465/100),A465-INT(A465/100)*100)</f>
        <v>43799</v>
      </c>
      <c r="F465" t="str">
        <f t="shared" si="12"/>
        <v/>
      </c>
      <c r="G465" t="str">
        <f t="shared" si="13"/>
        <v/>
      </c>
    </row>
    <row r="466" spans="1:7">
      <c r="A466" s="57">
        <f>INDEX('1月'!$A$1:$E$2000,ROW()-$B$5+2,1)</f>
        <v>0</v>
      </c>
      <c r="B466" s="55" t="str">
        <f>INDEX('1月'!$A$1:$E$2000,ROW()-$B$5+2,2)&amp;IF(INDEX('1月'!$A$1:$E$2000,ROW()-$B$5+2,3)="","","／"&amp;INDEX('1月'!$A$1:$E$2000,ROW()-$B$5+2,3))</f>
        <v/>
      </c>
      <c r="C466" s="57">
        <f>INDEX('1月'!$A$1:$E$2000,ROW()-$B$5+2,4)</f>
        <v>0</v>
      </c>
      <c r="D466" s="64">
        <f>INDEX('1月'!$A$1:$E$2000,ROW()-$B$5+2,5)</f>
        <v>0</v>
      </c>
      <c r="E466" s="65">
        <f>DATE(設定・集計!$B$2,INT(A466/100),A466-INT(A466/100)*100)</f>
        <v>43799</v>
      </c>
      <c r="F466" t="str">
        <f t="shared" si="12"/>
        <v/>
      </c>
      <c r="G466" t="str">
        <f t="shared" si="13"/>
        <v/>
      </c>
    </row>
    <row r="467" spans="1:7">
      <c r="A467" s="57">
        <f>INDEX('1月'!$A$1:$E$2000,ROW()-$B$5+2,1)</f>
        <v>0</v>
      </c>
      <c r="B467" s="55" t="str">
        <f>INDEX('1月'!$A$1:$E$2000,ROW()-$B$5+2,2)&amp;IF(INDEX('1月'!$A$1:$E$2000,ROW()-$B$5+2,3)="","","／"&amp;INDEX('1月'!$A$1:$E$2000,ROW()-$B$5+2,3))</f>
        <v/>
      </c>
      <c r="C467" s="57">
        <f>INDEX('1月'!$A$1:$E$2000,ROW()-$B$5+2,4)</f>
        <v>0</v>
      </c>
      <c r="D467" s="64">
        <f>INDEX('1月'!$A$1:$E$2000,ROW()-$B$5+2,5)</f>
        <v>0</v>
      </c>
      <c r="E467" s="65">
        <f>DATE(設定・集計!$B$2,INT(A467/100),A467-INT(A467/100)*100)</f>
        <v>43799</v>
      </c>
      <c r="F467" t="str">
        <f t="shared" si="12"/>
        <v/>
      </c>
      <c r="G467" t="str">
        <f t="shared" si="13"/>
        <v/>
      </c>
    </row>
    <row r="468" spans="1:7">
      <c r="A468" s="57">
        <f>INDEX('1月'!$A$1:$E$2000,ROW()-$B$5+2,1)</f>
        <v>0</v>
      </c>
      <c r="B468" s="55" t="str">
        <f>INDEX('1月'!$A$1:$E$2000,ROW()-$B$5+2,2)&amp;IF(INDEX('1月'!$A$1:$E$2000,ROW()-$B$5+2,3)="","","／"&amp;INDEX('1月'!$A$1:$E$2000,ROW()-$B$5+2,3))</f>
        <v/>
      </c>
      <c r="C468" s="57">
        <f>INDEX('1月'!$A$1:$E$2000,ROW()-$B$5+2,4)</f>
        <v>0</v>
      </c>
      <c r="D468" s="64">
        <f>INDEX('1月'!$A$1:$E$2000,ROW()-$B$5+2,5)</f>
        <v>0</v>
      </c>
      <c r="E468" s="65">
        <f>DATE(設定・集計!$B$2,INT(A468/100),A468-INT(A468/100)*100)</f>
        <v>43799</v>
      </c>
      <c r="F468" t="str">
        <f t="shared" si="12"/>
        <v/>
      </c>
      <c r="G468" t="str">
        <f t="shared" si="13"/>
        <v/>
      </c>
    </row>
    <row r="469" spans="1:7">
      <c r="A469" s="57">
        <f>INDEX('1月'!$A$1:$E$2000,ROW()-$B$5+2,1)</f>
        <v>0</v>
      </c>
      <c r="B469" s="55" t="str">
        <f>INDEX('1月'!$A$1:$E$2000,ROW()-$B$5+2,2)&amp;IF(INDEX('1月'!$A$1:$E$2000,ROW()-$B$5+2,3)="","","／"&amp;INDEX('1月'!$A$1:$E$2000,ROW()-$B$5+2,3))</f>
        <v/>
      </c>
      <c r="C469" s="57">
        <f>INDEX('1月'!$A$1:$E$2000,ROW()-$B$5+2,4)</f>
        <v>0</v>
      </c>
      <c r="D469" s="64">
        <f>INDEX('1月'!$A$1:$E$2000,ROW()-$B$5+2,5)</f>
        <v>0</v>
      </c>
      <c r="E469" s="65">
        <f>DATE(設定・集計!$B$2,INT(A469/100),A469-INT(A469/100)*100)</f>
        <v>43799</v>
      </c>
      <c r="F469" t="str">
        <f t="shared" si="12"/>
        <v/>
      </c>
      <c r="G469" t="str">
        <f t="shared" si="13"/>
        <v/>
      </c>
    </row>
    <row r="470" spans="1:7">
      <c r="A470" s="57">
        <f>INDEX('1月'!$A$1:$E$2000,ROW()-$B$5+2,1)</f>
        <v>0</v>
      </c>
      <c r="B470" s="55" t="str">
        <f>INDEX('1月'!$A$1:$E$2000,ROW()-$B$5+2,2)&amp;IF(INDEX('1月'!$A$1:$E$2000,ROW()-$B$5+2,3)="","","／"&amp;INDEX('1月'!$A$1:$E$2000,ROW()-$B$5+2,3))</f>
        <v/>
      </c>
      <c r="C470" s="57">
        <f>INDEX('1月'!$A$1:$E$2000,ROW()-$B$5+2,4)</f>
        <v>0</v>
      </c>
      <c r="D470" s="64">
        <f>INDEX('1月'!$A$1:$E$2000,ROW()-$B$5+2,5)</f>
        <v>0</v>
      </c>
      <c r="E470" s="65">
        <f>DATE(設定・集計!$B$2,INT(A470/100),A470-INT(A470/100)*100)</f>
        <v>43799</v>
      </c>
      <c r="F470" t="str">
        <f t="shared" si="12"/>
        <v/>
      </c>
      <c r="G470" t="str">
        <f t="shared" si="13"/>
        <v/>
      </c>
    </row>
    <row r="471" spans="1:7">
      <c r="A471" s="57">
        <f>INDEX('1月'!$A$1:$E$2000,ROW()-$B$5+2,1)</f>
        <v>0</v>
      </c>
      <c r="B471" s="55" t="str">
        <f>INDEX('1月'!$A$1:$E$2000,ROW()-$B$5+2,2)&amp;IF(INDEX('1月'!$A$1:$E$2000,ROW()-$B$5+2,3)="","","／"&amp;INDEX('1月'!$A$1:$E$2000,ROW()-$B$5+2,3))</f>
        <v/>
      </c>
      <c r="C471" s="57">
        <f>INDEX('1月'!$A$1:$E$2000,ROW()-$B$5+2,4)</f>
        <v>0</v>
      </c>
      <c r="D471" s="64">
        <f>INDEX('1月'!$A$1:$E$2000,ROW()-$B$5+2,5)</f>
        <v>0</v>
      </c>
      <c r="E471" s="65">
        <f>DATE(設定・集計!$B$2,INT(A471/100),A471-INT(A471/100)*100)</f>
        <v>43799</v>
      </c>
      <c r="F471" t="str">
        <f t="shared" si="12"/>
        <v/>
      </c>
      <c r="G471" t="str">
        <f t="shared" si="13"/>
        <v/>
      </c>
    </row>
    <row r="472" spans="1:7">
      <c r="A472" s="57">
        <f>INDEX('1月'!$A$1:$E$2000,ROW()-$B$5+2,1)</f>
        <v>0</v>
      </c>
      <c r="B472" s="55" t="str">
        <f>INDEX('1月'!$A$1:$E$2000,ROW()-$B$5+2,2)&amp;IF(INDEX('1月'!$A$1:$E$2000,ROW()-$B$5+2,3)="","","／"&amp;INDEX('1月'!$A$1:$E$2000,ROW()-$B$5+2,3))</f>
        <v/>
      </c>
      <c r="C472" s="57">
        <f>INDEX('1月'!$A$1:$E$2000,ROW()-$B$5+2,4)</f>
        <v>0</v>
      </c>
      <c r="D472" s="64">
        <f>INDEX('1月'!$A$1:$E$2000,ROW()-$B$5+2,5)</f>
        <v>0</v>
      </c>
      <c r="E472" s="65">
        <f>DATE(設定・集計!$B$2,INT(A472/100),A472-INT(A472/100)*100)</f>
        <v>43799</v>
      </c>
      <c r="F472" t="str">
        <f t="shared" si="12"/>
        <v/>
      </c>
      <c r="G472" t="str">
        <f t="shared" si="13"/>
        <v/>
      </c>
    </row>
    <row r="473" spans="1:7">
      <c r="A473" s="57">
        <f>INDEX('1月'!$A$1:$E$2000,ROW()-$B$5+2,1)</f>
        <v>0</v>
      </c>
      <c r="B473" s="55" t="str">
        <f>INDEX('1月'!$A$1:$E$2000,ROW()-$B$5+2,2)&amp;IF(INDEX('1月'!$A$1:$E$2000,ROW()-$B$5+2,3)="","","／"&amp;INDEX('1月'!$A$1:$E$2000,ROW()-$B$5+2,3))</f>
        <v/>
      </c>
      <c r="C473" s="57">
        <f>INDEX('1月'!$A$1:$E$2000,ROW()-$B$5+2,4)</f>
        <v>0</v>
      </c>
      <c r="D473" s="64">
        <f>INDEX('1月'!$A$1:$E$2000,ROW()-$B$5+2,5)</f>
        <v>0</v>
      </c>
      <c r="E473" s="65">
        <f>DATE(設定・集計!$B$2,INT(A473/100),A473-INT(A473/100)*100)</f>
        <v>43799</v>
      </c>
      <c r="F473" t="str">
        <f t="shared" si="12"/>
        <v/>
      </c>
      <c r="G473" t="str">
        <f t="shared" si="13"/>
        <v/>
      </c>
    </row>
    <row r="474" spans="1:7">
      <c r="A474" s="57">
        <f>INDEX('1月'!$A$1:$E$2000,ROW()-$B$5+2,1)</f>
        <v>0</v>
      </c>
      <c r="B474" s="55" t="str">
        <f>INDEX('1月'!$A$1:$E$2000,ROW()-$B$5+2,2)&amp;IF(INDEX('1月'!$A$1:$E$2000,ROW()-$B$5+2,3)="","","／"&amp;INDEX('1月'!$A$1:$E$2000,ROW()-$B$5+2,3))</f>
        <v/>
      </c>
      <c r="C474" s="57">
        <f>INDEX('1月'!$A$1:$E$2000,ROW()-$B$5+2,4)</f>
        <v>0</v>
      </c>
      <c r="D474" s="64">
        <f>INDEX('1月'!$A$1:$E$2000,ROW()-$B$5+2,5)</f>
        <v>0</v>
      </c>
      <c r="E474" s="65">
        <f>DATE(設定・集計!$B$2,INT(A474/100),A474-INT(A474/100)*100)</f>
        <v>43799</v>
      </c>
      <c r="F474" t="str">
        <f t="shared" si="12"/>
        <v/>
      </c>
      <c r="G474" t="str">
        <f t="shared" si="13"/>
        <v/>
      </c>
    </row>
    <row r="475" spans="1:7">
      <c r="A475" s="57">
        <f>INDEX('1月'!$A$1:$E$2000,ROW()-$B$5+2,1)</f>
        <v>0</v>
      </c>
      <c r="B475" s="55" t="str">
        <f>INDEX('1月'!$A$1:$E$2000,ROW()-$B$5+2,2)&amp;IF(INDEX('1月'!$A$1:$E$2000,ROW()-$B$5+2,3)="","","／"&amp;INDEX('1月'!$A$1:$E$2000,ROW()-$B$5+2,3))</f>
        <v/>
      </c>
      <c r="C475" s="57">
        <f>INDEX('1月'!$A$1:$E$2000,ROW()-$B$5+2,4)</f>
        <v>0</v>
      </c>
      <c r="D475" s="64">
        <f>INDEX('1月'!$A$1:$E$2000,ROW()-$B$5+2,5)</f>
        <v>0</v>
      </c>
      <c r="E475" s="65">
        <f>DATE(設定・集計!$B$2,INT(A475/100),A475-INT(A475/100)*100)</f>
        <v>43799</v>
      </c>
      <c r="F475" t="str">
        <f t="shared" si="12"/>
        <v/>
      </c>
      <c r="G475" t="str">
        <f t="shared" si="13"/>
        <v/>
      </c>
    </row>
    <row r="476" spans="1:7">
      <c r="A476" s="57">
        <f>INDEX('1月'!$A$1:$E$2000,ROW()-$B$5+2,1)</f>
        <v>0</v>
      </c>
      <c r="B476" s="55" t="str">
        <f>INDEX('1月'!$A$1:$E$2000,ROW()-$B$5+2,2)&amp;IF(INDEX('1月'!$A$1:$E$2000,ROW()-$B$5+2,3)="","","／"&amp;INDEX('1月'!$A$1:$E$2000,ROW()-$B$5+2,3))</f>
        <v/>
      </c>
      <c r="C476" s="57">
        <f>INDEX('1月'!$A$1:$E$2000,ROW()-$B$5+2,4)</f>
        <v>0</v>
      </c>
      <c r="D476" s="64">
        <f>INDEX('1月'!$A$1:$E$2000,ROW()-$B$5+2,5)</f>
        <v>0</v>
      </c>
      <c r="E476" s="65">
        <f>DATE(設定・集計!$B$2,INT(A476/100),A476-INT(A476/100)*100)</f>
        <v>43799</v>
      </c>
      <c r="F476" t="str">
        <f t="shared" si="12"/>
        <v/>
      </c>
      <c r="G476" t="str">
        <f t="shared" si="13"/>
        <v/>
      </c>
    </row>
    <row r="477" spans="1:7">
      <c r="A477" s="57">
        <f>INDEX('1月'!$A$1:$E$2000,ROW()-$B$5+2,1)</f>
        <v>0</v>
      </c>
      <c r="B477" s="55" t="str">
        <f>INDEX('1月'!$A$1:$E$2000,ROW()-$B$5+2,2)&amp;IF(INDEX('1月'!$A$1:$E$2000,ROW()-$B$5+2,3)="","","／"&amp;INDEX('1月'!$A$1:$E$2000,ROW()-$B$5+2,3))</f>
        <v/>
      </c>
      <c r="C477" s="57">
        <f>INDEX('1月'!$A$1:$E$2000,ROW()-$B$5+2,4)</f>
        <v>0</v>
      </c>
      <c r="D477" s="64">
        <f>INDEX('1月'!$A$1:$E$2000,ROW()-$B$5+2,5)</f>
        <v>0</v>
      </c>
      <c r="E477" s="65">
        <f>DATE(設定・集計!$B$2,INT(A477/100),A477-INT(A477/100)*100)</f>
        <v>43799</v>
      </c>
      <c r="F477" t="str">
        <f t="shared" si="12"/>
        <v/>
      </c>
      <c r="G477" t="str">
        <f t="shared" si="13"/>
        <v/>
      </c>
    </row>
    <row r="478" spans="1:7">
      <c r="A478" s="57">
        <f>INDEX('1月'!$A$1:$E$2000,ROW()-$B$5+2,1)</f>
        <v>0</v>
      </c>
      <c r="B478" s="55" t="str">
        <f>INDEX('1月'!$A$1:$E$2000,ROW()-$B$5+2,2)&amp;IF(INDEX('1月'!$A$1:$E$2000,ROW()-$B$5+2,3)="","","／"&amp;INDEX('1月'!$A$1:$E$2000,ROW()-$B$5+2,3))</f>
        <v/>
      </c>
      <c r="C478" s="57">
        <f>INDEX('1月'!$A$1:$E$2000,ROW()-$B$5+2,4)</f>
        <v>0</v>
      </c>
      <c r="D478" s="64">
        <f>INDEX('1月'!$A$1:$E$2000,ROW()-$B$5+2,5)</f>
        <v>0</v>
      </c>
      <c r="E478" s="65">
        <f>DATE(設定・集計!$B$2,INT(A478/100),A478-INT(A478/100)*100)</f>
        <v>43799</v>
      </c>
      <c r="F478" t="str">
        <f t="shared" si="12"/>
        <v/>
      </c>
      <c r="G478" t="str">
        <f t="shared" si="13"/>
        <v/>
      </c>
    </row>
    <row r="479" spans="1:7">
      <c r="A479" s="57">
        <f>INDEX('1月'!$A$1:$E$2000,ROW()-$B$5+2,1)</f>
        <v>0</v>
      </c>
      <c r="B479" s="55" t="str">
        <f>INDEX('1月'!$A$1:$E$2000,ROW()-$B$5+2,2)&amp;IF(INDEX('1月'!$A$1:$E$2000,ROW()-$B$5+2,3)="","","／"&amp;INDEX('1月'!$A$1:$E$2000,ROW()-$B$5+2,3))</f>
        <v/>
      </c>
      <c r="C479" s="57">
        <f>INDEX('1月'!$A$1:$E$2000,ROW()-$B$5+2,4)</f>
        <v>0</v>
      </c>
      <c r="D479" s="64">
        <f>INDEX('1月'!$A$1:$E$2000,ROW()-$B$5+2,5)</f>
        <v>0</v>
      </c>
      <c r="E479" s="65">
        <f>DATE(設定・集計!$B$2,INT(A479/100),A479-INT(A479/100)*100)</f>
        <v>43799</v>
      </c>
      <c r="F479" t="str">
        <f t="shared" si="12"/>
        <v/>
      </c>
      <c r="G479" t="str">
        <f t="shared" si="13"/>
        <v/>
      </c>
    </row>
    <row r="480" spans="1:7">
      <c r="A480" s="57">
        <f>INDEX('1月'!$A$1:$E$2000,ROW()-$B$5+2,1)</f>
        <v>0</v>
      </c>
      <c r="B480" s="55" t="str">
        <f>INDEX('1月'!$A$1:$E$2000,ROW()-$B$5+2,2)&amp;IF(INDEX('1月'!$A$1:$E$2000,ROW()-$B$5+2,3)="","","／"&amp;INDEX('1月'!$A$1:$E$2000,ROW()-$B$5+2,3))</f>
        <v/>
      </c>
      <c r="C480" s="57">
        <f>INDEX('1月'!$A$1:$E$2000,ROW()-$B$5+2,4)</f>
        <v>0</v>
      </c>
      <c r="D480" s="64">
        <f>INDEX('1月'!$A$1:$E$2000,ROW()-$B$5+2,5)</f>
        <v>0</v>
      </c>
      <c r="E480" s="65">
        <f>DATE(設定・集計!$B$2,INT(A480/100),A480-INT(A480/100)*100)</f>
        <v>43799</v>
      </c>
      <c r="F480" t="str">
        <f t="shared" si="12"/>
        <v/>
      </c>
      <c r="G480" t="str">
        <f t="shared" si="13"/>
        <v/>
      </c>
    </row>
    <row r="481" spans="1:7">
      <c r="A481" s="57">
        <f>INDEX('1月'!$A$1:$E$2000,ROW()-$B$5+2,1)</f>
        <v>0</v>
      </c>
      <c r="B481" s="55" t="str">
        <f>INDEX('1月'!$A$1:$E$2000,ROW()-$B$5+2,2)&amp;IF(INDEX('1月'!$A$1:$E$2000,ROW()-$B$5+2,3)="","","／"&amp;INDEX('1月'!$A$1:$E$2000,ROW()-$B$5+2,3))</f>
        <v/>
      </c>
      <c r="C481" s="57">
        <f>INDEX('1月'!$A$1:$E$2000,ROW()-$B$5+2,4)</f>
        <v>0</v>
      </c>
      <c r="D481" s="64">
        <f>INDEX('1月'!$A$1:$E$2000,ROW()-$B$5+2,5)</f>
        <v>0</v>
      </c>
      <c r="E481" s="65">
        <f>DATE(設定・集計!$B$2,INT(A481/100),A481-INT(A481/100)*100)</f>
        <v>43799</v>
      </c>
      <c r="F481" t="str">
        <f t="shared" si="12"/>
        <v/>
      </c>
      <c r="G481" t="str">
        <f t="shared" si="13"/>
        <v/>
      </c>
    </row>
    <row r="482" spans="1:7">
      <c r="A482" s="57">
        <f>INDEX('1月'!$A$1:$E$2000,ROW()-$B$5+2,1)</f>
        <v>0</v>
      </c>
      <c r="B482" s="55" t="str">
        <f>INDEX('1月'!$A$1:$E$2000,ROW()-$B$5+2,2)&amp;IF(INDEX('1月'!$A$1:$E$2000,ROW()-$B$5+2,3)="","","／"&amp;INDEX('1月'!$A$1:$E$2000,ROW()-$B$5+2,3))</f>
        <v/>
      </c>
      <c r="C482" s="57">
        <f>INDEX('1月'!$A$1:$E$2000,ROW()-$B$5+2,4)</f>
        <v>0</v>
      </c>
      <c r="D482" s="64">
        <f>INDEX('1月'!$A$1:$E$2000,ROW()-$B$5+2,5)</f>
        <v>0</v>
      </c>
      <c r="E482" s="65">
        <f>DATE(設定・集計!$B$2,INT(A482/100),A482-INT(A482/100)*100)</f>
        <v>43799</v>
      </c>
      <c r="F482" t="str">
        <f t="shared" si="12"/>
        <v/>
      </c>
      <c r="G482" t="str">
        <f t="shared" si="13"/>
        <v/>
      </c>
    </row>
    <row r="483" spans="1:7">
      <c r="A483" s="57">
        <f>INDEX('1月'!$A$1:$E$2000,ROW()-$B$5+2,1)</f>
        <v>0</v>
      </c>
      <c r="B483" s="55" t="str">
        <f>INDEX('1月'!$A$1:$E$2000,ROW()-$B$5+2,2)&amp;IF(INDEX('1月'!$A$1:$E$2000,ROW()-$B$5+2,3)="","","／"&amp;INDEX('1月'!$A$1:$E$2000,ROW()-$B$5+2,3))</f>
        <v/>
      </c>
      <c r="C483" s="57">
        <f>INDEX('1月'!$A$1:$E$2000,ROW()-$B$5+2,4)</f>
        <v>0</v>
      </c>
      <c r="D483" s="64">
        <f>INDEX('1月'!$A$1:$E$2000,ROW()-$B$5+2,5)</f>
        <v>0</v>
      </c>
      <c r="E483" s="65">
        <f>DATE(設定・集計!$B$2,INT(A483/100),A483-INT(A483/100)*100)</f>
        <v>43799</v>
      </c>
      <c r="F483" t="str">
        <f t="shared" si="12"/>
        <v/>
      </c>
      <c r="G483" t="str">
        <f t="shared" si="13"/>
        <v/>
      </c>
    </row>
    <row r="484" spans="1:7">
      <c r="A484" s="57">
        <f>INDEX('1月'!$A$1:$E$2000,ROW()-$B$5+2,1)</f>
        <v>0</v>
      </c>
      <c r="B484" s="55" t="str">
        <f>INDEX('1月'!$A$1:$E$2000,ROW()-$B$5+2,2)&amp;IF(INDEX('1月'!$A$1:$E$2000,ROW()-$B$5+2,3)="","","／"&amp;INDEX('1月'!$A$1:$E$2000,ROW()-$B$5+2,3))</f>
        <v/>
      </c>
      <c r="C484" s="57">
        <f>INDEX('1月'!$A$1:$E$2000,ROW()-$B$5+2,4)</f>
        <v>0</v>
      </c>
      <c r="D484" s="64">
        <f>INDEX('1月'!$A$1:$E$2000,ROW()-$B$5+2,5)</f>
        <v>0</v>
      </c>
      <c r="E484" s="65">
        <f>DATE(設定・集計!$B$2,INT(A484/100),A484-INT(A484/100)*100)</f>
        <v>43799</v>
      </c>
      <c r="F484" t="str">
        <f t="shared" si="12"/>
        <v/>
      </c>
      <c r="G484" t="str">
        <f t="shared" si="13"/>
        <v/>
      </c>
    </row>
    <row r="485" spans="1:7">
      <c r="A485" s="57">
        <f>INDEX('1月'!$A$1:$E$2000,ROW()-$B$5+2,1)</f>
        <v>0</v>
      </c>
      <c r="B485" s="55" t="str">
        <f>INDEX('1月'!$A$1:$E$2000,ROW()-$B$5+2,2)&amp;IF(INDEX('1月'!$A$1:$E$2000,ROW()-$B$5+2,3)="","","／"&amp;INDEX('1月'!$A$1:$E$2000,ROW()-$B$5+2,3))</f>
        <v/>
      </c>
      <c r="C485" s="57">
        <f>INDEX('1月'!$A$1:$E$2000,ROW()-$B$5+2,4)</f>
        <v>0</v>
      </c>
      <c r="D485" s="64">
        <f>INDEX('1月'!$A$1:$E$2000,ROW()-$B$5+2,5)</f>
        <v>0</v>
      </c>
      <c r="E485" s="65">
        <f>DATE(設定・集計!$B$2,INT(A485/100),A485-INT(A485/100)*100)</f>
        <v>43799</v>
      </c>
      <c r="F485" t="str">
        <f t="shared" si="12"/>
        <v/>
      </c>
      <c r="G485" t="str">
        <f t="shared" si="13"/>
        <v/>
      </c>
    </row>
    <row r="486" spans="1:7">
      <c r="A486" s="57">
        <f>INDEX('1月'!$A$1:$E$2000,ROW()-$B$5+2,1)</f>
        <v>0</v>
      </c>
      <c r="B486" s="55" t="str">
        <f>INDEX('1月'!$A$1:$E$2000,ROW()-$B$5+2,2)&amp;IF(INDEX('1月'!$A$1:$E$2000,ROW()-$B$5+2,3)="","","／"&amp;INDEX('1月'!$A$1:$E$2000,ROW()-$B$5+2,3))</f>
        <v/>
      </c>
      <c r="C486" s="57">
        <f>INDEX('1月'!$A$1:$E$2000,ROW()-$B$5+2,4)</f>
        <v>0</v>
      </c>
      <c r="D486" s="64">
        <f>INDEX('1月'!$A$1:$E$2000,ROW()-$B$5+2,5)</f>
        <v>0</v>
      </c>
      <c r="E486" s="65">
        <f>DATE(設定・集計!$B$2,INT(A486/100),A486-INT(A486/100)*100)</f>
        <v>43799</v>
      </c>
      <c r="F486" t="str">
        <f t="shared" ref="F486:F549" si="14">IF(A486=0,"",A486*10000+ROW())</f>
        <v/>
      </c>
      <c r="G486" t="str">
        <f t="shared" si="13"/>
        <v/>
      </c>
    </row>
    <row r="487" spans="1:7">
      <c r="A487" s="57">
        <f>INDEX('1月'!$A$1:$E$2000,ROW()-$B$5+2,1)</f>
        <v>0</v>
      </c>
      <c r="B487" s="55" t="str">
        <f>INDEX('1月'!$A$1:$E$2000,ROW()-$B$5+2,2)&amp;IF(INDEX('1月'!$A$1:$E$2000,ROW()-$B$5+2,3)="","","／"&amp;INDEX('1月'!$A$1:$E$2000,ROW()-$B$5+2,3))</f>
        <v/>
      </c>
      <c r="C487" s="57">
        <f>INDEX('1月'!$A$1:$E$2000,ROW()-$B$5+2,4)</f>
        <v>0</v>
      </c>
      <c r="D487" s="64">
        <f>INDEX('1月'!$A$1:$E$2000,ROW()-$B$5+2,5)</f>
        <v>0</v>
      </c>
      <c r="E487" s="65">
        <f>DATE(設定・集計!$B$2,INT(A487/100),A487-INT(A487/100)*100)</f>
        <v>43799</v>
      </c>
      <c r="F487" t="str">
        <f t="shared" si="14"/>
        <v/>
      </c>
      <c r="G487" t="str">
        <f t="shared" si="13"/>
        <v/>
      </c>
    </row>
    <row r="488" spans="1:7">
      <c r="A488" s="57">
        <f>INDEX('1月'!$A$1:$E$2000,ROW()-$B$5+2,1)</f>
        <v>0</v>
      </c>
      <c r="B488" s="55" t="str">
        <f>INDEX('1月'!$A$1:$E$2000,ROW()-$B$5+2,2)&amp;IF(INDEX('1月'!$A$1:$E$2000,ROW()-$B$5+2,3)="","","／"&amp;INDEX('1月'!$A$1:$E$2000,ROW()-$B$5+2,3))</f>
        <v/>
      </c>
      <c r="C488" s="57">
        <f>INDEX('1月'!$A$1:$E$2000,ROW()-$B$5+2,4)</f>
        <v>0</v>
      </c>
      <c r="D488" s="64">
        <f>INDEX('1月'!$A$1:$E$2000,ROW()-$B$5+2,5)</f>
        <v>0</v>
      </c>
      <c r="E488" s="65">
        <f>DATE(設定・集計!$B$2,INT(A488/100),A488-INT(A488/100)*100)</f>
        <v>43799</v>
      </c>
      <c r="F488" t="str">
        <f t="shared" si="14"/>
        <v/>
      </c>
      <c r="G488" t="str">
        <f t="shared" si="13"/>
        <v/>
      </c>
    </row>
    <row r="489" spans="1:7">
      <c r="A489" s="57">
        <f>INDEX('1月'!$A$1:$E$2000,ROW()-$B$5+2,1)</f>
        <v>0</v>
      </c>
      <c r="B489" s="55" t="str">
        <f>INDEX('1月'!$A$1:$E$2000,ROW()-$B$5+2,2)&amp;IF(INDEX('1月'!$A$1:$E$2000,ROW()-$B$5+2,3)="","","／"&amp;INDEX('1月'!$A$1:$E$2000,ROW()-$B$5+2,3))</f>
        <v/>
      </c>
      <c r="C489" s="57">
        <f>INDEX('1月'!$A$1:$E$2000,ROW()-$B$5+2,4)</f>
        <v>0</v>
      </c>
      <c r="D489" s="64">
        <f>INDEX('1月'!$A$1:$E$2000,ROW()-$B$5+2,5)</f>
        <v>0</v>
      </c>
      <c r="E489" s="65">
        <f>DATE(設定・集計!$B$2,INT(A489/100),A489-INT(A489/100)*100)</f>
        <v>43799</v>
      </c>
      <c r="F489" t="str">
        <f t="shared" si="14"/>
        <v/>
      </c>
      <c r="G489" t="str">
        <f t="shared" si="13"/>
        <v/>
      </c>
    </row>
    <row r="490" spans="1:7">
      <c r="A490" s="57">
        <f>INDEX('1月'!$A$1:$E$2000,ROW()-$B$5+2,1)</f>
        <v>0</v>
      </c>
      <c r="B490" s="55" t="str">
        <f>INDEX('1月'!$A$1:$E$2000,ROW()-$B$5+2,2)&amp;IF(INDEX('1月'!$A$1:$E$2000,ROW()-$B$5+2,3)="","","／"&amp;INDEX('1月'!$A$1:$E$2000,ROW()-$B$5+2,3))</f>
        <v/>
      </c>
      <c r="C490" s="57">
        <f>INDEX('1月'!$A$1:$E$2000,ROW()-$B$5+2,4)</f>
        <v>0</v>
      </c>
      <c r="D490" s="64">
        <f>INDEX('1月'!$A$1:$E$2000,ROW()-$B$5+2,5)</f>
        <v>0</v>
      </c>
      <c r="E490" s="65">
        <f>DATE(設定・集計!$B$2,INT(A490/100),A490-INT(A490/100)*100)</f>
        <v>43799</v>
      </c>
      <c r="F490" t="str">
        <f t="shared" si="14"/>
        <v/>
      </c>
      <c r="G490" t="str">
        <f t="shared" si="13"/>
        <v/>
      </c>
    </row>
    <row r="491" spans="1:7">
      <c r="A491" s="57">
        <f>INDEX('1月'!$A$1:$E$2000,ROW()-$B$5+2,1)</f>
        <v>0</v>
      </c>
      <c r="B491" s="55" t="str">
        <f>INDEX('1月'!$A$1:$E$2000,ROW()-$B$5+2,2)&amp;IF(INDEX('1月'!$A$1:$E$2000,ROW()-$B$5+2,3)="","","／"&amp;INDEX('1月'!$A$1:$E$2000,ROW()-$B$5+2,3))</f>
        <v/>
      </c>
      <c r="C491" s="57">
        <f>INDEX('1月'!$A$1:$E$2000,ROW()-$B$5+2,4)</f>
        <v>0</v>
      </c>
      <c r="D491" s="64">
        <f>INDEX('1月'!$A$1:$E$2000,ROW()-$B$5+2,5)</f>
        <v>0</v>
      </c>
      <c r="E491" s="65">
        <f>DATE(設定・集計!$B$2,INT(A491/100),A491-INT(A491/100)*100)</f>
        <v>43799</v>
      </c>
      <c r="F491" t="str">
        <f t="shared" si="14"/>
        <v/>
      </c>
      <c r="G491" t="str">
        <f t="shared" si="13"/>
        <v/>
      </c>
    </row>
    <row r="492" spans="1:7">
      <c r="A492" s="57">
        <f>INDEX('1月'!$A$1:$E$2000,ROW()-$B$5+2,1)</f>
        <v>0</v>
      </c>
      <c r="B492" s="55" t="str">
        <f>INDEX('1月'!$A$1:$E$2000,ROW()-$B$5+2,2)&amp;IF(INDEX('1月'!$A$1:$E$2000,ROW()-$B$5+2,3)="","","／"&amp;INDEX('1月'!$A$1:$E$2000,ROW()-$B$5+2,3))</f>
        <v/>
      </c>
      <c r="C492" s="57">
        <f>INDEX('1月'!$A$1:$E$2000,ROW()-$B$5+2,4)</f>
        <v>0</v>
      </c>
      <c r="D492" s="64">
        <f>INDEX('1月'!$A$1:$E$2000,ROW()-$B$5+2,5)</f>
        <v>0</v>
      </c>
      <c r="E492" s="65">
        <f>DATE(設定・集計!$B$2,INT(A492/100),A492-INT(A492/100)*100)</f>
        <v>43799</v>
      </c>
      <c r="F492" t="str">
        <f t="shared" si="14"/>
        <v/>
      </c>
      <c r="G492" t="str">
        <f t="shared" si="13"/>
        <v/>
      </c>
    </row>
    <row r="493" spans="1:7">
      <c r="A493" s="57">
        <f>INDEX('1月'!$A$1:$E$2000,ROW()-$B$5+2,1)</f>
        <v>0</v>
      </c>
      <c r="B493" s="55" t="str">
        <f>INDEX('1月'!$A$1:$E$2000,ROW()-$B$5+2,2)&amp;IF(INDEX('1月'!$A$1:$E$2000,ROW()-$B$5+2,3)="","","／"&amp;INDEX('1月'!$A$1:$E$2000,ROW()-$B$5+2,3))</f>
        <v/>
      </c>
      <c r="C493" s="57">
        <f>INDEX('1月'!$A$1:$E$2000,ROW()-$B$5+2,4)</f>
        <v>0</v>
      </c>
      <c r="D493" s="64">
        <f>INDEX('1月'!$A$1:$E$2000,ROW()-$B$5+2,5)</f>
        <v>0</v>
      </c>
      <c r="E493" s="65">
        <f>DATE(設定・集計!$B$2,INT(A493/100),A493-INT(A493/100)*100)</f>
        <v>43799</v>
      </c>
      <c r="F493" t="str">
        <f t="shared" si="14"/>
        <v/>
      </c>
      <c r="G493" t="str">
        <f t="shared" si="13"/>
        <v/>
      </c>
    </row>
    <row r="494" spans="1:7">
      <c r="A494" s="57">
        <f>INDEX('1月'!$A$1:$E$2000,ROW()-$B$5+2,1)</f>
        <v>0</v>
      </c>
      <c r="B494" s="55" t="str">
        <f>INDEX('1月'!$A$1:$E$2000,ROW()-$B$5+2,2)&amp;IF(INDEX('1月'!$A$1:$E$2000,ROW()-$B$5+2,3)="","","／"&amp;INDEX('1月'!$A$1:$E$2000,ROW()-$B$5+2,3))</f>
        <v/>
      </c>
      <c r="C494" s="57">
        <f>INDEX('1月'!$A$1:$E$2000,ROW()-$B$5+2,4)</f>
        <v>0</v>
      </c>
      <c r="D494" s="64">
        <f>INDEX('1月'!$A$1:$E$2000,ROW()-$B$5+2,5)</f>
        <v>0</v>
      </c>
      <c r="E494" s="65">
        <f>DATE(設定・集計!$B$2,INT(A494/100),A494-INT(A494/100)*100)</f>
        <v>43799</v>
      </c>
      <c r="F494" t="str">
        <f t="shared" si="14"/>
        <v/>
      </c>
      <c r="G494" t="str">
        <f t="shared" si="13"/>
        <v/>
      </c>
    </row>
    <row r="495" spans="1:7">
      <c r="A495" s="57">
        <f>INDEX('1月'!$A$1:$E$2000,ROW()-$B$5+2,1)</f>
        <v>0</v>
      </c>
      <c r="B495" s="55" t="str">
        <f>INDEX('1月'!$A$1:$E$2000,ROW()-$B$5+2,2)&amp;IF(INDEX('1月'!$A$1:$E$2000,ROW()-$B$5+2,3)="","","／"&amp;INDEX('1月'!$A$1:$E$2000,ROW()-$B$5+2,3))</f>
        <v/>
      </c>
      <c r="C495" s="57">
        <f>INDEX('1月'!$A$1:$E$2000,ROW()-$B$5+2,4)</f>
        <v>0</v>
      </c>
      <c r="D495" s="64">
        <f>INDEX('1月'!$A$1:$E$2000,ROW()-$B$5+2,5)</f>
        <v>0</v>
      </c>
      <c r="E495" s="65">
        <f>DATE(設定・集計!$B$2,INT(A495/100),A495-INT(A495/100)*100)</f>
        <v>43799</v>
      </c>
      <c r="F495" t="str">
        <f t="shared" si="14"/>
        <v/>
      </c>
      <c r="G495" t="str">
        <f t="shared" ref="G495:G558" si="15">IF(F495="","",RANK(F495,$F$46:$F$6000,1))</f>
        <v/>
      </c>
    </row>
    <row r="496" spans="1:7">
      <c r="A496" s="57">
        <f>INDEX('1月'!$A$1:$E$2000,ROW()-$B$5+2,1)</f>
        <v>0</v>
      </c>
      <c r="B496" s="55" t="str">
        <f>INDEX('1月'!$A$1:$E$2000,ROW()-$B$5+2,2)&amp;IF(INDEX('1月'!$A$1:$E$2000,ROW()-$B$5+2,3)="","","／"&amp;INDEX('1月'!$A$1:$E$2000,ROW()-$B$5+2,3))</f>
        <v/>
      </c>
      <c r="C496" s="57">
        <f>INDEX('1月'!$A$1:$E$2000,ROW()-$B$5+2,4)</f>
        <v>0</v>
      </c>
      <c r="D496" s="64">
        <f>INDEX('1月'!$A$1:$E$2000,ROW()-$B$5+2,5)</f>
        <v>0</v>
      </c>
      <c r="E496" s="65">
        <f>DATE(設定・集計!$B$2,INT(A496/100),A496-INT(A496/100)*100)</f>
        <v>43799</v>
      </c>
      <c r="F496" t="str">
        <f t="shared" si="14"/>
        <v/>
      </c>
      <c r="G496" t="str">
        <f t="shared" si="15"/>
        <v/>
      </c>
    </row>
    <row r="497" spans="1:7">
      <c r="A497" s="57">
        <f>INDEX('1月'!$A$1:$E$2000,ROW()-$B$5+2,1)</f>
        <v>0</v>
      </c>
      <c r="B497" s="55" t="str">
        <f>INDEX('1月'!$A$1:$E$2000,ROW()-$B$5+2,2)&amp;IF(INDEX('1月'!$A$1:$E$2000,ROW()-$B$5+2,3)="","","／"&amp;INDEX('1月'!$A$1:$E$2000,ROW()-$B$5+2,3))</f>
        <v/>
      </c>
      <c r="C497" s="57">
        <f>INDEX('1月'!$A$1:$E$2000,ROW()-$B$5+2,4)</f>
        <v>0</v>
      </c>
      <c r="D497" s="64">
        <f>INDEX('1月'!$A$1:$E$2000,ROW()-$B$5+2,5)</f>
        <v>0</v>
      </c>
      <c r="E497" s="65">
        <f>DATE(設定・集計!$B$2,INT(A497/100),A497-INT(A497/100)*100)</f>
        <v>43799</v>
      </c>
      <c r="F497" t="str">
        <f t="shared" si="14"/>
        <v/>
      </c>
      <c r="G497" t="str">
        <f t="shared" si="15"/>
        <v/>
      </c>
    </row>
    <row r="498" spans="1:7">
      <c r="A498" s="57">
        <f>INDEX('1月'!$A$1:$E$2000,ROW()-$B$5+2,1)</f>
        <v>0</v>
      </c>
      <c r="B498" s="55" t="str">
        <f>INDEX('1月'!$A$1:$E$2000,ROW()-$B$5+2,2)&amp;IF(INDEX('1月'!$A$1:$E$2000,ROW()-$B$5+2,3)="","","／"&amp;INDEX('1月'!$A$1:$E$2000,ROW()-$B$5+2,3))</f>
        <v/>
      </c>
      <c r="C498" s="57">
        <f>INDEX('1月'!$A$1:$E$2000,ROW()-$B$5+2,4)</f>
        <v>0</v>
      </c>
      <c r="D498" s="64">
        <f>INDEX('1月'!$A$1:$E$2000,ROW()-$B$5+2,5)</f>
        <v>0</v>
      </c>
      <c r="E498" s="65">
        <f>DATE(設定・集計!$B$2,INT(A498/100),A498-INT(A498/100)*100)</f>
        <v>43799</v>
      </c>
      <c r="F498" t="str">
        <f t="shared" si="14"/>
        <v/>
      </c>
      <c r="G498" t="str">
        <f t="shared" si="15"/>
        <v/>
      </c>
    </row>
    <row r="499" spans="1:7">
      <c r="A499" s="57">
        <f>INDEX('1月'!$A$1:$E$2000,ROW()-$B$5+2,1)</f>
        <v>0</v>
      </c>
      <c r="B499" s="55" t="str">
        <f>INDEX('1月'!$A$1:$E$2000,ROW()-$B$5+2,2)&amp;IF(INDEX('1月'!$A$1:$E$2000,ROW()-$B$5+2,3)="","","／"&amp;INDEX('1月'!$A$1:$E$2000,ROW()-$B$5+2,3))</f>
        <v/>
      </c>
      <c r="C499" s="57">
        <f>INDEX('1月'!$A$1:$E$2000,ROW()-$B$5+2,4)</f>
        <v>0</v>
      </c>
      <c r="D499" s="64">
        <f>INDEX('1月'!$A$1:$E$2000,ROW()-$B$5+2,5)</f>
        <v>0</v>
      </c>
      <c r="E499" s="65">
        <f>DATE(設定・集計!$B$2,INT(A499/100),A499-INT(A499/100)*100)</f>
        <v>43799</v>
      </c>
      <c r="F499" t="str">
        <f t="shared" si="14"/>
        <v/>
      </c>
      <c r="G499" t="str">
        <f t="shared" si="15"/>
        <v/>
      </c>
    </row>
    <row r="500" spans="1:7">
      <c r="A500" s="57">
        <f>INDEX('1月'!$A$1:$E$2000,ROW()-$B$5+2,1)</f>
        <v>0</v>
      </c>
      <c r="B500" s="55" t="str">
        <f>INDEX('1月'!$A$1:$E$2000,ROW()-$B$5+2,2)&amp;IF(INDEX('1月'!$A$1:$E$2000,ROW()-$B$5+2,3)="","","／"&amp;INDEX('1月'!$A$1:$E$2000,ROW()-$B$5+2,3))</f>
        <v/>
      </c>
      <c r="C500" s="57">
        <f>INDEX('1月'!$A$1:$E$2000,ROW()-$B$5+2,4)</f>
        <v>0</v>
      </c>
      <c r="D500" s="64">
        <f>INDEX('1月'!$A$1:$E$2000,ROW()-$B$5+2,5)</f>
        <v>0</v>
      </c>
      <c r="E500" s="65">
        <f>DATE(設定・集計!$B$2,INT(A500/100),A500-INT(A500/100)*100)</f>
        <v>43799</v>
      </c>
      <c r="F500" t="str">
        <f t="shared" si="14"/>
        <v/>
      </c>
      <c r="G500" t="str">
        <f t="shared" si="15"/>
        <v/>
      </c>
    </row>
    <row r="501" spans="1:7">
      <c r="A501" s="57">
        <f>INDEX('1月'!$A$1:$E$2000,ROW()-$B$5+2,1)</f>
        <v>0</v>
      </c>
      <c r="B501" s="55" t="str">
        <f>INDEX('1月'!$A$1:$E$2000,ROW()-$B$5+2,2)&amp;IF(INDEX('1月'!$A$1:$E$2000,ROW()-$B$5+2,3)="","","／"&amp;INDEX('1月'!$A$1:$E$2000,ROW()-$B$5+2,3))</f>
        <v/>
      </c>
      <c r="C501" s="57">
        <f>INDEX('1月'!$A$1:$E$2000,ROW()-$B$5+2,4)</f>
        <v>0</v>
      </c>
      <c r="D501" s="64">
        <f>INDEX('1月'!$A$1:$E$2000,ROW()-$B$5+2,5)</f>
        <v>0</v>
      </c>
      <c r="E501" s="65">
        <f>DATE(設定・集計!$B$2,INT(A501/100),A501-INT(A501/100)*100)</f>
        <v>43799</v>
      </c>
      <c r="F501" t="str">
        <f t="shared" si="14"/>
        <v/>
      </c>
      <c r="G501" t="str">
        <f t="shared" si="15"/>
        <v/>
      </c>
    </row>
    <row r="502" spans="1:7">
      <c r="A502" s="57">
        <f>INDEX('1月'!$A$1:$E$2000,ROW()-$B$5+2,1)</f>
        <v>0</v>
      </c>
      <c r="B502" s="55" t="str">
        <f>INDEX('1月'!$A$1:$E$2000,ROW()-$B$5+2,2)&amp;IF(INDEX('1月'!$A$1:$E$2000,ROW()-$B$5+2,3)="","","／"&amp;INDEX('1月'!$A$1:$E$2000,ROW()-$B$5+2,3))</f>
        <v/>
      </c>
      <c r="C502" s="57">
        <f>INDEX('1月'!$A$1:$E$2000,ROW()-$B$5+2,4)</f>
        <v>0</v>
      </c>
      <c r="D502" s="64">
        <f>INDEX('1月'!$A$1:$E$2000,ROW()-$B$5+2,5)</f>
        <v>0</v>
      </c>
      <c r="E502" s="65">
        <f>DATE(設定・集計!$B$2,INT(A502/100),A502-INT(A502/100)*100)</f>
        <v>43799</v>
      </c>
      <c r="F502" t="str">
        <f t="shared" si="14"/>
        <v/>
      </c>
      <c r="G502" t="str">
        <f t="shared" si="15"/>
        <v/>
      </c>
    </row>
    <row r="503" spans="1:7">
      <c r="A503" s="57">
        <f>INDEX('1月'!$A$1:$E$2000,ROW()-$B$5+2,1)</f>
        <v>0</v>
      </c>
      <c r="B503" s="55" t="str">
        <f>INDEX('1月'!$A$1:$E$2000,ROW()-$B$5+2,2)&amp;IF(INDEX('1月'!$A$1:$E$2000,ROW()-$B$5+2,3)="","","／"&amp;INDEX('1月'!$A$1:$E$2000,ROW()-$B$5+2,3))</f>
        <v/>
      </c>
      <c r="C503" s="57">
        <f>INDEX('1月'!$A$1:$E$2000,ROW()-$B$5+2,4)</f>
        <v>0</v>
      </c>
      <c r="D503" s="64">
        <f>INDEX('1月'!$A$1:$E$2000,ROW()-$B$5+2,5)</f>
        <v>0</v>
      </c>
      <c r="E503" s="65">
        <f>DATE(設定・集計!$B$2,INT(A503/100),A503-INT(A503/100)*100)</f>
        <v>43799</v>
      </c>
      <c r="F503" t="str">
        <f t="shared" si="14"/>
        <v/>
      </c>
      <c r="G503" t="str">
        <f t="shared" si="15"/>
        <v/>
      </c>
    </row>
    <row r="504" spans="1:7">
      <c r="A504" s="57">
        <f>INDEX('1月'!$A$1:$E$2000,ROW()-$B$5+2,1)</f>
        <v>0</v>
      </c>
      <c r="B504" s="55" t="str">
        <f>INDEX('1月'!$A$1:$E$2000,ROW()-$B$5+2,2)&amp;IF(INDEX('1月'!$A$1:$E$2000,ROW()-$B$5+2,3)="","","／"&amp;INDEX('1月'!$A$1:$E$2000,ROW()-$B$5+2,3))</f>
        <v/>
      </c>
      <c r="C504" s="57">
        <f>INDEX('1月'!$A$1:$E$2000,ROW()-$B$5+2,4)</f>
        <v>0</v>
      </c>
      <c r="D504" s="64">
        <f>INDEX('1月'!$A$1:$E$2000,ROW()-$B$5+2,5)</f>
        <v>0</v>
      </c>
      <c r="E504" s="65">
        <f>DATE(設定・集計!$B$2,INT(A504/100),A504-INT(A504/100)*100)</f>
        <v>43799</v>
      </c>
      <c r="F504" t="str">
        <f t="shared" si="14"/>
        <v/>
      </c>
      <c r="G504" t="str">
        <f t="shared" si="15"/>
        <v/>
      </c>
    </row>
    <row r="505" spans="1:7">
      <c r="A505" s="57">
        <f>INDEX('1月'!$A$1:$E$2000,ROW()-$B$5+2,1)</f>
        <v>0</v>
      </c>
      <c r="B505" s="55" t="str">
        <f>INDEX('1月'!$A$1:$E$2000,ROW()-$B$5+2,2)&amp;IF(INDEX('1月'!$A$1:$E$2000,ROW()-$B$5+2,3)="","","／"&amp;INDEX('1月'!$A$1:$E$2000,ROW()-$B$5+2,3))</f>
        <v/>
      </c>
      <c r="C505" s="57">
        <f>INDEX('1月'!$A$1:$E$2000,ROW()-$B$5+2,4)</f>
        <v>0</v>
      </c>
      <c r="D505" s="64">
        <f>INDEX('1月'!$A$1:$E$2000,ROW()-$B$5+2,5)</f>
        <v>0</v>
      </c>
      <c r="E505" s="65">
        <f>DATE(設定・集計!$B$2,INT(A505/100),A505-INT(A505/100)*100)</f>
        <v>43799</v>
      </c>
      <c r="F505" t="str">
        <f t="shared" si="14"/>
        <v/>
      </c>
      <c r="G505" t="str">
        <f t="shared" si="15"/>
        <v/>
      </c>
    </row>
    <row r="506" spans="1:7">
      <c r="A506" s="57">
        <f>INDEX('1月'!$A$1:$E$2000,ROW()-$B$5+2,1)</f>
        <v>0</v>
      </c>
      <c r="B506" s="55" t="str">
        <f>INDEX('1月'!$A$1:$E$2000,ROW()-$B$5+2,2)&amp;IF(INDEX('1月'!$A$1:$E$2000,ROW()-$B$5+2,3)="","","／"&amp;INDEX('1月'!$A$1:$E$2000,ROW()-$B$5+2,3))</f>
        <v/>
      </c>
      <c r="C506" s="57">
        <f>INDEX('1月'!$A$1:$E$2000,ROW()-$B$5+2,4)</f>
        <v>0</v>
      </c>
      <c r="D506" s="64">
        <f>INDEX('1月'!$A$1:$E$2000,ROW()-$B$5+2,5)</f>
        <v>0</v>
      </c>
      <c r="E506" s="65">
        <f>DATE(設定・集計!$B$2,INT(A506/100),A506-INT(A506/100)*100)</f>
        <v>43799</v>
      </c>
      <c r="F506" t="str">
        <f t="shared" si="14"/>
        <v/>
      </c>
      <c r="G506" t="str">
        <f t="shared" si="15"/>
        <v/>
      </c>
    </row>
    <row r="507" spans="1:7">
      <c r="A507" s="57">
        <f>INDEX('1月'!$A$1:$E$2000,ROW()-$B$5+2,1)</f>
        <v>0</v>
      </c>
      <c r="B507" s="55" t="str">
        <f>INDEX('1月'!$A$1:$E$2000,ROW()-$B$5+2,2)&amp;IF(INDEX('1月'!$A$1:$E$2000,ROW()-$B$5+2,3)="","","／"&amp;INDEX('1月'!$A$1:$E$2000,ROW()-$B$5+2,3))</f>
        <v/>
      </c>
      <c r="C507" s="57">
        <f>INDEX('1月'!$A$1:$E$2000,ROW()-$B$5+2,4)</f>
        <v>0</v>
      </c>
      <c r="D507" s="64">
        <f>INDEX('1月'!$A$1:$E$2000,ROW()-$B$5+2,5)</f>
        <v>0</v>
      </c>
      <c r="E507" s="65">
        <f>DATE(設定・集計!$B$2,INT(A507/100),A507-INT(A507/100)*100)</f>
        <v>43799</v>
      </c>
      <c r="F507" t="str">
        <f t="shared" si="14"/>
        <v/>
      </c>
      <c r="G507" t="str">
        <f t="shared" si="15"/>
        <v/>
      </c>
    </row>
    <row r="508" spans="1:7">
      <c r="A508" s="57">
        <f>INDEX('1月'!$A$1:$E$2000,ROW()-$B$5+2,1)</f>
        <v>0</v>
      </c>
      <c r="B508" s="55" t="str">
        <f>INDEX('1月'!$A$1:$E$2000,ROW()-$B$5+2,2)&amp;IF(INDEX('1月'!$A$1:$E$2000,ROW()-$B$5+2,3)="","","／"&amp;INDEX('1月'!$A$1:$E$2000,ROW()-$B$5+2,3))</f>
        <v/>
      </c>
      <c r="C508" s="57">
        <f>INDEX('1月'!$A$1:$E$2000,ROW()-$B$5+2,4)</f>
        <v>0</v>
      </c>
      <c r="D508" s="64">
        <f>INDEX('1月'!$A$1:$E$2000,ROW()-$B$5+2,5)</f>
        <v>0</v>
      </c>
      <c r="E508" s="65">
        <f>DATE(設定・集計!$B$2,INT(A508/100),A508-INT(A508/100)*100)</f>
        <v>43799</v>
      </c>
      <c r="F508" t="str">
        <f t="shared" si="14"/>
        <v/>
      </c>
      <c r="G508" t="str">
        <f t="shared" si="15"/>
        <v/>
      </c>
    </row>
    <row r="509" spans="1:7">
      <c r="A509" s="57">
        <f>INDEX('1月'!$A$1:$E$2000,ROW()-$B$5+2,1)</f>
        <v>0</v>
      </c>
      <c r="B509" s="55" t="str">
        <f>INDEX('1月'!$A$1:$E$2000,ROW()-$B$5+2,2)&amp;IF(INDEX('1月'!$A$1:$E$2000,ROW()-$B$5+2,3)="","","／"&amp;INDEX('1月'!$A$1:$E$2000,ROW()-$B$5+2,3))</f>
        <v/>
      </c>
      <c r="C509" s="57">
        <f>INDEX('1月'!$A$1:$E$2000,ROW()-$B$5+2,4)</f>
        <v>0</v>
      </c>
      <c r="D509" s="64">
        <f>INDEX('1月'!$A$1:$E$2000,ROW()-$B$5+2,5)</f>
        <v>0</v>
      </c>
      <c r="E509" s="65">
        <f>DATE(設定・集計!$B$2,INT(A509/100),A509-INT(A509/100)*100)</f>
        <v>43799</v>
      </c>
      <c r="F509" t="str">
        <f t="shared" si="14"/>
        <v/>
      </c>
      <c r="G509" t="str">
        <f t="shared" si="15"/>
        <v/>
      </c>
    </row>
    <row r="510" spans="1:7">
      <c r="A510" s="57">
        <f>INDEX('1月'!$A$1:$E$2000,ROW()-$B$5+2,1)</f>
        <v>0</v>
      </c>
      <c r="B510" s="55" t="str">
        <f>INDEX('1月'!$A$1:$E$2000,ROW()-$B$5+2,2)&amp;IF(INDEX('1月'!$A$1:$E$2000,ROW()-$B$5+2,3)="","","／"&amp;INDEX('1月'!$A$1:$E$2000,ROW()-$B$5+2,3))</f>
        <v/>
      </c>
      <c r="C510" s="57">
        <f>INDEX('1月'!$A$1:$E$2000,ROW()-$B$5+2,4)</f>
        <v>0</v>
      </c>
      <c r="D510" s="64">
        <f>INDEX('1月'!$A$1:$E$2000,ROW()-$B$5+2,5)</f>
        <v>0</v>
      </c>
      <c r="E510" s="65">
        <f>DATE(設定・集計!$B$2,INT(A510/100),A510-INT(A510/100)*100)</f>
        <v>43799</v>
      </c>
      <c r="F510" t="str">
        <f t="shared" si="14"/>
        <v/>
      </c>
      <c r="G510" t="str">
        <f t="shared" si="15"/>
        <v/>
      </c>
    </row>
    <row r="511" spans="1:7">
      <c r="A511" s="57">
        <f>INDEX('1月'!$A$1:$E$2000,ROW()-$B$5+2,1)</f>
        <v>0</v>
      </c>
      <c r="B511" s="55" t="str">
        <f>INDEX('1月'!$A$1:$E$2000,ROW()-$B$5+2,2)&amp;IF(INDEX('1月'!$A$1:$E$2000,ROW()-$B$5+2,3)="","","／"&amp;INDEX('1月'!$A$1:$E$2000,ROW()-$B$5+2,3))</f>
        <v/>
      </c>
      <c r="C511" s="57">
        <f>INDEX('1月'!$A$1:$E$2000,ROW()-$B$5+2,4)</f>
        <v>0</v>
      </c>
      <c r="D511" s="64">
        <f>INDEX('1月'!$A$1:$E$2000,ROW()-$B$5+2,5)</f>
        <v>0</v>
      </c>
      <c r="E511" s="65">
        <f>DATE(設定・集計!$B$2,INT(A511/100),A511-INT(A511/100)*100)</f>
        <v>43799</v>
      </c>
      <c r="F511" t="str">
        <f t="shared" si="14"/>
        <v/>
      </c>
      <c r="G511" t="str">
        <f t="shared" si="15"/>
        <v/>
      </c>
    </row>
    <row r="512" spans="1:7">
      <c r="A512" s="57">
        <f>INDEX('1月'!$A$1:$E$2000,ROW()-$B$5+2,1)</f>
        <v>0</v>
      </c>
      <c r="B512" s="55" t="str">
        <f>INDEX('1月'!$A$1:$E$2000,ROW()-$B$5+2,2)&amp;IF(INDEX('1月'!$A$1:$E$2000,ROW()-$B$5+2,3)="","","／"&amp;INDEX('1月'!$A$1:$E$2000,ROW()-$B$5+2,3))</f>
        <v/>
      </c>
      <c r="C512" s="57">
        <f>INDEX('1月'!$A$1:$E$2000,ROW()-$B$5+2,4)</f>
        <v>0</v>
      </c>
      <c r="D512" s="64">
        <f>INDEX('1月'!$A$1:$E$2000,ROW()-$B$5+2,5)</f>
        <v>0</v>
      </c>
      <c r="E512" s="65">
        <f>DATE(設定・集計!$B$2,INT(A512/100),A512-INT(A512/100)*100)</f>
        <v>43799</v>
      </c>
      <c r="F512" t="str">
        <f t="shared" si="14"/>
        <v/>
      </c>
      <c r="G512" t="str">
        <f t="shared" si="15"/>
        <v/>
      </c>
    </row>
    <row r="513" spans="1:7">
      <c r="A513" s="57">
        <f>INDEX('1月'!$A$1:$E$2000,ROW()-$B$5+2,1)</f>
        <v>0</v>
      </c>
      <c r="B513" s="55" t="str">
        <f>INDEX('1月'!$A$1:$E$2000,ROW()-$B$5+2,2)&amp;IF(INDEX('1月'!$A$1:$E$2000,ROW()-$B$5+2,3)="","","／"&amp;INDEX('1月'!$A$1:$E$2000,ROW()-$B$5+2,3))</f>
        <v/>
      </c>
      <c r="C513" s="57">
        <f>INDEX('1月'!$A$1:$E$2000,ROW()-$B$5+2,4)</f>
        <v>0</v>
      </c>
      <c r="D513" s="64">
        <f>INDEX('1月'!$A$1:$E$2000,ROW()-$B$5+2,5)</f>
        <v>0</v>
      </c>
      <c r="E513" s="65">
        <f>DATE(設定・集計!$B$2,INT(A513/100),A513-INT(A513/100)*100)</f>
        <v>43799</v>
      </c>
      <c r="F513" t="str">
        <f t="shared" si="14"/>
        <v/>
      </c>
      <c r="G513" t="str">
        <f t="shared" si="15"/>
        <v/>
      </c>
    </row>
    <row r="514" spans="1:7">
      <c r="A514" s="57">
        <f>INDEX('1月'!$A$1:$E$2000,ROW()-$B$5+2,1)</f>
        <v>0</v>
      </c>
      <c r="B514" s="55" t="str">
        <f>INDEX('1月'!$A$1:$E$2000,ROW()-$B$5+2,2)&amp;IF(INDEX('1月'!$A$1:$E$2000,ROW()-$B$5+2,3)="","","／"&amp;INDEX('1月'!$A$1:$E$2000,ROW()-$B$5+2,3))</f>
        <v/>
      </c>
      <c r="C514" s="57">
        <f>INDEX('1月'!$A$1:$E$2000,ROW()-$B$5+2,4)</f>
        <v>0</v>
      </c>
      <c r="D514" s="64">
        <f>INDEX('1月'!$A$1:$E$2000,ROW()-$B$5+2,5)</f>
        <v>0</v>
      </c>
      <c r="E514" s="65">
        <f>DATE(設定・集計!$B$2,INT(A514/100),A514-INT(A514/100)*100)</f>
        <v>43799</v>
      </c>
      <c r="F514" t="str">
        <f t="shared" si="14"/>
        <v/>
      </c>
      <c r="G514" t="str">
        <f t="shared" si="15"/>
        <v/>
      </c>
    </row>
    <row r="515" spans="1:7">
      <c r="A515" s="57">
        <f>INDEX('1月'!$A$1:$E$2000,ROW()-$B$5+2,1)</f>
        <v>0</v>
      </c>
      <c r="B515" s="55" t="str">
        <f>INDEX('1月'!$A$1:$E$2000,ROW()-$B$5+2,2)&amp;IF(INDEX('1月'!$A$1:$E$2000,ROW()-$B$5+2,3)="","","／"&amp;INDEX('1月'!$A$1:$E$2000,ROW()-$B$5+2,3))</f>
        <v/>
      </c>
      <c r="C515" s="57">
        <f>INDEX('1月'!$A$1:$E$2000,ROW()-$B$5+2,4)</f>
        <v>0</v>
      </c>
      <c r="D515" s="64">
        <f>INDEX('1月'!$A$1:$E$2000,ROW()-$B$5+2,5)</f>
        <v>0</v>
      </c>
      <c r="E515" s="65">
        <f>DATE(設定・集計!$B$2,INT(A515/100),A515-INT(A515/100)*100)</f>
        <v>43799</v>
      </c>
      <c r="F515" t="str">
        <f t="shared" si="14"/>
        <v/>
      </c>
      <c r="G515" t="str">
        <f t="shared" si="15"/>
        <v/>
      </c>
    </row>
    <row r="516" spans="1:7">
      <c r="A516" s="57">
        <f>INDEX('1月'!$A$1:$E$2000,ROW()-$B$5+2,1)</f>
        <v>0</v>
      </c>
      <c r="B516" s="55" t="str">
        <f>INDEX('1月'!$A$1:$E$2000,ROW()-$B$5+2,2)&amp;IF(INDEX('1月'!$A$1:$E$2000,ROW()-$B$5+2,3)="","","／"&amp;INDEX('1月'!$A$1:$E$2000,ROW()-$B$5+2,3))</f>
        <v/>
      </c>
      <c r="C516" s="57">
        <f>INDEX('1月'!$A$1:$E$2000,ROW()-$B$5+2,4)</f>
        <v>0</v>
      </c>
      <c r="D516" s="64">
        <f>INDEX('1月'!$A$1:$E$2000,ROW()-$B$5+2,5)</f>
        <v>0</v>
      </c>
      <c r="E516" s="65">
        <f>DATE(設定・集計!$B$2,INT(A516/100),A516-INT(A516/100)*100)</f>
        <v>43799</v>
      </c>
      <c r="F516" t="str">
        <f t="shared" si="14"/>
        <v/>
      </c>
      <c r="G516" t="str">
        <f t="shared" si="15"/>
        <v/>
      </c>
    </row>
    <row r="517" spans="1:7">
      <c r="A517" s="57">
        <f>INDEX('1月'!$A$1:$E$2000,ROW()-$B$5+2,1)</f>
        <v>0</v>
      </c>
      <c r="B517" s="55" t="str">
        <f>INDEX('1月'!$A$1:$E$2000,ROW()-$B$5+2,2)&amp;IF(INDEX('1月'!$A$1:$E$2000,ROW()-$B$5+2,3)="","","／"&amp;INDEX('1月'!$A$1:$E$2000,ROW()-$B$5+2,3))</f>
        <v/>
      </c>
      <c r="C517" s="57">
        <f>INDEX('1月'!$A$1:$E$2000,ROW()-$B$5+2,4)</f>
        <v>0</v>
      </c>
      <c r="D517" s="64">
        <f>INDEX('1月'!$A$1:$E$2000,ROW()-$B$5+2,5)</f>
        <v>0</v>
      </c>
      <c r="E517" s="65">
        <f>DATE(設定・集計!$B$2,INT(A517/100),A517-INT(A517/100)*100)</f>
        <v>43799</v>
      </c>
      <c r="F517" t="str">
        <f t="shared" si="14"/>
        <v/>
      </c>
      <c r="G517" t="str">
        <f t="shared" si="15"/>
        <v/>
      </c>
    </row>
    <row r="518" spans="1:7">
      <c r="A518" s="57">
        <f>INDEX('1月'!$A$1:$E$2000,ROW()-$B$5+2,1)</f>
        <v>0</v>
      </c>
      <c r="B518" s="55" t="str">
        <f>INDEX('1月'!$A$1:$E$2000,ROW()-$B$5+2,2)&amp;IF(INDEX('1月'!$A$1:$E$2000,ROW()-$B$5+2,3)="","","／"&amp;INDEX('1月'!$A$1:$E$2000,ROW()-$B$5+2,3))</f>
        <v/>
      </c>
      <c r="C518" s="57">
        <f>INDEX('1月'!$A$1:$E$2000,ROW()-$B$5+2,4)</f>
        <v>0</v>
      </c>
      <c r="D518" s="64">
        <f>INDEX('1月'!$A$1:$E$2000,ROW()-$B$5+2,5)</f>
        <v>0</v>
      </c>
      <c r="E518" s="65">
        <f>DATE(設定・集計!$B$2,INT(A518/100),A518-INT(A518/100)*100)</f>
        <v>43799</v>
      </c>
      <c r="F518" t="str">
        <f t="shared" si="14"/>
        <v/>
      </c>
      <c r="G518" t="str">
        <f t="shared" si="15"/>
        <v/>
      </c>
    </row>
    <row r="519" spans="1:7">
      <c r="A519" s="57">
        <f>INDEX('1月'!$A$1:$E$2000,ROW()-$B$5+2,1)</f>
        <v>0</v>
      </c>
      <c r="B519" s="55" t="str">
        <f>INDEX('1月'!$A$1:$E$2000,ROW()-$B$5+2,2)&amp;IF(INDEX('1月'!$A$1:$E$2000,ROW()-$B$5+2,3)="","","／"&amp;INDEX('1月'!$A$1:$E$2000,ROW()-$B$5+2,3))</f>
        <v/>
      </c>
      <c r="C519" s="57">
        <f>INDEX('1月'!$A$1:$E$2000,ROW()-$B$5+2,4)</f>
        <v>0</v>
      </c>
      <c r="D519" s="64">
        <f>INDEX('1月'!$A$1:$E$2000,ROW()-$B$5+2,5)</f>
        <v>0</v>
      </c>
      <c r="E519" s="65">
        <f>DATE(設定・集計!$B$2,INT(A519/100),A519-INT(A519/100)*100)</f>
        <v>43799</v>
      </c>
      <c r="F519" t="str">
        <f t="shared" si="14"/>
        <v/>
      </c>
      <c r="G519" t="str">
        <f t="shared" si="15"/>
        <v/>
      </c>
    </row>
    <row r="520" spans="1:7">
      <c r="A520" s="57">
        <f>INDEX('1月'!$A$1:$E$2000,ROW()-$B$5+2,1)</f>
        <v>0</v>
      </c>
      <c r="B520" s="55" t="str">
        <f>INDEX('1月'!$A$1:$E$2000,ROW()-$B$5+2,2)&amp;IF(INDEX('1月'!$A$1:$E$2000,ROW()-$B$5+2,3)="","","／"&amp;INDEX('1月'!$A$1:$E$2000,ROW()-$B$5+2,3))</f>
        <v/>
      </c>
      <c r="C520" s="57">
        <f>INDEX('1月'!$A$1:$E$2000,ROW()-$B$5+2,4)</f>
        <v>0</v>
      </c>
      <c r="D520" s="64">
        <f>INDEX('1月'!$A$1:$E$2000,ROW()-$B$5+2,5)</f>
        <v>0</v>
      </c>
      <c r="E520" s="65">
        <f>DATE(設定・集計!$B$2,INT(A520/100),A520-INT(A520/100)*100)</f>
        <v>43799</v>
      </c>
      <c r="F520" t="str">
        <f t="shared" si="14"/>
        <v/>
      </c>
      <c r="G520" t="str">
        <f t="shared" si="15"/>
        <v/>
      </c>
    </row>
    <row r="521" spans="1:7">
      <c r="A521" s="57">
        <f>INDEX('1月'!$A$1:$E$2000,ROW()-$B$5+2,1)</f>
        <v>0</v>
      </c>
      <c r="B521" s="55" t="str">
        <f>INDEX('1月'!$A$1:$E$2000,ROW()-$B$5+2,2)&amp;IF(INDEX('1月'!$A$1:$E$2000,ROW()-$B$5+2,3)="","","／"&amp;INDEX('1月'!$A$1:$E$2000,ROW()-$B$5+2,3))</f>
        <v/>
      </c>
      <c r="C521" s="57">
        <f>INDEX('1月'!$A$1:$E$2000,ROW()-$B$5+2,4)</f>
        <v>0</v>
      </c>
      <c r="D521" s="64">
        <f>INDEX('1月'!$A$1:$E$2000,ROW()-$B$5+2,5)</f>
        <v>0</v>
      </c>
      <c r="E521" s="65">
        <f>DATE(設定・集計!$B$2,INT(A521/100),A521-INT(A521/100)*100)</f>
        <v>43799</v>
      </c>
      <c r="F521" t="str">
        <f t="shared" si="14"/>
        <v/>
      </c>
      <c r="G521" t="str">
        <f t="shared" si="15"/>
        <v/>
      </c>
    </row>
    <row r="522" spans="1:7">
      <c r="A522" s="57">
        <f>INDEX('1月'!$A$1:$E$2000,ROW()-$B$5+2,1)</f>
        <v>0</v>
      </c>
      <c r="B522" s="55" t="str">
        <f>INDEX('1月'!$A$1:$E$2000,ROW()-$B$5+2,2)&amp;IF(INDEX('1月'!$A$1:$E$2000,ROW()-$B$5+2,3)="","","／"&amp;INDEX('1月'!$A$1:$E$2000,ROW()-$B$5+2,3))</f>
        <v/>
      </c>
      <c r="C522" s="57">
        <f>INDEX('1月'!$A$1:$E$2000,ROW()-$B$5+2,4)</f>
        <v>0</v>
      </c>
      <c r="D522" s="64">
        <f>INDEX('1月'!$A$1:$E$2000,ROW()-$B$5+2,5)</f>
        <v>0</v>
      </c>
      <c r="E522" s="65">
        <f>DATE(設定・集計!$B$2,INT(A522/100),A522-INT(A522/100)*100)</f>
        <v>43799</v>
      </c>
      <c r="F522" t="str">
        <f t="shared" si="14"/>
        <v/>
      </c>
      <c r="G522" t="str">
        <f t="shared" si="15"/>
        <v/>
      </c>
    </row>
    <row r="523" spans="1:7">
      <c r="A523" s="57">
        <f>INDEX('1月'!$A$1:$E$2000,ROW()-$B$5+2,1)</f>
        <v>0</v>
      </c>
      <c r="B523" s="55" t="str">
        <f>INDEX('1月'!$A$1:$E$2000,ROW()-$B$5+2,2)&amp;IF(INDEX('1月'!$A$1:$E$2000,ROW()-$B$5+2,3)="","","／"&amp;INDEX('1月'!$A$1:$E$2000,ROW()-$B$5+2,3))</f>
        <v/>
      </c>
      <c r="C523" s="57">
        <f>INDEX('1月'!$A$1:$E$2000,ROW()-$B$5+2,4)</f>
        <v>0</v>
      </c>
      <c r="D523" s="64">
        <f>INDEX('1月'!$A$1:$E$2000,ROW()-$B$5+2,5)</f>
        <v>0</v>
      </c>
      <c r="E523" s="65">
        <f>DATE(設定・集計!$B$2,INT(A523/100),A523-INT(A523/100)*100)</f>
        <v>43799</v>
      </c>
      <c r="F523" t="str">
        <f t="shared" si="14"/>
        <v/>
      </c>
      <c r="G523" t="str">
        <f t="shared" si="15"/>
        <v/>
      </c>
    </row>
    <row r="524" spans="1:7">
      <c r="A524" s="57">
        <f>INDEX('1月'!$A$1:$E$2000,ROW()-$B$5+2,1)</f>
        <v>0</v>
      </c>
      <c r="B524" s="55" t="str">
        <f>INDEX('1月'!$A$1:$E$2000,ROW()-$B$5+2,2)&amp;IF(INDEX('1月'!$A$1:$E$2000,ROW()-$B$5+2,3)="","","／"&amp;INDEX('1月'!$A$1:$E$2000,ROW()-$B$5+2,3))</f>
        <v/>
      </c>
      <c r="C524" s="57">
        <f>INDEX('1月'!$A$1:$E$2000,ROW()-$B$5+2,4)</f>
        <v>0</v>
      </c>
      <c r="D524" s="64">
        <f>INDEX('1月'!$A$1:$E$2000,ROW()-$B$5+2,5)</f>
        <v>0</v>
      </c>
      <c r="E524" s="65">
        <f>DATE(設定・集計!$B$2,INT(A524/100),A524-INT(A524/100)*100)</f>
        <v>43799</v>
      </c>
      <c r="F524" t="str">
        <f t="shared" si="14"/>
        <v/>
      </c>
      <c r="G524" t="str">
        <f t="shared" si="15"/>
        <v/>
      </c>
    </row>
    <row r="525" spans="1:7">
      <c r="A525" s="57">
        <f>INDEX('1月'!$A$1:$E$2000,ROW()-$B$5+2,1)</f>
        <v>0</v>
      </c>
      <c r="B525" s="55" t="str">
        <f>INDEX('1月'!$A$1:$E$2000,ROW()-$B$5+2,2)&amp;IF(INDEX('1月'!$A$1:$E$2000,ROW()-$B$5+2,3)="","","／"&amp;INDEX('1月'!$A$1:$E$2000,ROW()-$B$5+2,3))</f>
        <v/>
      </c>
      <c r="C525" s="57">
        <f>INDEX('1月'!$A$1:$E$2000,ROW()-$B$5+2,4)</f>
        <v>0</v>
      </c>
      <c r="D525" s="64">
        <f>INDEX('1月'!$A$1:$E$2000,ROW()-$B$5+2,5)</f>
        <v>0</v>
      </c>
      <c r="E525" s="65">
        <f>DATE(設定・集計!$B$2,INT(A525/100),A525-INT(A525/100)*100)</f>
        <v>43799</v>
      </c>
      <c r="F525" t="str">
        <f t="shared" si="14"/>
        <v/>
      </c>
      <c r="G525" t="str">
        <f t="shared" si="15"/>
        <v/>
      </c>
    </row>
    <row r="526" spans="1:7">
      <c r="A526" s="57">
        <f>INDEX('1月'!$A$1:$E$2000,ROW()-$B$5+2,1)</f>
        <v>0</v>
      </c>
      <c r="B526" s="55" t="str">
        <f>INDEX('1月'!$A$1:$E$2000,ROW()-$B$5+2,2)&amp;IF(INDEX('1月'!$A$1:$E$2000,ROW()-$B$5+2,3)="","","／"&amp;INDEX('1月'!$A$1:$E$2000,ROW()-$B$5+2,3))</f>
        <v/>
      </c>
      <c r="C526" s="57">
        <f>INDEX('1月'!$A$1:$E$2000,ROW()-$B$5+2,4)</f>
        <v>0</v>
      </c>
      <c r="D526" s="64">
        <f>INDEX('1月'!$A$1:$E$2000,ROW()-$B$5+2,5)</f>
        <v>0</v>
      </c>
      <c r="E526" s="65">
        <f>DATE(設定・集計!$B$2,INT(A526/100),A526-INT(A526/100)*100)</f>
        <v>43799</v>
      </c>
      <c r="F526" t="str">
        <f t="shared" si="14"/>
        <v/>
      </c>
      <c r="G526" t="str">
        <f t="shared" si="15"/>
        <v/>
      </c>
    </row>
    <row r="527" spans="1:7">
      <c r="A527" s="57">
        <f>INDEX('1月'!$A$1:$E$2000,ROW()-$B$5+2,1)</f>
        <v>0</v>
      </c>
      <c r="B527" s="55" t="str">
        <f>INDEX('1月'!$A$1:$E$2000,ROW()-$B$5+2,2)&amp;IF(INDEX('1月'!$A$1:$E$2000,ROW()-$B$5+2,3)="","","／"&amp;INDEX('1月'!$A$1:$E$2000,ROW()-$B$5+2,3))</f>
        <v/>
      </c>
      <c r="C527" s="57">
        <f>INDEX('1月'!$A$1:$E$2000,ROW()-$B$5+2,4)</f>
        <v>0</v>
      </c>
      <c r="D527" s="64">
        <f>INDEX('1月'!$A$1:$E$2000,ROW()-$B$5+2,5)</f>
        <v>0</v>
      </c>
      <c r="E527" s="65">
        <f>DATE(設定・集計!$B$2,INT(A527/100),A527-INT(A527/100)*100)</f>
        <v>43799</v>
      </c>
      <c r="F527" t="str">
        <f t="shared" si="14"/>
        <v/>
      </c>
      <c r="G527" t="str">
        <f t="shared" si="15"/>
        <v/>
      </c>
    </row>
    <row r="528" spans="1:7">
      <c r="A528" s="57">
        <f>INDEX('1月'!$A$1:$E$2000,ROW()-$B$5+2,1)</f>
        <v>0</v>
      </c>
      <c r="B528" s="55" t="str">
        <f>INDEX('1月'!$A$1:$E$2000,ROW()-$B$5+2,2)&amp;IF(INDEX('1月'!$A$1:$E$2000,ROW()-$B$5+2,3)="","","／"&amp;INDEX('1月'!$A$1:$E$2000,ROW()-$B$5+2,3))</f>
        <v/>
      </c>
      <c r="C528" s="57">
        <f>INDEX('1月'!$A$1:$E$2000,ROW()-$B$5+2,4)</f>
        <v>0</v>
      </c>
      <c r="D528" s="64">
        <f>INDEX('1月'!$A$1:$E$2000,ROW()-$B$5+2,5)</f>
        <v>0</v>
      </c>
      <c r="E528" s="65">
        <f>DATE(設定・集計!$B$2,INT(A528/100),A528-INT(A528/100)*100)</f>
        <v>43799</v>
      </c>
      <c r="F528" t="str">
        <f t="shared" si="14"/>
        <v/>
      </c>
      <c r="G528" t="str">
        <f t="shared" si="15"/>
        <v/>
      </c>
    </row>
    <row r="529" spans="1:7">
      <c r="A529" s="57">
        <f>INDEX('1月'!$A$1:$E$2000,ROW()-$B$5+2,1)</f>
        <v>0</v>
      </c>
      <c r="B529" s="55" t="str">
        <f>INDEX('1月'!$A$1:$E$2000,ROW()-$B$5+2,2)&amp;IF(INDEX('1月'!$A$1:$E$2000,ROW()-$B$5+2,3)="","","／"&amp;INDEX('1月'!$A$1:$E$2000,ROW()-$B$5+2,3))</f>
        <v/>
      </c>
      <c r="C529" s="57">
        <f>INDEX('1月'!$A$1:$E$2000,ROW()-$B$5+2,4)</f>
        <v>0</v>
      </c>
      <c r="D529" s="64">
        <f>INDEX('1月'!$A$1:$E$2000,ROW()-$B$5+2,5)</f>
        <v>0</v>
      </c>
      <c r="E529" s="65">
        <f>DATE(設定・集計!$B$2,INT(A529/100),A529-INT(A529/100)*100)</f>
        <v>43799</v>
      </c>
      <c r="F529" t="str">
        <f t="shared" si="14"/>
        <v/>
      </c>
      <c r="G529" t="str">
        <f t="shared" si="15"/>
        <v/>
      </c>
    </row>
    <row r="530" spans="1:7">
      <c r="A530" s="57">
        <f>INDEX('1月'!$A$1:$E$2000,ROW()-$B$5+2,1)</f>
        <v>0</v>
      </c>
      <c r="B530" s="55" t="str">
        <f>INDEX('1月'!$A$1:$E$2000,ROW()-$B$5+2,2)&amp;IF(INDEX('1月'!$A$1:$E$2000,ROW()-$B$5+2,3)="","","／"&amp;INDEX('1月'!$A$1:$E$2000,ROW()-$B$5+2,3))</f>
        <v/>
      </c>
      <c r="C530" s="57">
        <f>INDEX('1月'!$A$1:$E$2000,ROW()-$B$5+2,4)</f>
        <v>0</v>
      </c>
      <c r="D530" s="64">
        <f>INDEX('1月'!$A$1:$E$2000,ROW()-$B$5+2,5)</f>
        <v>0</v>
      </c>
      <c r="E530" s="65">
        <f>DATE(設定・集計!$B$2,INT(A530/100),A530-INT(A530/100)*100)</f>
        <v>43799</v>
      </c>
      <c r="F530" t="str">
        <f t="shared" si="14"/>
        <v/>
      </c>
      <c r="G530" t="str">
        <f t="shared" si="15"/>
        <v/>
      </c>
    </row>
    <row r="531" spans="1:7">
      <c r="A531" s="57">
        <f>INDEX('1月'!$A$1:$E$2000,ROW()-$B$5+2,1)</f>
        <v>0</v>
      </c>
      <c r="B531" s="55" t="str">
        <f>INDEX('1月'!$A$1:$E$2000,ROW()-$B$5+2,2)&amp;IF(INDEX('1月'!$A$1:$E$2000,ROW()-$B$5+2,3)="","","／"&amp;INDEX('1月'!$A$1:$E$2000,ROW()-$B$5+2,3))</f>
        <v/>
      </c>
      <c r="C531" s="57">
        <f>INDEX('1月'!$A$1:$E$2000,ROW()-$B$5+2,4)</f>
        <v>0</v>
      </c>
      <c r="D531" s="64">
        <f>INDEX('1月'!$A$1:$E$2000,ROW()-$B$5+2,5)</f>
        <v>0</v>
      </c>
      <c r="E531" s="65">
        <f>DATE(設定・集計!$B$2,INT(A531/100),A531-INT(A531/100)*100)</f>
        <v>43799</v>
      </c>
      <c r="F531" t="str">
        <f t="shared" si="14"/>
        <v/>
      </c>
      <c r="G531" t="str">
        <f t="shared" si="15"/>
        <v/>
      </c>
    </row>
    <row r="532" spans="1:7">
      <c r="A532" s="57">
        <f>INDEX('1月'!$A$1:$E$2000,ROW()-$B$5+2,1)</f>
        <v>0</v>
      </c>
      <c r="B532" s="55" t="str">
        <f>INDEX('1月'!$A$1:$E$2000,ROW()-$B$5+2,2)&amp;IF(INDEX('1月'!$A$1:$E$2000,ROW()-$B$5+2,3)="","","／"&amp;INDEX('1月'!$A$1:$E$2000,ROW()-$B$5+2,3))</f>
        <v/>
      </c>
      <c r="C532" s="57">
        <f>INDEX('1月'!$A$1:$E$2000,ROW()-$B$5+2,4)</f>
        <v>0</v>
      </c>
      <c r="D532" s="64">
        <f>INDEX('1月'!$A$1:$E$2000,ROW()-$B$5+2,5)</f>
        <v>0</v>
      </c>
      <c r="E532" s="65">
        <f>DATE(設定・集計!$B$2,INT(A532/100),A532-INT(A532/100)*100)</f>
        <v>43799</v>
      </c>
      <c r="F532" t="str">
        <f t="shared" si="14"/>
        <v/>
      </c>
      <c r="G532" t="str">
        <f t="shared" si="15"/>
        <v/>
      </c>
    </row>
    <row r="533" spans="1:7">
      <c r="A533" s="57">
        <f>INDEX('1月'!$A$1:$E$2000,ROW()-$B$5+2,1)</f>
        <v>0</v>
      </c>
      <c r="B533" s="55" t="str">
        <f>INDEX('1月'!$A$1:$E$2000,ROW()-$B$5+2,2)&amp;IF(INDEX('1月'!$A$1:$E$2000,ROW()-$B$5+2,3)="","","／"&amp;INDEX('1月'!$A$1:$E$2000,ROW()-$B$5+2,3))</f>
        <v/>
      </c>
      <c r="C533" s="57">
        <f>INDEX('1月'!$A$1:$E$2000,ROW()-$B$5+2,4)</f>
        <v>0</v>
      </c>
      <c r="D533" s="64">
        <f>INDEX('1月'!$A$1:$E$2000,ROW()-$B$5+2,5)</f>
        <v>0</v>
      </c>
      <c r="E533" s="65">
        <f>DATE(設定・集計!$B$2,INT(A533/100),A533-INT(A533/100)*100)</f>
        <v>43799</v>
      </c>
      <c r="F533" t="str">
        <f t="shared" si="14"/>
        <v/>
      </c>
      <c r="G533" t="str">
        <f t="shared" si="15"/>
        <v/>
      </c>
    </row>
    <row r="534" spans="1:7">
      <c r="A534" s="57">
        <f>INDEX('1月'!$A$1:$E$2000,ROW()-$B$5+2,1)</f>
        <v>0</v>
      </c>
      <c r="B534" s="55" t="str">
        <f>INDEX('1月'!$A$1:$E$2000,ROW()-$B$5+2,2)&amp;IF(INDEX('1月'!$A$1:$E$2000,ROW()-$B$5+2,3)="","","／"&amp;INDEX('1月'!$A$1:$E$2000,ROW()-$B$5+2,3))</f>
        <v/>
      </c>
      <c r="C534" s="57">
        <f>INDEX('1月'!$A$1:$E$2000,ROW()-$B$5+2,4)</f>
        <v>0</v>
      </c>
      <c r="D534" s="64">
        <f>INDEX('1月'!$A$1:$E$2000,ROW()-$B$5+2,5)</f>
        <v>0</v>
      </c>
      <c r="E534" s="65">
        <f>DATE(設定・集計!$B$2,INT(A534/100),A534-INT(A534/100)*100)</f>
        <v>43799</v>
      </c>
      <c r="F534" t="str">
        <f t="shared" si="14"/>
        <v/>
      </c>
      <c r="G534" t="str">
        <f t="shared" si="15"/>
        <v/>
      </c>
    </row>
    <row r="535" spans="1:7">
      <c r="A535" s="57">
        <f>INDEX('1月'!$A$1:$E$2000,ROW()-$B$5+2,1)</f>
        <v>0</v>
      </c>
      <c r="B535" s="55" t="str">
        <f>INDEX('1月'!$A$1:$E$2000,ROW()-$B$5+2,2)&amp;IF(INDEX('1月'!$A$1:$E$2000,ROW()-$B$5+2,3)="","","／"&amp;INDEX('1月'!$A$1:$E$2000,ROW()-$B$5+2,3))</f>
        <v/>
      </c>
      <c r="C535" s="57">
        <f>INDEX('1月'!$A$1:$E$2000,ROW()-$B$5+2,4)</f>
        <v>0</v>
      </c>
      <c r="D535" s="64">
        <f>INDEX('1月'!$A$1:$E$2000,ROW()-$B$5+2,5)</f>
        <v>0</v>
      </c>
      <c r="E535" s="65">
        <f>DATE(設定・集計!$B$2,INT(A535/100),A535-INT(A535/100)*100)</f>
        <v>43799</v>
      </c>
      <c r="F535" t="str">
        <f t="shared" si="14"/>
        <v/>
      </c>
      <c r="G535" t="str">
        <f t="shared" si="15"/>
        <v/>
      </c>
    </row>
    <row r="536" spans="1:7">
      <c r="A536" s="57">
        <f>INDEX('1月'!$A$1:$E$2000,ROW()-$B$5+2,1)</f>
        <v>0</v>
      </c>
      <c r="B536" s="55" t="str">
        <f>INDEX('1月'!$A$1:$E$2000,ROW()-$B$5+2,2)&amp;IF(INDEX('1月'!$A$1:$E$2000,ROW()-$B$5+2,3)="","","／"&amp;INDEX('1月'!$A$1:$E$2000,ROW()-$B$5+2,3))</f>
        <v/>
      </c>
      <c r="C536" s="57">
        <f>INDEX('1月'!$A$1:$E$2000,ROW()-$B$5+2,4)</f>
        <v>0</v>
      </c>
      <c r="D536" s="64">
        <f>INDEX('1月'!$A$1:$E$2000,ROW()-$B$5+2,5)</f>
        <v>0</v>
      </c>
      <c r="E536" s="65">
        <f>DATE(設定・集計!$B$2,INT(A536/100),A536-INT(A536/100)*100)</f>
        <v>43799</v>
      </c>
      <c r="F536" t="str">
        <f t="shared" si="14"/>
        <v/>
      </c>
      <c r="G536" t="str">
        <f t="shared" si="15"/>
        <v/>
      </c>
    </row>
    <row r="537" spans="1:7">
      <c r="A537" s="57">
        <f>INDEX('1月'!$A$1:$E$2000,ROW()-$B$5+2,1)</f>
        <v>0</v>
      </c>
      <c r="B537" s="55" t="str">
        <f>INDEX('1月'!$A$1:$E$2000,ROW()-$B$5+2,2)&amp;IF(INDEX('1月'!$A$1:$E$2000,ROW()-$B$5+2,3)="","","／"&amp;INDEX('1月'!$A$1:$E$2000,ROW()-$B$5+2,3))</f>
        <v/>
      </c>
      <c r="C537" s="57">
        <f>INDEX('1月'!$A$1:$E$2000,ROW()-$B$5+2,4)</f>
        <v>0</v>
      </c>
      <c r="D537" s="64">
        <f>INDEX('1月'!$A$1:$E$2000,ROW()-$B$5+2,5)</f>
        <v>0</v>
      </c>
      <c r="E537" s="65">
        <f>DATE(設定・集計!$B$2,INT(A537/100),A537-INT(A537/100)*100)</f>
        <v>43799</v>
      </c>
      <c r="F537" t="str">
        <f t="shared" si="14"/>
        <v/>
      </c>
      <c r="G537" t="str">
        <f t="shared" si="15"/>
        <v/>
      </c>
    </row>
    <row r="538" spans="1:7">
      <c r="A538" s="57">
        <f>INDEX('1月'!$A$1:$E$2000,ROW()-$B$5+2,1)</f>
        <v>0</v>
      </c>
      <c r="B538" s="55" t="str">
        <f>INDEX('1月'!$A$1:$E$2000,ROW()-$B$5+2,2)&amp;IF(INDEX('1月'!$A$1:$E$2000,ROW()-$B$5+2,3)="","","／"&amp;INDEX('1月'!$A$1:$E$2000,ROW()-$B$5+2,3))</f>
        <v/>
      </c>
      <c r="C538" s="57">
        <f>INDEX('1月'!$A$1:$E$2000,ROW()-$B$5+2,4)</f>
        <v>0</v>
      </c>
      <c r="D538" s="64">
        <f>INDEX('1月'!$A$1:$E$2000,ROW()-$B$5+2,5)</f>
        <v>0</v>
      </c>
      <c r="E538" s="65">
        <f>DATE(設定・集計!$B$2,INT(A538/100),A538-INT(A538/100)*100)</f>
        <v>43799</v>
      </c>
      <c r="F538" t="str">
        <f t="shared" si="14"/>
        <v/>
      </c>
      <c r="G538" t="str">
        <f t="shared" si="15"/>
        <v/>
      </c>
    </row>
    <row r="539" spans="1:7">
      <c r="A539" s="57">
        <f>INDEX('1月'!$A$1:$E$2000,ROW()-$B$5+2,1)</f>
        <v>0</v>
      </c>
      <c r="B539" s="55" t="str">
        <f>INDEX('1月'!$A$1:$E$2000,ROW()-$B$5+2,2)&amp;IF(INDEX('1月'!$A$1:$E$2000,ROW()-$B$5+2,3)="","","／"&amp;INDEX('1月'!$A$1:$E$2000,ROW()-$B$5+2,3))</f>
        <v/>
      </c>
      <c r="C539" s="57">
        <f>INDEX('1月'!$A$1:$E$2000,ROW()-$B$5+2,4)</f>
        <v>0</v>
      </c>
      <c r="D539" s="64">
        <f>INDEX('1月'!$A$1:$E$2000,ROW()-$B$5+2,5)</f>
        <v>0</v>
      </c>
      <c r="E539" s="65">
        <f>DATE(設定・集計!$B$2,INT(A539/100),A539-INT(A539/100)*100)</f>
        <v>43799</v>
      </c>
      <c r="F539" t="str">
        <f t="shared" si="14"/>
        <v/>
      </c>
      <c r="G539" t="str">
        <f t="shared" si="15"/>
        <v/>
      </c>
    </row>
    <row r="540" spans="1:7">
      <c r="A540" s="57">
        <f>INDEX('1月'!$A$1:$E$2000,ROW()-$B$5+2,1)</f>
        <v>0</v>
      </c>
      <c r="B540" s="55" t="str">
        <f>INDEX('1月'!$A$1:$E$2000,ROW()-$B$5+2,2)&amp;IF(INDEX('1月'!$A$1:$E$2000,ROW()-$B$5+2,3)="","","／"&amp;INDEX('1月'!$A$1:$E$2000,ROW()-$B$5+2,3))</f>
        <v/>
      </c>
      <c r="C540" s="57">
        <f>INDEX('1月'!$A$1:$E$2000,ROW()-$B$5+2,4)</f>
        <v>0</v>
      </c>
      <c r="D540" s="64">
        <f>INDEX('1月'!$A$1:$E$2000,ROW()-$B$5+2,5)</f>
        <v>0</v>
      </c>
      <c r="E540" s="65">
        <f>DATE(設定・集計!$B$2,INT(A540/100),A540-INT(A540/100)*100)</f>
        <v>43799</v>
      </c>
      <c r="F540" t="str">
        <f t="shared" si="14"/>
        <v/>
      </c>
      <c r="G540" t="str">
        <f t="shared" si="15"/>
        <v/>
      </c>
    </row>
    <row r="541" spans="1:7">
      <c r="A541" s="57">
        <f>INDEX('1月'!$A$1:$E$2000,ROW()-$B$5+2,1)</f>
        <v>0</v>
      </c>
      <c r="B541" s="55" t="str">
        <f>INDEX('1月'!$A$1:$E$2000,ROW()-$B$5+2,2)&amp;IF(INDEX('1月'!$A$1:$E$2000,ROW()-$B$5+2,3)="","","／"&amp;INDEX('1月'!$A$1:$E$2000,ROW()-$B$5+2,3))</f>
        <v/>
      </c>
      <c r="C541" s="57">
        <f>INDEX('1月'!$A$1:$E$2000,ROW()-$B$5+2,4)</f>
        <v>0</v>
      </c>
      <c r="D541" s="64">
        <f>INDEX('1月'!$A$1:$E$2000,ROW()-$B$5+2,5)</f>
        <v>0</v>
      </c>
      <c r="E541" s="65">
        <f>DATE(設定・集計!$B$2,INT(A541/100),A541-INT(A541/100)*100)</f>
        <v>43799</v>
      </c>
      <c r="F541" t="str">
        <f t="shared" si="14"/>
        <v/>
      </c>
      <c r="G541" t="str">
        <f t="shared" si="15"/>
        <v/>
      </c>
    </row>
    <row r="542" spans="1:7">
      <c r="A542" s="57">
        <f>INDEX('1月'!$A$1:$E$2000,ROW()-$B$5+2,1)</f>
        <v>0</v>
      </c>
      <c r="B542" s="55" t="str">
        <f>INDEX('1月'!$A$1:$E$2000,ROW()-$B$5+2,2)&amp;IF(INDEX('1月'!$A$1:$E$2000,ROW()-$B$5+2,3)="","","／"&amp;INDEX('1月'!$A$1:$E$2000,ROW()-$B$5+2,3))</f>
        <v/>
      </c>
      <c r="C542" s="57">
        <f>INDEX('1月'!$A$1:$E$2000,ROW()-$B$5+2,4)</f>
        <v>0</v>
      </c>
      <c r="D542" s="64">
        <f>INDEX('1月'!$A$1:$E$2000,ROW()-$B$5+2,5)</f>
        <v>0</v>
      </c>
      <c r="E542" s="65">
        <f>DATE(設定・集計!$B$2,INT(A542/100),A542-INT(A542/100)*100)</f>
        <v>43799</v>
      </c>
      <c r="F542" t="str">
        <f t="shared" si="14"/>
        <v/>
      </c>
      <c r="G542" t="str">
        <f t="shared" si="15"/>
        <v/>
      </c>
    </row>
    <row r="543" spans="1:7">
      <c r="A543" s="57">
        <f>INDEX('1月'!$A$1:$E$2000,ROW()-$B$5+2,1)</f>
        <v>0</v>
      </c>
      <c r="B543" s="55" t="str">
        <f>INDEX('1月'!$A$1:$E$2000,ROW()-$B$5+2,2)&amp;IF(INDEX('1月'!$A$1:$E$2000,ROW()-$B$5+2,3)="","","／"&amp;INDEX('1月'!$A$1:$E$2000,ROW()-$B$5+2,3))</f>
        <v/>
      </c>
      <c r="C543" s="57">
        <f>INDEX('1月'!$A$1:$E$2000,ROW()-$B$5+2,4)</f>
        <v>0</v>
      </c>
      <c r="D543" s="64">
        <f>INDEX('1月'!$A$1:$E$2000,ROW()-$B$5+2,5)</f>
        <v>0</v>
      </c>
      <c r="E543" s="65">
        <f>DATE(設定・集計!$B$2,INT(A543/100),A543-INT(A543/100)*100)</f>
        <v>43799</v>
      </c>
      <c r="F543" t="str">
        <f t="shared" si="14"/>
        <v/>
      </c>
      <c r="G543" t="str">
        <f t="shared" si="15"/>
        <v/>
      </c>
    </row>
    <row r="544" spans="1:7">
      <c r="A544" s="57">
        <f>INDEX('1月'!$A$1:$E$2000,ROW()-$B$5+2,1)</f>
        <v>0</v>
      </c>
      <c r="B544" s="55" t="str">
        <f>INDEX('1月'!$A$1:$E$2000,ROW()-$B$5+2,2)&amp;IF(INDEX('1月'!$A$1:$E$2000,ROW()-$B$5+2,3)="","","／"&amp;INDEX('1月'!$A$1:$E$2000,ROW()-$B$5+2,3))</f>
        <v/>
      </c>
      <c r="C544" s="57">
        <f>INDEX('1月'!$A$1:$E$2000,ROW()-$B$5+2,4)</f>
        <v>0</v>
      </c>
      <c r="D544" s="64">
        <f>INDEX('1月'!$A$1:$E$2000,ROW()-$B$5+2,5)</f>
        <v>0</v>
      </c>
      <c r="E544" s="65">
        <f>DATE(設定・集計!$B$2,INT(A544/100),A544-INT(A544/100)*100)</f>
        <v>43799</v>
      </c>
      <c r="F544" t="str">
        <f t="shared" si="14"/>
        <v/>
      </c>
      <c r="G544" t="str">
        <f t="shared" si="15"/>
        <v/>
      </c>
    </row>
    <row r="545" spans="1:7">
      <c r="A545" s="57">
        <f>INDEX('1月'!$A$1:$E$2000,ROW()-$B$5+2,1)</f>
        <v>0</v>
      </c>
      <c r="B545" s="55" t="str">
        <f>INDEX('1月'!$A$1:$E$2000,ROW()-$B$5+2,2)&amp;IF(INDEX('1月'!$A$1:$E$2000,ROW()-$B$5+2,3)="","","／"&amp;INDEX('1月'!$A$1:$E$2000,ROW()-$B$5+2,3))</f>
        <v/>
      </c>
      <c r="C545" s="57">
        <f>INDEX('1月'!$A$1:$E$2000,ROW()-$B$5+2,4)</f>
        <v>0</v>
      </c>
      <c r="D545" s="64">
        <f>INDEX('1月'!$A$1:$E$2000,ROW()-$B$5+2,5)</f>
        <v>0</v>
      </c>
      <c r="E545" s="65">
        <f>DATE(設定・集計!$B$2,INT(A545/100),A545-INT(A545/100)*100)</f>
        <v>43799</v>
      </c>
      <c r="F545" t="str">
        <f t="shared" si="14"/>
        <v/>
      </c>
      <c r="G545" t="str">
        <f t="shared" si="15"/>
        <v/>
      </c>
    </row>
    <row r="546" spans="1:7">
      <c r="A546" s="57">
        <f>INDEX('1月'!$A$1:$E$2000,ROW()-$B$5+2,1)</f>
        <v>0</v>
      </c>
      <c r="B546" s="55" t="str">
        <f>INDEX('1月'!$A$1:$E$2000,ROW()-$B$5+2,2)&amp;IF(INDEX('1月'!$A$1:$E$2000,ROW()-$B$5+2,3)="","","／"&amp;INDEX('1月'!$A$1:$E$2000,ROW()-$B$5+2,3))</f>
        <v/>
      </c>
      <c r="C546" s="57">
        <f>INDEX('1月'!$A$1:$E$2000,ROW()-$B$5+2,4)</f>
        <v>0</v>
      </c>
      <c r="D546" s="64">
        <f>INDEX('1月'!$A$1:$E$2000,ROW()-$B$5+2,5)</f>
        <v>0</v>
      </c>
      <c r="E546" s="65">
        <f>DATE(設定・集計!$B$2,INT(A546/100),A546-INT(A546/100)*100)</f>
        <v>43799</v>
      </c>
      <c r="F546" t="str">
        <f t="shared" si="14"/>
        <v/>
      </c>
      <c r="G546" t="str">
        <f t="shared" si="15"/>
        <v/>
      </c>
    </row>
    <row r="547" spans="1:7">
      <c r="A547" s="57">
        <f>INDEX('1月'!$A$1:$E$2000,ROW()-$B$5+2,1)</f>
        <v>0</v>
      </c>
      <c r="B547" s="55" t="str">
        <f>INDEX('1月'!$A$1:$E$2000,ROW()-$B$5+2,2)&amp;IF(INDEX('1月'!$A$1:$E$2000,ROW()-$B$5+2,3)="","","／"&amp;INDEX('1月'!$A$1:$E$2000,ROW()-$B$5+2,3))</f>
        <v/>
      </c>
      <c r="C547" s="57">
        <f>INDEX('1月'!$A$1:$E$2000,ROW()-$B$5+2,4)</f>
        <v>0</v>
      </c>
      <c r="D547" s="64">
        <f>INDEX('1月'!$A$1:$E$2000,ROW()-$B$5+2,5)</f>
        <v>0</v>
      </c>
      <c r="E547" s="65">
        <f>DATE(設定・集計!$B$2,INT(A547/100),A547-INT(A547/100)*100)</f>
        <v>43799</v>
      </c>
      <c r="F547" t="str">
        <f t="shared" si="14"/>
        <v/>
      </c>
      <c r="G547" t="str">
        <f t="shared" si="15"/>
        <v/>
      </c>
    </row>
    <row r="548" spans="1:7">
      <c r="A548" s="57">
        <f>INDEX('1月'!$A$1:$E$2000,ROW()-$B$5+2,1)</f>
        <v>0</v>
      </c>
      <c r="B548" s="55" t="str">
        <f>INDEX('1月'!$A$1:$E$2000,ROW()-$B$5+2,2)&amp;IF(INDEX('1月'!$A$1:$E$2000,ROW()-$B$5+2,3)="","","／"&amp;INDEX('1月'!$A$1:$E$2000,ROW()-$B$5+2,3))</f>
        <v/>
      </c>
      <c r="C548" s="57">
        <f>INDEX('1月'!$A$1:$E$2000,ROW()-$B$5+2,4)</f>
        <v>0</v>
      </c>
      <c r="D548" s="64">
        <f>INDEX('1月'!$A$1:$E$2000,ROW()-$B$5+2,5)</f>
        <v>0</v>
      </c>
      <c r="E548" s="65">
        <f>DATE(設定・集計!$B$2,INT(A548/100),A548-INT(A548/100)*100)</f>
        <v>43799</v>
      </c>
      <c r="F548" t="str">
        <f t="shared" si="14"/>
        <v/>
      </c>
      <c r="G548" t="str">
        <f t="shared" si="15"/>
        <v/>
      </c>
    </row>
    <row r="549" spans="1:7">
      <c r="A549" s="57">
        <f>INDEX('1月'!$A$1:$E$2000,ROW()-$B$5+2,1)</f>
        <v>0</v>
      </c>
      <c r="B549" s="55" t="str">
        <f>INDEX('1月'!$A$1:$E$2000,ROW()-$B$5+2,2)&amp;IF(INDEX('1月'!$A$1:$E$2000,ROW()-$B$5+2,3)="","","／"&amp;INDEX('1月'!$A$1:$E$2000,ROW()-$B$5+2,3))</f>
        <v/>
      </c>
      <c r="C549" s="57">
        <f>INDEX('1月'!$A$1:$E$2000,ROW()-$B$5+2,4)</f>
        <v>0</v>
      </c>
      <c r="D549" s="64">
        <f>INDEX('1月'!$A$1:$E$2000,ROW()-$B$5+2,5)</f>
        <v>0</v>
      </c>
      <c r="E549" s="65">
        <f>DATE(設定・集計!$B$2,INT(A549/100),A549-INT(A549/100)*100)</f>
        <v>43799</v>
      </c>
      <c r="F549" t="str">
        <f t="shared" si="14"/>
        <v/>
      </c>
      <c r="G549" t="str">
        <f t="shared" si="15"/>
        <v/>
      </c>
    </row>
    <row r="550" spans="1:7">
      <c r="A550" s="57">
        <f>INDEX('1月'!$A$1:$E$2000,ROW()-$B$5+2,1)</f>
        <v>0</v>
      </c>
      <c r="B550" s="55" t="str">
        <f>INDEX('1月'!$A$1:$E$2000,ROW()-$B$5+2,2)&amp;IF(INDEX('1月'!$A$1:$E$2000,ROW()-$B$5+2,3)="","","／"&amp;INDEX('1月'!$A$1:$E$2000,ROW()-$B$5+2,3))</f>
        <v/>
      </c>
      <c r="C550" s="57">
        <f>INDEX('1月'!$A$1:$E$2000,ROW()-$B$5+2,4)</f>
        <v>0</v>
      </c>
      <c r="D550" s="64">
        <f>INDEX('1月'!$A$1:$E$2000,ROW()-$B$5+2,5)</f>
        <v>0</v>
      </c>
      <c r="E550" s="65">
        <f>DATE(設定・集計!$B$2,INT(A550/100),A550-INT(A550/100)*100)</f>
        <v>43799</v>
      </c>
      <c r="F550" t="str">
        <f t="shared" ref="F550:F613" si="16">IF(A550=0,"",A550*10000+ROW())</f>
        <v/>
      </c>
      <c r="G550" t="str">
        <f t="shared" si="15"/>
        <v/>
      </c>
    </row>
    <row r="551" spans="1:7">
      <c r="A551" s="57">
        <f>INDEX('1月'!$A$1:$E$2000,ROW()-$B$5+2,1)</f>
        <v>0</v>
      </c>
      <c r="B551" s="55" t="str">
        <f>INDEX('1月'!$A$1:$E$2000,ROW()-$B$5+2,2)&amp;IF(INDEX('1月'!$A$1:$E$2000,ROW()-$B$5+2,3)="","","／"&amp;INDEX('1月'!$A$1:$E$2000,ROW()-$B$5+2,3))</f>
        <v/>
      </c>
      <c r="C551" s="57">
        <f>INDEX('1月'!$A$1:$E$2000,ROW()-$B$5+2,4)</f>
        <v>0</v>
      </c>
      <c r="D551" s="64">
        <f>INDEX('1月'!$A$1:$E$2000,ROW()-$B$5+2,5)</f>
        <v>0</v>
      </c>
      <c r="E551" s="65">
        <f>DATE(設定・集計!$B$2,INT(A551/100),A551-INT(A551/100)*100)</f>
        <v>43799</v>
      </c>
      <c r="F551" t="str">
        <f t="shared" si="16"/>
        <v/>
      </c>
      <c r="G551" t="str">
        <f t="shared" si="15"/>
        <v/>
      </c>
    </row>
    <row r="552" spans="1:7">
      <c r="A552" s="57">
        <f>INDEX('1月'!$A$1:$E$2000,ROW()-$B$5+2,1)</f>
        <v>0</v>
      </c>
      <c r="B552" s="55" t="str">
        <f>INDEX('1月'!$A$1:$E$2000,ROW()-$B$5+2,2)&amp;IF(INDEX('1月'!$A$1:$E$2000,ROW()-$B$5+2,3)="","","／"&amp;INDEX('1月'!$A$1:$E$2000,ROW()-$B$5+2,3))</f>
        <v/>
      </c>
      <c r="C552" s="57">
        <f>INDEX('1月'!$A$1:$E$2000,ROW()-$B$5+2,4)</f>
        <v>0</v>
      </c>
      <c r="D552" s="64">
        <f>INDEX('1月'!$A$1:$E$2000,ROW()-$B$5+2,5)</f>
        <v>0</v>
      </c>
      <c r="E552" s="65">
        <f>DATE(設定・集計!$B$2,INT(A552/100),A552-INT(A552/100)*100)</f>
        <v>43799</v>
      </c>
      <c r="F552" t="str">
        <f t="shared" si="16"/>
        <v/>
      </c>
      <c r="G552" t="str">
        <f t="shared" si="15"/>
        <v/>
      </c>
    </row>
    <row r="553" spans="1:7">
      <c r="A553" s="57">
        <f>INDEX('1月'!$A$1:$E$2000,ROW()-$B$5+2,1)</f>
        <v>0</v>
      </c>
      <c r="B553" s="55" t="str">
        <f>INDEX('1月'!$A$1:$E$2000,ROW()-$B$5+2,2)&amp;IF(INDEX('1月'!$A$1:$E$2000,ROW()-$B$5+2,3)="","","／"&amp;INDEX('1月'!$A$1:$E$2000,ROW()-$B$5+2,3))</f>
        <v/>
      </c>
      <c r="C553" s="57">
        <f>INDEX('1月'!$A$1:$E$2000,ROW()-$B$5+2,4)</f>
        <v>0</v>
      </c>
      <c r="D553" s="64">
        <f>INDEX('1月'!$A$1:$E$2000,ROW()-$B$5+2,5)</f>
        <v>0</v>
      </c>
      <c r="E553" s="65">
        <f>DATE(設定・集計!$B$2,INT(A553/100),A553-INT(A553/100)*100)</f>
        <v>43799</v>
      </c>
      <c r="F553" t="str">
        <f t="shared" si="16"/>
        <v/>
      </c>
      <c r="G553" t="str">
        <f t="shared" si="15"/>
        <v/>
      </c>
    </row>
    <row r="554" spans="1:7">
      <c r="A554" s="57">
        <f>INDEX('1月'!$A$1:$E$2000,ROW()-$B$5+2,1)</f>
        <v>0</v>
      </c>
      <c r="B554" s="55" t="str">
        <f>INDEX('1月'!$A$1:$E$2000,ROW()-$B$5+2,2)&amp;IF(INDEX('1月'!$A$1:$E$2000,ROW()-$B$5+2,3)="","","／"&amp;INDEX('1月'!$A$1:$E$2000,ROW()-$B$5+2,3))</f>
        <v/>
      </c>
      <c r="C554" s="57">
        <f>INDEX('1月'!$A$1:$E$2000,ROW()-$B$5+2,4)</f>
        <v>0</v>
      </c>
      <c r="D554" s="64">
        <f>INDEX('1月'!$A$1:$E$2000,ROW()-$B$5+2,5)</f>
        <v>0</v>
      </c>
      <c r="E554" s="65">
        <f>DATE(設定・集計!$B$2,INT(A554/100),A554-INT(A554/100)*100)</f>
        <v>43799</v>
      </c>
      <c r="F554" t="str">
        <f t="shared" si="16"/>
        <v/>
      </c>
      <c r="G554" t="str">
        <f t="shared" si="15"/>
        <v/>
      </c>
    </row>
    <row r="555" spans="1:7">
      <c r="A555" s="57">
        <f>INDEX('1月'!$A$1:$E$2000,ROW()-$B$5+2,1)</f>
        <v>0</v>
      </c>
      <c r="B555" s="55" t="str">
        <f>INDEX('1月'!$A$1:$E$2000,ROW()-$B$5+2,2)&amp;IF(INDEX('1月'!$A$1:$E$2000,ROW()-$B$5+2,3)="","","／"&amp;INDEX('1月'!$A$1:$E$2000,ROW()-$B$5+2,3))</f>
        <v/>
      </c>
      <c r="C555" s="57">
        <f>INDEX('1月'!$A$1:$E$2000,ROW()-$B$5+2,4)</f>
        <v>0</v>
      </c>
      <c r="D555" s="64">
        <f>INDEX('1月'!$A$1:$E$2000,ROW()-$B$5+2,5)</f>
        <v>0</v>
      </c>
      <c r="E555" s="65">
        <f>DATE(設定・集計!$B$2,INT(A555/100),A555-INT(A555/100)*100)</f>
        <v>43799</v>
      </c>
      <c r="F555" t="str">
        <f t="shared" si="16"/>
        <v/>
      </c>
      <c r="G555" t="str">
        <f t="shared" si="15"/>
        <v/>
      </c>
    </row>
    <row r="556" spans="1:7">
      <c r="A556" s="57">
        <f>INDEX('1月'!$A$1:$E$2000,ROW()-$B$5+2,1)</f>
        <v>0</v>
      </c>
      <c r="B556" s="55" t="str">
        <f>INDEX('1月'!$A$1:$E$2000,ROW()-$B$5+2,2)&amp;IF(INDEX('1月'!$A$1:$E$2000,ROW()-$B$5+2,3)="","","／"&amp;INDEX('1月'!$A$1:$E$2000,ROW()-$B$5+2,3))</f>
        <v/>
      </c>
      <c r="C556" s="57">
        <f>INDEX('1月'!$A$1:$E$2000,ROW()-$B$5+2,4)</f>
        <v>0</v>
      </c>
      <c r="D556" s="64">
        <f>INDEX('1月'!$A$1:$E$2000,ROW()-$B$5+2,5)</f>
        <v>0</v>
      </c>
      <c r="E556" s="65">
        <f>DATE(設定・集計!$B$2,INT(A556/100),A556-INT(A556/100)*100)</f>
        <v>43799</v>
      </c>
      <c r="F556" t="str">
        <f t="shared" si="16"/>
        <v/>
      </c>
      <c r="G556" t="str">
        <f t="shared" si="15"/>
        <v/>
      </c>
    </row>
    <row r="557" spans="1:7">
      <c r="A557" s="57">
        <f>INDEX('1月'!$A$1:$E$2000,ROW()-$B$5+2,1)</f>
        <v>0</v>
      </c>
      <c r="B557" s="55" t="str">
        <f>INDEX('1月'!$A$1:$E$2000,ROW()-$B$5+2,2)&amp;IF(INDEX('1月'!$A$1:$E$2000,ROW()-$B$5+2,3)="","","／"&amp;INDEX('1月'!$A$1:$E$2000,ROW()-$B$5+2,3))</f>
        <v/>
      </c>
      <c r="C557" s="57">
        <f>INDEX('1月'!$A$1:$E$2000,ROW()-$B$5+2,4)</f>
        <v>0</v>
      </c>
      <c r="D557" s="64">
        <f>INDEX('1月'!$A$1:$E$2000,ROW()-$B$5+2,5)</f>
        <v>0</v>
      </c>
      <c r="E557" s="65">
        <f>DATE(設定・集計!$B$2,INT(A557/100),A557-INT(A557/100)*100)</f>
        <v>43799</v>
      </c>
      <c r="F557" t="str">
        <f t="shared" si="16"/>
        <v/>
      </c>
      <c r="G557" t="str">
        <f t="shared" si="15"/>
        <v/>
      </c>
    </row>
    <row r="558" spans="1:7">
      <c r="A558" s="57">
        <f>INDEX('1月'!$A$1:$E$2000,ROW()-$B$5+2,1)</f>
        <v>0</v>
      </c>
      <c r="B558" s="55" t="str">
        <f>INDEX('1月'!$A$1:$E$2000,ROW()-$B$5+2,2)&amp;IF(INDEX('1月'!$A$1:$E$2000,ROW()-$B$5+2,3)="","","／"&amp;INDEX('1月'!$A$1:$E$2000,ROW()-$B$5+2,3))</f>
        <v/>
      </c>
      <c r="C558" s="57">
        <f>INDEX('1月'!$A$1:$E$2000,ROW()-$B$5+2,4)</f>
        <v>0</v>
      </c>
      <c r="D558" s="64">
        <f>INDEX('1月'!$A$1:$E$2000,ROW()-$B$5+2,5)</f>
        <v>0</v>
      </c>
      <c r="E558" s="65">
        <f>DATE(設定・集計!$B$2,INT(A558/100),A558-INT(A558/100)*100)</f>
        <v>43799</v>
      </c>
      <c r="F558" t="str">
        <f t="shared" si="16"/>
        <v/>
      </c>
      <c r="G558" t="str">
        <f t="shared" si="15"/>
        <v/>
      </c>
    </row>
    <row r="559" spans="1:7">
      <c r="A559" s="57">
        <f>INDEX('1月'!$A$1:$E$2000,ROW()-$B$5+2,1)</f>
        <v>0</v>
      </c>
      <c r="B559" s="55" t="str">
        <f>INDEX('1月'!$A$1:$E$2000,ROW()-$B$5+2,2)&amp;IF(INDEX('1月'!$A$1:$E$2000,ROW()-$B$5+2,3)="","","／"&amp;INDEX('1月'!$A$1:$E$2000,ROW()-$B$5+2,3))</f>
        <v/>
      </c>
      <c r="C559" s="57">
        <f>INDEX('1月'!$A$1:$E$2000,ROW()-$B$5+2,4)</f>
        <v>0</v>
      </c>
      <c r="D559" s="64">
        <f>INDEX('1月'!$A$1:$E$2000,ROW()-$B$5+2,5)</f>
        <v>0</v>
      </c>
      <c r="E559" s="65">
        <f>DATE(設定・集計!$B$2,INT(A559/100),A559-INT(A559/100)*100)</f>
        <v>43799</v>
      </c>
      <c r="F559" t="str">
        <f t="shared" si="16"/>
        <v/>
      </c>
      <c r="G559" t="str">
        <f t="shared" ref="G559:G622" si="17">IF(F559="","",RANK(F559,$F$46:$F$6000,1))</f>
        <v/>
      </c>
    </row>
    <row r="560" spans="1:7">
      <c r="A560" s="57">
        <f>INDEX('1月'!$A$1:$E$2000,ROW()-$B$5+2,1)</f>
        <v>0</v>
      </c>
      <c r="B560" s="55" t="str">
        <f>INDEX('1月'!$A$1:$E$2000,ROW()-$B$5+2,2)&amp;IF(INDEX('1月'!$A$1:$E$2000,ROW()-$B$5+2,3)="","","／"&amp;INDEX('1月'!$A$1:$E$2000,ROW()-$B$5+2,3))</f>
        <v/>
      </c>
      <c r="C560" s="57">
        <f>INDEX('1月'!$A$1:$E$2000,ROW()-$B$5+2,4)</f>
        <v>0</v>
      </c>
      <c r="D560" s="64">
        <f>INDEX('1月'!$A$1:$E$2000,ROW()-$B$5+2,5)</f>
        <v>0</v>
      </c>
      <c r="E560" s="65">
        <f>DATE(設定・集計!$B$2,INT(A560/100),A560-INT(A560/100)*100)</f>
        <v>43799</v>
      </c>
      <c r="F560" t="str">
        <f t="shared" si="16"/>
        <v/>
      </c>
      <c r="G560" t="str">
        <f t="shared" si="17"/>
        <v/>
      </c>
    </row>
    <row r="561" spans="1:7">
      <c r="A561" s="57">
        <f>INDEX('1月'!$A$1:$E$2000,ROW()-$B$5+2,1)</f>
        <v>0</v>
      </c>
      <c r="B561" s="55" t="str">
        <f>INDEX('1月'!$A$1:$E$2000,ROW()-$B$5+2,2)&amp;IF(INDEX('1月'!$A$1:$E$2000,ROW()-$B$5+2,3)="","","／"&amp;INDEX('1月'!$A$1:$E$2000,ROW()-$B$5+2,3))</f>
        <v/>
      </c>
      <c r="C561" s="57">
        <f>INDEX('1月'!$A$1:$E$2000,ROW()-$B$5+2,4)</f>
        <v>0</v>
      </c>
      <c r="D561" s="64">
        <f>INDEX('1月'!$A$1:$E$2000,ROW()-$B$5+2,5)</f>
        <v>0</v>
      </c>
      <c r="E561" s="65">
        <f>DATE(設定・集計!$B$2,INT(A561/100),A561-INT(A561/100)*100)</f>
        <v>43799</v>
      </c>
      <c r="F561" t="str">
        <f t="shared" si="16"/>
        <v/>
      </c>
      <c r="G561" t="str">
        <f t="shared" si="17"/>
        <v/>
      </c>
    </row>
    <row r="562" spans="1:7">
      <c r="A562" s="57">
        <f>INDEX('1月'!$A$1:$E$2000,ROW()-$B$5+2,1)</f>
        <v>0</v>
      </c>
      <c r="B562" s="55" t="str">
        <f>INDEX('1月'!$A$1:$E$2000,ROW()-$B$5+2,2)&amp;IF(INDEX('1月'!$A$1:$E$2000,ROW()-$B$5+2,3)="","","／"&amp;INDEX('1月'!$A$1:$E$2000,ROW()-$B$5+2,3))</f>
        <v/>
      </c>
      <c r="C562" s="57">
        <f>INDEX('1月'!$A$1:$E$2000,ROW()-$B$5+2,4)</f>
        <v>0</v>
      </c>
      <c r="D562" s="64">
        <f>INDEX('1月'!$A$1:$E$2000,ROW()-$B$5+2,5)</f>
        <v>0</v>
      </c>
      <c r="E562" s="65">
        <f>DATE(設定・集計!$B$2,INT(A562/100),A562-INT(A562/100)*100)</f>
        <v>43799</v>
      </c>
      <c r="F562" t="str">
        <f t="shared" si="16"/>
        <v/>
      </c>
      <c r="G562" t="str">
        <f t="shared" si="17"/>
        <v/>
      </c>
    </row>
    <row r="563" spans="1:7">
      <c r="A563" s="57">
        <f>INDEX('1月'!$A$1:$E$2000,ROW()-$B$5+2,1)</f>
        <v>0</v>
      </c>
      <c r="B563" s="55" t="str">
        <f>INDEX('1月'!$A$1:$E$2000,ROW()-$B$5+2,2)&amp;IF(INDEX('1月'!$A$1:$E$2000,ROW()-$B$5+2,3)="","","／"&amp;INDEX('1月'!$A$1:$E$2000,ROW()-$B$5+2,3))</f>
        <v/>
      </c>
      <c r="C563" s="57">
        <f>INDEX('1月'!$A$1:$E$2000,ROW()-$B$5+2,4)</f>
        <v>0</v>
      </c>
      <c r="D563" s="64">
        <f>INDEX('1月'!$A$1:$E$2000,ROW()-$B$5+2,5)</f>
        <v>0</v>
      </c>
      <c r="E563" s="65">
        <f>DATE(設定・集計!$B$2,INT(A563/100),A563-INT(A563/100)*100)</f>
        <v>43799</v>
      </c>
      <c r="F563" t="str">
        <f t="shared" si="16"/>
        <v/>
      </c>
      <c r="G563" t="str">
        <f t="shared" si="17"/>
        <v/>
      </c>
    </row>
    <row r="564" spans="1:7">
      <c r="A564" s="57">
        <f>INDEX('1月'!$A$1:$E$2000,ROW()-$B$5+2,1)</f>
        <v>0</v>
      </c>
      <c r="B564" s="55" t="str">
        <f>INDEX('1月'!$A$1:$E$2000,ROW()-$B$5+2,2)&amp;IF(INDEX('1月'!$A$1:$E$2000,ROW()-$B$5+2,3)="","","／"&amp;INDEX('1月'!$A$1:$E$2000,ROW()-$B$5+2,3))</f>
        <v/>
      </c>
      <c r="C564" s="57">
        <f>INDEX('1月'!$A$1:$E$2000,ROW()-$B$5+2,4)</f>
        <v>0</v>
      </c>
      <c r="D564" s="64">
        <f>INDEX('1月'!$A$1:$E$2000,ROW()-$B$5+2,5)</f>
        <v>0</v>
      </c>
      <c r="E564" s="65">
        <f>DATE(設定・集計!$B$2,INT(A564/100),A564-INT(A564/100)*100)</f>
        <v>43799</v>
      </c>
      <c r="F564" t="str">
        <f t="shared" si="16"/>
        <v/>
      </c>
      <c r="G564" t="str">
        <f t="shared" si="17"/>
        <v/>
      </c>
    </row>
    <row r="565" spans="1:7">
      <c r="A565" s="57">
        <f>INDEX('1月'!$A$1:$E$2000,ROW()-$B$5+2,1)</f>
        <v>0</v>
      </c>
      <c r="B565" s="55" t="str">
        <f>INDEX('1月'!$A$1:$E$2000,ROW()-$B$5+2,2)&amp;IF(INDEX('1月'!$A$1:$E$2000,ROW()-$B$5+2,3)="","","／"&amp;INDEX('1月'!$A$1:$E$2000,ROW()-$B$5+2,3))</f>
        <v/>
      </c>
      <c r="C565" s="57">
        <f>INDEX('1月'!$A$1:$E$2000,ROW()-$B$5+2,4)</f>
        <v>0</v>
      </c>
      <c r="D565" s="64">
        <f>INDEX('1月'!$A$1:$E$2000,ROW()-$B$5+2,5)</f>
        <v>0</v>
      </c>
      <c r="E565" s="65">
        <f>DATE(設定・集計!$B$2,INT(A565/100),A565-INT(A565/100)*100)</f>
        <v>43799</v>
      </c>
      <c r="F565" t="str">
        <f t="shared" si="16"/>
        <v/>
      </c>
      <c r="G565" t="str">
        <f t="shared" si="17"/>
        <v/>
      </c>
    </row>
    <row r="566" spans="1:7">
      <c r="A566" s="57">
        <f>INDEX('1月'!$A$1:$E$2000,ROW()-$B$5+2,1)</f>
        <v>0</v>
      </c>
      <c r="B566" s="55" t="str">
        <f>INDEX('1月'!$A$1:$E$2000,ROW()-$B$5+2,2)&amp;IF(INDEX('1月'!$A$1:$E$2000,ROW()-$B$5+2,3)="","","／"&amp;INDEX('1月'!$A$1:$E$2000,ROW()-$B$5+2,3))</f>
        <v/>
      </c>
      <c r="C566" s="57">
        <f>INDEX('1月'!$A$1:$E$2000,ROW()-$B$5+2,4)</f>
        <v>0</v>
      </c>
      <c r="D566" s="64">
        <f>INDEX('1月'!$A$1:$E$2000,ROW()-$B$5+2,5)</f>
        <v>0</v>
      </c>
      <c r="E566" s="65">
        <f>DATE(設定・集計!$B$2,INT(A566/100),A566-INT(A566/100)*100)</f>
        <v>43799</v>
      </c>
      <c r="F566" t="str">
        <f t="shared" si="16"/>
        <v/>
      </c>
      <c r="G566" t="str">
        <f t="shared" si="17"/>
        <v/>
      </c>
    </row>
    <row r="567" spans="1:7">
      <c r="A567" s="57">
        <f>INDEX('1月'!$A$1:$E$2000,ROW()-$B$5+2,1)</f>
        <v>0</v>
      </c>
      <c r="B567" s="55" t="str">
        <f>INDEX('1月'!$A$1:$E$2000,ROW()-$B$5+2,2)&amp;IF(INDEX('1月'!$A$1:$E$2000,ROW()-$B$5+2,3)="","","／"&amp;INDEX('1月'!$A$1:$E$2000,ROW()-$B$5+2,3))</f>
        <v/>
      </c>
      <c r="C567" s="57">
        <f>INDEX('1月'!$A$1:$E$2000,ROW()-$B$5+2,4)</f>
        <v>0</v>
      </c>
      <c r="D567" s="64">
        <f>INDEX('1月'!$A$1:$E$2000,ROW()-$B$5+2,5)</f>
        <v>0</v>
      </c>
      <c r="E567" s="65">
        <f>DATE(設定・集計!$B$2,INT(A567/100),A567-INT(A567/100)*100)</f>
        <v>43799</v>
      </c>
      <c r="F567" t="str">
        <f t="shared" si="16"/>
        <v/>
      </c>
      <c r="G567" t="str">
        <f t="shared" si="17"/>
        <v/>
      </c>
    </row>
    <row r="568" spans="1:7">
      <c r="A568" s="57">
        <f>INDEX('1月'!$A$1:$E$2000,ROW()-$B$5+2,1)</f>
        <v>0</v>
      </c>
      <c r="B568" s="55" t="str">
        <f>INDEX('1月'!$A$1:$E$2000,ROW()-$B$5+2,2)&amp;IF(INDEX('1月'!$A$1:$E$2000,ROW()-$B$5+2,3)="","","／"&amp;INDEX('1月'!$A$1:$E$2000,ROW()-$B$5+2,3))</f>
        <v/>
      </c>
      <c r="C568" s="57">
        <f>INDEX('1月'!$A$1:$E$2000,ROW()-$B$5+2,4)</f>
        <v>0</v>
      </c>
      <c r="D568" s="64">
        <f>INDEX('1月'!$A$1:$E$2000,ROW()-$B$5+2,5)</f>
        <v>0</v>
      </c>
      <c r="E568" s="65">
        <f>DATE(設定・集計!$B$2,INT(A568/100),A568-INT(A568/100)*100)</f>
        <v>43799</v>
      </c>
      <c r="F568" t="str">
        <f t="shared" si="16"/>
        <v/>
      </c>
      <c r="G568" t="str">
        <f t="shared" si="17"/>
        <v/>
      </c>
    </row>
    <row r="569" spans="1:7">
      <c r="A569" s="57">
        <f>INDEX('1月'!$A$1:$E$2000,ROW()-$B$5+2,1)</f>
        <v>0</v>
      </c>
      <c r="B569" s="55" t="str">
        <f>INDEX('1月'!$A$1:$E$2000,ROW()-$B$5+2,2)&amp;IF(INDEX('1月'!$A$1:$E$2000,ROW()-$B$5+2,3)="","","／"&amp;INDEX('1月'!$A$1:$E$2000,ROW()-$B$5+2,3))</f>
        <v/>
      </c>
      <c r="C569" s="57">
        <f>INDEX('1月'!$A$1:$E$2000,ROW()-$B$5+2,4)</f>
        <v>0</v>
      </c>
      <c r="D569" s="64">
        <f>INDEX('1月'!$A$1:$E$2000,ROW()-$B$5+2,5)</f>
        <v>0</v>
      </c>
      <c r="E569" s="65">
        <f>DATE(設定・集計!$B$2,INT(A569/100),A569-INT(A569/100)*100)</f>
        <v>43799</v>
      </c>
      <c r="F569" t="str">
        <f t="shared" si="16"/>
        <v/>
      </c>
      <c r="G569" t="str">
        <f t="shared" si="17"/>
        <v/>
      </c>
    </row>
    <row r="570" spans="1:7">
      <c r="A570" s="57">
        <f>INDEX('1月'!$A$1:$E$2000,ROW()-$B$5+2,1)</f>
        <v>0</v>
      </c>
      <c r="B570" s="55" t="str">
        <f>INDEX('1月'!$A$1:$E$2000,ROW()-$B$5+2,2)&amp;IF(INDEX('1月'!$A$1:$E$2000,ROW()-$B$5+2,3)="","","／"&amp;INDEX('1月'!$A$1:$E$2000,ROW()-$B$5+2,3))</f>
        <v/>
      </c>
      <c r="C570" s="57">
        <f>INDEX('1月'!$A$1:$E$2000,ROW()-$B$5+2,4)</f>
        <v>0</v>
      </c>
      <c r="D570" s="64">
        <f>INDEX('1月'!$A$1:$E$2000,ROW()-$B$5+2,5)</f>
        <v>0</v>
      </c>
      <c r="E570" s="65">
        <f>DATE(設定・集計!$B$2,INT(A570/100),A570-INT(A570/100)*100)</f>
        <v>43799</v>
      </c>
      <c r="F570" t="str">
        <f t="shared" si="16"/>
        <v/>
      </c>
      <c r="G570" t="str">
        <f t="shared" si="17"/>
        <v/>
      </c>
    </row>
    <row r="571" spans="1:7">
      <c r="A571" s="57">
        <f>INDEX('1月'!$A$1:$E$2000,ROW()-$B$5+2,1)</f>
        <v>0</v>
      </c>
      <c r="B571" s="55" t="str">
        <f>INDEX('1月'!$A$1:$E$2000,ROW()-$B$5+2,2)&amp;IF(INDEX('1月'!$A$1:$E$2000,ROW()-$B$5+2,3)="","","／"&amp;INDEX('1月'!$A$1:$E$2000,ROW()-$B$5+2,3))</f>
        <v/>
      </c>
      <c r="C571" s="57">
        <f>INDEX('1月'!$A$1:$E$2000,ROW()-$B$5+2,4)</f>
        <v>0</v>
      </c>
      <c r="D571" s="64">
        <f>INDEX('1月'!$A$1:$E$2000,ROW()-$B$5+2,5)</f>
        <v>0</v>
      </c>
      <c r="E571" s="65">
        <f>DATE(設定・集計!$B$2,INT(A571/100),A571-INT(A571/100)*100)</f>
        <v>43799</v>
      </c>
      <c r="F571" t="str">
        <f t="shared" si="16"/>
        <v/>
      </c>
      <c r="G571" t="str">
        <f t="shared" si="17"/>
        <v/>
      </c>
    </row>
    <row r="572" spans="1:7">
      <c r="A572" s="57">
        <f>INDEX('1月'!$A$1:$E$2000,ROW()-$B$5+2,1)</f>
        <v>0</v>
      </c>
      <c r="B572" s="55" t="str">
        <f>INDEX('1月'!$A$1:$E$2000,ROW()-$B$5+2,2)&amp;IF(INDEX('1月'!$A$1:$E$2000,ROW()-$B$5+2,3)="","","／"&amp;INDEX('1月'!$A$1:$E$2000,ROW()-$B$5+2,3))</f>
        <v/>
      </c>
      <c r="C572" s="57">
        <f>INDEX('1月'!$A$1:$E$2000,ROW()-$B$5+2,4)</f>
        <v>0</v>
      </c>
      <c r="D572" s="64">
        <f>INDEX('1月'!$A$1:$E$2000,ROW()-$B$5+2,5)</f>
        <v>0</v>
      </c>
      <c r="E572" s="65">
        <f>DATE(設定・集計!$B$2,INT(A572/100),A572-INT(A572/100)*100)</f>
        <v>43799</v>
      </c>
      <c r="F572" t="str">
        <f t="shared" si="16"/>
        <v/>
      </c>
      <c r="G572" t="str">
        <f t="shared" si="17"/>
        <v/>
      </c>
    </row>
    <row r="573" spans="1:7">
      <c r="A573" s="57">
        <f>INDEX('1月'!$A$1:$E$2000,ROW()-$B$5+2,1)</f>
        <v>0</v>
      </c>
      <c r="B573" s="55" t="str">
        <f>INDEX('1月'!$A$1:$E$2000,ROW()-$B$5+2,2)&amp;IF(INDEX('1月'!$A$1:$E$2000,ROW()-$B$5+2,3)="","","／"&amp;INDEX('1月'!$A$1:$E$2000,ROW()-$B$5+2,3))</f>
        <v/>
      </c>
      <c r="C573" s="57">
        <f>INDEX('1月'!$A$1:$E$2000,ROW()-$B$5+2,4)</f>
        <v>0</v>
      </c>
      <c r="D573" s="64">
        <f>INDEX('1月'!$A$1:$E$2000,ROW()-$B$5+2,5)</f>
        <v>0</v>
      </c>
      <c r="E573" s="65">
        <f>DATE(設定・集計!$B$2,INT(A573/100),A573-INT(A573/100)*100)</f>
        <v>43799</v>
      </c>
      <c r="F573" t="str">
        <f t="shared" si="16"/>
        <v/>
      </c>
      <c r="G573" t="str">
        <f t="shared" si="17"/>
        <v/>
      </c>
    </row>
    <row r="574" spans="1:7">
      <c r="A574" s="57">
        <f>INDEX('1月'!$A$1:$E$2000,ROW()-$B$5+2,1)</f>
        <v>0</v>
      </c>
      <c r="B574" s="55" t="str">
        <f>INDEX('1月'!$A$1:$E$2000,ROW()-$B$5+2,2)&amp;IF(INDEX('1月'!$A$1:$E$2000,ROW()-$B$5+2,3)="","","／"&amp;INDEX('1月'!$A$1:$E$2000,ROW()-$B$5+2,3))</f>
        <v/>
      </c>
      <c r="C574" s="57">
        <f>INDEX('1月'!$A$1:$E$2000,ROW()-$B$5+2,4)</f>
        <v>0</v>
      </c>
      <c r="D574" s="64">
        <f>INDEX('1月'!$A$1:$E$2000,ROW()-$B$5+2,5)</f>
        <v>0</v>
      </c>
      <c r="E574" s="65">
        <f>DATE(設定・集計!$B$2,INT(A574/100),A574-INT(A574/100)*100)</f>
        <v>43799</v>
      </c>
      <c r="F574" t="str">
        <f t="shared" si="16"/>
        <v/>
      </c>
      <c r="G574" t="str">
        <f t="shared" si="17"/>
        <v/>
      </c>
    </row>
    <row r="575" spans="1:7">
      <c r="A575" s="57">
        <f>INDEX('1月'!$A$1:$E$2000,ROW()-$B$5+2,1)</f>
        <v>0</v>
      </c>
      <c r="B575" s="55" t="str">
        <f>INDEX('1月'!$A$1:$E$2000,ROW()-$B$5+2,2)&amp;IF(INDEX('1月'!$A$1:$E$2000,ROW()-$B$5+2,3)="","","／"&amp;INDEX('1月'!$A$1:$E$2000,ROW()-$B$5+2,3))</f>
        <v/>
      </c>
      <c r="C575" s="57">
        <f>INDEX('1月'!$A$1:$E$2000,ROW()-$B$5+2,4)</f>
        <v>0</v>
      </c>
      <c r="D575" s="64">
        <f>INDEX('1月'!$A$1:$E$2000,ROW()-$B$5+2,5)</f>
        <v>0</v>
      </c>
      <c r="E575" s="65">
        <f>DATE(設定・集計!$B$2,INT(A575/100),A575-INT(A575/100)*100)</f>
        <v>43799</v>
      </c>
      <c r="F575" t="str">
        <f t="shared" si="16"/>
        <v/>
      </c>
      <c r="G575" t="str">
        <f t="shared" si="17"/>
        <v/>
      </c>
    </row>
    <row r="576" spans="1:7">
      <c r="A576" s="57">
        <f>INDEX('1月'!$A$1:$E$2000,ROW()-$B$5+2,1)</f>
        <v>0</v>
      </c>
      <c r="B576" s="55" t="str">
        <f>INDEX('1月'!$A$1:$E$2000,ROW()-$B$5+2,2)&amp;IF(INDEX('1月'!$A$1:$E$2000,ROW()-$B$5+2,3)="","","／"&amp;INDEX('1月'!$A$1:$E$2000,ROW()-$B$5+2,3))</f>
        <v/>
      </c>
      <c r="C576" s="57">
        <f>INDEX('1月'!$A$1:$E$2000,ROW()-$B$5+2,4)</f>
        <v>0</v>
      </c>
      <c r="D576" s="64">
        <f>INDEX('1月'!$A$1:$E$2000,ROW()-$B$5+2,5)</f>
        <v>0</v>
      </c>
      <c r="E576" s="65">
        <f>DATE(設定・集計!$B$2,INT(A576/100),A576-INT(A576/100)*100)</f>
        <v>43799</v>
      </c>
      <c r="F576" t="str">
        <f t="shared" si="16"/>
        <v/>
      </c>
      <c r="G576" t="str">
        <f t="shared" si="17"/>
        <v/>
      </c>
    </row>
    <row r="577" spans="1:7">
      <c r="A577" s="57">
        <f>INDEX('1月'!$A$1:$E$2000,ROW()-$B$5+2,1)</f>
        <v>0</v>
      </c>
      <c r="B577" s="55" t="str">
        <f>INDEX('1月'!$A$1:$E$2000,ROW()-$B$5+2,2)&amp;IF(INDEX('1月'!$A$1:$E$2000,ROW()-$B$5+2,3)="","","／"&amp;INDEX('1月'!$A$1:$E$2000,ROW()-$B$5+2,3))</f>
        <v/>
      </c>
      <c r="C577" s="57">
        <f>INDEX('1月'!$A$1:$E$2000,ROW()-$B$5+2,4)</f>
        <v>0</v>
      </c>
      <c r="D577" s="64">
        <f>INDEX('1月'!$A$1:$E$2000,ROW()-$B$5+2,5)</f>
        <v>0</v>
      </c>
      <c r="E577" s="65">
        <f>DATE(設定・集計!$B$2,INT(A577/100),A577-INT(A577/100)*100)</f>
        <v>43799</v>
      </c>
      <c r="F577" t="str">
        <f t="shared" si="16"/>
        <v/>
      </c>
      <c r="G577" t="str">
        <f t="shared" si="17"/>
        <v/>
      </c>
    </row>
    <row r="578" spans="1:7">
      <c r="A578" s="57">
        <f>INDEX('1月'!$A$1:$E$2000,ROW()-$B$5+2,1)</f>
        <v>0</v>
      </c>
      <c r="B578" s="55" t="str">
        <f>INDEX('1月'!$A$1:$E$2000,ROW()-$B$5+2,2)&amp;IF(INDEX('1月'!$A$1:$E$2000,ROW()-$B$5+2,3)="","","／"&amp;INDEX('1月'!$A$1:$E$2000,ROW()-$B$5+2,3))</f>
        <v/>
      </c>
      <c r="C578" s="57">
        <f>INDEX('1月'!$A$1:$E$2000,ROW()-$B$5+2,4)</f>
        <v>0</v>
      </c>
      <c r="D578" s="64">
        <f>INDEX('1月'!$A$1:$E$2000,ROW()-$B$5+2,5)</f>
        <v>0</v>
      </c>
      <c r="E578" s="65">
        <f>DATE(設定・集計!$B$2,INT(A578/100),A578-INT(A578/100)*100)</f>
        <v>43799</v>
      </c>
      <c r="F578" t="str">
        <f t="shared" si="16"/>
        <v/>
      </c>
      <c r="G578" t="str">
        <f t="shared" si="17"/>
        <v/>
      </c>
    </row>
    <row r="579" spans="1:7">
      <c r="A579" s="57">
        <f>INDEX('1月'!$A$1:$E$2000,ROW()-$B$5+2,1)</f>
        <v>0</v>
      </c>
      <c r="B579" s="55" t="str">
        <f>INDEX('1月'!$A$1:$E$2000,ROW()-$B$5+2,2)&amp;IF(INDEX('1月'!$A$1:$E$2000,ROW()-$B$5+2,3)="","","／"&amp;INDEX('1月'!$A$1:$E$2000,ROW()-$B$5+2,3))</f>
        <v/>
      </c>
      <c r="C579" s="57">
        <f>INDEX('1月'!$A$1:$E$2000,ROW()-$B$5+2,4)</f>
        <v>0</v>
      </c>
      <c r="D579" s="64">
        <f>INDEX('1月'!$A$1:$E$2000,ROW()-$B$5+2,5)</f>
        <v>0</v>
      </c>
      <c r="E579" s="65">
        <f>DATE(設定・集計!$B$2,INT(A579/100),A579-INT(A579/100)*100)</f>
        <v>43799</v>
      </c>
      <c r="F579" t="str">
        <f t="shared" si="16"/>
        <v/>
      </c>
      <c r="G579" t="str">
        <f t="shared" si="17"/>
        <v/>
      </c>
    </row>
    <row r="580" spans="1:7">
      <c r="A580" s="57">
        <f>INDEX('1月'!$A$1:$E$2000,ROW()-$B$5+2,1)</f>
        <v>0</v>
      </c>
      <c r="B580" s="55" t="str">
        <f>INDEX('1月'!$A$1:$E$2000,ROW()-$B$5+2,2)&amp;IF(INDEX('1月'!$A$1:$E$2000,ROW()-$B$5+2,3)="","","／"&amp;INDEX('1月'!$A$1:$E$2000,ROW()-$B$5+2,3))</f>
        <v/>
      </c>
      <c r="C580" s="57">
        <f>INDEX('1月'!$A$1:$E$2000,ROW()-$B$5+2,4)</f>
        <v>0</v>
      </c>
      <c r="D580" s="64">
        <f>INDEX('1月'!$A$1:$E$2000,ROW()-$B$5+2,5)</f>
        <v>0</v>
      </c>
      <c r="E580" s="65">
        <f>DATE(設定・集計!$B$2,INT(A580/100),A580-INT(A580/100)*100)</f>
        <v>43799</v>
      </c>
      <c r="F580" t="str">
        <f t="shared" si="16"/>
        <v/>
      </c>
      <c r="G580" t="str">
        <f t="shared" si="17"/>
        <v/>
      </c>
    </row>
    <row r="581" spans="1:7">
      <c r="A581" s="57">
        <f>INDEX('1月'!$A$1:$E$2000,ROW()-$B$5+2,1)</f>
        <v>0</v>
      </c>
      <c r="B581" s="55" t="str">
        <f>INDEX('1月'!$A$1:$E$2000,ROW()-$B$5+2,2)&amp;IF(INDEX('1月'!$A$1:$E$2000,ROW()-$B$5+2,3)="","","／"&amp;INDEX('1月'!$A$1:$E$2000,ROW()-$B$5+2,3))</f>
        <v/>
      </c>
      <c r="C581" s="57">
        <f>INDEX('1月'!$A$1:$E$2000,ROW()-$B$5+2,4)</f>
        <v>0</v>
      </c>
      <c r="D581" s="64">
        <f>INDEX('1月'!$A$1:$E$2000,ROW()-$B$5+2,5)</f>
        <v>0</v>
      </c>
      <c r="E581" s="65">
        <f>DATE(設定・集計!$B$2,INT(A581/100),A581-INT(A581/100)*100)</f>
        <v>43799</v>
      </c>
      <c r="F581" t="str">
        <f t="shared" si="16"/>
        <v/>
      </c>
      <c r="G581" t="str">
        <f t="shared" si="17"/>
        <v/>
      </c>
    </row>
    <row r="582" spans="1:7">
      <c r="A582" s="57">
        <f>INDEX('1月'!$A$1:$E$2000,ROW()-$B$5+2,1)</f>
        <v>0</v>
      </c>
      <c r="B582" s="55" t="str">
        <f>INDEX('1月'!$A$1:$E$2000,ROW()-$B$5+2,2)&amp;IF(INDEX('1月'!$A$1:$E$2000,ROW()-$B$5+2,3)="","","／"&amp;INDEX('1月'!$A$1:$E$2000,ROW()-$B$5+2,3))</f>
        <v/>
      </c>
      <c r="C582" s="57">
        <f>INDEX('1月'!$A$1:$E$2000,ROW()-$B$5+2,4)</f>
        <v>0</v>
      </c>
      <c r="D582" s="64">
        <f>INDEX('1月'!$A$1:$E$2000,ROW()-$B$5+2,5)</f>
        <v>0</v>
      </c>
      <c r="E582" s="65">
        <f>DATE(設定・集計!$B$2,INT(A582/100),A582-INT(A582/100)*100)</f>
        <v>43799</v>
      </c>
      <c r="F582" t="str">
        <f t="shared" si="16"/>
        <v/>
      </c>
      <c r="G582" t="str">
        <f t="shared" si="17"/>
        <v/>
      </c>
    </row>
    <row r="583" spans="1:7">
      <c r="A583" s="57">
        <f>INDEX('1月'!$A$1:$E$2000,ROW()-$B$5+2,1)</f>
        <v>0</v>
      </c>
      <c r="B583" s="55" t="str">
        <f>INDEX('1月'!$A$1:$E$2000,ROW()-$B$5+2,2)&amp;IF(INDEX('1月'!$A$1:$E$2000,ROW()-$B$5+2,3)="","","／"&amp;INDEX('1月'!$A$1:$E$2000,ROW()-$B$5+2,3))</f>
        <v/>
      </c>
      <c r="C583" s="57">
        <f>INDEX('1月'!$A$1:$E$2000,ROW()-$B$5+2,4)</f>
        <v>0</v>
      </c>
      <c r="D583" s="64">
        <f>INDEX('1月'!$A$1:$E$2000,ROW()-$B$5+2,5)</f>
        <v>0</v>
      </c>
      <c r="E583" s="65">
        <f>DATE(設定・集計!$B$2,INT(A583/100),A583-INT(A583/100)*100)</f>
        <v>43799</v>
      </c>
      <c r="F583" t="str">
        <f t="shared" si="16"/>
        <v/>
      </c>
      <c r="G583" t="str">
        <f t="shared" si="17"/>
        <v/>
      </c>
    </row>
    <row r="584" spans="1:7">
      <c r="A584" s="57">
        <f>INDEX('1月'!$A$1:$E$2000,ROW()-$B$5+2,1)</f>
        <v>0</v>
      </c>
      <c r="B584" s="55" t="str">
        <f>INDEX('1月'!$A$1:$E$2000,ROW()-$B$5+2,2)&amp;IF(INDEX('1月'!$A$1:$E$2000,ROW()-$B$5+2,3)="","","／"&amp;INDEX('1月'!$A$1:$E$2000,ROW()-$B$5+2,3))</f>
        <v/>
      </c>
      <c r="C584" s="57">
        <f>INDEX('1月'!$A$1:$E$2000,ROW()-$B$5+2,4)</f>
        <v>0</v>
      </c>
      <c r="D584" s="64">
        <f>INDEX('1月'!$A$1:$E$2000,ROW()-$B$5+2,5)</f>
        <v>0</v>
      </c>
      <c r="E584" s="65">
        <f>DATE(設定・集計!$B$2,INT(A584/100),A584-INT(A584/100)*100)</f>
        <v>43799</v>
      </c>
      <c r="F584" t="str">
        <f t="shared" si="16"/>
        <v/>
      </c>
      <c r="G584" t="str">
        <f t="shared" si="17"/>
        <v/>
      </c>
    </row>
    <row r="585" spans="1:7">
      <c r="A585" s="57">
        <f>INDEX('1月'!$A$1:$E$2000,ROW()-$B$5+2,1)</f>
        <v>0</v>
      </c>
      <c r="B585" s="55" t="str">
        <f>INDEX('1月'!$A$1:$E$2000,ROW()-$B$5+2,2)&amp;IF(INDEX('1月'!$A$1:$E$2000,ROW()-$B$5+2,3)="","","／"&amp;INDEX('1月'!$A$1:$E$2000,ROW()-$B$5+2,3))</f>
        <v/>
      </c>
      <c r="C585" s="57">
        <f>INDEX('1月'!$A$1:$E$2000,ROW()-$B$5+2,4)</f>
        <v>0</v>
      </c>
      <c r="D585" s="64">
        <f>INDEX('1月'!$A$1:$E$2000,ROW()-$B$5+2,5)</f>
        <v>0</v>
      </c>
      <c r="E585" s="65">
        <f>DATE(設定・集計!$B$2,INT(A585/100),A585-INT(A585/100)*100)</f>
        <v>43799</v>
      </c>
      <c r="F585" t="str">
        <f t="shared" si="16"/>
        <v/>
      </c>
      <c r="G585" t="str">
        <f t="shared" si="17"/>
        <v/>
      </c>
    </row>
    <row r="586" spans="1:7">
      <c r="A586" s="57">
        <f>INDEX('1月'!$A$1:$E$2000,ROW()-$B$5+2,1)</f>
        <v>0</v>
      </c>
      <c r="B586" s="55" t="str">
        <f>INDEX('1月'!$A$1:$E$2000,ROW()-$B$5+2,2)&amp;IF(INDEX('1月'!$A$1:$E$2000,ROW()-$B$5+2,3)="","","／"&amp;INDEX('1月'!$A$1:$E$2000,ROW()-$B$5+2,3))</f>
        <v/>
      </c>
      <c r="C586" s="57">
        <f>INDEX('1月'!$A$1:$E$2000,ROW()-$B$5+2,4)</f>
        <v>0</v>
      </c>
      <c r="D586" s="64">
        <f>INDEX('1月'!$A$1:$E$2000,ROW()-$B$5+2,5)</f>
        <v>0</v>
      </c>
      <c r="E586" s="65">
        <f>DATE(設定・集計!$B$2,INT(A586/100),A586-INT(A586/100)*100)</f>
        <v>43799</v>
      </c>
      <c r="F586" t="str">
        <f t="shared" si="16"/>
        <v/>
      </c>
      <c r="G586" t="str">
        <f t="shared" si="17"/>
        <v/>
      </c>
    </row>
    <row r="587" spans="1:7">
      <c r="A587" s="57">
        <f>INDEX('1月'!$A$1:$E$2000,ROW()-$B$5+2,1)</f>
        <v>0</v>
      </c>
      <c r="B587" s="55" t="str">
        <f>INDEX('1月'!$A$1:$E$2000,ROW()-$B$5+2,2)&amp;IF(INDEX('1月'!$A$1:$E$2000,ROW()-$B$5+2,3)="","","／"&amp;INDEX('1月'!$A$1:$E$2000,ROW()-$B$5+2,3))</f>
        <v/>
      </c>
      <c r="C587" s="57">
        <f>INDEX('1月'!$A$1:$E$2000,ROW()-$B$5+2,4)</f>
        <v>0</v>
      </c>
      <c r="D587" s="64">
        <f>INDEX('1月'!$A$1:$E$2000,ROW()-$B$5+2,5)</f>
        <v>0</v>
      </c>
      <c r="E587" s="65">
        <f>DATE(設定・集計!$B$2,INT(A587/100),A587-INT(A587/100)*100)</f>
        <v>43799</v>
      </c>
      <c r="F587" t="str">
        <f t="shared" si="16"/>
        <v/>
      </c>
      <c r="G587" t="str">
        <f t="shared" si="17"/>
        <v/>
      </c>
    </row>
    <row r="588" spans="1:7">
      <c r="A588" s="57">
        <f>INDEX('1月'!$A$1:$E$2000,ROW()-$B$5+2,1)</f>
        <v>0</v>
      </c>
      <c r="B588" s="55" t="str">
        <f>INDEX('1月'!$A$1:$E$2000,ROW()-$B$5+2,2)&amp;IF(INDEX('1月'!$A$1:$E$2000,ROW()-$B$5+2,3)="","","／"&amp;INDEX('1月'!$A$1:$E$2000,ROW()-$B$5+2,3))</f>
        <v/>
      </c>
      <c r="C588" s="57">
        <f>INDEX('1月'!$A$1:$E$2000,ROW()-$B$5+2,4)</f>
        <v>0</v>
      </c>
      <c r="D588" s="64">
        <f>INDEX('1月'!$A$1:$E$2000,ROW()-$B$5+2,5)</f>
        <v>0</v>
      </c>
      <c r="E588" s="65">
        <f>DATE(設定・集計!$B$2,INT(A588/100),A588-INT(A588/100)*100)</f>
        <v>43799</v>
      </c>
      <c r="F588" t="str">
        <f t="shared" si="16"/>
        <v/>
      </c>
      <c r="G588" t="str">
        <f t="shared" si="17"/>
        <v/>
      </c>
    </row>
    <row r="589" spans="1:7">
      <c r="A589" s="57">
        <f>INDEX('1月'!$A$1:$E$2000,ROW()-$B$5+2,1)</f>
        <v>0</v>
      </c>
      <c r="B589" s="55" t="str">
        <f>INDEX('1月'!$A$1:$E$2000,ROW()-$B$5+2,2)&amp;IF(INDEX('1月'!$A$1:$E$2000,ROW()-$B$5+2,3)="","","／"&amp;INDEX('1月'!$A$1:$E$2000,ROW()-$B$5+2,3))</f>
        <v/>
      </c>
      <c r="C589" s="57">
        <f>INDEX('1月'!$A$1:$E$2000,ROW()-$B$5+2,4)</f>
        <v>0</v>
      </c>
      <c r="D589" s="64">
        <f>INDEX('1月'!$A$1:$E$2000,ROW()-$B$5+2,5)</f>
        <v>0</v>
      </c>
      <c r="E589" s="65">
        <f>DATE(設定・集計!$B$2,INT(A589/100),A589-INT(A589/100)*100)</f>
        <v>43799</v>
      </c>
      <c r="F589" t="str">
        <f t="shared" si="16"/>
        <v/>
      </c>
      <c r="G589" t="str">
        <f t="shared" si="17"/>
        <v/>
      </c>
    </row>
    <row r="590" spans="1:7">
      <c r="A590" s="57">
        <f>INDEX('1月'!$A$1:$E$2000,ROW()-$B$5+2,1)</f>
        <v>0</v>
      </c>
      <c r="B590" s="55" t="str">
        <f>INDEX('1月'!$A$1:$E$2000,ROW()-$B$5+2,2)&amp;IF(INDEX('1月'!$A$1:$E$2000,ROW()-$B$5+2,3)="","","／"&amp;INDEX('1月'!$A$1:$E$2000,ROW()-$B$5+2,3))</f>
        <v/>
      </c>
      <c r="C590" s="57">
        <f>INDEX('1月'!$A$1:$E$2000,ROW()-$B$5+2,4)</f>
        <v>0</v>
      </c>
      <c r="D590" s="64">
        <f>INDEX('1月'!$A$1:$E$2000,ROW()-$B$5+2,5)</f>
        <v>0</v>
      </c>
      <c r="E590" s="65">
        <f>DATE(設定・集計!$B$2,INT(A590/100),A590-INT(A590/100)*100)</f>
        <v>43799</v>
      </c>
      <c r="F590" t="str">
        <f t="shared" si="16"/>
        <v/>
      </c>
      <c r="G590" t="str">
        <f t="shared" si="17"/>
        <v/>
      </c>
    </row>
    <row r="591" spans="1:7">
      <c r="A591" s="57">
        <f>INDEX('1月'!$A$1:$E$2000,ROW()-$B$5+2,1)</f>
        <v>0</v>
      </c>
      <c r="B591" s="55" t="str">
        <f>INDEX('1月'!$A$1:$E$2000,ROW()-$B$5+2,2)&amp;IF(INDEX('1月'!$A$1:$E$2000,ROW()-$B$5+2,3)="","","／"&amp;INDEX('1月'!$A$1:$E$2000,ROW()-$B$5+2,3))</f>
        <v/>
      </c>
      <c r="C591" s="57">
        <f>INDEX('1月'!$A$1:$E$2000,ROW()-$B$5+2,4)</f>
        <v>0</v>
      </c>
      <c r="D591" s="64">
        <f>INDEX('1月'!$A$1:$E$2000,ROW()-$B$5+2,5)</f>
        <v>0</v>
      </c>
      <c r="E591" s="65">
        <f>DATE(設定・集計!$B$2,INT(A591/100),A591-INT(A591/100)*100)</f>
        <v>43799</v>
      </c>
      <c r="F591" t="str">
        <f t="shared" si="16"/>
        <v/>
      </c>
      <c r="G591" t="str">
        <f t="shared" si="17"/>
        <v/>
      </c>
    </row>
    <row r="592" spans="1:7">
      <c r="A592" s="57">
        <f>INDEX('1月'!$A$1:$E$2000,ROW()-$B$5+2,1)</f>
        <v>0</v>
      </c>
      <c r="B592" s="55" t="str">
        <f>INDEX('1月'!$A$1:$E$2000,ROW()-$B$5+2,2)&amp;IF(INDEX('1月'!$A$1:$E$2000,ROW()-$B$5+2,3)="","","／"&amp;INDEX('1月'!$A$1:$E$2000,ROW()-$B$5+2,3))</f>
        <v/>
      </c>
      <c r="C592" s="57">
        <f>INDEX('1月'!$A$1:$E$2000,ROW()-$B$5+2,4)</f>
        <v>0</v>
      </c>
      <c r="D592" s="64">
        <f>INDEX('1月'!$A$1:$E$2000,ROW()-$B$5+2,5)</f>
        <v>0</v>
      </c>
      <c r="E592" s="65">
        <f>DATE(設定・集計!$B$2,INT(A592/100),A592-INT(A592/100)*100)</f>
        <v>43799</v>
      </c>
      <c r="F592" t="str">
        <f t="shared" si="16"/>
        <v/>
      </c>
      <c r="G592" t="str">
        <f t="shared" si="17"/>
        <v/>
      </c>
    </row>
    <row r="593" spans="1:7">
      <c r="A593" s="57">
        <f>INDEX('1月'!$A$1:$E$2000,ROW()-$B$5+2,1)</f>
        <v>0</v>
      </c>
      <c r="B593" s="55" t="str">
        <f>INDEX('1月'!$A$1:$E$2000,ROW()-$B$5+2,2)&amp;IF(INDEX('1月'!$A$1:$E$2000,ROW()-$B$5+2,3)="","","／"&amp;INDEX('1月'!$A$1:$E$2000,ROW()-$B$5+2,3))</f>
        <v/>
      </c>
      <c r="C593" s="57">
        <f>INDEX('1月'!$A$1:$E$2000,ROW()-$B$5+2,4)</f>
        <v>0</v>
      </c>
      <c r="D593" s="64">
        <f>INDEX('1月'!$A$1:$E$2000,ROW()-$B$5+2,5)</f>
        <v>0</v>
      </c>
      <c r="E593" s="65">
        <f>DATE(設定・集計!$B$2,INT(A593/100),A593-INT(A593/100)*100)</f>
        <v>43799</v>
      </c>
      <c r="F593" t="str">
        <f t="shared" si="16"/>
        <v/>
      </c>
      <c r="G593" t="str">
        <f t="shared" si="17"/>
        <v/>
      </c>
    </row>
    <row r="594" spans="1:7">
      <c r="A594" s="57">
        <f>INDEX('1月'!$A$1:$E$2000,ROW()-$B$5+2,1)</f>
        <v>0</v>
      </c>
      <c r="B594" s="55" t="str">
        <f>INDEX('1月'!$A$1:$E$2000,ROW()-$B$5+2,2)&amp;IF(INDEX('1月'!$A$1:$E$2000,ROW()-$B$5+2,3)="","","／"&amp;INDEX('1月'!$A$1:$E$2000,ROW()-$B$5+2,3))</f>
        <v/>
      </c>
      <c r="C594" s="57">
        <f>INDEX('1月'!$A$1:$E$2000,ROW()-$B$5+2,4)</f>
        <v>0</v>
      </c>
      <c r="D594" s="64">
        <f>INDEX('1月'!$A$1:$E$2000,ROW()-$B$5+2,5)</f>
        <v>0</v>
      </c>
      <c r="E594" s="65">
        <f>DATE(設定・集計!$B$2,INT(A594/100),A594-INT(A594/100)*100)</f>
        <v>43799</v>
      </c>
      <c r="F594" t="str">
        <f t="shared" si="16"/>
        <v/>
      </c>
      <c r="G594" t="str">
        <f t="shared" si="17"/>
        <v/>
      </c>
    </row>
    <row r="595" spans="1:7">
      <c r="A595" s="57">
        <f>INDEX('1月'!$A$1:$E$2000,ROW()-$B$5+2,1)</f>
        <v>0</v>
      </c>
      <c r="B595" s="55" t="str">
        <f>INDEX('1月'!$A$1:$E$2000,ROW()-$B$5+2,2)&amp;IF(INDEX('1月'!$A$1:$E$2000,ROW()-$B$5+2,3)="","","／"&amp;INDEX('1月'!$A$1:$E$2000,ROW()-$B$5+2,3))</f>
        <v/>
      </c>
      <c r="C595" s="57">
        <f>INDEX('1月'!$A$1:$E$2000,ROW()-$B$5+2,4)</f>
        <v>0</v>
      </c>
      <c r="D595" s="64">
        <f>INDEX('1月'!$A$1:$E$2000,ROW()-$B$5+2,5)</f>
        <v>0</v>
      </c>
      <c r="E595" s="65">
        <f>DATE(設定・集計!$B$2,INT(A595/100),A595-INT(A595/100)*100)</f>
        <v>43799</v>
      </c>
      <c r="F595" t="str">
        <f t="shared" si="16"/>
        <v/>
      </c>
      <c r="G595" t="str">
        <f t="shared" si="17"/>
        <v/>
      </c>
    </row>
    <row r="596" spans="1:7">
      <c r="A596" s="57">
        <f>INDEX('1月'!$A$1:$E$2000,ROW()-$B$5+2,1)</f>
        <v>0</v>
      </c>
      <c r="B596" s="55" t="str">
        <f>INDEX('1月'!$A$1:$E$2000,ROW()-$B$5+2,2)&amp;IF(INDEX('1月'!$A$1:$E$2000,ROW()-$B$5+2,3)="","","／"&amp;INDEX('1月'!$A$1:$E$2000,ROW()-$B$5+2,3))</f>
        <v/>
      </c>
      <c r="C596" s="57">
        <f>INDEX('1月'!$A$1:$E$2000,ROW()-$B$5+2,4)</f>
        <v>0</v>
      </c>
      <c r="D596" s="64">
        <f>INDEX('1月'!$A$1:$E$2000,ROW()-$B$5+2,5)</f>
        <v>0</v>
      </c>
      <c r="E596" s="65">
        <f>DATE(設定・集計!$B$2,INT(A596/100),A596-INT(A596/100)*100)</f>
        <v>43799</v>
      </c>
      <c r="F596" t="str">
        <f t="shared" si="16"/>
        <v/>
      </c>
      <c r="G596" t="str">
        <f t="shared" si="17"/>
        <v/>
      </c>
    </row>
    <row r="597" spans="1:7">
      <c r="A597" s="57">
        <f>INDEX('1月'!$A$1:$E$2000,ROW()-$B$5+2,1)</f>
        <v>0</v>
      </c>
      <c r="B597" s="55" t="str">
        <f>INDEX('1月'!$A$1:$E$2000,ROW()-$B$5+2,2)&amp;IF(INDEX('1月'!$A$1:$E$2000,ROW()-$B$5+2,3)="","","／"&amp;INDEX('1月'!$A$1:$E$2000,ROW()-$B$5+2,3))</f>
        <v/>
      </c>
      <c r="C597" s="57">
        <f>INDEX('1月'!$A$1:$E$2000,ROW()-$B$5+2,4)</f>
        <v>0</v>
      </c>
      <c r="D597" s="64">
        <f>INDEX('1月'!$A$1:$E$2000,ROW()-$B$5+2,5)</f>
        <v>0</v>
      </c>
      <c r="E597" s="65">
        <f>DATE(設定・集計!$B$2,INT(A597/100),A597-INT(A597/100)*100)</f>
        <v>43799</v>
      </c>
      <c r="F597" t="str">
        <f t="shared" si="16"/>
        <v/>
      </c>
      <c r="G597" t="str">
        <f t="shared" si="17"/>
        <v/>
      </c>
    </row>
    <row r="598" spans="1:7">
      <c r="A598" s="57">
        <f>INDEX('1月'!$A$1:$E$2000,ROW()-$B$5+2,1)</f>
        <v>0</v>
      </c>
      <c r="B598" s="55" t="str">
        <f>INDEX('1月'!$A$1:$E$2000,ROW()-$B$5+2,2)&amp;IF(INDEX('1月'!$A$1:$E$2000,ROW()-$B$5+2,3)="","","／"&amp;INDEX('1月'!$A$1:$E$2000,ROW()-$B$5+2,3))</f>
        <v/>
      </c>
      <c r="C598" s="57">
        <f>INDEX('1月'!$A$1:$E$2000,ROW()-$B$5+2,4)</f>
        <v>0</v>
      </c>
      <c r="D598" s="64">
        <f>INDEX('1月'!$A$1:$E$2000,ROW()-$B$5+2,5)</f>
        <v>0</v>
      </c>
      <c r="E598" s="65">
        <f>DATE(設定・集計!$B$2,INT(A598/100),A598-INT(A598/100)*100)</f>
        <v>43799</v>
      </c>
      <c r="F598" t="str">
        <f t="shared" si="16"/>
        <v/>
      </c>
      <c r="G598" t="str">
        <f t="shared" si="17"/>
        <v/>
      </c>
    </row>
    <row r="599" spans="1:7">
      <c r="A599" s="57">
        <f>INDEX('1月'!$A$1:$E$2000,ROW()-$B$5+2,1)</f>
        <v>0</v>
      </c>
      <c r="B599" s="55" t="str">
        <f>INDEX('1月'!$A$1:$E$2000,ROW()-$B$5+2,2)&amp;IF(INDEX('1月'!$A$1:$E$2000,ROW()-$B$5+2,3)="","","／"&amp;INDEX('1月'!$A$1:$E$2000,ROW()-$B$5+2,3))</f>
        <v/>
      </c>
      <c r="C599" s="57">
        <f>INDEX('1月'!$A$1:$E$2000,ROW()-$B$5+2,4)</f>
        <v>0</v>
      </c>
      <c r="D599" s="64">
        <f>INDEX('1月'!$A$1:$E$2000,ROW()-$B$5+2,5)</f>
        <v>0</v>
      </c>
      <c r="E599" s="65">
        <f>DATE(設定・集計!$B$2,INT(A599/100),A599-INT(A599/100)*100)</f>
        <v>43799</v>
      </c>
      <c r="F599" t="str">
        <f t="shared" si="16"/>
        <v/>
      </c>
      <c r="G599" t="str">
        <f t="shared" si="17"/>
        <v/>
      </c>
    </row>
    <row r="600" spans="1:7">
      <c r="A600" s="57">
        <f>INDEX('1月'!$A$1:$E$2000,ROW()-$B$5+2,1)</f>
        <v>0</v>
      </c>
      <c r="B600" s="55" t="str">
        <f>INDEX('1月'!$A$1:$E$2000,ROW()-$B$5+2,2)&amp;IF(INDEX('1月'!$A$1:$E$2000,ROW()-$B$5+2,3)="","","／"&amp;INDEX('1月'!$A$1:$E$2000,ROW()-$B$5+2,3))</f>
        <v/>
      </c>
      <c r="C600" s="57">
        <f>INDEX('1月'!$A$1:$E$2000,ROW()-$B$5+2,4)</f>
        <v>0</v>
      </c>
      <c r="D600" s="64">
        <f>INDEX('1月'!$A$1:$E$2000,ROW()-$B$5+2,5)</f>
        <v>0</v>
      </c>
      <c r="E600" s="65">
        <f>DATE(設定・集計!$B$2,INT(A600/100),A600-INT(A600/100)*100)</f>
        <v>43799</v>
      </c>
      <c r="F600" t="str">
        <f t="shared" si="16"/>
        <v/>
      </c>
      <c r="G600" t="str">
        <f t="shared" si="17"/>
        <v/>
      </c>
    </row>
    <row r="601" spans="1:7">
      <c r="A601" s="57">
        <f>INDEX('1月'!$A$1:$E$2000,ROW()-$B$5+2,1)</f>
        <v>0</v>
      </c>
      <c r="B601" s="55" t="str">
        <f>INDEX('1月'!$A$1:$E$2000,ROW()-$B$5+2,2)&amp;IF(INDEX('1月'!$A$1:$E$2000,ROW()-$B$5+2,3)="","","／"&amp;INDEX('1月'!$A$1:$E$2000,ROW()-$B$5+2,3))</f>
        <v/>
      </c>
      <c r="C601" s="57">
        <f>INDEX('1月'!$A$1:$E$2000,ROW()-$B$5+2,4)</f>
        <v>0</v>
      </c>
      <c r="D601" s="64">
        <f>INDEX('1月'!$A$1:$E$2000,ROW()-$B$5+2,5)</f>
        <v>0</v>
      </c>
      <c r="E601" s="65">
        <f>DATE(設定・集計!$B$2,INT(A601/100),A601-INT(A601/100)*100)</f>
        <v>43799</v>
      </c>
      <c r="F601" t="str">
        <f t="shared" si="16"/>
        <v/>
      </c>
      <c r="G601" t="str">
        <f t="shared" si="17"/>
        <v/>
      </c>
    </row>
    <row r="602" spans="1:7">
      <c r="A602" s="57">
        <f>INDEX('1月'!$A$1:$E$2000,ROW()-$B$5+2,1)</f>
        <v>0</v>
      </c>
      <c r="B602" s="55" t="str">
        <f>INDEX('1月'!$A$1:$E$2000,ROW()-$B$5+2,2)&amp;IF(INDEX('1月'!$A$1:$E$2000,ROW()-$B$5+2,3)="","","／"&amp;INDEX('1月'!$A$1:$E$2000,ROW()-$B$5+2,3))</f>
        <v/>
      </c>
      <c r="C602" s="57">
        <f>INDEX('1月'!$A$1:$E$2000,ROW()-$B$5+2,4)</f>
        <v>0</v>
      </c>
      <c r="D602" s="64">
        <f>INDEX('1月'!$A$1:$E$2000,ROW()-$B$5+2,5)</f>
        <v>0</v>
      </c>
      <c r="E602" s="65">
        <f>DATE(設定・集計!$B$2,INT(A602/100),A602-INT(A602/100)*100)</f>
        <v>43799</v>
      </c>
      <c r="F602" t="str">
        <f t="shared" si="16"/>
        <v/>
      </c>
      <c r="G602" t="str">
        <f t="shared" si="17"/>
        <v/>
      </c>
    </row>
    <row r="603" spans="1:7">
      <c r="A603" s="57">
        <f>INDEX('1月'!$A$1:$E$2000,ROW()-$B$5+2,1)</f>
        <v>0</v>
      </c>
      <c r="B603" s="55" t="str">
        <f>INDEX('1月'!$A$1:$E$2000,ROW()-$B$5+2,2)&amp;IF(INDEX('1月'!$A$1:$E$2000,ROW()-$B$5+2,3)="","","／"&amp;INDEX('1月'!$A$1:$E$2000,ROW()-$B$5+2,3))</f>
        <v/>
      </c>
      <c r="C603" s="57">
        <f>INDEX('1月'!$A$1:$E$2000,ROW()-$B$5+2,4)</f>
        <v>0</v>
      </c>
      <c r="D603" s="64">
        <f>INDEX('1月'!$A$1:$E$2000,ROW()-$B$5+2,5)</f>
        <v>0</v>
      </c>
      <c r="E603" s="65">
        <f>DATE(設定・集計!$B$2,INT(A603/100),A603-INT(A603/100)*100)</f>
        <v>43799</v>
      </c>
      <c r="F603" t="str">
        <f t="shared" si="16"/>
        <v/>
      </c>
      <c r="G603" t="str">
        <f t="shared" si="17"/>
        <v/>
      </c>
    </row>
    <row r="604" spans="1:7">
      <c r="A604" s="57">
        <f>INDEX('1月'!$A$1:$E$2000,ROW()-$B$5+2,1)</f>
        <v>0</v>
      </c>
      <c r="B604" s="55" t="str">
        <f>INDEX('1月'!$A$1:$E$2000,ROW()-$B$5+2,2)&amp;IF(INDEX('1月'!$A$1:$E$2000,ROW()-$B$5+2,3)="","","／"&amp;INDEX('1月'!$A$1:$E$2000,ROW()-$B$5+2,3))</f>
        <v/>
      </c>
      <c r="C604" s="57">
        <f>INDEX('1月'!$A$1:$E$2000,ROW()-$B$5+2,4)</f>
        <v>0</v>
      </c>
      <c r="D604" s="64">
        <f>INDEX('1月'!$A$1:$E$2000,ROW()-$B$5+2,5)</f>
        <v>0</v>
      </c>
      <c r="E604" s="65">
        <f>DATE(設定・集計!$B$2,INT(A604/100),A604-INT(A604/100)*100)</f>
        <v>43799</v>
      </c>
      <c r="F604" t="str">
        <f t="shared" si="16"/>
        <v/>
      </c>
      <c r="G604" t="str">
        <f t="shared" si="17"/>
        <v/>
      </c>
    </row>
    <row r="605" spans="1:7">
      <c r="A605" s="57">
        <f>INDEX('1月'!$A$1:$E$2000,ROW()-$B$5+2,1)</f>
        <v>0</v>
      </c>
      <c r="B605" s="55" t="str">
        <f>INDEX('1月'!$A$1:$E$2000,ROW()-$B$5+2,2)&amp;IF(INDEX('1月'!$A$1:$E$2000,ROW()-$B$5+2,3)="","","／"&amp;INDEX('1月'!$A$1:$E$2000,ROW()-$B$5+2,3))</f>
        <v/>
      </c>
      <c r="C605" s="57">
        <f>INDEX('1月'!$A$1:$E$2000,ROW()-$B$5+2,4)</f>
        <v>0</v>
      </c>
      <c r="D605" s="64">
        <f>INDEX('1月'!$A$1:$E$2000,ROW()-$B$5+2,5)</f>
        <v>0</v>
      </c>
      <c r="E605" s="65">
        <f>DATE(設定・集計!$B$2,INT(A605/100),A605-INT(A605/100)*100)</f>
        <v>43799</v>
      </c>
      <c r="F605" t="str">
        <f t="shared" si="16"/>
        <v/>
      </c>
      <c r="G605" t="str">
        <f t="shared" si="17"/>
        <v/>
      </c>
    </row>
    <row r="606" spans="1:7">
      <c r="A606" s="57">
        <f>INDEX('1月'!$A$1:$E$2000,ROW()-$B$5+2,1)</f>
        <v>0</v>
      </c>
      <c r="B606" s="55" t="str">
        <f>INDEX('1月'!$A$1:$E$2000,ROW()-$B$5+2,2)&amp;IF(INDEX('1月'!$A$1:$E$2000,ROW()-$B$5+2,3)="","","／"&amp;INDEX('1月'!$A$1:$E$2000,ROW()-$B$5+2,3))</f>
        <v/>
      </c>
      <c r="C606" s="57">
        <f>INDEX('1月'!$A$1:$E$2000,ROW()-$B$5+2,4)</f>
        <v>0</v>
      </c>
      <c r="D606" s="64">
        <f>INDEX('1月'!$A$1:$E$2000,ROW()-$B$5+2,5)</f>
        <v>0</v>
      </c>
      <c r="E606" s="65">
        <f>DATE(設定・集計!$B$2,INT(A606/100),A606-INT(A606/100)*100)</f>
        <v>43799</v>
      </c>
      <c r="F606" t="str">
        <f t="shared" si="16"/>
        <v/>
      </c>
      <c r="G606" t="str">
        <f t="shared" si="17"/>
        <v/>
      </c>
    </row>
    <row r="607" spans="1:7">
      <c r="A607" s="57">
        <f>INDEX('1月'!$A$1:$E$2000,ROW()-$B$5+2,1)</f>
        <v>0</v>
      </c>
      <c r="B607" s="55" t="str">
        <f>INDEX('1月'!$A$1:$E$2000,ROW()-$B$5+2,2)&amp;IF(INDEX('1月'!$A$1:$E$2000,ROW()-$B$5+2,3)="","","／"&amp;INDEX('1月'!$A$1:$E$2000,ROW()-$B$5+2,3))</f>
        <v/>
      </c>
      <c r="C607" s="57">
        <f>INDEX('1月'!$A$1:$E$2000,ROW()-$B$5+2,4)</f>
        <v>0</v>
      </c>
      <c r="D607" s="64">
        <f>INDEX('1月'!$A$1:$E$2000,ROW()-$B$5+2,5)</f>
        <v>0</v>
      </c>
      <c r="E607" s="65">
        <f>DATE(設定・集計!$B$2,INT(A607/100),A607-INT(A607/100)*100)</f>
        <v>43799</v>
      </c>
      <c r="F607" t="str">
        <f t="shared" si="16"/>
        <v/>
      </c>
      <c r="G607" t="str">
        <f t="shared" si="17"/>
        <v/>
      </c>
    </row>
    <row r="608" spans="1:7">
      <c r="A608" s="57">
        <f>INDEX('1月'!$A$1:$E$2000,ROW()-$B$5+2,1)</f>
        <v>0</v>
      </c>
      <c r="B608" s="55" t="str">
        <f>INDEX('1月'!$A$1:$E$2000,ROW()-$B$5+2,2)&amp;IF(INDEX('1月'!$A$1:$E$2000,ROW()-$B$5+2,3)="","","／"&amp;INDEX('1月'!$A$1:$E$2000,ROW()-$B$5+2,3))</f>
        <v/>
      </c>
      <c r="C608" s="57">
        <f>INDEX('1月'!$A$1:$E$2000,ROW()-$B$5+2,4)</f>
        <v>0</v>
      </c>
      <c r="D608" s="64">
        <f>INDEX('1月'!$A$1:$E$2000,ROW()-$B$5+2,5)</f>
        <v>0</v>
      </c>
      <c r="E608" s="65">
        <f>DATE(設定・集計!$B$2,INT(A608/100),A608-INT(A608/100)*100)</f>
        <v>43799</v>
      </c>
      <c r="F608" t="str">
        <f t="shared" si="16"/>
        <v/>
      </c>
      <c r="G608" t="str">
        <f t="shared" si="17"/>
        <v/>
      </c>
    </row>
    <row r="609" spans="1:7">
      <c r="A609" s="57">
        <f>INDEX('1月'!$A$1:$E$2000,ROW()-$B$5+2,1)</f>
        <v>0</v>
      </c>
      <c r="B609" s="55" t="str">
        <f>INDEX('1月'!$A$1:$E$2000,ROW()-$B$5+2,2)&amp;IF(INDEX('1月'!$A$1:$E$2000,ROW()-$B$5+2,3)="","","／"&amp;INDEX('1月'!$A$1:$E$2000,ROW()-$B$5+2,3))</f>
        <v/>
      </c>
      <c r="C609" s="57">
        <f>INDEX('1月'!$A$1:$E$2000,ROW()-$B$5+2,4)</f>
        <v>0</v>
      </c>
      <c r="D609" s="64">
        <f>INDEX('1月'!$A$1:$E$2000,ROW()-$B$5+2,5)</f>
        <v>0</v>
      </c>
      <c r="E609" s="65">
        <f>DATE(設定・集計!$B$2,INT(A609/100),A609-INT(A609/100)*100)</f>
        <v>43799</v>
      </c>
      <c r="F609" t="str">
        <f t="shared" si="16"/>
        <v/>
      </c>
      <c r="G609" t="str">
        <f t="shared" si="17"/>
        <v/>
      </c>
    </row>
    <row r="610" spans="1:7">
      <c r="A610" s="57">
        <f>INDEX('1月'!$A$1:$E$2000,ROW()-$B$5+2,1)</f>
        <v>0</v>
      </c>
      <c r="B610" s="55" t="str">
        <f>INDEX('1月'!$A$1:$E$2000,ROW()-$B$5+2,2)&amp;IF(INDEX('1月'!$A$1:$E$2000,ROW()-$B$5+2,3)="","","／"&amp;INDEX('1月'!$A$1:$E$2000,ROW()-$B$5+2,3))</f>
        <v/>
      </c>
      <c r="C610" s="57">
        <f>INDEX('1月'!$A$1:$E$2000,ROW()-$B$5+2,4)</f>
        <v>0</v>
      </c>
      <c r="D610" s="64">
        <f>INDEX('1月'!$A$1:$E$2000,ROW()-$B$5+2,5)</f>
        <v>0</v>
      </c>
      <c r="E610" s="65">
        <f>DATE(設定・集計!$B$2,INT(A610/100),A610-INT(A610/100)*100)</f>
        <v>43799</v>
      </c>
      <c r="F610" t="str">
        <f t="shared" si="16"/>
        <v/>
      </c>
      <c r="G610" t="str">
        <f t="shared" si="17"/>
        <v/>
      </c>
    </row>
    <row r="611" spans="1:7">
      <c r="A611" s="57">
        <f>INDEX('1月'!$A$1:$E$2000,ROW()-$B$5+2,1)</f>
        <v>0</v>
      </c>
      <c r="B611" s="55" t="str">
        <f>INDEX('1月'!$A$1:$E$2000,ROW()-$B$5+2,2)&amp;IF(INDEX('1月'!$A$1:$E$2000,ROW()-$B$5+2,3)="","","／"&amp;INDEX('1月'!$A$1:$E$2000,ROW()-$B$5+2,3))</f>
        <v/>
      </c>
      <c r="C611" s="57">
        <f>INDEX('1月'!$A$1:$E$2000,ROW()-$B$5+2,4)</f>
        <v>0</v>
      </c>
      <c r="D611" s="64">
        <f>INDEX('1月'!$A$1:$E$2000,ROW()-$B$5+2,5)</f>
        <v>0</v>
      </c>
      <c r="E611" s="65">
        <f>DATE(設定・集計!$B$2,INT(A611/100),A611-INT(A611/100)*100)</f>
        <v>43799</v>
      </c>
      <c r="F611" t="str">
        <f t="shared" si="16"/>
        <v/>
      </c>
      <c r="G611" t="str">
        <f t="shared" si="17"/>
        <v/>
      </c>
    </row>
    <row r="612" spans="1:7">
      <c r="A612" s="57">
        <f>INDEX('1月'!$A$1:$E$2000,ROW()-$B$5+2,1)</f>
        <v>0</v>
      </c>
      <c r="B612" s="55" t="str">
        <f>INDEX('1月'!$A$1:$E$2000,ROW()-$B$5+2,2)&amp;IF(INDEX('1月'!$A$1:$E$2000,ROW()-$B$5+2,3)="","","／"&amp;INDEX('1月'!$A$1:$E$2000,ROW()-$B$5+2,3))</f>
        <v/>
      </c>
      <c r="C612" s="57">
        <f>INDEX('1月'!$A$1:$E$2000,ROW()-$B$5+2,4)</f>
        <v>0</v>
      </c>
      <c r="D612" s="64">
        <f>INDEX('1月'!$A$1:$E$2000,ROW()-$B$5+2,5)</f>
        <v>0</v>
      </c>
      <c r="E612" s="65">
        <f>DATE(設定・集計!$B$2,INT(A612/100),A612-INT(A612/100)*100)</f>
        <v>43799</v>
      </c>
      <c r="F612" t="str">
        <f t="shared" si="16"/>
        <v/>
      </c>
      <c r="G612" t="str">
        <f t="shared" si="17"/>
        <v/>
      </c>
    </row>
    <row r="613" spans="1:7">
      <c r="A613" s="57">
        <f>INDEX('1月'!$A$1:$E$2000,ROW()-$B$5+2,1)</f>
        <v>0</v>
      </c>
      <c r="B613" s="55" t="str">
        <f>INDEX('1月'!$A$1:$E$2000,ROW()-$B$5+2,2)&amp;IF(INDEX('1月'!$A$1:$E$2000,ROW()-$B$5+2,3)="","","／"&amp;INDEX('1月'!$A$1:$E$2000,ROW()-$B$5+2,3))</f>
        <v/>
      </c>
      <c r="C613" s="57">
        <f>INDEX('1月'!$A$1:$E$2000,ROW()-$B$5+2,4)</f>
        <v>0</v>
      </c>
      <c r="D613" s="64">
        <f>INDEX('1月'!$A$1:$E$2000,ROW()-$B$5+2,5)</f>
        <v>0</v>
      </c>
      <c r="E613" s="65">
        <f>DATE(設定・集計!$B$2,INT(A613/100),A613-INT(A613/100)*100)</f>
        <v>43799</v>
      </c>
      <c r="F613" t="str">
        <f t="shared" si="16"/>
        <v/>
      </c>
      <c r="G613" t="str">
        <f t="shared" si="17"/>
        <v/>
      </c>
    </row>
    <row r="614" spans="1:7">
      <c r="A614" s="57">
        <f>INDEX('1月'!$A$1:$E$2000,ROW()-$B$5+2,1)</f>
        <v>0</v>
      </c>
      <c r="B614" s="55" t="str">
        <f>INDEX('1月'!$A$1:$E$2000,ROW()-$B$5+2,2)&amp;IF(INDEX('1月'!$A$1:$E$2000,ROW()-$B$5+2,3)="","","／"&amp;INDEX('1月'!$A$1:$E$2000,ROW()-$B$5+2,3))</f>
        <v/>
      </c>
      <c r="C614" s="57">
        <f>INDEX('1月'!$A$1:$E$2000,ROW()-$B$5+2,4)</f>
        <v>0</v>
      </c>
      <c r="D614" s="64">
        <f>INDEX('1月'!$A$1:$E$2000,ROW()-$B$5+2,5)</f>
        <v>0</v>
      </c>
      <c r="E614" s="65">
        <f>DATE(設定・集計!$B$2,INT(A614/100),A614-INT(A614/100)*100)</f>
        <v>43799</v>
      </c>
      <c r="F614" t="str">
        <f t="shared" ref="F614:F677" si="18">IF(A614=0,"",A614*10000+ROW())</f>
        <v/>
      </c>
      <c r="G614" t="str">
        <f t="shared" si="17"/>
        <v/>
      </c>
    </row>
    <row r="615" spans="1:7">
      <c r="A615" s="57">
        <f>INDEX('1月'!$A$1:$E$2000,ROW()-$B$5+2,1)</f>
        <v>0</v>
      </c>
      <c r="B615" s="55" t="str">
        <f>INDEX('1月'!$A$1:$E$2000,ROW()-$B$5+2,2)&amp;IF(INDEX('1月'!$A$1:$E$2000,ROW()-$B$5+2,3)="","","／"&amp;INDEX('1月'!$A$1:$E$2000,ROW()-$B$5+2,3))</f>
        <v/>
      </c>
      <c r="C615" s="57">
        <f>INDEX('1月'!$A$1:$E$2000,ROW()-$B$5+2,4)</f>
        <v>0</v>
      </c>
      <c r="D615" s="64">
        <f>INDEX('1月'!$A$1:$E$2000,ROW()-$B$5+2,5)</f>
        <v>0</v>
      </c>
      <c r="E615" s="65">
        <f>DATE(設定・集計!$B$2,INT(A615/100),A615-INT(A615/100)*100)</f>
        <v>43799</v>
      </c>
      <c r="F615" t="str">
        <f t="shared" si="18"/>
        <v/>
      </c>
      <c r="G615" t="str">
        <f t="shared" si="17"/>
        <v/>
      </c>
    </row>
    <row r="616" spans="1:7">
      <c r="A616" s="57">
        <f>INDEX('1月'!$A$1:$E$2000,ROW()-$B$5+2,1)</f>
        <v>0</v>
      </c>
      <c r="B616" s="55" t="str">
        <f>INDEX('1月'!$A$1:$E$2000,ROW()-$B$5+2,2)&amp;IF(INDEX('1月'!$A$1:$E$2000,ROW()-$B$5+2,3)="","","／"&amp;INDEX('1月'!$A$1:$E$2000,ROW()-$B$5+2,3))</f>
        <v/>
      </c>
      <c r="C616" s="57">
        <f>INDEX('1月'!$A$1:$E$2000,ROW()-$B$5+2,4)</f>
        <v>0</v>
      </c>
      <c r="D616" s="64">
        <f>INDEX('1月'!$A$1:$E$2000,ROW()-$B$5+2,5)</f>
        <v>0</v>
      </c>
      <c r="E616" s="65">
        <f>DATE(設定・集計!$B$2,INT(A616/100),A616-INT(A616/100)*100)</f>
        <v>43799</v>
      </c>
      <c r="F616" t="str">
        <f t="shared" si="18"/>
        <v/>
      </c>
      <c r="G616" t="str">
        <f t="shared" si="17"/>
        <v/>
      </c>
    </row>
    <row r="617" spans="1:7">
      <c r="A617" s="57">
        <f>INDEX('1月'!$A$1:$E$2000,ROW()-$B$5+2,1)</f>
        <v>0</v>
      </c>
      <c r="B617" s="55" t="str">
        <f>INDEX('1月'!$A$1:$E$2000,ROW()-$B$5+2,2)&amp;IF(INDEX('1月'!$A$1:$E$2000,ROW()-$B$5+2,3)="","","／"&amp;INDEX('1月'!$A$1:$E$2000,ROW()-$B$5+2,3))</f>
        <v/>
      </c>
      <c r="C617" s="57">
        <f>INDEX('1月'!$A$1:$E$2000,ROW()-$B$5+2,4)</f>
        <v>0</v>
      </c>
      <c r="D617" s="64">
        <f>INDEX('1月'!$A$1:$E$2000,ROW()-$B$5+2,5)</f>
        <v>0</v>
      </c>
      <c r="E617" s="65">
        <f>DATE(設定・集計!$B$2,INT(A617/100),A617-INT(A617/100)*100)</f>
        <v>43799</v>
      </c>
      <c r="F617" t="str">
        <f t="shared" si="18"/>
        <v/>
      </c>
      <c r="G617" t="str">
        <f t="shared" si="17"/>
        <v/>
      </c>
    </row>
    <row r="618" spans="1:7">
      <c r="A618" s="57">
        <f>INDEX('1月'!$A$1:$E$2000,ROW()-$B$5+2,1)</f>
        <v>0</v>
      </c>
      <c r="B618" s="55" t="str">
        <f>INDEX('1月'!$A$1:$E$2000,ROW()-$B$5+2,2)&amp;IF(INDEX('1月'!$A$1:$E$2000,ROW()-$B$5+2,3)="","","／"&amp;INDEX('1月'!$A$1:$E$2000,ROW()-$B$5+2,3))</f>
        <v/>
      </c>
      <c r="C618" s="57">
        <f>INDEX('1月'!$A$1:$E$2000,ROW()-$B$5+2,4)</f>
        <v>0</v>
      </c>
      <c r="D618" s="64">
        <f>INDEX('1月'!$A$1:$E$2000,ROW()-$B$5+2,5)</f>
        <v>0</v>
      </c>
      <c r="E618" s="65">
        <f>DATE(設定・集計!$B$2,INT(A618/100),A618-INT(A618/100)*100)</f>
        <v>43799</v>
      </c>
      <c r="F618" t="str">
        <f t="shared" si="18"/>
        <v/>
      </c>
      <c r="G618" t="str">
        <f t="shared" si="17"/>
        <v/>
      </c>
    </row>
    <row r="619" spans="1:7">
      <c r="A619" s="57">
        <f>INDEX('1月'!$A$1:$E$2000,ROW()-$B$5+2,1)</f>
        <v>0</v>
      </c>
      <c r="B619" s="55" t="str">
        <f>INDEX('1月'!$A$1:$E$2000,ROW()-$B$5+2,2)&amp;IF(INDEX('1月'!$A$1:$E$2000,ROW()-$B$5+2,3)="","","／"&amp;INDEX('1月'!$A$1:$E$2000,ROW()-$B$5+2,3))</f>
        <v/>
      </c>
      <c r="C619" s="57">
        <f>INDEX('1月'!$A$1:$E$2000,ROW()-$B$5+2,4)</f>
        <v>0</v>
      </c>
      <c r="D619" s="64">
        <f>INDEX('1月'!$A$1:$E$2000,ROW()-$B$5+2,5)</f>
        <v>0</v>
      </c>
      <c r="E619" s="65">
        <f>DATE(設定・集計!$B$2,INT(A619/100),A619-INT(A619/100)*100)</f>
        <v>43799</v>
      </c>
      <c r="F619" t="str">
        <f t="shared" si="18"/>
        <v/>
      </c>
      <c r="G619" t="str">
        <f t="shared" si="17"/>
        <v/>
      </c>
    </row>
    <row r="620" spans="1:7">
      <c r="A620" s="57">
        <f>INDEX('1月'!$A$1:$E$2000,ROW()-$B$5+2,1)</f>
        <v>0</v>
      </c>
      <c r="B620" s="55" t="str">
        <f>INDEX('1月'!$A$1:$E$2000,ROW()-$B$5+2,2)&amp;IF(INDEX('1月'!$A$1:$E$2000,ROW()-$B$5+2,3)="","","／"&amp;INDEX('1月'!$A$1:$E$2000,ROW()-$B$5+2,3))</f>
        <v/>
      </c>
      <c r="C620" s="57">
        <f>INDEX('1月'!$A$1:$E$2000,ROW()-$B$5+2,4)</f>
        <v>0</v>
      </c>
      <c r="D620" s="64">
        <f>INDEX('1月'!$A$1:$E$2000,ROW()-$B$5+2,5)</f>
        <v>0</v>
      </c>
      <c r="E620" s="65">
        <f>DATE(設定・集計!$B$2,INT(A620/100),A620-INT(A620/100)*100)</f>
        <v>43799</v>
      </c>
      <c r="F620" t="str">
        <f t="shared" si="18"/>
        <v/>
      </c>
      <c r="G620" t="str">
        <f t="shared" si="17"/>
        <v/>
      </c>
    </row>
    <row r="621" spans="1:7">
      <c r="A621" s="57">
        <f>INDEX('1月'!$A$1:$E$2000,ROW()-$B$5+2,1)</f>
        <v>0</v>
      </c>
      <c r="B621" s="55" t="str">
        <f>INDEX('1月'!$A$1:$E$2000,ROW()-$B$5+2,2)&amp;IF(INDEX('1月'!$A$1:$E$2000,ROW()-$B$5+2,3)="","","／"&amp;INDEX('1月'!$A$1:$E$2000,ROW()-$B$5+2,3))</f>
        <v/>
      </c>
      <c r="C621" s="57">
        <f>INDEX('1月'!$A$1:$E$2000,ROW()-$B$5+2,4)</f>
        <v>0</v>
      </c>
      <c r="D621" s="64">
        <f>INDEX('1月'!$A$1:$E$2000,ROW()-$B$5+2,5)</f>
        <v>0</v>
      </c>
      <c r="E621" s="65">
        <f>DATE(設定・集計!$B$2,INT(A621/100),A621-INT(A621/100)*100)</f>
        <v>43799</v>
      </c>
      <c r="F621" t="str">
        <f t="shared" si="18"/>
        <v/>
      </c>
      <c r="G621" t="str">
        <f t="shared" si="17"/>
        <v/>
      </c>
    </row>
    <row r="622" spans="1:7">
      <c r="A622" s="57">
        <f>INDEX('1月'!$A$1:$E$2000,ROW()-$B$5+2,1)</f>
        <v>0</v>
      </c>
      <c r="B622" s="55" t="str">
        <f>INDEX('1月'!$A$1:$E$2000,ROW()-$B$5+2,2)&amp;IF(INDEX('1月'!$A$1:$E$2000,ROW()-$B$5+2,3)="","","／"&amp;INDEX('1月'!$A$1:$E$2000,ROW()-$B$5+2,3))</f>
        <v/>
      </c>
      <c r="C622" s="57">
        <f>INDEX('1月'!$A$1:$E$2000,ROW()-$B$5+2,4)</f>
        <v>0</v>
      </c>
      <c r="D622" s="64">
        <f>INDEX('1月'!$A$1:$E$2000,ROW()-$B$5+2,5)</f>
        <v>0</v>
      </c>
      <c r="E622" s="65">
        <f>DATE(設定・集計!$B$2,INT(A622/100),A622-INT(A622/100)*100)</f>
        <v>43799</v>
      </c>
      <c r="F622" t="str">
        <f t="shared" si="18"/>
        <v/>
      </c>
      <c r="G622" t="str">
        <f t="shared" si="17"/>
        <v/>
      </c>
    </row>
    <row r="623" spans="1:7">
      <c r="A623" s="57">
        <f>INDEX('1月'!$A$1:$E$2000,ROW()-$B$5+2,1)</f>
        <v>0</v>
      </c>
      <c r="B623" s="55" t="str">
        <f>INDEX('1月'!$A$1:$E$2000,ROW()-$B$5+2,2)&amp;IF(INDEX('1月'!$A$1:$E$2000,ROW()-$B$5+2,3)="","","／"&amp;INDEX('1月'!$A$1:$E$2000,ROW()-$B$5+2,3))</f>
        <v/>
      </c>
      <c r="C623" s="57">
        <f>INDEX('1月'!$A$1:$E$2000,ROW()-$B$5+2,4)</f>
        <v>0</v>
      </c>
      <c r="D623" s="64">
        <f>INDEX('1月'!$A$1:$E$2000,ROW()-$B$5+2,5)</f>
        <v>0</v>
      </c>
      <c r="E623" s="65">
        <f>DATE(設定・集計!$B$2,INT(A623/100),A623-INT(A623/100)*100)</f>
        <v>43799</v>
      </c>
      <c r="F623" t="str">
        <f t="shared" si="18"/>
        <v/>
      </c>
      <c r="G623" t="str">
        <f t="shared" ref="G623:G686" si="19">IF(F623="","",RANK(F623,$F$46:$F$6000,1))</f>
        <v/>
      </c>
    </row>
    <row r="624" spans="1:7">
      <c r="A624" s="57">
        <f>INDEX('1月'!$A$1:$E$2000,ROW()-$B$5+2,1)</f>
        <v>0</v>
      </c>
      <c r="B624" s="55" t="str">
        <f>INDEX('1月'!$A$1:$E$2000,ROW()-$B$5+2,2)&amp;IF(INDEX('1月'!$A$1:$E$2000,ROW()-$B$5+2,3)="","","／"&amp;INDEX('1月'!$A$1:$E$2000,ROW()-$B$5+2,3))</f>
        <v/>
      </c>
      <c r="C624" s="57">
        <f>INDEX('1月'!$A$1:$E$2000,ROW()-$B$5+2,4)</f>
        <v>0</v>
      </c>
      <c r="D624" s="64">
        <f>INDEX('1月'!$A$1:$E$2000,ROW()-$B$5+2,5)</f>
        <v>0</v>
      </c>
      <c r="E624" s="65">
        <f>DATE(設定・集計!$B$2,INT(A624/100),A624-INT(A624/100)*100)</f>
        <v>43799</v>
      </c>
      <c r="F624" t="str">
        <f t="shared" si="18"/>
        <v/>
      </c>
      <c r="G624" t="str">
        <f t="shared" si="19"/>
        <v/>
      </c>
    </row>
    <row r="625" spans="1:7">
      <c r="A625" s="57">
        <f>INDEX('1月'!$A$1:$E$2000,ROW()-$B$5+2,1)</f>
        <v>0</v>
      </c>
      <c r="B625" s="55" t="str">
        <f>INDEX('1月'!$A$1:$E$2000,ROW()-$B$5+2,2)&amp;IF(INDEX('1月'!$A$1:$E$2000,ROW()-$B$5+2,3)="","","／"&amp;INDEX('1月'!$A$1:$E$2000,ROW()-$B$5+2,3))</f>
        <v/>
      </c>
      <c r="C625" s="57">
        <f>INDEX('1月'!$A$1:$E$2000,ROW()-$B$5+2,4)</f>
        <v>0</v>
      </c>
      <c r="D625" s="64">
        <f>INDEX('1月'!$A$1:$E$2000,ROW()-$B$5+2,5)</f>
        <v>0</v>
      </c>
      <c r="E625" s="65">
        <f>DATE(設定・集計!$B$2,INT(A625/100),A625-INT(A625/100)*100)</f>
        <v>43799</v>
      </c>
      <c r="F625" t="str">
        <f t="shared" si="18"/>
        <v/>
      </c>
      <c r="G625" t="str">
        <f t="shared" si="19"/>
        <v/>
      </c>
    </row>
    <row r="626" spans="1:7">
      <c r="A626" s="57">
        <f>INDEX('1月'!$A$1:$E$2000,ROW()-$B$5+2,1)</f>
        <v>0</v>
      </c>
      <c r="B626" s="55" t="str">
        <f>INDEX('1月'!$A$1:$E$2000,ROW()-$B$5+2,2)&amp;IF(INDEX('1月'!$A$1:$E$2000,ROW()-$B$5+2,3)="","","／"&amp;INDEX('1月'!$A$1:$E$2000,ROW()-$B$5+2,3))</f>
        <v/>
      </c>
      <c r="C626" s="57">
        <f>INDEX('1月'!$A$1:$E$2000,ROW()-$B$5+2,4)</f>
        <v>0</v>
      </c>
      <c r="D626" s="64">
        <f>INDEX('1月'!$A$1:$E$2000,ROW()-$B$5+2,5)</f>
        <v>0</v>
      </c>
      <c r="E626" s="65">
        <f>DATE(設定・集計!$B$2,INT(A626/100),A626-INT(A626/100)*100)</f>
        <v>43799</v>
      </c>
      <c r="F626" t="str">
        <f t="shared" si="18"/>
        <v/>
      </c>
      <c r="G626" t="str">
        <f t="shared" si="19"/>
        <v/>
      </c>
    </row>
    <row r="627" spans="1:7">
      <c r="A627" s="57">
        <f>INDEX('1月'!$A$1:$E$2000,ROW()-$B$5+2,1)</f>
        <v>0</v>
      </c>
      <c r="B627" s="55" t="str">
        <f>INDEX('1月'!$A$1:$E$2000,ROW()-$B$5+2,2)&amp;IF(INDEX('1月'!$A$1:$E$2000,ROW()-$B$5+2,3)="","","／"&amp;INDEX('1月'!$A$1:$E$2000,ROW()-$B$5+2,3))</f>
        <v/>
      </c>
      <c r="C627" s="57">
        <f>INDEX('1月'!$A$1:$E$2000,ROW()-$B$5+2,4)</f>
        <v>0</v>
      </c>
      <c r="D627" s="64">
        <f>INDEX('1月'!$A$1:$E$2000,ROW()-$B$5+2,5)</f>
        <v>0</v>
      </c>
      <c r="E627" s="65">
        <f>DATE(設定・集計!$B$2,INT(A627/100),A627-INT(A627/100)*100)</f>
        <v>43799</v>
      </c>
      <c r="F627" t="str">
        <f t="shared" si="18"/>
        <v/>
      </c>
      <c r="G627" t="str">
        <f t="shared" si="19"/>
        <v/>
      </c>
    </row>
    <row r="628" spans="1:7">
      <c r="A628" s="57">
        <f>INDEX('1月'!$A$1:$E$2000,ROW()-$B$5+2,1)</f>
        <v>0</v>
      </c>
      <c r="B628" s="55" t="str">
        <f>INDEX('1月'!$A$1:$E$2000,ROW()-$B$5+2,2)&amp;IF(INDEX('1月'!$A$1:$E$2000,ROW()-$B$5+2,3)="","","／"&amp;INDEX('1月'!$A$1:$E$2000,ROW()-$B$5+2,3))</f>
        <v/>
      </c>
      <c r="C628" s="57">
        <f>INDEX('1月'!$A$1:$E$2000,ROW()-$B$5+2,4)</f>
        <v>0</v>
      </c>
      <c r="D628" s="64">
        <f>INDEX('1月'!$A$1:$E$2000,ROW()-$B$5+2,5)</f>
        <v>0</v>
      </c>
      <c r="E628" s="65">
        <f>DATE(設定・集計!$B$2,INT(A628/100),A628-INT(A628/100)*100)</f>
        <v>43799</v>
      </c>
      <c r="F628" t="str">
        <f t="shared" si="18"/>
        <v/>
      </c>
      <c r="G628" t="str">
        <f t="shared" si="19"/>
        <v/>
      </c>
    </row>
    <row r="629" spans="1:7">
      <c r="A629" s="57">
        <f>INDEX('1月'!$A$1:$E$2000,ROW()-$B$5+2,1)</f>
        <v>0</v>
      </c>
      <c r="B629" s="55" t="str">
        <f>INDEX('1月'!$A$1:$E$2000,ROW()-$B$5+2,2)&amp;IF(INDEX('1月'!$A$1:$E$2000,ROW()-$B$5+2,3)="","","／"&amp;INDEX('1月'!$A$1:$E$2000,ROW()-$B$5+2,3))</f>
        <v/>
      </c>
      <c r="C629" s="57">
        <f>INDEX('1月'!$A$1:$E$2000,ROW()-$B$5+2,4)</f>
        <v>0</v>
      </c>
      <c r="D629" s="64">
        <f>INDEX('1月'!$A$1:$E$2000,ROW()-$B$5+2,5)</f>
        <v>0</v>
      </c>
      <c r="E629" s="65">
        <f>DATE(設定・集計!$B$2,INT(A629/100),A629-INT(A629/100)*100)</f>
        <v>43799</v>
      </c>
      <c r="F629" t="str">
        <f t="shared" si="18"/>
        <v/>
      </c>
      <c r="G629" t="str">
        <f t="shared" si="19"/>
        <v/>
      </c>
    </row>
    <row r="630" spans="1:7">
      <c r="A630" s="57">
        <f>INDEX('1月'!$A$1:$E$2000,ROW()-$B$5+2,1)</f>
        <v>0</v>
      </c>
      <c r="B630" s="55" t="str">
        <f>INDEX('1月'!$A$1:$E$2000,ROW()-$B$5+2,2)&amp;IF(INDEX('1月'!$A$1:$E$2000,ROW()-$B$5+2,3)="","","／"&amp;INDEX('1月'!$A$1:$E$2000,ROW()-$B$5+2,3))</f>
        <v/>
      </c>
      <c r="C630" s="57">
        <f>INDEX('1月'!$A$1:$E$2000,ROW()-$B$5+2,4)</f>
        <v>0</v>
      </c>
      <c r="D630" s="64">
        <f>INDEX('1月'!$A$1:$E$2000,ROW()-$B$5+2,5)</f>
        <v>0</v>
      </c>
      <c r="E630" s="65">
        <f>DATE(設定・集計!$B$2,INT(A630/100),A630-INT(A630/100)*100)</f>
        <v>43799</v>
      </c>
      <c r="F630" t="str">
        <f t="shared" si="18"/>
        <v/>
      </c>
      <c r="G630" t="str">
        <f t="shared" si="19"/>
        <v/>
      </c>
    </row>
    <row r="631" spans="1:7">
      <c r="A631" s="57">
        <f>INDEX('1月'!$A$1:$E$2000,ROW()-$B$5+2,1)</f>
        <v>0</v>
      </c>
      <c r="B631" s="55" t="str">
        <f>INDEX('1月'!$A$1:$E$2000,ROW()-$B$5+2,2)&amp;IF(INDEX('1月'!$A$1:$E$2000,ROW()-$B$5+2,3)="","","／"&amp;INDEX('1月'!$A$1:$E$2000,ROW()-$B$5+2,3))</f>
        <v/>
      </c>
      <c r="C631" s="57">
        <f>INDEX('1月'!$A$1:$E$2000,ROW()-$B$5+2,4)</f>
        <v>0</v>
      </c>
      <c r="D631" s="64">
        <f>INDEX('1月'!$A$1:$E$2000,ROW()-$B$5+2,5)</f>
        <v>0</v>
      </c>
      <c r="E631" s="65">
        <f>DATE(設定・集計!$B$2,INT(A631/100),A631-INT(A631/100)*100)</f>
        <v>43799</v>
      </c>
      <c r="F631" t="str">
        <f t="shared" si="18"/>
        <v/>
      </c>
      <c r="G631" t="str">
        <f t="shared" si="19"/>
        <v/>
      </c>
    </row>
    <row r="632" spans="1:7">
      <c r="A632" s="57">
        <f>INDEX('1月'!$A$1:$E$2000,ROW()-$B$5+2,1)</f>
        <v>0</v>
      </c>
      <c r="B632" s="55" t="str">
        <f>INDEX('1月'!$A$1:$E$2000,ROW()-$B$5+2,2)&amp;IF(INDEX('1月'!$A$1:$E$2000,ROW()-$B$5+2,3)="","","／"&amp;INDEX('1月'!$A$1:$E$2000,ROW()-$B$5+2,3))</f>
        <v/>
      </c>
      <c r="C632" s="57">
        <f>INDEX('1月'!$A$1:$E$2000,ROW()-$B$5+2,4)</f>
        <v>0</v>
      </c>
      <c r="D632" s="64">
        <f>INDEX('1月'!$A$1:$E$2000,ROW()-$B$5+2,5)</f>
        <v>0</v>
      </c>
      <c r="E632" s="65">
        <f>DATE(設定・集計!$B$2,INT(A632/100),A632-INT(A632/100)*100)</f>
        <v>43799</v>
      </c>
      <c r="F632" t="str">
        <f t="shared" si="18"/>
        <v/>
      </c>
      <c r="G632" t="str">
        <f t="shared" si="19"/>
        <v/>
      </c>
    </row>
    <row r="633" spans="1:7">
      <c r="A633" s="57">
        <f>INDEX('1月'!$A$1:$E$2000,ROW()-$B$5+2,1)</f>
        <v>0</v>
      </c>
      <c r="B633" s="55" t="str">
        <f>INDEX('1月'!$A$1:$E$2000,ROW()-$B$5+2,2)&amp;IF(INDEX('1月'!$A$1:$E$2000,ROW()-$B$5+2,3)="","","／"&amp;INDEX('1月'!$A$1:$E$2000,ROW()-$B$5+2,3))</f>
        <v/>
      </c>
      <c r="C633" s="57">
        <f>INDEX('1月'!$A$1:$E$2000,ROW()-$B$5+2,4)</f>
        <v>0</v>
      </c>
      <c r="D633" s="64">
        <f>INDEX('1月'!$A$1:$E$2000,ROW()-$B$5+2,5)</f>
        <v>0</v>
      </c>
      <c r="E633" s="65">
        <f>DATE(設定・集計!$B$2,INT(A633/100),A633-INT(A633/100)*100)</f>
        <v>43799</v>
      </c>
      <c r="F633" t="str">
        <f t="shared" si="18"/>
        <v/>
      </c>
      <c r="G633" t="str">
        <f t="shared" si="19"/>
        <v/>
      </c>
    </row>
    <row r="634" spans="1:7">
      <c r="A634" s="57">
        <f>INDEX('1月'!$A$1:$E$2000,ROW()-$B$5+2,1)</f>
        <v>0</v>
      </c>
      <c r="B634" s="55" t="str">
        <f>INDEX('1月'!$A$1:$E$2000,ROW()-$B$5+2,2)&amp;IF(INDEX('1月'!$A$1:$E$2000,ROW()-$B$5+2,3)="","","／"&amp;INDEX('1月'!$A$1:$E$2000,ROW()-$B$5+2,3))</f>
        <v/>
      </c>
      <c r="C634" s="57">
        <f>INDEX('1月'!$A$1:$E$2000,ROW()-$B$5+2,4)</f>
        <v>0</v>
      </c>
      <c r="D634" s="64">
        <f>INDEX('1月'!$A$1:$E$2000,ROW()-$B$5+2,5)</f>
        <v>0</v>
      </c>
      <c r="E634" s="65">
        <f>DATE(設定・集計!$B$2,INT(A634/100),A634-INT(A634/100)*100)</f>
        <v>43799</v>
      </c>
      <c r="F634" t="str">
        <f t="shared" si="18"/>
        <v/>
      </c>
      <c r="G634" t="str">
        <f t="shared" si="19"/>
        <v/>
      </c>
    </row>
    <row r="635" spans="1:7">
      <c r="A635" s="57">
        <f>INDEX('1月'!$A$1:$E$2000,ROW()-$B$5+2,1)</f>
        <v>0</v>
      </c>
      <c r="B635" s="55" t="str">
        <f>INDEX('1月'!$A$1:$E$2000,ROW()-$B$5+2,2)&amp;IF(INDEX('1月'!$A$1:$E$2000,ROW()-$B$5+2,3)="","","／"&amp;INDEX('1月'!$A$1:$E$2000,ROW()-$B$5+2,3))</f>
        <v/>
      </c>
      <c r="C635" s="57">
        <f>INDEX('1月'!$A$1:$E$2000,ROW()-$B$5+2,4)</f>
        <v>0</v>
      </c>
      <c r="D635" s="64">
        <f>INDEX('1月'!$A$1:$E$2000,ROW()-$B$5+2,5)</f>
        <v>0</v>
      </c>
      <c r="E635" s="65">
        <f>DATE(設定・集計!$B$2,INT(A635/100),A635-INT(A635/100)*100)</f>
        <v>43799</v>
      </c>
      <c r="F635" t="str">
        <f t="shared" si="18"/>
        <v/>
      </c>
      <c r="G635" t="str">
        <f t="shared" si="19"/>
        <v/>
      </c>
    </row>
    <row r="636" spans="1:7">
      <c r="A636" s="57">
        <f>INDEX('1月'!$A$1:$E$2000,ROW()-$B$5+2,1)</f>
        <v>0</v>
      </c>
      <c r="B636" s="55" t="str">
        <f>INDEX('1月'!$A$1:$E$2000,ROW()-$B$5+2,2)&amp;IF(INDEX('1月'!$A$1:$E$2000,ROW()-$B$5+2,3)="","","／"&amp;INDEX('1月'!$A$1:$E$2000,ROW()-$B$5+2,3))</f>
        <v/>
      </c>
      <c r="C636" s="57">
        <f>INDEX('1月'!$A$1:$E$2000,ROW()-$B$5+2,4)</f>
        <v>0</v>
      </c>
      <c r="D636" s="64">
        <f>INDEX('1月'!$A$1:$E$2000,ROW()-$B$5+2,5)</f>
        <v>0</v>
      </c>
      <c r="E636" s="65">
        <f>DATE(設定・集計!$B$2,INT(A636/100),A636-INT(A636/100)*100)</f>
        <v>43799</v>
      </c>
      <c r="F636" t="str">
        <f t="shared" si="18"/>
        <v/>
      </c>
      <c r="G636" t="str">
        <f t="shared" si="19"/>
        <v/>
      </c>
    </row>
    <row r="637" spans="1:7">
      <c r="A637" s="57">
        <f>INDEX('1月'!$A$1:$E$2000,ROW()-$B$5+2,1)</f>
        <v>0</v>
      </c>
      <c r="B637" s="55" t="str">
        <f>INDEX('1月'!$A$1:$E$2000,ROW()-$B$5+2,2)&amp;IF(INDEX('1月'!$A$1:$E$2000,ROW()-$B$5+2,3)="","","／"&amp;INDEX('1月'!$A$1:$E$2000,ROW()-$B$5+2,3))</f>
        <v/>
      </c>
      <c r="C637" s="57">
        <f>INDEX('1月'!$A$1:$E$2000,ROW()-$B$5+2,4)</f>
        <v>0</v>
      </c>
      <c r="D637" s="64">
        <f>INDEX('1月'!$A$1:$E$2000,ROW()-$B$5+2,5)</f>
        <v>0</v>
      </c>
      <c r="E637" s="65">
        <f>DATE(設定・集計!$B$2,INT(A637/100),A637-INT(A637/100)*100)</f>
        <v>43799</v>
      </c>
      <c r="F637" t="str">
        <f t="shared" si="18"/>
        <v/>
      </c>
      <c r="G637" t="str">
        <f t="shared" si="19"/>
        <v/>
      </c>
    </row>
    <row r="638" spans="1:7">
      <c r="A638" s="57">
        <f>INDEX('1月'!$A$1:$E$2000,ROW()-$B$5+2,1)</f>
        <v>0</v>
      </c>
      <c r="B638" s="55" t="str">
        <f>INDEX('1月'!$A$1:$E$2000,ROW()-$B$5+2,2)&amp;IF(INDEX('1月'!$A$1:$E$2000,ROW()-$B$5+2,3)="","","／"&amp;INDEX('1月'!$A$1:$E$2000,ROW()-$B$5+2,3))</f>
        <v/>
      </c>
      <c r="C638" s="57">
        <f>INDEX('1月'!$A$1:$E$2000,ROW()-$B$5+2,4)</f>
        <v>0</v>
      </c>
      <c r="D638" s="64">
        <f>INDEX('1月'!$A$1:$E$2000,ROW()-$B$5+2,5)</f>
        <v>0</v>
      </c>
      <c r="E638" s="65">
        <f>DATE(設定・集計!$B$2,INT(A638/100),A638-INT(A638/100)*100)</f>
        <v>43799</v>
      </c>
      <c r="F638" t="str">
        <f t="shared" si="18"/>
        <v/>
      </c>
      <c r="G638" t="str">
        <f t="shared" si="19"/>
        <v/>
      </c>
    </row>
    <row r="639" spans="1:7">
      <c r="A639" s="57">
        <f>INDEX('1月'!$A$1:$E$2000,ROW()-$B$5+2,1)</f>
        <v>0</v>
      </c>
      <c r="B639" s="55" t="str">
        <f>INDEX('1月'!$A$1:$E$2000,ROW()-$B$5+2,2)&amp;IF(INDEX('1月'!$A$1:$E$2000,ROW()-$B$5+2,3)="","","／"&amp;INDEX('1月'!$A$1:$E$2000,ROW()-$B$5+2,3))</f>
        <v/>
      </c>
      <c r="C639" s="57">
        <f>INDEX('1月'!$A$1:$E$2000,ROW()-$B$5+2,4)</f>
        <v>0</v>
      </c>
      <c r="D639" s="64">
        <f>INDEX('1月'!$A$1:$E$2000,ROW()-$B$5+2,5)</f>
        <v>0</v>
      </c>
      <c r="E639" s="65">
        <f>DATE(設定・集計!$B$2,INT(A639/100),A639-INT(A639/100)*100)</f>
        <v>43799</v>
      </c>
      <c r="F639" t="str">
        <f t="shared" si="18"/>
        <v/>
      </c>
      <c r="G639" t="str">
        <f t="shared" si="19"/>
        <v/>
      </c>
    </row>
    <row r="640" spans="1:7">
      <c r="A640" s="57">
        <f>INDEX('1月'!$A$1:$E$2000,ROW()-$B$5+2,1)</f>
        <v>0</v>
      </c>
      <c r="B640" s="55" t="str">
        <f>INDEX('1月'!$A$1:$E$2000,ROW()-$B$5+2,2)&amp;IF(INDEX('1月'!$A$1:$E$2000,ROW()-$B$5+2,3)="","","／"&amp;INDEX('1月'!$A$1:$E$2000,ROW()-$B$5+2,3))</f>
        <v/>
      </c>
      <c r="C640" s="57">
        <f>INDEX('1月'!$A$1:$E$2000,ROW()-$B$5+2,4)</f>
        <v>0</v>
      </c>
      <c r="D640" s="64">
        <f>INDEX('1月'!$A$1:$E$2000,ROW()-$B$5+2,5)</f>
        <v>0</v>
      </c>
      <c r="E640" s="65">
        <f>DATE(設定・集計!$B$2,INT(A640/100),A640-INT(A640/100)*100)</f>
        <v>43799</v>
      </c>
      <c r="F640" t="str">
        <f t="shared" si="18"/>
        <v/>
      </c>
      <c r="G640" t="str">
        <f t="shared" si="19"/>
        <v/>
      </c>
    </row>
    <row r="641" spans="1:7">
      <c r="A641" s="57">
        <f>INDEX('1月'!$A$1:$E$2000,ROW()-$B$5+2,1)</f>
        <v>0</v>
      </c>
      <c r="B641" s="55" t="str">
        <f>INDEX('1月'!$A$1:$E$2000,ROW()-$B$5+2,2)&amp;IF(INDEX('1月'!$A$1:$E$2000,ROW()-$B$5+2,3)="","","／"&amp;INDEX('1月'!$A$1:$E$2000,ROW()-$B$5+2,3))</f>
        <v/>
      </c>
      <c r="C641" s="57">
        <f>INDEX('1月'!$A$1:$E$2000,ROW()-$B$5+2,4)</f>
        <v>0</v>
      </c>
      <c r="D641" s="64">
        <f>INDEX('1月'!$A$1:$E$2000,ROW()-$B$5+2,5)</f>
        <v>0</v>
      </c>
      <c r="E641" s="65">
        <f>DATE(設定・集計!$B$2,INT(A641/100),A641-INT(A641/100)*100)</f>
        <v>43799</v>
      </c>
      <c r="F641" t="str">
        <f t="shared" si="18"/>
        <v/>
      </c>
      <c r="G641" t="str">
        <f t="shared" si="19"/>
        <v/>
      </c>
    </row>
    <row r="642" spans="1:7">
      <c r="A642" s="57">
        <f>INDEX('1月'!$A$1:$E$2000,ROW()-$B$5+2,1)</f>
        <v>0</v>
      </c>
      <c r="B642" s="55" t="str">
        <f>INDEX('1月'!$A$1:$E$2000,ROW()-$B$5+2,2)&amp;IF(INDEX('1月'!$A$1:$E$2000,ROW()-$B$5+2,3)="","","／"&amp;INDEX('1月'!$A$1:$E$2000,ROW()-$B$5+2,3))</f>
        <v/>
      </c>
      <c r="C642" s="57">
        <f>INDEX('1月'!$A$1:$E$2000,ROW()-$B$5+2,4)</f>
        <v>0</v>
      </c>
      <c r="D642" s="64">
        <f>INDEX('1月'!$A$1:$E$2000,ROW()-$B$5+2,5)</f>
        <v>0</v>
      </c>
      <c r="E642" s="65">
        <f>DATE(設定・集計!$B$2,INT(A642/100),A642-INT(A642/100)*100)</f>
        <v>43799</v>
      </c>
      <c r="F642" t="str">
        <f t="shared" si="18"/>
        <v/>
      </c>
      <c r="G642" t="str">
        <f t="shared" si="19"/>
        <v/>
      </c>
    </row>
    <row r="643" spans="1:7">
      <c r="A643" s="57">
        <f>INDEX('1月'!$A$1:$E$2000,ROW()-$B$5+2,1)</f>
        <v>0</v>
      </c>
      <c r="B643" s="55" t="str">
        <f>INDEX('1月'!$A$1:$E$2000,ROW()-$B$5+2,2)&amp;IF(INDEX('1月'!$A$1:$E$2000,ROW()-$B$5+2,3)="","","／"&amp;INDEX('1月'!$A$1:$E$2000,ROW()-$B$5+2,3))</f>
        <v/>
      </c>
      <c r="C643" s="57">
        <f>INDEX('1月'!$A$1:$E$2000,ROW()-$B$5+2,4)</f>
        <v>0</v>
      </c>
      <c r="D643" s="64">
        <f>INDEX('1月'!$A$1:$E$2000,ROW()-$B$5+2,5)</f>
        <v>0</v>
      </c>
      <c r="E643" s="65">
        <f>DATE(設定・集計!$B$2,INT(A643/100),A643-INT(A643/100)*100)</f>
        <v>43799</v>
      </c>
      <c r="F643" t="str">
        <f t="shared" si="18"/>
        <v/>
      </c>
      <c r="G643" t="str">
        <f t="shared" si="19"/>
        <v/>
      </c>
    </row>
    <row r="644" spans="1:7">
      <c r="A644" s="57">
        <f>INDEX('1月'!$A$1:$E$2000,ROW()-$B$5+2,1)</f>
        <v>0</v>
      </c>
      <c r="B644" s="55" t="str">
        <f>INDEX('1月'!$A$1:$E$2000,ROW()-$B$5+2,2)&amp;IF(INDEX('1月'!$A$1:$E$2000,ROW()-$B$5+2,3)="","","／"&amp;INDEX('1月'!$A$1:$E$2000,ROW()-$B$5+2,3))</f>
        <v/>
      </c>
      <c r="C644" s="57">
        <f>INDEX('1月'!$A$1:$E$2000,ROW()-$B$5+2,4)</f>
        <v>0</v>
      </c>
      <c r="D644" s="64">
        <f>INDEX('1月'!$A$1:$E$2000,ROW()-$B$5+2,5)</f>
        <v>0</v>
      </c>
      <c r="E644" s="65">
        <f>DATE(設定・集計!$B$2,INT(A644/100),A644-INT(A644/100)*100)</f>
        <v>43799</v>
      </c>
      <c r="F644" t="str">
        <f t="shared" si="18"/>
        <v/>
      </c>
      <c r="G644" t="str">
        <f t="shared" si="19"/>
        <v/>
      </c>
    </row>
    <row r="645" spans="1:7">
      <c r="A645" s="57">
        <f>INDEX('1月'!$A$1:$E$2000,ROW()-$B$5+2,1)</f>
        <v>0</v>
      </c>
      <c r="B645" s="55" t="str">
        <f>INDEX('1月'!$A$1:$E$2000,ROW()-$B$5+2,2)&amp;IF(INDEX('1月'!$A$1:$E$2000,ROW()-$B$5+2,3)="","","／"&amp;INDEX('1月'!$A$1:$E$2000,ROW()-$B$5+2,3))</f>
        <v/>
      </c>
      <c r="C645" s="57">
        <f>INDEX('1月'!$A$1:$E$2000,ROW()-$B$5+2,4)</f>
        <v>0</v>
      </c>
      <c r="D645" s="64">
        <f>INDEX('1月'!$A$1:$E$2000,ROW()-$B$5+2,5)</f>
        <v>0</v>
      </c>
      <c r="E645" s="65">
        <f>DATE(設定・集計!$B$2,INT(A645/100),A645-INT(A645/100)*100)</f>
        <v>43799</v>
      </c>
      <c r="F645" t="str">
        <f t="shared" si="18"/>
        <v/>
      </c>
      <c r="G645" t="str">
        <f t="shared" si="19"/>
        <v/>
      </c>
    </row>
    <row r="646" spans="1:7">
      <c r="A646" s="57">
        <f>INDEX('1月'!$A$1:$E$2000,ROW()-$B$5+2,1)</f>
        <v>0</v>
      </c>
      <c r="B646" s="55" t="str">
        <f>INDEX('1月'!$A$1:$E$2000,ROW()-$B$5+2,2)&amp;IF(INDEX('1月'!$A$1:$E$2000,ROW()-$B$5+2,3)="","","／"&amp;INDEX('1月'!$A$1:$E$2000,ROW()-$B$5+2,3))</f>
        <v/>
      </c>
      <c r="C646" s="57">
        <f>INDEX('1月'!$A$1:$E$2000,ROW()-$B$5+2,4)</f>
        <v>0</v>
      </c>
      <c r="D646" s="64">
        <f>INDEX('1月'!$A$1:$E$2000,ROW()-$B$5+2,5)</f>
        <v>0</v>
      </c>
      <c r="E646" s="65">
        <f>DATE(設定・集計!$B$2,INT(A646/100),A646-INT(A646/100)*100)</f>
        <v>43799</v>
      </c>
      <c r="F646" t="str">
        <f t="shared" si="18"/>
        <v/>
      </c>
      <c r="G646" t="str">
        <f t="shared" si="19"/>
        <v/>
      </c>
    </row>
    <row r="647" spans="1:7">
      <c r="A647" s="57">
        <f>INDEX('1月'!$A$1:$E$2000,ROW()-$B$5+2,1)</f>
        <v>0</v>
      </c>
      <c r="B647" s="55" t="str">
        <f>INDEX('1月'!$A$1:$E$2000,ROW()-$B$5+2,2)&amp;IF(INDEX('1月'!$A$1:$E$2000,ROW()-$B$5+2,3)="","","／"&amp;INDEX('1月'!$A$1:$E$2000,ROW()-$B$5+2,3))</f>
        <v/>
      </c>
      <c r="C647" s="57">
        <f>INDEX('1月'!$A$1:$E$2000,ROW()-$B$5+2,4)</f>
        <v>0</v>
      </c>
      <c r="D647" s="64">
        <f>INDEX('1月'!$A$1:$E$2000,ROW()-$B$5+2,5)</f>
        <v>0</v>
      </c>
      <c r="E647" s="65">
        <f>DATE(設定・集計!$B$2,INT(A647/100),A647-INT(A647/100)*100)</f>
        <v>43799</v>
      </c>
      <c r="F647" t="str">
        <f t="shared" si="18"/>
        <v/>
      </c>
      <c r="G647" t="str">
        <f t="shared" si="19"/>
        <v/>
      </c>
    </row>
    <row r="648" spans="1:7">
      <c r="A648" s="57">
        <f>INDEX('1月'!$A$1:$E$2000,ROW()-$B$5+2,1)</f>
        <v>0</v>
      </c>
      <c r="B648" s="55" t="str">
        <f>INDEX('1月'!$A$1:$E$2000,ROW()-$B$5+2,2)&amp;IF(INDEX('1月'!$A$1:$E$2000,ROW()-$B$5+2,3)="","","／"&amp;INDEX('1月'!$A$1:$E$2000,ROW()-$B$5+2,3))</f>
        <v/>
      </c>
      <c r="C648" s="57">
        <f>INDEX('1月'!$A$1:$E$2000,ROW()-$B$5+2,4)</f>
        <v>0</v>
      </c>
      <c r="D648" s="64">
        <f>INDEX('1月'!$A$1:$E$2000,ROW()-$B$5+2,5)</f>
        <v>0</v>
      </c>
      <c r="E648" s="65">
        <f>DATE(設定・集計!$B$2,INT(A648/100),A648-INT(A648/100)*100)</f>
        <v>43799</v>
      </c>
      <c r="F648" t="str">
        <f t="shared" si="18"/>
        <v/>
      </c>
      <c r="G648" t="str">
        <f t="shared" si="19"/>
        <v/>
      </c>
    </row>
    <row r="649" spans="1:7">
      <c r="A649" s="57">
        <f>INDEX('1月'!$A$1:$E$2000,ROW()-$B$5+2,1)</f>
        <v>0</v>
      </c>
      <c r="B649" s="55" t="str">
        <f>INDEX('1月'!$A$1:$E$2000,ROW()-$B$5+2,2)&amp;IF(INDEX('1月'!$A$1:$E$2000,ROW()-$B$5+2,3)="","","／"&amp;INDEX('1月'!$A$1:$E$2000,ROW()-$B$5+2,3))</f>
        <v/>
      </c>
      <c r="C649" s="57">
        <f>INDEX('1月'!$A$1:$E$2000,ROW()-$B$5+2,4)</f>
        <v>0</v>
      </c>
      <c r="D649" s="64">
        <f>INDEX('1月'!$A$1:$E$2000,ROW()-$B$5+2,5)</f>
        <v>0</v>
      </c>
      <c r="E649" s="65">
        <f>DATE(設定・集計!$B$2,INT(A649/100),A649-INT(A649/100)*100)</f>
        <v>43799</v>
      </c>
      <c r="F649" t="str">
        <f t="shared" si="18"/>
        <v/>
      </c>
      <c r="G649" t="str">
        <f t="shared" si="19"/>
        <v/>
      </c>
    </row>
    <row r="650" spans="1:7">
      <c r="A650" s="57">
        <f>INDEX('1月'!$A$1:$E$2000,ROW()-$B$5+2,1)</f>
        <v>0</v>
      </c>
      <c r="B650" s="55" t="str">
        <f>INDEX('1月'!$A$1:$E$2000,ROW()-$B$5+2,2)&amp;IF(INDEX('1月'!$A$1:$E$2000,ROW()-$B$5+2,3)="","","／"&amp;INDEX('1月'!$A$1:$E$2000,ROW()-$B$5+2,3))</f>
        <v/>
      </c>
      <c r="C650" s="57">
        <f>INDEX('1月'!$A$1:$E$2000,ROW()-$B$5+2,4)</f>
        <v>0</v>
      </c>
      <c r="D650" s="64">
        <f>INDEX('1月'!$A$1:$E$2000,ROW()-$B$5+2,5)</f>
        <v>0</v>
      </c>
      <c r="E650" s="65">
        <f>DATE(設定・集計!$B$2,INT(A650/100),A650-INT(A650/100)*100)</f>
        <v>43799</v>
      </c>
      <c r="F650" t="str">
        <f t="shared" si="18"/>
        <v/>
      </c>
      <c r="G650" t="str">
        <f t="shared" si="19"/>
        <v/>
      </c>
    </row>
    <row r="651" spans="1:7">
      <c r="A651" s="57">
        <f>INDEX('1月'!$A$1:$E$2000,ROW()-$B$5+2,1)</f>
        <v>0</v>
      </c>
      <c r="B651" s="55" t="str">
        <f>INDEX('1月'!$A$1:$E$2000,ROW()-$B$5+2,2)&amp;IF(INDEX('1月'!$A$1:$E$2000,ROW()-$B$5+2,3)="","","／"&amp;INDEX('1月'!$A$1:$E$2000,ROW()-$B$5+2,3))</f>
        <v/>
      </c>
      <c r="C651" s="57">
        <f>INDEX('1月'!$A$1:$E$2000,ROW()-$B$5+2,4)</f>
        <v>0</v>
      </c>
      <c r="D651" s="64">
        <f>INDEX('1月'!$A$1:$E$2000,ROW()-$B$5+2,5)</f>
        <v>0</v>
      </c>
      <c r="E651" s="65">
        <f>DATE(設定・集計!$B$2,INT(A651/100),A651-INT(A651/100)*100)</f>
        <v>43799</v>
      </c>
      <c r="F651" t="str">
        <f t="shared" si="18"/>
        <v/>
      </c>
      <c r="G651" t="str">
        <f t="shared" si="19"/>
        <v/>
      </c>
    </row>
    <row r="652" spans="1:7">
      <c r="A652" s="57">
        <f>INDEX('1月'!$A$1:$E$2000,ROW()-$B$5+2,1)</f>
        <v>0</v>
      </c>
      <c r="B652" s="55" t="str">
        <f>INDEX('1月'!$A$1:$E$2000,ROW()-$B$5+2,2)&amp;IF(INDEX('1月'!$A$1:$E$2000,ROW()-$B$5+2,3)="","","／"&amp;INDEX('1月'!$A$1:$E$2000,ROW()-$B$5+2,3))</f>
        <v/>
      </c>
      <c r="C652" s="57">
        <f>INDEX('1月'!$A$1:$E$2000,ROW()-$B$5+2,4)</f>
        <v>0</v>
      </c>
      <c r="D652" s="64">
        <f>INDEX('1月'!$A$1:$E$2000,ROW()-$B$5+2,5)</f>
        <v>0</v>
      </c>
      <c r="E652" s="65">
        <f>DATE(設定・集計!$B$2,INT(A652/100),A652-INT(A652/100)*100)</f>
        <v>43799</v>
      </c>
      <c r="F652" t="str">
        <f t="shared" si="18"/>
        <v/>
      </c>
      <c r="G652" t="str">
        <f t="shared" si="19"/>
        <v/>
      </c>
    </row>
    <row r="653" spans="1:7">
      <c r="A653" s="57">
        <f>INDEX('1月'!$A$1:$E$2000,ROW()-$B$5+2,1)</f>
        <v>0</v>
      </c>
      <c r="B653" s="55" t="str">
        <f>INDEX('1月'!$A$1:$E$2000,ROW()-$B$5+2,2)&amp;IF(INDEX('1月'!$A$1:$E$2000,ROW()-$B$5+2,3)="","","／"&amp;INDEX('1月'!$A$1:$E$2000,ROW()-$B$5+2,3))</f>
        <v/>
      </c>
      <c r="C653" s="57">
        <f>INDEX('1月'!$A$1:$E$2000,ROW()-$B$5+2,4)</f>
        <v>0</v>
      </c>
      <c r="D653" s="64">
        <f>INDEX('1月'!$A$1:$E$2000,ROW()-$B$5+2,5)</f>
        <v>0</v>
      </c>
      <c r="E653" s="65">
        <f>DATE(設定・集計!$B$2,INT(A653/100),A653-INT(A653/100)*100)</f>
        <v>43799</v>
      </c>
      <c r="F653" t="str">
        <f t="shared" si="18"/>
        <v/>
      </c>
      <c r="G653" t="str">
        <f t="shared" si="19"/>
        <v/>
      </c>
    </row>
    <row r="654" spans="1:7">
      <c r="A654" s="57">
        <f>INDEX('1月'!$A$1:$E$2000,ROW()-$B$5+2,1)</f>
        <v>0</v>
      </c>
      <c r="B654" s="55" t="str">
        <f>INDEX('1月'!$A$1:$E$2000,ROW()-$B$5+2,2)&amp;IF(INDEX('1月'!$A$1:$E$2000,ROW()-$B$5+2,3)="","","／"&amp;INDEX('1月'!$A$1:$E$2000,ROW()-$B$5+2,3))</f>
        <v/>
      </c>
      <c r="C654" s="57">
        <f>INDEX('1月'!$A$1:$E$2000,ROW()-$B$5+2,4)</f>
        <v>0</v>
      </c>
      <c r="D654" s="64">
        <f>INDEX('1月'!$A$1:$E$2000,ROW()-$B$5+2,5)</f>
        <v>0</v>
      </c>
      <c r="E654" s="65">
        <f>DATE(設定・集計!$B$2,INT(A654/100),A654-INT(A654/100)*100)</f>
        <v>43799</v>
      </c>
      <c r="F654" t="str">
        <f t="shared" si="18"/>
        <v/>
      </c>
      <c r="G654" t="str">
        <f t="shared" si="19"/>
        <v/>
      </c>
    </row>
    <row r="655" spans="1:7">
      <c r="A655" s="57">
        <f>INDEX('1月'!$A$1:$E$2000,ROW()-$B$5+2,1)</f>
        <v>0</v>
      </c>
      <c r="B655" s="55" t="str">
        <f>INDEX('1月'!$A$1:$E$2000,ROW()-$B$5+2,2)&amp;IF(INDEX('1月'!$A$1:$E$2000,ROW()-$B$5+2,3)="","","／"&amp;INDEX('1月'!$A$1:$E$2000,ROW()-$B$5+2,3))</f>
        <v/>
      </c>
      <c r="C655" s="57">
        <f>INDEX('1月'!$A$1:$E$2000,ROW()-$B$5+2,4)</f>
        <v>0</v>
      </c>
      <c r="D655" s="64">
        <f>INDEX('1月'!$A$1:$E$2000,ROW()-$B$5+2,5)</f>
        <v>0</v>
      </c>
      <c r="E655" s="65">
        <f>DATE(設定・集計!$B$2,INT(A655/100),A655-INT(A655/100)*100)</f>
        <v>43799</v>
      </c>
      <c r="F655" t="str">
        <f t="shared" si="18"/>
        <v/>
      </c>
      <c r="G655" t="str">
        <f t="shared" si="19"/>
        <v/>
      </c>
    </row>
    <row r="656" spans="1:7">
      <c r="A656" s="57">
        <f>INDEX('1月'!$A$1:$E$2000,ROW()-$B$5+2,1)</f>
        <v>0</v>
      </c>
      <c r="B656" s="55" t="str">
        <f>INDEX('1月'!$A$1:$E$2000,ROW()-$B$5+2,2)&amp;IF(INDEX('1月'!$A$1:$E$2000,ROW()-$B$5+2,3)="","","／"&amp;INDEX('1月'!$A$1:$E$2000,ROW()-$B$5+2,3))</f>
        <v/>
      </c>
      <c r="C656" s="57">
        <f>INDEX('1月'!$A$1:$E$2000,ROW()-$B$5+2,4)</f>
        <v>0</v>
      </c>
      <c r="D656" s="64">
        <f>INDEX('1月'!$A$1:$E$2000,ROW()-$B$5+2,5)</f>
        <v>0</v>
      </c>
      <c r="E656" s="65">
        <f>DATE(設定・集計!$B$2,INT(A656/100),A656-INT(A656/100)*100)</f>
        <v>43799</v>
      </c>
      <c r="F656" t="str">
        <f t="shared" si="18"/>
        <v/>
      </c>
      <c r="G656" t="str">
        <f t="shared" si="19"/>
        <v/>
      </c>
    </row>
    <row r="657" spans="1:7">
      <c r="A657" s="57">
        <f>INDEX('1月'!$A$1:$E$2000,ROW()-$B$5+2,1)</f>
        <v>0</v>
      </c>
      <c r="B657" s="55" t="str">
        <f>INDEX('1月'!$A$1:$E$2000,ROW()-$B$5+2,2)&amp;IF(INDEX('1月'!$A$1:$E$2000,ROW()-$B$5+2,3)="","","／"&amp;INDEX('1月'!$A$1:$E$2000,ROW()-$B$5+2,3))</f>
        <v/>
      </c>
      <c r="C657" s="57">
        <f>INDEX('1月'!$A$1:$E$2000,ROW()-$B$5+2,4)</f>
        <v>0</v>
      </c>
      <c r="D657" s="64">
        <f>INDEX('1月'!$A$1:$E$2000,ROW()-$B$5+2,5)</f>
        <v>0</v>
      </c>
      <c r="E657" s="65">
        <f>DATE(設定・集計!$B$2,INT(A657/100),A657-INT(A657/100)*100)</f>
        <v>43799</v>
      </c>
      <c r="F657" t="str">
        <f t="shared" si="18"/>
        <v/>
      </c>
      <c r="G657" t="str">
        <f t="shared" si="19"/>
        <v/>
      </c>
    </row>
    <row r="658" spans="1:7">
      <c r="A658" s="57">
        <f>INDEX('1月'!$A$1:$E$2000,ROW()-$B$5+2,1)</f>
        <v>0</v>
      </c>
      <c r="B658" s="55" t="str">
        <f>INDEX('1月'!$A$1:$E$2000,ROW()-$B$5+2,2)&amp;IF(INDEX('1月'!$A$1:$E$2000,ROW()-$B$5+2,3)="","","／"&amp;INDEX('1月'!$A$1:$E$2000,ROW()-$B$5+2,3))</f>
        <v/>
      </c>
      <c r="C658" s="57">
        <f>INDEX('1月'!$A$1:$E$2000,ROW()-$B$5+2,4)</f>
        <v>0</v>
      </c>
      <c r="D658" s="64">
        <f>INDEX('1月'!$A$1:$E$2000,ROW()-$B$5+2,5)</f>
        <v>0</v>
      </c>
      <c r="E658" s="65">
        <f>DATE(設定・集計!$B$2,INT(A658/100),A658-INT(A658/100)*100)</f>
        <v>43799</v>
      </c>
      <c r="F658" t="str">
        <f t="shared" si="18"/>
        <v/>
      </c>
      <c r="G658" t="str">
        <f t="shared" si="19"/>
        <v/>
      </c>
    </row>
    <row r="659" spans="1:7">
      <c r="A659" s="57">
        <f>INDEX('1月'!$A$1:$E$2000,ROW()-$B$5+2,1)</f>
        <v>0</v>
      </c>
      <c r="B659" s="55" t="str">
        <f>INDEX('1月'!$A$1:$E$2000,ROW()-$B$5+2,2)&amp;IF(INDEX('1月'!$A$1:$E$2000,ROW()-$B$5+2,3)="","","／"&amp;INDEX('1月'!$A$1:$E$2000,ROW()-$B$5+2,3))</f>
        <v/>
      </c>
      <c r="C659" s="57">
        <f>INDEX('1月'!$A$1:$E$2000,ROW()-$B$5+2,4)</f>
        <v>0</v>
      </c>
      <c r="D659" s="64">
        <f>INDEX('1月'!$A$1:$E$2000,ROW()-$B$5+2,5)</f>
        <v>0</v>
      </c>
      <c r="E659" s="65">
        <f>DATE(設定・集計!$B$2,INT(A659/100),A659-INT(A659/100)*100)</f>
        <v>43799</v>
      </c>
      <c r="F659" t="str">
        <f t="shared" si="18"/>
        <v/>
      </c>
      <c r="G659" t="str">
        <f t="shared" si="19"/>
        <v/>
      </c>
    </row>
    <row r="660" spans="1:7">
      <c r="A660" s="57">
        <f>INDEX('1月'!$A$1:$E$2000,ROW()-$B$5+2,1)</f>
        <v>0</v>
      </c>
      <c r="B660" s="55" t="str">
        <f>INDEX('1月'!$A$1:$E$2000,ROW()-$B$5+2,2)&amp;IF(INDEX('1月'!$A$1:$E$2000,ROW()-$B$5+2,3)="","","／"&amp;INDEX('1月'!$A$1:$E$2000,ROW()-$B$5+2,3))</f>
        <v/>
      </c>
      <c r="C660" s="57">
        <f>INDEX('1月'!$A$1:$E$2000,ROW()-$B$5+2,4)</f>
        <v>0</v>
      </c>
      <c r="D660" s="64">
        <f>INDEX('1月'!$A$1:$E$2000,ROW()-$B$5+2,5)</f>
        <v>0</v>
      </c>
      <c r="E660" s="65">
        <f>DATE(設定・集計!$B$2,INT(A660/100),A660-INT(A660/100)*100)</f>
        <v>43799</v>
      </c>
      <c r="F660" t="str">
        <f t="shared" si="18"/>
        <v/>
      </c>
      <c r="G660" t="str">
        <f t="shared" si="19"/>
        <v/>
      </c>
    </row>
    <row r="661" spans="1:7">
      <c r="A661" s="57">
        <f>INDEX('1月'!$A$1:$E$2000,ROW()-$B$5+2,1)</f>
        <v>0</v>
      </c>
      <c r="B661" s="55" t="str">
        <f>INDEX('1月'!$A$1:$E$2000,ROW()-$B$5+2,2)&amp;IF(INDEX('1月'!$A$1:$E$2000,ROW()-$B$5+2,3)="","","／"&amp;INDEX('1月'!$A$1:$E$2000,ROW()-$B$5+2,3))</f>
        <v/>
      </c>
      <c r="C661" s="57">
        <f>INDEX('1月'!$A$1:$E$2000,ROW()-$B$5+2,4)</f>
        <v>0</v>
      </c>
      <c r="D661" s="64">
        <f>INDEX('1月'!$A$1:$E$2000,ROW()-$B$5+2,5)</f>
        <v>0</v>
      </c>
      <c r="E661" s="65">
        <f>DATE(設定・集計!$B$2,INT(A661/100),A661-INT(A661/100)*100)</f>
        <v>43799</v>
      </c>
      <c r="F661" t="str">
        <f t="shared" si="18"/>
        <v/>
      </c>
      <c r="G661" t="str">
        <f t="shared" si="19"/>
        <v/>
      </c>
    </row>
    <row r="662" spans="1:7">
      <c r="A662" s="57">
        <f>INDEX('1月'!$A$1:$E$2000,ROW()-$B$5+2,1)</f>
        <v>0</v>
      </c>
      <c r="B662" s="55" t="str">
        <f>INDEX('1月'!$A$1:$E$2000,ROW()-$B$5+2,2)&amp;IF(INDEX('1月'!$A$1:$E$2000,ROW()-$B$5+2,3)="","","／"&amp;INDEX('1月'!$A$1:$E$2000,ROW()-$B$5+2,3))</f>
        <v/>
      </c>
      <c r="C662" s="57">
        <f>INDEX('1月'!$A$1:$E$2000,ROW()-$B$5+2,4)</f>
        <v>0</v>
      </c>
      <c r="D662" s="64">
        <f>INDEX('1月'!$A$1:$E$2000,ROW()-$B$5+2,5)</f>
        <v>0</v>
      </c>
      <c r="E662" s="65">
        <f>DATE(設定・集計!$B$2,INT(A662/100),A662-INT(A662/100)*100)</f>
        <v>43799</v>
      </c>
      <c r="F662" t="str">
        <f t="shared" si="18"/>
        <v/>
      </c>
      <c r="G662" t="str">
        <f t="shared" si="19"/>
        <v/>
      </c>
    </row>
    <row r="663" spans="1:7">
      <c r="A663" s="57">
        <f>INDEX('1月'!$A$1:$E$2000,ROW()-$B$5+2,1)</f>
        <v>0</v>
      </c>
      <c r="B663" s="55" t="str">
        <f>INDEX('1月'!$A$1:$E$2000,ROW()-$B$5+2,2)&amp;IF(INDEX('1月'!$A$1:$E$2000,ROW()-$B$5+2,3)="","","／"&amp;INDEX('1月'!$A$1:$E$2000,ROW()-$B$5+2,3))</f>
        <v/>
      </c>
      <c r="C663" s="57">
        <f>INDEX('1月'!$A$1:$E$2000,ROW()-$B$5+2,4)</f>
        <v>0</v>
      </c>
      <c r="D663" s="64">
        <f>INDEX('1月'!$A$1:$E$2000,ROW()-$B$5+2,5)</f>
        <v>0</v>
      </c>
      <c r="E663" s="65">
        <f>DATE(設定・集計!$B$2,INT(A663/100),A663-INT(A663/100)*100)</f>
        <v>43799</v>
      </c>
      <c r="F663" t="str">
        <f t="shared" si="18"/>
        <v/>
      </c>
      <c r="G663" t="str">
        <f t="shared" si="19"/>
        <v/>
      </c>
    </row>
    <row r="664" spans="1:7">
      <c r="A664" s="57">
        <f>INDEX('1月'!$A$1:$E$2000,ROW()-$B$5+2,1)</f>
        <v>0</v>
      </c>
      <c r="B664" s="55" t="str">
        <f>INDEX('1月'!$A$1:$E$2000,ROW()-$B$5+2,2)&amp;IF(INDEX('1月'!$A$1:$E$2000,ROW()-$B$5+2,3)="","","／"&amp;INDEX('1月'!$A$1:$E$2000,ROW()-$B$5+2,3))</f>
        <v/>
      </c>
      <c r="C664" s="57">
        <f>INDEX('1月'!$A$1:$E$2000,ROW()-$B$5+2,4)</f>
        <v>0</v>
      </c>
      <c r="D664" s="64">
        <f>INDEX('1月'!$A$1:$E$2000,ROW()-$B$5+2,5)</f>
        <v>0</v>
      </c>
      <c r="E664" s="65">
        <f>DATE(設定・集計!$B$2,INT(A664/100),A664-INT(A664/100)*100)</f>
        <v>43799</v>
      </c>
      <c r="F664" t="str">
        <f t="shared" si="18"/>
        <v/>
      </c>
      <c r="G664" t="str">
        <f t="shared" si="19"/>
        <v/>
      </c>
    </row>
    <row r="665" spans="1:7">
      <c r="A665" s="57">
        <f>INDEX('1月'!$A$1:$E$2000,ROW()-$B$5+2,1)</f>
        <v>0</v>
      </c>
      <c r="B665" s="55" t="str">
        <f>INDEX('1月'!$A$1:$E$2000,ROW()-$B$5+2,2)&amp;IF(INDEX('1月'!$A$1:$E$2000,ROW()-$B$5+2,3)="","","／"&amp;INDEX('1月'!$A$1:$E$2000,ROW()-$B$5+2,3))</f>
        <v/>
      </c>
      <c r="C665" s="57">
        <f>INDEX('1月'!$A$1:$E$2000,ROW()-$B$5+2,4)</f>
        <v>0</v>
      </c>
      <c r="D665" s="64">
        <f>INDEX('1月'!$A$1:$E$2000,ROW()-$B$5+2,5)</f>
        <v>0</v>
      </c>
      <c r="E665" s="65">
        <f>DATE(設定・集計!$B$2,INT(A665/100),A665-INT(A665/100)*100)</f>
        <v>43799</v>
      </c>
      <c r="F665" t="str">
        <f t="shared" si="18"/>
        <v/>
      </c>
      <c r="G665" t="str">
        <f t="shared" si="19"/>
        <v/>
      </c>
    </row>
    <row r="666" spans="1:7">
      <c r="A666" s="57">
        <f>INDEX('1月'!$A$1:$E$2000,ROW()-$B$5+2,1)</f>
        <v>0</v>
      </c>
      <c r="B666" s="55" t="str">
        <f>INDEX('1月'!$A$1:$E$2000,ROW()-$B$5+2,2)&amp;IF(INDEX('1月'!$A$1:$E$2000,ROW()-$B$5+2,3)="","","／"&amp;INDEX('1月'!$A$1:$E$2000,ROW()-$B$5+2,3))</f>
        <v/>
      </c>
      <c r="C666" s="57">
        <f>INDEX('1月'!$A$1:$E$2000,ROW()-$B$5+2,4)</f>
        <v>0</v>
      </c>
      <c r="D666" s="64">
        <f>INDEX('1月'!$A$1:$E$2000,ROW()-$B$5+2,5)</f>
        <v>0</v>
      </c>
      <c r="E666" s="65">
        <f>DATE(設定・集計!$B$2,INT(A666/100),A666-INT(A666/100)*100)</f>
        <v>43799</v>
      </c>
      <c r="F666" t="str">
        <f t="shared" si="18"/>
        <v/>
      </c>
      <c r="G666" t="str">
        <f t="shared" si="19"/>
        <v/>
      </c>
    </row>
    <row r="667" spans="1:7">
      <c r="A667" s="57">
        <f>INDEX('1月'!$A$1:$E$2000,ROW()-$B$5+2,1)</f>
        <v>0</v>
      </c>
      <c r="B667" s="55" t="str">
        <f>INDEX('1月'!$A$1:$E$2000,ROW()-$B$5+2,2)&amp;IF(INDEX('1月'!$A$1:$E$2000,ROW()-$B$5+2,3)="","","／"&amp;INDEX('1月'!$A$1:$E$2000,ROW()-$B$5+2,3))</f>
        <v/>
      </c>
      <c r="C667" s="57">
        <f>INDEX('1月'!$A$1:$E$2000,ROW()-$B$5+2,4)</f>
        <v>0</v>
      </c>
      <c r="D667" s="64">
        <f>INDEX('1月'!$A$1:$E$2000,ROW()-$B$5+2,5)</f>
        <v>0</v>
      </c>
      <c r="E667" s="65">
        <f>DATE(設定・集計!$B$2,INT(A667/100),A667-INT(A667/100)*100)</f>
        <v>43799</v>
      </c>
      <c r="F667" t="str">
        <f t="shared" si="18"/>
        <v/>
      </c>
      <c r="G667" t="str">
        <f t="shared" si="19"/>
        <v/>
      </c>
    </row>
    <row r="668" spans="1:7">
      <c r="A668" s="57">
        <f>INDEX('1月'!$A$1:$E$2000,ROW()-$B$5+2,1)</f>
        <v>0</v>
      </c>
      <c r="B668" s="55" t="str">
        <f>INDEX('1月'!$A$1:$E$2000,ROW()-$B$5+2,2)&amp;IF(INDEX('1月'!$A$1:$E$2000,ROW()-$B$5+2,3)="","","／"&amp;INDEX('1月'!$A$1:$E$2000,ROW()-$B$5+2,3))</f>
        <v/>
      </c>
      <c r="C668" s="57">
        <f>INDEX('1月'!$A$1:$E$2000,ROW()-$B$5+2,4)</f>
        <v>0</v>
      </c>
      <c r="D668" s="64">
        <f>INDEX('1月'!$A$1:$E$2000,ROW()-$B$5+2,5)</f>
        <v>0</v>
      </c>
      <c r="E668" s="65">
        <f>DATE(設定・集計!$B$2,INT(A668/100),A668-INT(A668/100)*100)</f>
        <v>43799</v>
      </c>
      <c r="F668" t="str">
        <f t="shared" si="18"/>
        <v/>
      </c>
      <c r="G668" t="str">
        <f t="shared" si="19"/>
        <v/>
      </c>
    </row>
    <row r="669" spans="1:7">
      <c r="A669" s="57">
        <f>INDEX('1月'!$A$1:$E$2000,ROW()-$B$5+2,1)</f>
        <v>0</v>
      </c>
      <c r="B669" s="55" t="str">
        <f>INDEX('1月'!$A$1:$E$2000,ROW()-$B$5+2,2)&amp;IF(INDEX('1月'!$A$1:$E$2000,ROW()-$B$5+2,3)="","","／"&amp;INDEX('1月'!$A$1:$E$2000,ROW()-$B$5+2,3))</f>
        <v/>
      </c>
      <c r="C669" s="57">
        <f>INDEX('1月'!$A$1:$E$2000,ROW()-$B$5+2,4)</f>
        <v>0</v>
      </c>
      <c r="D669" s="64">
        <f>INDEX('1月'!$A$1:$E$2000,ROW()-$B$5+2,5)</f>
        <v>0</v>
      </c>
      <c r="E669" s="65">
        <f>DATE(設定・集計!$B$2,INT(A669/100),A669-INT(A669/100)*100)</f>
        <v>43799</v>
      </c>
      <c r="F669" t="str">
        <f t="shared" si="18"/>
        <v/>
      </c>
      <c r="G669" t="str">
        <f t="shared" si="19"/>
        <v/>
      </c>
    </row>
    <row r="670" spans="1:7">
      <c r="A670" s="57">
        <f>INDEX('1月'!$A$1:$E$2000,ROW()-$B$5+2,1)</f>
        <v>0</v>
      </c>
      <c r="B670" s="55" t="str">
        <f>INDEX('1月'!$A$1:$E$2000,ROW()-$B$5+2,2)&amp;IF(INDEX('1月'!$A$1:$E$2000,ROW()-$B$5+2,3)="","","／"&amp;INDEX('1月'!$A$1:$E$2000,ROW()-$B$5+2,3))</f>
        <v/>
      </c>
      <c r="C670" s="57">
        <f>INDEX('1月'!$A$1:$E$2000,ROW()-$B$5+2,4)</f>
        <v>0</v>
      </c>
      <c r="D670" s="64">
        <f>INDEX('1月'!$A$1:$E$2000,ROW()-$B$5+2,5)</f>
        <v>0</v>
      </c>
      <c r="E670" s="65">
        <f>DATE(設定・集計!$B$2,INT(A670/100),A670-INT(A670/100)*100)</f>
        <v>43799</v>
      </c>
      <c r="F670" t="str">
        <f t="shared" si="18"/>
        <v/>
      </c>
      <c r="G670" t="str">
        <f t="shared" si="19"/>
        <v/>
      </c>
    </row>
    <row r="671" spans="1:7">
      <c r="A671" s="57">
        <f>INDEX('1月'!$A$1:$E$2000,ROW()-$B$5+2,1)</f>
        <v>0</v>
      </c>
      <c r="B671" s="55" t="str">
        <f>INDEX('1月'!$A$1:$E$2000,ROW()-$B$5+2,2)&amp;IF(INDEX('1月'!$A$1:$E$2000,ROW()-$B$5+2,3)="","","／"&amp;INDEX('1月'!$A$1:$E$2000,ROW()-$B$5+2,3))</f>
        <v/>
      </c>
      <c r="C671" s="57">
        <f>INDEX('1月'!$A$1:$E$2000,ROW()-$B$5+2,4)</f>
        <v>0</v>
      </c>
      <c r="D671" s="64">
        <f>INDEX('1月'!$A$1:$E$2000,ROW()-$B$5+2,5)</f>
        <v>0</v>
      </c>
      <c r="E671" s="65">
        <f>DATE(設定・集計!$B$2,INT(A671/100),A671-INT(A671/100)*100)</f>
        <v>43799</v>
      </c>
      <c r="F671" t="str">
        <f t="shared" si="18"/>
        <v/>
      </c>
      <c r="G671" t="str">
        <f t="shared" si="19"/>
        <v/>
      </c>
    </row>
    <row r="672" spans="1:7">
      <c r="A672" s="57">
        <f>INDEX('1月'!$A$1:$E$2000,ROW()-$B$5+2,1)</f>
        <v>0</v>
      </c>
      <c r="B672" s="55" t="str">
        <f>INDEX('1月'!$A$1:$E$2000,ROW()-$B$5+2,2)&amp;IF(INDEX('1月'!$A$1:$E$2000,ROW()-$B$5+2,3)="","","／"&amp;INDEX('1月'!$A$1:$E$2000,ROW()-$B$5+2,3))</f>
        <v/>
      </c>
      <c r="C672" s="57">
        <f>INDEX('1月'!$A$1:$E$2000,ROW()-$B$5+2,4)</f>
        <v>0</v>
      </c>
      <c r="D672" s="64">
        <f>INDEX('1月'!$A$1:$E$2000,ROW()-$B$5+2,5)</f>
        <v>0</v>
      </c>
      <c r="E672" s="65">
        <f>DATE(設定・集計!$B$2,INT(A672/100),A672-INT(A672/100)*100)</f>
        <v>43799</v>
      </c>
      <c r="F672" t="str">
        <f t="shared" si="18"/>
        <v/>
      </c>
      <c r="G672" t="str">
        <f t="shared" si="19"/>
        <v/>
      </c>
    </row>
    <row r="673" spans="1:7">
      <c r="A673" s="57">
        <f>INDEX('1月'!$A$1:$E$2000,ROW()-$B$5+2,1)</f>
        <v>0</v>
      </c>
      <c r="B673" s="55" t="str">
        <f>INDEX('1月'!$A$1:$E$2000,ROW()-$B$5+2,2)&amp;IF(INDEX('1月'!$A$1:$E$2000,ROW()-$B$5+2,3)="","","／"&amp;INDEX('1月'!$A$1:$E$2000,ROW()-$B$5+2,3))</f>
        <v/>
      </c>
      <c r="C673" s="57">
        <f>INDEX('1月'!$A$1:$E$2000,ROW()-$B$5+2,4)</f>
        <v>0</v>
      </c>
      <c r="D673" s="64">
        <f>INDEX('1月'!$A$1:$E$2000,ROW()-$B$5+2,5)</f>
        <v>0</v>
      </c>
      <c r="E673" s="65">
        <f>DATE(設定・集計!$B$2,INT(A673/100),A673-INT(A673/100)*100)</f>
        <v>43799</v>
      </c>
      <c r="F673" t="str">
        <f t="shared" si="18"/>
        <v/>
      </c>
      <c r="G673" t="str">
        <f t="shared" si="19"/>
        <v/>
      </c>
    </row>
    <row r="674" spans="1:7">
      <c r="A674" s="57">
        <f>INDEX('1月'!$A$1:$E$2000,ROW()-$B$5+2,1)</f>
        <v>0</v>
      </c>
      <c r="B674" s="55" t="str">
        <f>INDEX('1月'!$A$1:$E$2000,ROW()-$B$5+2,2)&amp;IF(INDEX('1月'!$A$1:$E$2000,ROW()-$B$5+2,3)="","","／"&amp;INDEX('1月'!$A$1:$E$2000,ROW()-$B$5+2,3))</f>
        <v/>
      </c>
      <c r="C674" s="57">
        <f>INDEX('1月'!$A$1:$E$2000,ROW()-$B$5+2,4)</f>
        <v>0</v>
      </c>
      <c r="D674" s="64">
        <f>INDEX('1月'!$A$1:$E$2000,ROW()-$B$5+2,5)</f>
        <v>0</v>
      </c>
      <c r="E674" s="65">
        <f>DATE(設定・集計!$B$2,INT(A674/100),A674-INT(A674/100)*100)</f>
        <v>43799</v>
      </c>
      <c r="F674" t="str">
        <f t="shared" si="18"/>
        <v/>
      </c>
      <c r="G674" t="str">
        <f t="shared" si="19"/>
        <v/>
      </c>
    </row>
    <row r="675" spans="1:7">
      <c r="A675" s="57">
        <f>INDEX('1月'!$A$1:$E$2000,ROW()-$B$5+2,1)</f>
        <v>0</v>
      </c>
      <c r="B675" s="55" t="str">
        <f>INDEX('1月'!$A$1:$E$2000,ROW()-$B$5+2,2)&amp;IF(INDEX('1月'!$A$1:$E$2000,ROW()-$B$5+2,3)="","","／"&amp;INDEX('1月'!$A$1:$E$2000,ROW()-$B$5+2,3))</f>
        <v/>
      </c>
      <c r="C675" s="57">
        <f>INDEX('1月'!$A$1:$E$2000,ROW()-$B$5+2,4)</f>
        <v>0</v>
      </c>
      <c r="D675" s="64">
        <f>INDEX('1月'!$A$1:$E$2000,ROW()-$B$5+2,5)</f>
        <v>0</v>
      </c>
      <c r="E675" s="65">
        <f>DATE(設定・集計!$B$2,INT(A675/100),A675-INT(A675/100)*100)</f>
        <v>43799</v>
      </c>
      <c r="F675" t="str">
        <f t="shared" si="18"/>
        <v/>
      </c>
      <c r="G675" t="str">
        <f t="shared" si="19"/>
        <v/>
      </c>
    </row>
    <row r="676" spans="1:7">
      <c r="A676" s="57">
        <f>INDEX('1月'!$A$1:$E$2000,ROW()-$B$5+2,1)</f>
        <v>0</v>
      </c>
      <c r="B676" s="55" t="str">
        <f>INDEX('1月'!$A$1:$E$2000,ROW()-$B$5+2,2)&amp;IF(INDEX('1月'!$A$1:$E$2000,ROW()-$B$5+2,3)="","","／"&amp;INDEX('1月'!$A$1:$E$2000,ROW()-$B$5+2,3))</f>
        <v/>
      </c>
      <c r="C676" s="57">
        <f>INDEX('1月'!$A$1:$E$2000,ROW()-$B$5+2,4)</f>
        <v>0</v>
      </c>
      <c r="D676" s="64">
        <f>INDEX('1月'!$A$1:$E$2000,ROW()-$B$5+2,5)</f>
        <v>0</v>
      </c>
      <c r="E676" s="65">
        <f>DATE(設定・集計!$B$2,INT(A676/100),A676-INT(A676/100)*100)</f>
        <v>43799</v>
      </c>
      <c r="F676" t="str">
        <f t="shared" si="18"/>
        <v/>
      </c>
      <c r="G676" t="str">
        <f t="shared" si="19"/>
        <v/>
      </c>
    </row>
    <row r="677" spans="1:7">
      <c r="A677" s="57">
        <f>INDEX('1月'!$A$1:$E$2000,ROW()-$B$5+2,1)</f>
        <v>0</v>
      </c>
      <c r="B677" s="55" t="str">
        <f>INDEX('1月'!$A$1:$E$2000,ROW()-$B$5+2,2)&amp;IF(INDEX('1月'!$A$1:$E$2000,ROW()-$B$5+2,3)="","","／"&amp;INDEX('1月'!$A$1:$E$2000,ROW()-$B$5+2,3))</f>
        <v/>
      </c>
      <c r="C677" s="57">
        <f>INDEX('1月'!$A$1:$E$2000,ROW()-$B$5+2,4)</f>
        <v>0</v>
      </c>
      <c r="D677" s="64">
        <f>INDEX('1月'!$A$1:$E$2000,ROW()-$B$5+2,5)</f>
        <v>0</v>
      </c>
      <c r="E677" s="65">
        <f>DATE(設定・集計!$B$2,INT(A677/100),A677-INT(A677/100)*100)</f>
        <v>43799</v>
      </c>
      <c r="F677" t="str">
        <f t="shared" si="18"/>
        <v/>
      </c>
      <c r="G677" t="str">
        <f t="shared" si="19"/>
        <v/>
      </c>
    </row>
    <row r="678" spans="1:7">
      <c r="A678" s="57">
        <f>INDEX('1月'!$A$1:$E$2000,ROW()-$B$5+2,1)</f>
        <v>0</v>
      </c>
      <c r="B678" s="55" t="str">
        <f>INDEX('1月'!$A$1:$E$2000,ROW()-$B$5+2,2)&amp;IF(INDEX('1月'!$A$1:$E$2000,ROW()-$B$5+2,3)="","","／"&amp;INDEX('1月'!$A$1:$E$2000,ROW()-$B$5+2,3))</f>
        <v/>
      </c>
      <c r="C678" s="57">
        <f>INDEX('1月'!$A$1:$E$2000,ROW()-$B$5+2,4)</f>
        <v>0</v>
      </c>
      <c r="D678" s="64">
        <f>INDEX('1月'!$A$1:$E$2000,ROW()-$B$5+2,5)</f>
        <v>0</v>
      </c>
      <c r="E678" s="65">
        <f>DATE(設定・集計!$B$2,INT(A678/100),A678-INT(A678/100)*100)</f>
        <v>43799</v>
      </c>
      <c r="F678" t="str">
        <f t="shared" ref="F678:F741" si="20">IF(A678=0,"",A678*10000+ROW())</f>
        <v/>
      </c>
      <c r="G678" t="str">
        <f t="shared" si="19"/>
        <v/>
      </c>
    </row>
    <row r="679" spans="1:7">
      <c r="A679" s="57">
        <f>INDEX('1月'!$A$1:$E$2000,ROW()-$B$5+2,1)</f>
        <v>0</v>
      </c>
      <c r="B679" s="55" t="str">
        <f>INDEX('1月'!$A$1:$E$2000,ROW()-$B$5+2,2)&amp;IF(INDEX('1月'!$A$1:$E$2000,ROW()-$B$5+2,3)="","","／"&amp;INDEX('1月'!$A$1:$E$2000,ROW()-$B$5+2,3))</f>
        <v/>
      </c>
      <c r="C679" s="57">
        <f>INDEX('1月'!$A$1:$E$2000,ROW()-$B$5+2,4)</f>
        <v>0</v>
      </c>
      <c r="D679" s="64">
        <f>INDEX('1月'!$A$1:$E$2000,ROW()-$B$5+2,5)</f>
        <v>0</v>
      </c>
      <c r="E679" s="65">
        <f>DATE(設定・集計!$B$2,INT(A679/100),A679-INT(A679/100)*100)</f>
        <v>43799</v>
      </c>
      <c r="F679" t="str">
        <f t="shared" si="20"/>
        <v/>
      </c>
      <c r="G679" t="str">
        <f t="shared" si="19"/>
        <v/>
      </c>
    </row>
    <row r="680" spans="1:7">
      <c r="A680" s="57">
        <f>INDEX('1月'!$A$1:$E$2000,ROW()-$B$5+2,1)</f>
        <v>0</v>
      </c>
      <c r="B680" s="55" t="str">
        <f>INDEX('1月'!$A$1:$E$2000,ROW()-$B$5+2,2)&amp;IF(INDEX('1月'!$A$1:$E$2000,ROW()-$B$5+2,3)="","","／"&amp;INDEX('1月'!$A$1:$E$2000,ROW()-$B$5+2,3))</f>
        <v/>
      </c>
      <c r="C680" s="57">
        <f>INDEX('1月'!$A$1:$E$2000,ROW()-$B$5+2,4)</f>
        <v>0</v>
      </c>
      <c r="D680" s="64">
        <f>INDEX('1月'!$A$1:$E$2000,ROW()-$B$5+2,5)</f>
        <v>0</v>
      </c>
      <c r="E680" s="65">
        <f>DATE(設定・集計!$B$2,INT(A680/100),A680-INT(A680/100)*100)</f>
        <v>43799</v>
      </c>
      <c r="F680" t="str">
        <f t="shared" si="20"/>
        <v/>
      </c>
      <c r="G680" t="str">
        <f t="shared" si="19"/>
        <v/>
      </c>
    </row>
    <row r="681" spans="1:7">
      <c r="A681" s="57">
        <f>INDEX('1月'!$A$1:$E$2000,ROW()-$B$5+2,1)</f>
        <v>0</v>
      </c>
      <c r="B681" s="55" t="str">
        <f>INDEX('1月'!$A$1:$E$2000,ROW()-$B$5+2,2)&amp;IF(INDEX('1月'!$A$1:$E$2000,ROW()-$B$5+2,3)="","","／"&amp;INDEX('1月'!$A$1:$E$2000,ROW()-$B$5+2,3))</f>
        <v/>
      </c>
      <c r="C681" s="57">
        <f>INDEX('1月'!$A$1:$E$2000,ROW()-$B$5+2,4)</f>
        <v>0</v>
      </c>
      <c r="D681" s="64">
        <f>INDEX('1月'!$A$1:$E$2000,ROW()-$B$5+2,5)</f>
        <v>0</v>
      </c>
      <c r="E681" s="65">
        <f>DATE(設定・集計!$B$2,INT(A681/100),A681-INT(A681/100)*100)</f>
        <v>43799</v>
      </c>
      <c r="F681" t="str">
        <f t="shared" si="20"/>
        <v/>
      </c>
      <c r="G681" t="str">
        <f t="shared" si="19"/>
        <v/>
      </c>
    </row>
    <row r="682" spans="1:7">
      <c r="A682" s="57">
        <f>INDEX('1月'!$A$1:$E$2000,ROW()-$B$5+2,1)</f>
        <v>0</v>
      </c>
      <c r="B682" s="55" t="str">
        <f>INDEX('1月'!$A$1:$E$2000,ROW()-$B$5+2,2)&amp;IF(INDEX('1月'!$A$1:$E$2000,ROW()-$B$5+2,3)="","","／"&amp;INDEX('1月'!$A$1:$E$2000,ROW()-$B$5+2,3))</f>
        <v/>
      </c>
      <c r="C682" s="57">
        <f>INDEX('1月'!$A$1:$E$2000,ROW()-$B$5+2,4)</f>
        <v>0</v>
      </c>
      <c r="D682" s="64">
        <f>INDEX('1月'!$A$1:$E$2000,ROW()-$B$5+2,5)</f>
        <v>0</v>
      </c>
      <c r="E682" s="65">
        <f>DATE(設定・集計!$B$2,INT(A682/100),A682-INT(A682/100)*100)</f>
        <v>43799</v>
      </c>
      <c r="F682" t="str">
        <f t="shared" si="20"/>
        <v/>
      </c>
      <c r="G682" t="str">
        <f t="shared" si="19"/>
        <v/>
      </c>
    </row>
    <row r="683" spans="1:7">
      <c r="A683" s="57">
        <f>INDEX('1月'!$A$1:$E$2000,ROW()-$B$5+2,1)</f>
        <v>0</v>
      </c>
      <c r="B683" s="55" t="str">
        <f>INDEX('1月'!$A$1:$E$2000,ROW()-$B$5+2,2)&amp;IF(INDEX('1月'!$A$1:$E$2000,ROW()-$B$5+2,3)="","","／"&amp;INDEX('1月'!$A$1:$E$2000,ROW()-$B$5+2,3))</f>
        <v/>
      </c>
      <c r="C683" s="57">
        <f>INDEX('1月'!$A$1:$E$2000,ROW()-$B$5+2,4)</f>
        <v>0</v>
      </c>
      <c r="D683" s="64">
        <f>INDEX('1月'!$A$1:$E$2000,ROW()-$B$5+2,5)</f>
        <v>0</v>
      </c>
      <c r="E683" s="65">
        <f>DATE(設定・集計!$B$2,INT(A683/100),A683-INT(A683/100)*100)</f>
        <v>43799</v>
      </c>
      <c r="F683" t="str">
        <f t="shared" si="20"/>
        <v/>
      </c>
      <c r="G683" t="str">
        <f t="shared" si="19"/>
        <v/>
      </c>
    </row>
    <row r="684" spans="1:7">
      <c r="A684" s="57">
        <f>INDEX('1月'!$A$1:$E$2000,ROW()-$B$5+2,1)</f>
        <v>0</v>
      </c>
      <c r="B684" s="55" t="str">
        <f>INDEX('1月'!$A$1:$E$2000,ROW()-$B$5+2,2)&amp;IF(INDEX('1月'!$A$1:$E$2000,ROW()-$B$5+2,3)="","","／"&amp;INDEX('1月'!$A$1:$E$2000,ROW()-$B$5+2,3))</f>
        <v/>
      </c>
      <c r="C684" s="57">
        <f>INDEX('1月'!$A$1:$E$2000,ROW()-$B$5+2,4)</f>
        <v>0</v>
      </c>
      <c r="D684" s="64">
        <f>INDEX('1月'!$A$1:$E$2000,ROW()-$B$5+2,5)</f>
        <v>0</v>
      </c>
      <c r="E684" s="65">
        <f>DATE(設定・集計!$B$2,INT(A684/100),A684-INT(A684/100)*100)</f>
        <v>43799</v>
      </c>
      <c r="F684" t="str">
        <f t="shared" si="20"/>
        <v/>
      </c>
      <c r="G684" t="str">
        <f t="shared" si="19"/>
        <v/>
      </c>
    </row>
    <row r="685" spans="1:7">
      <c r="A685" s="57">
        <f>INDEX('1月'!$A$1:$E$2000,ROW()-$B$5+2,1)</f>
        <v>0</v>
      </c>
      <c r="B685" s="55" t="str">
        <f>INDEX('1月'!$A$1:$E$2000,ROW()-$B$5+2,2)&amp;IF(INDEX('1月'!$A$1:$E$2000,ROW()-$B$5+2,3)="","","／"&amp;INDEX('1月'!$A$1:$E$2000,ROW()-$B$5+2,3))</f>
        <v/>
      </c>
      <c r="C685" s="57">
        <f>INDEX('1月'!$A$1:$E$2000,ROW()-$B$5+2,4)</f>
        <v>0</v>
      </c>
      <c r="D685" s="64">
        <f>INDEX('1月'!$A$1:$E$2000,ROW()-$B$5+2,5)</f>
        <v>0</v>
      </c>
      <c r="E685" s="65">
        <f>DATE(設定・集計!$B$2,INT(A685/100),A685-INT(A685/100)*100)</f>
        <v>43799</v>
      </c>
      <c r="F685" t="str">
        <f t="shared" si="20"/>
        <v/>
      </c>
      <c r="G685" t="str">
        <f t="shared" si="19"/>
        <v/>
      </c>
    </row>
    <row r="686" spans="1:7">
      <c r="A686" s="57">
        <f>INDEX('1月'!$A$1:$E$2000,ROW()-$B$5+2,1)</f>
        <v>0</v>
      </c>
      <c r="B686" s="55" t="str">
        <f>INDEX('1月'!$A$1:$E$2000,ROW()-$B$5+2,2)&amp;IF(INDEX('1月'!$A$1:$E$2000,ROW()-$B$5+2,3)="","","／"&amp;INDEX('1月'!$A$1:$E$2000,ROW()-$B$5+2,3))</f>
        <v/>
      </c>
      <c r="C686" s="57">
        <f>INDEX('1月'!$A$1:$E$2000,ROW()-$B$5+2,4)</f>
        <v>0</v>
      </c>
      <c r="D686" s="64">
        <f>INDEX('1月'!$A$1:$E$2000,ROW()-$B$5+2,5)</f>
        <v>0</v>
      </c>
      <c r="E686" s="65">
        <f>DATE(設定・集計!$B$2,INT(A686/100),A686-INT(A686/100)*100)</f>
        <v>43799</v>
      </c>
      <c r="F686" t="str">
        <f t="shared" si="20"/>
        <v/>
      </c>
      <c r="G686" t="str">
        <f t="shared" si="19"/>
        <v/>
      </c>
    </row>
    <row r="687" spans="1:7">
      <c r="A687" s="57">
        <f>INDEX('1月'!$A$1:$E$2000,ROW()-$B$5+2,1)</f>
        <v>0</v>
      </c>
      <c r="B687" s="55" t="str">
        <f>INDEX('1月'!$A$1:$E$2000,ROW()-$B$5+2,2)&amp;IF(INDEX('1月'!$A$1:$E$2000,ROW()-$B$5+2,3)="","","／"&amp;INDEX('1月'!$A$1:$E$2000,ROW()-$B$5+2,3))</f>
        <v/>
      </c>
      <c r="C687" s="57">
        <f>INDEX('1月'!$A$1:$E$2000,ROW()-$B$5+2,4)</f>
        <v>0</v>
      </c>
      <c r="D687" s="64">
        <f>INDEX('1月'!$A$1:$E$2000,ROW()-$B$5+2,5)</f>
        <v>0</v>
      </c>
      <c r="E687" s="65">
        <f>DATE(設定・集計!$B$2,INT(A687/100),A687-INT(A687/100)*100)</f>
        <v>43799</v>
      </c>
      <c r="F687" t="str">
        <f t="shared" si="20"/>
        <v/>
      </c>
      <c r="G687" t="str">
        <f t="shared" ref="G687:G750" si="21">IF(F687="","",RANK(F687,$F$46:$F$6000,1))</f>
        <v/>
      </c>
    </row>
    <row r="688" spans="1:7">
      <c r="A688" s="57">
        <f>INDEX('1月'!$A$1:$E$2000,ROW()-$B$5+2,1)</f>
        <v>0</v>
      </c>
      <c r="B688" s="55" t="str">
        <f>INDEX('1月'!$A$1:$E$2000,ROW()-$B$5+2,2)&amp;IF(INDEX('1月'!$A$1:$E$2000,ROW()-$B$5+2,3)="","","／"&amp;INDEX('1月'!$A$1:$E$2000,ROW()-$B$5+2,3))</f>
        <v/>
      </c>
      <c r="C688" s="57">
        <f>INDEX('1月'!$A$1:$E$2000,ROW()-$B$5+2,4)</f>
        <v>0</v>
      </c>
      <c r="D688" s="64">
        <f>INDEX('1月'!$A$1:$E$2000,ROW()-$B$5+2,5)</f>
        <v>0</v>
      </c>
      <c r="E688" s="65">
        <f>DATE(設定・集計!$B$2,INT(A688/100),A688-INT(A688/100)*100)</f>
        <v>43799</v>
      </c>
      <c r="F688" t="str">
        <f t="shared" si="20"/>
        <v/>
      </c>
      <c r="G688" t="str">
        <f t="shared" si="21"/>
        <v/>
      </c>
    </row>
    <row r="689" spans="1:7">
      <c r="A689" s="57">
        <f>INDEX('1月'!$A$1:$E$2000,ROW()-$B$5+2,1)</f>
        <v>0</v>
      </c>
      <c r="B689" s="55" t="str">
        <f>INDEX('1月'!$A$1:$E$2000,ROW()-$B$5+2,2)&amp;IF(INDEX('1月'!$A$1:$E$2000,ROW()-$B$5+2,3)="","","／"&amp;INDEX('1月'!$A$1:$E$2000,ROW()-$B$5+2,3))</f>
        <v/>
      </c>
      <c r="C689" s="57">
        <f>INDEX('1月'!$A$1:$E$2000,ROW()-$B$5+2,4)</f>
        <v>0</v>
      </c>
      <c r="D689" s="64">
        <f>INDEX('1月'!$A$1:$E$2000,ROW()-$B$5+2,5)</f>
        <v>0</v>
      </c>
      <c r="E689" s="65">
        <f>DATE(設定・集計!$B$2,INT(A689/100),A689-INT(A689/100)*100)</f>
        <v>43799</v>
      </c>
      <c r="F689" t="str">
        <f t="shared" si="20"/>
        <v/>
      </c>
      <c r="G689" t="str">
        <f t="shared" si="21"/>
        <v/>
      </c>
    </row>
    <row r="690" spans="1:7">
      <c r="A690" s="57">
        <f>INDEX('1月'!$A$1:$E$2000,ROW()-$B$5+2,1)</f>
        <v>0</v>
      </c>
      <c r="B690" s="55" t="str">
        <f>INDEX('1月'!$A$1:$E$2000,ROW()-$B$5+2,2)&amp;IF(INDEX('1月'!$A$1:$E$2000,ROW()-$B$5+2,3)="","","／"&amp;INDEX('1月'!$A$1:$E$2000,ROW()-$B$5+2,3))</f>
        <v/>
      </c>
      <c r="C690" s="57">
        <f>INDEX('1月'!$A$1:$E$2000,ROW()-$B$5+2,4)</f>
        <v>0</v>
      </c>
      <c r="D690" s="64">
        <f>INDEX('1月'!$A$1:$E$2000,ROW()-$B$5+2,5)</f>
        <v>0</v>
      </c>
      <c r="E690" s="65">
        <f>DATE(設定・集計!$B$2,INT(A690/100),A690-INT(A690/100)*100)</f>
        <v>43799</v>
      </c>
      <c r="F690" t="str">
        <f t="shared" si="20"/>
        <v/>
      </c>
      <c r="G690" t="str">
        <f t="shared" si="21"/>
        <v/>
      </c>
    </row>
    <row r="691" spans="1:7">
      <c r="A691" s="57">
        <f>INDEX('1月'!$A$1:$E$2000,ROW()-$B$5+2,1)</f>
        <v>0</v>
      </c>
      <c r="B691" s="55" t="str">
        <f>INDEX('1月'!$A$1:$E$2000,ROW()-$B$5+2,2)&amp;IF(INDEX('1月'!$A$1:$E$2000,ROW()-$B$5+2,3)="","","／"&amp;INDEX('1月'!$A$1:$E$2000,ROW()-$B$5+2,3))</f>
        <v/>
      </c>
      <c r="C691" s="57">
        <f>INDEX('1月'!$A$1:$E$2000,ROW()-$B$5+2,4)</f>
        <v>0</v>
      </c>
      <c r="D691" s="64">
        <f>INDEX('1月'!$A$1:$E$2000,ROW()-$B$5+2,5)</f>
        <v>0</v>
      </c>
      <c r="E691" s="65">
        <f>DATE(設定・集計!$B$2,INT(A691/100),A691-INT(A691/100)*100)</f>
        <v>43799</v>
      </c>
      <c r="F691" t="str">
        <f t="shared" si="20"/>
        <v/>
      </c>
      <c r="G691" t="str">
        <f t="shared" si="21"/>
        <v/>
      </c>
    </row>
    <row r="692" spans="1:7">
      <c r="A692" s="57">
        <f>INDEX('1月'!$A$1:$E$2000,ROW()-$B$5+2,1)</f>
        <v>0</v>
      </c>
      <c r="B692" s="55" t="str">
        <f>INDEX('1月'!$A$1:$E$2000,ROW()-$B$5+2,2)&amp;IF(INDEX('1月'!$A$1:$E$2000,ROW()-$B$5+2,3)="","","／"&amp;INDEX('1月'!$A$1:$E$2000,ROW()-$B$5+2,3))</f>
        <v/>
      </c>
      <c r="C692" s="57">
        <f>INDEX('1月'!$A$1:$E$2000,ROW()-$B$5+2,4)</f>
        <v>0</v>
      </c>
      <c r="D692" s="64">
        <f>INDEX('1月'!$A$1:$E$2000,ROW()-$B$5+2,5)</f>
        <v>0</v>
      </c>
      <c r="E692" s="65">
        <f>DATE(設定・集計!$B$2,INT(A692/100),A692-INT(A692/100)*100)</f>
        <v>43799</v>
      </c>
      <c r="F692" t="str">
        <f t="shared" si="20"/>
        <v/>
      </c>
      <c r="G692" t="str">
        <f t="shared" si="21"/>
        <v/>
      </c>
    </row>
    <row r="693" spans="1:7">
      <c r="A693" s="57">
        <f>INDEX('1月'!$A$1:$E$2000,ROW()-$B$5+2,1)</f>
        <v>0</v>
      </c>
      <c r="B693" s="55" t="str">
        <f>INDEX('1月'!$A$1:$E$2000,ROW()-$B$5+2,2)&amp;IF(INDEX('1月'!$A$1:$E$2000,ROW()-$B$5+2,3)="","","／"&amp;INDEX('1月'!$A$1:$E$2000,ROW()-$B$5+2,3))</f>
        <v/>
      </c>
      <c r="C693" s="57">
        <f>INDEX('1月'!$A$1:$E$2000,ROW()-$B$5+2,4)</f>
        <v>0</v>
      </c>
      <c r="D693" s="64">
        <f>INDEX('1月'!$A$1:$E$2000,ROW()-$B$5+2,5)</f>
        <v>0</v>
      </c>
      <c r="E693" s="65">
        <f>DATE(設定・集計!$B$2,INT(A693/100),A693-INT(A693/100)*100)</f>
        <v>43799</v>
      </c>
      <c r="F693" t="str">
        <f t="shared" si="20"/>
        <v/>
      </c>
      <c r="G693" t="str">
        <f t="shared" si="21"/>
        <v/>
      </c>
    </row>
    <row r="694" spans="1:7">
      <c r="A694" s="57">
        <f>INDEX('1月'!$A$1:$E$2000,ROW()-$B$5+2,1)</f>
        <v>0</v>
      </c>
      <c r="B694" s="55" t="str">
        <f>INDEX('1月'!$A$1:$E$2000,ROW()-$B$5+2,2)&amp;IF(INDEX('1月'!$A$1:$E$2000,ROW()-$B$5+2,3)="","","／"&amp;INDEX('1月'!$A$1:$E$2000,ROW()-$B$5+2,3))</f>
        <v/>
      </c>
      <c r="C694" s="57">
        <f>INDEX('1月'!$A$1:$E$2000,ROW()-$B$5+2,4)</f>
        <v>0</v>
      </c>
      <c r="D694" s="64">
        <f>INDEX('1月'!$A$1:$E$2000,ROW()-$B$5+2,5)</f>
        <v>0</v>
      </c>
      <c r="E694" s="65">
        <f>DATE(設定・集計!$B$2,INT(A694/100),A694-INT(A694/100)*100)</f>
        <v>43799</v>
      </c>
      <c r="F694" t="str">
        <f t="shared" si="20"/>
        <v/>
      </c>
      <c r="G694" t="str">
        <f t="shared" si="21"/>
        <v/>
      </c>
    </row>
    <row r="695" spans="1:7">
      <c r="A695" s="57">
        <f>INDEX('1月'!$A$1:$E$2000,ROW()-$B$5+2,1)</f>
        <v>0</v>
      </c>
      <c r="B695" s="55" t="str">
        <f>INDEX('1月'!$A$1:$E$2000,ROW()-$B$5+2,2)&amp;IF(INDEX('1月'!$A$1:$E$2000,ROW()-$B$5+2,3)="","","／"&amp;INDEX('1月'!$A$1:$E$2000,ROW()-$B$5+2,3))</f>
        <v/>
      </c>
      <c r="C695" s="57">
        <f>INDEX('1月'!$A$1:$E$2000,ROW()-$B$5+2,4)</f>
        <v>0</v>
      </c>
      <c r="D695" s="64">
        <f>INDEX('1月'!$A$1:$E$2000,ROW()-$B$5+2,5)</f>
        <v>0</v>
      </c>
      <c r="E695" s="65">
        <f>DATE(設定・集計!$B$2,INT(A695/100),A695-INT(A695/100)*100)</f>
        <v>43799</v>
      </c>
      <c r="F695" t="str">
        <f t="shared" si="20"/>
        <v/>
      </c>
      <c r="G695" t="str">
        <f t="shared" si="21"/>
        <v/>
      </c>
    </row>
    <row r="696" spans="1:7">
      <c r="A696" s="57">
        <f>INDEX('1月'!$A$1:$E$2000,ROW()-$B$5+2,1)</f>
        <v>0</v>
      </c>
      <c r="B696" s="55" t="str">
        <f>INDEX('1月'!$A$1:$E$2000,ROW()-$B$5+2,2)&amp;IF(INDEX('1月'!$A$1:$E$2000,ROW()-$B$5+2,3)="","","／"&amp;INDEX('1月'!$A$1:$E$2000,ROW()-$B$5+2,3))</f>
        <v/>
      </c>
      <c r="C696" s="57">
        <f>INDEX('1月'!$A$1:$E$2000,ROW()-$B$5+2,4)</f>
        <v>0</v>
      </c>
      <c r="D696" s="64">
        <f>INDEX('1月'!$A$1:$E$2000,ROW()-$B$5+2,5)</f>
        <v>0</v>
      </c>
      <c r="E696" s="65">
        <f>DATE(設定・集計!$B$2,INT(A696/100),A696-INT(A696/100)*100)</f>
        <v>43799</v>
      </c>
      <c r="F696" t="str">
        <f t="shared" si="20"/>
        <v/>
      </c>
      <c r="G696" t="str">
        <f t="shared" si="21"/>
        <v/>
      </c>
    </row>
    <row r="697" spans="1:7">
      <c r="A697" s="57">
        <f>INDEX('1月'!$A$1:$E$2000,ROW()-$B$5+2,1)</f>
        <v>0</v>
      </c>
      <c r="B697" s="55" t="str">
        <f>INDEX('1月'!$A$1:$E$2000,ROW()-$B$5+2,2)&amp;IF(INDEX('1月'!$A$1:$E$2000,ROW()-$B$5+2,3)="","","／"&amp;INDEX('1月'!$A$1:$E$2000,ROW()-$B$5+2,3))</f>
        <v/>
      </c>
      <c r="C697" s="57">
        <f>INDEX('1月'!$A$1:$E$2000,ROW()-$B$5+2,4)</f>
        <v>0</v>
      </c>
      <c r="D697" s="64">
        <f>INDEX('1月'!$A$1:$E$2000,ROW()-$B$5+2,5)</f>
        <v>0</v>
      </c>
      <c r="E697" s="65">
        <f>DATE(設定・集計!$B$2,INT(A697/100),A697-INT(A697/100)*100)</f>
        <v>43799</v>
      </c>
      <c r="F697" t="str">
        <f t="shared" si="20"/>
        <v/>
      </c>
      <c r="G697" t="str">
        <f t="shared" si="21"/>
        <v/>
      </c>
    </row>
    <row r="698" spans="1:7">
      <c r="A698" s="57">
        <f>INDEX('1月'!$A$1:$E$2000,ROW()-$B$5+2,1)</f>
        <v>0</v>
      </c>
      <c r="B698" s="55" t="str">
        <f>INDEX('1月'!$A$1:$E$2000,ROW()-$B$5+2,2)&amp;IF(INDEX('1月'!$A$1:$E$2000,ROW()-$B$5+2,3)="","","／"&amp;INDEX('1月'!$A$1:$E$2000,ROW()-$B$5+2,3))</f>
        <v/>
      </c>
      <c r="C698" s="57">
        <f>INDEX('1月'!$A$1:$E$2000,ROW()-$B$5+2,4)</f>
        <v>0</v>
      </c>
      <c r="D698" s="64">
        <f>INDEX('1月'!$A$1:$E$2000,ROW()-$B$5+2,5)</f>
        <v>0</v>
      </c>
      <c r="E698" s="65">
        <f>DATE(設定・集計!$B$2,INT(A698/100),A698-INT(A698/100)*100)</f>
        <v>43799</v>
      </c>
      <c r="F698" t="str">
        <f t="shared" si="20"/>
        <v/>
      </c>
      <c r="G698" t="str">
        <f t="shared" si="21"/>
        <v/>
      </c>
    </row>
    <row r="699" spans="1:7">
      <c r="A699" s="57">
        <f>INDEX('1月'!$A$1:$E$2000,ROW()-$B$5+2,1)</f>
        <v>0</v>
      </c>
      <c r="B699" s="55" t="str">
        <f>INDEX('1月'!$A$1:$E$2000,ROW()-$B$5+2,2)&amp;IF(INDEX('1月'!$A$1:$E$2000,ROW()-$B$5+2,3)="","","／"&amp;INDEX('1月'!$A$1:$E$2000,ROW()-$B$5+2,3))</f>
        <v/>
      </c>
      <c r="C699" s="57">
        <f>INDEX('1月'!$A$1:$E$2000,ROW()-$B$5+2,4)</f>
        <v>0</v>
      </c>
      <c r="D699" s="64">
        <f>INDEX('1月'!$A$1:$E$2000,ROW()-$B$5+2,5)</f>
        <v>0</v>
      </c>
      <c r="E699" s="65">
        <f>DATE(設定・集計!$B$2,INT(A699/100),A699-INT(A699/100)*100)</f>
        <v>43799</v>
      </c>
      <c r="F699" t="str">
        <f t="shared" si="20"/>
        <v/>
      </c>
      <c r="G699" t="str">
        <f t="shared" si="21"/>
        <v/>
      </c>
    </row>
    <row r="700" spans="1:7">
      <c r="A700" s="57">
        <f>INDEX('1月'!$A$1:$E$2000,ROW()-$B$5+2,1)</f>
        <v>0</v>
      </c>
      <c r="B700" s="55" t="str">
        <f>INDEX('1月'!$A$1:$E$2000,ROW()-$B$5+2,2)&amp;IF(INDEX('1月'!$A$1:$E$2000,ROW()-$B$5+2,3)="","","／"&amp;INDEX('1月'!$A$1:$E$2000,ROW()-$B$5+2,3))</f>
        <v/>
      </c>
      <c r="C700" s="57">
        <f>INDEX('1月'!$A$1:$E$2000,ROW()-$B$5+2,4)</f>
        <v>0</v>
      </c>
      <c r="D700" s="64">
        <f>INDEX('1月'!$A$1:$E$2000,ROW()-$B$5+2,5)</f>
        <v>0</v>
      </c>
      <c r="E700" s="65">
        <f>DATE(設定・集計!$B$2,INT(A700/100),A700-INT(A700/100)*100)</f>
        <v>43799</v>
      </c>
      <c r="F700" t="str">
        <f t="shared" si="20"/>
        <v/>
      </c>
      <c r="G700" t="str">
        <f t="shared" si="21"/>
        <v/>
      </c>
    </row>
    <row r="701" spans="1:7">
      <c r="A701" s="57">
        <f>INDEX('1月'!$A$1:$E$2000,ROW()-$B$5+2,1)</f>
        <v>0</v>
      </c>
      <c r="B701" s="55" t="str">
        <f>INDEX('1月'!$A$1:$E$2000,ROW()-$B$5+2,2)&amp;IF(INDEX('1月'!$A$1:$E$2000,ROW()-$B$5+2,3)="","","／"&amp;INDEX('1月'!$A$1:$E$2000,ROW()-$B$5+2,3))</f>
        <v/>
      </c>
      <c r="C701" s="57">
        <f>INDEX('1月'!$A$1:$E$2000,ROW()-$B$5+2,4)</f>
        <v>0</v>
      </c>
      <c r="D701" s="64">
        <f>INDEX('1月'!$A$1:$E$2000,ROW()-$B$5+2,5)</f>
        <v>0</v>
      </c>
      <c r="E701" s="65">
        <f>DATE(設定・集計!$B$2,INT(A701/100),A701-INT(A701/100)*100)</f>
        <v>43799</v>
      </c>
      <c r="F701" t="str">
        <f t="shared" si="20"/>
        <v/>
      </c>
      <c r="G701" t="str">
        <f t="shared" si="21"/>
        <v/>
      </c>
    </row>
    <row r="702" spans="1:7">
      <c r="A702" s="57">
        <f>INDEX('1月'!$A$1:$E$2000,ROW()-$B$5+2,1)</f>
        <v>0</v>
      </c>
      <c r="B702" s="55" t="str">
        <f>INDEX('1月'!$A$1:$E$2000,ROW()-$B$5+2,2)&amp;IF(INDEX('1月'!$A$1:$E$2000,ROW()-$B$5+2,3)="","","／"&amp;INDEX('1月'!$A$1:$E$2000,ROW()-$B$5+2,3))</f>
        <v/>
      </c>
      <c r="C702" s="57">
        <f>INDEX('1月'!$A$1:$E$2000,ROW()-$B$5+2,4)</f>
        <v>0</v>
      </c>
      <c r="D702" s="64">
        <f>INDEX('1月'!$A$1:$E$2000,ROW()-$B$5+2,5)</f>
        <v>0</v>
      </c>
      <c r="E702" s="65">
        <f>DATE(設定・集計!$B$2,INT(A702/100),A702-INT(A702/100)*100)</f>
        <v>43799</v>
      </c>
      <c r="F702" t="str">
        <f t="shared" si="20"/>
        <v/>
      </c>
      <c r="G702" t="str">
        <f t="shared" si="21"/>
        <v/>
      </c>
    </row>
    <row r="703" spans="1:7">
      <c r="A703" s="57">
        <f>INDEX('1月'!$A$1:$E$2000,ROW()-$B$5+2,1)</f>
        <v>0</v>
      </c>
      <c r="B703" s="55" t="str">
        <f>INDEX('1月'!$A$1:$E$2000,ROW()-$B$5+2,2)&amp;IF(INDEX('1月'!$A$1:$E$2000,ROW()-$B$5+2,3)="","","／"&amp;INDEX('1月'!$A$1:$E$2000,ROW()-$B$5+2,3))</f>
        <v/>
      </c>
      <c r="C703" s="57">
        <f>INDEX('1月'!$A$1:$E$2000,ROW()-$B$5+2,4)</f>
        <v>0</v>
      </c>
      <c r="D703" s="64">
        <f>INDEX('1月'!$A$1:$E$2000,ROW()-$B$5+2,5)</f>
        <v>0</v>
      </c>
      <c r="E703" s="65">
        <f>DATE(設定・集計!$B$2,INT(A703/100),A703-INT(A703/100)*100)</f>
        <v>43799</v>
      </c>
      <c r="F703" t="str">
        <f t="shared" si="20"/>
        <v/>
      </c>
      <c r="G703" t="str">
        <f t="shared" si="21"/>
        <v/>
      </c>
    </row>
    <row r="704" spans="1:7">
      <c r="A704" s="57">
        <f>INDEX('1月'!$A$1:$E$2000,ROW()-$B$5+2,1)</f>
        <v>0</v>
      </c>
      <c r="B704" s="55" t="str">
        <f>INDEX('1月'!$A$1:$E$2000,ROW()-$B$5+2,2)&amp;IF(INDEX('1月'!$A$1:$E$2000,ROW()-$B$5+2,3)="","","／"&amp;INDEX('1月'!$A$1:$E$2000,ROW()-$B$5+2,3))</f>
        <v/>
      </c>
      <c r="C704" s="57">
        <f>INDEX('1月'!$A$1:$E$2000,ROW()-$B$5+2,4)</f>
        <v>0</v>
      </c>
      <c r="D704" s="64">
        <f>INDEX('1月'!$A$1:$E$2000,ROW()-$B$5+2,5)</f>
        <v>0</v>
      </c>
      <c r="E704" s="65">
        <f>DATE(設定・集計!$B$2,INT(A704/100),A704-INT(A704/100)*100)</f>
        <v>43799</v>
      </c>
      <c r="F704" t="str">
        <f t="shared" si="20"/>
        <v/>
      </c>
      <c r="G704" t="str">
        <f t="shared" si="21"/>
        <v/>
      </c>
    </row>
    <row r="705" spans="1:7">
      <c r="A705" s="57">
        <f>INDEX('1月'!$A$1:$E$2000,ROW()-$B$5+2,1)</f>
        <v>0</v>
      </c>
      <c r="B705" s="55" t="str">
        <f>INDEX('1月'!$A$1:$E$2000,ROW()-$B$5+2,2)&amp;IF(INDEX('1月'!$A$1:$E$2000,ROW()-$B$5+2,3)="","","／"&amp;INDEX('1月'!$A$1:$E$2000,ROW()-$B$5+2,3))</f>
        <v/>
      </c>
      <c r="C705" s="57">
        <f>INDEX('1月'!$A$1:$E$2000,ROW()-$B$5+2,4)</f>
        <v>0</v>
      </c>
      <c r="D705" s="64">
        <f>INDEX('1月'!$A$1:$E$2000,ROW()-$B$5+2,5)</f>
        <v>0</v>
      </c>
      <c r="E705" s="65">
        <f>DATE(設定・集計!$B$2,INT(A705/100),A705-INT(A705/100)*100)</f>
        <v>43799</v>
      </c>
      <c r="F705" t="str">
        <f t="shared" si="20"/>
        <v/>
      </c>
      <c r="G705" t="str">
        <f t="shared" si="21"/>
        <v/>
      </c>
    </row>
    <row r="706" spans="1:7">
      <c r="A706" s="57">
        <f>INDEX('1月'!$A$1:$E$2000,ROW()-$B$5+2,1)</f>
        <v>0</v>
      </c>
      <c r="B706" s="55" t="str">
        <f>INDEX('1月'!$A$1:$E$2000,ROW()-$B$5+2,2)&amp;IF(INDEX('1月'!$A$1:$E$2000,ROW()-$B$5+2,3)="","","／"&amp;INDEX('1月'!$A$1:$E$2000,ROW()-$B$5+2,3))</f>
        <v/>
      </c>
      <c r="C706" s="57">
        <f>INDEX('1月'!$A$1:$E$2000,ROW()-$B$5+2,4)</f>
        <v>0</v>
      </c>
      <c r="D706" s="64">
        <f>INDEX('1月'!$A$1:$E$2000,ROW()-$B$5+2,5)</f>
        <v>0</v>
      </c>
      <c r="E706" s="65">
        <f>DATE(設定・集計!$B$2,INT(A706/100),A706-INT(A706/100)*100)</f>
        <v>43799</v>
      </c>
      <c r="F706" t="str">
        <f t="shared" si="20"/>
        <v/>
      </c>
      <c r="G706" t="str">
        <f t="shared" si="21"/>
        <v/>
      </c>
    </row>
    <row r="707" spans="1:7">
      <c r="A707" s="57">
        <f>INDEX('1月'!$A$1:$E$2000,ROW()-$B$5+2,1)</f>
        <v>0</v>
      </c>
      <c r="B707" s="55" t="str">
        <f>INDEX('1月'!$A$1:$E$2000,ROW()-$B$5+2,2)&amp;IF(INDEX('1月'!$A$1:$E$2000,ROW()-$B$5+2,3)="","","／"&amp;INDEX('1月'!$A$1:$E$2000,ROW()-$B$5+2,3))</f>
        <v/>
      </c>
      <c r="C707" s="57">
        <f>INDEX('1月'!$A$1:$E$2000,ROW()-$B$5+2,4)</f>
        <v>0</v>
      </c>
      <c r="D707" s="64">
        <f>INDEX('1月'!$A$1:$E$2000,ROW()-$B$5+2,5)</f>
        <v>0</v>
      </c>
      <c r="E707" s="65">
        <f>DATE(設定・集計!$B$2,INT(A707/100),A707-INT(A707/100)*100)</f>
        <v>43799</v>
      </c>
      <c r="F707" t="str">
        <f t="shared" si="20"/>
        <v/>
      </c>
      <c r="G707" t="str">
        <f t="shared" si="21"/>
        <v/>
      </c>
    </row>
    <row r="708" spans="1:7">
      <c r="A708" s="57">
        <f>INDEX('1月'!$A$1:$E$2000,ROW()-$B$5+2,1)</f>
        <v>0</v>
      </c>
      <c r="B708" s="55" t="str">
        <f>INDEX('1月'!$A$1:$E$2000,ROW()-$B$5+2,2)&amp;IF(INDEX('1月'!$A$1:$E$2000,ROW()-$B$5+2,3)="","","／"&amp;INDEX('1月'!$A$1:$E$2000,ROW()-$B$5+2,3))</f>
        <v/>
      </c>
      <c r="C708" s="57">
        <f>INDEX('1月'!$A$1:$E$2000,ROW()-$B$5+2,4)</f>
        <v>0</v>
      </c>
      <c r="D708" s="64">
        <f>INDEX('1月'!$A$1:$E$2000,ROW()-$B$5+2,5)</f>
        <v>0</v>
      </c>
      <c r="E708" s="65">
        <f>DATE(設定・集計!$B$2,INT(A708/100),A708-INT(A708/100)*100)</f>
        <v>43799</v>
      </c>
      <c r="F708" t="str">
        <f t="shared" si="20"/>
        <v/>
      </c>
      <c r="G708" t="str">
        <f t="shared" si="21"/>
        <v/>
      </c>
    </row>
    <row r="709" spans="1:7">
      <c r="A709" s="57">
        <f>INDEX('1月'!$A$1:$E$2000,ROW()-$B$5+2,1)</f>
        <v>0</v>
      </c>
      <c r="B709" s="55" t="str">
        <f>INDEX('1月'!$A$1:$E$2000,ROW()-$B$5+2,2)&amp;IF(INDEX('1月'!$A$1:$E$2000,ROW()-$B$5+2,3)="","","／"&amp;INDEX('1月'!$A$1:$E$2000,ROW()-$B$5+2,3))</f>
        <v/>
      </c>
      <c r="C709" s="57">
        <f>INDEX('1月'!$A$1:$E$2000,ROW()-$B$5+2,4)</f>
        <v>0</v>
      </c>
      <c r="D709" s="64">
        <f>INDEX('1月'!$A$1:$E$2000,ROW()-$B$5+2,5)</f>
        <v>0</v>
      </c>
      <c r="E709" s="65">
        <f>DATE(設定・集計!$B$2,INT(A709/100),A709-INT(A709/100)*100)</f>
        <v>43799</v>
      </c>
      <c r="F709" t="str">
        <f t="shared" si="20"/>
        <v/>
      </c>
      <c r="G709" t="str">
        <f t="shared" si="21"/>
        <v/>
      </c>
    </row>
    <row r="710" spans="1:7">
      <c r="A710" s="57">
        <f>INDEX('1月'!$A$1:$E$2000,ROW()-$B$5+2,1)</f>
        <v>0</v>
      </c>
      <c r="B710" s="55" t="str">
        <f>INDEX('1月'!$A$1:$E$2000,ROW()-$B$5+2,2)&amp;IF(INDEX('1月'!$A$1:$E$2000,ROW()-$B$5+2,3)="","","／"&amp;INDEX('1月'!$A$1:$E$2000,ROW()-$B$5+2,3))</f>
        <v/>
      </c>
      <c r="C710" s="57">
        <f>INDEX('1月'!$A$1:$E$2000,ROW()-$B$5+2,4)</f>
        <v>0</v>
      </c>
      <c r="D710" s="64">
        <f>INDEX('1月'!$A$1:$E$2000,ROW()-$B$5+2,5)</f>
        <v>0</v>
      </c>
      <c r="E710" s="65">
        <f>DATE(設定・集計!$B$2,INT(A710/100),A710-INT(A710/100)*100)</f>
        <v>43799</v>
      </c>
      <c r="F710" t="str">
        <f t="shared" si="20"/>
        <v/>
      </c>
      <c r="G710" t="str">
        <f t="shared" si="21"/>
        <v/>
      </c>
    </row>
    <row r="711" spans="1:7">
      <c r="A711" s="57">
        <f>INDEX('1月'!$A$1:$E$2000,ROW()-$B$5+2,1)</f>
        <v>0</v>
      </c>
      <c r="B711" s="55" t="str">
        <f>INDEX('1月'!$A$1:$E$2000,ROW()-$B$5+2,2)&amp;IF(INDEX('1月'!$A$1:$E$2000,ROW()-$B$5+2,3)="","","／"&amp;INDEX('1月'!$A$1:$E$2000,ROW()-$B$5+2,3))</f>
        <v/>
      </c>
      <c r="C711" s="57">
        <f>INDEX('1月'!$A$1:$E$2000,ROW()-$B$5+2,4)</f>
        <v>0</v>
      </c>
      <c r="D711" s="64">
        <f>INDEX('1月'!$A$1:$E$2000,ROW()-$B$5+2,5)</f>
        <v>0</v>
      </c>
      <c r="E711" s="65">
        <f>DATE(設定・集計!$B$2,INT(A711/100),A711-INT(A711/100)*100)</f>
        <v>43799</v>
      </c>
      <c r="F711" t="str">
        <f t="shared" si="20"/>
        <v/>
      </c>
      <c r="G711" t="str">
        <f t="shared" si="21"/>
        <v/>
      </c>
    </row>
    <row r="712" spans="1:7">
      <c r="A712" s="57">
        <f>INDEX('1月'!$A$1:$E$2000,ROW()-$B$5+2,1)</f>
        <v>0</v>
      </c>
      <c r="B712" s="55" t="str">
        <f>INDEX('1月'!$A$1:$E$2000,ROW()-$B$5+2,2)&amp;IF(INDEX('1月'!$A$1:$E$2000,ROW()-$B$5+2,3)="","","／"&amp;INDEX('1月'!$A$1:$E$2000,ROW()-$B$5+2,3))</f>
        <v/>
      </c>
      <c r="C712" s="57">
        <f>INDEX('1月'!$A$1:$E$2000,ROW()-$B$5+2,4)</f>
        <v>0</v>
      </c>
      <c r="D712" s="64">
        <f>INDEX('1月'!$A$1:$E$2000,ROW()-$B$5+2,5)</f>
        <v>0</v>
      </c>
      <c r="E712" s="65">
        <f>DATE(設定・集計!$B$2,INT(A712/100),A712-INT(A712/100)*100)</f>
        <v>43799</v>
      </c>
      <c r="F712" t="str">
        <f t="shared" si="20"/>
        <v/>
      </c>
      <c r="G712" t="str">
        <f t="shared" si="21"/>
        <v/>
      </c>
    </row>
    <row r="713" spans="1:7">
      <c r="A713" s="57">
        <f>INDEX('1月'!$A$1:$E$2000,ROW()-$B$5+2,1)</f>
        <v>0</v>
      </c>
      <c r="B713" s="55" t="str">
        <f>INDEX('1月'!$A$1:$E$2000,ROW()-$B$5+2,2)&amp;IF(INDEX('1月'!$A$1:$E$2000,ROW()-$B$5+2,3)="","","／"&amp;INDEX('1月'!$A$1:$E$2000,ROW()-$B$5+2,3))</f>
        <v/>
      </c>
      <c r="C713" s="57">
        <f>INDEX('1月'!$A$1:$E$2000,ROW()-$B$5+2,4)</f>
        <v>0</v>
      </c>
      <c r="D713" s="64">
        <f>INDEX('1月'!$A$1:$E$2000,ROW()-$B$5+2,5)</f>
        <v>0</v>
      </c>
      <c r="E713" s="65">
        <f>DATE(設定・集計!$B$2,INT(A713/100),A713-INT(A713/100)*100)</f>
        <v>43799</v>
      </c>
      <c r="F713" t="str">
        <f t="shared" si="20"/>
        <v/>
      </c>
      <c r="G713" t="str">
        <f t="shared" si="21"/>
        <v/>
      </c>
    </row>
    <row r="714" spans="1:7">
      <c r="A714" s="57">
        <f>INDEX('1月'!$A$1:$E$2000,ROW()-$B$5+2,1)</f>
        <v>0</v>
      </c>
      <c r="B714" s="55" t="str">
        <f>INDEX('1月'!$A$1:$E$2000,ROW()-$B$5+2,2)&amp;IF(INDEX('1月'!$A$1:$E$2000,ROW()-$B$5+2,3)="","","／"&amp;INDEX('1月'!$A$1:$E$2000,ROW()-$B$5+2,3))</f>
        <v/>
      </c>
      <c r="C714" s="57">
        <f>INDEX('1月'!$A$1:$E$2000,ROW()-$B$5+2,4)</f>
        <v>0</v>
      </c>
      <c r="D714" s="64">
        <f>INDEX('1月'!$A$1:$E$2000,ROW()-$B$5+2,5)</f>
        <v>0</v>
      </c>
      <c r="E714" s="65">
        <f>DATE(設定・集計!$B$2,INT(A714/100),A714-INT(A714/100)*100)</f>
        <v>43799</v>
      </c>
      <c r="F714" t="str">
        <f t="shared" si="20"/>
        <v/>
      </c>
      <c r="G714" t="str">
        <f t="shared" si="21"/>
        <v/>
      </c>
    </row>
    <row r="715" spans="1:7">
      <c r="A715" s="57">
        <f>INDEX('1月'!$A$1:$E$2000,ROW()-$B$5+2,1)</f>
        <v>0</v>
      </c>
      <c r="B715" s="55" t="str">
        <f>INDEX('1月'!$A$1:$E$2000,ROW()-$B$5+2,2)&amp;IF(INDEX('1月'!$A$1:$E$2000,ROW()-$B$5+2,3)="","","／"&amp;INDEX('1月'!$A$1:$E$2000,ROW()-$B$5+2,3))</f>
        <v/>
      </c>
      <c r="C715" s="57">
        <f>INDEX('1月'!$A$1:$E$2000,ROW()-$B$5+2,4)</f>
        <v>0</v>
      </c>
      <c r="D715" s="64">
        <f>INDEX('1月'!$A$1:$E$2000,ROW()-$B$5+2,5)</f>
        <v>0</v>
      </c>
      <c r="E715" s="65">
        <f>DATE(設定・集計!$B$2,INT(A715/100),A715-INT(A715/100)*100)</f>
        <v>43799</v>
      </c>
      <c r="F715" t="str">
        <f t="shared" si="20"/>
        <v/>
      </c>
      <c r="G715" t="str">
        <f t="shared" si="21"/>
        <v/>
      </c>
    </row>
    <row r="716" spans="1:7">
      <c r="A716" s="57">
        <f>INDEX('1月'!$A$1:$E$2000,ROW()-$B$5+2,1)</f>
        <v>0</v>
      </c>
      <c r="B716" s="55" t="str">
        <f>INDEX('1月'!$A$1:$E$2000,ROW()-$B$5+2,2)&amp;IF(INDEX('1月'!$A$1:$E$2000,ROW()-$B$5+2,3)="","","／"&amp;INDEX('1月'!$A$1:$E$2000,ROW()-$B$5+2,3))</f>
        <v/>
      </c>
      <c r="C716" s="57">
        <f>INDEX('1月'!$A$1:$E$2000,ROW()-$B$5+2,4)</f>
        <v>0</v>
      </c>
      <c r="D716" s="64">
        <f>INDEX('1月'!$A$1:$E$2000,ROW()-$B$5+2,5)</f>
        <v>0</v>
      </c>
      <c r="E716" s="65">
        <f>DATE(設定・集計!$B$2,INT(A716/100),A716-INT(A716/100)*100)</f>
        <v>43799</v>
      </c>
      <c r="F716" t="str">
        <f t="shared" si="20"/>
        <v/>
      </c>
      <c r="G716" t="str">
        <f t="shared" si="21"/>
        <v/>
      </c>
    </row>
    <row r="717" spans="1:7">
      <c r="A717" s="57">
        <f>INDEX('1月'!$A$1:$E$2000,ROW()-$B$5+2,1)</f>
        <v>0</v>
      </c>
      <c r="B717" s="55" t="str">
        <f>INDEX('1月'!$A$1:$E$2000,ROW()-$B$5+2,2)&amp;IF(INDEX('1月'!$A$1:$E$2000,ROW()-$B$5+2,3)="","","／"&amp;INDEX('1月'!$A$1:$E$2000,ROW()-$B$5+2,3))</f>
        <v/>
      </c>
      <c r="C717" s="57">
        <f>INDEX('1月'!$A$1:$E$2000,ROW()-$B$5+2,4)</f>
        <v>0</v>
      </c>
      <c r="D717" s="64">
        <f>INDEX('1月'!$A$1:$E$2000,ROW()-$B$5+2,5)</f>
        <v>0</v>
      </c>
      <c r="E717" s="65">
        <f>DATE(設定・集計!$B$2,INT(A717/100),A717-INT(A717/100)*100)</f>
        <v>43799</v>
      </c>
      <c r="F717" t="str">
        <f t="shared" si="20"/>
        <v/>
      </c>
      <c r="G717" t="str">
        <f t="shared" si="21"/>
        <v/>
      </c>
    </row>
    <row r="718" spans="1:7">
      <c r="A718" s="57">
        <f>INDEX('1月'!$A$1:$E$2000,ROW()-$B$5+2,1)</f>
        <v>0</v>
      </c>
      <c r="B718" s="55" t="str">
        <f>INDEX('1月'!$A$1:$E$2000,ROW()-$B$5+2,2)&amp;IF(INDEX('1月'!$A$1:$E$2000,ROW()-$B$5+2,3)="","","／"&amp;INDEX('1月'!$A$1:$E$2000,ROW()-$B$5+2,3))</f>
        <v/>
      </c>
      <c r="C718" s="57">
        <f>INDEX('1月'!$A$1:$E$2000,ROW()-$B$5+2,4)</f>
        <v>0</v>
      </c>
      <c r="D718" s="64">
        <f>INDEX('1月'!$A$1:$E$2000,ROW()-$B$5+2,5)</f>
        <v>0</v>
      </c>
      <c r="E718" s="65">
        <f>DATE(設定・集計!$B$2,INT(A718/100),A718-INT(A718/100)*100)</f>
        <v>43799</v>
      </c>
      <c r="F718" t="str">
        <f t="shared" si="20"/>
        <v/>
      </c>
      <c r="G718" t="str">
        <f t="shared" si="21"/>
        <v/>
      </c>
    </row>
    <row r="719" spans="1:7">
      <c r="A719" s="57">
        <f>INDEX('1月'!$A$1:$E$2000,ROW()-$B$5+2,1)</f>
        <v>0</v>
      </c>
      <c r="B719" s="55" t="str">
        <f>INDEX('1月'!$A$1:$E$2000,ROW()-$B$5+2,2)&amp;IF(INDEX('1月'!$A$1:$E$2000,ROW()-$B$5+2,3)="","","／"&amp;INDEX('1月'!$A$1:$E$2000,ROW()-$B$5+2,3))</f>
        <v/>
      </c>
      <c r="C719" s="57">
        <f>INDEX('1月'!$A$1:$E$2000,ROW()-$B$5+2,4)</f>
        <v>0</v>
      </c>
      <c r="D719" s="64">
        <f>INDEX('1月'!$A$1:$E$2000,ROW()-$B$5+2,5)</f>
        <v>0</v>
      </c>
      <c r="E719" s="65">
        <f>DATE(設定・集計!$B$2,INT(A719/100),A719-INT(A719/100)*100)</f>
        <v>43799</v>
      </c>
      <c r="F719" t="str">
        <f t="shared" si="20"/>
        <v/>
      </c>
      <c r="G719" t="str">
        <f t="shared" si="21"/>
        <v/>
      </c>
    </row>
    <row r="720" spans="1:7">
      <c r="A720" s="57">
        <f>INDEX('1月'!$A$1:$E$2000,ROW()-$B$5+2,1)</f>
        <v>0</v>
      </c>
      <c r="B720" s="55" t="str">
        <f>INDEX('1月'!$A$1:$E$2000,ROW()-$B$5+2,2)&amp;IF(INDEX('1月'!$A$1:$E$2000,ROW()-$B$5+2,3)="","","／"&amp;INDEX('1月'!$A$1:$E$2000,ROW()-$B$5+2,3))</f>
        <v/>
      </c>
      <c r="C720" s="57">
        <f>INDEX('1月'!$A$1:$E$2000,ROW()-$B$5+2,4)</f>
        <v>0</v>
      </c>
      <c r="D720" s="64">
        <f>INDEX('1月'!$A$1:$E$2000,ROW()-$B$5+2,5)</f>
        <v>0</v>
      </c>
      <c r="E720" s="65">
        <f>DATE(設定・集計!$B$2,INT(A720/100),A720-INT(A720/100)*100)</f>
        <v>43799</v>
      </c>
      <c r="F720" t="str">
        <f t="shared" si="20"/>
        <v/>
      </c>
      <c r="G720" t="str">
        <f t="shared" si="21"/>
        <v/>
      </c>
    </row>
    <row r="721" spans="1:7">
      <c r="A721" s="57">
        <f>INDEX('1月'!$A$1:$E$2000,ROW()-$B$5+2,1)</f>
        <v>0</v>
      </c>
      <c r="B721" s="55" t="str">
        <f>INDEX('1月'!$A$1:$E$2000,ROW()-$B$5+2,2)&amp;IF(INDEX('1月'!$A$1:$E$2000,ROW()-$B$5+2,3)="","","／"&amp;INDEX('1月'!$A$1:$E$2000,ROW()-$B$5+2,3))</f>
        <v/>
      </c>
      <c r="C721" s="57">
        <f>INDEX('1月'!$A$1:$E$2000,ROW()-$B$5+2,4)</f>
        <v>0</v>
      </c>
      <c r="D721" s="64">
        <f>INDEX('1月'!$A$1:$E$2000,ROW()-$B$5+2,5)</f>
        <v>0</v>
      </c>
      <c r="E721" s="65">
        <f>DATE(設定・集計!$B$2,INT(A721/100),A721-INT(A721/100)*100)</f>
        <v>43799</v>
      </c>
      <c r="F721" t="str">
        <f t="shared" si="20"/>
        <v/>
      </c>
      <c r="G721" t="str">
        <f t="shared" si="21"/>
        <v/>
      </c>
    </row>
    <row r="722" spans="1:7">
      <c r="A722" s="57">
        <f>INDEX('1月'!$A$1:$E$2000,ROW()-$B$5+2,1)</f>
        <v>0</v>
      </c>
      <c r="B722" s="55" t="str">
        <f>INDEX('1月'!$A$1:$E$2000,ROW()-$B$5+2,2)&amp;IF(INDEX('1月'!$A$1:$E$2000,ROW()-$B$5+2,3)="","","／"&amp;INDEX('1月'!$A$1:$E$2000,ROW()-$B$5+2,3))</f>
        <v/>
      </c>
      <c r="C722" s="57">
        <f>INDEX('1月'!$A$1:$E$2000,ROW()-$B$5+2,4)</f>
        <v>0</v>
      </c>
      <c r="D722" s="64">
        <f>INDEX('1月'!$A$1:$E$2000,ROW()-$B$5+2,5)</f>
        <v>0</v>
      </c>
      <c r="E722" s="65">
        <f>DATE(設定・集計!$B$2,INT(A722/100),A722-INT(A722/100)*100)</f>
        <v>43799</v>
      </c>
      <c r="F722" t="str">
        <f t="shared" si="20"/>
        <v/>
      </c>
      <c r="G722" t="str">
        <f t="shared" si="21"/>
        <v/>
      </c>
    </row>
    <row r="723" spans="1:7">
      <c r="A723" s="57">
        <f>INDEX('1月'!$A$1:$E$2000,ROW()-$B$5+2,1)</f>
        <v>0</v>
      </c>
      <c r="B723" s="55" t="str">
        <f>INDEX('1月'!$A$1:$E$2000,ROW()-$B$5+2,2)&amp;IF(INDEX('1月'!$A$1:$E$2000,ROW()-$B$5+2,3)="","","／"&amp;INDEX('1月'!$A$1:$E$2000,ROW()-$B$5+2,3))</f>
        <v/>
      </c>
      <c r="C723" s="57">
        <f>INDEX('1月'!$A$1:$E$2000,ROW()-$B$5+2,4)</f>
        <v>0</v>
      </c>
      <c r="D723" s="64">
        <f>INDEX('1月'!$A$1:$E$2000,ROW()-$B$5+2,5)</f>
        <v>0</v>
      </c>
      <c r="E723" s="65">
        <f>DATE(設定・集計!$B$2,INT(A723/100),A723-INT(A723/100)*100)</f>
        <v>43799</v>
      </c>
      <c r="F723" t="str">
        <f t="shared" si="20"/>
        <v/>
      </c>
      <c r="G723" t="str">
        <f t="shared" si="21"/>
        <v/>
      </c>
    </row>
    <row r="724" spans="1:7">
      <c r="A724" s="57">
        <f>INDEX('1月'!$A$1:$E$2000,ROW()-$B$5+2,1)</f>
        <v>0</v>
      </c>
      <c r="B724" s="55" t="str">
        <f>INDEX('1月'!$A$1:$E$2000,ROW()-$B$5+2,2)&amp;IF(INDEX('1月'!$A$1:$E$2000,ROW()-$B$5+2,3)="","","／"&amp;INDEX('1月'!$A$1:$E$2000,ROW()-$B$5+2,3))</f>
        <v/>
      </c>
      <c r="C724" s="57">
        <f>INDEX('1月'!$A$1:$E$2000,ROW()-$B$5+2,4)</f>
        <v>0</v>
      </c>
      <c r="D724" s="64">
        <f>INDEX('1月'!$A$1:$E$2000,ROW()-$B$5+2,5)</f>
        <v>0</v>
      </c>
      <c r="E724" s="65">
        <f>DATE(設定・集計!$B$2,INT(A724/100),A724-INT(A724/100)*100)</f>
        <v>43799</v>
      </c>
      <c r="F724" t="str">
        <f t="shared" si="20"/>
        <v/>
      </c>
      <c r="G724" t="str">
        <f t="shared" si="21"/>
        <v/>
      </c>
    </row>
    <row r="725" spans="1:7">
      <c r="A725" s="57">
        <f>INDEX('1月'!$A$1:$E$2000,ROW()-$B$5+2,1)</f>
        <v>0</v>
      </c>
      <c r="B725" s="55" t="str">
        <f>INDEX('1月'!$A$1:$E$2000,ROW()-$B$5+2,2)&amp;IF(INDEX('1月'!$A$1:$E$2000,ROW()-$B$5+2,3)="","","／"&amp;INDEX('1月'!$A$1:$E$2000,ROW()-$B$5+2,3))</f>
        <v/>
      </c>
      <c r="C725" s="57">
        <f>INDEX('1月'!$A$1:$E$2000,ROW()-$B$5+2,4)</f>
        <v>0</v>
      </c>
      <c r="D725" s="64">
        <f>INDEX('1月'!$A$1:$E$2000,ROW()-$B$5+2,5)</f>
        <v>0</v>
      </c>
      <c r="E725" s="65">
        <f>DATE(設定・集計!$B$2,INT(A725/100),A725-INT(A725/100)*100)</f>
        <v>43799</v>
      </c>
      <c r="F725" t="str">
        <f t="shared" si="20"/>
        <v/>
      </c>
      <c r="G725" t="str">
        <f t="shared" si="21"/>
        <v/>
      </c>
    </row>
    <row r="726" spans="1:7">
      <c r="A726" s="57">
        <f>INDEX('1月'!$A$1:$E$2000,ROW()-$B$5+2,1)</f>
        <v>0</v>
      </c>
      <c r="B726" s="55" t="str">
        <f>INDEX('1月'!$A$1:$E$2000,ROW()-$B$5+2,2)&amp;IF(INDEX('1月'!$A$1:$E$2000,ROW()-$B$5+2,3)="","","／"&amp;INDEX('1月'!$A$1:$E$2000,ROW()-$B$5+2,3))</f>
        <v/>
      </c>
      <c r="C726" s="57">
        <f>INDEX('1月'!$A$1:$E$2000,ROW()-$B$5+2,4)</f>
        <v>0</v>
      </c>
      <c r="D726" s="64">
        <f>INDEX('1月'!$A$1:$E$2000,ROW()-$B$5+2,5)</f>
        <v>0</v>
      </c>
      <c r="E726" s="65">
        <f>DATE(設定・集計!$B$2,INT(A726/100),A726-INT(A726/100)*100)</f>
        <v>43799</v>
      </c>
      <c r="F726" t="str">
        <f t="shared" si="20"/>
        <v/>
      </c>
      <c r="G726" t="str">
        <f t="shared" si="21"/>
        <v/>
      </c>
    </row>
    <row r="727" spans="1:7">
      <c r="A727" s="57">
        <f>INDEX('1月'!$A$1:$E$2000,ROW()-$B$5+2,1)</f>
        <v>0</v>
      </c>
      <c r="B727" s="55" t="str">
        <f>INDEX('1月'!$A$1:$E$2000,ROW()-$B$5+2,2)&amp;IF(INDEX('1月'!$A$1:$E$2000,ROW()-$B$5+2,3)="","","／"&amp;INDEX('1月'!$A$1:$E$2000,ROW()-$B$5+2,3))</f>
        <v/>
      </c>
      <c r="C727" s="57">
        <f>INDEX('1月'!$A$1:$E$2000,ROW()-$B$5+2,4)</f>
        <v>0</v>
      </c>
      <c r="D727" s="64">
        <f>INDEX('1月'!$A$1:$E$2000,ROW()-$B$5+2,5)</f>
        <v>0</v>
      </c>
      <c r="E727" s="65">
        <f>DATE(設定・集計!$B$2,INT(A727/100),A727-INT(A727/100)*100)</f>
        <v>43799</v>
      </c>
      <c r="F727" t="str">
        <f t="shared" si="20"/>
        <v/>
      </c>
      <c r="G727" t="str">
        <f t="shared" si="21"/>
        <v/>
      </c>
    </row>
    <row r="728" spans="1:7">
      <c r="A728" s="57">
        <f>INDEX('1月'!$A$1:$E$2000,ROW()-$B$5+2,1)</f>
        <v>0</v>
      </c>
      <c r="B728" s="55" t="str">
        <f>INDEX('1月'!$A$1:$E$2000,ROW()-$B$5+2,2)&amp;IF(INDEX('1月'!$A$1:$E$2000,ROW()-$B$5+2,3)="","","／"&amp;INDEX('1月'!$A$1:$E$2000,ROW()-$B$5+2,3))</f>
        <v/>
      </c>
      <c r="C728" s="57">
        <f>INDEX('1月'!$A$1:$E$2000,ROW()-$B$5+2,4)</f>
        <v>0</v>
      </c>
      <c r="D728" s="64">
        <f>INDEX('1月'!$A$1:$E$2000,ROW()-$B$5+2,5)</f>
        <v>0</v>
      </c>
      <c r="E728" s="65">
        <f>DATE(設定・集計!$B$2,INT(A728/100),A728-INT(A728/100)*100)</f>
        <v>43799</v>
      </c>
      <c r="F728" t="str">
        <f t="shared" si="20"/>
        <v/>
      </c>
      <c r="G728" t="str">
        <f t="shared" si="21"/>
        <v/>
      </c>
    </row>
    <row r="729" spans="1:7">
      <c r="A729" s="57">
        <f>INDEX('1月'!$A$1:$E$2000,ROW()-$B$5+2,1)</f>
        <v>0</v>
      </c>
      <c r="B729" s="55" t="str">
        <f>INDEX('1月'!$A$1:$E$2000,ROW()-$B$5+2,2)&amp;IF(INDEX('1月'!$A$1:$E$2000,ROW()-$B$5+2,3)="","","／"&amp;INDEX('1月'!$A$1:$E$2000,ROW()-$B$5+2,3))</f>
        <v/>
      </c>
      <c r="C729" s="57">
        <f>INDEX('1月'!$A$1:$E$2000,ROW()-$B$5+2,4)</f>
        <v>0</v>
      </c>
      <c r="D729" s="64">
        <f>INDEX('1月'!$A$1:$E$2000,ROW()-$B$5+2,5)</f>
        <v>0</v>
      </c>
      <c r="E729" s="65">
        <f>DATE(設定・集計!$B$2,INT(A729/100),A729-INT(A729/100)*100)</f>
        <v>43799</v>
      </c>
      <c r="F729" t="str">
        <f t="shared" si="20"/>
        <v/>
      </c>
      <c r="G729" t="str">
        <f t="shared" si="21"/>
        <v/>
      </c>
    </row>
    <row r="730" spans="1:7">
      <c r="A730" s="57">
        <f>INDEX('1月'!$A$1:$E$2000,ROW()-$B$5+2,1)</f>
        <v>0</v>
      </c>
      <c r="B730" s="55" t="str">
        <f>INDEX('1月'!$A$1:$E$2000,ROW()-$B$5+2,2)&amp;IF(INDEX('1月'!$A$1:$E$2000,ROW()-$B$5+2,3)="","","／"&amp;INDEX('1月'!$A$1:$E$2000,ROW()-$B$5+2,3))</f>
        <v/>
      </c>
      <c r="C730" s="57">
        <f>INDEX('1月'!$A$1:$E$2000,ROW()-$B$5+2,4)</f>
        <v>0</v>
      </c>
      <c r="D730" s="64">
        <f>INDEX('1月'!$A$1:$E$2000,ROW()-$B$5+2,5)</f>
        <v>0</v>
      </c>
      <c r="E730" s="65">
        <f>DATE(設定・集計!$B$2,INT(A730/100),A730-INT(A730/100)*100)</f>
        <v>43799</v>
      </c>
      <c r="F730" t="str">
        <f t="shared" si="20"/>
        <v/>
      </c>
      <c r="G730" t="str">
        <f t="shared" si="21"/>
        <v/>
      </c>
    </row>
    <row r="731" spans="1:7">
      <c r="A731" s="57">
        <f>INDEX('1月'!$A$1:$E$2000,ROW()-$B$5+2,1)</f>
        <v>0</v>
      </c>
      <c r="B731" s="55" t="str">
        <f>INDEX('1月'!$A$1:$E$2000,ROW()-$B$5+2,2)&amp;IF(INDEX('1月'!$A$1:$E$2000,ROW()-$B$5+2,3)="","","／"&amp;INDEX('1月'!$A$1:$E$2000,ROW()-$B$5+2,3))</f>
        <v/>
      </c>
      <c r="C731" s="57">
        <f>INDEX('1月'!$A$1:$E$2000,ROW()-$B$5+2,4)</f>
        <v>0</v>
      </c>
      <c r="D731" s="64">
        <f>INDEX('1月'!$A$1:$E$2000,ROW()-$B$5+2,5)</f>
        <v>0</v>
      </c>
      <c r="E731" s="65">
        <f>DATE(設定・集計!$B$2,INT(A731/100),A731-INT(A731/100)*100)</f>
        <v>43799</v>
      </c>
      <c r="F731" t="str">
        <f t="shared" si="20"/>
        <v/>
      </c>
      <c r="G731" t="str">
        <f t="shared" si="21"/>
        <v/>
      </c>
    </row>
    <row r="732" spans="1:7">
      <c r="A732" s="57">
        <f>INDEX('1月'!$A$1:$E$2000,ROW()-$B$5+2,1)</f>
        <v>0</v>
      </c>
      <c r="B732" s="55" t="str">
        <f>INDEX('1月'!$A$1:$E$2000,ROW()-$B$5+2,2)&amp;IF(INDEX('1月'!$A$1:$E$2000,ROW()-$B$5+2,3)="","","／"&amp;INDEX('1月'!$A$1:$E$2000,ROW()-$B$5+2,3))</f>
        <v/>
      </c>
      <c r="C732" s="57">
        <f>INDEX('1月'!$A$1:$E$2000,ROW()-$B$5+2,4)</f>
        <v>0</v>
      </c>
      <c r="D732" s="64">
        <f>INDEX('1月'!$A$1:$E$2000,ROW()-$B$5+2,5)</f>
        <v>0</v>
      </c>
      <c r="E732" s="65">
        <f>DATE(設定・集計!$B$2,INT(A732/100),A732-INT(A732/100)*100)</f>
        <v>43799</v>
      </c>
      <c r="F732" t="str">
        <f t="shared" si="20"/>
        <v/>
      </c>
      <c r="G732" t="str">
        <f t="shared" si="21"/>
        <v/>
      </c>
    </row>
    <row r="733" spans="1:7">
      <c r="A733" s="57">
        <f>INDEX('1月'!$A$1:$E$2000,ROW()-$B$5+2,1)</f>
        <v>0</v>
      </c>
      <c r="B733" s="55" t="str">
        <f>INDEX('1月'!$A$1:$E$2000,ROW()-$B$5+2,2)&amp;IF(INDEX('1月'!$A$1:$E$2000,ROW()-$B$5+2,3)="","","／"&amp;INDEX('1月'!$A$1:$E$2000,ROW()-$B$5+2,3))</f>
        <v/>
      </c>
      <c r="C733" s="57">
        <f>INDEX('1月'!$A$1:$E$2000,ROW()-$B$5+2,4)</f>
        <v>0</v>
      </c>
      <c r="D733" s="64">
        <f>INDEX('1月'!$A$1:$E$2000,ROW()-$B$5+2,5)</f>
        <v>0</v>
      </c>
      <c r="E733" s="65">
        <f>DATE(設定・集計!$B$2,INT(A733/100),A733-INT(A733/100)*100)</f>
        <v>43799</v>
      </c>
      <c r="F733" t="str">
        <f t="shared" si="20"/>
        <v/>
      </c>
      <c r="G733" t="str">
        <f t="shared" si="21"/>
        <v/>
      </c>
    </row>
    <row r="734" spans="1:7">
      <c r="A734" s="57">
        <f>INDEX('1月'!$A$1:$E$2000,ROW()-$B$5+2,1)</f>
        <v>0</v>
      </c>
      <c r="B734" s="55" t="str">
        <f>INDEX('1月'!$A$1:$E$2000,ROW()-$B$5+2,2)&amp;IF(INDEX('1月'!$A$1:$E$2000,ROW()-$B$5+2,3)="","","／"&amp;INDEX('1月'!$A$1:$E$2000,ROW()-$B$5+2,3))</f>
        <v/>
      </c>
      <c r="C734" s="57">
        <f>INDEX('1月'!$A$1:$E$2000,ROW()-$B$5+2,4)</f>
        <v>0</v>
      </c>
      <c r="D734" s="64">
        <f>INDEX('1月'!$A$1:$E$2000,ROW()-$B$5+2,5)</f>
        <v>0</v>
      </c>
      <c r="E734" s="65">
        <f>DATE(設定・集計!$B$2,INT(A734/100),A734-INT(A734/100)*100)</f>
        <v>43799</v>
      </c>
      <c r="F734" t="str">
        <f t="shared" si="20"/>
        <v/>
      </c>
      <c r="G734" t="str">
        <f t="shared" si="21"/>
        <v/>
      </c>
    </row>
    <row r="735" spans="1:7">
      <c r="A735" s="57">
        <f>INDEX('1月'!$A$1:$E$2000,ROW()-$B$5+2,1)</f>
        <v>0</v>
      </c>
      <c r="B735" s="55" t="str">
        <f>INDEX('1月'!$A$1:$E$2000,ROW()-$B$5+2,2)&amp;IF(INDEX('1月'!$A$1:$E$2000,ROW()-$B$5+2,3)="","","／"&amp;INDEX('1月'!$A$1:$E$2000,ROW()-$B$5+2,3))</f>
        <v/>
      </c>
      <c r="C735" s="57">
        <f>INDEX('1月'!$A$1:$E$2000,ROW()-$B$5+2,4)</f>
        <v>0</v>
      </c>
      <c r="D735" s="64">
        <f>INDEX('1月'!$A$1:$E$2000,ROW()-$B$5+2,5)</f>
        <v>0</v>
      </c>
      <c r="E735" s="65">
        <f>DATE(設定・集計!$B$2,INT(A735/100),A735-INT(A735/100)*100)</f>
        <v>43799</v>
      </c>
      <c r="F735" t="str">
        <f t="shared" si="20"/>
        <v/>
      </c>
      <c r="G735" t="str">
        <f t="shared" si="21"/>
        <v/>
      </c>
    </row>
    <row r="736" spans="1:7">
      <c r="A736" s="57">
        <f>INDEX('1月'!$A$1:$E$2000,ROW()-$B$5+2,1)</f>
        <v>0</v>
      </c>
      <c r="B736" s="55" t="str">
        <f>INDEX('1月'!$A$1:$E$2000,ROW()-$B$5+2,2)&amp;IF(INDEX('1月'!$A$1:$E$2000,ROW()-$B$5+2,3)="","","／"&amp;INDEX('1月'!$A$1:$E$2000,ROW()-$B$5+2,3))</f>
        <v/>
      </c>
      <c r="C736" s="57">
        <f>INDEX('1月'!$A$1:$E$2000,ROW()-$B$5+2,4)</f>
        <v>0</v>
      </c>
      <c r="D736" s="64">
        <f>INDEX('1月'!$A$1:$E$2000,ROW()-$B$5+2,5)</f>
        <v>0</v>
      </c>
      <c r="E736" s="65">
        <f>DATE(設定・集計!$B$2,INT(A736/100),A736-INT(A736/100)*100)</f>
        <v>43799</v>
      </c>
      <c r="F736" t="str">
        <f t="shared" si="20"/>
        <v/>
      </c>
      <c r="G736" t="str">
        <f t="shared" si="21"/>
        <v/>
      </c>
    </row>
    <row r="737" spans="1:7">
      <c r="A737" s="57">
        <f>INDEX('1月'!$A$1:$E$2000,ROW()-$B$5+2,1)</f>
        <v>0</v>
      </c>
      <c r="B737" s="55" t="str">
        <f>INDEX('1月'!$A$1:$E$2000,ROW()-$B$5+2,2)&amp;IF(INDEX('1月'!$A$1:$E$2000,ROW()-$B$5+2,3)="","","／"&amp;INDEX('1月'!$A$1:$E$2000,ROW()-$B$5+2,3))</f>
        <v/>
      </c>
      <c r="C737" s="57">
        <f>INDEX('1月'!$A$1:$E$2000,ROW()-$B$5+2,4)</f>
        <v>0</v>
      </c>
      <c r="D737" s="64">
        <f>INDEX('1月'!$A$1:$E$2000,ROW()-$B$5+2,5)</f>
        <v>0</v>
      </c>
      <c r="E737" s="65">
        <f>DATE(設定・集計!$B$2,INT(A737/100),A737-INT(A737/100)*100)</f>
        <v>43799</v>
      </c>
      <c r="F737" t="str">
        <f t="shared" si="20"/>
        <v/>
      </c>
      <c r="G737" t="str">
        <f t="shared" si="21"/>
        <v/>
      </c>
    </row>
    <row r="738" spans="1:7">
      <c r="A738" s="57">
        <f>INDEX('1月'!$A$1:$E$2000,ROW()-$B$5+2,1)</f>
        <v>0</v>
      </c>
      <c r="B738" s="55" t="str">
        <f>INDEX('1月'!$A$1:$E$2000,ROW()-$B$5+2,2)&amp;IF(INDEX('1月'!$A$1:$E$2000,ROW()-$B$5+2,3)="","","／"&amp;INDEX('1月'!$A$1:$E$2000,ROW()-$B$5+2,3))</f>
        <v/>
      </c>
      <c r="C738" s="57">
        <f>INDEX('1月'!$A$1:$E$2000,ROW()-$B$5+2,4)</f>
        <v>0</v>
      </c>
      <c r="D738" s="64">
        <f>INDEX('1月'!$A$1:$E$2000,ROW()-$B$5+2,5)</f>
        <v>0</v>
      </c>
      <c r="E738" s="65">
        <f>DATE(設定・集計!$B$2,INT(A738/100),A738-INT(A738/100)*100)</f>
        <v>43799</v>
      </c>
      <c r="F738" t="str">
        <f t="shared" si="20"/>
        <v/>
      </c>
      <c r="G738" t="str">
        <f t="shared" si="21"/>
        <v/>
      </c>
    </row>
    <row r="739" spans="1:7">
      <c r="A739" s="57">
        <f>INDEX('1月'!$A$1:$E$2000,ROW()-$B$5+2,1)</f>
        <v>0</v>
      </c>
      <c r="B739" s="55" t="str">
        <f>INDEX('1月'!$A$1:$E$2000,ROW()-$B$5+2,2)&amp;IF(INDEX('1月'!$A$1:$E$2000,ROW()-$B$5+2,3)="","","／"&amp;INDEX('1月'!$A$1:$E$2000,ROW()-$B$5+2,3))</f>
        <v/>
      </c>
      <c r="C739" s="57">
        <f>INDEX('1月'!$A$1:$E$2000,ROW()-$B$5+2,4)</f>
        <v>0</v>
      </c>
      <c r="D739" s="64">
        <f>INDEX('1月'!$A$1:$E$2000,ROW()-$B$5+2,5)</f>
        <v>0</v>
      </c>
      <c r="E739" s="65">
        <f>DATE(設定・集計!$B$2,INT(A739/100),A739-INT(A739/100)*100)</f>
        <v>43799</v>
      </c>
      <c r="F739" t="str">
        <f t="shared" si="20"/>
        <v/>
      </c>
      <c r="G739" t="str">
        <f t="shared" si="21"/>
        <v/>
      </c>
    </row>
    <row r="740" spans="1:7">
      <c r="A740" s="57">
        <f>INDEX('1月'!$A$1:$E$2000,ROW()-$B$5+2,1)</f>
        <v>0</v>
      </c>
      <c r="B740" s="55" t="str">
        <f>INDEX('1月'!$A$1:$E$2000,ROW()-$B$5+2,2)&amp;IF(INDEX('1月'!$A$1:$E$2000,ROW()-$B$5+2,3)="","","／"&amp;INDEX('1月'!$A$1:$E$2000,ROW()-$B$5+2,3))</f>
        <v/>
      </c>
      <c r="C740" s="57">
        <f>INDEX('1月'!$A$1:$E$2000,ROW()-$B$5+2,4)</f>
        <v>0</v>
      </c>
      <c r="D740" s="64">
        <f>INDEX('1月'!$A$1:$E$2000,ROW()-$B$5+2,5)</f>
        <v>0</v>
      </c>
      <c r="E740" s="65">
        <f>DATE(設定・集計!$B$2,INT(A740/100),A740-INT(A740/100)*100)</f>
        <v>43799</v>
      </c>
      <c r="F740" t="str">
        <f t="shared" si="20"/>
        <v/>
      </c>
      <c r="G740" t="str">
        <f t="shared" si="21"/>
        <v/>
      </c>
    </row>
    <row r="741" spans="1:7">
      <c r="A741" s="57">
        <f>INDEX('1月'!$A$1:$E$2000,ROW()-$B$5+2,1)</f>
        <v>0</v>
      </c>
      <c r="B741" s="55" t="str">
        <f>INDEX('1月'!$A$1:$E$2000,ROW()-$B$5+2,2)&amp;IF(INDEX('1月'!$A$1:$E$2000,ROW()-$B$5+2,3)="","","／"&amp;INDEX('1月'!$A$1:$E$2000,ROW()-$B$5+2,3))</f>
        <v/>
      </c>
      <c r="C741" s="57">
        <f>INDEX('1月'!$A$1:$E$2000,ROW()-$B$5+2,4)</f>
        <v>0</v>
      </c>
      <c r="D741" s="64">
        <f>INDEX('1月'!$A$1:$E$2000,ROW()-$B$5+2,5)</f>
        <v>0</v>
      </c>
      <c r="E741" s="65">
        <f>DATE(設定・集計!$B$2,INT(A741/100),A741-INT(A741/100)*100)</f>
        <v>43799</v>
      </c>
      <c r="F741" t="str">
        <f t="shared" si="20"/>
        <v/>
      </c>
      <c r="G741" t="str">
        <f t="shared" si="21"/>
        <v/>
      </c>
    </row>
    <row r="742" spans="1:7">
      <c r="A742" s="57">
        <f>INDEX('1月'!$A$1:$E$2000,ROW()-$B$5+2,1)</f>
        <v>0</v>
      </c>
      <c r="B742" s="55" t="str">
        <f>INDEX('1月'!$A$1:$E$2000,ROW()-$B$5+2,2)&amp;IF(INDEX('1月'!$A$1:$E$2000,ROW()-$B$5+2,3)="","","／"&amp;INDEX('1月'!$A$1:$E$2000,ROW()-$B$5+2,3))</f>
        <v/>
      </c>
      <c r="C742" s="57">
        <f>INDEX('1月'!$A$1:$E$2000,ROW()-$B$5+2,4)</f>
        <v>0</v>
      </c>
      <c r="D742" s="64">
        <f>INDEX('1月'!$A$1:$E$2000,ROW()-$B$5+2,5)</f>
        <v>0</v>
      </c>
      <c r="E742" s="65">
        <f>DATE(設定・集計!$B$2,INT(A742/100),A742-INT(A742/100)*100)</f>
        <v>43799</v>
      </c>
      <c r="F742" t="str">
        <f t="shared" ref="F742:F805" si="22">IF(A742=0,"",A742*10000+ROW())</f>
        <v/>
      </c>
      <c r="G742" t="str">
        <f t="shared" si="21"/>
        <v/>
      </c>
    </row>
    <row r="743" spans="1:7">
      <c r="A743" s="57">
        <f>INDEX('1月'!$A$1:$E$2000,ROW()-$B$5+2,1)</f>
        <v>0</v>
      </c>
      <c r="B743" s="55" t="str">
        <f>INDEX('1月'!$A$1:$E$2000,ROW()-$B$5+2,2)&amp;IF(INDEX('1月'!$A$1:$E$2000,ROW()-$B$5+2,3)="","","／"&amp;INDEX('1月'!$A$1:$E$2000,ROW()-$B$5+2,3))</f>
        <v/>
      </c>
      <c r="C743" s="57">
        <f>INDEX('1月'!$A$1:$E$2000,ROW()-$B$5+2,4)</f>
        <v>0</v>
      </c>
      <c r="D743" s="64">
        <f>INDEX('1月'!$A$1:$E$2000,ROW()-$B$5+2,5)</f>
        <v>0</v>
      </c>
      <c r="E743" s="65">
        <f>DATE(設定・集計!$B$2,INT(A743/100),A743-INT(A743/100)*100)</f>
        <v>43799</v>
      </c>
      <c r="F743" t="str">
        <f t="shared" si="22"/>
        <v/>
      </c>
      <c r="G743" t="str">
        <f t="shared" si="21"/>
        <v/>
      </c>
    </row>
    <row r="744" spans="1:7">
      <c r="A744" s="57">
        <f>INDEX('1月'!$A$1:$E$2000,ROW()-$B$5+2,1)</f>
        <v>0</v>
      </c>
      <c r="B744" s="55" t="str">
        <f>INDEX('1月'!$A$1:$E$2000,ROW()-$B$5+2,2)&amp;IF(INDEX('1月'!$A$1:$E$2000,ROW()-$B$5+2,3)="","","／"&amp;INDEX('1月'!$A$1:$E$2000,ROW()-$B$5+2,3))</f>
        <v/>
      </c>
      <c r="C744" s="57">
        <f>INDEX('1月'!$A$1:$E$2000,ROW()-$B$5+2,4)</f>
        <v>0</v>
      </c>
      <c r="D744" s="64">
        <f>INDEX('1月'!$A$1:$E$2000,ROW()-$B$5+2,5)</f>
        <v>0</v>
      </c>
      <c r="E744" s="65">
        <f>DATE(設定・集計!$B$2,INT(A744/100),A744-INT(A744/100)*100)</f>
        <v>43799</v>
      </c>
      <c r="F744" t="str">
        <f t="shared" si="22"/>
        <v/>
      </c>
      <c r="G744" t="str">
        <f t="shared" si="21"/>
        <v/>
      </c>
    </row>
    <row r="745" spans="1:7">
      <c r="A745" s="57">
        <f>INDEX('1月'!$A$1:$E$2000,ROW()-$B$5+2,1)</f>
        <v>0</v>
      </c>
      <c r="B745" s="55" t="str">
        <f>INDEX('1月'!$A$1:$E$2000,ROW()-$B$5+2,2)&amp;IF(INDEX('1月'!$A$1:$E$2000,ROW()-$B$5+2,3)="","","／"&amp;INDEX('1月'!$A$1:$E$2000,ROW()-$B$5+2,3))</f>
        <v/>
      </c>
      <c r="C745" s="57">
        <f>INDEX('1月'!$A$1:$E$2000,ROW()-$B$5+2,4)</f>
        <v>0</v>
      </c>
      <c r="D745" s="64">
        <f>INDEX('1月'!$A$1:$E$2000,ROW()-$B$5+2,5)</f>
        <v>0</v>
      </c>
      <c r="E745" s="65">
        <f>DATE(設定・集計!$B$2,INT(A745/100),A745-INT(A745/100)*100)</f>
        <v>43799</v>
      </c>
      <c r="F745" t="str">
        <f t="shared" si="22"/>
        <v/>
      </c>
      <c r="G745" t="str">
        <f t="shared" si="21"/>
        <v/>
      </c>
    </row>
    <row r="746" spans="1:7">
      <c r="A746" s="57">
        <f>INDEX('1月'!$A$1:$E$2000,ROW()-$B$5+2,1)</f>
        <v>0</v>
      </c>
      <c r="B746" s="55" t="str">
        <f>INDEX('1月'!$A$1:$E$2000,ROW()-$B$5+2,2)&amp;IF(INDEX('1月'!$A$1:$E$2000,ROW()-$B$5+2,3)="","","／"&amp;INDEX('1月'!$A$1:$E$2000,ROW()-$B$5+2,3))</f>
        <v/>
      </c>
      <c r="C746" s="57">
        <f>INDEX('1月'!$A$1:$E$2000,ROW()-$B$5+2,4)</f>
        <v>0</v>
      </c>
      <c r="D746" s="64">
        <f>INDEX('1月'!$A$1:$E$2000,ROW()-$B$5+2,5)</f>
        <v>0</v>
      </c>
      <c r="E746" s="65">
        <f>DATE(設定・集計!$B$2,INT(A746/100),A746-INT(A746/100)*100)</f>
        <v>43799</v>
      </c>
      <c r="F746" t="str">
        <f t="shared" si="22"/>
        <v/>
      </c>
      <c r="G746" t="str">
        <f t="shared" si="21"/>
        <v/>
      </c>
    </row>
    <row r="747" spans="1:7">
      <c r="A747" s="57">
        <f>INDEX('1月'!$A$1:$E$2000,ROW()-$B$5+2,1)</f>
        <v>0</v>
      </c>
      <c r="B747" s="55" t="str">
        <f>INDEX('1月'!$A$1:$E$2000,ROW()-$B$5+2,2)&amp;IF(INDEX('1月'!$A$1:$E$2000,ROW()-$B$5+2,3)="","","／"&amp;INDEX('1月'!$A$1:$E$2000,ROW()-$B$5+2,3))</f>
        <v/>
      </c>
      <c r="C747" s="57">
        <f>INDEX('1月'!$A$1:$E$2000,ROW()-$B$5+2,4)</f>
        <v>0</v>
      </c>
      <c r="D747" s="64">
        <f>INDEX('1月'!$A$1:$E$2000,ROW()-$B$5+2,5)</f>
        <v>0</v>
      </c>
      <c r="E747" s="65">
        <f>DATE(設定・集計!$B$2,INT(A747/100),A747-INT(A747/100)*100)</f>
        <v>43799</v>
      </c>
      <c r="F747" t="str">
        <f t="shared" si="22"/>
        <v/>
      </c>
      <c r="G747" t="str">
        <f t="shared" si="21"/>
        <v/>
      </c>
    </row>
    <row r="748" spans="1:7">
      <c r="A748" s="57">
        <f>INDEX('1月'!$A$1:$E$2000,ROW()-$B$5+2,1)</f>
        <v>0</v>
      </c>
      <c r="B748" s="55" t="str">
        <f>INDEX('1月'!$A$1:$E$2000,ROW()-$B$5+2,2)&amp;IF(INDEX('1月'!$A$1:$E$2000,ROW()-$B$5+2,3)="","","／"&amp;INDEX('1月'!$A$1:$E$2000,ROW()-$B$5+2,3))</f>
        <v/>
      </c>
      <c r="C748" s="57">
        <f>INDEX('1月'!$A$1:$E$2000,ROW()-$B$5+2,4)</f>
        <v>0</v>
      </c>
      <c r="D748" s="64">
        <f>INDEX('1月'!$A$1:$E$2000,ROW()-$B$5+2,5)</f>
        <v>0</v>
      </c>
      <c r="E748" s="65">
        <f>DATE(設定・集計!$B$2,INT(A748/100),A748-INT(A748/100)*100)</f>
        <v>43799</v>
      </c>
      <c r="F748" t="str">
        <f t="shared" si="22"/>
        <v/>
      </c>
      <c r="G748" t="str">
        <f t="shared" si="21"/>
        <v/>
      </c>
    </row>
    <row r="749" spans="1:7">
      <c r="A749" s="57">
        <f>INDEX('1月'!$A$1:$E$2000,ROW()-$B$5+2,1)</f>
        <v>0</v>
      </c>
      <c r="B749" s="55" t="str">
        <f>INDEX('1月'!$A$1:$E$2000,ROW()-$B$5+2,2)&amp;IF(INDEX('1月'!$A$1:$E$2000,ROW()-$B$5+2,3)="","","／"&amp;INDEX('1月'!$A$1:$E$2000,ROW()-$B$5+2,3))</f>
        <v/>
      </c>
      <c r="C749" s="57">
        <f>INDEX('1月'!$A$1:$E$2000,ROW()-$B$5+2,4)</f>
        <v>0</v>
      </c>
      <c r="D749" s="64">
        <f>INDEX('1月'!$A$1:$E$2000,ROW()-$B$5+2,5)</f>
        <v>0</v>
      </c>
      <c r="E749" s="65">
        <f>DATE(設定・集計!$B$2,INT(A749/100),A749-INT(A749/100)*100)</f>
        <v>43799</v>
      </c>
      <c r="F749" t="str">
        <f t="shared" si="22"/>
        <v/>
      </c>
      <c r="G749" t="str">
        <f t="shared" si="21"/>
        <v/>
      </c>
    </row>
    <row r="750" spans="1:7">
      <c r="A750" s="57">
        <f>INDEX('1月'!$A$1:$E$2000,ROW()-$B$5+2,1)</f>
        <v>0</v>
      </c>
      <c r="B750" s="55" t="str">
        <f>INDEX('1月'!$A$1:$E$2000,ROW()-$B$5+2,2)&amp;IF(INDEX('1月'!$A$1:$E$2000,ROW()-$B$5+2,3)="","","／"&amp;INDEX('1月'!$A$1:$E$2000,ROW()-$B$5+2,3))</f>
        <v/>
      </c>
      <c r="C750" s="57">
        <f>INDEX('1月'!$A$1:$E$2000,ROW()-$B$5+2,4)</f>
        <v>0</v>
      </c>
      <c r="D750" s="64">
        <f>INDEX('1月'!$A$1:$E$2000,ROW()-$B$5+2,5)</f>
        <v>0</v>
      </c>
      <c r="E750" s="65">
        <f>DATE(設定・集計!$B$2,INT(A750/100),A750-INT(A750/100)*100)</f>
        <v>43799</v>
      </c>
      <c r="F750" t="str">
        <f t="shared" si="22"/>
        <v/>
      </c>
      <c r="G750" t="str">
        <f t="shared" si="21"/>
        <v/>
      </c>
    </row>
    <row r="751" spans="1:7">
      <c r="A751" s="57">
        <f>INDEX('1月'!$A$1:$E$2000,ROW()-$B$5+2,1)</f>
        <v>0</v>
      </c>
      <c r="B751" s="55" t="str">
        <f>INDEX('1月'!$A$1:$E$2000,ROW()-$B$5+2,2)&amp;IF(INDEX('1月'!$A$1:$E$2000,ROW()-$B$5+2,3)="","","／"&amp;INDEX('1月'!$A$1:$E$2000,ROW()-$B$5+2,3))</f>
        <v/>
      </c>
      <c r="C751" s="57">
        <f>INDEX('1月'!$A$1:$E$2000,ROW()-$B$5+2,4)</f>
        <v>0</v>
      </c>
      <c r="D751" s="64">
        <f>INDEX('1月'!$A$1:$E$2000,ROW()-$B$5+2,5)</f>
        <v>0</v>
      </c>
      <c r="E751" s="65">
        <f>DATE(設定・集計!$B$2,INT(A751/100),A751-INT(A751/100)*100)</f>
        <v>43799</v>
      </c>
      <c r="F751" t="str">
        <f t="shared" si="22"/>
        <v/>
      </c>
      <c r="G751" t="str">
        <f t="shared" ref="G751:G814" si="23">IF(F751="","",RANK(F751,$F$46:$F$6000,1))</f>
        <v/>
      </c>
    </row>
    <row r="752" spans="1:7">
      <c r="A752" s="57">
        <f>INDEX('1月'!$A$1:$E$2000,ROW()-$B$5+2,1)</f>
        <v>0</v>
      </c>
      <c r="B752" s="55" t="str">
        <f>INDEX('1月'!$A$1:$E$2000,ROW()-$B$5+2,2)&amp;IF(INDEX('1月'!$A$1:$E$2000,ROW()-$B$5+2,3)="","","／"&amp;INDEX('1月'!$A$1:$E$2000,ROW()-$B$5+2,3))</f>
        <v/>
      </c>
      <c r="C752" s="57">
        <f>INDEX('1月'!$A$1:$E$2000,ROW()-$B$5+2,4)</f>
        <v>0</v>
      </c>
      <c r="D752" s="64">
        <f>INDEX('1月'!$A$1:$E$2000,ROW()-$B$5+2,5)</f>
        <v>0</v>
      </c>
      <c r="E752" s="65">
        <f>DATE(設定・集計!$B$2,INT(A752/100),A752-INT(A752/100)*100)</f>
        <v>43799</v>
      </c>
      <c r="F752" t="str">
        <f t="shared" si="22"/>
        <v/>
      </c>
      <c r="G752" t="str">
        <f t="shared" si="23"/>
        <v/>
      </c>
    </row>
    <row r="753" spans="1:7">
      <c r="A753" s="57">
        <f>INDEX('1月'!$A$1:$E$2000,ROW()-$B$5+2,1)</f>
        <v>0</v>
      </c>
      <c r="B753" s="55" t="str">
        <f>INDEX('1月'!$A$1:$E$2000,ROW()-$B$5+2,2)&amp;IF(INDEX('1月'!$A$1:$E$2000,ROW()-$B$5+2,3)="","","／"&amp;INDEX('1月'!$A$1:$E$2000,ROW()-$B$5+2,3))</f>
        <v/>
      </c>
      <c r="C753" s="57">
        <f>INDEX('1月'!$A$1:$E$2000,ROW()-$B$5+2,4)</f>
        <v>0</v>
      </c>
      <c r="D753" s="64">
        <f>INDEX('1月'!$A$1:$E$2000,ROW()-$B$5+2,5)</f>
        <v>0</v>
      </c>
      <c r="E753" s="65">
        <f>DATE(設定・集計!$B$2,INT(A753/100),A753-INT(A753/100)*100)</f>
        <v>43799</v>
      </c>
      <c r="F753" t="str">
        <f t="shared" si="22"/>
        <v/>
      </c>
      <c r="G753" t="str">
        <f t="shared" si="23"/>
        <v/>
      </c>
    </row>
    <row r="754" spans="1:7">
      <c r="A754" s="57">
        <f>INDEX('1月'!$A$1:$E$2000,ROW()-$B$5+2,1)</f>
        <v>0</v>
      </c>
      <c r="B754" s="55" t="str">
        <f>INDEX('1月'!$A$1:$E$2000,ROW()-$B$5+2,2)&amp;IF(INDEX('1月'!$A$1:$E$2000,ROW()-$B$5+2,3)="","","／"&amp;INDEX('1月'!$A$1:$E$2000,ROW()-$B$5+2,3))</f>
        <v/>
      </c>
      <c r="C754" s="57">
        <f>INDEX('1月'!$A$1:$E$2000,ROW()-$B$5+2,4)</f>
        <v>0</v>
      </c>
      <c r="D754" s="64">
        <f>INDEX('1月'!$A$1:$E$2000,ROW()-$B$5+2,5)</f>
        <v>0</v>
      </c>
      <c r="E754" s="65">
        <f>DATE(設定・集計!$B$2,INT(A754/100),A754-INT(A754/100)*100)</f>
        <v>43799</v>
      </c>
      <c r="F754" t="str">
        <f t="shared" si="22"/>
        <v/>
      </c>
      <c r="G754" t="str">
        <f t="shared" si="23"/>
        <v/>
      </c>
    </row>
    <row r="755" spans="1:7">
      <c r="A755" s="57">
        <f>INDEX('1月'!$A$1:$E$2000,ROW()-$B$5+2,1)</f>
        <v>0</v>
      </c>
      <c r="B755" s="55" t="str">
        <f>INDEX('1月'!$A$1:$E$2000,ROW()-$B$5+2,2)&amp;IF(INDEX('1月'!$A$1:$E$2000,ROW()-$B$5+2,3)="","","／"&amp;INDEX('1月'!$A$1:$E$2000,ROW()-$B$5+2,3))</f>
        <v/>
      </c>
      <c r="C755" s="57">
        <f>INDEX('1月'!$A$1:$E$2000,ROW()-$B$5+2,4)</f>
        <v>0</v>
      </c>
      <c r="D755" s="64">
        <f>INDEX('1月'!$A$1:$E$2000,ROW()-$B$5+2,5)</f>
        <v>0</v>
      </c>
      <c r="E755" s="65">
        <f>DATE(設定・集計!$B$2,INT(A755/100),A755-INT(A755/100)*100)</f>
        <v>43799</v>
      </c>
      <c r="F755" t="str">
        <f t="shared" si="22"/>
        <v/>
      </c>
      <c r="G755" t="str">
        <f t="shared" si="23"/>
        <v/>
      </c>
    </row>
    <row r="756" spans="1:7">
      <c r="A756" s="57">
        <f>INDEX('1月'!$A$1:$E$2000,ROW()-$B$5+2,1)</f>
        <v>0</v>
      </c>
      <c r="B756" s="55" t="str">
        <f>INDEX('1月'!$A$1:$E$2000,ROW()-$B$5+2,2)&amp;IF(INDEX('1月'!$A$1:$E$2000,ROW()-$B$5+2,3)="","","／"&amp;INDEX('1月'!$A$1:$E$2000,ROW()-$B$5+2,3))</f>
        <v/>
      </c>
      <c r="C756" s="57">
        <f>INDEX('1月'!$A$1:$E$2000,ROW()-$B$5+2,4)</f>
        <v>0</v>
      </c>
      <c r="D756" s="64">
        <f>INDEX('1月'!$A$1:$E$2000,ROW()-$B$5+2,5)</f>
        <v>0</v>
      </c>
      <c r="E756" s="65">
        <f>DATE(設定・集計!$B$2,INT(A756/100),A756-INT(A756/100)*100)</f>
        <v>43799</v>
      </c>
      <c r="F756" t="str">
        <f t="shared" si="22"/>
        <v/>
      </c>
      <c r="G756" t="str">
        <f t="shared" si="23"/>
        <v/>
      </c>
    </row>
    <row r="757" spans="1:7">
      <c r="A757" s="57">
        <f>INDEX('1月'!$A$1:$E$2000,ROW()-$B$5+2,1)</f>
        <v>0</v>
      </c>
      <c r="B757" s="55" t="str">
        <f>INDEX('1月'!$A$1:$E$2000,ROW()-$B$5+2,2)&amp;IF(INDEX('1月'!$A$1:$E$2000,ROW()-$B$5+2,3)="","","／"&amp;INDEX('1月'!$A$1:$E$2000,ROW()-$B$5+2,3))</f>
        <v/>
      </c>
      <c r="C757" s="57">
        <f>INDEX('1月'!$A$1:$E$2000,ROW()-$B$5+2,4)</f>
        <v>0</v>
      </c>
      <c r="D757" s="64">
        <f>INDEX('1月'!$A$1:$E$2000,ROW()-$B$5+2,5)</f>
        <v>0</v>
      </c>
      <c r="E757" s="65">
        <f>DATE(設定・集計!$B$2,INT(A757/100),A757-INT(A757/100)*100)</f>
        <v>43799</v>
      </c>
      <c r="F757" t="str">
        <f t="shared" si="22"/>
        <v/>
      </c>
      <c r="G757" t="str">
        <f t="shared" si="23"/>
        <v/>
      </c>
    </row>
    <row r="758" spans="1:7">
      <c r="A758" s="57">
        <f>INDEX('1月'!$A$1:$E$2000,ROW()-$B$5+2,1)</f>
        <v>0</v>
      </c>
      <c r="B758" s="55" t="str">
        <f>INDEX('1月'!$A$1:$E$2000,ROW()-$B$5+2,2)&amp;IF(INDEX('1月'!$A$1:$E$2000,ROW()-$B$5+2,3)="","","／"&amp;INDEX('1月'!$A$1:$E$2000,ROW()-$B$5+2,3))</f>
        <v/>
      </c>
      <c r="C758" s="57">
        <f>INDEX('1月'!$A$1:$E$2000,ROW()-$B$5+2,4)</f>
        <v>0</v>
      </c>
      <c r="D758" s="64">
        <f>INDEX('1月'!$A$1:$E$2000,ROW()-$B$5+2,5)</f>
        <v>0</v>
      </c>
      <c r="E758" s="65">
        <f>DATE(設定・集計!$B$2,INT(A758/100),A758-INT(A758/100)*100)</f>
        <v>43799</v>
      </c>
      <c r="F758" t="str">
        <f t="shared" si="22"/>
        <v/>
      </c>
      <c r="G758" t="str">
        <f t="shared" si="23"/>
        <v/>
      </c>
    </row>
    <row r="759" spans="1:7">
      <c r="A759" s="57">
        <f>INDEX('1月'!$A$1:$E$2000,ROW()-$B$5+2,1)</f>
        <v>0</v>
      </c>
      <c r="B759" s="55" t="str">
        <f>INDEX('1月'!$A$1:$E$2000,ROW()-$B$5+2,2)&amp;IF(INDEX('1月'!$A$1:$E$2000,ROW()-$B$5+2,3)="","","／"&amp;INDEX('1月'!$A$1:$E$2000,ROW()-$B$5+2,3))</f>
        <v/>
      </c>
      <c r="C759" s="57">
        <f>INDEX('1月'!$A$1:$E$2000,ROW()-$B$5+2,4)</f>
        <v>0</v>
      </c>
      <c r="D759" s="64">
        <f>INDEX('1月'!$A$1:$E$2000,ROW()-$B$5+2,5)</f>
        <v>0</v>
      </c>
      <c r="E759" s="65">
        <f>DATE(設定・集計!$B$2,INT(A759/100),A759-INT(A759/100)*100)</f>
        <v>43799</v>
      </c>
      <c r="F759" t="str">
        <f t="shared" si="22"/>
        <v/>
      </c>
      <c r="G759" t="str">
        <f t="shared" si="23"/>
        <v/>
      </c>
    </row>
    <row r="760" spans="1:7">
      <c r="A760" s="57">
        <f>INDEX('1月'!$A$1:$E$2000,ROW()-$B$5+2,1)</f>
        <v>0</v>
      </c>
      <c r="B760" s="55" t="str">
        <f>INDEX('1月'!$A$1:$E$2000,ROW()-$B$5+2,2)&amp;IF(INDEX('1月'!$A$1:$E$2000,ROW()-$B$5+2,3)="","","／"&amp;INDEX('1月'!$A$1:$E$2000,ROW()-$B$5+2,3))</f>
        <v/>
      </c>
      <c r="C760" s="57">
        <f>INDEX('1月'!$A$1:$E$2000,ROW()-$B$5+2,4)</f>
        <v>0</v>
      </c>
      <c r="D760" s="64">
        <f>INDEX('1月'!$A$1:$E$2000,ROW()-$B$5+2,5)</f>
        <v>0</v>
      </c>
      <c r="E760" s="65">
        <f>DATE(設定・集計!$B$2,INT(A760/100),A760-INT(A760/100)*100)</f>
        <v>43799</v>
      </c>
      <c r="F760" t="str">
        <f t="shared" si="22"/>
        <v/>
      </c>
      <c r="G760" t="str">
        <f t="shared" si="23"/>
        <v/>
      </c>
    </row>
    <row r="761" spans="1:7">
      <c r="A761" s="57">
        <f>INDEX('1月'!$A$1:$E$2000,ROW()-$B$5+2,1)</f>
        <v>0</v>
      </c>
      <c r="B761" s="55" t="str">
        <f>INDEX('1月'!$A$1:$E$2000,ROW()-$B$5+2,2)&amp;IF(INDEX('1月'!$A$1:$E$2000,ROW()-$B$5+2,3)="","","／"&amp;INDEX('1月'!$A$1:$E$2000,ROW()-$B$5+2,3))</f>
        <v/>
      </c>
      <c r="C761" s="57">
        <f>INDEX('1月'!$A$1:$E$2000,ROW()-$B$5+2,4)</f>
        <v>0</v>
      </c>
      <c r="D761" s="64">
        <f>INDEX('1月'!$A$1:$E$2000,ROW()-$B$5+2,5)</f>
        <v>0</v>
      </c>
      <c r="E761" s="65">
        <f>DATE(設定・集計!$B$2,INT(A761/100),A761-INT(A761/100)*100)</f>
        <v>43799</v>
      </c>
      <c r="F761" t="str">
        <f t="shared" si="22"/>
        <v/>
      </c>
      <c r="G761" t="str">
        <f t="shared" si="23"/>
        <v/>
      </c>
    </row>
    <row r="762" spans="1:7">
      <c r="A762" s="57">
        <f>INDEX('1月'!$A$1:$E$2000,ROW()-$B$5+2,1)</f>
        <v>0</v>
      </c>
      <c r="B762" s="55" t="str">
        <f>INDEX('1月'!$A$1:$E$2000,ROW()-$B$5+2,2)&amp;IF(INDEX('1月'!$A$1:$E$2000,ROW()-$B$5+2,3)="","","／"&amp;INDEX('1月'!$A$1:$E$2000,ROW()-$B$5+2,3))</f>
        <v/>
      </c>
      <c r="C762" s="57">
        <f>INDEX('1月'!$A$1:$E$2000,ROW()-$B$5+2,4)</f>
        <v>0</v>
      </c>
      <c r="D762" s="64">
        <f>INDEX('1月'!$A$1:$E$2000,ROW()-$B$5+2,5)</f>
        <v>0</v>
      </c>
      <c r="E762" s="65">
        <f>DATE(設定・集計!$B$2,INT(A762/100),A762-INT(A762/100)*100)</f>
        <v>43799</v>
      </c>
      <c r="F762" t="str">
        <f t="shared" si="22"/>
        <v/>
      </c>
      <c r="G762" t="str">
        <f t="shared" si="23"/>
        <v/>
      </c>
    </row>
    <row r="763" spans="1:7">
      <c r="A763" s="57">
        <f>INDEX('1月'!$A$1:$E$2000,ROW()-$B$5+2,1)</f>
        <v>0</v>
      </c>
      <c r="B763" s="55" t="str">
        <f>INDEX('1月'!$A$1:$E$2000,ROW()-$B$5+2,2)&amp;IF(INDEX('1月'!$A$1:$E$2000,ROW()-$B$5+2,3)="","","／"&amp;INDEX('1月'!$A$1:$E$2000,ROW()-$B$5+2,3))</f>
        <v/>
      </c>
      <c r="C763" s="57">
        <f>INDEX('1月'!$A$1:$E$2000,ROW()-$B$5+2,4)</f>
        <v>0</v>
      </c>
      <c r="D763" s="64">
        <f>INDEX('1月'!$A$1:$E$2000,ROW()-$B$5+2,5)</f>
        <v>0</v>
      </c>
      <c r="E763" s="65">
        <f>DATE(設定・集計!$B$2,INT(A763/100),A763-INT(A763/100)*100)</f>
        <v>43799</v>
      </c>
      <c r="F763" t="str">
        <f t="shared" si="22"/>
        <v/>
      </c>
      <c r="G763" t="str">
        <f t="shared" si="23"/>
        <v/>
      </c>
    </row>
    <row r="764" spans="1:7">
      <c r="A764" s="57">
        <f>INDEX('1月'!$A$1:$E$2000,ROW()-$B$5+2,1)</f>
        <v>0</v>
      </c>
      <c r="B764" s="55" t="str">
        <f>INDEX('1月'!$A$1:$E$2000,ROW()-$B$5+2,2)&amp;IF(INDEX('1月'!$A$1:$E$2000,ROW()-$B$5+2,3)="","","／"&amp;INDEX('1月'!$A$1:$E$2000,ROW()-$B$5+2,3))</f>
        <v/>
      </c>
      <c r="C764" s="57">
        <f>INDEX('1月'!$A$1:$E$2000,ROW()-$B$5+2,4)</f>
        <v>0</v>
      </c>
      <c r="D764" s="64">
        <f>INDEX('1月'!$A$1:$E$2000,ROW()-$B$5+2,5)</f>
        <v>0</v>
      </c>
      <c r="E764" s="65">
        <f>DATE(設定・集計!$B$2,INT(A764/100),A764-INT(A764/100)*100)</f>
        <v>43799</v>
      </c>
      <c r="F764" t="str">
        <f t="shared" si="22"/>
        <v/>
      </c>
      <c r="G764" t="str">
        <f t="shared" si="23"/>
        <v/>
      </c>
    </row>
    <row r="765" spans="1:7">
      <c r="A765" s="57">
        <f>INDEX('1月'!$A$1:$E$2000,ROW()-$B$5+2,1)</f>
        <v>0</v>
      </c>
      <c r="B765" s="55" t="str">
        <f>INDEX('1月'!$A$1:$E$2000,ROW()-$B$5+2,2)&amp;IF(INDEX('1月'!$A$1:$E$2000,ROW()-$B$5+2,3)="","","／"&amp;INDEX('1月'!$A$1:$E$2000,ROW()-$B$5+2,3))</f>
        <v/>
      </c>
      <c r="C765" s="57">
        <f>INDEX('1月'!$A$1:$E$2000,ROW()-$B$5+2,4)</f>
        <v>0</v>
      </c>
      <c r="D765" s="64">
        <f>INDEX('1月'!$A$1:$E$2000,ROW()-$B$5+2,5)</f>
        <v>0</v>
      </c>
      <c r="E765" s="65">
        <f>DATE(設定・集計!$B$2,INT(A765/100),A765-INT(A765/100)*100)</f>
        <v>43799</v>
      </c>
      <c r="F765" t="str">
        <f t="shared" si="22"/>
        <v/>
      </c>
      <c r="G765" t="str">
        <f t="shared" si="23"/>
        <v/>
      </c>
    </row>
    <row r="766" spans="1:7">
      <c r="A766" s="57">
        <f>INDEX('1月'!$A$1:$E$2000,ROW()-$B$5+2,1)</f>
        <v>0</v>
      </c>
      <c r="B766" s="55" t="str">
        <f>INDEX('1月'!$A$1:$E$2000,ROW()-$B$5+2,2)&amp;IF(INDEX('1月'!$A$1:$E$2000,ROW()-$B$5+2,3)="","","／"&amp;INDEX('1月'!$A$1:$E$2000,ROW()-$B$5+2,3))</f>
        <v/>
      </c>
      <c r="C766" s="57">
        <f>INDEX('1月'!$A$1:$E$2000,ROW()-$B$5+2,4)</f>
        <v>0</v>
      </c>
      <c r="D766" s="64">
        <f>INDEX('1月'!$A$1:$E$2000,ROW()-$B$5+2,5)</f>
        <v>0</v>
      </c>
      <c r="E766" s="65">
        <f>DATE(設定・集計!$B$2,INT(A766/100),A766-INT(A766/100)*100)</f>
        <v>43799</v>
      </c>
      <c r="F766" t="str">
        <f t="shared" si="22"/>
        <v/>
      </c>
      <c r="G766" t="str">
        <f t="shared" si="23"/>
        <v/>
      </c>
    </row>
    <row r="767" spans="1:7">
      <c r="A767" s="57">
        <f>INDEX('1月'!$A$1:$E$2000,ROW()-$B$5+2,1)</f>
        <v>0</v>
      </c>
      <c r="B767" s="55" t="str">
        <f>INDEX('1月'!$A$1:$E$2000,ROW()-$B$5+2,2)&amp;IF(INDEX('1月'!$A$1:$E$2000,ROW()-$B$5+2,3)="","","／"&amp;INDEX('1月'!$A$1:$E$2000,ROW()-$B$5+2,3))</f>
        <v/>
      </c>
      <c r="C767" s="57">
        <f>INDEX('1月'!$A$1:$E$2000,ROW()-$B$5+2,4)</f>
        <v>0</v>
      </c>
      <c r="D767" s="64">
        <f>INDEX('1月'!$A$1:$E$2000,ROW()-$B$5+2,5)</f>
        <v>0</v>
      </c>
      <c r="E767" s="65">
        <f>DATE(設定・集計!$B$2,INT(A767/100),A767-INT(A767/100)*100)</f>
        <v>43799</v>
      </c>
      <c r="F767" t="str">
        <f t="shared" si="22"/>
        <v/>
      </c>
      <c r="G767" t="str">
        <f t="shared" si="23"/>
        <v/>
      </c>
    </row>
    <row r="768" spans="1:7">
      <c r="A768" s="57">
        <f>INDEX('1月'!$A$1:$E$2000,ROW()-$B$5+2,1)</f>
        <v>0</v>
      </c>
      <c r="B768" s="55" t="str">
        <f>INDEX('1月'!$A$1:$E$2000,ROW()-$B$5+2,2)&amp;IF(INDEX('1月'!$A$1:$E$2000,ROW()-$B$5+2,3)="","","／"&amp;INDEX('1月'!$A$1:$E$2000,ROW()-$B$5+2,3))</f>
        <v/>
      </c>
      <c r="C768" s="57">
        <f>INDEX('1月'!$A$1:$E$2000,ROW()-$B$5+2,4)</f>
        <v>0</v>
      </c>
      <c r="D768" s="64">
        <f>INDEX('1月'!$A$1:$E$2000,ROW()-$B$5+2,5)</f>
        <v>0</v>
      </c>
      <c r="E768" s="65">
        <f>DATE(設定・集計!$B$2,INT(A768/100),A768-INT(A768/100)*100)</f>
        <v>43799</v>
      </c>
      <c r="F768" t="str">
        <f t="shared" si="22"/>
        <v/>
      </c>
      <c r="G768" t="str">
        <f t="shared" si="23"/>
        <v/>
      </c>
    </row>
    <row r="769" spans="1:7">
      <c r="A769" s="57">
        <f>INDEX('1月'!$A$1:$E$2000,ROW()-$B$5+2,1)</f>
        <v>0</v>
      </c>
      <c r="B769" s="55" t="str">
        <f>INDEX('1月'!$A$1:$E$2000,ROW()-$B$5+2,2)&amp;IF(INDEX('1月'!$A$1:$E$2000,ROW()-$B$5+2,3)="","","／"&amp;INDEX('1月'!$A$1:$E$2000,ROW()-$B$5+2,3))</f>
        <v/>
      </c>
      <c r="C769" s="57">
        <f>INDEX('1月'!$A$1:$E$2000,ROW()-$B$5+2,4)</f>
        <v>0</v>
      </c>
      <c r="D769" s="64">
        <f>INDEX('1月'!$A$1:$E$2000,ROW()-$B$5+2,5)</f>
        <v>0</v>
      </c>
      <c r="E769" s="65">
        <f>DATE(設定・集計!$B$2,INT(A769/100),A769-INT(A769/100)*100)</f>
        <v>43799</v>
      </c>
      <c r="F769" t="str">
        <f t="shared" si="22"/>
        <v/>
      </c>
      <c r="G769" t="str">
        <f t="shared" si="23"/>
        <v/>
      </c>
    </row>
    <row r="770" spans="1:7">
      <c r="A770" s="57">
        <f>INDEX('1月'!$A$1:$E$2000,ROW()-$B$5+2,1)</f>
        <v>0</v>
      </c>
      <c r="B770" s="55" t="str">
        <f>INDEX('1月'!$A$1:$E$2000,ROW()-$B$5+2,2)&amp;IF(INDEX('1月'!$A$1:$E$2000,ROW()-$B$5+2,3)="","","／"&amp;INDEX('1月'!$A$1:$E$2000,ROW()-$B$5+2,3))</f>
        <v/>
      </c>
      <c r="C770" s="57">
        <f>INDEX('1月'!$A$1:$E$2000,ROW()-$B$5+2,4)</f>
        <v>0</v>
      </c>
      <c r="D770" s="64">
        <f>INDEX('1月'!$A$1:$E$2000,ROW()-$B$5+2,5)</f>
        <v>0</v>
      </c>
      <c r="E770" s="65">
        <f>DATE(設定・集計!$B$2,INT(A770/100),A770-INT(A770/100)*100)</f>
        <v>43799</v>
      </c>
      <c r="F770" t="str">
        <f t="shared" si="22"/>
        <v/>
      </c>
      <c r="G770" t="str">
        <f t="shared" si="23"/>
        <v/>
      </c>
    </row>
    <row r="771" spans="1:7">
      <c r="A771" s="57">
        <f>INDEX('1月'!$A$1:$E$2000,ROW()-$B$5+2,1)</f>
        <v>0</v>
      </c>
      <c r="B771" s="55" t="str">
        <f>INDEX('1月'!$A$1:$E$2000,ROW()-$B$5+2,2)&amp;IF(INDEX('1月'!$A$1:$E$2000,ROW()-$B$5+2,3)="","","／"&amp;INDEX('1月'!$A$1:$E$2000,ROW()-$B$5+2,3))</f>
        <v/>
      </c>
      <c r="C771" s="57">
        <f>INDEX('1月'!$A$1:$E$2000,ROW()-$B$5+2,4)</f>
        <v>0</v>
      </c>
      <c r="D771" s="64">
        <f>INDEX('1月'!$A$1:$E$2000,ROW()-$B$5+2,5)</f>
        <v>0</v>
      </c>
      <c r="E771" s="65">
        <f>DATE(設定・集計!$B$2,INT(A771/100),A771-INT(A771/100)*100)</f>
        <v>43799</v>
      </c>
      <c r="F771" t="str">
        <f t="shared" si="22"/>
        <v/>
      </c>
      <c r="G771" t="str">
        <f t="shared" si="23"/>
        <v/>
      </c>
    </row>
    <row r="772" spans="1:7">
      <c r="A772" s="57">
        <f>INDEX('1月'!$A$1:$E$2000,ROW()-$B$5+2,1)</f>
        <v>0</v>
      </c>
      <c r="B772" s="55" t="str">
        <f>INDEX('1月'!$A$1:$E$2000,ROW()-$B$5+2,2)&amp;IF(INDEX('1月'!$A$1:$E$2000,ROW()-$B$5+2,3)="","","／"&amp;INDEX('1月'!$A$1:$E$2000,ROW()-$B$5+2,3))</f>
        <v/>
      </c>
      <c r="C772" s="57">
        <f>INDEX('1月'!$A$1:$E$2000,ROW()-$B$5+2,4)</f>
        <v>0</v>
      </c>
      <c r="D772" s="64">
        <f>INDEX('1月'!$A$1:$E$2000,ROW()-$B$5+2,5)</f>
        <v>0</v>
      </c>
      <c r="E772" s="65">
        <f>DATE(設定・集計!$B$2,INT(A772/100),A772-INT(A772/100)*100)</f>
        <v>43799</v>
      </c>
      <c r="F772" t="str">
        <f t="shared" si="22"/>
        <v/>
      </c>
      <c r="G772" t="str">
        <f t="shared" si="23"/>
        <v/>
      </c>
    </row>
    <row r="773" spans="1:7">
      <c r="A773" s="57">
        <f>INDEX('1月'!$A$1:$E$2000,ROW()-$B$5+2,1)</f>
        <v>0</v>
      </c>
      <c r="B773" s="55" t="str">
        <f>INDEX('1月'!$A$1:$E$2000,ROW()-$B$5+2,2)&amp;IF(INDEX('1月'!$A$1:$E$2000,ROW()-$B$5+2,3)="","","／"&amp;INDEX('1月'!$A$1:$E$2000,ROW()-$B$5+2,3))</f>
        <v/>
      </c>
      <c r="C773" s="57">
        <f>INDEX('1月'!$A$1:$E$2000,ROW()-$B$5+2,4)</f>
        <v>0</v>
      </c>
      <c r="D773" s="64">
        <f>INDEX('1月'!$A$1:$E$2000,ROW()-$B$5+2,5)</f>
        <v>0</v>
      </c>
      <c r="E773" s="65">
        <f>DATE(設定・集計!$B$2,INT(A773/100),A773-INT(A773/100)*100)</f>
        <v>43799</v>
      </c>
      <c r="F773" t="str">
        <f t="shared" si="22"/>
        <v/>
      </c>
      <c r="G773" t="str">
        <f t="shared" si="23"/>
        <v/>
      </c>
    </row>
    <row r="774" spans="1:7">
      <c r="A774" s="57">
        <f>INDEX('1月'!$A$1:$E$2000,ROW()-$B$5+2,1)</f>
        <v>0</v>
      </c>
      <c r="B774" s="55" t="str">
        <f>INDEX('1月'!$A$1:$E$2000,ROW()-$B$5+2,2)&amp;IF(INDEX('1月'!$A$1:$E$2000,ROW()-$B$5+2,3)="","","／"&amp;INDEX('1月'!$A$1:$E$2000,ROW()-$B$5+2,3))</f>
        <v/>
      </c>
      <c r="C774" s="57">
        <f>INDEX('1月'!$A$1:$E$2000,ROW()-$B$5+2,4)</f>
        <v>0</v>
      </c>
      <c r="D774" s="64">
        <f>INDEX('1月'!$A$1:$E$2000,ROW()-$B$5+2,5)</f>
        <v>0</v>
      </c>
      <c r="E774" s="65">
        <f>DATE(設定・集計!$B$2,INT(A774/100),A774-INT(A774/100)*100)</f>
        <v>43799</v>
      </c>
      <c r="F774" t="str">
        <f t="shared" si="22"/>
        <v/>
      </c>
      <c r="G774" t="str">
        <f t="shared" si="23"/>
        <v/>
      </c>
    </row>
    <row r="775" spans="1:7">
      <c r="A775" s="57">
        <f>INDEX('1月'!$A$1:$E$2000,ROW()-$B$5+2,1)</f>
        <v>0</v>
      </c>
      <c r="B775" s="55" t="str">
        <f>INDEX('1月'!$A$1:$E$2000,ROW()-$B$5+2,2)&amp;IF(INDEX('1月'!$A$1:$E$2000,ROW()-$B$5+2,3)="","","／"&amp;INDEX('1月'!$A$1:$E$2000,ROW()-$B$5+2,3))</f>
        <v/>
      </c>
      <c r="C775" s="57">
        <f>INDEX('1月'!$A$1:$E$2000,ROW()-$B$5+2,4)</f>
        <v>0</v>
      </c>
      <c r="D775" s="64">
        <f>INDEX('1月'!$A$1:$E$2000,ROW()-$B$5+2,5)</f>
        <v>0</v>
      </c>
      <c r="E775" s="65">
        <f>DATE(設定・集計!$B$2,INT(A775/100),A775-INT(A775/100)*100)</f>
        <v>43799</v>
      </c>
      <c r="F775" t="str">
        <f t="shared" si="22"/>
        <v/>
      </c>
      <c r="G775" t="str">
        <f t="shared" si="23"/>
        <v/>
      </c>
    </row>
    <row r="776" spans="1:7">
      <c r="A776" s="57">
        <f>INDEX('1月'!$A$1:$E$2000,ROW()-$B$5+2,1)</f>
        <v>0</v>
      </c>
      <c r="B776" s="55" t="str">
        <f>INDEX('1月'!$A$1:$E$2000,ROW()-$B$5+2,2)&amp;IF(INDEX('1月'!$A$1:$E$2000,ROW()-$B$5+2,3)="","","／"&amp;INDEX('1月'!$A$1:$E$2000,ROW()-$B$5+2,3))</f>
        <v/>
      </c>
      <c r="C776" s="57">
        <f>INDEX('1月'!$A$1:$E$2000,ROW()-$B$5+2,4)</f>
        <v>0</v>
      </c>
      <c r="D776" s="64">
        <f>INDEX('1月'!$A$1:$E$2000,ROW()-$B$5+2,5)</f>
        <v>0</v>
      </c>
      <c r="E776" s="65">
        <f>DATE(設定・集計!$B$2,INT(A776/100),A776-INT(A776/100)*100)</f>
        <v>43799</v>
      </c>
      <c r="F776" t="str">
        <f t="shared" si="22"/>
        <v/>
      </c>
      <c r="G776" t="str">
        <f t="shared" si="23"/>
        <v/>
      </c>
    </row>
    <row r="777" spans="1:7">
      <c r="A777" s="57">
        <f>INDEX('1月'!$A$1:$E$2000,ROW()-$B$5+2,1)</f>
        <v>0</v>
      </c>
      <c r="B777" s="55" t="str">
        <f>INDEX('1月'!$A$1:$E$2000,ROW()-$B$5+2,2)&amp;IF(INDEX('1月'!$A$1:$E$2000,ROW()-$B$5+2,3)="","","／"&amp;INDEX('1月'!$A$1:$E$2000,ROW()-$B$5+2,3))</f>
        <v/>
      </c>
      <c r="C777" s="57">
        <f>INDEX('1月'!$A$1:$E$2000,ROW()-$B$5+2,4)</f>
        <v>0</v>
      </c>
      <c r="D777" s="64">
        <f>INDEX('1月'!$A$1:$E$2000,ROW()-$B$5+2,5)</f>
        <v>0</v>
      </c>
      <c r="E777" s="65">
        <f>DATE(設定・集計!$B$2,INT(A777/100),A777-INT(A777/100)*100)</f>
        <v>43799</v>
      </c>
      <c r="F777" t="str">
        <f t="shared" si="22"/>
        <v/>
      </c>
      <c r="G777" t="str">
        <f t="shared" si="23"/>
        <v/>
      </c>
    </row>
    <row r="778" spans="1:7">
      <c r="A778" s="57">
        <f>INDEX('1月'!$A$1:$E$2000,ROW()-$B$5+2,1)</f>
        <v>0</v>
      </c>
      <c r="B778" s="55" t="str">
        <f>INDEX('1月'!$A$1:$E$2000,ROW()-$B$5+2,2)&amp;IF(INDEX('1月'!$A$1:$E$2000,ROW()-$B$5+2,3)="","","／"&amp;INDEX('1月'!$A$1:$E$2000,ROW()-$B$5+2,3))</f>
        <v/>
      </c>
      <c r="C778" s="57">
        <f>INDEX('1月'!$A$1:$E$2000,ROW()-$B$5+2,4)</f>
        <v>0</v>
      </c>
      <c r="D778" s="64">
        <f>INDEX('1月'!$A$1:$E$2000,ROW()-$B$5+2,5)</f>
        <v>0</v>
      </c>
      <c r="E778" s="65">
        <f>DATE(設定・集計!$B$2,INT(A778/100),A778-INT(A778/100)*100)</f>
        <v>43799</v>
      </c>
      <c r="F778" t="str">
        <f t="shared" si="22"/>
        <v/>
      </c>
      <c r="G778" t="str">
        <f t="shared" si="23"/>
        <v/>
      </c>
    </row>
    <row r="779" spans="1:7">
      <c r="A779" s="57">
        <f>INDEX('1月'!$A$1:$E$2000,ROW()-$B$5+2,1)</f>
        <v>0</v>
      </c>
      <c r="B779" s="55" t="str">
        <f>INDEX('1月'!$A$1:$E$2000,ROW()-$B$5+2,2)&amp;IF(INDEX('1月'!$A$1:$E$2000,ROW()-$B$5+2,3)="","","／"&amp;INDEX('1月'!$A$1:$E$2000,ROW()-$B$5+2,3))</f>
        <v/>
      </c>
      <c r="C779" s="57">
        <f>INDEX('1月'!$A$1:$E$2000,ROW()-$B$5+2,4)</f>
        <v>0</v>
      </c>
      <c r="D779" s="64">
        <f>INDEX('1月'!$A$1:$E$2000,ROW()-$B$5+2,5)</f>
        <v>0</v>
      </c>
      <c r="E779" s="65">
        <f>DATE(設定・集計!$B$2,INT(A779/100),A779-INT(A779/100)*100)</f>
        <v>43799</v>
      </c>
      <c r="F779" t="str">
        <f t="shared" si="22"/>
        <v/>
      </c>
      <c r="G779" t="str">
        <f t="shared" si="23"/>
        <v/>
      </c>
    </row>
    <row r="780" spans="1:7">
      <c r="A780" s="57">
        <f>INDEX('1月'!$A$1:$E$2000,ROW()-$B$5+2,1)</f>
        <v>0</v>
      </c>
      <c r="B780" s="55" t="str">
        <f>INDEX('1月'!$A$1:$E$2000,ROW()-$B$5+2,2)&amp;IF(INDEX('1月'!$A$1:$E$2000,ROW()-$B$5+2,3)="","","／"&amp;INDEX('1月'!$A$1:$E$2000,ROW()-$B$5+2,3))</f>
        <v/>
      </c>
      <c r="C780" s="57">
        <f>INDEX('1月'!$A$1:$E$2000,ROW()-$B$5+2,4)</f>
        <v>0</v>
      </c>
      <c r="D780" s="64">
        <f>INDEX('1月'!$A$1:$E$2000,ROW()-$B$5+2,5)</f>
        <v>0</v>
      </c>
      <c r="E780" s="65">
        <f>DATE(設定・集計!$B$2,INT(A780/100),A780-INT(A780/100)*100)</f>
        <v>43799</v>
      </c>
      <c r="F780" t="str">
        <f t="shared" si="22"/>
        <v/>
      </c>
      <c r="G780" t="str">
        <f t="shared" si="23"/>
        <v/>
      </c>
    </row>
    <row r="781" spans="1:7">
      <c r="A781" s="57">
        <f>INDEX('1月'!$A$1:$E$2000,ROW()-$B$5+2,1)</f>
        <v>0</v>
      </c>
      <c r="B781" s="55" t="str">
        <f>INDEX('1月'!$A$1:$E$2000,ROW()-$B$5+2,2)&amp;IF(INDEX('1月'!$A$1:$E$2000,ROW()-$B$5+2,3)="","","／"&amp;INDEX('1月'!$A$1:$E$2000,ROW()-$B$5+2,3))</f>
        <v/>
      </c>
      <c r="C781" s="57">
        <f>INDEX('1月'!$A$1:$E$2000,ROW()-$B$5+2,4)</f>
        <v>0</v>
      </c>
      <c r="D781" s="64">
        <f>INDEX('1月'!$A$1:$E$2000,ROW()-$B$5+2,5)</f>
        <v>0</v>
      </c>
      <c r="E781" s="65">
        <f>DATE(設定・集計!$B$2,INT(A781/100),A781-INT(A781/100)*100)</f>
        <v>43799</v>
      </c>
      <c r="F781" t="str">
        <f t="shared" si="22"/>
        <v/>
      </c>
      <c r="G781" t="str">
        <f t="shared" si="23"/>
        <v/>
      </c>
    </row>
    <row r="782" spans="1:7">
      <c r="A782" s="57">
        <f>INDEX('1月'!$A$1:$E$2000,ROW()-$B$5+2,1)</f>
        <v>0</v>
      </c>
      <c r="B782" s="55" t="str">
        <f>INDEX('1月'!$A$1:$E$2000,ROW()-$B$5+2,2)&amp;IF(INDEX('1月'!$A$1:$E$2000,ROW()-$B$5+2,3)="","","／"&amp;INDEX('1月'!$A$1:$E$2000,ROW()-$B$5+2,3))</f>
        <v/>
      </c>
      <c r="C782" s="57">
        <f>INDEX('1月'!$A$1:$E$2000,ROW()-$B$5+2,4)</f>
        <v>0</v>
      </c>
      <c r="D782" s="64">
        <f>INDEX('1月'!$A$1:$E$2000,ROW()-$B$5+2,5)</f>
        <v>0</v>
      </c>
      <c r="E782" s="65">
        <f>DATE(設定・集計!$B$2,INT(A782/100),A782-INT(A782/100)*100)</f>
        <v>43799</v>
      </c>
      <c r="F782" t="str">
        <f t="shared" si="22"/>
        <v/>
      </c>
      <c r="G782" t="str">
        <f t="shared" si="23"/>
        <v/>
      </c>
    </row>
    <row r="783" spans="1:7">
      <c r="A783" s="57">
        <f>INDEX('1月'!$A$1:$E$2000,ROW()-$B$5+2,1)</f>
        <v>0</v>
      </c>
      <c r="B783" s="55" t="str">
        <f>INDEX('1月'!$A$1:$E$2000,ROW()-$B$5+2,2)&amp;IF(INDEX('1月'!$A$1:$E$2000,ROW()-$B$5+2,3)="","","／"&amp;INDEX('1月'!$A$1:$E$2000,ROW()-$B$5+2,3))</f>
        <v/>
      </c>
      <c r="C783" s="57">
        <f>INDEX('1月'!$A$1:$E$2000,ROW()-$B$5+2,4)</f>
        <v>0</v>
      </c>
      <c r="D783" s="64">
        <f>INDEX('1月'!$A$1:$E$2000,ROW()-$B$5+2,5)</f>
        <v>0</v>
      </c>
      <c r="E783" s="65">
        <f>DATE(設定・集計!$B$2,INT(A783/100),A783-INT(A783/100)*100)</f>
        <v>43799</v>
      </c>
      <c r="F783" t="str">
        <f t="shared" si="22"/>
        <v/>
      </c>
      <c r="G783" t="str">
        <f t="shared" si="23"/>
        <v/>
      </c>
    </row>
    <row r="784" spans="1:7">
      <c r="A784" s="57">
        <f>INDEX('1月'!$A$1:$E$2000,ROW()-$B$5+2,1)</f>
        <v>0</v>
      </c>
      <c r="B784" s="55" t="str">
        <f>INDEX('1月'!$A$1:$E$2000,ROW()-$B$5+2,2)&amp;IF(INDEX('1月'!$A$1:$E$2000,ROW()-$B$5+2,3)="","","／"&amp;INDEX('1月'!$A$1:$E$2000,ROW()-$B$5+2,3))</f>
        <v/>
      </c>
      <c r="C784" s="57">
        <f>INDEX('1月'!$A$1:$E$2000,ROW()-$B$5+2,4)</f>
        <v>0</v>
      </c>
      <c r="D784" s="64">
        <f>INDEX('1月'!$A$1:$E$2000,ROW()-$B$5+2,5)</f>
        <v>0</v>
      </c>
      <c r="E784" s="65">
        <f>DATE(設定・集計!$B$2,INT(A784/100),A784-INT(A784/100)*100)</f>
        <v>43799</v>
      </c>
      <c r="F784" t="str">
        <f t="shared" si="22"/>
        <v/>
      </c>
      <c r="G784" t="str">
        <f t="shared" si="23"/>
        <v/>
      </c>
    </row>
    <row r="785" spans="1:7">
      <c r="A785" s="57">
        <f>INDEX('1月'!$A$1:$E$2000,ROW()-$B$5+2,1)</f>
        <v>0</v>
      </c>
      <c r="B785" s="55" t="str">
        <f>INDEX('1月'!$A$1:$E$2000,ROW()-$B$5+2,2)&amp;IF(INDEX('1月'!$A$1:$E$2000,ROW()-$B$5+2,3)="","","／"&amp;INDEX('1月'!$A$1:$E$2000,ROW()-$B$5+2,3))</f>
        <v/>
      </c>
      <c r="C785" s="57">
        <f>INDEX('1月'!$A$1:$E$2000,ROW()-$B$5+2,4)</f>
        <v>0</v>
      </c>
      <c r="D785" s="64">
        <f>INDEX('1月'!$A$1:$E$2000,ROW()-$B$5+2,5)</f>
        <v>0</v>
      </c>
      <c r="E785" s="65">
        <f>DATE(設定・集計!$B$2,INT(A785/100),A785-INT(A785/100)*100)</f>
        <v>43799</v>
      </c>
      <c r="F785" t="str">
        <f t="shared" si="22"/>
        <v/>
      </c>
      <c r="G785" t="str">
        <f t="shared" si="23"/>
        <v/>
      </c>
    </row>
    <row r="786" spans="1:7">
      <c r="A786" s="57">
        <f>INDEX('1月'!$A$1:$E$2000,ROW()-$B$5+2,1)</f>
        <v>0</v>
      </c>
      <c r="B786" s="55" t="str">
        <f>INDEX('1月'!$A$1:$E$2000,ROW()-$B$5+2,2)&amp;IF(INDEX('1月'!$A$1:$E$2000,ROW()-$B$5+2,3)="","","／"&amp;INDEX('1月'!$A$1:$E$2000,ROW()-$B$5+2,3))</f>
        <v/>
      </c>
      <c r="C786" s="57">
        <f>INDEX('1月'!$A$1:$E$2000,ROW()-$B$5+2,4)</f>
        <v>0</v>
      </c>
      <c r="D786" s="64">
        <f>INDEX('1月'!$A$1:$E$2000,ROW()-$B$5+2,5)</f>
        <v>0</v>
      </c>
      <c r="E786" s="65">
        <f>DATE(設定・集計!$B$2,INT(A786/100),A786-INT(A786/100)*100)</f>
        <v>43799</v>
      </c>
      <c r="F786" t="str">
        <f t="shared" si="22"/>
        <v/>
      </c>
      <c r="G786" t="str">
        <f t="shared" si="23"/>
        <v/>
      </c>
    </row>
    <row r="787" spans="1:7">
      <c r="A787" s="57">
        <f>INDEX('1月'!$A$1:$E$2000,ROW()-$B$5+2,1)</f>
        <v>0</v>
      </c>
      <c r="B787" s="55" t="str">
        <f>INDEX('1月'!$A$1:$E$2000,ROW()-$B$5+2,2)&amp;IF(INDEX('1月'!$A$1:$E$2000,ROW()-$B$5+2,3)="","","／"&amp;INDEX('1月'!$A$1:$E$2000,ROW()-$B$5+2,3))</f>
        <v/>
      </c>
      <c r="C787" s="57">
        <f>INDEX('1月'!$A$1:$E$2000,ROW()-$B$5+2,4)</f>
        <v>0</v>
      </c>
      <c r="D787" s="64">
        <f>INDEX('1月'!$A$1:$E$2000,ROW()-$B$5+2,5)</f>
        <v>0</v>
      </c>
      <c r="E787" s="65">
        <f>DATE(設定・集計!$B$2,INT(A787/100),A787-INT(A787/100)*100)</f>
        <v>43799</v>
      </c>
      <c r="F787" t="str">
        <f t="shared" si="22"/>
        <v/>
      </c>
      <c r="G787" t="str">
        <f t="shared" si="23"/>
        <v/>
      </c>
    </row>
    <row r="788" spans="1:7">
      <c r="A788" s="57">
        <f>INDEX('1月'!$A$1:$E$2000,ROW()-$B$5+2,1)</f>
        <v>0</v>
      </c>
      <c r="B788" s="55" t="str">
        <f>INDEX('1月'!$A$1:$E$2000,ROW()-$B$5+2,2)&amp;IF(INDEX('1月'!$A$1:$E$2000,ROW()-$B$5+2,3)="","","／"&amp;INDEX('1月'!$A$1:$E$2000,ROW()-$B$5+2,3))</f>
        <v/>
      </c>
      <c r="C788" s="57">
        <f>INDEX('1月'!$A$1:$E$2000,ROW()-$B$5+2,4)</f>
        <v>0</v>
      </c>
      <c r="D788" s="64">
        <f>INDEX('1月'!$A$1:$E$2000,ROW()-$B$5+2,5)</f>
        <v>0</v>
      </c>
      <c r="E788" s="65">
        <f>DATE(設定・集計!$B$2,INT(A788/100),A788-INT(A788/100)*100)</f>
        <v>43799</v>
      </c>
      <c r="F788" t="str">
        <f t="shared" si="22"/>
        <v/>
      </c>
      <c r="G788" t="str">
        <f t="shared" si="23"/>
        <v/>
      </c>
    </row>
    <row r="789" spans="1:7">
      <c r="A789" s="57">
        <f>INDEX('1月'!$A$1:$E$2000,ROW()-$B$5+2,1)</f>
        <v>0</v>
      </c>
      <c r="B789" s="55" t="str">
        <f>INDEX('1月'!$A$1:$E$2000,ROW()-$B$5+2,2)&amp;IF(INDEX('1月'!$A$1:$E$2000,ROW()-$B$5+2,3)="","","／"&amp;INDEX('1月'!$A$1:$E$2000,ROW()-$B$5+2,3))</f>
        <v/>
      </c>
      <c r="C789" s="57">
        <f>INDEX('1月'!$A$1:$E$2000,ROW()-$B$5+2,4)</f>
        <v>0</v>
      </c>
      <c r="D789" s="64">
        <f>INDEX('1月'!$A$1:$E$2000,ROW()-$B$5+2,5)</f>
        <v>0</v>
      </c>
      <c r="E789" s="65">
        <f>DATE(設定・集計!$B$2,INT(A789/100),A789-INT(A789/100)*100)</f>
        <v>43799</v>
      </c>
      <c r="F789" t="str">
        <f t="shared" si="22"/>
        <v/>
      </c>
      <c r="G789" t="str">
        <f t="shared" si="23"/>
        <v/>
      </c>
    </row>
    <row r="790" spans="1:7">
      <c r="A790" s="57">
        <f>INDEX('1月'!$A$1:$E$2000,ROW()-$B$5+2,1)</f>
        <v>0</v>
      </c>
      <c r="B790" s="55" t="str">
        <f>INDEX('1月'!$A$1:$E$2000,ROW()-$B$5+2,2)&amp;IF(INDEX('1月'!$A$1:$E$2000,ROW()-$B$5+2,3)="","","／"&amp;INDEX('1月'!$A$1:$E$2000,ROW()-$B$5+2,3))</f>
        <v/>
      </c>
      <c r="C790" s="57">
        <f>INDEX('1月'!$A$1:$E$2000,ROW()-$B$5+2,4)</f>
        <v>0</v>
      </c>
      <c r="D790" s="64">
        <f>INDEX('1月'!$A$1:$E$2000,ROW()-$B$5+2,5)</f>
        <v>0</v>
      </c>
      <c r="E790" s="65">
        <f>DATE(設定・集計!$B$2,INT(A790/100),A790-INT(A790/100)*100)</f>
        <v>43799</v>
      </c>
      <c r="F790" t="str">
        <f t="shared" si="22"/>
        <v/>
      </c>
      <c r="G790" t="str">
        <f t="shared" si="23"/>
        <v/>
      </c>
    </row>
    <row r="791" spans="1:7">
      <c r="A791" s="57">
        <f>INDEX('1月'!$A$1:$E$2000,ROW()-$B$5+2,1)</f>
        <v>0</v>
      </c>
      <c r="B791" s="55" t="str">
        <f>INDEX('1月'!$A$1:$E$2000,ROW()-$B$5+2,2)&amp;IF(INDEX('1月'!$A$1:$E$2000,ROW()-$B$5+2,3)="","","／"&amp;INDEX('1月'!$A$1:$E$2000,ROW()-$B$5+2,3))</f>
        <v/>
      </c>
      <c r="C791" s="57">
        <f>INDEX('1月'!$A$1:$E$2000,ROW()-$B$5+2,4)</f>
        <v>0</v>
      </c>
      <c r="D791" s="64">
        <f>INDEX('1月'!$A$1:$E$2000,ROW()-$B$5+2,5)</f>
        <v>0</v>
      </c>
      <c r="E791" s="65">
        <f>DATE(設定・集計!$B$2,INT(A791/100),A791-INT(A791/100)*100)</f>
        <v>43799</v>
      </c>
      <c r="F791" t="str">
        <f t="shared" si="22"/>
        <v/>
      </c>
      <c r="G791" t="str">
        <f t="shared" si="23"/>
        <v/>
      </c>
    </row>
    <row r="792" spans="1:7">
      <c r="A792" s="57">
        <f>INDEX('1月'!$A$1:$E$2000,ROW()-$B$5+2,1)</f>
        <v>0</v>
      </c>
      <c r="B792" s="55" t="str">
        <f>INDEX('1月'!$A$1:$E$2000,ROW()-$B$5+2,2)&amp;IF(INDEX('1月'!$A$1:$E$2000,ROW()-$B$5+2,3)="","","／"&amp;INDEX('1月'!$A$1:$E$2000,ROW()-$B$5+2,3))</f>
        <v/>
      </c>
      <c r="C792" s="57">
        <f>INDEX('1月'!$A$1:$E$2000,ROW()-$B$5+2,4)</f>
        <v>0</v>
      </c>
      <c r="D792" s="64">
        <f>INDEX('1月'!$A$1:$E$2000,ROW()-$B$5+2,5)</f>
        <v>0</v>
      </c>
      <c r="E792" s="65">
        <f>DATE(設定・集計!$B$2,INT(A792/100),A792-INT(A792/100)*100)</f>
        <v>43799</v>
      </c>
      <c r="F792" t="str">
        <f t="shared" si="22"/>
        <v/>
      </c>
      <c r="G792" t="str">
        <f t="shared" si="23"/>
        <v/>
      </c>
    </row>
    <row r="793" spans="1:7">
      <c r="A793" s="57">
        <f>INDEX('1月'!$A$1:$E$2000,ROW()-$B$5+2,1)</f>
        <v>0</v>
      </c>
      <c r="B793" s="55" t="str">
        <f>INDEX('1月'!$A$1:$E$2000,ROW()-$B$5+2,2)&amp;IF(INDEX('1月'!$A$1:$E$2000,ROW()-$B$5+2,3)="","","／"&amp;INDEX('1月'!$A$1:$E$2000,ROW()-$B$5+2,3))</f>
        <v/>
      </c>
      <c r="C793" s="57">
        <f>INDEX('1月'!$A$1:$E$2000,ROW()-$B$5+2,4)</f>
        <v>0</v>
      </c>
      <c r="D793" s="64">
        <f>INDEX('1月'!$A$1:$E$2000,ROW()-$B$5+2,5)</f>
        <v>0</v>
      </c>
      <c r="E793" s="65">
        <f>DATE(設定・集計!$B$2,INT(A793/100),A793-INT(A793/100)*100)</f>
        <v>43799</v>
      </c>
      <c r="F793" t="str">
        <f t="shared" si="22"/>
        <v/>
      </c>
      <c r="G793" t="str">
        <f t="shared" si="23"/>
        <v/>
      </c>
    </row>
    <row r="794" spans="1:7">
      <c r="A794" s="57">
        <f>INDEX('1月'!$A$1:$E$2000,ROW()-$B$5+2,1)</f>
        <v>0</v>
      </c>
      <c r="B794" s="55" t="str">
        <f>INDEX('1月'!$A$1:$E$2000,ROW()-$B$5+2,2)&amp;IF(INDEX('1月'!$A$1:$E$2000,ROW()-$B$5+2,3)="","","／"&amp;INDEX('1月'!$A$1:$E$2000,ROW()-$B$5+2,3))</f>
        <v/>
      </c>
      <c r="C794" s="57">
        <f>INDEX('1月'!$A$1:$E$2000,ROW()-$B$5+2,4)</f>
        <v>0</v>
      </c>
      <c r="D794" s="64">
        <f>INDEX('1月'!$A$1:$E$2000,ROW()-$B$5+2,5)</f>
        <v>0</v>
      </c>
      <c r="E794" s="65">
        <f>DATE(設定・集計!$B$2,INT(A794/100),A794-INT(A794/100)*100)</f>
        <v>43799</v>
      </c>
      <c r="F794" t="str">
        <f t="shared" si="22"/>
        <v/>
      </c>
      <c r="G794" t="str">
        <f t="shared" si="23"/>
        <v/>
      </c>
    </row>
    <row r="795" spans="1:7">
      <c r="A795" s="57">
        <f>INDEX('1月'!$A$1:$E$2000,ROW()-$B$5+2,1)</f>
        <v>0</v>
      </c>
      <c r="B795" s="55" t="str">
        <f>INDEX('1月'!$A$1:$E$2000,ROW()-$B$5+2,2)&amp;IF(INDEX('1月'!$A$1:$E$2000,ROW()-$B$5+2,3)="","","／"&amp;INDEX('1月'!$A$1:$E$2000,ROW()-$B$5+2,3))</f>
        <v/>
      </c>
      <c r="C795" s="57">
        <f>INDEX('1月'!$A$1:$E$2000,ROW()-$B$5+2,4)</f>
        <v>0</v>
      </c>
      <c r="D795" s="64">
        <f>INDEX('1月'!$A$1:$E$2000,ROW()-$B$5+2,5)</f>
        <v>0</v>
      </c>
      <c r="E795" s="65">
        <f>DATE(設定・集計!$B$2,INT(A795/100),A795-INT(A795/100)*100)</f>
        <v>43799</v>
      </c>
      <c r="F795" t="str">
        <f t="shared" si="22"/>
        <v/>
      </c>
      <c r="G795" t="str">
        <f t="shared" si="23"/>
        <v/>
      </c>
    </row>
    <row r="796" spans="1:7">
      <c r="A796" s="57">
        <f>INDEX('1月'!$A$1:$E$2000,ROW()-$B$5+2,1)</f>
        <v>0</v>
      </c>
      <c r="B796" s="55" t="str">
        <f>INDEX('1月'!$A$1:$E$2000,ROW()-$B$5+2,2)&amp;IF(INDEX('1月'!$A$1:$E$2000,ROW()-$B$5+2,3)="","","／"&amp;INDEX('1月'!$A$1:$E$2000,ROW()-$B$5+2,3))</f>
        <v/>
      </c>
      <c r="C796" s="57">
        <f>INDEX('1月'!$A$1:$E$2000,ROW()-$B$5+2,4)</f>
        <v>0</v>
      </c>
      <c r="D796" s="64">
        <f>INDEX('1月'!$A$1:$E$2000,ROW()-$B$5+2,5)</f>
        <v>0</v>
      </c>
      <c r="E796" s="65">
        <f>DATE(設定・集計!$B$2,INT(A796/100),A796-INT(A796/100)*100)</f>
        <v>43799</v>
      </c>
      <c r="F796" t="str">
        <f t="shared" si="22"/>
        <v/>
      </c>
      <c r="G796" t="str">
        <f t="shared" si="23"/>
        <v/>
      </c>
    </row>
    <row r="797" spans="1:7">
      <c r="A797" s="57">
        <f>INDEX('1月'!$A$1:$E$2000,ROW()-$B$5+2,1)</f>
        <v>0</v>
      </c>
      <c r="B797" s="55" t="str">
        <f>INDEX('1月'!$A$1:$E$2000,ROW()-$B$5+2,2)&amp;IF(INDEX('1月'!$A$1:$E$2000,ROW()-$B$5+2,3)="","","／"&amp;INDEX('1月'!$A$1:$E$2000,ROW()-$B$5+2,3))</f>
        <v/>
      </c>
      <c r="C797" s="57">
        <f>INDEX('1月'!$A$1:$E$2000,ROW()-$B$5+2,4)</f>
        <v>0</v>
      </c>
      <c r="D797" s="64">
        <f>INDEX('1月'!$A$1:$E$2000,ROW()-$B$5+2,5)</f>
        <v>0</v>
      </c>
      <c r="E797" s="65">
        <f>DATE(設定・集計!$B$2,INT(A797/100),A797-INT(A797/100)*100)</f>
        <v>43799</v>
      </c>
      <c r="F797" t="str">
        <f t="shared" si="22"/>
        <v/>
      </c>
      <c r="G797" t="str">
        <f t="shared" si="23"/>
        <v/>
      </c>
    </row>
    <row r="798" spans="1:7">
      <c r="A798" s="57">
        <f>INDEX('1月'!$A$1:$E$2000,ROW()-$B$5+2,1)</f>
        <v>0</v>
      </c>
      <c r="B798" s="55" t="str">
        <f>INDEX('1月'!$A$1:$E$2000,ROW()-$B$5+2,2)&amp;IF(INDEX('1月'!$A$1:$E$2000,ROW()-$B$5+2,3)="","","／"&amp;INDEX('1月'!$A$1:$E$2000,ROW()-$B$5+2,3))</f>
        <v/>
      </c>
      <c r="C798" s="57">
        <f>INDEX('1月'!$A$1:$E$2000,ROW()-$B$5+2,4)</f>
        <v>0</v>
      </c>
      <c r="D798" s="64">
        <f>INDEX('1月'!$A$1:$E$2000,ROW()-$B$5+2,5)</f>
        <v>0</v>
      </c>
      <c r="E798" s="65">
        <f>DATE(設定・集計!$B$2,INT(A798/100),A798-INT(A798/100)*100)</f>
        <v>43799</v>
      </c>
      <c r="F798" t="str">
        <f t="shared" si="22"/>
        <v/>
      </c>
      <c r="G798" t="str">
        <f t="shared" si="23"/>
        <v/>
      </c>
    </row>
    <row r="799" spans="1:7">
      <c r="A799" s="57">
        <f>INDEX('1月'!$A$1:$E$2000,ROW()-$B$5+2,1)</f>
        <v>0</v>
      </c>
      <c r="B799" s="55" t="str">
        <f>INDEX('1月'!$A$1:$E$2000,ROW()-$B$5+2,2)&amp;IF(INDEX('1月'!$A$1:$E$2000,ROW()-$B$5+2,3)="","","／"&amp;INDEX('1月'!$A$1:$E$2000,ROW()-$B$5+2,3))</f>
        <v/>
      </c>
      <c r="C799" s="57">
        <f>INDEX('1月'!$A$1:$E$2000,ROW()-$B$5+2,4)</f>
        <v>0</v>
      </c>
      <c r="D799" s="64">
        <f>INDEX('1月'!$A$1:$E$2000,ROW()-$B$5+2,5)</f>
        <v>0</v>
      </c>
      <c r="E799" s="65">
        <f>DATE(設定・集計!$B$2,INT(A799/100),A799-INT(A799/100)*100)</f>
        <v>43799</v>
      </c>
      <c r="F799" t="str">
        <f t="shared" si="22"/>
        <v/>
      </c>
      <c r="G799" t="str">
        <f t="shared" si="23"/>
        <v/>
      </c>
    </row>
    <row r="800" spans="1:7">
      <c r="A800" s="57">
        <f>INDEX('1月'!$A$1:$E$2000,ROW()-$B$5+2,1)</f>
        <v>0</v>
      </c>
      <c r="B800" s="55" t="str">
        <f>INDEX('1月'!$A$1:$E$2000,ROW()-$B$5+2,2)&amp;IF(INDEX('1月'!$A$1:$E$2000,ROW()-$B$5+2,3)="","","／"&amp;INDEX('1月'!$A$1:$E$2000,ROW()-$B$5+2,3))</f>
        <v/>
      </c>
      <c r="C800" s="57">
        <f>INDEX('1月'!$A$1:$E$2000,ROW()-$B$5+2,4)</f>
        <v>0</v>
      </c>
      <c r="D800" s="64">
        <f>INDEX('1月'!$A$1:$E$2000,ROW()-$B$5+2,5)</f>
        <v>0</v>
      </c>
      <c r="E800" s="65">
        <f>DATE(設定・集計!$B$2,INT(A800/100),A800-INT(A800/100)*100)</f>
        <v>43799</v>
      </c>
      <c r="F800" t="str">
        <f t="shared" si="22"/>
        <v/>
      </c>
      <c r="G800" t="str">
        <f t="shared" si="23"/>
        <v/>
      </c>
    </row>
    <row r="801" spans="1:7">
      <c r="A801" s="57">
        <f>INDEX('1月'!$A$1:$E$2000,ROW()-$B$5+2,1)</f>
        <v>0</v>
      </c>
      <c r="B801" s="55" t="str">
        <f>INDEX('1月'!$A$1:$E$2000,ROW()-$B$5+2,2)&amp;IF(INDEX('1月'!$A$1:$E$2000,ROW()-$B$5+2,3)="","","／"&amp;INDEX('1月'!$A$1:$E$2000,ROW()-$B$5+2,3))</f>
        <v/>
      </c>
      <c r="C801" s="57">
        <f>INDEX('1月'!$A$1:$E$2000,ROW()-$B$5+2,4)</f>
        <v>0</v>
      </c>
      <c r="D801" s="64">
        <f>INDEX('1月'!$A$1:$E$2000,ROW()-$B$5+2,5)</f>
        <v>0</v>
      </c>
      <c r="E801" s="65">
        <f>DATE(設定・集計!$B$2,INT(A801/100),A801-INT(A801/100)*100)</f>
        <v>43799</v>
      </c>
      <c r="F801" t="str">
        <f t="shared" si="22"/>
        <v/>
      </c>
      <c r="G801" t="str">
        <f t="shared" si="23"/>
        <v/>
      </c>
    </row>
    <row r="802" spans="1:7">
      <c r="A802" s="57">
        <f>INDEX('1月'!$A$1:$E$2000,ROW()-$B$5+2,1)</f>
        <v>0</v>
      </c>
      <c r="B802" s="55" t="str">
        <f>INDEX('1月'!$A$1:$E$2000,ROW()-$B$5+2,2)&amp;IF(INDEX('1月'!$A$1:$E$2000,ROW()-$B$5+2,3)="","","／"&amp;INDEX('1月'!$A$1:$E$2000,ROW()-$B$5+2,3))</f>
        <v/>
      </c>
      <c r="C802" s="57">
        <f>INDEX('1月'!$A$1:$E$2000,ROW()-$B$5+2,4)</f>
        <v>0</v>
      </c>
      <c r="D802" s="64">
        <f>INDEX('1月'!$A$1:$E$2000,ROW()-$B$5+2,5)</f>
        <v>0</v>
      </c>
      <c r="E802" s="65">
        <f>DATE(設定・集計!$B$2,INT(A802/100),A802-INT(A802/100)*100)</f>
        <v>43799</v>
      </c>
      <c r="F802" t="str">
        <f t="shared" si="22"/>
        <v/>
      </c>
      <c r="G802" t="str">
        <f t="shared" si="23"/>
        <v/>
      </c>
    </row>
    <row r="803" spans="1:7">
      <c r="A803" s="57">
        <f>INDEX('1月'!$A$1:$E$2000,ROW()-$B$5+2,1)</f>
        <v>0</v>
      </c>
      <c r="B803" s="55" t="str">
        <f>INDEX('1月'!$A$1:$E$2000,ROW()-$B$5+2,2)&amp;IF(INDEX('1月'!$A$1:$E$2000,ROW()-$B$5+2,3)="","","／"&amp;INDEX('1月'!$A$1:$E$2000,ROW()-$B$5+2,3))</f>
        <v/>
      </c>
      <c r="C803" s="57">
        <f>INDEX('1月'!$A$1:$E$2000,ROW()-$B$5+2,4)</f>
        <v>0</v>
      </c>
      <c r="D803" s="64">
        <f>INDEX('1月'!$A$1:$E$2000,ROW()-$B$5+2,5)</f>
        <v>0</v>
      </c>
      <c r="E803" s="65">
        <f>DATE(設定・集計!$B$2,INT(A803/100),A803-INT(A803/100)*100)</f>
        <v>43799</v>
      </c>
      <c r="F803" t="str">
        <f t="shared" si="22"/>
        <v/>
      </c>
      <c r="G803" t="str">
        <f t="shared" si="23"/>
        <v/>
      </c>
    </row>
    <row r="804" spans="1:7">
      <c r="A804" s="57">
        <f>INDEX('1月'!$A$1:$E$2000,ROW()-$B$5+2,1)</f>
        <v>0</v>
      </c>
      <c r="B804" s="55" t="str">
        <f>INDEX('1月'!$A$1:$E$2000,ROW()-$B$5+2,2)&amp;IF(INDEX('1月'!$A$1:$E$2000,ROW()-$B$5+2,3)="","","／"&amp;INDEX('1月'!$A$1:$E$2000,ROW()-$B$5+2,3))</f>
        <v/>
      </c>
      <c r="C804" s="57">
        <f>INDEX('1月'!$A$1:$E$2000,ROW()-$B$5+2,4)</f>
        <v>0</v>
      </c>
      <c r="D804" s="64">
        <f>INDEX('1月'!$A$1:$E$2000,ROW()-$B$5+2,5)</f>
        <v>0</v>
      </c>
      <c r="E804" s="65">
        <f>DATE(設定・集計!$B$2,INT(A804/100),A804-INT(A804/100)*100)</f>
        <v>43799</v>
      </c>
      <c r="F804" t="str">
        <f t="shared" si="22"/>
        <v/>
      </c>
      <c r="G804" t="str">
        <f t="shared" si="23"/>
        <v/>
      </c>
    </row>
    <row r="805" spans="1:7">
      <c r="A805" s="57">
        <f>INDEX('1月'!$A$1:$E$2000,ROW()-$B$5+2,1)</f>
        <v>0</v>
      </c>
      <c r="B805" s="55" t="str">
        <f>INDEX('1月'!$A$1:$E$2000,ROW()-$B$5+2,2)&amp;IF(INDEX('1月'!$A$1:$E$2000,ROW()-$B$5+2,3)="","","／"&amp;INDEX('1月'!$A$1:$E$2000,ROW()-$B$5+2,3))</f>
        <v/>
      </c>
      <c r="C805" s="57">
        <f>INDEX('1月'!$A$1:$E$2000,ROW()-$B$5+2,4)</f>
        <v>0</v>
      </c>
      <c r="D805" s="64">
        <f>INDEX('1月'!$A$1:$E$2000,ROW()-$B$5+2,5)</f>
        <v>0</v>
      </c>
      <c r="E805" s="65">
        <f>DATE(設定・集計!$B$2,INT(A805/100),A805-INT(A805/100)*100)</f>
        <v>43799</v>
      </c>
      <c r="F805" t="str">
        <f t="shared" si="22"/>
        <v/>
      </c>
      <c r="G805" t="str">
        <f t="shared" si="23"/>
        <v/>
      </c>
    </row>
    <row r="806" spans="1:7">
      <c r="A806" s="57">
        <f>INDEX('1月'!$A$1:$E$2000,ROW()-$B$5+2,1)</f>
        <v>0</v>
      </c>
      <c r="B806" s="55" t="str">
        <f>INDEX('1月'!$A$1:$E$2000,ROW()-$B$5+2,2)&amp;IF(INDEX('1月'!$A$1:$E$2000,ROW()-$B$5+2,3)="","","／"&amp;INDEX('1月'!$A$1:$E$2000,ROW()-$B$5+2,3))</f>
        <v/>
      </c>
      <c r="C806" s="57">
        <f>INDEX('1月'!$A$1:$E$2000,ROW()-$B$5+2,4)</f>
        <v>0</v>
      </c>
      <c r="D806" s="64">
        <f>INDEX('1月'!$A$1:$E$2000,ROW()-$B$5+2,5)</f>
        <v>0</v>
      </c>
      <c r="E806" s="65">
        <f>DATE(設定・集計!$B$2,INT(A806/100),A806-INT(A806/100)*100)</f>
        <v>43799</v>
      </c>
      <c r="F806" t="str">
        <f t="shared" ref="F806:F869" si="24">IF(A806=0,"",A806*10000+ROW())</f>
        <v/>
      </c>
      <c r="G806" t="str">
        <f t="shared" si="23"/>
        <v/>
      </c>
    </row>
    <row r="807" spans="1:7">
      <c r="A807" s="57">
        <f>INDEX('1月'!$A$1:$E$2000,ROW()-$B$5+2,1)</f>
        <v>0</v>
      </c>
      <c r="B807" s="55" t="str">
        <f>INDEX('1月'!$A$1:$E$2000,ROW()-$B$5+2,2)&amp;IF(INDEX('1月'!$A$1:$E$2000,ROW()-$B$5+2,3)="","","／"&amp;INDEX('1月'!$A$1:$E$2000,ROW()-$B$5+2,3))</f>
        <v/>
      </c>
      <c r="C807" s="57">
        <f>INDEX('1月'!$A$1:$E$2000,ROW()-$B$5+2,4)</f>
        <v>0</v>
      </c>
      <c r="D807" s="64">
        <f>INDEX('1月'!$A$1:$E$2000,ROW()-$B$5+2,5)</f>
        <v>0</v>
      </c>
      <c r="E807" s="65">
        <f>DATE(設定・集計!$B$2,INT(A807/100),A807-INT(A807/100)*100)</f>
        <v>43799</v>
      </c>
      <c r="F807" t="str">
        <f t="shared" si="24"/>
        <v/>
      </c>
      <c r="G807" t="str">
        <f t="shared" si="23"/>
        <v/>
      </c>
    </row>
    <row r="808" spans="1:7">
      <c r="A808" s="57">
        <f>INDEX('1月'!$A$1:$E$2000,ROW()-$B$5+2,1)</f>
        <v>0</v>
      </c>
      <c r="B808" s="55" t="str">
        <f>INDEX('1月'!$A$1:$E$2000,ROW()-$B$5+2,2)&amp;IF(INDEX('1月'!$A$1:$E$2000,ROW()-$B$5+2,3)="","","／"&amp;INDEX('1月'!$A$1:$E$2000,ROW()-$B$5+2,3))</f>
        <v/>
      </c>
      <c r="C808" s="57">
        <f>INDEX('1月'!$A$1:$E$2000,ROW()-$B$5+2,4)</f>
        <v>0</v>
      </c>
      <c r="D808" s="64">
        <f>INDEX('1月'!$A$1:$E$2000,ROW()-$B$5+2,5)</f>
        <v>0</v>
      </c>
      <c r="E808" s="65">
        <f>DATE(設定・集計!$B$2,INT(A808/100),A808-INT(A808/100)*100)</f>
        <v>43799</v>
      </c>
      <c r="F808" t="str">
        <f t="shared" si="24"/>
        <v/>
      </c>
      <c r="G808" t="str">
        <f t="shared" si="23"/>
        <v/>
      </c>
    </row>
    <row r="809" spans="1:7">
      <c r="A809" s="57">
        <f>INDEX('1月'!$A$1:$E$2000,ROW()-$B$5+2,1)</f>
        <v>0</v>
      </c>
      <c r="B809" s="55" t="str">
        <f>INDEX('1月'!$A$1:$E$2000,ROW()-$B$5+2,2)&amp;IF(INDEX('1月'!$A$1:$E$2000,ROW()-$B$5+2,3)="","","／"&amp;INDEX('1月'!$A$1:$E$2000,ROW()-$B$5+2,3))</f>
        <v/>
      </c>
      <c r="C809" s="57">
        <f>INDEX('1月'!$A$1:$E$2000,ROW()-$B$5+2,4)</f>
        <v>0</v>
      </c>
      <c r="D809" s="64">
        <f>INDEX('1月'!$A$1:$E$2000,ROW()-$B$5+2,5)</f>
        <v>0</v>
      </c>
      <c r="E809" s="65">
        <f>DATE(設定・集計!$B$2,INT(A809/100),A809-INT(A809/100)*100)</f>
        <v>43799</v>
      </c>
      <c r="F809" t="str">
        <f t="shared" si="24"/>
        <v/>
      </c>
      <c r="G809" t="str">
        <f t="shared" si="23"/>
        <v/>
      </c>
    </row>
    <row r="810" spans="1:7">
      <c r="A810" s="57">
        <f>INDEX('1月'!$A$1:$E$2000,ROW()-$B$5+2,1)</f>
        <v>0</v>
      </c>
      <c r="B810" s="55" t="str">
        <f>INDEX('1月'!$A$1:$E$2000,ROW()-$B$5+2,2)&amp;IF(INDEX('1月'!$A$1:$E$2000,ROW()-$B$5+2,3)="","","／"&amp;INDEX('1月'!$A$1:$E$2000,ROW()-$B$5+2,3))</f>
        <v/>
      </c>
      <c r="C810" s="57">
        <f>INDEX('1月'!$A$1:$E$2000,ROW()-$B$5+2,4)</f>
        <v>0</v>
      </c>
      <c r="D810" s="64">
        <f>INDEX('1月'!$A$1:$E$2000,ROW()-$B$5+2,5)</f>
        <v>0</v>
      </c>
      <c r="E810" s="65">
        <f>DATE(設定・集計!$B$2,INT(A810/100),A810-INT(A810/100)*100)</f>
        <v>43799</v>
      </c>
      <c r="F810" t="str">
        <f t="shared" si="24"/>
        <v/>
      </c>
      <c r="G810" t="str">
        <f t="shared" si="23"/>
        <v/>
      </c>
    </row>
    <row r="811" spans="1:7">
      <c r="A811" s="57">
        <f>INDEX('1月'!$A$1:$E$2000,ROW()-$B$5+2,1)</f>
        <v>0</v>
      </c>
      <c r="B811" s="55" t="str">
        <f>INDEX('1月'!$A$1:$E$2000,ROW()-$B$5+2,2)&amp;IF(INDEX('1月'!$A$1:$E$2000,ROW()-$B$5+2,3)="","","／"&amp;INDEX('1月'!$A$1:$E$2000,ROW()-$B$5+2,3))</f>
        <v/>
      </c>
      <c r="C811" s="57">
        <f>INDEX('1月'!$A$1:$E$2000,ROW()-$B$5+2,4)</f>
        <v>0</v>
      </c>
      <c r="D811" s="64">
        <f>INDEX('1月'!$A$1:$E$2000,ROW()-$B$5+2,5)</f>
        <v>0</v>
      </c>
      <c r="E811" s="65">
        <f>DATE(設定・集計!$B$2,INT(A811/100),A811-INT(A811/100)*100)</f>
        <v>43799</v>
      </c>
      <c r="F811" t="str">
        <f t="shared" si="24"/>
        <v/>
      </c>
      <c r="G811" t="str">
        <f t="shared" si="23"/>
        <v/>
      </c>
    </row>
    <row r="812" spans="1:7">
      <c r="A812" s="57">
        <f>INDEX('1月'!$A$1:$E$2000,ROW()-$B$5+2,1)</f>
        <v>0</v>
      </c>
      <c r="B812" s="55" t="str">
        <f>INDEX('1月'!$A$1:$E$2000,ROW()-$B$5+2,2)&amp;IF(INDEX('1月'!$A$1:$E$2000,ROW()-$B$5+2,3)="","","／"&amp;INDEX('1月'!$A$1:$E$2000,ROW()-$B$5+2,3))</f>
        <v/>
      </c>
      <c r="C812" s="57">
        <f>INDEX('1月'!$A$1:$E$2000,ROW()-$B$5+2,4)</f>
        <v>0</v>
      </c>
      <c r="D812" s="64">
        <f>INDEX('1月'!$A$1:$E$2000,ROW()-$B$5+2,5)</f>
        <v>0</v>
      </c>
      <c r="E812" s="65">
        <f>DATE(設定・集計!$B$2,INT(A812/100),A812-INT(A812/100)*100)</f>
        <v>43799</v>
      </c>
      <c r="F812" t="str">
        <f t="shared" si="24"/>
        <v/>
      </c>
      <c r="G812" t="str">
        <f t="shared" si="23"/>
        <v/>
      </c>
    </row>
    <row r="813" spans="1:7">
      <c r="A813" s="57">
        <f>INDEX('1月'!$A$1:$E$2000,ROW()-$B$5+2,1)</f>
        <v>0</v>
      </c>
      <c r="B813" s="55" t="str">
        <f>INDEX('1月'!$A$1:$E$2000,ROW()-$B$5+2,2)&amp;IF(INDEX('1月'!$A$1:$E$2000,ROW()-$B$5+2,3)="","","／"&amp;INDEX('1月'!$A$1:$E$2000,ROW()-$B$5+2,3))</f>
        <v/>
      </c>
      <c r="C813" s="57">
        <f>INDEX('1月'!$A$1:$E$2000,ROW()-$B$5+2,4)</f>
        <v>0</v>
      </c>
      <c r="D813" s="64">
        <f>INDEX('1月'!$A$1:$E$2000,ROW()-$B$5+2,5)</f>
        <v>0</v>
      </c>
      <c r="E813" s="65">
        <f>DATE(設定・集計!$B$2,INT(A813/100),A813-INT(A813/100)*100)</f>
        <v>43799</v>
      </c>
      <c r="F813" t="str">
        <f t="shared" si="24"/>
        <v/>
      </c>
      <c r="G813" t="str">
        <f t="shared" si="23"/>
        <v/>
      </c>
    </row>
    <row r="814" spans="1:7">
      <c r="A814" s="57">
        <f>INDEX('1月'!$A$1:$E$2000,ROW()-$B$5+2,1)</f>
        <v>0</v>
      </c>
      <c r="B814" s="55" t="str">
        <f>INDEX('1月'!$A$1:$E$2000,ROW()-$B$5+2,2)&amp;IF(INDEX('1月'!$A$1:$E$2000,ROW()-$B$5+2,3)="","","／"&amp;INDEX('1月'!$A$1:$E$2000,ROW()-$B$5+2,3))</f>
        <v/>
      </c>
      <c r="C814" s="57">
        <f>INDEX('1月'!$A$1:$E$2000,ROW()-$B$5+2,4)</f>
        <v>0</v>
      </c>
      <c r="D814" s="64">
        <f>INDEX('1月'!$A$1:$E$2000,ROW()-$B$5+2,5)</f>
        <v>0</v>
      </c>
      <c r="E814" s="65">
        <f>DATE(設定・集計!$B$2,INT(A814/100),A814-INT(A814/100)*100)</f>
        <v>43799</v>
      </c>
      <c r="F814" t="str">
        <f t="shared" si="24"/>
        <v/>
      </c>
      <c r="G814" t="str">
        <f t="shared" si="23"/>
        <v/>
      </c>
    </row>
    <row r="815" spans="1:7">
      <c r="A815" s="57">
        <f>INDEX('1月'!$A$1:$E$2000,ROW()-$B$5+2,1)</f>
        <v>0</v>
      </c>
      <c r="B815" s="55" t="str">
        <f>INDEX('1月'!$A$1:$E$2000,ROW()-$B$5+2,2)&amp;IF(INDEX('1月'!$A$1:$E$2000,ROW()-$B$5+2,3)="","","／"&amp;INDEX('1月'!$A$1:$E$2000,ROW()-$B$5+2,3))</f>
        <v/>
      </c>
      <c r="C815" s="57">
        <f>INDEX('1月'!$A$1:$E$2000,ROW()-$B$5+2,4)</f>
        <v>0</v>
      </c>
      <c r="D815" s="64">
        <f>INDEX('1月'!$A$1:$E$2000,ROW()-$B$5+2,5)</f>
        <v>0</v>
      </c>
      <c r="E815" s="65">
        <f>DATE(設定・集計!$B$2,INT(A815/100),A815-INT(A815/100)*100)</f>
        <v>43799</v>
      </c>
      <c r="F815" t="str">
        <f t="shared" si="24"/>
        <v/>
      </c>
      <c r="G815" t="str">
        <f t="shared" ref="G815:G878" si="25">IF(F815="","",RANK(F815,$F$46:$F$6000,1))</f>
        <v/>
      </c>
    </row>
    <row r="816" spans="1:7">
      <c r="A816" s="57">
        <f>INDEX('1月'!$A$1:$E$2000,ROW()-$B$5+2,1)</f>
        <v>0</v>
      </c>
      <c r="B816" s="55" t="str">
        <f>INDEX('1月'!$A$1:$E$2000,ROW()-$B$5+2,2)&amp;IF(INDEX('1月'!$A$1:$E$2000,ROW()-$B$5+2,3)="","","／"&amp;INDEX('1月'!$A$1:$E$2000,ROW()-$B$5+2,3))</f>
        <v/>
      </c>
      <c r="C816" s="57">
        <f>INDEX('1月'!$A$1:$E$2000,ROW()-$B$5+2,4)</f>
        <v>0</v>
      </c>
      <c r="D816" s="64">
        <f>INDEX('1月'!$A$1:$E$2000,ROW()-$B$5+2,5)</f>
        <v>0</v>
      </c>
      <c r="E816" s="65">
        <f>DATE(設定・集計!$B$2,INT(A816/100),A816-INT(A816/100)*100)</f>
        <v>43799</v>
      </c>
      <c r="F816" t="str">
        <f t="shared" si="24"/>
        <v/>
      </c>
      <c r="G816" t="str">
        <f t="shared" si="25"/>
        <v/>
      </c>
    </row>
    <row r="817" spans="1:7">
      <c r="A817" s="57">
        <f>INDEX('1月'!$A$1:$E$2000,ROW()-$B$5+2,1)</f>
        <v>0</v>
      </c>
      <c r="B817" s="55" t="str">
        <f>INDEX('1月'!$A$1:$E$2000,ROW()-$B$5+2,2)&amp;IF(INDEX('1月'!$A$1:$E$2000,ROW()-$B$5+2,3)="","","／"&amp;INDEX('1月'!$A$1:$E$2000,ROW()-$B$5+2,3))</f>
        <v/>
      </c>
      <c r="C817" s="57">
        <f>INDEX('1月'!$A$1:$E$2000,ROW()-$B$5+2,4)</f>
        <v>0</v>
      </c>
      <c r="D817" s="64">
        <f>INDEX('1月'!$A$1:$E$2000,ROW()-$B$5+2,5)</f>
        <v>0</v>
      </c>
      <c r="E817" s="65">
        <f>DATE(設定・集計!$B$2,INT(A817/100),A817-INT(A817/100)*100)</f>
        <v>43799</v>
      </c>
      <c r="F817" t="str">
        <f t="shared" si="24"/>
        <v/>
      </c>
      <c r="G817" t="str">
        <f t="shared" si="25"/>
        <v/>
      </c>
    </row>
    <row r="818" spans="1:7">
      <c r="A818" s="57">
        <f>INDEX('1月'!$A$1:$E$2000,ROW()-$B$5+2,1)</f>
        <v>0</v>
      </c>
      <c r="B818" s="55" t="str">
        <f>INDEX('1月'!$A$1:$E$2000,ROW()-$B$5+2,2)&amp;IF(INDEX('1月'!$A$1:$E$2000,ROW()-$B$5+2,3)="","","／"&amp;INDEX('1月'!$A$1:$E$2000,ROW()-$B$5+2,3))</f>
        <v/>
      </c>
      <c r="C818" s="57">
        <f>INDEX('1月'!$A$1:$E$2000,ROW()-$B$5+2,4)</f>
        <v>0</v>
      </c>
      <c r="D818" s="64">
        <f>INDEX('1月'!$A$1:$E$2000,ROW()-$B$5+2,5)</f>
        <v>0</v>
      </c>
      <c r="E818" s="65">
        <f>DATE(設定・集計!$B$2,INT(A818/100),A818-INT(A818/100)*100)</f>
        <v>43799</v>
      </c>
      <c r="F818" t="str">
        <f t="shared" si="24"/>
        <v/>
      </c>
      <c r="G818" t="str">
        <f t="shared" si="25"/>
        <v/>
      </c>
    </row>
    <row r="819" spans="1:7">
      <c r="A819" s="57">
        <f>INDEX('1月'!$A$1:$E$2000,ROW()-$B$5+2,1)</f>
        <v>0</v>
      </c>
      <c r="B819" s="55" t="str">
        <f>INDEX('1月'!$A$1:$E$2000,ROW()-$B$5+2,2)&amp;IF(INDEX('1月'!$A$1:$E$2000,ROW()-$B$5+2,3)="","","／"&amp;INDEX('1月'!$A$1:$E$2000,ROW()-$B$5+2,3))</f>
        <v/>
      </c>
      <c r="C819" s="57">
        <f>INDEX('1月'!$A$1:$E$2000,ROW()-$B$5+2,4)</f>
        <v>0</v>
      </c>
      <c r="D819" s="64">
        <f>INDEX('1月'!$A$1:$E$2000,ROW()-$B$5+2,5)</f>
        <v>0</v>
      </c>
      <c r="E819" s="65">
        <f>DATE(設定・集計!$B$2,INT(A819/100),A819-INT(A819/100)*100)</f>
        <v>43799</v>
      </c>
      <c r="F819" t="str">
        <f t="shared" si="24"/>
        <v/>
      </c>
      <c r="G819" t="str">
        <f t="shared" si="25"/>
        <v/>
      </c>
    </row>
    <row r="820" spans="1:7">
      <c r="A820" s="57">
        <f>INDEX('1月'!$A$1:$E$2000,ROW()-$B$5+2,1)</f>
        <v>0</v>
      </c>
      <c r="B820" s="55" t="str">
        <f>INDEX('1月'!$A$1:$E$2000,ROW()-$B$5+2,2)&amp;IF(INDEX('1月'!$A$1:$E$2000,ROW()-$B$5+2,3)="","","／"&amp;INDEX('1月'!$A$1:$E$2000,ROW()-$B$5+2,3))</f>
        <v/>
      </c>
      <c r="C820" s="57">
        <f>INDEX('1月'!$A$1:$E$2000,ROW()-$B$5+2,4)</f>
        <v>0</v>
      </c>
      <c r="D820" s="64">
        <f>INDEX('1月'!$A$1:$E$2000,ROW()-$B$5+2,5)</f>
        <v>0</v>
      </c>
      <c r="E820" s="65">
        <f>DATE(設定・集計!$B$2,INT(A820/100),A820-INT(A820/100)*100)</f>
        <v>43799</v>
      </c>
      <c r="F820" t="str">
        <f t="shared" si="24"/>
        <v/>
      </c>
      <c r="G820" t="str">
        <f t="shared" si="25"/>
        <v/>
      </c>
    </row>
    <row r="821" spans="1:7">
      <c r="A821" s="57">
        <f>INDEX('1月'!$A$1:$E$2000,ROW()-$B$5+2,1)</f>
        <v>0</v>
      </c>
      <c r="B821" s="55" t="str">
        <f>INDEX('1月'!$A$1:$E$2000,ROW()-$B$5+2,2)&amp;IF(INDEX('1月'!$A$1:$E$2000,ROW()-$B$5+2,3)="","","／"&amp;INDEX('1月'!$A$1:$E$2000,ROW()-$B$5+2,3))</f>
        <v/>
      </c>
      <c r="C821" s="57">
        <f>INDEX('1月'!$A$1:$E$2000,ROW()-$B$5+2,4)</f>
        <v>0</v>
      </c>
      <c r="D821" s="64">
        <f>INDEX('1月'!$A$1:$E$2000,ROW()-$B$5+2,5)</f>
        <v>0</v>
      </c>
      <c r="E821" s="65">
        <f>DATE(設定・集計!$B$2,INT(A821/100),A821-INT(A821/100)*100)</f>
        <v>43799</v>
      </c>
      <c r="F821" t="str">
        <f t="shared" si="24"/>
        <v/>
      </c>
      <c r="G821" t="str">
        <f t="shared" si="25"/>
        <v/>
      </c>
    </row>
    <row r="822" spans="1:7">
      <c r="A822" s="57">
        <f>INDEX('1月'!$A$1:$E$2000,ROW()-$B$5+2,1)</f>
        <v>0</v>
      </c>
      <c r="B822" s="55" t="str">
        <f>INDEX('1月'!$A$1:$E$2000,ROW()-$B$5+2,2)&amp;IF(INDEX('1月'!$A$1:$E$2000,ROW()-$B$5+2,3)="","","／"&amp;INDEX('1月'!$A$1:$E$2000,ROW()-$B$5+2,3))</f>
        <v/>
      </c>
      <c r="C822" s="57">
        <f>INDEX('1月'!$A$1:$E$2000,ROW()-$B$5+2,4)</f>
        <v>0</v>
      </c>
      <c r="D822" s="64">
        <f>INDEX('1月'!$A$1:$E$2000,ROW()-$B$5+2,5)</f>
        <v>0</v>
      </c>
      <c r="E822" s="65">
        <f>DATE(設定・集計!$B$2,INT(A822/100),A822-INT(A822/100)*100)</f>
        <v>43799</v>
      </c>
      <c r="F822" t="str">
        <f t="shared" si="24"/>
        <v/>
      </c>
      <c r="G822" t="str">
        <f t="shared" si="25"/>
        <v/>
      </c>
    </row>
    <row r="823" spans="1:7">
      <c r="A823" s="57">
        <f>INDEX('1月'!$A$1:$E$2000,ROW()-$B$5+2,1)</f>
        <v>0</v>
      </c>
      <c r="B823" s="55" t="str">
        <f>INDEX('1月'!$A$1:$E$2000,ROW()-$B$5+2,2)&amp;IF(INDEX('1月'!$A$1:$E$2000,ROW()-$B$5+2,3)="","","／"&amp;INDEX('1月'!$A$1:$E$2000,ROW()-$B$5+2,3))</f>
        <v/>
      </c>
      <c r="C823" s="57">
        <f>INDEX('1月'!$A$1:$E$2000,ROW()-$B$5+2,4)</f>
        <v>0</v>
      </c>
      <c r="D823" s="64">
        <f>INDEX('1月'!$A$1:$E$2000,ROW()-$B$5+2,5)</f>
        <v>0</v>
      </c>
      <c r="E823" s="65">
        <f>DATE(設定・集計!$B$2,INT(A823/100),A823-INT(A823/100)*100)</f>
        <v>43799</v>
      </c>
      <c r="F823" t="str">
        <f t="shared" si="24"/>
        <v/>
      </c>
      <c r="G823" t="str">
        <f t="shared" si="25"/>
        <v/>
      </c>
    </row>
    <row r="824" spans="1:7">
      <c r="A824" s="57">
        <f>INDEX('1月'!$A$1:$E$2000,ROW()-$B$5+2,1)</f>
        <v>0</v>
      </c>
      <c r="B824" s="55" t="str">
        <f>INDEX('1月'!$A$1:$E$2000,ROW()-$B$5+2,2)&amp;IF(INDEX('1月'!$A$1:$E$2000,ROW()-$B$5+2,3)="","","／"&amp;INDEX('1月'!$A$1:$E$2000,ROW()-$B$5+2,3))</f>
        <v/>
      </c>
      <c r="C824" s="57">
        <f>INDEX('1月'!$A$1:$E$2000,ROW()-$B$5+2,4)</f>
        <v>0</v>
      </c>
      <c r="D824" s="64">
        <f>INDEX('1月'!$A$1:$E$2000,ROW()-$B$5+2,5)</f>
        <v>0</v>
      </c>
      <c r="E824" s="65">
        <f>DATE(設定・集計!$B$2,INT(A824/100),A824-INT(A824/100)*100)</f>
        <v>43799</v>
      </c>
      <c r="F824" t="str">
        <f t="shared" si="24"/>
        <v/>
      </c>
      <c r="G824" t="str">
        <f t="shared" si="25"/>
        <v/>
      </c>
    </row>
    <row r="825" spans="1:7">
      <c r="A825" s="57">
        <f>INDEX('1月'!$A$1:$E$2000,ROW()-$B$5+2,1)</f>
        <v>0</v>
      </c>
      <c r="B825" s="55" t="str">
        <f>INDEX('1月'!$A$1:$E$2000,ROW()-$B$5+2,2)&amp;IF(INDEX('1月'!$A$1:$E$2000,ROW()-$B$5+2,3)="","","／"&amp;INDEX('1月'!$A$1:$E$2000,ROW()-$B$5+2,3))</f>
        <v/>
      </c>
      <c r="C825" s="57">
        <f>INDEX('1月'!$A$1:$E$2000,ROW()-$B$5+2,4)</f>
        <v>0</v>
      </c>
      <c r="D825" s="64">
        <f>INDEX('1月'!$A$1:$E$2000,ROW()-$B$5+2,5)</f>
        <v>0</v>
      </c>
      <c r="E825" s="65">
        <f>DATE(設定・集計!$B$2,INT(A825/100),A825-INT(A825/100)*100)</f>
        <v>43799</v>
      </c>
      <c r="F825" t="str">
        <f t="shared" si="24"/>
        <v/>
      </c>
      <c r="G825" t="str">
        <f t="shared" si="25"/>
        <v/>
      </c>
    </row>
    <row r="826" spans="1:7">
      <c r="A826" s="57">
        <f>INDEX('1月'!$A$1:$E$2000,ROW()-$B$5+2,1)</f>
        <v>0</v>
      </c>
      <c r="B826" s="55" t="str">
        <f>INDEX('1月'!$A$1:$E$2000,ROW()-$B$5+2,2)&amp;IF(INDEX('1月'!$A$1:$E$2000,ROW()-$B$5+2,3)="","","／"&amp;INDEX('1月'!$A$1:$E$2000,ROW()-$B$5+2,3))</f>
        <v/>
      </c>
      <c r="C826" s="57">
        <f>INDEX('1月'!$A$1:$E$2000,ROW()-$B$5+2,4)</f>
        <v>0</v>
      </c>
      <c r="D826" s="64">
        <f>INDEX('1月'!$A$1:$E$2000,ROW()-$B$5+2,5)</f>
        <v>0</v>
      </c>
      <c r="E826" s="65">
        <f>DATE(設定・集計!$B$2,INT(A826/100),A826-INT(A826/100)*100)</f>
        <v>43799</v>
      </c>
      <c r="F826" t="str">
        <f t="shared" si="24"/>
        <v/>
      </c>
      <c r="G826" t="str">
        <f t="shared" si="25"/>
        <v/>
      </c>
    </row>
    <row r="827" spans="1:7">
      <c r="A827" s="57">
        <f>INDEX('1月'!$A$1:$E$2000,ROW()-$B$5+2,1)</f>
        <v>0</v>
      </c>
      <c r="B827" s="55" t="str">
        <f>INDEX('1月'!$A$1:$E$2000,ROW()-$B$5+2,2)&amp;IF(INDEX('1月'!$A$1:$E$2000,ROW()-$B$5+2,3)="","","／"&amp;INDEX('1月'!$A$1:$E$2000,ROW()-$B$5+2,3))</f>
        <v/>
      </c>
      <c r="C827" s="57">
        <f>INDEX('1月'!$A$1:$E$2000,ROW()-$B$5+2,4)</f>
        <v>0</v>
      </c>
      <c r="D827" s="64">
        <f>INDEX('1月'!$A$1:$E$2000,ROW()-$B$5+2,5)</f>
        <v>0</v>
      </c>
      <c r="E827" s="65">
        <f>DATE(設定・集計!$B$2,INT(A827/100),A827-INT(A827/100)*100)</f>
        <v>43799</v>
      </c>
      <c r="F827" t="str">
        <f t="shared" si="24"/>
        <v/>
      </c>
      <c r="G827" t="str">
        <f t="shared" si="25"/>
        <v/>
      </c>
    </row>
    <row r="828" spans="1:7">
      <c r="A828" s="57">
        <f>INDEX('1月'!$A$1:$E$2000,ROW()-$B$5+2,1)</f>
        <v>0</v>
      </c>
      <c r="B828" s="55" t="str">
        <f>INDEX('1月'!$A$1:$E$2000,ROW()-$B$5+2,2)&amp;IF(INDEX('1月'!$A$1:$E$2000,ROW()-$B$5+2,3)="","","／"&amp;INDEX('1月'!$A$1:$E$2000,ROW()-$B$5+2,3))</f>
        <v/>
      </c>
      <c r="C828" s="57">
        <f>INDEX('1月'!$A$1:$E$2000,ROW()-$B$5+2,4)</f>
        <v>0</v>
      </c>
      <c r="D828" s="64">
        <f>INDEX('1月'!$A$1:$E$2000,ROW()-$B$5+2,5)</f>
        <v>0</v>
      </c>
      <c r="E828" s="65">
        <f>DATE(設定・集計!$B$2,INT(A828/100),A828-INT(A828/100)*100)</f>
        <v>43799</v>
      </c>
      <c r="F828" t="str">
        <f t="shared" si="24"/>
        <v/>
      </c>
      <c r="G828" t="str">
        <f t="shared" si="25"/>
        <v/>
      </c>
    </row>
    <row r="829" spans="1:7">
      <c r="A829" s="57">
        <f>INDEX('1月'!$A$1:$E$2000,ROW()-$B$5+2,1)</f>
        <v>0</v>
      </c>
      <c r="B829" s="55" t="str">
        <f>INDEX('1月'!$A$1:$E$2000,ROW()-$B$5+2,2)&amp;IF(INDEX('1月'!$A$1:$E$2000,ROW()-$B$5+2,3)="","","／"&amp;INDEX('1月'!$A$1:$E$2000,ROW()-$B$5+2,3))</f>
        <v/>
      </c>
      <c r="C829" s="57">
        <f>INDEX('1月'!$A$1:$E$2000,ROW()-$B$5+2,4)</f>
        <v>0</v>
      </c>
      <c r="D829" s="64">
        <f>INDEX('1月'!$A$1:$E$2000,ROW()-$B$5+2,5)</f>
        <v>0</v>
      </c>
      <c r="E829" s="65">
        <f>DATE(設定・集計!$B$2,INT(A829/100),A829-INT(A829/100)*100)</f>
        <v>43799</v>
      </c>
      <c r="F829" t="str">
        <f t="shared" si="24"/>
        <v/>
      </c>
      <c r="G829" t="str">
        <f t="shared" si="25"/>
        <v/>
      </c>
    </row>
    <row r="830" spans="1:7">
      <c r="A830" s="57">
        <f>INDEX('1月'!$A$1:$E$2000,ROW()-$B$5+2,1)</f>
        <v>0</v>
      </c>
      <c r="B830" s="55" t="str">
        <f>INDEX('1月'!$A$1:$E$2000,ROW()-$B$5+2,2)&amp;IF(INDEX('1月'!$A$1:$E$2000,ROW()-$B$5+2,3)="","","／"&amp;INDEX('1月'!$A$1:$E$2000,ROW()-$B$5+2,3))</f>
        <v/>
      </c>
      <c r="C830" s="57">
        <f>INDEX('1月'!$A$1:$E$2000,ROW()-$B$5+2,4)</f>
        <v>0</v>
      </c>
      <c r="D830" s="64">
        <f>INDEX('1月'!$A$1:$E$2000,ROW()-$B$5+2,5)</f>
        <v>0</v>
      </c>
      <c r="E830" s="65">
        <f>DATE(設定・集計!$B$2,INT(A830/100),A830-INT(A830/100)*100)</f>
        <v>43799</v>
      </c>
      <c r="F830" t="str">
        <f t="shared" si="24"/>
        <v/>
      </c>
      <c r="G830" t="str">
        <f t="shared" si="25"/>
        <v/>
      </c>
    </row>
    <row r="831" spans="1:7">
      <c r="A831" s="57">
        <f>INDEX('1月'!$A$1:$E$2000,ROW()-$B$5+2,1)</f>
        <v>0</v>
      </c>
      <c r="B831" s="55" t="str">
        <f>INDEX('1月'!$A$1:$E$2000,ROW()-$B$5+2,2)&amp;IF(INDEX('1月'!$A$1:$E$2000,ROW()-$B$5+2,3)="","","／"&amp;INDEX('1月'!$A$1:$E$2000,ROW()-$B$5+2,3))</f>
        <v/>
      </c>
      <c r="C831" s="57">
        <f>INDEX('1月'!$A$1:$E$2000,ROW()-$B$5+2,4)</f>
        <v>0</v>
      </c>
      <c r="D831" s="64">
        <f>INDEX('1月'!$A$1:$E$2000,ROW()-$B$5+2,5)</f>
        <v>0</v>
      </c>
      <c r="E831" s="65">
        <f>DATE(設定・集計!$B$2,INT(A831/100),A831-INT(A831/100)*100)</f>
        <v>43799</v>
      </c>
      <c r="F831" t="str">
        <f t="shared" si="24"/>
        <v/>
      </c>
      <c r="G831" t="str">
        <f t="shared" si="25"/>
        <v/>
      </c>
    </row>
    <row r="832" spans="1:7">
      <c r="A832" s="57">
        <f>INDEX('1月'!$A$1:$E$2000,ROW()-$B$5+2,1)</f>
        <v>0</v>
      </c>
      <c r="B832" s="55" t="str">
        <f>INDEX('1月'!$A$1:$E$2000,ROW()-$B$5+2,2)&amp;IF(INDEX('1月'!$A$1:$E$2000,ROW()-$B$5+2,3)="","","／"&amp;INDEX('1月'!$A$1:$E$2000,ROW()-$B$5+2,3))</f>
        <v/>
      </c>
      <c r="C832" s="57">
        <f>INDEX('1月'!$A$1:$E$2000,ROW()-$B$5+2,4)</f>
        <v>0</v>
      </c>
      <c r="D832" s="64">
        <f>INDEX('1月'!$A$1:$E$2000,ROW()-$B$5+2,5)</f>
        <v>0</v>
      </c>
      <c r="E832" s="65">
        <f>DATE(設定・集計!$B$2,INT(A832/100),A832-INT(A832/100)*100)</f>
        <v>43799</v>
      </c>
      <c r="F832" t="str">
        <f t="shared" si="24"/>
        <v/>
      </c>
      <c r="G832" t="str">
        <f t="shared" si="25"/>
        <v/>
      </c>
    </row>
    <row r="833" spans="1:7">
      <c r="A833" s="57">
        <f>INDEX('1月'!$A$1:$E$2000,ROW()-$B$5+2,1)</f>
        <v>0</v>
      </c>
      <c r="B833" s="55" t="str">
        <f>INDEX('1月'!$A$1:$E$2000,ROW()-$B$5+2,2)&amp;IF(INDEX('1月'!$A$1:$E$2000,ROW()-$B$5+2,3)="","","／"&amp;INDEX('1月'!$A$1:$E$2000,ROW()-$B$5+2,3))</f>
        <v/>
      </c>
      <c r="C833" s="57">
        <f>INDEX('1月'!$A$1:$E$2000,ROW()-$B$5+2,4)</f>
        <v>0</v>
      </c>
      <c r="D833" s="64">
        <f>INDEX('1月'!$A$1:$E$2000,ROW()-$B$5+2,5)</f>
        <v>0</v>
      </c>
      <c r="E833" s="65">
        <f>DATE(設定・集計!$B$2,INT(A833/100),A833-INT(A833/100)*100)</f>
        <v>43799</v>
      </c>
      <c r="F833" t="str">
        <f t="shared" si="24"/>
        <v/>
      </c>
      <c r="G833" t="str">
        <f t="shared" si="25"/>
        <v/>
      </c>
    </row>
    <row r="834" spans="1:7">
      <c r="A834" s="57">
        <f>INDEX('1月'!$A$1:$E$2000,ROW()-$B$5+2,1)</f>
        <v>0</v>
      </c>
      <c r="B834" s="55" t="str">
        <f>INDEX('1月'!$A$1:$E$2000,ROW()-$B$5+2,2)&amp;IF(INDEX('1月'!$A$1:$E$2000,ROW()-$B$5+2,3)="","","／"&amp;INDEX('1月'!$A$1:$E$2000,ROW()-$B$5+2,3))</f>
        <v/>
      </c>
      <c r="C834" s="57">
        <f>INDEX('1月'!$A$1:$E$2000,ROW()-$B$5+2,4)</f>
        <v>0</v>
      </c>
      <c r="D834" s="64">
        <f>INDEX('1月'!$A$1:$E$2000,ROW()-$B$5+2,5)</f>
        <v>0</v>
      </c>
      <c r="E834" s="65">
        <f>DATE(設定・集計!$B$2,INT(A834/100),A834-INT(A834/100)*100)</f>
        <v>43799</v>
      </c>
      <c r="F834" t="str">
        <f t="shared" si="24"/>
        <v/>
      </c>
      <c r="G834" t="str">
        <f t="shared" si="25"/>
        <v/>
      </c>
    </row>
    <row r="835" spans="1:7">
      <c r="A835" s="57">
        <f>INDEX('1月'!$A$1:$E$2000,ROW()-$B$5+2,1)</f>
        <v>0</v>
      </c>
      <c r="B835" s="55" t="str">
        <f>INDEX('1月'!$A$1:$E$2000,ROW()-$B$5+2,2)&amp;IF(INDEX('1月'!$A$1:$E$2000,ROW()-$B$5+2,3)="","","／"&amp;INDEX('1月'!$A$1:$E$2000,ROW()-$B$5+2,3))</f>
        <v/>
      </c>
      <c r="C835" s="57">
        <f>INDEX('1月'!$A$1:$E$2000,ROW()-$B$5+2,4)</f>
        <v>0</v>
      </c>
      <c r="D835" s="64">
        <f>INDEX('1月'!$A$1:$E$2000,ROW()-$B$5+2,5)</f>
        <v>0</v>
      </c>
      <c r="E835" s="65">
        <f>DATE(設定・集計!$B$2,INT(A835/100),A835-INT(A835/100)*100)</f>
        <v>43799</v>
      </c>
      <c r="F835" t="str">
        <f t="shared" si="24"/>
        <v/>
      </c>
      <c r="G835" t="str">
        <f t="shared" si="25"/>
        <v/>
      </c>
    </row>
    <row r="836" spans="1:7">
      <c r="A836" s="57">
        <f>INDEX('1月'!$A$1:$E$2000,ROW()-$B$5+2,1)</f>
        <v>0</v>
      </c>
      <c r="B836" s="55" t="str">
        <f>INDEX('1月'!$A$1:$E$2000,ROW()-$B$5+2,2)&amp;IF(INDEX('1月'!$A$1:$E$2000,ROW()-$B$5+2,3)="","","／"&amp;INDEX('1月'!$A$1:$E$2000,ROW()-$B$5+2,3))</f>
        <v/>
      </c>
      <c r="C836" s="57">
        <f>INDEX('1月'!$A$1:$E$2000,ROW()-$B$5+2,4)</f>
        <v>0</v>
      </c>
      <c r="D836" s="64">
        <f>INDEX('1月'!$A$1:$E$2000,ROW()-$B$5+2,5)</f>
        <v>0</v>
      </c>
      <c r="E836" s="65">
        <f>DATE(設定・集計!$B$2,INT(A836/100),A836-INT(A836/100)*100)</f>
        <v>43799</v>
      </c>
      <c r="F836" t="str">
        <f t="shared" si="24"/>
        <v/>
      </c>
      <c r="G836" t="str">
        <f t="shared" si="25"/>
        <v/>
      </c>
    </row>
    <row r="837" spans="1:7">
      <c r="A837" s="57">
        <f>INDEX('1月'!$A$1:$E$2000,ROW()-$B$5+2,1)</f>
        <v>0</v>
      </c>
      <c r="B837" s="55" t="str">
        <f>INDEX('1月'!$A$1:$E$2000,ROW()-$B$5+2,2)&amp;IF(INDEX('1月'!$A$1:$E$2000,ROW()-$B$5+2,3)="","","／"&amp;INDEX('1月'!$A$1:$E$2000,ROW()-$B$5+2,3))</f>
        <v/>
      </c>
      <c r="C837" s="57">
        <f>INDEX('1月'!$A$1:$E$2000,ROW()-$B$5+2,4)</f>
        <v>0</v>
      </c>
      <c r="D837" s="64">
        <f>INDEX('1月'!$A$1:$E$2000,ROW()-$B$5+2,5)</f>
        <v>0</v>
      </c>
      <c r="E837" s="65">
        <f>DATE(設定・集計!$B$2,INT(A837/100),A837-INT(A837/100)*100)</f>
        <v>43799</v>
      </c>
      <c r="F837" t="str">
        <f t="shared" si="24"/>
        <v/>
      </c>
      <c r="G837" t="str">
        <f t="shared" si="25"/>
        <v/>
      </c>
    </row>
    <row r="838" spans="1:7">
      <c r="A838" s="57">
        <f>INDEX('1月'!$A$1:$E$2000,ROW()-$B$5+2,1)</f>
        <v>0</v>
      </c>
      <c r="B838" s="55" t="str">
        <f>INDEX('1月'!$A$1:$E$2000,ROW()-$B$5+2,2)&amp;IF(INDEX('1月'!$A$1:$E$2000,ROW()-$B$5+2,3)="","","／"&amp;INDEX('1月'!$A$1:$E$2000,ROW()-$B$5+2,3))</f>
        <v/>
      </c>
      <c r="C838" s="57">
        <f>INDEX('1月'!$A$1:$E$2000,ROW()-$B$5+2,4)</f>
        <v>0</v>
      </c>
      <c r="D838" s="64">
        <f>INDEX('1月'!$A$1:$E$2000,ROW()-$B$5+2,5)</f>
        <v>0</v>
      </c>
      <c r="E838" s="65">
        <f>DATE(設定・集計!$B$2,INT(A838/100),A838-INT(A838/100)*100)</f>
        <v>43799</v>
      </c>
      <c r="F838" t="str">
        <f t="shared" si="24"/>
        <v/>
      </c>
      <c r="G838" t="str">
        <f t="shared" si="25"/>
        <v/>
      </c>
    </row>
    <row r="839" spans="1:7">
      <c r="A839" s="57">
        <f>INDEX('1月'!$A$1:$E$2000,ROW()-$B$5+2,1)</f>
        <v>0</v>
      </c>
      <c r="B839" s="55" t="str">
        <f>INDEX('1月'!$A$1:$E$2000,ROW()-$B$5+2,2)&amp;IF(INDEX('1月'!$A$1:$E$2000,ROW()-$B$5+2,3)="","","／"&amp;INDEX('1月'!$A$1:$E$2000,ROW()-$B$5+2,3))</f>
        <v/>
      </c>
      <c r="C839" s="57">
        <f>INDEX('1月'!$A$1:$E$2000,ROW()-$B$5+2,4)</f>
        <v>0</v>
      </c>
      <c r="D839" s="64">
        <f>INDEX('1月'!$A$1:$E$2000,ROW()-$B$5+2,5)</f>
        <v>0</v>
      </c>
      <c r="E839" s="65">
        <f>DATE(設定・集計!$B$2,INT(A839/100),A839-INT(A839/100)*100)</f>
        <v>43799</v>
      </c>
      <c r="F839" t="str">
        <f t="shared" si="24"/>
        <v/>
      </c>
      <c r="G839" t="str">
        <f t="shared" si="25"/>
        <v/>
      </c>
    </row>
    <row r="840" spans="1:7">
      <c r="A840" s="57">
        <f>INDEX('1月'!$A$1:$E$2000,ROW()-$B$5+2,1)</f>
        <v>0</v>
      </c>
      <c r="B840" s="55" t="str">
        <f>INDEX('1月'!$A$1:$E$2000,ROW()-$B$5+2,2)&amp;IF(INDEX('1月'!$A$1:$E$2000,ROW()-$B$5+2,3)="","","／"&amp;INDEX('1月'!$A$1:$E$2000,ROW()-$B$5+2,3))</f>
        <v/>
      </c>
      <c r="C840" s="57">
        <f>INDEX('1月'!$A$1:$E$2000,ROW()-$B$5+2,4)</f>
        <v>0</v>
      </c>
      <c r="D840" s="64">
        <f>INDEX('1月'!$A$1:$E$2000,ROW()-$B$5+2,5)</f>
        <v>0</v>
      </c>
      <c r="E840" s="65">
        <f>DATE(設定・集計!$B$2,INT(A840/100),A840-INT(A840/100)*100)</f>
        <v>43799</v>
      </c>
      <c r="F840" t="str">
        <f t="shared" si="24"/>
        <v/>
      </c>
      <c r="G840" t="str">
        <f t="shared" si="25"/>
        <v/>
      </c>
    </row>
    <row r="841" spans="1:7">
      <c r="A841" s="57">
        <f>INDEX('1月'!$A$1:$E$2000,ROW()-$B$5+2,1)</f>
        <v>0</v>
      </c>
      <c r="B841" s="55" t="str">
        <f>INDEX('1月'!$A$1:$E$2000,ROW()-$B$5+2,2)&amp;IF(INDEX('1月'!$A$1:$E$2000,ROW()-$B$5+2,3)="","","／"&amp;INDEX('1月'!$A$1:$E$2000,ROW()-$B$5+2,3))</f>
        <v/>
      </c>
      <c r="C841" s="57">
        <f>INDEX('1月'!$A$1:$E$2000,ROW()-$B$5+2,4)</f>
        <v>0</v>
      </c>
      <c r="D841" s="64">
        <f>INDEX('1月'!$A$1:$E$2000,ROW()-$B$5+2,5)</f>
        <v>0</v>
      </c>
      <c r="E841" s="65">
        <f>DATE(設定・集計!$B$2,INT(A841/100),A841-INT(A841/100)*100)</f>
        <v>43799</v>
      </c>
      <c r="F841" t="str">
        <f t="shared" si="24"/>
        <v/>
      </c>
      <c r="G841" t="str">
        <f t="shared" si="25"/>
        <v/>
      </c>
    </row>
    <row r="842" spans="1:7">
      <c r="A842" s="57">
        <f>INDEX('1月'!$A$1:$E$2000,ROW()-$B$5+2,1)</f>
        <v>0</v>
      </c>
      <c r="B842" s="55" t="str">
        <f>INDEX('1月'!$A$1:$E$2000,ROW()-$B$5+2,2)&amp;IF(INDEX('1月'!$A$1:$E$2000,ROW()-$B$5+2,3)="","","／"&amp;INDEX('1月'!$A$1:$E$2000,ROW()-$B$5+2,3))</f>
        <v/>
      </c>
      <c r="C842" s="57">
        <f>INDEX('1月'!$A$1:$E$2000,ROW()-$B$5+2,4)</f>
        <v>0</v>
      </c>
      <c r="D842" s="64">
        <f>INDEX('1月'!$A$1:$E$2000,ROW()-$B$5+2,5)</f>
        <v>0</v>
      </c>
      <c r="E842" s="65">
        <f>DATE(設定・集計!$B$2,INT(A842/100),A842-INT(A842/100)*100)</f>
        <v>43799</v>
      </c>
      <c r="F842" t="str">
        <f t="shared" si="24"/>
        <v/>
      </c>
      <c r="G842" t="str">
        <f t="shared" si="25"/>
        <v/>
      </c>
    </row>
    <row r="843" spans="1:7">
      <c r="A843" s="57">
        <f>INDEX('1月'!$A$1:$E$2000,ROW()-$B$5+2,1)</f>
        <v>0</v>
      </c>
      <c r="B843" s="55" t="str">
        <f>INDEX('1月'!$A$1:$E$2000,ROW()-$B$5+2,2)&amp;IF(INDEX('1月'!$A$1:$E$2000,ROW()-$B$5+2,3)="","","／"&amp;INDEX('1月'!$A$1:$E$2000,ROW()-$B$5+2,3))</f>
        <v/>
      </c>
      <c r="C843" s="57">
        <f>INDEX('1月'!$A$1:$E$2000,ROW()-$B$5+2,4)</f>
        <v>0</v>
      </c>
      <c r="D843" s="64">
        <f>INDEX('1月'!$A$1:$E$2000,ROW()-$B$5+2,5)</f>
        <v>0</v>
      </c>
      <c r="E843" s="65">
        <f>DATE(設定・集計!$B$2,INT(A843/100),A843-INT(A843/100)*100)</f>
        <v>43799</v>
      </c>
      <c r="F843" t="str">
        <f t="shared" si="24"/>
        <v/>
      </c>
      <c r="G843" t="str">
        <f t="shared" si="25"/>
        <v/>
      </c>
    </row>
    <row r="844" spans="1:7">
      <c r="A844" s="57">
        <f>INDEX('1月'!$A$1:$E$2000,ROW()-$B$5+2,1)</f>
        <v>0</v>
      </c>
      <c r="B844" s="55" t="str">
        <f>INDEX('1月'!$A$1:$E$2000,ROW()-$B$5+2,2)&amp;IF(INDEX('1月'!$A$1:$E$2000,ROW()-$B$5+2,3)="","","／"&amp;INDEX('1月'!$A$1:$E$2000,ROW()-$B$5+2,3))</f>
        <v/>
      </c>
      <c r="C844" s="57">
        <f>INDEX('1月'!$A$1:$E$2000,ROW()-$B$5+2,4)</f>
        <v>0</v>
      </c>
      <c r="D844" s="64">
        <f>INDEX('1月'!$A$1:$E$2000,ROW()-$B$5+2,5)</f>
        <v>0</v>
      </c>
      <c r="E844" s="65">
        <f>DATE(設定・集計!$B$2,INT(A844/100),A844-INT(A844/100)*100)</f>
        <v>43799</v>
      </c>
      <c r="F844" t="str">
        <f t="shared" si="24"/>
        <v/>
      </c>
      <c r="G844" t="str">
        <f t="shared" si="25"/>
        <v/>
      </c>
    </row>
    <row r="845" spans="1:7">
      <c r="A845" s="57">
        <f>INDEX('1月'!$A$1:$E$2000,ROW()-$B$5+2,1)</f>
        <v>0</v>
      </c>
      <c r="B845" s="55" t="str">
        <f>INDEX('1月'!$A$1:$E$2000,ROW()-$B$5+2,2)&amp;IF(INDEX('1月'!$A$1:$E$2000,ROW()-$B$5+2,3)="","","／"&amp;INDEX('1月'!$A$1:$E$2000,ROW()-$B$5+2,3))</f>
        <v/>
      </c>
      <c r="C845" s="57">
        <f>INDEX('1月'!$A$1:$E$2000,ROW()-$B$5+2,4)</f>
        <v>0</v>
      </c>
      <c r="D845" s="64">
        <f>INDEX('1月'!$A$1:$E$2000,ROW()-$B$5+2,5)</f>
        <v>0</v>
      </c>
      <c r="E845" s="65">
        <f>DATE(設定・集計!$B$2,INT(A845/100),A845-INT(A845/100)*100)</f>
        <v>43799</v>
      </c>
      <c r="F845" t="str">
        <f t="shared" si="24"/>
        <v/>
      </c>
      <c r="G845" t="str">
        <f t="shared" si="25"/>
        <v/>
      </c>
    </row>
    <row r="846" spans="1:7">
      <c r="A846" s="57">
        <f>INDEX('1月'!$A$1:$E$2000,ROW()-$B$5+2,1)</f>
        <v>0</v>
      </c>
      <c r="B846" s="55" t="str">
        <f>INDEX('1月'!$A$1:$E$2000,ROW()-$B$5+2,2)&amp;IF(INDEX('1月'!$A$1:$E$2000,ROW()-$B$5+2,3)="","","／"&amp;INDEX('1月'!$A$1:$E$2000,ROW()-$B$5+2,3))</f>
        <v/>
      </c>
      <c r="C846" s="57">
        <f>INDEX('1月'!$A$1:$E$2000,ROW()-$B$5+2,4)</f>
        <v>0</v>
      </c>
      <c r="D846" s="64">
        <f>INDEX('1月'!$A$1:$E$2000,ROW()-$B$5+2,5)</f>
        <v>0</v>
      </c>
      <c r="E846" s="65">
        <f>DATE(設定・集計!$B$2,INT(A846/100),A846-INT(A846/100)*100)</f>
        <v>43799</v>
      </c>
      <c r="F846" t="str">
        <f t="shared" si="24"/>
        <v/>
      </c>
      <c r="G846" t="str">
        <f t="shared" si="25"/>
        <v/>
      </c>
    </row>
    <row r="847" spans="1:7">
      <c r="A847" s="57">
        <f>INDEX('1月'!$A$1:$E$2000,ROW()-$B$5+2,1)</f>
        <v>0</v>
      </c>
      <c r="B847" s="55" t="str">
        <f>INDEX('1月'!$A$1:$E$2000,ROW()-$B$5+2,2)&amp;IF(INDEX('1月'!$A$1:$E$2000,ROW()-$B$5+2,3)="","","／"&amp;INDEX('1月'!$A$1:$E$2000,ROW()-$B$5+2,3))</f>
        <v/>
      </c>
      <c r="C847" s="57">
        <f>INDEX('1月'!$A$1:$E$2000,ROW()-$B$5+2,4)</f>
        <v>0</v>
      </c>
      <c r="D847" s="64">
        <f>INDEX('1月'!$A$1:$E$2000,ROW()-$B$5+2,5)</f>
        <v>0</v>
      </c>
      <c r="E847" s="65">
        <f>DATE(設定・集計!$B$2,INT(A847/100),A847-INT(A847/100)*100)</f>
        <v>43799</v>
      </c>
      <c r="F847" t="str">
        <f t="shared" si="24"/>
        <v/>
      </c>
      <c r="G847" t="str">
        <f t="shared" si="25"/>
        <v/>
      </c>
    </row>
    <row r="848" spans="1:7">
      <c r="A848" s="57">
        <f>INDEX('1月'!$A$1:$E$2000,ROW()-$B$5+2,1)</f>
        <v>0</v>
      </c>
      <c r="B848" s="55" t="str">
        <f>INDEX('1月'!$A$1:$E$2000,ROW()-$B$5+2,2)&amp;IF(INDEX('1月'!$A$1:$E$2000,ROW()-$B$5+2,3)="","","／"&amp;INDEX('1月'!$A$1:$E$2000,ROW()-$B$5+2,3))</f>
        <v/>
      </c>
      <c r="C848" s="57">
        <f>INDEX('1月'!$A$1:$E$2000,ROW()-$B$5+2,4)</f>
        <v>0</v>
      </c>
      <c r="D848" s="64">
        <f>INDEX('1月'!$A$1:$E$2000,ROW()-$B$5+2,5)</f>
        <v>0</v>
      </c>
      <c r="E848" s="65">
        <f>DATE(設定・集計!$B$2,INT(A848/100),A848-INT(A848/100)*100)</f>
        <v>43799</v>
      </c>
      <c r="F848" t="str">
        <f t="shared" si="24"/>
        <v/>
      </c>
      <c r="G848" t="str">
        <f t="shared" si="25"/>
        <v/>
      </c>
    </row>
    <row r="849" spans="1:7">
      <c r="A849" s="57">
        <f>INDEX('1月'!$A$1:$E$2000,ROW()-$B$5+2,1)</f>
        <v>0</v>
      </c>
      <c r="B849" s="55" t="str">
        <f>INDEX('1月'!$A$1:$E$2000,ROW()-$B$5+2,2)&amp;IF(INDEX('1月'!$A$1:$E$2000,ROW()-$B$5+2,3)="","","／"&amp;INDEX('1月'!$A$1:$E$2000,ROW()-$B$5+2,3))</f>
        <v/>
      </c>
      <c r="C849" s="57">
        <f>INDEX('1月'!$A$1:$E$2000,ROW()-$B$5+2,4)</f>
        <v>0</v>
      </c>
      <c r="D849" s="64">
        <f>INDEX('1月'!$A$1:$E$2000,ROW()-$B$5+2,5)</f>
        <v>0</v>
      </c>
      <c r="E849" s="65">
        <f>DATE(設定・集計!$B$2,INT(A849/100),A849-INT(A849/100)*100)</f>
        <v>43799</v>
      </c>
      <c r="F849" t="str">
        <f t="shared" si="24"/>
        <v/>
      </c>
      <c r="G849" t="str">
        <f t="shared" si="25"/>
        <v/>
      </c>
    </row>
    <row r="850" spans="1:7">
      <c r="A850" s="57">
        <f>INDEX('1月'!$A$1:$E$2000,ROW()-$B$5+2,1)</f>
        <v>0</v>
      </c>
      <c r="B850" s="55" t="str">
        <f>INDEX('1月'!$A$1:$E$2000,ROW()-$B$5+2,2)&amp;IF(INDEX('1月'!$A$1:$E$2000,ROW()-$B$5+2,3)="","","／"&amp;INDEX('1月'!$A$1:$E$2000,ROW()-$B$5+2,3))</f>
        <v/>
      </c>
      <c r="C850" s="57">
        <f>INDEX('1月'!$A$1:$E$2000,ROW()-$B$5+2,4)</f>
        <v>0</v>
      </c>
      <c r="D850" s="64">
        <f>INDEX('1月'!$A$1:$E$2000,ROW()-$B$5+2,5)</f>
        <v>0</v>
      </c>
      <c r="E850" s="65">
        <f>DATE(設定・集計!$B$2,INT(A850/100),A850-INT(A850/100)*100)</f>
        <v>43799</v>
      </c>
      <c r="F850" t="str">
        <f t="shared" si="24"/>
        <v/>
      </c>
      <c r="G850" t="str">
        <f t="shared" si="25"/>
        <v/>
      </c>
    </row>
    <row r="851" spans="1:7">
      <c r="A851" s="57">
        <f>INDEX('1月'!$A$1:$E$2000,ROW()-$B$5+2,1)</f>
        <v>0</v>
      </c>
      <c r="B851" s="55" t="str">
        <f>INDEX('1月'!$A$1:$E$2000,ROW()-$B$5+2,2)&amp;IF(INDEX('1月'!$A$1:$E$2000,ROW()-$B$5+2,3)="","","／"&amp;INDEX('1月'!$A$1:$E$2000,ROW()-$B$5+2,3))</f>
        <v/>
      </c>
      <c r="C851" s="57">
        <f>INDEX('1月'!$A$1:$E$2000,ROW()-$B$5+2,4)</f>
        <v>0</v>
      </c>
      <c r="D851" s="64">
        <f>INDEX('1月'!$A$1:$E$2000,ROW()-$B$5+2,5)</f>
        <v>0</v>
      </c>
      <c r="E851" s="65">
        <f>DATE(設定・集計!$B$2,INT(A851/100),A851-INT(A851/100)*100)</f>
        <v>43799</v>
      </c>
      <c r="F851" t="str">
        <f t="shared" si="24"/>
        <v/>
      </c>
      <c r="G851" t="str">
        <f t="shared" si="25"/>
        <v/>
      </c>
    </row>
    <row r="852" spans="1:7">
      <c r="A852" s="57">
        <f>INDEX('1月'!$A$1:$E$2000,ROW()-$B$5+2,1)</f>
        <v>0</v>
      </c>
      <c r="B852" s="55" t="str">
        <f>INDEX('1月'!$A$1:$E$2000,ROW()-$B$5+2,2)&amp;IF(INDEX('1月'!$A$1:$E$2000,ROW()-$B$5+2,3)="","","／"&amp;INDEX('1月'!$A$1:$E$2000,ROW()-$B$5+2,3))</f>
        <v/>
      </c>
      <c r="C852" s="57">
        <f>INDEX('1月'!$A$1:$E$2000,ROW()-$B$5+2,4)</f>
        <v>0</v>
      </c>
      <c r="D852" s="64">
        <f>INDEX('1月'!$A$1:$E$2000,ROW()-$B$5+2,5)</f>
        <v>0</v>
      </c>
      <c r="E852" s="65">
        <f>DATE(設定・集計!$B$2,INT(A852/100),A852-INT(A852/100)*100)</f>
        <v>43799</v>
      </c>
      <c r="F852" t="str">
        <f t="shared" si="24"/>
        <v/>
      </c>
      <c r="G852" t="str">
        <f t="shared" si="25"/>
        <v/>
      </c>
    </row>
    <row r="853" spans="1:7">
      <c r="A853" s="57">
        <f>INDEX('1月'!$A$1:$E$2000,ROW()-$B$5+2,1)</f>
        <v>0</v>
      </c>
      <c r="B853" s="55" t="str">
        <f>INDEX('1月'!$A$1:$E$2000,ROW()-$B$5+2,2)&amp;IF(INDEX('1月'!$A$1:$E$2000,ROW()-$B$5+2,3)="","","／"&amp;INDEX('1月'!$A$1:$E$2000,ROW()-$B$5+2,3))</f>
        <v/>
      </c>
      <c r="C853" s="57">
        <f>INDEX('1月'!$A$1:$E$2000,ROW()-$B$5+2,4)</f>
        <v>0</v>
      </c>
      <c r="D853" s="64">
        <f>INDEX('1月'!$A$1:$E$2000,ROW()-$B$5+2,5)</f>
        <v>0</v>
      </c>
      <c r="E853" s="65">
        <f>DATE(設定・集計!$B$2,INT(A853/100),A853-INT(A853/100)*100)</f>
        <v>43799</v>
      </c>
      <c r="F853" t="str">
        <f t="shared" si="24"/>
        <v/>
      </c>
      <c r="G853" t="str">
        <f t="shared" si="25"/>
        <v/>
      </c>
    </row>
    <row r="854" spans="1:7">
      <c r="A854" s="57">
        <f>INDEX('1月'!$A$1:$E$2000,ROW()-$B$5+2,1)</f>
        <v>0</v>
      </c>
      <c r="B854" s="55" t="str">
        <f>INDEX('1月'!$A$1:$E$2000,ROW()-$B$5+2,2)&amp;IF(INDEX('1月'!$A$1:$E$2000,ROW()-$B$5+2,3)="","","／"&amp;INDEX('1月'!$A$1:$E$2000,ROW()-$B$5+2,3))</f>
        <v/>
      </c>
      <c r="C854" s="57">
        <f>INDEX('1月'!$A$1:$E$2000,ROW()-$B$5+2,4)</f>
        <v>0</v>
      </c>
      <c r="D854" s="64">
        <f>INDEX('1月'!$A$1:$E$2000,ROW()-$B$5+2,5)</f>
        <v>0</v>
      </c>
      <c r="E854" s="65">
        <f>DATE(設定・集計!$B$2,INT(A854/100),A854-INT(A854/100)*100)</f>
        <v>43799</v>
      </c>
      <c r="F854" t="str">
        <f t="shared" si="24"/>
        <v/>
      </c>
      <c r="G854" t="str">
        <f t="shared" si="25"/>
        <v/>
      </c>
    </row>
    <row r="855" spans="1:7">
      <c r="A855" s="57">
        <f>INDEX('1月'!$A$1:$E$2000,ROW()-$B$5+2,1)</f>
        <v>0</v>
      </c>
      <c r="B855" s="55" t="str">
        <f>INDEX('1月'!$A$1:$E$2000,ROW()-$B$5+2,2)&amp;IF(INDEX('1月'!$A$1:$E$2000,ROW()-$B$5+2,3)="","","／"&amp;INDEX('1月'!$A$1:$E$2000,ROW()-$B$5+2,3))</f>
        <v/>
      </c>
      <c r="C855" s="57">
        <f>INDEX('1月'!$A$1:$E$2000,ROW()-$B$5+2,4)</f>
        <v>0</v>
      </c>
      <c r="D855" s="64">
        <f>INDEX('1月'!$A$1:$E$2000,ROW()-$B$5+2,5)</f>
        <v>0</v>
      </c>
      <c r="E855" s="65">
        <f>DATE(設定・集計!$B$2,INT(A855/100),A855-INT(A855/100)*100)</f>
        <v>43799</v>
      </c>
      <c r="F855" t="str">
        <f t="shared" si="24"/>
        <v/>
      </c>
      <c r="G855" t="str">
        <f t="shared" si="25"/>
        <v/>
      </c>
    </row>
    <row r="856" spans="1:7">
      <c r="A856" s="57">
        <f>INDEX('1月'!$A$1:$E$2000,ROW()-$B$5+2,1)</f>
        <v>0</v>
      </c>
      <c r="B856" s="55" t="str">
        <f>INDEX('1月'!$A$1:$E$2000,ROW()-$B$5+2,2)&amp;IF(INDEX('1月'!$A$1:$E$2000,ROW()-$B$5+2,3)="","","／"&amp;INDEX('1月'!$A$1:$E$2000,ROW()-$B$5+2,3))</f>
        <v/>
      </c>
      <c r="C856" s="57">
        <f>INDEX('1月'!$A$1:$E$2000,ROW()-$B$5+2,4)</f>
        <v>0</v>
      </c>
      <c r="D856" s="64">
        <f>INDEX('1月'!$A$1:$E$2000,ROW()-$B$5+2,5)</f>
        <v>0</v>
      </c>
      <c r="E856" s="65">
        <f>DATE(設定・集計!$B$2,INT(A856/100),A856-INT(A856/100)*100)</f>
        <v>43799</v>
      </c>
      <c r="F856" t="str">
        <f t="shared" si="24"/>
        <v/>
      </c>
      <c r="G856" t="str">
        <f t="shared" si="25"/>
        <v/>
      </c>
    </row>
    <row r="857" spans="1:7">
      <c r="A857" s="57">
        <f>INDEX('1月'!$A$1:$E$2000,ROW()-$B$5+2,1)</f>
        <v>0</v>
      </c>
      <c r="B857" s="55" t="str">
        <f>INDEX('1月'!$A$1:$E$2000,ROW()-$B$5+2,2)&amp;IF(INDEX('1月'!$A$1:$E$2000,ROW()-$B$5+2,3)="","","／"&amp;INDEX('1月'!$A$1:$E$2000,ROW()-$B$5+2,3))</f>
        <v/>
      </c>
      <c r="C857" s="57">
        <f>INDEX('1月'!$A$1:$E$2000,ROW()-$B$5+2,4)</f>
        <v>0</v>
      </c>
      <c r="D857" s="64">
        <f>INDEX('1月'!$A$1:$E$2000,ROW()-$B$5+2,5)</f>
        <v>0</v>
      </c>
      <c r="E857" s="65">
        <f>DATE(設定・集計!$B$2,INT(A857/100),A857-INT(A857/100)*100)</f>
        <v>43799</v>
      </c>
      <c r="F857" t="str">
        <f t="shared" si="24"/>
        <v/>
      </c>
      <c r="G857" t="str">
        <f t="shared" si="25"/>
        <v/>
      </c>
    </row>
    <row r="858" spans="1:7">
      <c r="A858" s="57">
        <f>INDEX('1月'!$A$1:$E$2000,ROW()-$B$5+2,1)</f>
        <v>0</v>
      </c>
      <c r="B858" s="55" t="str">
        <f>INDEX('1月'!$A$1:$E$2000,ROW()-$B$5+2,2)&amp;IF(INDEX('1月'!$A$1:$E$2000,ROW()-$B$5+2,3)="","","／"&amp;INDEX('1月'!$A$1:$E$2000,ROW()-$B$5+2,3))</f>
        <v/>
      </c>
      <c r="C858" s="57">
        <f>INDEX('1月'!$A$1:$E$2000,ROW()-$B$5+2,4)</f>
        <v>0</v>
      </c>
      <c r="D858" s="64">
        <f>INDEX('1月'!$A$1:$E$2000,ROW()-$B$5+2,5)</f>
        <v>0</v>
      </c>
      <c r="E858" s="65">
        <f>DATE(設定・集計!$B$2,INT(A858/100),A858-INT(A858/100)*100)</f>
        <v>43799</v>
      </c>
      <c r="F858" t="str">
        <f t="shared" si="24"/>
        <v/>
      </c>
      <c r="G858" t="str">
        <f t="shared" si="25"/>
        <v/>
      </c>
    </row>
    <row r="859" spans="1:7">
      <c r="A859" s="57">
        <f>INDEX('1月'!$A$1:$E$2000,ROW()-$B$5+2,1)</f>
        <v>0</v>
      </c>
      <c r="B859" s="55" t="str">
        <f>INDEX('1月'!$A$1:$E$2000,ROW()-$B$5+2,2)&amp;IF(INDEX('1月'!$A$1:$E$2000,ROW()-$B$5+2,3)="","","／"&amp;INDEX('1月'!$A$1:$E$2000,ROW()-$B$5+2,3))</f>
        <v/>
      </c>
      <c r="C859" s="57">
        <f>INDEX('1月'!$A$1:$E$2000,ROW()-$B$5+2,4)</f>
        <v>0</v>
      </c>
      <c r="D859" s="64">
        <f>INDEX('1月'!$A$1:$E$2000,ROW()-$B$5+2,5)</f>
        <v>0</v>
      </c>
      <c r="E859" s="65">
        <f>DATE(設定・集計!$B$2,INT(A859/100),A859-INT(A859/100)*100)</f>
        <v>43799</v>
      </c>
      <c r="F859" t="str">
        <f t="shared" si="24"/>
        <v/>
      </c>
      <c r="G859" t="str">
        <f t="shared" si="25"/>
        <v/>
      </c>
    </row>
    <row r="860" spans="1:7">
      <c r="A860" s="57">
        <f>INDEX('1月'!$A$1:$E$2000,ROW()-$B$5+2,1)</f>
        <v>0</v>
      </c>
      <c r="B860" s="55" t="str">
        <f>INDEX('1月'!$A$1:$E$2000,ROW()-$B$5+2,2)&amp;IF(INDEX('1月'!$A$1:$E$2000,ROW()-$B$5+2,3)="","","／"&amp;INDEX('1月'!$A$1:$E$2000,ROW()-$B$5+2,3))</f>
        <v/>
      </c>
      <c r="C860" s="57">
        <f>INDEX('1月'!$A$1:$E$2000,ROW()-$B$5+2,4)</f>
        <v>0</v>
      </c>
      <c r="D860" s="64">
        <f>INDEX('1月'!$A$1:$E$2000,ROW()-$B$5+2,5)</f>
        <v>0</v>
      </c>
      <c r="E860" s="65">
        <f>DATE(設定・集計!$B$2,INT(A860/100),A860-INT(A860/100)*100)</f>
        <v>43799</v>
      </c>
      <c r="F860" t="str">
        <f t="shared" si="24"/>
        <v/>
      </c>
      <c r="G860" t="str">
        <f t="shared" si="25"/>
        <v/>
      </c>
    </row>
    <row r="861" spans="1:7">
      <c r="A861" s="57">
        <f>INDEX('1月'!$A$1:$E$2000,ROW()-$B$5+2,1)</f>
        <v>0</v>
      </c>
      <c r="B861" s="55" t="str">
        <f>INDEX('1月'!$A$1:$E$2000,ROW()-$B$5+2,2)&amp;IF(INDEX('1月'!$A$1:$E$2000,ROW()-$B$5+2,3)="","","／"&amp;INDEX('1月'!$A$1:$E$2000,ROW()-$B$5+2,3))</f>
        <v/>
      </c>
      <c r="C861" s="57">
        <f>INDEX('1月'!$A$1:$E$2000,ROW()-$B$5+2,4)</f>
        <v>0</v>
      </c>
      <c r="D861" s="64">
        <f>INDEX('1月'!$A$1:$E$2000,ROW()-$B$5+2,5)</f>
        <v>0</v>
      </c>
      <c r="E861" s="65">
        <f>DATE(設定・集計!$B$2,INT(A861/100),A861-INT(A861/100)*100)</f>
        <v>43799</v>
      </c>
      <c r="F861" t="str">
        <f t="shared" si="24"/>
        <v/>
      </c>
      <c r="G861" t="str">
        <f t="shared" si="25"/>
        <v/>
      </c>
    </row>
    <row r="862" spans="1:7">
      <c r="A862" s="57">
        <f>INDEX('1月'!$A$1:$E$2000,ROW()-$B$5+2,1)</f>
        <v>0</v>
      </c>
      <c r="B862" s="55" t="str">
        <f>INDEX('1月'!$A$1:$E$2000,ROW()-$B$5+2,2)&amp;IF(INDEX('1月'!$A$1:$E$2000,ROW()-$B$5+2,3)="","","／"&amp;INDEX('1月'!$A$1:$E$2000,ROW()-$B$5+2,3))</f>
        <v/>
      </c>
      <c r="C862" s="57">
        <f>INDEX('1月'!$A$1:$E$2000,ROW()-$B$5+2,4)</f>
        <v>0</v>
      </c>
      <c r="D862" s="64">
        <f>INDEX('1月'!$A$1:$E$2000,ROW()-$B$5+2,5)</f>
        <v>0</v>
      </c>
      <c r="E862" s="65">
        <f>DATE(設定・集計!$B$2,INT(A862/100),A862-INT(A862/100)*100)</f>
        <v>43799</v>
      </c>
      <c r="F862" t="str">
        <f t="shared" si="24"/>
        <v/>
      </c>
      <c r="G862" t="str">
        <f t="shared" si="25"/>
        <v/>
      </c>
    </row>
    <row r="863" spans="1:7">
      <c r="A863" s="57">
        <f>INDEX('1月'!$A$1:$E$2000,ROW()-$B$5+2,1)</f>
        <v>0</v>
      </c>
      <c r="B863" s="55" t="str">
        <f>INDEX('1月'!$A$1:$E$2000,ROW()-$B$5+2,2)&amp;IF(INDEX('1月'!$A$1:$E$2000,ROW()-$B$5+2,3)="","","／"&amp;INDEX('1月'!$A$1:$E$2000,ROW()-$B$5+2,3))</f>
        <v/>
      </c>
      <c r="C863" s="57">
        <f>INDEX('1月'!$A$1:$E$2000,ROW()-$B$5+2,4)</f>
        <v>0</v>
      </c>
      <c r="D863" s="64">
        <f>INDEX('1月'!$A$1:$E$2000,ROW()-$B$5+2,5)</f>
        <v>0</v>
      </c>
      <c r="E863" s="65">
        <f>DATE(設定・集計!$B$2,INT(A863/100),A863-INT(A863/100)*100)</f>
        <v>43799</v>
      </c>
      <c r="F863" t="str">
        <f t="shared" si="24"/>
        <v/>
      </c>
      <c r="G863" t="str">
        <f t="shared" si="25"/>
        <v/>
      </c>
    </row>
    <row r="864" spans="1:7">
      <c r="A864" s="57">
        <f>INDEX('1月'!$A$1:$E$2000,ROW()-$B$5+2,1)</f>
        <v>0</v>
      </c>
      <c r="B864" s="55" t="str">
        <f>INDEX('1月'!$A$1:$E$2000,ROW()-$B$5+2,2)&amp;IF(INDEX('1月'!$A$1:$E$2000,ROW()-$B$5+2,3)="","","／"&amp;INDEX('1月'!$A$1:$E$2000,ROW()-$B$5+2,3))</f>
        <v/>
      </c>
      <c r="C864" s="57">
        <f>INDEX('1月'!$A$1:$E$2000,ROW()-$B$5+2,4)</f>
        <v>0</v>
      </c>
      <c r="D864" s="64">
        <f>INDEX('1月'!$A$1:$E$2000,ROW()-$B$5+2,5)</f>
        <v>0</v>
      </c>
      <c r="E864" s="65">
        <f>DATE(設定・集計!$B$2,INT(A864/100),A864-INT(A864/100)*100)</f>
        <v>43799</v>
      </c>
      <c r="F864" t="str">
        <f t="shared" si="24"/>
        <v/>
      </c>
      <c r="G864" t="str">
        <f t="shared" si="25"/>
        <v/>
      </c>
    </row>
    <row r="865" spans="1:7">
      <c r="A865" s="57">
        <f>INDEX('1月'!$A$1:$E$2000,ROW()-$B$5+2,1)</f>
        <v>0</v>
      </c>
      <c r="B865" s="55" t="str">
        <f>INDEX('1月'!$A$1:$E$2000,ROW()-$B$5+2,2)&amp;IF(INDEX('1月'!$A$1:$E$2000,ROW()-$B$5+2,3)="","","／"&amp;INDEX('1月'!$A$1:$E$2000,ROW()-$B$5+2,3))</f>
        <v/>
      </c>
      <c r="C865" s="57">
        <f>INDEX('1月'!$A$1:$E$2000,ROW()-$B$5+2,4)</f>
        <v>0</v>
      </c>
      <c r="D865" s="64">
        <f>INDEX('1月'!$A$1:$E$2000,ROW()-$B$5+2,5)</f>
        <v>0</v>
      </c>
      <c r="E865" s="65">
        <f>DATE(設定・集計!$B$2,INT(A865/100),A865-INT(A865/100)*100)</f>
        <v>43799</v>
      </c>
      <c r="F865" t="str">
        <f t="shared" si="24"/>
        <v/>
      </c>
      <c r="G865" t="str">
        <f t="shared" si="25"/>
        <v/>
      </c>
    </row>
    <row r="866" spans="1:7">
      <c r="A866" s="57">
        <f>INDEX('1月'!$A$1:$E$2000,ROW()-$B$5+2,1)</f>
        <v>0</v>
      </c>
      <c r="B866" s="55" t="str">
        <f>INDEX('1月'!$A$1:$E$2000,ROW()-$B$5+2,2)&amp;IF(INDEX('1月'!$A$1:$E$2000,ROW()-$B$5+2,3)="","","／"&amp;INDEX('1月'!$A$1:$E$2000,ROW()-$B$5+2,3))</f>
        <v/>
      </c>
      <c r="C866" s="57">
        <f>INDEX('1月'!$A$1:$E$2000,ROW()-$B$5+2,4)</f>
        <v>0</v>
      </c>
      <c r="D866" s="64">
        <f>INDEX('1月'!$A$1:$E$2000,ROW()-$B$5+2,5)</f>
        <v>0</v>
      </c>
      <c r="E866" s="65">
        <f>DATE(設定・集計!$B$2,INT(A866/100),A866-INT(A866/100)*100)</f>
        <v>43799</v>
      </c>
      <c r="F866" t="str">
        <f t="shared" si="24"/>
        <v/>
      </c>
      <c r="G866" t="str">
        <f t="shared" si="25"/>
        <v/>
      </c>
    </row>
    <row r="867" spans="1:7">
      <c r="A867" s="57">
        <f>INDEX('1月'!$A$1:$E$2000,ROW()-$B$5+2,1)</f>
        <v>0</v>
      </c>
      <c r="B867" s="55" t="str">
        <f>INDEX('1月'!$A$1:$E$2000,ROW()-$B$5+2,2)&amp;IF(INDEX('1月'!$A$1:$E$2000,ROW()-$B$5+2,3)="","","／"&amp;INDEX('1月'!$A$1:$E$2000,ROW()-$B$5+2,3))</f>
        <v/>
      </c>
      <c r="C867" s="57">
        <f>INDEX('1月'!$A$1:$E$2000,ROW()-$B$5+2,4)</f>
        <v>0</v>
      </c>
      <c r="D867" s="64">
        <f>INDEX('1月'!$A$1:$E$2000,ROW()-$B$5+2,5)</f>
        <v>0</v>
      </c>
      <c r="E867" s="65">
        <f>DATE(設定・集計!$B$2,INT(A867/100),A867-INT(A867/100)*100)</f>
        <v>43799</v>
      </c>
      <c r="F867" t="str">
        <f t="shared" si="24"/>
        <v/>
      </c>
      <c r="G867" t="str">
        <f t="shared" si="25"/>
        <v/>
      </c>
    </row>
    <row r="868" spans="1:7">
      <c r="A868" s="57">
        <f>INDEX('1月'!$A$1:$E$2000,ROW()-$B$5+2,1)</f>
        <v>0</v>
      </c>
      <c r="B868" s="55" t="str">
        <f>INDEX('1月'!$A$1:$E$2000,ROW()-$B$5+2,2)&amp;IF(INDEX('1月'!$A$1:$E$2000,ROW()-$B$5+2,3)="","","／"&amp;INDEX('1月'!$A$1:$E$2000,ROW()-$B$5+2,3))</f>
        <v/>
      </c>
      <c r="C868" s="57">
        <f>INDEX('1月'!$A$1:$E$2000,ROW()-$B$5+2,4)</f>
        <v>0</v>
      </c>
      <c r="D868" s="64">
        <f>INDEX('1月'!$A$1:$E$2000,ROW()-$B$5+2,5)</f>
        <v>0</v>
      </c>
      <c r="E868" s="65">
        <f>DATE(設定・集計!$B$2,INT(A868/100),A868-INT(A868/100)*100)</f>
        <v>43799</v>
      </c>
      <c r="F868" t="str">
        <f t="shared" si="24"/>
        <v/>
      </c>
      <c r="G868" t="str">
        <f t="shared" si="25"/>
        <v/>
      </c>
    </row>
    <row r="869" spans="1:7">
      <c r="A869" s="57">
        <f>INDEX('1月'!$A$1:$E$2000,ROW()-$B$5+2,1)</f>
        <v>0</v>
      </c>
      <c r="B869" s="55" t="str">
        <f>INDEX('1月'!$A$1:$E$2000,ROW()-$B$5+2,2)&amp;IF(INDEX('1月'!$A$1:$E$2000,ROW()-$B$5+2,3)="","","／"&amp;INDEX('1月'!$A$1:$E$2000,ROW()-$B$5+2,3))</f>
        <v/>
      </c>
      <c r="C869" s="57">
        <f>INDEX('1月'!$A$1:$E$2000,ROW()-$B$5+2,4)</f>
        <v>0</v>
      </c>
      <c r="D869" s="64">
        <f>INDEX('1月'!$A$1:$E$2000,ROW()-$B$5+2,5)</f>
        <v>0</v>
      </c>
      <c r="E869" s="65">
        <f>DATE(設定・集計!$B$2,INT(A869/100),A869-INT(A869/100)*100)</f>
        <v>43799</v>
      </c>
      <c r="F869" t="str">
        <f t="shared" si="24"/>
        <v/>
      </c>
      <c r="G869" t="str">
        <f t="shared" si="25"/>
        <v/>
      </c>
    </row>
    <row r="870" spans="1:7">
      <c r="A870" s="57">
        <f>INDEX('1月'!$A$1:$E$2000,ROW()-$B$5+2,1)</f>
        <v>0</v>
      </c>
      <c r="B870" s="55" t="str">
        <f>INDEX('1月'!$A$1:$E$2000,ROW()-$B$5+2,2)&amp;IF(INDEX('1月'!$A$1:$E$2000,ROW()-$B$5+2,3)="","","／"&amp;INDEX('1月'!$A$1:$E$2000,ROW()-$B$5+2,3))</f>
        <v/>
      </c>
      <c r="C870" s="57">
        <f>INDEX('1月'!$A$1:$E$2000,ROW()-$B$5+2,4)</f>
        <v>0</v>
      </c>
      <c r="D870" s="64">
        <f>INDEX('1月'!$A$1:$E$2000,ROW()-$B$5+2,5)</f>
        <v>0</v>
      </c>
      <c r="E870" s="65">
        <f>DATE(設定・集計!$B$2,INT(A870/100),A870-INT(A870/100)*100)</f>
        <v>43799</v>
      </c>
      <c r="F870" t="str">
        <f t="shared" ref="F870:F933" si="26">IF(A870=0,"",A870*10000+ROW())</f>
        <v/>
      </c>
      <c r="G870" t="str">
        <f t="shared" si="25"/>
        <v/>
      </c>
    </row>
    <row r="871" spans="1:7">
      <c r="A871" s="57">
        <f>INDEX('1月'!$A$1:$E$2000,ROW()-$B$5+2,1)</f>
        <v>0</v>
      </c>
      <c r="B871" s="55" t="str">
        <f>INDEX('1月'!$A$1:$E$2000,ROW()-$B$5+2,2)&amp;IF(INDEX('1月'!$A$1:$E$2000,ROW()-$B$5+2,3)="","","／"&amp;INDEX('1月'!$A$1:$E$2000,ROW()-$B$5+2,3))</f>
        <v/>
      </c>
      <c r="C871" s="57">
        <f>INDEX('1月'!$A$1:$E$2000,ROW()-$B$5+2,4)</f>
        <v>0</v>
      </c>
      <c r="D871" s="64">
        <f>INDEX('1月'!$A$1:$E$2000,ROW()-$B$5+2,5)</f>
        <v>0</v>
      </c>
      <c r="E871" s="65">
        <f>DATE(設定・集計!$B$2,INT(A871/100),A871-INT(A871/100)*100)</f>
        <v>43799</v>
      </c>
      <c r="F871" t="str">
        <f t="shared" si="26"/>
        <v/>
      </c>
      <c r="G871" t="str">
        <f t="shared" si="25"/>
        <v/>
      </c>
    </row>
    <row r="872" spans="1:7">
      <c r="A872" s="57">
        <f>INDEX('1月'!$A$1:$E$2000,ROW()-$B$5+2,1)</f>
        <v>0</v>
      </c>
      <c r="B872" s="55" t="str">
        <f>INDEX('1月'!$A$1:$E$2000,ROW()-$B$5+2,2)&amp;IF(INDEX('1月'!$A$1:$E$2000,ROW()-$B$5+2,3)="","","／"&amp;INDEX('1月'!$A$1:$E$2000,ROW()-$B$5+2,3))</f>
        <v/>
      </c>
      <c r="C872" s="57">
        <f>INDEX('1月'!$A$1:$E$2000,ROW()-$B$5+2,4)</f>
        <v>0</v>
      </c>
      <c r="D872" s="64">
        <f>INDEX('1月'!$A$1:$E$2000,ROW()-$B$5+2,5)</f>
        <v>0</v>
      </c>
      <c r="E872" s="65">
        <f>DATE(設定・集計!$B$2,INT(A872/100),A872-INT(A872/100)*100)</f>
        <v>43799</v>
      </c>
      <c r="F872" t="str">
        <f t="shared" si="26"/>
        <v/>
      </c>
      <c r="G872" t="str">
        <f t="shared" si="25"/>
        <v/>
      </c>
    </row>
    <row r="873" spans="1:7">
      <c r="A873" s="57">
        <f>INDEX('1月'!$A$1:$E$2000,ROW()-$B$5+2,1)</f>
        <v>0</v>
      </c>
      <c r="B873" s="55" t="str">
        <f>INDEX('1月'!$A$1:$E$2000,ROW()-$B$5+2,2)&amp;IF(INDEX('1月'!$A$1:$E$2000,ROW()-$B$5+2,3)="","","／"&amp;INDEX('1月'!$A$1:$E$2000,ROW()-$B$5+2,3))</f>
        <v/>
      </c>
      <c r="C873" s="57">
        <f>INDEX('1月'!$A$1:$E$2000,ROW()-$B$5+2,4)</f>
        <v>0</v>
      </c>
      <c r="D873" s="64">
        <f>INDEX('1月'!$A$1:$E$2000,ROW()-$B$5+2,5)</f>
        <v>0</v>
      </c>
      <c r="E873" s="65">
        <f>DATE(設定・集計!$B$2,INT(A873/100),A873-INT(A873/100)*100)</f>
        <v>43799</v>
      </c>
      <c r="F873" t="str">
        <f t="shared" si="26"/>
        <v/>
      </c>
      <c r="G873" t="str">
        <f t="shared" si="25"/>
        <v/>
      </c>
    </row>
    <row r="874" spans="1:7">
      <c r="A874" s="57">
        <f>INDEX('1月'!$A$1:$E$2000,ROW()-$B$5+2,1)</f>
        <v>0</v>
      </c>
      <c r="B874" s="55" t="str">
        <f>INDEX('1月'!$A$1:$E$2000,ROW()-$B$5+2,2)&amp;IF(INDEX('1月'!$A$1:$E$2000,ROW()-$B$5+2,3)="","","／"&amp;INDEX('1月'!$A$1:$E$2000,ROW()-$B$5+2,3))</f>
        <v/>
      </c>
      <c r="C874" s="57">
        <f>INDEX('1月'!$A$1:$E$2000,ROW()-$B$5+2,4)</f>
        <v>0</v>
      </c>
      <c r="D874" s="64">
        <f>INDEX('1月'!$A$1:$E$2000,ROW()-$B$5+2,5)</f>
        <v>0</v>
      </c>
      <c r="E874" s="65">
        <f>DATE(設定・集計!$B$2,INT(A874/100),A874-INT(A874/100)*100)</f>
        <v>43799</v>
      </c>
      <c r="F874" t="str">
        <f t="shared" si="26"/>
        <v/>
      </c>
      <c r="G874" t="str">
        <f t="shared" si="25"/>
        <v/>
      </c>
    </row>
    <row r="875" spans="1:7">
      <c r="A875" s="57">
        <f>INDEX('1月'!$A$1:$E$2000,ROW()-$B$5+2,1)</f>
        <v>0</v>
      </c>
      <c r="B875" s="55" t="str">
        <f>INDEX('1月'!$A$1:$E$2000,ROW()-$B$5+2,2)&amp;IF(INDEX('1月'!$A$1:$E$2000,ROW()-$B$5+2,3)="","","／"&amp;INDEX('1月'!$A$1:$E$2000,ROW()-$B$5+2,3))</f>
        <v/>
      </c>
      <c r="C875" s="57">
        <f>INDEX('1月'!$A$1:$E$2000,ROW()-$B$5+2,4)</f>
        <v>0</v>
      </c>
      <c r="D875" s="64">
        <f>INDEX('1月'!$A$1:$E$2000,ROW()-$B$5+2,5)</f>
        <v>0</v>
      </c>
      <c r="E875" s="65">
        <f>DATE(設定・集計!$B$2,INT(A875/100),A875-INT(A875/100)*100)</f>
        <v>43799</v>
      </c>
      <c r="F875" t="str">
        <f t="shared" si="26"/>
        <v/>
      </c>
      <c r="G875" t="str">
        <f t="shared" si="25"/>
        <v/>
      </c>
    </row>
    <row r="876" spans="1:7">
      <c r="A876" s="57">
        <f>INDEX('1月'!$A$1:$E$2000,ROW()-$B$5+2,1)</f>
        <v>0</v>
      </c>
      <c r="B876" s="55" t="str">
        <f>INDEX('1月'!$A$1:$E$2000,ROW()-$B$5+2,2)&amp;IF(INDEX('1月'!$A$1:$E$2000,ROW()-$B$5+2,3)="","","／"&amp;INDEX('1月'!$A$1:$E$2000,ROW()-$B$5+2,3))</f>
        <v/>
      </c>
      <c r="C876" s="57">
        <f>INDEX('1月'!$A$1:$E$2000,ROW()-$B$5+2,4)</f>
        <v>0</v>
      </c>
      <c r="D876" s="64">
        <f>INDEX('1月'!$A$1:$E$2000,ROW()-$B$5+2,5)</f>
        <v>0</v>
      </c>
      <c r="E876" s="65">
        <f>DATE(設定・集計!$B$2,INT(A876/100),A876-INT(A876/100)*100)</f>
        <v>43799</v>
      </c>
      <c r="F876" t="str">
        <f t="shared" si="26"/>
        <v/>
      </c>
      <c r="G876" t="str">
        <f t="shared" si="25"/>
        <v/>
      </c>
    </row>
    <row r="877" spans="1:7">
      <c r="A877" s="57">
        <f>INDEX('1月'!$A$1:$E$2000,ROW()-$B$5+2,1)</f>
        <v>0</v>
      </c>
      <c r="B877" s="55" t="str">
        <f>INDEX('1月'!$A$1:$E$2000,ROW()-$B$5+2,2)&amp;IF(INDEX('1月'!$A$1:$E$2000,ROW()-$B$5+2,3)="","","／"&amp;INDEX('1月'!$A$1:$E$2000,ROW()-$B$5+2,3))</f>
        <v/>
      </c>
      <c r="C877" s="57">
        <f>INDEX('1月'!$A$1:$E$2000,ROW()-$B$5+2,4)</f>
        <v>0</v>
      </c>
      <c r="D877" s="64">
        <f>INDEX('1月'!$A$1:$E$2000,ROW()-$B$5+2,5)</f>
        <v>0</v>
      </c>
      <c r="E877" s="65">
        <f>DATE(設定・集計!$B$2,INT(A877/100),A877-INT(A877/100)*100)</f>
        <v>43799</v>
      </c>
      <c r="F877" t="str">
        <f t="shared" si="26"/>
        <v/>
      </c>
      <c r="G877" t="str">
        <f t="shared" si="25"/>
        <v/>
      </c>
    </row>
    <row r="878" spans="1:7">
      <c r="A878" s="57">
        <f>INDEX('1月'!$A$1:$E$2000,ROW()-$B$5+2,1)</f>
        <v>0</v>
      </c>
      <c r="B878" s="55" t="str">
        <f>INDEX('1月'!$A$1:$E$2000,ROW()-$B$5+2,2)&amp;IF(INDEX('1月'!$A$1:$E$2000,ROW()-$B$5+2,3)="","","／"&amp;INDEX('1月'!$A$1:$E$2000,ROW()-$B$5+2,3))</f>
        <v/>
      </c>
      <c r="C878" s="57">
        <f>INDEX('1月'!$A$1:$E$2000,ROW()-$B$5+2,4)</f>
        <v>0</v>
      </c>
      <c r="D878" s="64">
        <f>INDEX('1月'!$A$1:$E$2000,ROW()-$B$5+2,5)</f>
        <v>0</v>
      </c>
      <c r="E878" s="65">
        <f>DATE(設定・集計!$B$2,INT(A878/100),A878-INT(A878/100)*100)</f>
        <v>43799</v>
      </c>
      <c r="F878" t="str">
        <f t="shared" si="26"/>
        <v/>
      </c>
      <c r="G878" t="str">
        <f t="shared" si="25"/>
        <v/>
      </c>
    </row>
    <row r="879" spans="1:7">
      <c r="A879" s="57">
        <f>INDEX('1月'!$A$1:$E$2000,ROW()-$B$5+2,1)</f>
        <v>0</v>
      </c>
      <c r="B879" s="55" t="str">
        <f>INDEX('1月'!$A$1:$E$2000,ROW()-$B$5+2,2)&amp;IF(INDEX('1月'!$A$1:$E$2000,ROW()-$B$5+2,3)="","","／"&amp;INDEX('1月'!$A$1:$E$2000,ROW()-$B$5+2,3))</f>
        <v/>
      </c>
      <c r="C879" s="57">
        <f>INDEX('1月'!$A$1:$E$2000,ROW()-$B$5+2,4)</f>
        <v>0</v>
      </c>
      <c r="D879" s="64">
        <f>INDEX('1月'!$A$1:$E$2000,ROW()-$B$5+2,5)</f>
        <v>0</v>
      </c>
      <c r="E879" s="65">
        <f>DATE(設定・集計!$B$2,INT(A879/100),A879-INT(A879/100)*100)</f>
        <v>43799</v>
      </c>
      <c r="F879" t="str">
        <f t="shared" si="26"/>
        <v/>
      </c>
      <c r="G879" t="str">
        <f t="shared" ref="G879:G942" si="27">IF(F879="","",RANK(F879,$F$46:$F$6000,1))</f>
        <v/>
      </c>
    </row>
    <row r="880" spans="1:7">
      <c r="A880" s="57">
        <f>INDEX('1月'!$A$1:$E$2000,ROW()-$B$5+2,1)</f>
        <v>0</v>
      </c>
      <c r="B880" s="55" t="str">
        <f>INDEX('1月'!$A$1:$E$2000,ROW()-$B$5+2,2)&amp;IF(INDEX('1月'!$A$1:$E$2000,ROW()-$B$5+2,3)="","","／"&amp;INDEX('1月'!$A$1:$E$2000,ROW()-$B$5+2,3))</f>
        <v/>
      </c>
      <c r="C880" s="57">
        <f>INDEX('1月'!$A$1:$E$2000,ROW()-$B$5+2,4)</f>
        <v>0</v>
      </c>
      <c r="D880" s="64">
        <f>INDEX('1月'!$A$1:$E$2000,ROW()-$B$5+2,5)</f>
        <v>0</v>
      </c>
      <c r="E880" s="65">
        <f>DATE(設定・集計!$B$2,INT(A880/100),A880-INT(A880/100)*100)</f>
        <v>43799</v>
      </c>
      <c r="F880" t="str">
        <f t="shared" si="26"/>
        <v/>
      </c>
      <c r="G880" t="str">
        <f t="shared" si="27"/>
        <v/>
      </c>
    </row>
    <row r="881" spans="1:7">
      <c r="A881" s="57">
        <f>INDEX('1月'!$A$1:$E$2000,ROW()-$B$5+2,1)</f>
        <v>0</v>
      </c>
      <c r="B881" s="55" t="str">
        <f>INDEX('1月'!$A$1:$E$2000,ROW()-$B$5+2,2)&amp;IF(INDEX('1月'!$A$1:$E$2000,ROW()-$B$5+2,3)="","","／"&amp;INDEX('1月'!$A$1:$E$2000,ROW()-$B$5+2,3))</f>
        <v/>
      </c>
      <c r="C881" s="57">
        <f>INDEX('1月'!$A$1:$E$2000,ROW()-$B$5+2,4)</f>
        <v>0</v>
      </c>
      <c r="D881" s="64">
        <f>INDEX('1月'!$A$1:$E$2000,ROW()-$B$5+2,5)</f>
        <v>0</v>
      </c>
      <c r="E881" s="65">
        <f>DATE(設定・集計!$B$2,INT(A881/100),A881-INT(A881/100)*100)</f>
        <v>43799</v>
      </c>
      <c r="F881" t="str">
        <f t="shared" si="26"/>
        <v/>
      </c>
      <c r="G881" t="str">
        <f t="shared" si="27"/>
        <v/>
      </c>
    </row>
    <row r="882" spans="1:7">
      <c r="A882" s="57">
        <f>INDEX('1月'!$A$1:$E$2000,ROW()-$B$5+2,1)</f>
        <v>0</v>
      </c>
      <c r="B882" s="55" t="str">
        <f>INDEX('1月'!$A$1:$E$2000,ROW()-$B$5+2,2)&amp;IF(INDEX('1月'!$A$1:$E$2000,ROW()-$B$5+2,3)="","","／"&amp;INDEX('1月'!$A$1:$E$2000,ROW()-$B$5+2,3))</f>
        <v/>
      </c>
      <c r="C882" s="57">
        <f>INDEX('1月'!$A$1:$E$2000,ROW()-$B$5+2,4)</f>
        <v>0</v>
      </c>
      <c r="D882" s="64">
        <f>INDEX('1月'!$A$1:$E$2000,ROW()-$B$5+2,5)</f>
        <v>0</v>
      </c>
      <c r="E882" s="65">
        <f>DATE(設定・集計!$B$2,INT(A882/100),A882-INT(A882/100)*100)</f>
        <v>43799</v>
      </c>
      <c r="F882" t="str">
        <f t="shared" si="26"/>
        <v/>
      </c>
      <c r="G882" t="str">
        <f t="shared" si="27"/>
        <v/>
      </c>
    </row>
    <row r="883" spans="1:7">
      <c r="A883" s="57">
        <f>INDEX('1月'!$A$1:$E$2000,ROW()-$B$5+2,1)</f>
        <v>0</v>
      </c>
      <c r="B883" s="55" t="str">
        <f>INDEX('1月'!$A$1:$E$2000,ROW()-$B$5+2,2)&amp;IF(INDEX('1月'!$A$1:$E$2000,ROW()-$B$5+2,3)="","","／"&amp;INDEX('1月'!$A$1:$E$2000,ROW()-$B$5+2,3))</f>
        <v/>
      </c>
      <c r="C883" s="57">
        <f>INDEX('1月'!$A$1:$E$2000,ROW()-$B$5+2,4)</f>
        <v>0</v>
      </c>
      <c r="D883" s="64">
        <f>INDEX('1月'!$A$1:$E$2000,ROW()-$B$5+2,5)</f>
        <v>0</v>
      </c>
      <c r="E883" s="65">
        <f>DATE(設定・集計!$B$2,INT(A883/100),A883-INT(A883/100)*100)</f>
        <v>43799</v>
      </c>
      <c r="F883" t="str">
        <f t="shared" si="26"/>
        <v/>
      </c>
      <c r="G883" t="str">
        <f t="shared" si="27"/>
        <v/>
      </c>
    </row>
    <row r="884" spans="1:7">
      <c r="A884" s="57">
        <f>INDEX('1月'!$A$1:$E$2000,ROW()-$B$5+2,1)</f>
        <v>0</v>
      </c>
      <c r="B884" s="55" t="str">
        <f>INDEX('1月'!$A$1:$E$2000,ROW()-$B$5+2,2)&amp;IF(INDEX('1月'!$A$1:$E$2000,ROW()-$B$5+2,3)="","","／"&amp;INDEX('1月'!$A$1:$E$2000,ROW()-$B$5+2,3))</f>
        <v/>
      </c>
      <c r="C884" s="57">
        <f>INDEX('1月'!$A$1:$E$2000,ROW()-$B$5+2,4)</f>
        <v>0</v>
      </c>
      <c r="D884" s="64">
        <f>INDEX('1月'!$A$1:$E$2000,ROW()-$B$5+2,5)</f>
        <v>0</v>
      </c>
      <c r="E884" s="65">
        <f>DATE(設定・集計!$B$2,INT(A884/100),A884-INT(A884/100)*100)</f>
        <v>43799</v>
      </c>
      <c r="F884" t="str">
        <f t="shared" si="26"/>
        <v/>
      </c>
      <c r="G884" t="str">
        <f t="shared" si="27"/>
        <v/>
      </c>
    </row>
    <row r="885" spans="1:7">
      <c r="A885" s="57">
        <f>INDEX('1月'!$A$1:$E$2000,ROW()-$B$5+2,1)</f>
        <v>0</v>
      </c>
      <c r="B885" s="55" t="str">
        <f>INDEX('1月'!$A$1:$E$2000,ROW()-$B$5+2,2)&amp;IF(INDEX('1月'!$A$1:$E$2000,ROW()-$B$5+2,3)="","","／"&amp;INDEX('1月'!$A$1:$E$2000,ROW()-$B$5+2,3))</f>
        <v/>
      </c>
      <c r="C885" s="57">
        <f>INDEX('1月'!$A$1:$E$2000,ROW()-$B$5+2,4)</f>
        <v>0</v>
      </c>
      <c r="D885" s="64">
        <f>INDEX('1月'!$A$1:$E$2000,ROW()-$B$5+2,5)</f>
        <v>0</v>
      </c>
      <c r="E885" s="65">
        <f>DATE(設定・集計!$B$2,INT(A885/100),A885-INT(A885/100)*100)</f>
        <v>43799</v>
      </c>
      <c r="F885" t="str">
        <f t="shared" si="26"/>
        <v/>
      </c>
      <c r="G885" t="str">
        <f t="shared" si="27"/>
        <v/>
      </c>
    </row>
    <row r="886" spans="1:7">
      <c r="A886" s="57">
        <f>INDEX('1月'!$A$1:$E$2000,ROW()-$B$5+2,1)</f>
        <v>0</v>
      </c>
      <c r="B886" s="55" t="str">
        <f>INDEX('1月'!$A$1:$E$2000,ROW()-$B$5+2,2)&amp;IF(INDEX('1月'!$A$1:$E$2000,ROW()-$B$5+2,3)="","","／"&amp;INDEX('1月'!$A$1:$E$2000,ROW()-$B$5+2,3))</f>
        <v/>
      </c>
      <c r="C886" s="57">
        <f>INDEX('1月'!$A$1:$E$2000,ROW()-$B$5+2,4)</f>
        <v>0</v>
      </c>
      <c r="D886" s="64">
        <f>INDEX('1月'!$A$1:$E$2000,ROW()-$B$5+2,5)</f>
        <v>0</v>
      </c>
      <c r="E886" s="65">
        <f>DATE(設定・集計!$B$2,INT(A886/100),A886-INT(A886/100)*100)</f>
        <v>43799</v>
      </c>
      <c r="F886" t="str">
        <f t="shared" si="26"/>
        <v/>
      </c>
      <c r="G886" t="str">
        <f t="shared" si="27"/>
        <v/>
      </c>
    </row>
    <row r="887" spans="1:7">
      <c r="A887" s="57">
        <f>INDEX('1月'!$A$1:$E$2000,ROW()-$B$5+2,1)</f>
        <v>0</v>
      </c>
      <c r="B887" s="55" t="str">
        <f>INDEX('1月'!$A$1:$E$2000,ROW()-$B$5+2,2)&amp;IF(INDEX('1月'!$A$1:$E$2000,ROW()-$B$5+2,3)="","","／"&amp;INDEX('1月'!$A$1:$E$2000,ROW()-$B$5+2,3))</f>
        <v/>
      </c>
      <c r="C887" s="57">
        <f>INDEX('1月'!$A$1:$E$2000,ROW()-$B$5+2,4)</f>
        <v>0</v>
      </c>
      <c r="D887" s="64">
        <f>INDEX('1月'!$A$1:$E$2000,ROW()-$B$5+2,5)</f>
        <v>0</v>
      </c>
      <c r="E887" s="65">
        <f>DATE(設定・集計!$B$2,INT(A887/100),A887-INT(A887/100)*100)</f>
        <v>43799</v>
      </c>
      <c r="F887" t="str">
        <f t="shared" si="26"/>
        <v/>
      </c>
      <c r="G887" t="str">
        <f t="shared" si="27"/>
        <v/>
      </c>
    </row>
    <row r="888" spans="1:7">
      <c r="A888" s="57">
        <f>INDEX('1月'!$A$1:$E$2000,ROW()-$B$5+2,1)</f>
        <v>0</v>
      </c>
      <c r="B888" s="55" t="str">
        <f>INDEX('1月'!$A$1:$E$2000,ROW()-$B$5+2,2)&amp;IF(INDEX('1月'!$A$1:$E$2000,ROW()-$B$5+2,3)="","","／"&amp;INDEX('1月'!$A$1:$E$2000,ROW()-$B$5+2,3))</f>
        <v/>
      </c>
      <c r="C888" s="57">
        <f>INDEX('1月'!$A$1:$E$2000,ROW()-$B$5+2,4)</f>
        <v>0</v>
      </c>
      <c r="D888" s="64">
        <f>INDEX('1月'!$A$1:$E$2000,ROW()-$B$5+2,5)</f>
        <v>0</v>
      </c>
      <c r="E888" s="65">
        <f>DATE(設定・集計!$B$2,INT(A888/100),A888-INT(A888/100)*100)</f>
        <v>43799</v>
      </c>
      <c r="F888" t="str">
        <f t="shared" si="26"/>
        <v/>
      </c>
      <c r="G888" t="str">
        <f t="shared" si="27"/>
        <v/>
      </c>
    </row>
    <row r="889" spans="1:7">
      <c r="A889" s="57">
        <f>INDEX('1月'!$A$1:$E$2000,ROW()-$B$5+2,1)</f>
        <v>0</v>
      </c>
      <c r="B889" s="55" t="str">
        <f>INDEX('1月'!$A$1:$E$2000,ROW()-$B$5+2,2)&amp;IF(INDEX('1月'!$A$1:$E$2000,ROW()-$B$5+2,3)="","","／"&amp;INDEX('1月'!$A$1:$E$2000,ROW()-$B$5+2,3))</f>
        <v/>
      </c>
      <c r="C889" s="57">
        <f>INDEX('1月'!$A$1:$E$2000,ROW()-$B$5+2,4)</f>
        <v>0</v>
      </c>
      <c r="D889" s="64">
        <f>INDEX('1月'!$A$1:$E$2000,ROW()-$B$5+2,5)</f>
        <v>0</v>
      </c>
      <c r="E889" s="65">
        <f>DATE(設定・集計!$B$2,INT(A889/100),A889-INT(A889/100)*100)</f>
        <v>43799</v>
      </c>
      <c r="F889" t="str">
        <f t="shared" si="26"/>
        <v/>
      </c>
      <c r="G889" t="str">
        <f t="shared" si="27"/>
        <v/>
      </c>
    </row>
    <row r="890" spans="1:7">
      <c r="A890" s="57">
        <f>INDEX('1月'!$A$1:$E$2000,ROW()-$B$5+2,1)</f>
        <v>0</v>
      </c>
      <c r="B890" s="55" t="str">
        <f>INDEX('1月'!$A$1:$E$2000,ROW()-$B$5+2,2)&amp;IF(INDEX('1月'!$A$1:$E$2000,ROW()-$B$5+2,3)="","","／"&amp;INDEX('1月'!$A$1:$E$2000,ROW()-$B$5+2,3))</f>
        <v/>
      </c>
      <c r="C890" s="57">
        <f>INDEX('1月'!$A$1:$E$2000,ROW()-$B$5+2,4)</f>
        <v>0</v>
      </c>
      <c r="D890" s="64">
        <f>INDEX('1月'!$A$1:$E$2000,ROW()-$B$5+2,5)</f>
        <v>0</v>
      </c>
      <c r="E890" s="65">
        <f>DATE(設定・集計!$B$2,INT(A890/100),A890-INT(A890/100)*100)</f>
        <v>43799</v>
      </c>
      <c r="F890" t="str">
        <f t="shared" si="26"/>
        <v/>
      </c>
      <c r="G890" t="str">
        <f t="shared" si="27"/>
        <v/>
      </c>
    </row>
    <row r="891" spans="1:7">
      <c r="A891" s="57">
        <f>INDEX('1月'!$A$1:$E$2000,ROW()-$B$5+2,1)</f>
        <v>0</v>
      </c>
      <c r="B891" s="55" t="str">
        <f>INDEX('1月'!$A$1:$E$2000,ROW()-$B$5+2,2)&amp;IF(INDEX('1月'!$A$1:$E$2000,ROW()-$B$5+2,3)="","","／"&amp;INDEX('1月'!$A$1:$E$2000,ROW()-$B$5+2,3))</f>
        <v/>
      </c>
      <c r="C891" s="57">
        <f>INDEX('1月'!$A$1:$E$2000,ROW()-$B$5+2,4)</f>
        <v>0</v>
      </c>
      <c r="D891" s="64">
        <f>INDEX('1月'!$A$1:$E$2000,ROW()-$B$5+2,5)</f>
        <v>0</v>
      </c>
      <c r="E891" s="65">
        <f>DATE(設定・集計!$B$2,INT(A891/100),A891-INT(A891/100)*100)</f>
        <v>43799</v>
      </c>
      <c r="F891" t="str">
        <f t="shared" si="26"/>
        <v/>
      </c>
      <c r="G891" t="str">
        <f t="shared" si="27"/>
        <v/>
      </c>
    </row>
    <row r="892" spans="1:7">
      <c r="A892" s="57">
        <f>INDEX('1月'!$A$1:$E$2000,ROW()-$B$5+2,1)</f>
        <v>0</v>
      </c>
      <c r="B892" s="55" t="str">
        <f>INDEX('1月'!$A$1:$E$2000,ROW()-$B$5+2,2)&amp;IF(INDEX('1月'!$A$1:$E$2000,ROW()-$B$5+2,3)="","","／"&amp;INDEX('1月'!$A$1:$E$2000,ROW()-$B$5+2,3))</f>
        <v/>
      </c>
      <c r="C892" s="57">
        <f>INDEX('1月'!$A$1:$E$2000,ROW()-$B$5+2,4)</f>
        <v>0</v>
      </c>
      <c r="D892" s="64">
        <f>INDEX('1月'!$A$1:$E$2000,ROW()-$B$5+2,5)</f>
        <v>0</v>
      </c>
      <c r="E892" s="65">
        <f>DATE(設定・集計!$B$2,INT(A892/100),A892-INT(A892/100)*100)</f>
        <v>43799</v>
      </c>
      <c r="F892" t="str">
        <f t="shared" si="26"/>
        <v/>
      </c>
      <c r="G892" t="str">
        <f t="shared" si="27"/>
        <v/>
      </c>
    </row>
    <row r="893" spans="1:7">
      <c r="A893" s="57">
        <f>INDEX('1月'!$A$1:$E$2000,ROW()-$B$5+2,1)</f>
        <v>0</v>
      </c>
      <c r="B893" s="55" t="str">
        <f>INDEX('1月'!$A$1:$E$2000,ROW()-$B$5+2,2)&amp;IF(INDEX('1月'!$A$1:$E$2000,ROW()-$B$5+2,3)="","","／"&amp;INDEX('1月'!$A$1:$E$2000,ROW()-$B$5+2,3))</f>
        <v/>
      </c>
      <c r="C893" s="57">
        <f>INDEX('1月'!$A$1:$E$2000,ROW()-$B$5+2,4)</f>
        <v>0</v>
      </c>
      <c r="D893" s="64">
        <f>INDEX('1月'!$A$1:$E$2000,ROW()-$B$5+2,5)</f>
        <v>0</v>
      </c>
      <c r="E893" s="65">
        <f>DATE(設定・集計!$B$2,INT(A893/100),A893-INT(A893/100)*100)</f>
        <v>43799</v>
      </c>
      <c r="F893" t="str">
        <f t="shared" si="26"/>
        <v/>
      </c>
      <c r="G893" t="str">
        <f t="shared" si="27"/>
        <v/>
      </c>
    </row>
    <row r="894" spans="1:7">
      <c r="A894" s="57">
        <f>INDEX('1月'!$A$1:$E$2000,ROW()-$B$5+2,1)</f>
        <v>0</v>
      </c>
      <c r="B894" s="55" t="str">
        <f>INDEX('1月'!$A$1:$E$2000,ROW()-$B$5+2,2)&amp;IF(INDEX('1月'!$A$1:$E$2000,ROW()-$B$5+2,3)="","","／"&amp;INDEX('1月'!$A$1:$E$2000,ROW()-$B$5+2,3))</f>
        <v/>
      </c>
      <c r="C894" s="57">
        <f>INDEX('1月'!$A$1:$E$2000,ROW()-$B$5+2,4)</f>
        <v>0</v>
      </c>
      <c r="D894" s="64">
        <f>INDEX('1月'!$A$1:$E$2000,ROW()-$B$5+2,5)</f>
        <v>0</v>
      </c>
      <c r="E894" s="65">
        <f>DATE(設定・集計!$B$2,INT(A894/100),A894-INT(A894/100)*100)</f>
        <v>43799</v>
      </c>
      <c r="F894" t="str">
        <f t="shared" si="26"/>
        <v/>
      </c>
      <c r="G894" t="str">
        <f t="shared" si="27"/>
        <v/>
      </c>
    </row>
    <row r="895" spans="1:7">
      <c r="A895" s="57">
        <f>INDEX('1月'!$A$1:$E$2000,ROW()-$B$5+2,1)</f>
        <v>0</v>
      </c>
      <c r="B895" s="55" t="str">
        <f>INDEX('1月'!$A$1:$E$2000,ROW()-$B$5+2,2)&amp;IF(INDEX('1月'!$A$1:$E$2000,ROW()-$B$5+2,3)="","","／"&amp;INDEX('1月'!$A$1:$E$2000,ROW()-$B$5+2,3))</f>
        <v/>
      </c>
      <c r="C895" s="57">
        <f>INDEX('1月'!$A$1:$E$2000,ROW()-$B$5+2,4)</f>
        <v>0</v>
      </c>
      <c r="D895" s="64">
        <f>INDEX('1月'!$A$1:$E$2000,ROW()-$B$5+2,5)</f>
        <v>0</v>
      </c>
      <c r="E895" s="65">
        <f>DATE(設定・集計!$B$2,INT(A895/100),A895-INT(A895/100)*100)</f>
        <v>43799</v>
      </c>
      <c r="F895" t="str">
        <f t="shared" si="26"/>
        <v/>
      </c>
      <c r="G895" t="str">
        <f t="shared" si="27"/>
        <v/>
      </c>
    </row>
    <row r="896" spans="1:7">
      <c r="A896" s="57">
        <f>INDEX('1月'!$A$1:$E$2000,ROW()-$B$5+2,1)</f>
        <v>0</v>
      </c>
      <c r="B896" s="55" t="str">
        <f>INDEX('1月'!$A$1:$E$2000,ROW()-$B$5+2,2)&amp;IF(INDEX('1月'!$A$1:$E$2000,ROW()-$B$5+2,3)="","","／"&amp;INDEX('1月'!$A$1:$E$2000,ROW()-$B$5+2,3))</f>
        <v/>
      </c>
      <c r="C896" s="57">
        <f>INDEX('1月'!$A$1:$E$2000,ROW()-$B$5+2,4)</f>
        <v>0</v>
      </c>
      <c r="D896" s="64">
        <f>INDEX('1月'!$A$1:$E$2000,ROW()-$B$5+2,5)</f>
        <v>0</v>
      </c>
      <c r="E896" s="65">
        <f>DATE(設定・集計!$B$2,INT(A896/100),A896-INT(A896/100)*100)</f>
        <v>43799</v>
      </c>
      <c r="F896" t="str">
        <f t="shared" si="26"/>
        <v/>
      </c>
      <c r="G896" t="str">
        <f t="shared" si="27"/>
        <v/>
      </c>
    </row>
    <row r="897" spans="1:7">
      <c r="A897" s="57">
        <f>INDEX('1月'!$A$1:$E$2000,ROW()-$B$5+2,1)</f>
        <v>0</v>
      </c>
      <c r="B897" s="55" t="str">
        <f>INDEX('1月'!$A$1:$E$2000,ROW()-$B$5+2,2)&amp;IF(INDEX('1月'!$A$1:$E$2000,ROW()-$B$5+2,3)="","","／"&amp;INDEX('1月'!$A$1:$E$2000,ROW()-$B$5+2,3))</f>
        <v/>
      </c>
      <c r="C897" s="57">
        <f>INDEX('1月'!$A$1:$E$2000,ROW()-$B$5+2,4)</f>
        <v>0</v>
      </c>
      <c r="D897" s="64">
        <f>INDEX('1月'!$A$1:$E$2000,ROW()-$B$5+2,5)</f>
        <v>0</v>
      </c>
      <c r="E897" s="65">
        <f>DATE(設定・集計!$B$2,INT(A897/100),A897-INT(A897/100)*100)</f>
        <v>43799</v>
      </c>
      <c r="F897" t="str">
        <f t="shared" si="26"/>
        <v/>
      </c>
      <c r="G897" t="str">
        <f t="shared" si="27"/>
        <v/>
      </c>
    </row>
    <row r="898" spans="1:7">
      <c r="A898" s="57">
        <f>INDEX('1月'!$A$1:$E$2000,ROW()-$B$5+2,1)</f>
        <v>0</v>
      </c>
      <c r="B898" s="55" t="str">
        <f>INDEX('1月'!$A$1:$E$2000,ROW()-$B$5+2,2)&amp;IF(INDEX('1月'!$A$1:$E$2000,ROW()-$B$5+2,3)="","","／"&amp;INDEX('1月'!$A$1:$E$2000,ROW()-$B$5+2,3))</f>
        <v/>
      </c>
      <c r="C898" s="57">
        <f>INDEX('1月'!$A$1:$E$2000,ROW()-$B$5+2,4)</f>
        <v>0</v>
      </c>
      <c r="D898" s="64">
        <f>INDEX('1月'!$A$1:$E$2000,ROW()-$B$5+2,5)</f>
        <v>0</v>
      </c>
      <c r="E898" s="65">
        <f>DATE(設定・集計!$B$2,INT(A898/100),A898-INT(A898/100)*100)</f>
        <v>43799</v>
      </c>
      <c r="F898" t="str">
        <f t="shared" si="26"/>
        <v/>
      </c>
      <c r="G898" t="str">
        <f t="shared" si="27"/>
        <v/>
      </c>
    </row>
    <row r="899" spans="1:7">
      <c r="A899" s="57">
        <f>INDEX('1月'!$A$1:$E$2000,ROW()-$B$5+2,1)</f>
        <v>0</v>
      </c>
      <c r="B899" s="55" t="str">
        <f>INDEX('1月'!$A$1:$E$2000,ROW()-$B$5+2,2)&amp;IF(INDEX('1月'!$A$1:$E$2000,ROW()-$B$5+2,3)="","","／"&amp;INDEX('1月'!$A$1:$E$2000,ROW()-$B$5+2,3))</f>
        <v/>
      </c>
      <c r="C899" s="57">
        <f>INDEX('1月'!$A$1:$E$2000,ROW()-$B$5+2,4)</f>
        <v>0</v>
      </c>
      <c r="D899" s="64">
        <f>INDEX('1月'!$A$1:$E$2000,ROW()-$B$5+2,5)</f>
        <v>0</v>
      </c>
      <c r="E899" s="65">
        <f>DATE(設定・集計!$B$2,INT(A899/100),A899-INT(A899/100)*100)</f>
        <v>43799</v>
      </c>
      <c r="F899" t="str">
        <f t="shared" si="26"/>
        <v/>
      </c>
      <c r="G899" t="str">
        <f t="shared" si="27"/>
        <v/>
      </c>
    </row>
    <row r="900" spans="1:7">
      <c r="A900" s="57">
        <f>INDEX('1月'!$A$1:$E$2000,ROW()-$B$5+2,1)</f>
        <v>0</v>
      </c>
      <c r="B900" s="55" t="str">
        <f>INDEX('1月'!$A$1:$E$2000,ROW()-$B$5+2,2)&amp;IF(INDEX('1月'!$A$1:$E$2000,ROW()-$B$5+2,3)="","","／"&amp;INDEX('1月'!$A$1:$E$2000,ROW()-$B$5+2,3))</f>
        <v/>
      </c>
      <c r="C900" s="57">
        <f>INDEX('1月'!$A$1:$E$2000,ROW()-$B$5+2,4)</f>
        <v>0</v>
      </c>
      <c r="D900" s="64">
        <f>INDEX('1月'!$A$1:$E$2000,ROW()-$B$5+2,5)</f>
        <v>0</v>
      </c>
      <c r="E900" s="65">
        <f>DATE(設定・集計!$B$2,INT(A900/100),A900-INT(A900/100)*100)</f>
        <v>43799</v>
      </c>
      <c r="F900" t="str">
        <f t="shared" si="26"/>
        <v/>
      </c>
      <c r="G900" t="str">
        <f t="shared" si="27"/>
        <v/>
      </c>
    </row>
    <row r="901" spans="1:7">
      <c r="A901" s="57">
        <f>INDEX('1月'!$A$1:$E$2000,ROW()-$B$5+2,1)</f>
        <v>0</v>
      </c>
      <c r="B901" s="55" t="str">
        <f>INDEX('1月'!$A$1:$E$2000,ROW()-$B$5+2,2)&amp;IF(INDEX('1月'!$A$1:$E$2000,ROW()-$B$5+2,3)="","","／"&amp;INDEX('1月'!$A$1:$E$2000,ROW()-$B$5+2,3))</f>
        <v/>
      </c>
      <c r="C901" s="57">
        <f>INDEX('1月'!$A$1:$E$2000,ROW()-$B$5+2,4)</f>
        <v>0</v>
      </c>
      <c r="D901" s="64">
        <f>INDEX('1月'!$A$1:$E$2000,ROW()-$B$5+2,5)</f>
        <v>0</v>
      </c>
      <c r="E901" s="65">
        <f>DATE(設定・集計!$B$2,INT(A901/100),A901-INT(A901/100)*100)</f>
        <v>43799</v>
      </c>
      <c r="F901" t="str">
        <f t="shared" si="26"/>
        <v/>
      </c>
      <c r="G901" t="str">
        <f t="shared" si="27"/>
        <v/>
      </c>
    </row>
    <row r="902" spans="1:7">
      <c r="A902" s="57">
        <f>INDEX('1月'!$A$1:$E$2000,ROW()-$B$5+2,1)</f>
        <v>0</v>
      </c>
      <c r="B902" s="55" t="str">
        <f>INDEX('1月'!$A$1:$E$2000,ROW()-$B$5+2,2)&amp;IF(INDEX('1月'!$A$1:$E$2000,ROW()-$B$5+2,3)="","","／"&amp;INDEX('1月'!$A$1:$E$2000,ROW()-$B$5+2,3))</f>
        <v/>
      </c>
      <c r="C902" s="57">
        <f>INDEX('1月'!$A$1:$E$2000,ROW()-$B$5+2,4)</f>
        <v>0</v>
      </c>
      <c r="D902" s="64">
        <f>INDEX('1月'!$A$1:$E$2000,ROW()-$B$5+2,5)</f>
        <v>0</v>
      </c>
      <c r="E902" s="65">
        <f>DATE(設定・集計!$B$2,INT(A902/100),A902-INT(A902/100)*100)</f>
        <v>43799</v>
      </c>
      <c r="F902" t="str">
        <f t="shared" si="26"/>
        <v/>
      </c>
      <c r="G902" t="str">
        <f t="shared" si="27"/>
        <v/>
      </c>
    </row>
    <row r="903" spans="1:7">
      <c r="A903" s="57">
        <f>INDEX('1月'!$A$1:$E$2000,ROW()-$B$5+2,1)</f>
        <v>0</v>
      </c>
      <c r="B903" s="55" t="str">
        <f>INDEX('1月'!$A$1:$E$2000,ROW()-$B$5+2,2)&amp;IF(INDEX('1月'!$A$1:$E$2000,ROW()-$B$5+2,3)="","","／"&amp;INDEX('1月'!$A$1:$E$2000,ROW()-$B$5+2,3))</f>
        <v/>
      </c>
      <c r="C903" s="57">
        <f>INDEX('1月'!$A$1:$E$2000,ROW()-$B$5+2,4)</f>
        <v>0</v>
      </c>
      <c r="D903" s="64">
        <f>INDEX('1月'!$A$1:$E$2000,ROW()-$B$5+2,5)</f>
        <v>0</v>
      </c>
      <c r="E903" s="65">
        <f>DATE(設定・集計!$B$2,INT(A903/100),A903-INT(A903/100)*100)</f>
        <v>43799</v>
      </c>
      <c r="F903" t="str">
        <f t="shared" si="26"/>
        <v/>
      </c>
      <c r="G903" t="str">
        <f t="shared" si="27"/>
        <v/>
      </c>
    </row>
    <row r="904" spans="1:7">
      <c r="A904" s="57">
        <f>INDEX('1月'!$A$1:$E$2000,ROW()-$B$5+2,1)</f>
        <v>0</v>
      </c>
      <c r="B904" s="55" t="str">
        <f>INDEX('1月'!$A$1:$E$2000,ROW()-$B$5+2,2)&amp;IF(INDEX('1月'!$A$1:$E$2000,ROW()-$B$5+2,3)="","","／"&amp;INDEX('1月'!$A$1:$E$2000,ROW()-$B$5+2,3))</f>
        <v/>
      </c>
      <c r="C904" s="57">
        <f>INDEX('1月'!$A$1:$E$2000,ROW()-$B$5+2,4)</f>
        <v>0</v>
      </c>
      <c r="D904" s="64">
        <f>INDEX('1月'!$A$1:$E$2000,ROW()-$B$5+2,5)</f>
        <v>0</v>
      </c>
      <c r="E904" s="65">
        <f>DATE(設定・集計!$B$2,INT(A904/100),A904-INT(A904/100)*100)</f>
        <v>43799</v>
      </c>
      <c r="F904" t="str">
        <f t="shared" si="26"/>
        <v/>
      </c>
      <c r="G904" t="str">
        <f t="shared" si="27"/>
        <v/>
      </c>
    </row>
    <row r="905" spans="1:7">
      <c r="A905" s="57">
        <f>INDEX('1月'!$A$1:$E$2000,ROW()-$B$5+2,1)</f>
        <v>0</v>
      </c>
      <c r="B905" s="55" t="str">
        <f>INDEX('1月'!$A$1:$E$2000,ROW()-$B$5+2,2)&amp;IF(INDEX('1月'!$A$1:$E$2000,ROW()-$B$5+2,3)="","","／"&amp;INDEX('1月'!$A$1:$E$2000,ROW()-$B$5+2,3))</f>
        <v/>
      </c>
      <c r="C905" s="57">
        <f>INDEX('1月'!$A$1:$E$2000,ROW()-$B$5+2,4)</f>
        <v>0</v>
      </c>
      <c r="D905" s="64">
        <f>INDEX('1月'!$A$1:$E$2000,ROW()-$B$5+2,5)</f>
        <v>0</v>
      </c>
      <c r="E905" s="65">
        <f>DATE(設定・集計!$B$2,INT(A905/100),A905-INT(A905/100)*100)</f>
        <v>43799</v>
      </c>
      <c r="F905" t="str">
        <f t="shared" si="26"/>
        <v/>
      </c>
      <c r="G905" t="str">
        <f t="shared" si="27"/>
        <v/>
      </c>
    </row>
    <row r="906" spans="1:7">
      <c r="A906" s="57">
        <f>INDEX('1月'!$A$1:$E$2000,ROW()-$B$5+2,1)</f>
        <v>0</v>
      </c>
      <c r="B906" s="55" t="str">
        <f>INDEX('1月'!$A$1:$E$2000,ROW()-$B$5+2,2)&amp;IF(INDEX('1月'!$A$1:$E$2000,ROW()-$B$5+2,3)="","","／"&amp;INDEX('1月'!$A$1:$E$2000,ROW()-$B$5+2,3))</f>
        <v/>
      </c>
      <c r="C906" s="57">
        <f>INDEX('1月'!$A$1:$E$2000,ROW()-$B$5+2,4)</f>
        <v>0</v>
      </c>
      <c r="D906" s="64">
        <f>INDEX('1月'!$A$1:$E$2000,ROW()-$B$5+2,5)</f>
        <v>0</v>
      </c>
      <c r="E906" s="65">
        <f>DATE(設定・集計!$B$2,INT(A906/100),A906-INT(A906/100)*100)</f>
        <v>43799</v>
      </c>
      <c r="F906" t="str">
        <f t="shared" si="26"/>
        <v/>
      </c>
      <c r="G906" t="str">
        <f t="shared" si="27"/>
        <v/>
      </c>
    </row>
    <row r="907" spans="1:7">
      <c r="A907" s="57">
        <f>INDEX('1月'!$A$1:$E$2000,ROW()-$B$5+2,1)</f>
        <v>0</v>
      </c>
      <c r="B907" s="55" t="str">
        <f>INDEX('1月'!$A$1:$E$2000,ROW()-$B$5+2,2)&amp;IF(INDEX('1月'!$A$1:$E$2000,ROW()-$B$5+2,3)="","","／"&amp;INDEX('1月'!$A$1:$E$2000,ROW()-$B$5+2,3))</f>
        <v/>
      </c>
      <c r="C907" s="57">
        <f>INDEX('1月'!$A$1:$E$2000,ROW()-$B$5+2,4)</f>
        <v>0</v>
      </c>
      <c r="D907" s="64">
        <f>INDEX('1月'!$A$1:$E$2000,ROW()-$B$5+2,5)</f>
        <v>0</v>
      </c>
      <c r="E907" s="65">
        <f>DATE(設定・集計!$B$2,INT(A907/100),A907-INT(A907/100)*100)</f>
        <v>43799</v>
      </c>
      <c r="F907" t="str">
        <f t="shared" si="26"/>
        <v/>
      </c>
      <c r="G907" t="str">
        <f t="shared" si="27"/>
        <v/>
      </c>
    </row>
    <row r="908" spans="1:7">
      <c r="A908" s="57">
        <f>INDEX('1月'!$A$1:$E$2000,ROW()-$B$5+2,1)</f>
        <v>0</v>
      </c>
      <c r="B908" s="55" t="str">
        <f>INDEX('1月'!$A$1:$E$2000,ROW()-$B$5+2,2)&amp;IF(INDEX('1月'!$A$1:$E$2000,ROW()-$B$5+2,3)="","","／"&amp;INDEX('1月'!$A$1:$E$2000,ROW()-$B$5+2,3))</f>
        <v/>
      </c>
      <c r="C908" s="57">
        <f>INDEX('1月'!$A$1:$E$2000,ROW()-$B$5+2,4)</f>
        <v>0</v>
      </c>
      <c r="D908" s="64">
        <f>INDEX('1月'!$A$1:$E$2000,ROW()-$B$5+2,5)</f>
        <v>0</v>
      </c>
      <c r="E908" s="65">
        <f>DATE(設定・集計!$B$2,INT(A908/100),A908-INT(A908/100)*100)</f>
        <v>43799</v>
      </c>
      <c r="F908" t="str">
        <f t="shared" si="26"/>
        <v/>
      </c>
      <c r="G908" t="str">
        <f t="shared" si="27"/>
        <v/>
      </c>
    </row>
    <row r="909" spans="1:7">
      <c r="A909" s="57">
        <f>INDEX('1月'!$A$1:$E$2000,ROW()-$B$5+2,1)</f>
        <v>0</v>
      </c>
      <c r="B909" s="55" t="str">
        <f>INDEX('1月'!$A$1:$E$2000,ROW()-$B$5+2,2)&amp;IF(INDEX('1月'!$A$1:$E$2000,ROW()-$B$5+2,3)="","","／"&amp;INDEX('1月'!$A$1:$E$2000,ROW()-$B$5+2,3))</f>
        <v/>
      </c>
      <c r="C909" s="57">
        <f>INDEX('1月'!$A$1:$E$2000,ROW()-$B$5+2,4)</f>
        <v>0</v>
      </c>
      <c r="D909" s="64">
        <f>INDEX('1月'!$A$1:$E$2000,ROW()-$B$5+2,5)</f>
        <v>0</v>
      </c>
      <c r="E909" s="65">
        <f>DATE(設定・集計!$B$2,INT(A909/100),A909-INT(A909/100)*100)</f>
        <v>43799</v>
      </c>
      <c r="F909" t="str">
        <f t="shared" si="26"/>
        <v/>
      </c>
      <c r="G909" t="str">
        <f t="shared" si="27"/>
        <v/>
      </c>
    </row>
    <row r="910" spans="1:7">
      <c r="A910" s="57">
        <f>INDEX('1月'!$A$1:$E$2000,ROW()-$B$5+2,1)</f>
        <v>0</v>
      </c>
      <c r="B910" s="55" t="str">
        <f>INDEX('1月'!$A$1:$E$2000,ROW()-$B$5+2,2)&amp;IF(INDEX('1月'!$A$1:$E$2000,ROW()-$B$5+2,3)="","","／"&amp;INDEX('1月'!$A$1:$E$2000,ROW()-$B$5+2,3))</f>
        <v/>
      </c>
      <c r="C910" s="57">
        <f>INDEX('1月'!$A$1:$E$2000,ROW()-$B$5+2,4)</f>
        <v>0</v>
      </c>
      <c r="D910" s="64">
        <f>INDEX('1月'!$A$1:$E$2000,ROW()-$B$5+2,5)</f>
        <v>0</v>
      </c>
      <c r="E910" s="65">
        <f>DATE(設定・集計!$B$2,INT(A910/100),A910-INT(A910/100)*100)</f>
        <v>43799</v>
      </c>
      <c r="F910" t="str">
        <f t="shared" si="26"/>
        <v/>
      </c>
      <c r="G910" t="str">
        <f t="shared" si="27"/>
        <v/>
      </c>
    </row>
    <row r="911" spans="1:7">
      <c r="A911" s="57">
        <f>INDEX('1月'!$A$1:$E$2000,ROW()-$B$5+2,1)</f>
        <v>0</v>
      </c>
      <c r="B911" s="55" t="str">
        <f>INDEX('1月'!$A$1:$E$2000,ROW()-$B$5+2,2)&amp;IF(INDEX('1月'!$A$1:$E$2000,ROW()-$B$5+2,3)="","","／"&amp;INDEX('1月'!$A$1:$E$2000,ROW()-$B$5+2,3))</f>
        <v/>
      </c>
      <c r="C911" s="57">
        <f>INDEX('1月'!$A$1:$E$2000,ROW()-$B$5+2,4)</f>
        <v>0</v>
      </c>
      <c r="D911" s="64">
        <f>INDEX('1月'!$A$1:$E$2000,ROW()-$B$5+2,5)</f>
        <v>0</v>
      </c>
      <c r="E911" s="65">
        <f>DATE(設定・集計!$B$2,INT(A911/100),A911-INT(A911/100)*100)</f>
        <v>43799</v>
      </c>
      <c r="F911" t="str">
        <f t="shared" si="26"/>
        <v/>
      </c>
      <c r="G911" t="str">
        <f t="shared" si="27"/>
        <v/>
      </c>
    </row>
    <row r="912" spans="1:7">
      <c r="A912" s="57">
        <f>INDEX('1月'!$A$1:$E$2000,ROW()-$B$5+2,1)</f>
        <v>0</v>
      </c>
      <c r="B912" s="55" t="str">
        <f>INDEX('1月'!$A$1:$E$2000,ROW()-$B$5+2,2)&amp;IF(INDEX('1月'!$A$1:$E$2000,ROW()-$B$5+2,3)="","","／"&amp;INDEX('1月'!$A$1:$E$2000,ROW()-$B$5+2,3))</f>
        <v/>
      </c>
      <c r="C912" s="57">
        <f>INDEX('1月'!$A$1:$E$2000,ROW()-$B$5+2,4)</f>
        <v>0</v>
      </c>
      <c r="D912" s="64">
        <f>INDEX('1月'!$A$1:$E$2000,ROW()-$B$5+2,5)</f>
        <v>0</v>
      </c>
      <c r="E912" s="65">
        <f>DATE(設定・集計!$B$2,INT(A912/100),A912-INT(A912/100)*100)</f>
        <v>43799</v>
      </c>
      <c r="F912" t="str">
        <f t="shared" si="26"/>
        <v/>
      </c>
      <c r="G912" t="str">
        <f t="shared" si="27"/>
        <v/>
      </c>
    </row>
    <row r="913" spans="1:7">
      <c r="A913" s="57">
        <f>INDEX('1月'!$A$1:$E$2000,ROW()-$B$5+2,1)</f>
        <v>0</v>
      </c>
      <c r="B913" s="55" t="str">
        <f>INDEX('1月'!$A$1:$E$2000,ROW()-$B$5+2,2)&amp;IF(INDEX('1月'!$A$1:$E$2000,ROW()-$B$5+2,3)="","","／"&amp;INDEX('1月'!$A$1:$E$2000,ROW()-$B$5+2,3))</f>
        <v/>
      </c>
      <c r="C913" s="57">
        <f>INDEX('1月'!$A$1:$E$2000,ROW()-$B$5+2,4)</f>
        <v>0</v>
      </c>
      <c r="D913" s="64">
        <f>INDEX('1月'!$A$1:$E$2000,ROW()-$B$5+2,5)</f>
        <v>0</v>
      </c>
      <c r="E913" s="65">
        <f>DATE(設定・集計!$B$2,INT(A913/100),A913-INT(A913/100)*100)</f>
        <v>43799</v>
      </c>
      <c r="F913" t="str">
        <f t="shared" si="26"/>
        <v/>
      </c>
      <c r="G913" t="str">
        <f t="shared" si="27"/>
        <v/>
      </c>
    </row>
    <row r="914" spans="1:7">
      <c r="A914" s="57">
        <f>INDEX('1月'!$A$1:$E$2000,ROW()-$B$5+2,1)</f>
        <v>0</v>
      </c>
      <c r="B914" s="55" t="str">
        <f>INDEX('1月'!$A$1:$E$2000,ROW()-$B$5+2,2)&amp;IF(INDEX('1月'!$A$1:$E$2000,ROW()-$B$5+2,3)="","","／"&amp;INDEX('1月'!$A$1:$E$2000,ROW()-$B$5+2,3))</f>
        <v/>
      </c>
      <c r="C914" s="57">
        <f>INDEX('1月'!$A$1:$E$2000,ROW()-$B$5+2,4)</f>
        <v>0</v>
      </c>
      <c r="D914" s="64">
        <f>INDEX('1月'!$A$1:$E$2000,ROW()-$B$5+2,5)</f>
        <v>0</v>
      </c>
      <c r="E914" s="65">
        <f>DATE(設定・集計!$B$2,INT(A914/100),A914-INT(A914/100)*100)</f>
        <v>43799</v>
      </c>
      <c r="F914" t="str">
        <f t="shared" si="26"/>
        <v/>
      </c>
      <c r="G914" t="str">
        <f t="shared" si="27"/>
        <v/>
      </c>
    </row>
    <row r="915" spans="1:7">
      <c r="A915" s="57">
        <f>INDEX('1月'!$A$1:$E$2000,ROW()-$B$5+2,1)</f>
        <v>0</v>
      </c>
      <c r="B915" s="55" t="str">
        <f>INDEX('1月'!$A$1:$E$2000,ROW()-$B$5+2,2)&amp;IF(INDEX('1月'!$A$1:$E$2000,ROW()-$B$5+2,3)="","","／"&amp;INDEX('1月'!$A$1:$E$2000,ROW()-$B$5+2,3))</f>
        <v/>
      </c>
      <c r="C915" s="57">
        <f>INDEX('1月'!$A$1:$E$2000,ROW()-$B$5+2,4)</f>
        <v>0</v>
      </c>
      <c r="D915" s="64">
        <f>INDEX('1月'!$A$1:$E$2000,ROW()-$B$5+2,5)</f>
        <v>0</v>
      </c>
      <c r="E915" s="65">
        <f>DATE(設定・集計!$B$2,INT(A915/100),A915-INT(A915/100)*100)</f>
        <v>43799</v>
      </c>
      <c r="F915" t="str">
        <f t="shared" si="26"/>
        <v/>
      </c>
      <c r="G915" t="str">
        <f t="shared" si="27"/>
        <v/>
      </c>
    </row>
    <row r="916" spans="1:7">
      <c r="A916" s="57">
        <f>INDEX('1月'!$A$1:$E$2000,ROW()-$B$5+2,1)</f>
        <v>0</v>
      </c>
      <c r="B916" s="55" t="str">
        <f>INDEX('1月'!$A$1:$E$2000,ROW()-$B$5+2,2)&amp;IF(INDEX('1月'!$A$1:$E$2000,ROW()-$B$5+2,3)="","","／"&amp;INDEX('1月'!$A$1:$E$2000,ROW()-$B$5+2,3))</f>
        <v/>
      </c>
      <c r="C916" s="57">
        <f>INDEX('1月'!$A$1:$E$2000,ROW()-$B$5+2,4)</f>
        <v>0</v>
      </c>
      <c r="D916" s="64">
        <f>INDEX('1月'!$A$1:$E$2000,ROW()-$B$5+2,5)</f>
        <v>0</v>
      </c>
      <c r="E916" s="65">
        <f>DATE(設定・集計!$B$2,INT(A916/100),A916-INT(A916/100)*100)</f>
        <v>43799</v>
      </c>
      <c r="F916" t="str">
        <f t="shared" si="26"/>
        <v/>
      </c>
      <c r="G916" t="str">
        <f t="shared" si="27"/>
        <v/>
      </c>
    </row>
    <row r="917" spans="1:7">
      <c r="A917" s="57">
        <f>INDEX('1月'!$A$1:$E$2000,ROW()-$B$5+2,1)</f>
        <v>0</v>
      </c>
      <c r="B917" s="55" t="str">
        <f>INDEX('1月'!$A$1:$E$2000,ROW()-$B$5+2,2)&amp;IF(INDEX('1月'!$A$1:$E$2000,ROW()-$B$5+2,3)="","","／"&amp;INDEX('1月'!$A$1:$E$2000,ROW()-$B$5+2,3))</f>
        <v/>
      </c>
      <c r="C917" s="57">
        <f>INDEX('1月'!$A$1:$E$2000,ROW()-$B$5+2,4)</f>
        <v>0</v>
      </c>
      <c r="D917" s="64">
        <f>INDEX('1月'!$A$1:$E$2000,ROW()-$B$5+2,5)</f>
        <v>0</v>
      </c>
      <c r="E917" s="65">
        <f>DATE(設定・集計!$B$2,INT(A917/100),A917-INT(A917/100)*100)</f>
        <v>43799</v>
      </c>
      <c r="F917" t="str">
        <f t="shared" si="26"/>
        <v/>
      </c>
      <c r="G917" t="str">
        <f t="shared" si="27"/>
        <v/>
      </c>
    </row>
    <row r="918" spans="1:7">
      <c r="A918" s="57">
        <f>INDEX('1月'!$A$1:$E$2000,ROW()-$B$5+2,1)</f>
        <v>0</v>
      </c>
      <c r="B918" s="55" t="str">
        <f>INDEX('1月'!$A$1:$E$2000,ROW()-$B$5+2,2)&amp;IF(INDEX('1月'!$A$1:$E$2000,ROW()-$B$5+2,3)="","","／"&amp;INDEX('1月'!$A$1:$E$2000,ROW()-$B$5+2,3))</f>
        <v/>
      </c>
      <c r="C918" s="57">
        <f>INDEX('1月'!$A$1:$E$2000,ROW()-$B$5+2,4)</f>
        <v>0</v>
      </c>
      <c r="D918" s="64">
        <f>INDEX('1月'!$A$1:$E$2000,ROW()-$B$5+2,5)</f>
        <v>0</v>
      </c>
      <c r="E918" s="65">
        <f>DATE(設定・集計!$B$2,INT(A918/100),A918-INT(A918/100)*100)</f>
        <v>43799</v>
      </c>
      <c r="F918" t="str">
        <f t="shared" si="26"/>
        <v/>
      </c>
      <c r="G918" t="str">
        <f t="shared" si="27"/>
        <v/>
      </c>
    </row>
    <row r="919" spans="1:7">
      <c r="A919" s="57">
        <f>INDEX('1月'!$A$1:$E$2000,ROW()-$B$5+2,1)</f>
        <v>0</v>
      </c>
      <c r="B919" s="55" t="str">
        <f>INDEX('1月'!$A$1:$E$2000,ROW()-$B$5+2,2)&amp;IF(INDEX('1月'!$A$1:$E$2000,ROW()-$B$5+2,3)="","","／"&amp;INDEX('1月'!$A$1:$E$2000,ROW()-$B$5+2,3))</f>
        <v/>
      </c>
      <c r="C919" s="57">
        <f>INDEX('1月'!$A$1:$E$2000,ROW()-$B$5+2,4)</f>
        <v>0</v>
      </c>
      <c r="D919" s="64">
        <f>INDEX('1月'!$A$1:$E$2000,ROW()-$B$5+2,5)</f>
        <v>0</v>
      </c>
      <c r="E919" s="65">
        <f>DATE(設定・集計!$B$2,INT(A919/100),A919-INT(A919/100)*100)</f>
        <v>43799</v>
      </c>
      <c r="F919" t="str">
        <f t="shared" si="26"/>
        <v/>
      </c>
      <c r="G919" t="str">
        <f t="shared" si="27"/>
        <v/>
      </c>
    </row>
    <row r="920" spans="1:7">
      <c r="A920" s="57">
        <f>INDEX('1月'!$A$1:$E$2000,ROW()-$B$5+2,1)</f>
        <v>0</v>
      </c>
      <c r="B920" s="55" t="str">
        <f>INDEX('1月'!$A$1:$E$2000,ROW()-$B$5+2,2)&amp;IF(INDEX('1月'!$A$1:$E$2000,ROW()-$B$5+2,3)="","","／"&amp;INDEX('1月'!$A$1:$E$2000,ROW()-$B$5+2,3))</f>
        <v/>
      </c>
      <c r="C920" s="57">
        <f>INDEX('1月'!$A$1:$E$2000,ROW()-$B$5+2,4)</f>
        <v>0</v>
      </c>
      <c r="D920" s="64">
        <f>INDEX('1月'!$A$1:$E$2000,ROW()-$B$5+2,5)</f>
        <v>0</v>
      </c>
      <c r="E920" s="65">
        <f>DATE(設定・集計!$B$2,INT(A920/100),A920-INT(A920/100)*100)</f>
        <v>43799</v>
      </c>
      <c r="F920" t="str">
        <f t="shared" si="26"/>
        <v/>
      </c>
      <c r="G920" t="str">
        <f t="shared" si="27"/>
        <v/>
      </c>
    </row>
    <row r="921" spans="1:7">
      <c r="A921" s="57">
        <f>INDEX('1月'!$A$1:$E$2000,ROW()-$B$5+2,1)</f>
        <v>0</v>
      </c>
      <c r="B921" s="55" t="str">
        <f>INDEX('1月'!$A$1:$E$2000,ROW()-$B$5+2,2)&amp;IF(INDEX('1月'!$A$1:$E$2000,ROW()-$B$5+2,3)="","","／"&amp;INDEX('1月'!$A$1:$E$2000,ROW()-$B$5+2,3))</f>
        <v/>
      </c>
      <c r="C921" s="57">
        <f>INDEX('1月'!$A$1:$E$2000,ROW()-$B$5+2,4)</f>
        <v>0</v>
      </c>
      <c r="D921" s="64">
        <f>INDEX('1月'!$A$1:$E$2000,ROW()-$B$5+2,5)</f>
        <v>0</v>
      </c>
      <c r="E921" s="65">
        <f>DATE(設定・集計!$B$2,INT(A921/100),A921-INT(A921/100)*100)</f>
        <v>43799</v>
      </c>
      <c r="F921" t="str">
        <f t="shared" si="26"/>
        <v/>
      </c>
      <c r="G921" t="str">
        <f t="shared" si="27"/>
        <v/>
      </c>
    </row>
    <row r="922" spans="1:7">
      <c r="A922" s="57">
        <f>INDEX('1月'!$A$1:$E$2000,ROW()-$B$5+2,1)</f>
        <v>0</v>
      </c>
      <c r="B922" s="55" t="str">
        <f>INDEX('1月'!$A$1:$E$2000,ROW()-$B$5+2,2)&amp;IF(INDEX('1月'!$A$1:$E$2000,ROW()-$B$5+2,3)="","","／"&amp;INDEX('1月'!$A$1:$E$2000,ROW()-$B$5+2,3))</f>
        <v/>
      </c>
      <c r="C922" s="57">
        <f>INDEX('1月'!$A$1:$E$2000,ROW()-$B$5+2,4)</f>
        <v>0</v>
      </c>
      <c r="D922" s="64">
        <f>INDEX('1月'!$A$1:$E$2000,ROW()-$B$5+2,5)</f>
        <v>0</v>
      </c>
      <c r="E922" s="65">
        <f>DATE(設定・集計!$B$2,INT(A922/100),A922-INT(A922/100)*100)</f>
        <v>43799</v>
      </c>
      <c r="F922" t="str">
        <f t="shared" si="26"/>
        <v/>
      </c>
      <c r="G922" t="str">
        <f t="shared" si="27"/>
        <v/>
      </c>
    </row>
    <row r="923" spans="1:7">
      <c r="A923" s="57">
        <f>INDEX('1月'!$A$1:$E$2000,ROW()-$B$5+2,1)</f>
        <v>0</v>
      </c>
      <c r="B923" s="55" t="str">
        <f>INDEX('1月'!$A$1:$E$2000,ROW()-$B$5+2,2)&amp;IF(INDEX('1月'!$A$1:$E$2000,ROW()-$B$5+2,3)="","","／"&amp;INDEX('1月'!$A$1:$E$2000,ROW()-$B$5+2,3))</f>
        <v/>
      </c>
      <c r="C923" s="57">
        <f>INDEX('1月'!$A$1:$E$2000,ROW()-$B$5+2,4)</f>
        <v>0</v>
      </c>
      <c r="D923" s="64">
        <f>INDEX('1月'!$A$1:$E$2000,ROW()-$B$5+2,5)</f>
        <v>0</v>
      </c>
      <c r="E923" s="65">
        <f>DATE(設定・集計!$B$2,INT(A923/100),A923-INT(A923/100)*100)</f>
        <v>43799</v>
      </c>
      <c r="F923" t="str">
        <f t="shared" si="26"/>
        <v/>
      </c>
      <c r="G923" t="str">
        <f t="shared" si="27"/>
        <v/>
      </c>
    </row>
    <row r="924" spans="1:7">
      <c r="A924" s="57">
        <f>INDEX('1月'!$A$1:$E$2000,ROW()-$B$5+2,1)</f>
        <v>0</v>
      </c>
      <c r="B924" s="55" t="str">
        <f>INDEX('1月'!$A$1:$E$2000,ROW()-$B$5+2,2)&amp;IF(INDEX('1月'!$A$1:$E$2000,ROW()-$B$5+2,3)="","","／"&amp;INDEX('1月'!$A$1:$E$2000,ROW()-$B$5+2,3))</f>
        <v/>
      </c>
      <c r="C924" s="57">
        <f>INDEX('1月'!$A$1:$E$2000,ROW()-$B$5+2,4)</f>
        <v>0</v>
      </c>
      <c r="D924" s="64">
        <f>INDEX('1月'!$A$1:$E$2000,ROW()-$B$5+2,5)</f>
        <v>0</v>
      </c>
      <c r="E924" s="65">
        <f>DATE(設定・集計!$B$2,INT(A924/100),A924-INT(A924/100)*100)</f>
        <v>43799</v>
      </c>
      <c r="F924" t="str">
        <f t="shared" si="26"/>
        <v/>
      </c>
      <c r="G924" t="str">
        <f t="shared" si="27"/>
        <v/>
      </c>
    </row>
    <row r="925" spans="1:7">
      <c r="A925" s="57">
        <f>INDEX('1月'!$A$1:$E$2000,ROW()-$B$5+2,1)</f>
        <v>0</v>
      </c>
      <c r="B925" s="55" t="str">
        <f>INDEX('1月'!$A$1:$E$2000,ROW()-$B$5+2,2)&amp;IF(INDEX('1月'!$A$1:$E$2000,ROW()-$B$5+2,3)="","","／"&amp;INDEX('1月'!$A$1:$E$2000,ROW()-$B$5+2,3))</f>
        <v/>
      </c>
      <c r="C925" s="57">
        <f>INDEX('1月'!$A$1:$E$2000,ROW()-$B$5+2,4)</f>
        <v>0</v>
      </c>
      <c r="D925" s="64">
        <f>INDEX('1月'!$A$1:$E$2000,ROW()-$B$5+2,5)</f>
        <v>0</v>
      </c>
      <c r="E925" s="65">
        <f>DATE(設定・集計!$B$2,INT(A925/100),A925-INT(A925/100)*100)</f>
        <v>43799</v>
      </c>
      <c r="F925" t="str">
        <f t="shared" si="26"/>
        <v/>
      </c>
      <c r="G925" t="str">
        <f t="shared" si="27"/>
        <v/>
      </c>
    </row>
    <row r="926" spans="1:7">
      <c r="A926" s="57">
        <f>INDEX('1月'!$A$1:$E$2000,ROW()-$B$5+2,1)</f>
        <v>0</v>
      </c>
      <c r="B926" s="55" t="str">
        <f>INDEX('1月'!$A$1:$E$2000,ROW()-$B$5+2,2)&amp;IF(INDEX('1月'!$A$1:$E$2000,ROW()-$B$5+2,3)="","","／"&amp;INDEX('1月'!$A$1:$E$2000,ROW()-$B$5+2,3))</f>
        <v/>
      </c>
      <c r="C926" s="57">
        <f>INDEX('1月'!$A$1:$E$2000,ROW()-$B$5+2,4)</f>
        <v>0</v>
      </c>
      <c r="D926" s="64">
        <f>INDEX('1月'!$A$1:$E$2000,ROW()-$B$5+2,5)</f>
        <v>0</v>
      </c>
      <c r="E926" s="65">
        <f>DATE(設定・集計!$B$2,INT(A926/100),A926-INT(A926/100)*100)</f>
        <v>43799</v>
      </c>
      <c r="F926" t="str">
        <f t="shared" si="26"/>
        <v/>
      </c>
      <c r="G926" t="str">
        <f t="shared" si="27"/>
        <v/>
      </c>
    </row>
    <row r="927" spans="1:7">
      <c r="A927" s="57">
        <f>INDEX('1月'!$A$1:$E$2000,ROW()-$B$5+2,1)</f>
        <v>0</v>
      </c>
      <c r="B927" s="55" t="str">
        <f>INDEX('1月'!$A$1:$E$2000,ROW()-$B$5+2,2)&amp;IF(INDEX('1月'!$A$1:$E$2000,ROW()-$B$5+2,3)="","","／"&amp;INDEX('1月'!$A$1:$E$2000,ROW()-$B$5+2,3))</f>
        <v/>
      </c>
      <c r="C927" s="57">
        <f>INDEX('1月'!$A$1:$E$2000,ROW()-$B$5+2,4)</f>
        <v>0</v>
      </c>
      <c r="D927" s="64">
        <f>INDEX('1月'!$A$1:$E$2000,ROW()-$B$5+2,5)</f>
        <v>0</v>
      </c>
      <c r="E927" s="65">
        <f>DATE(設定・集計!$B$2,INT(A927/100),A927-INT(A927/100)*100)</f>
        <v>43799</v>
      </c>
      <c r="F927" t="str">
        <f t="shared" si="26"/>
        <v/>
      </c>
      <c r="G927" t="str">
        <f t="shared" si="27"/>
        <v/>
      </c>
    </row>
    <row r="928" spans="1:7">
      <c r="A928" s="57">
        <f>INDEX('1月'!$A$1:$E$2000,ROW()-$B$5+2,1)</f>
        <v>0</v>
      </c>
      <c r="B928" s="55" t="str">
        <f>INDEX('1月'!$A$1:$E$2000,ROW()-$B$5+2,2)&amp;IF(INDEX('1月'!$A$1:$E$2000,ROW()-$B$5+2,3)="","","／"&amp;INDEX('1月'!$A$1:$E$2000,ROW()-$B$5+2,3))</f>
        <v/>
      </c>
      <c r="C928" s="57">
        <f>INDEX('1月'!$A$1:$E$2000,ROW()-$B$5+2,4)</f>
        <v>0</v>
      </c>
      <c r="D928" s="64">
        <f>INDEX('1月'!$A$1:$E$2000,ROW()-$B$5+2,5)</f>
        <v>0</v>
      </c>
      <c r="E928" s="65">
        <f>DATE(設定・集計!$B$2,INT(A928/100),A928-INT(A928/100)*100)</f>
        <v>43799</v>
      </c>
      <c r="F928" t="str">
        <f t="shared" si="26"/>
        <v/>
      </c>
      <c r="G928" t="str">
        <f t="shared" si="27"/>
        <v/>
      </c>
    </row>
    <row r="929" spans="1:7">
      <c r="A929" s="57">
        <f>INDEX('1月'!$A$1:$E$2000,ROW()-$B$5+2,1)</f>
        <v>0</v>
      </c>
      <c r="B929" s="55" t="str">
        <f>INDEX('1月'!$A$1:$E$2000,ROW()-$B$5+2,2)&amp;IF(INDEX('1月'!$A$1:$E$2000,ROW()-$B$5+2,3)="","","／"&amp;INDEX('1月'!$A$1:$E$2000,ROW()-$B$5+2,3))</f>
        <v/>
      </c>
      <c r="C929" s="57">
        <f>INDEX('1月'!$A$1:$E$2000,ROW()-$B$5+2,4)</f>
        <v>0</v>
      </c>
      <c r="D929" s="64">
        <f>INDEX('1月'!$A$1:$E$2000,ROW()-$B$5+2,5)</f>
        <v>0</v>
      </c>
      <c r="E929" s="65">
        <f>DATE(設定・集計!$B$2,INT(A929/100),A929-INT(A929/100)*100)</f>
        <v>43799</v>
      </c>
      <c r="F929" t="str">
        <f t="shared" si="26"/>
        <v/>
      </c>
      <c r="G929" t="str">
        <f t="shared" si="27"/>
        <v/>
      </c>
    </row>
    <row r="930" spans="1:7">
      <c r="A930" s="57">
        <f>INDEX('1月'!$A$1:$E$2000,ROW()-$B$5+2,1)</f>
        <v>0</v>
      </c>
      <c r="B930" s="55" t="str">
        <f>INDEX('1月'!$A$1:$E$2000,ROW()-$B$5+2,2)&amp;IF(INDEX('1月'!$A$1:$E$2000,ROW()-$B$5+2,3)="","","／"&amp;INDEX('1月'!$A$1:$E$2000,ROW()-$B$5+2,3))</f>
        <v/>
      </c>
      <c r="C930" s="57">
        <f>INDEX('1月'!$A$1:$E$2000,ROW()-$B$5+2,4)</f>
        <v>0</v>
      </c>
      <c r="D930" s="64">
        <f>INDEX('1月'!$A$1:$E$2000,ROW()-$B$5+2,5)</f>
        <v>0</v>
      </c>
      <c r="E930" s="65">
        <f>DATE(設定・集計!$B$2,INT(A930/100),A930-INT(A930/100)*100)</f>
        <v>43799</v>
      </c>
      <c r="F930" t="str">
        <f t="shared" si="26"/>
        <v/>
      </c>
      <c r="G930" t="str">
        <f t="shared" si="27"/>
        <v/>
      </c>
    </row>
    <row r="931" spans="1:7">
      <c r="A931" s="57">
        <f>INDEX('1月'!$A$1:$E$2000,ROW()-$B$5+2,1)</f>
        <v>0</v>
      </c>
      <c r="B931" s="55" t="str">
        <f>INDEX('1月'!$A$1:$E$2000,ROW()-$B$5+2,2)&amp;IF(INDEX('1月'!$A$1:$E$2000,ROW()-$B$5+2,3)="","","／"&amp;INDEX('1月'!$A$1:$E$2000,ROW()-$B$5+2,3))</f>
        <v/>
      </c>
      <c r="C931" s="57">
        <f>INDEX('1月'!$A$1:$E$2000,ROW()-$B$5+2,4)</f>
        <v>0</v>
      </c>
      <c r="D931" s="64">
        <f>INDEX('1月'!$A$1:$E$2000,ROW()-$B$5+2,5)</f>
        <v>0</v>
      </c>
      <c r="E931" s="65">
        <f>DATE(設定・集計!$B$2,INT(A931/100),A931-INT(A931/100)*100)</f>
        <v>43799</v>
      </c>
      <c r="F931" t="str">
        <f t="shared" si="26"/>
        <v/>
      </c>
      <c r="G931" t="str">
        <f t="shared" si="27"/>
        <v/>
      </c>
    </row>
    <row r="932" spans="1:7">
      <c r="A932" s="57">
        <f>INDEX('1月'!$A$1:$E$2000,ROW()-$B$5+2,1)</f>
        <v>0</v>
      </c>
      <c r="B932" s="55" t="str">
        <f>INDEX('1月'!$A$1:$E$2000,ROW()-$B$5+2,2)&amp;IF(INDEX('1月'!$A$1:$E$2000,ROW()-$B$5+2,3)="","","／"&amp;INDEX('1月'!$A$1:$E$2000,ROW()-$B$5+2,3))</f>
        <v/>
      </c>
      <c r="C932" s="57">
        <f>INDEX('1月'!$A$1:$E$2000,ROW()-$B$5+2,4)</f>
        <v>0</v>
      </c>
      <c r="D932" s="64">
        <f>INDEX('1月'!$A$1:$E$2000,ROW()-$B$5+2,5)</f>
        <v>0</v>
      </c>
      <c r="E932" s="65">
        <f>DATE(設定・集計!$B$2,INT(A932/100),A932-INT(A932/100)*100)</f>
        <v>43799</v>
      </c>
      <c r="F932" t="str">
        <f t="shared" si="26"/>
        <v/>
      </c>
      <c r="G932" t="str">
        <f t="shared" si="27"/>
        <v/>
      </c>
    </row>
    <row r="933" spans="1:7">
      <c r="A933" s="57">
        <f>INDEX('1月'!$A$1:$E$2000,ROW()-$B$5+2,1)</f>
        <v>0</v>
      </c>
      <c r="B933" s="55" t="str">
        <f>INDEX('1月'!$A$1:$E$2000,ROW()-$B$5+2,2)&amp;IF(INDEX('1月'!$A$1:$E$2000,ROW()-$B$5+2,3)="","","／"&amp;INDEX('1月'!$A$1:$E$2000,ROW()-$B$5+2,3))</f>
        <v/>
      </c>
      <c r="C933" s="57">
        <f>INDEX('1月'!$A$1:$E$2000,ROW()-$B$5+2,4)</f>
        <v>0</v>
      </c>
      <c r="D933" s="64">
        <f>INDEX('1月'!$A$1:$E$2000,ROW()-$B$5+2,5)</f>
        <v>0</v>
      </c>
      <c r="E933" s="65">
        <f>DATE(設定・集計!$B$2,INT(A933/100),A933-INT(A933/100)*100)</f>
        <v>43799</v>
      </c>
      <c r="F933" t="str">
        <f t="shared" si="26"/>
        <v/>
      </c>
      <c r="G933" t="str">
        <f t="shared" si="27"/>
        <v/>
      </c>
    </row>
    <row r="934" spans="1:7">
      <c r="A934" s="57">
        <f>INDEX('1月'!$A$1:$E$2000,ROW()-$B$5+2,1)</f>
        <v>0</v>
      </c>
      <c r="B934" s="55" t="str">
        <f>INDEX('1月'!$A$1:$E$2000,ROW()-$B$5+2,2)&amp;IF(INDEX('1月'!$A$1:$E$2000,ROW()-$B$5+2,3)="","","／"&amp;INDEX('1月'!$A$1:$E$2000,ROW()-$B$5+2,3))</f>
        <v/>
      </c>
      <c r="C934" s="57">
        <f>INDEX('1月'!$A$1:$E$2000,ROW()-$B$5+2,4)</f>
        <v>0</v>
      </c>
      <c r="D934" s="64">
        <f>INDEX('1月'!$A$1:$E$2000,ROW()-$B$5+2,5)</f>
        <v>0</v>
      </c>
      <c r="E934" s="65">
        <f>DATE(設定・集計!$B$2,INT(A934/100),A934-INT(A934/100)*100)</f>
        <v>43799</v>
      </c>
      <c r="F934" t="str">
        <f t="shared" ref="F934:F997" si="28">IF(A934=0,"",A934*10000+ROW())</f>
        <v/>
      </c>
      <c r="G934" t="str">
        <f t="shared" si="27"/>
        <v/>
      </c>
    </row>
    <row r="935" spans="1:7">
      <c r="A935" s="57">
        <f>INDEX('1月'!$A$1:$E$2000,ROW()-$B$5+2,1)</f>
        <v>0</v>
      </c>
      <c r="B935" s="55" t="str">
        <f>INDEX('1月'!$A$1:$E$2000,ROW()-$B$5+2,2)&amp;IF(INDEX('1月'!$A$1:$E$2000,ROW()-$B$5+2,3)="","","／"&amp;INDEX('1月'!$A$1:$E$2000,ROW()-$B$5+2,3))</f>
        <v/>
      </c>
      <c r="C935" s="57">
        <f>INDEX('1月'!$A$1:$E$2000,ROW()-$B$5+2,4)</f>
        <v>0</v>
      </c>
      <c r="D935" s="64">
        <f>INDEX('1月'!$A$1:$E$2000,ROW()-$B$5+2,5)</f>
        <v>0</v>
      </c>
      <c r="E935" s="65">
        <f>DATE(設定・集計!$B$2,INT(A935/100),A935-INT(A935/100)*100)</f>
        <v>43799</v>
      </c>
      <c r="F935" t="str">
        <f t="shared" si="28"/>
        <v/>
      </c>
      <c r="G935" t="str">
        <f t="shared" si="27"/>
        <v/>
      </c>
    </row>
    <row r="936" spans="1:7">
      <c r="A936" s="57">
        <f>INDEX('1月'!$A$1:$E$2000,ROW()-$B$5+2,1)</f>
        <v>0</v>
      </c>
      <c r="B936" s="55" t="str">
        <f>INDEX('1月'!$A$1:$E$2000,ROW()-$B$5+2,2)&amp;IF(INDEX('1月'!$A$1:$E$2000,ROW()-$B$5+2,3)="","","／"&amp;INDEX('1月'!$A$1:$E$2000,ROW()-$B$5+2,3))</f>
        <v/>
      </c>
      <c r="C936" s="57">
        <f>INDEX('1月'!$A$1:$E$2000,ROW()-$B$5+2,4)</f>
        <v>0</v>
      </c>
      <c r="D936" s="64">
        <f>INDEX('1月'!$A$1:$E$2000,ROW()-$B$5+2,5)</f>
        <v>0</v>
      </c>
      <c r="E936" s="65">
        <f>DATE(設定・集計!$B$2,INT(A936/100),A936-INT(A936/100)*100)</f>
        <v>43799</v>
      </c>
      <c r="F936" t="str">
        <f t="shared" si="28"/>
        <v/>
      </c>
      <c r="G936" t="str">
        <f t="shared" si="27"/>
        <v/>
      </c>
    </row>
    <row r="937" spans="1:7">
      <c r="A937" s="57">
        <f>INDEX('1月'!$A$1:$E$2000,ROW()-$B$5+2,1)</f>
        <v>0</v>
      </c>
      <c r="B937" s="55" t="str">
        <f>INDEX('1月'!$A$1:$E$2000,ROW()-$B$5+2,2)&amp;IF(INDEX('1月'!$A$1:$E$2000,ROW()-$B$5+2,3)="","","／"&amp;INDEX('1月'!$A$1:$E$2000,ROW()-$B$5+2,3))</f>
        <v/>
      </c>
      <c r="C937" s="57">
        <f>INDEX('1月'!$A$1:$E$2000,ROW()-$B$5+2,4)</f>
        <v>0</v>
      </c>
      <c r="D937" s="64">
        <f>INDEX('1月'!$A$1:$E$2000,ROW()-$B$5+2,5)</f>
        <v>0</v>
      </c>
      <c r="E937" s="65">
        <f>DATE(設定・集計!$B$2,INT(A937/100),A937-INT(A937/100)*100)</f>
        <v>43799</v>
      </c>
      <c r="F937" t="str">
        <f t="shared" si="28"/>
        <v/>
      </c>
      <c r="G937" t="str">
        <f t="shared" si="27"/>
        <v/>
      </c>
    </row>
    <row r="938" spans="1:7">
      <c r="A938" s="57">
        <f>INDEX('1月'!$A$1:$E$2000,ROW()-$B$5+2,1)</f>
        <v>0</v>
      </c>
      <c r="B938" s="55" t="str">
        <f>INDEX('1月'!$A$1:$E$2000,ROW()-$B$5+2,2)&amp;IF(INDEX('1月'!$A$1:$E$2000,ROW()-$B$5+2,3)="","","／"&amp;INDEX('1月'!$A$1:$E$2000,ROW()-$B$5+2,3))</f>
        <v/>
      </c>
      <c r="C938" s="57">
        <f>INDEX('1月'!$A$1:$E$2000,ROW()-$B$5+2,4)</f>
        <v>0</v>
      </c>
      <c r="D938" s="64">
        <f>INDEX('1月'!$A$1:$E$2000,ROW()-$B$5+2,5)</f>
        <v>0</v>
      </c>
      <c r="E938" s="65">
        <f>DATE(設定・集計!$B$2,INT(A938/100),A938-INT(A938/100)*100)</f>
        <v>43799</v>
      </c>
      <c r="F938" t="str">
        <f t="shared" si="28"/>
        <v/>
      </c>
      <c r="G938" t="str">
        <f t="shared" si="27"/>
        <v/>
      </c>
    </row>
    <row r="939" spans="1:7">
      <c r="A939" s="57">
        <f>INDEX('1月'!$A$1:$E$2000,ROW()-$B$5+2,1)</f>
        <v>0</v>
      </c>
      <c r="B939" s="55" t="str">
        <f>INDEX('1月'!$A$1:$E$2000,ROW()-$B$5+2,2)&amp;IF(INDEX('1月'!$A$1:$E$2000,ROW()-$B$5+2,3)="","","／"&amp;INDEX('1月'!$A$1:$E$2000,ROW()-$B$5+2,3))</f>
        <v/>
      </c>
      <c r="C939" s="57">
        <f>INDEX('1月'!$A$1:$E$2000,ROW()-$B$5+2,4)</f>
        <v>0</v>
      </c>
      <c r="D939" s="64">
        <f>INDEX('1月'!$A$1:$E$2000,ROW()-$B$5+2,5)</f>
        <v>0</v>
      </c>
      <c r="E939" s="65">
        <f>DATE(設定・集計!$B$2,INT(A939/100),A939-INT(A939/100)*100)</f>
        <v>43799</v>
      </c>
      <c r="F939" t="str">
        <f t="shared" si="28"/>
        <v/>
      </c>
      <c r="G939" t="str">
        <f t="shared" si="27"/>
        <v/>
      </c>
    </row>
    <row r="940" spans="1:7">
      <c r="A940" s="57">
        <f>INDEX('1月'!$A$1:$E$2000,ROW()-$B$5+2,1)</f>
        <v>0</v>
      </c>
      <c r="B940" s="55" t="str">
        <f>INDEX('1月'!$A$1:$E$2000,ROW()-$B$5+2,2)&amp;IF(INDEX('1月'!$A$1:$E$2000,ROW()-$B$5+2,3)="","","／"&amp;INDEX('1月'!$A$1:$E$2000,ROW()-$B$5+2,3))</f>
        <v/>
      </c>
      <c r="C940" s="57">
        <f>INDEX('1月'!$A$1:$E$2000,ROW()-$B$5+2,4)</f>
        <v>0</v>
      </c>
      <c r="D940" s="64">
        <f>INDEX('1月'!$A$1:$E$2000,ROW()-$B$5+2,5)</f>
        <v>0</v>
      </c>
      <c r="E940" s="65">
        <f>DATE(設定・集計!$B$2,INT(A940/100),A940-INT(A940/100)*100)</f>
        <v>43799</v>
      </c>
      <c r="F940" t="str">
        <f t="shared" si="28"/>
        <v/>
      </c>
      <c r="G940" t="str">
        <f t="shared" si="27"/>
        <v/>
      </c>
    </row>
    <row r="941" spans="1:7">
      <c r="A941" s="57">
        <f>INDEX('1月'!$A$1:$E$2000,ROW()-$B$5+2,1)</f>
        <v>0</v>
      </c>
      <c r="B941" s="55" t="str">
        <f>INDEX('1月'!$A$1:$E$2000,ROW()-$B$5+2,2)&amp;IF(INDEX('1月'!$A$1:$E$2000,ROW()-$B$5+2,3)="","","／"&amp;INDEX('1月'!$A$1:$E$2000,ROW()-$B$5+2,3))</f>
        <v/>
      </c>
      <c r="C941" s="57">
        <f>INDEX('1月'!$A$1:$E$2000,ROW()-$B$5+2,4)</f>
        <v>0</v>
      </c>
      <c r="D941" s="64">
        <f>INDEX('1月'!$A$1:$E$2000,ROW()-$B$5+2,5)</f>
        <v>0</v>
      </c>
      <c r="E941" s="65">
        <f>DATE(設定・集計!$B$2,INT(A941/100),A941-INT(A941/100)*100)</f>
        <v>43799</v>
      </c>
      <c r="F941" t="str">
        <f t="shared" si="28"/>
        <v/>
      </c>
      <c r="G941" t="str">
        <f t="shared" si="27"/>
        <v/>
      </c>
    </row>
    <row r="942" spans="1:7">
      <c r="A942" s="57">
        <f>INDEX('1月'!$A$1:$E$2000,ROW()-$B$5+2,1)</f>
        <v>0</v>
      </c>
      <c r="B942" s="55" t="str">
        <f>INDEX('1月'!$A$1:$E$2000,ROW()-$B$5+2,2)&amp;IF(INDEX('1月'!$A$1:$E$2000,ROW()-$B$5+2,3)="","","／"&amp;INDEX('1月'!$A$1:$E$2000,ROW()-$B$5+2,3))</f>
        <v/>
      </c>
      <c r="C942" s="57">
        <f>INDEX('1月'!$A$1:$E$2000,ROW()-$B$5+2,4)</f>
        <v>0</v>
      </c>
      <c r="D942" s="64">
        <f>INDEX('1月'!$A$1:$E$2000,ROW()-$B$5+2,5)</f>
        <v>0</v>
      </c>
      <c r="E942" s="65">
        <f>DATE(設定・集計!$B$2,INT(A942/100),A942-INT(A942/100)*100)</f>
        <v>43799</v>
      </c>
      <c r="F942" t="str">
        <f t="shared" si="28"/>
        <v/>
      </c>
      <c r="G942" t="str">
        <f t="shared" si="27"/>
        <v/>
      </c>
    </row>
    <row r="943" spans="1:7">
      <c r="A943" s="57">
        <f>INDEX('1月'!$A$1:$E$2000,ROW()-$B$5+2,1)</f>
        <v>0</v>
      </c>
      <c r="B943" s="55" t="str">
        <f>INDEX('1月'!$A$1:$E$2000,ROW()-$B$5+2,2)&amp;IF(INDEX('1月'!$A$1:$E$2000,ROW()-$B$5+2,3)="","","／"&amp;INDEX('1月'!$A$1:$E$2000,ROW()-$B$5+2,3))</f>
        <v/>
      </c>
      <c r="C943" s="57">
        <f>INDEX('1月'!$A$1:$E$2000,ROW()-$B$5+2,4)</f>
        <v>0</v>
      </c>
      <c r="D943" s="64">
        <f>INDEX('1月'!$A$1:$E$2000,ROW()-$B$5+2,5)</f>
        <v>0</v>
      </c>
      <c r="E943" s="65">
        <f>DATE(設定・集計!$B$2,INT(A943/100),A943-INT(A943/100)*100)</f>
        <v>43799</v>
      </c>
      <c r="F943" t="str">
        <f t="shared" si="28"/>
        <v/>
      </c>
      <c r="G943" t="str">
        <f t="shared" ref="G943:G1006" si="29">IF(F943="","",RANK(F943,$F$46:$F$6000,1))</f>
        <v/>
      </c>
    </row>
    <row r="944" spans="1:7">
      <c r="A944" s="57">
        <f>INDEX('1月'!$A$1:$E$2000,ROW()-$B$5+2,1)</f>
        <v>0</v>
      </c>
      <c r="B944" s="55" t="str">
        <f>INDEX('1月'!$A$1:$E$2000,ROW()-$B$5+2,2)&amp;IF(INDEX('1月'!$A$1:$E$2000,ROW()-$B$5+2,3)="","","／"&amp;INDEX('1月'!$A$1:$E$2000,ROW()-$B$5+2,3))</f>
        <v/>
      </c>
      <c r="C944" s="57">
        <f>INDEX('1月'!$A$1:$E$2000,ROW()-$B$5+2,4)</f>
        <v>0</v>
      </c>
      <c r="D944" s="64">
        <f>INDEX('1月'!$A$1:$E$2000,ROW()-$B$5+2,5)</f>
        <v>0</v>
      </c>
      <c r="E944" s="65">
        <f>DATE(設定・集計!$B$2,INT(A944/100),A944-INT(A944/100)*100)</f>
        <v>43799</v>
      </c>
      <c r="F944" t="str">
        <f t="shared" si="28"/>
        <v/>
      </c>
      <c r="G944" t="str">
        <f t="shared" si="29"/>
        <v/>
      </c>
    </row>
    <row r="945" spans="1:7">
      <c r="A945" s="57">
        <f>INDEX('1月'!$A$1:$E$2000,ROW()-$B$5+2,1)</f>
        <v>0</v>
      </c>
      <c r="B945" s="55" t="str">
        <f>INDEX('1月'!$A$1:$E$2000,ROW()-$B$5+2,2)&amp;IF(INDEX('1月'!$A$1:$E$2000,ROW()-$B$5+2,3)="","","／"&amp;INDEX('1月'!$A$1:$E$2000,ROW()-$B$5+2,3))</f>
        <v/>
      </c>
      <c r="C945" s="57">
        <f>INDEX('1月'!$A$1:$E$2000,ROW()-$B$5+2,4)</f>
        <v>0</v>
      </c>
      <c r="D945" s="64">
        <f>INDEX('1月'!$A$1:$E$2000,ROW()-$B$5+2,5)</f>
        <v>0</v>
      </c>
      <c r="E945" s="65">
        <f>DATE(設定・集計!$B$2,INT(A945/100),A945-INT(A945/100)*100)</f>
        <v>43799</v>
      </c>
      <c r="F945" t="str">
        <f t="shared" si="28"/>
        <v/>
      </c>
      <c r="G945" t="str">
        <f t="shared" si="29"/>
        <v/>
      </c>
    </row>
    <row r="946" spans="1:7">
      <c r="A946" s="57">
        <f>INDEX('1月'!$A$1:$E$2000,ROW()-$B$5+2,1)</f>
        <v>0</v>
      </c>
      <c r="B946" s="55" t="str">
        <f>INDEX('1月'!$A$1:$E$2000,ROW()-$B$5+2,2)&amp;IF(INDEX('1月'!$A$1:$E$2000,ROW()-$B$5+2,3)="","","／"&amp;INDEX('1月'!$A$1:$E$2000,ROW()-$B$5+2,3))</f>
        <v/>
      </c>
      <c r="C946" s="57">
        <f>INDEX('1月'!$A$1:$E$2000,ROW()-$B$5+2,4)</f>
        <v>0</v>
      </c>
      <c r="D946" s="64">
        <f>INDEX('1月'!$A$1:$E$2000,ROW()-$B$5+2,5)</f>
        <v>0</v>
      </c>
      <c r="E946" s="65">
        <f>DATE(設定・集計!$B$2,INT(A946/100),A946-INT(A946/100)*100)</f>
        <v>43799</v>
      </c>
      <c r="F946" t="str">
        <f t="shared" si="28"/>
        <v/>
      </c>
      <c r="G946" t="str">
        <f t="shared" si="29"/>
        <v/>
      </c>
    </row>
    <row r="947" spans="1:7">
      <c r="A947" s="57">
        <f>INDEX('1月'!$A$1:$E$2000,ROW()-$B$5+2,1)</f>
        <v>0</v>
      </c>
      <c r="B947" s="55" t="str">
        <f>INDEX('1月'!$A$1:$E$2000,ROW()-$B$5+2,2)&amp;IF(INDEX('1月'!$A$1:$E$2000,ROW()-$B$5+2,3)="","","／"&amp;INDEX('1月'!$A$1:$E$2000,ROW()-$B$5+2,3))</f>
        <v/>
      </c>
      <c r="C947" s="57">
        <f>INDEX('1月'!$A$1:$E$2000,ROW()-$B$5+2,4)</f>
        <v>0</v>
      </c>
      <c r="D947" s="64">
        <f>INDEX('1月'!$A$1:$E$2000,ROW()-$B$5+2,5)</f>
        <v>0</v>
      </c>
      <c r="E947" s="65">
        <f>DATE(設定・集計!$B$2,INT(A947/100),A947-INT(A947/100)*100)</f>
        <v>43799</v>
      </c>
      <c r="F947" t="str">
        <f t="shared" si="28"/>
        <v/>
      </c>
      <c r="G947" t="str">
        <f t="shared" si="29"/>
        <v/>
      </c>
    </row>
    <row r="948" spans="1:7">
      <c r="A948" s="57">
        <f>INDEX('1月'!$A$1:$E$2000,ROW()-$B$5+2,1)</f>
        <v>0</v>
      </c>
      <c r="B948" s="55" t="str">
        <f>INDEX('1月'!$A$1:$E$2000,ROW()-$B$5+2,2)&amp;IF(INDEX('1月'!$A$1:$E$2000,ROW()-$B$5+2,3)="","","／"&amp;INDEX('1月'!$A$1:$E$2000,ROW()-$B$5+2,3))</f>
        <v/>
      </c>
      <c r="C948" s="57">
        <f>INDEX('1月'!$A$1:$E$2000,ROW()-$B$5+2,4)</f>
        <v>0</v>
      </c>
      <c r="D948" s="64">
        <f>INDEX('1月'!$A$1:$E$2000,ROW()-$B$5+2,5)</f>
        <v>0</v>
      </c>
      <c r="E948" s="65">
        <f>DATE(設定・集計!$B$2,INT(A948/100),A948-INT(A948/100)*100)</f>
        <v>43799</v>
      </c>
      <c r="F948" t="str">
        <f t="shared" si="28"/>
        <v/>
      </c>
      <c r="G948" t="str">
        <f t="shared" si="29"/>
        <v/>
      </c>
    </row>
    <row r="949" spans="1:7">
      <c r="A949" s="57">
        <f>INDEX('1月'!$A$1:$E$2000,ROW()-$B$5+2,1)</f>
        <v>0</v>
      </c>
      <c r="B949" s="55" t="str">
        <f>INDEX('1月'!$A$1:$E$2000,ROW()-$B$5+2,2)&amp;IF(INDEX('1月'!$A$1:$E$2000,ROW()-$B$5+2,3)="","","／"&amp;INDEX('1月'!$A$1:$E$2000,ROW()-$B$5+2,3))</f>
        <v/>
      </c>
      <c r="C949" s="57">
        <f>INDEX('1月'!$A$1:$E$2000,ROW()-$B$5+2,4)</f>
        <v>0</v>
      </c>
      <c r="D949" s="64">
        <f>INDEX('1月'!$A$1:$E$2000,ROW()-$B$5+2,5)</f>
        <v>0</v>
      </c>
      <c r="E949" s="65">
        <f>DATE(設定・集計!$B$2,INT(A949/100),A949-INT(A949/100)*100)</f>
        <v>43799</v>
      </c>
      <c r="F949" t="str">
        <f t="shared" si="28"/>
        <v/>
      </c>
      <c r="G949" t="str">
        <f t="shared" si="29"/>
        <v/>
      </c>
    </row>
    <row r="950" spans="1:7">
      <c r="A950" s="57">
        <f>INDEX('1月'!$A$1:$E$2000,ROW()-$B$5+2,1)</f>
        <v>0</v>
      </c>
      <c r="B950" s="55" t="str">
        <f>INDEX('1月'!$A$1:$E$2000,ROW()-$B$5+2,2)&amp;IF(INDEX('1月'!$A$1:$E$2000,ROW()-$B$5+2,3)="","","／"&amp;INDEX('1月'!$A$1:$E$2000,ROW()-$B$5+2,3))</f>
        <v/>
      </c>
      <c r="C950" s="57">
        <f>INDEX('1月'!$A$1:$E$2000,ROW()-$B$5+2,4)</f>
        <v>0</v>
      </c>
      <c r="D950" s="64">
        <f>INDEX('1月'!$A$1:$E$2000,ROW()-$B$5+2,5)</f>
        <v>0</v>
      </c>
      <c r="E950" s="65">
        <f>DATE(設定・集計!$B$2,INT(A950/100),A950-INT(A950/100)*100)</f>
        <v>43799</v>
      </c>
      <c r="F950" t="str">
        <f t="shared" si="28"/>
        <v/>
      </c>
      <c r="G950" t="str">
        <f t="shared" si="29"/>
        <v/>
      </c>
    </row>
    <row r="951" spans="1:7">
      <c r="A951" s="57">
        <f>INDEX('1月'!$A$1:$E$2000,ROW()-$B$5+2,1)</f>
        <v>0</v>
      </c>
      <c r="B951" s="55" t="str">
        <f>INDEX('1月'!$A$1:$E$2000,ROW()-$B$5+2,2)&amp;IF(INDEX('1月'!$A$1:$E$2000,ROW()-$B$5+2,3)="","","／"&amp;INDEX('1月'!$A$1:$E$2000,ROW()-$B$5+2,3))</f>
        <v/>
      </c>
      <c r="C951" s="57">
        <f>INDEX('1月'!$A$1:$E$2000,ROW()-$B$5+2,4)</f>
        <v>0</v>
      </c>
      <c r="D951" s="64">
        <f>INDEX('1月'!$A$1:$E$2000,ROW()-$B$5+2,5)</f>
        <v>0</v>
      </c>
      <c r="E951" s="65">
        <f>DATE(設定・集計!$B$2,INT(A951/100),A951-INT(A951/100)*100)</f>
        <v>43799</v>
      </c>
      <c r="F951" t="str">
        <f t="shared" si="28"/>
        <v/>
      </c>
      <c r="G951" t="str">
        <f t="shared" si="29"/>
        <v/>
      </c>
    </row>
    <row r="952" spans="1:7">
      <c r="A952" s="57">
        <f>INDEX('1月'!$A$1:$E$2000,ROW()-$B$5+2,1)</f>
        <v>0</v>
      </c>
      <c r="B952" s="55" t="str">
        <f>INDEX('1月'!$A$1:$E$2000,ROW()-$B$5+2,2)&amp;IF(INDEX('1月'!$A$1:$E$2000,ROW()-$B$5+2,3)="","","／"&amp;INDEX('1月'!$A$1:$E$2000,ROW()-$B$5+2,3))</f>
        <v/>
      </c>
      <c r="C952" s="57">
        <f>INDEX('1月'!$A$1:$E$2000,ROW()-$B$5+2,4)</f>
        <v>0</v>
      </c>
      <c r="D952" s="64">
        <f>INDEX('1月'!$A$1:$E$2000,ROW()-$B$5+2,5)</f>
        <v>0</v>
      </c>
      <c r="E952" s="65">
        <f>DATE(設定・集計!$B$2,INT(A952/100),A952-INT(A952/100)*100)</f>
        <v>43799</v>
      </c>
      <c r="F952" t="str">
        <f t="shared" si="28"/>
        <v/>
      </c>
      <c r="G952" t="str">
        <f t="shared" si="29"/>
        <v/>
      </c>
    </row>
    <row r="953" spans="1:7">
      <c r="A953" s="57">
        <f>INDEX('1月'!$A$1:$E$2000,ROW()-$B$5+2,1)</f>
        <v>0</v>
      </c>
      <c r="B953" s="55" t="str">
        <f>INDEX('1月'!$A$1:$E$2000,ROW()-$B$5+2,2)&amp;IF(INDEX('1月'!$A$1:$E$2000,ROW()-$B$5+2,3)="","","／"&amp;INDEX('1月'!$A$1:$E$2000,ROW()-$B$5+2,3))</f>
        <v/>
      </c>
      <c r="C953" s="57">
        <f>INDEX('1月'!$A$1:$E$2000,ROW()-$B$5+2,4)</f>
        <v>0</v>
      </c>
      <c r="D953" s="64">
        <f>INDEX('1月'!$A$1:$E$2000,ROW()-$B$5+2,5)</f>
        <v>0</v>
      </c>
      <c r="E953" s="65">
        <f>DATE(設定・集計!$B$2,INT(A953/100),A953-INT(A953/100)*100)</f>
        <v>43799</v>
      </c>
      <c r="F953" t="str">
        <f t="shared" si="28"/>
        <v/>
      </c>
      <c r="G953" t="str">
        <f t="shared" si="29"/>
        <v/>
      </c>
    </row>
    <row r="954" spans="1:7">
      <c r="A954" s="57">
        <f>INDEX('1月'!$A$1:$E$2000,ROW()-$B$5+2,1)</f>
        <v>0</v>
      </c>
      <c r="B954" s="55" t="str">
        <f>INDEX('1月'!$A$1:$E$2000,ROW()-$B$5+2,2)&amp;IF(INDEX('1月'!$A$1:$E$2000,ROW()-$B$5+2,3)="","","／"&amp;INDEX('1月'!$A$1:$E$2000,ROW()-$B$5+2,3))</f>
        <v/>
      </c>
      <c r="C954" s="57">
        <f>INDEX('1月'!$A$1:$E$2000,ROW()-$B$5+2,4)</f>
        <v>0</v>
      </c>
      <c r="D954" s="64">
        <f>INDEX('1月'!$A$1:$E$2000,ROW()-$B$5+2,5)</f>
        <v>0</v>
      </c>
      <c r="E954" s="65">
        <f>DATE(設定・集計!$B$2,INT(A954/100),A954-INT(A954/100)*100)</f>
        <v>43799</v>
      </c>
      <c r="F954" t="str">
        <f t="shared" si="28"/>
        <v/>
      </c>
      <c r="G954" t="str">
        <f t="shared" si="29"/>
        <v/>
      </c>
    </row>
    <row r="955" spans="1:7">
      <c r="A955" s="57">
        <f>INDEX('1月'!$A$1:$E$2000,ROW()-$B$5+2,1)</f>
        <v>0</v>
      </c>
      <c r="B955" s="55" t="str">
        <f>INDEX('1月'!$A$1:$E$2000,ROW()-$B$5+2,2)&amp;IF(INDEX('1月'!$A$1:$E$2000,ROW()-$B$5+2,3)="","","／"&amp;INDEX('1月'!$A$1:$E$2000,ROW()-$B$5+2,3))</f>
        <v/>
      </c>
      <c r="C955" s="57">
        <f>INDEX('1月'!$A$1:$E$2000,ROW()-$B$5+2,4)</f>
        <v>0</v>
      </c>
      <c r="D955" s="64">
        <f>INDEX('1月'!$A$1:$E$2000,ROW()-$B$5+2,5)</f>
        <v>0</v>
      </c>
      <c r="E955" s="65">
        <f>DATE(設定・集計!$B$2,INT(A955/100),A955-INT(A955/100)*100)</f>
        <v>43799</v>
      </c>
      <c r="F955" t="str">
        <f t="shared" si="28"/>
        <v/>
      </c>
      <c r="G955" t="str">
        <f t="shared" si="29"/>
        <v/>
      </c>
    </row>
    <row r="956" spans="1:7">
      <c r="A956" s="57">
        <f>INDEX('1月'!$A$1:$E$2000,ROW()-$B$5+2,1)</f>
        <v>0</v>
      </c>
      <c r="B956" s="55" t="str">
        <f>INDEX('1月'!$A$1:$E$2000,ROW()-$B$5+2,2)&amp;IF(INDEX('1月'!$A$1:$E$2000,ROW()-$B$5+2,3)="","","／"&amp;INDEX('1月'!$A$1:$E$2000,ROW()-$B$5+2,3))</f>
        <v/>
      </c>
      <c r="C956" s="57">
        <f>INDEX('1月'!$A$1:$E$2000,ROW()-$B$5+2,4)</f>
        <v>0</v>
      </c>
      <c r="D956" s="64">
        <f>INDEX('1月'!$A$1:$E$2000,ROW()-$B$5+2,5)</f>
        <v>0</v>
      </c>
      <c r="E956" s="65">
        <f>DATE(設定・集計!$B$2,INT(A956/100),A956-INT(A956/100)*100)</f>
        <v>43799</v>
      </c>
      <c r="F956" t="str">
        <f t="shared" si="28"/>
        <v/>
      </c>
      <c r="G956" t="str">
        <f t="shared" si="29"/>
        <v/>
      </c>
    </row>
    <row r="957" spans="1:7">
      <c r="A957" s="57">
        <f>INDEX('1月'!$A$1:$E$2000,ROW()-$B$5+2,1)</f>
        <v>0</v>
      </c>
      <c r="B957" s="55" t="str">
        <f>INDEX('1月'!$A$1:$E$2000,ROW()-$B$5+2,2)&amp;IF(INDEX('1月'!$A$1:$E$2000,ROW()-$B$5+2,3)="","","／"&amp;INDEX('1月'!$A$1:$E$2000,ROW()-$B$5+2,3))</f>
        <v/>
      </c>
      <c r="C957" s="57">
        <f>INDEX('1月'!$A$1:$E$2000,ROW()-$B$5+2,4)</f>
        <v>0</v>
      </c>
      <c r="D957" s="64">
        <f>INDEX('1月'!$A$1:$E$2000,ROW()-$B$5+2,5)</f>
        <v>0</v>
      </c>
      <c r="E957" s="65">
        <f>DATE(設定・集計!$B$2,INT(A957/100),A957-INT(A957/100)*100)</f>
        <v>43799</v>
      </c>
      <c r="F957" t="str">
        <f t="shared" si="28"/>
        <v/>
      </c>
      <c r="G957" t="str">
        <f t="shared" si="29"/>
        <v/>
      </c>
    </row>
    <row r="958" spans="1:7">
      <c r="A958" s="57">
        <f>INDEX('1月'!$A$1:$E$2000,ROW()-$B$5+2,1)</f>
        <v>0</v>
      </c>
      <c r="B958" s="55" t="str">
        <f>INDEX('1月'!$A$1:$E$2000,ROW()-$B$5+2,2)&amp;IF(INDEX('1月'!$A$1:$E$2000,ROW()-$B$5+2,3)="","","／"&amp;INDEX('1月'!$A$1:$E$2000,ROW()-$B$5+2,3))</f>
        <v/>
      </c>
      <c r="C958" s="57">
        <f>INDEX('1月'!$A$1:$E$2000,ROW()-$B$5+2,4)</f>
        <v>0</v>
      </c>
      <c r="D958" s="64">
        <f>INDEX('1月'!$A$1:$E$2000,ROW()-$B$5+2,5)</f>
        <v>0</v>
      </c>
      <c r="E958" s="65">
        <f>DATE(設定・集計!$B$2,INT(A958/100),A958-INT(A958/100)*100)</f>
        <v>43799</v>
      </c>
      <c r="F958" t="str">
        <f t="shared" si="28"/>
        <v/>
      </c>
      <c r="G958" t="str">
        <f t="shared" si="29"/>
        <v/>
      </c>
    </row>
    <row r="959" spans="1:7">
      <c r="A959" s="57">
        <f>INDEX('1月'!$A$1:$E$2000,ROW()-$B$5+2,1)</f>
        <v>0</v>
      </c>
      <c r="B959" s="55" t="str">
        <f>INDEX('1月'!$A$1:$E$2000,ROW()-$B$5+2,2)&amp;IF(INDEX('1月'!$A$1:$E$2000,ROW()-$B$5+2,3)="","","／"&amp;INDEX('1月'!$A$1:$E$2000,ROW()-$B$5+2,3))</f>
        <v/>
      </c>
      <c r="C959" s="57">
        <f>INDEX('1月'!$A$1:$E$2000,ROW()-$B$5+2,4)</f>
        <v>0</v>
      </c>
      <c r="D959" s="64">
        <f>INDEX('1月'!$A$1:$E$2000,ROW()-$B$5+2,5)</f>
        <v>0</v>
      </c>
      <c r="E959" s="65">
        <f>DATE(設定・集計!$B$2,INT(A959/100),A959-INT(A959/100)*100)</f>
        <v>43799</v>
      </c>
      <c r="F959" t="str">
        <f t="shared" si="28"/>
        <v/>
      </c>
      <c r="G959" t="str">
        <f t="shared" si="29"/>
        <v/>
      </c>
    </row>
    <row r="960" spans="1:7">
      <c r="A960" s="57">
        <f>INDEX('1月'!$A$1:$E$2000,ROW()-$B$5+2,1)</f>
        <v>0</v>
      </c>
      <c r="B960" s="55" t="str">
        <f>INDEX('1月'!$A$1:$E$2000,ROW()-$B$5+2,2)&amp;IF(INDEX('1月'!$A$1:$E$2000,ROW()-$B$5+2,3)="","","／"&amp;INDEX('1月'!$A$1:$E$2000,ROW()-$B$5+2,3))</f>
        <v/>
      </c>
      <c r="C960" s="57">
        <f>INDEX('1月'!$A$1:$E$2000,ROW()-$B$5+2,4)</f>
        <v>0</v>
      </c>
      <c r="D960" s="64">
        <f>INDEX('1月'!$A$1:$E$2000,ROW()-$B$5+2,5)</f>
        <v>0</v>
      </c>
      <c r="E960" s="65">
        <f>DATE(設定・集計!$B$2,INT(A960/100),A960-INT(A960/100)*100)</f>
        <v>43799</v>
      </c>
      <c r="F960" t="str">
        <f t="shared" si="28"/>
        <v/>
      </c>
      <c r="G960" t="str">
        <f t="shared" si="29"/>
        <v/>
      </c>
    </row>
    <row r="961" spans="1:7">
      <c r="A961" s="57">
        <f>INDEX('1月'!$A$1:$E$2000,ROW()-$B$5+2,1)</f>
        <v>0</v>
      </c>
      <c r="B961" s="55" t="str">
        <f>INDEX('1月'!$A$1:$E$2000,ROW()-$B$5+2,2)&amp;IF(INDEX('1月'!$A$1:$E$2000,ROW()-$B$5+2,3)="","","／"&amp;INDEX('1月'!$A$1:$E$2000,ROW()-$B$5+2,3))</f>
        <v/>
      </c>
      <c r="C961" s="57">
        <f>INDEX('1月'!$A$1:$E$2000,ROW()-$B$5+2,4)</f>
        <v>0</v>
      </c>
      <c r="D961" s="64">
        <f>INDEX('1月'!$A$1:$E$2000,ROW()-$B$5+2,5)</f>
        <v>0</v>
      </c>
      <c r="E961" s="65">
        <f>DATE(設定・集計!$B$2,INT(A961/100),A961-INT(A961/100)*100)</f>
        <v>43799</v>
      </c>
      <c r="F961" t="str">
        <f t="shared" si="28"/>
        <v/>
      </c>
      <c r="G961" t="str">
        <f t="shared" si="29"/>
        <v/>
      </c>
    </row>
    <row r="962" spans="1:7">
      <c r="A962" s="57">
        <f>INDEX('1月'!$A$1:$E$2000,ROW()-$B$5+2,1)</f>
        <v>0</v>
      </c>
      <c r="B962" s="55" t="str">
        <f>INDEX('1月'!$A$1:$E$2000,ROW()-$B$5+2,2)&amp;IF(INDEX('1月'!$A$1:$E$2000,ROW()-$B$5+2,3)="","","／"&amp;INDEX('1月'!$A$1:$E$2000,ROW()-$B$5+2,3))</f>
        <v/>
      </c>
      <c r="C962" s="57">
        <f>INDEX('1月'!$A$1:$E$2000,ROW()-$B$5+2,4)</f>
        <v>0</v>
      </c>
      <c r="D962" s="64">
        <f>INDEX('1月'!$A$1:$E$2000,ROW()-$B$5+2,5)</f>
        <v>0</v>
      </c>
      <c r="E962" s="65">
        <f>DATE(設定・集計!$B$2,INT(A962/100),A962-INT(A962/100)*100)</f>
        <v>43799</v>
      </c>
      <c r="F962" t="str">
        <f t="shared" si="28"/>
        <v/>
      </c>
      <c r="G962" t="str">
        <f t="shared" si="29"/>
        <v/>
      </c>
    </row>
    <row r="963" spans="1:7">
      <c r="A963" s="57">
        <f>INDEX('1月'!$A$1:$E$2000,ROW()-$B$5+2,1)</f>
        <v>0</v>
      </c>
      <c r="B963" s="55" t="str">
        <f>INDEX('1月'!$A$1:$E$2000,ROW()-$B$5+2,2)&amp;IF(INDEX('1月'!$A$1:$E$2000,ROW()-$B$5+2,3)="","","／"&amp;INDEX('1月'!$A$1:$E$2000,ROW()-$B$5+2,3))</f>
        <v/>
      </c>
      <c r="C963" s="57">
        <f>INDEX('1月'!$A$1:$E$2000,ROW()-$B$5+2,4)</f>
        <v>0</v>
      </c>
      <c r="D963" s="64">
        <f>INDEX('1月'!$A$1:$E$2000,ROW()-$B$5+2,5)</f>
        <v>0</v>
      </c>
      <c r="E963" s="65">
        <f>DATE(設定・集計!$B$2,INT(A963/100),A963-INT(A963/100)*100)</f>
        <v>43799</v>
      </c>
      <c r="F963" t="str">
        <f t="shared" si="28"/>
        <v/>
      </c>
      <c r="G963" t="str">
        <f t="shared" si="29"/>
        <v/>
      </c>
    </row>
    <row r="964" spans="1:7">
      <c r="A964" s="57">
        <f>INDEX('1月'!$A$1:$E$2000,ROW()-$B$5+2,1)</f>
        <v>0</v>
      </c>
      <c r="B964" s="55" t="str">
        <f>INDEX('1月'!$A$1:$E$2000,ROW()-$B$5+2,2)&amp;IF(INDEX('1月'!$A$1:$E$2000,ROW()-$B$5+2,3)="","","／"&amp;INDEX('1月'!$A$1:$E$2000,ROW()-$B$5+2,3))</f>
        <v/>
      </c>
      <c r="C964" s="57">
        <f>INDEX('1月'!$A$1:$E$2000,ROW()-$B$5+2,4)</f>
        <v>0</v>
      </c>
      <c r="D964" s="64">
        <f>INDEX('1月'!$A$1:$E$2000,ROW()-$B$5+2,5)</f>
        <v>0</v>
      </c>
      <c r="E964" s="65">
        <f>DATE(設定・集計!$B$2,INT(A964/100),A964-INT(A964/100)*100)</f>
        <v>43799</v>
      </c>
      <c r="F964" t="str">
        <f t="shared" si="28"/>
        <v/>
      </c>
      <c r="G964" t="str">
        <f t="shared" si="29"/>
        <v/>
      </c>
    </row>
    <row r="965" spans="1:7">
      <c r="A965" s="57">
        <f>INDEX('1月'!$A$1:$E$2000,ROW()-$B$5+2,1)</f>
        <v>0</v>
      </c>
      <c r="B965" s="55" t="str">
        <f>INDEX('1月'!$A$1:$E$2000,ROW()-$B$5+2,2)&amp;IF(INDEX('1月'!$A$1:$E$2000,ROW()-$B$5+2,3)="","","／"&amp;INDEX('1月'!$A$1:$E$2000,ROW()-$B$5+2,3))</f>
        <v/>
      </c>
      <c r="C965" s="57">
        <f>INDEX('1月'!$A$1:$E$2000,ROW()-$B$5+2,4)</f>
        <v>0</v>
      </c>
      <c r="D965" s="64">
        <f>INDEX('1月'!$A$1:$E$2000,ROW()-$B$5+2,5)</f>
        <v>0</v>
      </c>
      <c r="E965" s="65">
        <f>DATE(設定・集計!$B$2,INT(A965/100),A965-INT(A965/100)*100)</f>
        <v>43799</v>
      </c>
      <c r="F965" t="str">
        <f t="shared" si="28"/>
        <v/>
      </c>
      <c r="G965" t="str">
        <f t="shared" si="29"/>
        <v/>
      </c>
    </row>
    <row r="966" spans="1:7">
      <c r="A966" s="57">
        <f>INDEX('1月'!$A$1:$E$2000,ROW()-$B$5+2,1)</f>
        <v>0</v>
      </c>
      <c r="B966" s="55" t="str">
        <f>INDEX('1月'!$A$1:$E$2000,ROW()-$B$5+2,2)&amp;IF(INDEX('1月'!$A$1:$E$2000,ROW()-$B$5+2,3)="","","／"&amp;INDEX('1月'!$A$1:$E$2000,ROW()-$B$5+2,3))</f>
        <v/>
      </c>
      <c r="C966" s="57">
        <f>INDEX('1月'!$A$1:$E$2000,ROW()-$B$5+2,4)</f>
        <v>0</v>
      </c>
      <c r="D966" s="64">
        <f>INDEX('1月'!$A$1:$E$2000,ROW()-$B$5+2,5)</f>
        <v>0</v>
      </c>
      <c r="E966" s="65">
        <f>DATE(設定・集計!$B$2,INT(A966/100),A966-INT(A966/100)*100)</f>
        <v>43799</v>
      </c>
      <c r="F966" t="str">
        <f t="shared" si="28"/>
        <v/>
      </c>
      <c r="G966" t="str">
        <f t="shared" si="29"/>
        <v/>
      </c>
    </row>
    <row r="967" spans="1:7">
      <c r="A967" s="57">
        <f>INDEX('1月'!$A$1:$E$2000,ROW()-$B$5+2,1)</f>
        <v>0</v>
      </c>
      <c r="B967" s="55" t="str">
        <f>INDEX('1月'!$A$1:$E$2000,ROW()-$B$5+2,2)&amp;IF(INDEX('1月'!$A$1:$E$2000,ROW()-$B$5+2,3)="","","／"&amp;INDEX('1月'!$A$1:$E$2000,ROW()-$B$5+2,3))</f>
        <v/>
      </c>
      <c r="C967" s="57">
        <f>INDEX('1月'!$A$1:$E$2000,ROW()-$B$5+2,4)</f>
        <v>0</v>
      </c>
      <c r="D967" s="64">
        <f>INDEX('1月'!$A$1:$E$2000,ROW()-$B$5+2,5)</f>
        <v>0</v>
      </c>
      <c r="E967" s="65">
        <f>DATE(設定・集計!$B$2,INT(A967/100),A967-INT(A967/100)*100)</f>
        <v>43799</v>
      </c>
      <c r="F967" t="str">
        <f t="shared" si="28"/>
        <v/>
      </c>
      <c r="G967" t="str">
        <f t="shared" si="29"/>
        <v/>
      </c>
    </row>
    <row r="968" spans="1:7">
      <c r="A968" s="57">
        <f>INDEX('1月'!$A$1:$E$2000,ROW()-$B$5+2,1)</f>
        <v>0</v>
      </c>
      <c r="B968" s="55" t="str">
        <f>INDEX('1月'!$A$1:$E$2000,ROW()-$B$5+2,2)&amp;IF(INDEX('1月'!$A$1:$E$2000,ROW()-$B$5+2,3)="","","／"&amp;INDEX('1月'!$A$1:$E$2000,ROW()-$B$5+2,3))</f>
        <v/>
      </c>
      <c r="C968" s="57">
        <f>INDEX('1月'!$A$1:$E$2000,ROW()-$B$5+2,4)</f>
        <v>0</v>
      </c>
      <c r="D968" s="64">
        <f>INDEX('1月'!$A$1:$E$2000,ROW()-$B$5+2,5)</f>
        <v>0</v>
      </c>
      <c r="E968" s="65">
        <f>DATE(設定・集計!$B$2,INT(A968/100),A968-INT(A968/100)*100)</f>
        <v>43799</v>
      </c>
      <c r="F968" t="str">
        <f t="shared" si="28"/>
        <v/>
      </c>
      <c r="G968" t="str">
        <f t="shared" si="29"/>
        <v/>
      </c>
    </row>
    <row r="969" spans="1:7">
      <c r="A969" s="57">
        <f>INDEX('1月'!$A$1:$E$2000,ROW()-$B$5+2,1)</f>
        <v>0</v>
      </c>
      <c r="B969" s="55" t="str">
        <f>INDEX('1月'!$A$1:$E$2000,ROW()-$B$5+2,2)&amp;IF(INDEX('1月'!$A$1:$E$2000,ROW()-$B$5+2,3)="","","／"&amp;INDEX('1月'!$A$1:$E$2000,ROW()-$B$5+2,3))</f>
        <v/>
      </c>
      <c r="C969" s="57">
        <f>INDEX('1月'!$A$1:$E$2000,ROW()-$B$5+2,4)</f>
        <v>0</v>
      </c>
      <c r="D969" s="64">
        <f>INDEX('1月'!$A$1:$E$2000,ROW()-$B$5+2,5)</f>
        <v>0</v>
      </c>
      <c r="E969" s="65">
        <f>DATE(設定・集計!$B$2,INT(A969/100),A969-INT(A969/100)*100)</f>
        <v>43799</v>
      </c>
      <c r="F969" t="str">
        <f t="shared" si="28"/>
        <v/>
      </c>
      <c r="G969" t="str">
        <f t="shared" si="29"/>
        <v/>
      </c>
    </row>
    <row r="970" spans="1:7">
      <c r="A970" s="57">
        <f>INDEX('1月'!$A$1:$E$2000,ROW()-$B$5+2,1)</f>
        <v>0</v>
      </c>
      <c r="B970" s="55" t="str">
        <f>INDEX('1月'!$A$1:$E$2000,ROW()-$B$5+2,2)&amp;IF(INDEX('1月'!$A$1:$E$2000,ROW()-$B$5+2,3)="","","／"&amp;INDEX('1月'!$A$1:$E$2000,ROW()-$B$5+2,3))</f>
        <v/>
      </c>
      <c r="C970" s="57">
        <f>INDEX('1月'!$A$1:$E$2000,ROW()-$B$5+2,4)</f>
        <v>0</v>
      </c>
      <c r="D970" s="64">
        <f>INDEX('1月'!$A$1:$E$2000,ROW()-$B$5+2,5)</f>
        <v>0</v>
      </c>
      <c r="E970" s="65">
        <f>DATE(設定・集計!$B$2,INT(A970/100),A970-INT(A970/100)*100)</f>
        <v>43799</v>
      </c>
      <c r="F970" t="str">
        <f t="shared" si="28"/>
        <v/>
      </c>
      <c r="G970" t="str">
        <f t="shared" si="29"/>
        <v/>
      </c>
    </row>
    <row r="971" spans="1:7">
      <c r="A971" s="57">
        <f>INDEX('1月'!$A$1:$E$2000,ROW()-$B$5+2,1)</f>
        <v>0</v>
      </c>
      <c r="B971" s="55" t="str">
        <f>INDEX('1月'!$A$1:$E$2000,ROW()-$B$5+2,2)&amp;IF(INDEX('1月'!$A$1:$E$2000,ROW()-$B$5+2,3)="","","／"&amp;INDEX('1月'!$A$1:$E$2000,ROW()-$B$5+2,3))</f>
        <v/>
      </c>
      <c r="C971" s="57">
        <f>INDEX('1月'!$A$1:$E$2000,ROW()-$B$5+2,4)</f>
        <v>0</v>
      </c>
      <c r="D971" s="64">
        <f>INDEX('1月'!$A$1:$E$2000,ROW()-$B$5+2,5)</f>
        <v>0</v>
      </c>
      <c r="E971" s="65">
        <f>DATE(設定・集計!$B$2,INT(A971/100),A971-INT(A971/100)*100)</f>
        <v>43799</v>
      </c>
      <c r="F971" t="str">
        <f t="shared" si="28"/>
        <v/>
      </c>
      <c r="G971" t="str">
        <f t="shared" si="29"/>
        <v/>
      </c>
    </row>
    <row r="972" spans="1:7">
      <c r="A972" s="57">
        <f>INDEX('1月'!$A$1:$E$2000,ROW()-$B$5+2,1)</f>
        <v>0</v>
      </c>
      <c r="B972" s="55" t="str">
        <f>INDEX('1月'!$A$1:$E$2000,ROW()-$B$5+2,2)&amp;IF(INDEX('1月'!$A$1:$E$2000,ROW()-$B$5+2,3)="","","／"&amp;INDEX('1月'!$A$1:$E$2000,ROW()-$B$5+2,3))</f>
        <v/>
      </c>
      <c r="C972" s="57">
        <f>INDEX('1月'!$A$1:$E$2000,ROW()-$B$5+2,4)</f>
        <v>0</v>
      </c>
      <c r="D972" s="64">
        <f>INDEX('1月'!$A$1:$E$2000,ROW()-$B$5+2,5)</f>
        <v>0</v>
      </c>
      <c r="E972" s="65">
        <f>DATE(設定・集計!$B$2,INT(A972/100),A972-INT(A972/100)*100)</f>
        <v>43799</v>
      </c>
      <c r="F972" t="str">
        <f t="shared" si="28"/>
        <v/>
      </c>
      <c r="G972" t="str">
        <f t="shared" si="29"/>
        <v/>
      </c>
    </row>
    <row r="973" spans="1:7">
      <c r="A973" s="57">
        <f>INDEX('1月'!$A$1:$E$2000,ROW()-$B$5+2,1)</f>
        <v>0</v>
      </c>
      <c r="B973" s="55" t="str">
        <f>INDEX('1月'!$A$1:$E$2000,ROW()-$B$5+2,2)&amp;IF(INDEX('1月'!$A$1:$E$2000,ROW()-$B$5+2,3)="","","／"&amp;INDEX('1月'!$A$1:$E$2000,ROW()-$B$5+2,3))</f>
        <v/>
      </c>
      <c r="C973" s="57">
        <f>INDEX('1月'!$A$1:$E$2000,ROW()-$B$5+2,4)</f>
        <v>0</v>
      </c>
      <c r="D973" s="64">
        <f>INDEX('1月'!$A$1:$E$2000,ROW()-$B$5+2,5)</f>
        <v>0</v>
      </c>
      <c r="E973" s="65">
        <f>DATE(設定・集計!$B$2,INT(A973/100),A973-INT(A973/100)*100)</f>
        <v>43799</v>
      </c>
      <c r="F973" t="str">
        <f t="shared" si="28"/>
        <v/>
      </c>
      <c r="G973" t="str">
        <f t="shared" si="29"/>
        <v/>
      </c>
    </row>
    <row r="974" spans="1:7">
      <c r="A974" s="57">
        <f>INDEX('1月'!$A$1:$E$2000,ROW()-$B$5+2,1)</f>
        <v>0</v>
      </c>
      <c r="B974" s="55" t="str">
        <f>INDEX('1月'!$A$1:$E$2000,ROW()-$B$5+2,2)&amp;IF(INDEX('1月'!$A$1:$E$2000,ROW()-$B$5+2,3)="","","／"&amp;INDEX('1月'!$A$1:$E$2000,ROW()-$B$5+2,3))</f>
        <v/>
      </c>
      <c r="C974" s="57">
        <f>INDEX('1月'!$A$1:$E$2000,ROW()-$B$5+2,4)</f>
        <v>0</v>
      </c>
      <c r="D974" s="64">
        <f>INDEX('1月'!$A$1:$E$2000,ROW()-$B$5+2,5)</f>
        <v>0</v>
      </c>
      <c r="E974" s="65">
        <f>DATE(設定・集計!$B$2,INT(A974/100),A974-INT(A974/100)*100)</f>
        <v>43799</v>
      </c>
      <c r="F974" t="str">
        <f t="shared" si="28"/>
        <v/>
      </c>
      <c r="G974" t="str">
        <f t="shared" si="29"/>
        <v/>
      </c>
    </row>
    <row r="975" spans="1:7">
      <c r="A975" s="57">
        <f>INDEX('1月'!$A$1:$E$2000,ROW()-$B$5+2,1)</f>
        <v>0</v>
      </c>
      <c r="B975" s="55" t="str">
        <f>INDEX('1月'!$A$1:$E$2000,ROW()-$B$5+2,2)&amp;IF(INDEX('1月'!$A$1:$E$2000,ROW()-$B$5+2,3)="","","／"&amp;INDEX('1月'!$A$1:$E$2000,ROW()-$B$5+2,3))</f>
        <v/>
      </c>
      <c r="C975" s="57">
        <f>INDEX('1月'!$A$1:$E$2000,ROW()-$B$5+2,4)</f>
        <v>0</v>
      </c>
      <c r="D975" s="64">
        <f>INDEX('1月'!$A$1:$E$2000,ROW()-$B$5+2,5)</f>
        <v>0</v>
      </c>
      <c r="E975" s="65">
        <f>DATE(設定・集計!$B$2,INT(A975/100),A975-INT(A975/100)*100)</f>
        <v>43799</v>
      </c>
      <c r="F975" t="str">
        <f t="shared" si="28"/>
        <v/>
      </c>
      <c r="G975" t="str">
        <f t="shared" si="29"/>
        <v/>
      </c>
    </row>
    <row r="976" spans="1:7">
      <c r="A976" s="57">
        <f>INDEX('1月'!$A$1:$E$2000,ROW()-$B$5+2,1)</f>
        <v>0</v>
      </c>
      <c r="B976" s="55" t="str">
        <f>INDEX('1月'!$A$1:$E$2000,ROW()-$B$5+2,2)&amp;IF(INDEX('1月'!$A$1:$E$2000,ROW()-$B$5+2,3)="","","／"&amp;INDEX('1月'!$A$1:$E$2000,ROW()-$B$5+2,3))</f>
        <v/>
      </c>
      <c r="C976" s="57">
        <f>INDEX('1月'!$A$1:$E$2000,ROW()-$B$5+2,4)</f>
        <v>0</v>
      </c>
      <c r="D976" s="64">
        <f>INDEX('1月'!$A$1:$E$2000,ROW()-$B$5+2,5)</f>
        <v>0</v>
      </c>
      <c r="E976" s="65">
        <f>DATE(設定・集計!$B$2,INT(A976/100),A976-INT(A976/100)*100)</f>
        <v>43799</v>
      </c>
      <c r="F976" t="str">
        <f t="shared" si="28"/>
        <v/>
      </c>
      <c r="G976" t="str">
        <f t="shared" si="29"/>
        <v/>
      </c>
    </row>
    <row r="977" spans="1:7">
      <c r="A977" s="57">
        <f>INDEX('1月'!$A$1:$E$2000,ROW()-$B$5+2,1)</f>
        <v>0</v>
      </c>
      <c r="B977" s="55" t="str">
        <f>INDEX('1月'!$A$1:$E$2000,ROW()-$B$5+2,2)&amp;IF(INDEX('1月'!$A$1:$E$2000,ROW()-$B$5+2,3)="","","／"&amp;INDEX('1月'!$A$1:$E$2000,ROW()-$B$5+2,3))</f>
        <v/>
      </c>
      <c r="C977" s="57">
        <f>INDEX('1月'!$A$1:$E$2000,ROW()-$B$5+2,4)</f>
        <v>0</v>
      </c>
      <c r="D977" s="64">
        <f>INDEX('1月'!$A$1:$E$2000,ROW()-$B$5+2,5)</f>
        <v>0</v>
      </c>
      <c r="E977" s="65">
        <f>DATE(設定・集計!$B$2,INT(A977/100),A977-INT(A977/100)*100)</f>
        <v>43799</v>
      </c>
      <c r="F977" t="str">
        <f t="shared" si="28"/>
        <v/>
      </c>
      <c r="G977" t="str">
        <f t="shared" si="29"/>
        <v/>
      </c>
    </row>
    <row r="978" spans="1:7">
      <c r="A978" s="57">
        <f>INDEX('1月'!$A$1:$E$2000,ROW()-$B$5+2,1)</f>
        <v>0</v>
      </c>
      <c r="B978" s="55" t="str">
        <f>INDEX('1月'!$A$1:$E$2000,ROW()-$B$5+2,2)&amp;IF(INDEX('1月'!$A$1:$E$2000,ROW()-$B$5+2,3)="","","／"&amp;INDEX('1月'!$A$1:$E$2000,ROW()-$B$5+2,3))</f>
        <v/>
      </c>
      <c r="C978" s="57">
        <f>INDEX('1月'!$A$1:$E$2000,ROW()-$B$5+2,4)</f>
        <v>0</v>
      </c>
      <c r="D978" s="64">
        <f>INDEX('1月'!$A$1:$E$2000,ROW()-$B$5+2,5)</f>
        <v>0</v>
      </c>
      <c r="E978" s="65">
        <f>DATE(設定・集計!$B$2,INT(A978/100),A978-INT(A978/100)*100)</f>
        <v>43799</v>
      </c>
      <c r="F978" t="str">
        <f t="shared" si="28"/>
        <v/>
      </c>
      <c r="G978" t="str">
        <f t="shared" si="29"/>
        <v/>
      </c>
    </row>
    <row r="979" spans="1:7">
      <c r="A979" s="57">
        <f>INDEX('1月'!$A$1:$E$2000,ROW()-$B$5+2,1)</f>
        <v>0</v>
      </c>
      <c r="B979" s="55" t="str">
        <f>INDEX('1月'!$A$1:$E$2000,ROW()-$B$5+2,2)&amp;IF(INDEX('1月'!$A$1:$E$2000,ROW()-$B$5+2,3)="","","／"&amp;INDEX('1月'!$A$1:$E$2000,ROW()-$B$5+2,3))</f>
        <v/>
      </c>
      <c r="C979" s="57">
        <f>INDEX('1月'!$A$1:$E$2000,ROW()-$B$5+2,4)</f>
        <v>0</v>
      </c>
      <c r="D979" s="64">
        <f>INDEX('1月'!$A$1:$E$2000,ROW()-$B$5+2,5)</f>
        <v>0</v>
      </c>
      <c r="E979" s="65">
        <f>DATE(設定・集計!$B$2,INT(A979/100),A979-INT(A979/100)*100)</f>
        <v>43799</v>
      </c>
      <c r="F979" t="str">
        <f t="shared" si="28"/>
        <v/>
      </c>
      <c r="G979" t="str">
        <f t="shared" si="29"/>
        <v/>
      </c>
    </row>
    <row r="980" spans="1:7">
      <c r="A980" s="57">
        <f>INDEX('1月'!$A$1:$E$2000,ROW()-$B$5+2,1)</f>
        <v>0</v>
      </c>
      <c r="B980" s="55" t="str">
        <f>INDEX('1月'!$A$1:$E$2000,ROW()-$B$5+2,2)&amp;IF(INDEX('1月'!$A$1:$E$2000,ROW()-$B$5+2,3)="","","／"&amp;INDEX('1月'!$A$1:$E$2000,ROW()-$B$5+2,3))</f>
        <v/>
      </c>
      <c r="C980" s="57">
        <f>INDEX('1月'!$A$1:$E$2000,ROW()-$B$5+2,4)</f>
        <v>0</v>
      </c>
      <c r="D980" s="64">
        <f>INDEX('1月'!$A$1:$E$2000,ROW()-$B$5+2,5)</f>
        <v>0</v>
      </c>
      <c r="E980" s="65">
        <f>DATE(設定・集計!$B$2,INT(A980/100),A980-INT(A980/100)*100)</f>
        <v>43799</v>
      </c>
      <c r="F980" t="str">
        <f t="shared" si="28"/>
        <v/>
      </c>
      <c r="G980" t="str">
        <f t="shared" si="29"/>
        <v/>
      </c>
    </row>
    <row r="981" spans="1:7">
      <c r="A981" s="57">
        <f>INDEX('1月'!$A$1:$E$2000,ROW()-$B$5+2,1)</f>
        <v>0</v>
      </c>
      <c r="B981" s="55" t="str">
        <f>INDEX('1月'!$A$1:$E$2000,ROW()-$B$5+2,2)&amp;IF(INDEX('1月'!$A$1:$E$2000,ROW()-$B$5+2,3)="","","／"&amp;INDEX('1月'!$A$1:$E$2000,ROW()-$B$5+2,3))</f>
        <v/>
      </c>
      <c r="C981" s="57">
        <f>INDEX('1月'!$A$1:$E$2000,ROW()-$B$5+2,4)</f>
        <v>0</v>
      </c>
      <c r="D981" s="64">
        <f>INDEX('1月'!$A$1:$E$2000,ROW()-$B$5+2,5)</f>
        <v>0</v>
      </c>
      <c r="E981" s="65">
        <f>DATE(設定・集計!$B$2,INT(A981/100),A981-INT(A981/100)*100)</f>
        <v>43799</v>
      </c>
      <c r="F981" t="str">
        <f t="shared" si="28"/>
        <v/>
      </c>
      <c r="G981" t="str">
        <f t="shared" si="29"/>
        <v/>
      </c>
    </row>
    <row r="982" spans="1:7">
      <c r="A982" s="57">
        <f>INDEX('1月'!$A$1:$E$2000,ROW()-$B$5+2,1)</f>
        <v>0</v>
      </c>
      <c r="B982" s="55" t="str">
        <f>INDEX('1月'!$A$1:$E$2000,ROW()-$B$5+2,2)&amp;IF(INDEX('1月'!$A$1:$E$2000,ROW()-$B$5+2,3)="","","／"&amp;INDEX('1月'!$A$1:$E$2000,ROW()-$B$5+2,3))</f>
        <v/>
      </c>
      <c r="C982" s="57">
        <f>INDEX('1月'!$A$1:$E$2000,ROW()-$B$5+2,4)</f>
        <v>0</v>
      </c>
      <c r="D982" s="64">
        <f>INDEX('1月'!$A$1:$E$2000,ROW()-$B$5+2,5)</f>
        <v>0</v>
      </c>
      <c r="E982" s="65">
        <f>DATE(設定・集計!$B$2,INT(A982/100),A982-INT(A982/100)*100)</f>
        <v>43799</v>
      </c>
      <c r="F982" t="str">
        <f t="shared" si="28"/>
        <v/>
      </c>
      <c r="G982" t="str">
        <f t="shared" si="29"/>
        <v/>
      </c>
    </row>
    <row r="983" spans="1:7">
      <c r="A983" s="57">
        <f>INDEX('1月'!$A$1:$E$2000,ROW()-$B$5+2,1)</f>
        <v>0</v>
      </c>
      <c r="B983" s="55" t="str">
        <f>INDEX('1月'!$A$1:$E$2000,ROW()-$B$5+2,2)&amp;IF(INDEX('1月'!$A$1:$E$2000,ROW()-$B$5+2,3)="","","／"&amp;INDEX('1月'!$A$1:$E$2000,ROW()-$B$5+2,3))</f>
        <v/>
      </c>
      <c r="C983" s="57">
        <f>INDEX('1月'!$A$1:$E$2000,ROW()-$B$5+2,4)</f>
        <v>0</v>
      </c>
      <c r="D983" s="64">
        <f>INDEX('1月'!$A$1:$E$2000,ROW()-$B$5+2,5)</f>
        <v>0</v>
      </c>
      <c r="E983" s="65">
        <f>DATE(設定・集計!$B$2,INT(A983/100),A983-INT(A983/100)*100)</f>
        <v>43799</v>
      </c>
      <c r="F983" t="str">
        <f t="shared" si="28"/>
        <v/>
      </c>
      <c r="G983" t="str">
        <f t="shared" si="29"/>
        <v/>
      </c>
    </row>
    <row r="984" spans="1:7">
      <c r="A984" s="57">
        <f>INDEX('1月'!$A$1:$E$2000,ROW()-$B$5+2,1)</f>
        <v>0</v>
      </c>
      <c r="B984" s="55" t="str">
        <f>INDEX('1月'!$A$1:$E$2000,ROW()-$B$5+2,2)&amp;IF(INDEX('1月'!$A$1:$E$2000,ROW()-$B$5+2,3)="","","／"&amp;INDEX('1月'!$A$1:$E$2000,ROW()-$B$5+2,3))</f>
        <v/>
      </c>
      <c r="C984" s="57">
        <f>INDEX('1月'!$A$1:$E$2000,ROW()-$B$5+2,4)</f>
        <v>0</v>
      </c>
      <c r="D984" s="64">
        <f>INDEX('1月'!$A$1:$E$2000,ROW()-$B$5+2,5)</f>
        <v>0</v>
      </c>
      <c r="E984" s="65">
        <f>DATE(設定・集計!$B$2,INT(A984/100),A984-INT(A984/100)*100)</f>
        <v>43799</v>
      </c>
      <c r="F984" t="str">
        <f t="shared" si="28"/>
        <v/>
      </c>
      <c r="G984" t="str">
        <f t="shared" si="29"/>
        <v/>
      </c>
    </row>
    <row r="985" spans="1:7">
      <c r="A985" s="57">
        <f>INDEX('1月'!$A$1:$E$2000,ROW()-$B$5+2,1)</f>
        <v>0</v>
      </c>
      <c r="B985" s="55" t="str">
        <f>INDEX('1月'!$A$1:$E$2000,ROW()-$B$5+2,2)&amp;IF(INDEX('1月'!$A$1:$E$2000,ROW()-$B$5+2,3)="","","／"&amp;INDEX('1月'!$A$1:$E$2000,ROW()-$B$5+2,3))</f>
        <v/>
      </c>
      <c r="C985" s="57">
        <f>INDEX('1月'!$A$1:$E$2000,ROW()-$B$5+2,4)</f>
        <v>0</v>
      </c>
      <c r="D985" s="64">
        <f>INDEX('1月'!$A$1:$E$2000,ROW()-$B$5+2,5)</f>
        <v>0</v>
      </c>
      <c r="E985" s="65">
        <f>DATE(設定・集計!$B$2,INT(A985/100),A985-INT(A985/100)*100)</f>
        <v>43799</v>
      </c>
      <c r="F985" t="str">
        <f t="shared" si="28"/>
        <v/>
      </c>
      <c r="G985" t="str">
        <f t="shared" si="29"/>
        <v/>
      </c>
    </row>
    <row r="986" spans="1:7">
      <c r="A986" s="57">
        <f>INDEX('1月'!$A$1:$E$2000,ROW()-$B$5+2,1)</f>
        <v>0</v>
      </c>
      <c r="B986" s="55" t="str">
        <f>INDEX('1月'!$A$1:$E$2000,ROW()-$B$5+2,2)&amp;IF(INDEX('1月'!$A$1:$E$2000,ROW()-$B$5+2,3)="","","／"&amp;INDEX('1月'!$A$1:$E$2000,ROW()-$B$5+2,3))</f>
        <v/>
      </c>
      <c r="C986" s="57">
        <f>INDEX('1月'!$A$1:$E$2000,ROW()-$B$5+2,4)</f>
        <v>0</v>
      </c>
      <c r="D986" s="64">
        <f>INDEX('1月'!$A$1:$E$2000,ROW()-$B$5+2,5)</f>
        <v>0</v>
      </c>
      <c r="E986" s="65">
        <f>DATE(設定・集計!$B$2,INT(A986/100),A986-INT(A986/100)*100)</f>
        <v>43799</v>
      </c>
      <c r="F986" t="str">
        <f t="shared" si="28"/>
        <v/>
      </c>
      <c r="G986" t="str">
        <f t="shared" si="29"/>
        <v/>
      </c>
    </row>
    <row r="987" spans="1:7">
      <c r="A987" s="57">
        <f>INDEX('1月'!$A$1:$E$2000,ROW()-$B$5+2,1)</f>
        <v>0</v>
      </c>
      <c r="B987" s="55" t="str">
        <f>INDEX('1月'!$A$1:$E$2000,ROW()-$B$5+2,2)&amp;IF(INDEX('1月'!$A$1:$E$2000,ROW()-$B$5+2,3)="","","／"&amp;INDEX('1月'!$A$1:$E$2000,ROW()-$B$5+2,3))</f>
        <v/>
      </c>
      <c r="C987" s="57">
        <f>INDEX('1月'!$A$1:$E$2000,ROW()-$B$5+2,4)</f>
        <v>0</v>
      </c>
      <c r="D987" s="64">
        <f>INDEX('1月'!$A$1:$E$2000,ROW()-$B$5+2,5)</f>
        <v>0</v>
      </c>
      <c r="E987" s="65">
        <f>DATE(設定・集計!$B$2,INT(A987/100),A987-INT(A987/100)*100)</f>
        <v>43799</v>
      </c>
      <c r="F987" t="str">
        <f t="shared" si="28"/>
        <v/>
      </c>
      <c r="G987" t="str">
        <f t="shared" si="29"/>
        <v/>
      </c>
    </row>
    <row r="988" spans="1:7">
      <c r="A988" s="57">
        <f>INDEX('1月'!$A$1:$E$2000,ROW()-$B$5+2,1)</f>
        <v>0</v>
      </c>
      <c r="B988" s="55" t="str">
        <f>INDEX('1月'!$A$1:$E$2000,ROW()-$B$5+2,2)&amp;IF(INDEX('1月'!$A$1:$E$2000,ROW()-$B$5+2,3)="","","／"&amp;INDEX('1月'!$A$1:$E$2000,ROW()-$B$5+2,3))</f>
        <v/>
      </c>
      <c r="C988" s="57">
        <f>INDEX('1月'!$A$1:$E$2000,ROW()-$B$5+2,4)</f>
        <v>0</v>
      </c>
      <c r="D988" s="64">
        <f>INDEX('1月'!$A$1:$E$2000,ROW()-$B$5+2,5)</f>
        <v>0</v>
      </c>
      <c r="E988" s="65">
        <f>DATE(設定・集計!$B$2,INT(A988/100),A988-INT(A988/100)*100)</f>
        <v>43799</v>
      </c>
      <c r="F988" t="str">
        <f t="shared" si="28"/>
        <v/>
      </c>
      <c r="G988" t="str">
        <f t="shared" si="29"/>
        <v/>
      </c>
    </row>
    <row r="989" spans="1:7">
      <c r="A989" s="57">
        <f>INDEX('1月'!$A$1:$E$2000,ROW()-$B$5+2,1)</f>
        <v>0</v>
      </c>
      <c r="B989" s="55" t="str">
        <f>INDEX('1月'!$A$1:$E$2000,ROW()-$B$5+2,2)&amp;IF(INDEX('1月'!$A$1:$E$2000,ROW()-$B$5+2,3)="","","／"&amp;INDEX('1月'!$A$1:$E$2000,ROW()-$B$5+2,3))</f>
        <v/>
      </c>
      <c r="C989" s="57">
        <f>INDEX('1月'!$A$1:$E$2000,ROW()-$B$5+2,4)</f>
        <v>0</v>
      </c>
      <c r="D989" s="64">
        <f>INDEX('1月'!$A$1:$E$2000,ROW()-$B$5+2,5)</f>
        <v>0</v>
      </c>
      <c r="E989" s="65">
        <f>DATE(設定・集計!$B$2,INT(A989/100),A989-INT(A989/100)*100)</f>
        <v>43799</v>
      </c>
      <c r="F989" t="str">
        <f t="shared" si="28"/>
        <v/>
      </c>
      <c r="G989" t="str">
        <f t="shared" si="29"/>
        <v/>
      </c>
    </row>
    <row r="990" spans="1:7">
      <c r="A990" s="57">
        <f>INDEX('1月'!$A$1:$E$2000,ROW()-$B$5+2,1)</f>
        <v>0</v>
      </c>
      <c r="B990" s="55" t="str">
        <f>INDEX('1月'!$A$1:$E$2000,ROW()-$B$5+2,2)&amp;IF(INDEX('1月'!$A$1:$E$2000,ROW()-$B$5+2,3)="","","／"&amp;INDEX('1月'!$A$1:$E$2000,ROW()-$B$5+2,3))</f>
        <v/>
      </c>
      <c r="C990" s="57">
        <f>INDEX('1月'!$A$1:$E$2000,ROW()-$B$5+2,4)</f>
        <v>0</v>
      </c>
      <c r="D990" s="64">
        <f>INDEX('1月'!$A$1:$E$2000,ROW()-$B$5+2,5)</f>
        <v>0</v>
      </c>
      <c r="E990" s="65">
        <f>DATE(設定・集計!$B$2,INT(A990/100),A990-INT(A990/100)*100)</f>
        <v>43799</v>
      </c>
      <c r="F990" t="str">
        <f t="shared" si="28"/>
        <v/>
      </c>
      <c r="G990" t="str">
        <f t="shared" si="29"/>
        <v/>
      </c>
    </row>
    <row r="991" spans="1:7">
      <c r="A991" s="57">
        <f>INDEX('1月'!$A$1:$E$2000,ROW()-$B$5+2,1)</f>
        <v>0</v>
      </c>
      <c r="B991" s="55" t="str">
        <f>INDEX('1月'!$A$1:$E$2000,ROW()-$B$5+2,2)&amp;IF(INDEX('1月'!$A$1:$E$2000,ROW()-$B$5+2,3)="","","／"&amp;INDEX('1月'!$A$1:$E$2000,ROW()-$B$5+2,3))</f>
        <v/>
      </c>
      <c r="C991" s="57">
        <f>INDEX('1月'!$A$1:$E$2000,ROW()-$B$5+2,4)</f>
        <v>0</v>
      </c>
      <c r="D991" s="64">
        <f>INDEX('1月'!$A$1:$E$2000,ROW()-$B$5+2,5)</f>
        <v>0</v>
      </c>
      <c r="E991" s="65">
        <f>DATE(設定・集計!$B$2,INT(A991/100),A991-INT(A991/100)*100)</f>
        <v>43799</v>
      </c>
      <c r="F991" t="str">
        <f t="shared" si="28"/>
        <v/>
      </c>
      <c r="G991" t="str">
        <f t="shared" si="29"/>
        <v/>
      </c>
    </row>
    <row r="992" spans="1:7">
      <c r="A992" s="57">
        <f>INDEX('1月'!$A$1:$E$2000,ROW()-$B$5+2,1)</f>
        <v>0</v>
      </c>
      <c r="B992" s="55" t="str">
        <f>INDEX('1月'!$A$1:$E$2000,ROW()-$B$5+2,2)&amp;IF(INDEX('1月'!$A$1:$E$2000,ROW()-$B$5+2,3)="","","／"&amp;INDEX('1月'!$A$1:$E$2000,ROW()-$B$5+2,3))</f>
        <v/>
      </c>
      <c r="C992" s="57">
        <f>INDEX('1月'!$A$1:$E$2000,ROW()-$B$5+2,4)</f>
        <v>0</v>
      </c>
      <c r="D992" s="64">
        <f>INDEX('1月'!$A$1:$E$2000,ROW()-$B$5+2,5)</f>
        <v>0</v>
      </c>
      <c r="E992" s="65">
        <f>DATE(設定・集計!$B$2,INT(A992/100),A992-INT(A992/100)*100)</f>
        <v>43799</v>
      </c>
      <c r="F992" t="str">
        <f t="shared" si="28"/>
        <v/>
      </c>
      <c r="G992" t="str">
        <f t="shared" si="29"/>
        <v/>
      </c>
    </row>
    <row r="993" spans="1:7">
      <c r="A993" s="57">
        <f>INDEX('1月'!$A$1:$E$2000,ROW()-$B$5+2,1)</f>
        <v>0</v>
      </c>
      <c r="B993" s="55" t="str">
        <f>INDEX('1月'!$A$1:$E$2000,ROW()-$B$5+2,2)&amp;IF(INDEX('1月'!$A$1:$E$2000,ROW()-$B$5+2,3)="","","／"&amp;INDEX('1月'!$A$1:$E$2000,ROW()-$B$5+2,3))</f>
        <v/>
      </c>
      <c r="C993" s="57">
        <f>INDEX('1月'!$A$1:$E$2000,ROW()-$B$5+2,4)</f>
        <v>0</v>
      </c>
      <c r="D993" s="64">
        <f>INDEX('1月'!$A$1:$E$2000,ROW()-$B$5+2,5)</f>
        <v>0</v>
      </c>
      <c r="E993" s="65">
        <f>DATE(設定・集計!$B$2,INT(A993/100),A993-INT(A993/100)*100)</f>
        <v>43799</v>
      </c>
      <c r="F993" t="str">
        <f t="shared" si="28"/>
        <v/>
      </c>
      <c r="G993" t="str">
        <f t="shared" si="29"/>
        <v/>
      </c>
    </row>
    <row r="994" spans="1:7">
      <c r="A994" s="57">
        <f>INDEX('1月'!$A$1:$E$2000,ROW()-$B$5+2,1)</f>
        <v>0</v>
      </c>
      <c r="B994" s="55" t="str">
        <f>INDEX('1月'!$A$1:$E$2000,ROW()-$B$5+2,2)&amp;IF(INDEX('1月'!$A$1:$E$2000,ROW()-$B$5+2,3)="","","／"&amp;INDEX('1月'!$A$1:$E$2000,ROW()-$B$5+2,3))</f>
        <v/>
      </c>
      <c r="C994" s="57">
        <f>INDEX('1月'!$A$1:$E$2000,ROW()-$B$5+2,4)</f>
        <v>0</v>
      </c>
      <c r="D994" s="64">
        <f>INDEX('1月'!$A$1:$E$2000,ROW()-$B$5+2,5)</f>
        <v>0</v>
      </c>
      <c r="E994" s="65">
        <f>DATE(設定・集計!$B$2,INT(A994/100),A994-INT(A994/100)*100)</f>
        <v>43799</v>
      </c>
      <c r="F994" t="str">
        <f t="shared" si="28"/>
        <v/>
      </c>
      <c r="G994" t="str">
        <f t="shared" si="29"/>
        <v/>
      </c>
    </row>
    <row r="995" spans="1:7">
      <c r="A995" s="57">
        <f>INDEX('1月'!$A$1:$E$2000,ROW()-$B$5+2,1)</f>
        <v>0</v>
      </c>
      <c r="B995" s="55" t="str">
        <f>INDEX('1月'!$A$1:$E$2000,ROW()-$B$5+2,2)&amp;IF(INDEX('1月'!$A$1:$E$2000,ROW()-$B$5+2,3)="","","／"&amp;INDEX('1月'!$A$1:$E$2000,ROW()-$B$5+2,3))</f>
        <v/>
      </c>
      <c r="C995" s="57">
        <f>INDEX('1月'!$A$1:$E$2000,ROW()-$B$5+2,4)</f>
        <v>0</v>
      </c>
      <c r="D995" s="64">
        <f>INDEX('1月'!$A$1:$E$2000,ROW()-$B$5+2,5)</f>
        <v>0</v>
      </c>
      <c r="E995" s="65">
        <f>DATE(設定・集計!$B$2,INT(A995/100),A995-INT(A995/100)*100)</f>
        <v>43799</v>
      </c>
      <c r="F995" t="str">
        <f t="shared" si="28"/>
        <v/>
      </c>
      <c r="G995" t="str">
        <f t="shared" si="29"/>
        <v/>
      </c>
    </row>
    <row r="996" spans="1:7">
      <c r="A996" s="57">
        <f>INDEX('1月'!$A$1:$E$2000,ROW()-$B$5+2,1)</f>
        <v>0</v>
      </c>
      <c r="B996" s="55" t="str">
        <f>INDEX('1月'!$A$1:$E$2000,ROW()-$B$5+2,2)&amp;IF(INDEX('1月'!$A$1:$E$2000,ROW()-$B$5+2,3)="","","／"&amp;INDEX('1月'!$A$1:$E$2000,ROW()-$B$5+2,3))</f>
        <v/>
      </c>
      <c r="C996" s="57">
        <f>INDEX('1月'!$A$1:$E$2000,ROW()-$B$5+2,4)</f>
        <v>0</v>
      </c>
      <c r="D996" s="64">
        <f>INDEX('1月'!$A$1:$E$2000,ROW()-$B$5+2,5)</f>
        <v>0</v>
      </c>
      <c r="E996" s="65">
        <f>DATE(設定・集計!$B$2,INT(A996/100),A996-INT(A996/100)*100)</f>
        <v>43799</v>
      </c>
      <c r="F996" t="str">
        <f t="shared" si="28"/>
        <v/>
      </c>
      <c r="G996" t="str">
        <f t="shared" si="29"/>
        <v/>
      </c>
    </row>
    <row r="997" spans="1:7">
      <c r="A997" s="57">
        <f>INDEX('1月'!$A$1:$E$2000,ROW()-$B$5+2,1)</f>
        <v>0</v>
      </c>
      <c r="B997" s="55" t="str">
        <f>INDEX('1月'!$A$1:$E$2000,ROW()-$B$5+2,2)&amp;IF(INDEX('1月'!$A$1:$E$2000,ROW()-$B$5+2,3)="","","／"&amp;INDEX('1月'!$A$1:$E$2000,ROW()-$B$5+2,3))</f>
        <v/>
      </c>
      <c r="C997" s="57">
        <f>INDEX('1月'!$A$1:$E$2000,ROW()-$B$5+2,4)</f>
        <v>0</v>
      </c>
      <c r="D997" s="64">
        <f>INDEX('1月'!$A$1:$E$2000,ROW()-$B$5+2,5)</f>
        <v>0</v>
      </c>
      <c r="E997" s="65">
        <f>DATE(設定・集計!$B$2,INT(A997/100),A997-INT(A997/100)*100)</f>
        <v>43799</v>
      </c>
      <c r="F997" t="str">
        <f t="shared" si="28"/>
        <v/>
      </c>
      <c r="G997" t="str">
        <f t="shared" si="29"/>
        <v/>
      </c>
    </row>
    <row r="998" spans="1:7">
      <c r="A998" s="57">
        <f>INDEX('1月'!$A$1:$E$2000,ROW()-$B$5+2,1)</f>
        <v>0</v>
      </c>
      <c r="B998" s="55" t="str">
        <f>INDEX('1月'!$A$1:$E$2000,ROW()-$B$5+2,2)&amp;IF(INDEX('1月'!$A$1:$E$2000,ROW()-$B$5+2,3)="","","／"&amp;INDEX('1月'!$A$1:$E$2000,ROW()-$B$5+2,3))</f>
        <v/>
      </c>
      <c r="C998" s="57">
        <f>INDEX('1月'!$A$1:$E$2000,ROW()-$B$5+2,4)</f>
        <v>0</v>
      </c>
      <c r="D998" s="64">
        <f>INDEX('1月'!$A$1:$E$2000,ROW()-$B$5+2,5)</f>
        <v>0</v>
      </c>
      <c r="E998" s="65">
        <f>DATE(設定・集計!$B$2,INT(A998/100),A998-INT(A998/100)*100)</f>
        <v>43799</v>
      </c>
      <c r="F998" t="str">
        <f t="shared" ref="F998:F1061" si="30">IF(A998=0,"",A998*10000+ROW())</f>
        <v/>
      </c>
      <c r="G998" t="str">
        <f t="shared" si="29"/>
        <v/>
      </c>
    </row>
    <row r="999" spans="1:7">
      <c r="A999" s="57">
        <f>INDEX('1月'!$A$1:$E$2000,ROW()-$B$5+2,1)</f>
        <v>0</v>
      </c>
      <c r="B999" s="55" t="str">
        <f>INDEX('1月'!$A$1:$E$2000,ROW()-$B$5+2,2)&amp;IF(INDEX('1月'!$A$1:$E$2000,ROW()-$B$5+2,3)="","","／"&amp;INDEX('1月'!$A$1:$E$2000,ROW()-$B$5+2,3))</f>
        <v/>
      </c>
      <c r="C999" s="57">
        <f>INDEX('1月'!$A$1:$E$2000,ROW()-$B$5+2,4)</f>
        <v>0</v>
      </c>
      <c r="D999" s="64">
        <f>INDEX('1月'!$A$1:$E$2000,ROW()-$B$5+2,5)</f>
        <v>0</v>
      </c>
      <c r="E999" s="65">
        <f>DATE(設定・集計!$B$2,INT(A999/100),A999-INT(A999/100)*100)</f>
        <v>43799</v>
      </c>
      <c r="F999" t="str">
        <f t="shared" si="30"/>
        <v/>
      </c>
      <c r="G999" t="str">
        <f t="shared" si="29"/>
        <v/>
      </c>
    </row>
    <row r="1000" spans="1:7">
      <c r="A1000" s="57">
        <f>INDEX('1月'!$A$1:$E$2000,ROW()-$B$5+2,1)</f>
        <v>0</v>
      </c>
      <c r="B1000" s="55" t="str">
        <f>INDEX('1月'!$A$1:$E$2000,ROW()-$B$5+2,2)&amp;IF(INDEX('1月'!$A$1:$E$2000,ROW()-$B$5+2,3)="","","／"&amp;INDEX('1月'!$A$1:$E$2000,ROW()-$B$5+2,3))</f>
        <v/>
      </c>
      <c r="C1000" s="57">
        <f>INDEX('1月'!$A$1:$E$2000,ROW()-$B$5+2,4)</f>
        <v>0</v>
      </c>
      <c r="D1000" s="64">
        <f>INDEX('1月'!$A$1:$E$2000,ROW()-$B$5+2,5)</f>
        <v>0</v>
      </c>
      <c r="E1000" s="65">
        <f>DATE(設定・集計!$B$2,INT(A1000/100),A1000-INT(A1000/100)*100)</f>
        <v>43799</v>
      </c>
      <c r="F1000" t="str">
        <f t="shared" si="30"/>
        <v/>
      </c>
      <c r="G1000" t="str">
        <f t="shared" si="29"/>
        <v/>
      </c>
    </row>
    <row r="1001" spans="1:7">
      <c r="A1001" s="57">
        <f>INDEX('1月'!$A$1:$E$2000,ROW()-$B$5+2,1)</f>
        <v>0</v>
      </c>
      <c r="B1001" s="55" t="str">
        <f>INDEX('1月'!$A$1:$E$2000,ROW()-$B$5+2,2)&amp;IF(INDEX('1月'!$A$1:$E$2000,ROW()-$B$5+2,3)="","","／"&amp;INDEX('1月'!$A$1:$E$2000,ROW()-$B$5+2,3))</f>
        <v/>
      </c>
      <c r="C1001" s="57">
        <f>INDEX('1月'!$A$1:$E$2000,ROW()-$B$5+2,4)</f>
        <v>0</v>
      </c>
      <c r="D1001" s="64">
        <f>INDEX('1月'!$A$1:$E$2000,ROW()-$B$5+2,5)</f>
        <v>0</v>
      </c>
      <c r="E1001" s="65">
        <f>DATE(設定・集計!$B$2,INT(A1001/100),A1001-INT(A1001/100)*100)</f>
        <v>43799</v>
      </c>
      <c r="F1001" t="str">
        <f t="shared" si="30"/>
        <v/>
      </c>
      <c r="G1001" t="str">
        <f t="shared" si="29"/>
        <v/>
      </c>
    </row>
    <row r="1002" spans="1:7">
      <c r="A1002" s="57">
        <f>INDEX('1月'!$A$1:$E$2000,ROW()-$B$5+2,1)</f>
        <v>0</v>
      </c>
      <c r="B1002" s="55" t="str">
        <f>INDEX('1月'!$A$1:$E$2000,ROW()-$B$5+2,2)&amp;IF(INDEX('1月'!$A$1:$E$2000,ROW()-$B$5+2,3)="","","／"&amp;INDEX('1月'!$A$1:$E$2000,ROW()-$B$5+2,3))</f>
        <v/>
      </c>
      <c r="C1002" s="57">
        <f>INDEX('1月'!$A$1:$E$2000,ROW()-$B$5+2,4)</f>
        <v>0</v>
      </c>
      <c r="D1002" s="64">
        <f>INDEX('1月'!$A$1:$E$2000,ROW()-$B$5+2,5)</f>
        <v>0</v>
      </c>
      <c r="E1002" s="65">
        <f>DATE(設定・集計!$B$2,INT(A1002/100),A1002-INT(A1002/100)*100)</f>
        <v>43799</v>
      </c>
      <c r="F1002" t="str">
        <f t="shared" si="30"/>
        <v/>
      </c>
      <c r="G1002" t="str">
        <f t="shared" si="29"/>
        <v/>
      </c>
    </row>
    <row r="1003" spans="1:7">
      <c r="A1003" s="57">
        <f>INDEX('1月'!$A$1:$E$2000,ROW()-$B$5+2,1)</f>
        <v>0</v>
      </c>
      <c r="B1003" s="55" t="str">
        <f>INDEX('1月'!$A$1:$E$2000,ROW()-$B$5+2,2)&amp;IF(INDEX('1月'!$A$1:$E$2000,ROW()-$B$5+2,3)="","","／"&amp;INDEX('1月'!$A$1:$E$2000,ROW()-$B$5+2,3))</f>
        <v/>
      </c>
      <c r="C1003" s="57">
        <f>INDEX('1月'!$A$1:$E$2000,ROW()-$B$5+2,4)</f>
        <v>0</v>
      </c>
      <c r="D1003" s="64">
        <f>INDEX('1月'!$A$1:$E$2000,ROW()-$B$5+2,5)</f>
        <v>0</v>
      </c>
      <c r="E1003" s="65">
        <f>DATE(設定・集計!$B$2,INT(A1003/100),A1003-INT(A1003/100)*100)</f>
        <v>43799</v>
      </c>
      <c r="F1003" t="str">
        <f t="shared" si="30"/>
        <v/>
      </c>
      <c r="G1003" t="str">
        <f t="shared" si="29"/>
        <v/>
      </c>
    </row>
    <row r="1004" spans="1:7">
      <c r="A1004" s="57">
        <f>INDEX('1月'!$A$1:$E$2000,ROW()-$B$5+2,1)</f>
        <v>0</v>
      </c>
      <c r="B1004" s="55" t="str">
        <f>INDEX('1月'!$A$1:$E$2000,ROW()-$B$5+2,2)&amp;IF(INDEX('1月'!$A$1:$E$2000,ROW()-$B$5+2,3)="","","／"&amp;INDEX('1月'!$A$1:$E$2000,ROW()-$B$5+2,3))</f>
        <v/>
      </c>
      <c r="C1004" s="57">
        <f>INDEX('1月'!$A$1:$E$2000,ROW()-$B$5+2,4)</f>
        <v>0</v>
      </c>
      <c r="D1004" s="64">
        <f>INDEX('1月'!$A$1:$E$2000,ROW()-$B$5+2,5)</f>
        <v>0</v>
      </c>
      <c r="E1004" s="65">
        <f>DATE(設定・集計!$B$2,INT(A1004/100),A1004-INT(A1004/100)*100)</f>
        <v>43799</v>
      </c>
      <c r="F1004" t="str">
        <f t="shared" si="30"/>
        <v/>
      </c>
      <c r="G1004" t="str">
        <f t="shared" si="29"/>
        <v/>
      </c>
    </row>
    <row r="1005" spans="1:7">
      <c r="A1005" s="57">
        <f>INDEX('1月'!$A$1:$E$2000,ROW()-$B$5+2,1)</f>
        <v>0</v>
      </c>
      <c r="B1005" s="55" t="str">
        <f>INDEX('1月'!$A$1:$E$2000,ROW()-$B$5+2,2)&amp;IF(INDEX('1月'!$A$1:$E$2000,ROW()-$B$5+2,3)="","","／"&amp;INDEX('1月'!$A$1:$E$2000,ROW()-$B$5+2,3))</f>
        <v/>
      </c>
      <c r="C1005" s="57">
        <f>INDEX('1月'!$A$1:$E$2000,ROW()-$B$5+2,4)</f>
        <v>0</v>
      </c>
      <c r="D1005" s="64">
        <f>INDEX('1月'!$A$1:$E$2000,ROW()-$B$5+2,5)</f>
        <v>0</v>
      </c>
      <c r="E1005" s="65">
        <f>DATE(設定・集計!$B$2,INT(A1005/100),A1005-INT(A1005/100)*100)</f>
        <v>43799</v>
      </c>
      <c r="F1005" t="str">
        <f t="shared" si="30"/>
        <v/>
      </c>
      <c r="G1005" t="str">
        <f t="shared" si="29"/>
        <v/>
      </c>
    </row>
    <row r="1006" spans="1:7">
      <c r="A1006" s="57">
        <f>INDEX('1月'!$A$1:$E$2000,ROW()-$B$5+2,1)</f>
        <v>0</v>
      </c>
      <c r="B1006" s="55" t="str">
        <f>INDEX('1月'!$A$1:$E$2000,ROW()-$B$5+2,2)&amp;IF(INDEX('1月'!$A$1:$E$2000,ROW()-$B$5+2,3)="","","／"&amp;INDEX('1月'!$A$1:$E$2000,ROW()-$B$5+2,3))</f>
        <v/>
      </c>
      <c r="C1006" s="57">
        <f>INDEX('1月'!$A$1:$E$2000,ROW()-$B$5+2,4)</f>
        <v>0</v>
      </c>
      <c r="D1006" s="64">
        <f>INDEX('1月'!$A$1:$E$2000,ROW()-$B$5+2,5)</f>
        <v>0</v>
      </c>
      <c r="E1006" s="65">
        <f>DATE(設定・集計!$B$2,INT(A1006/100),A1006-INT(A1006/100)*100)</f>
        <v>43799</v>
      </c>
      <c r="F1006" t="str">
        <f t="shared" si="30"/>
        <v/>
      </c>
      <c r="G1006" t="str">
        <f t="shared" si="29"/>
        <v/>
      </c>
    </row>
    <row r="1007" spans="1:7">
      <c r="A1007" s="57">
        <f>INDEX('1月'!$A$1:$E$2000,ROW()-$B$5+2,1)</f>
        <v>0</v>
      </c>
      <c r="B1007" s="55" t="str">
        <f>INDEX('1月'!$A$1:$E$2000,ROW()-$B$5+2,2)&amp;IF(INDEX('1月'!$A$1:$E$2000,ROW()-$B$5+2,3)="","","／"&amp;INDEX('1月'!$A$1:$E$2000,ROW()-$B$5+2,3))</f>
        <v/>
      </c>
      <c r="C1007" s="57">
        <f>INDEX('1月'!$A$1:$E$2000,ROW()-$B$5+2,4)</f>
        <v>0</v>
      </c>
      <c r="D1007" s="64">
        <f>INDEX('1月'!$A$1:$E$2000,ROW()-$B$5+2,5)</f>
        <v>0</v>
      </c>
      <c r="E1007" s="65">
        <f>DATE(設定・集計!$B$2,INT(A1007/100),A1007-INT(A1007/100)*100)</f>
        <v>43799</v>
      </c>
      <c r="F1007" t="str">
        <f t="shared" si="30"/>
        <v/>
      </c>
      <c r="G1007" t="str">
        <f t="shared" ref="G1007:G1070" si="31">IF(F1007="","",RANK(F1007,$F$46:$F$6000,1))</f>
        <v/>
      </c>
    </row>
    <row r="1008" spans="1:7">
      <c r="A1008" s="57">
        <f>INDEX('1月'!$A$1:$E$2000,ROW()-$B$5+2,1)</f>
        <v>0</v>
      </c>
      <c r="B1008" s="55" t="str">
        <f>INDEX('1月'!$A$1:$E$2000,ROW()-$B$5+2,2)&amp;IF(INDEX('1月'!$A$1:$E$2000,ROW()-$B$5+2,3)="","","／"&amp;INDEX('1月'!$A$1:$E$2000,ROW()-$B$5+2,3))</f>
        <v/>
      </c>
      <c r="C1008" s="57">
        <f>INDEX('1月'!$A$1:$E$2000,ROW()-$B$5+2,4)</f>
        <v>0</v>
      </c>
      <c r="D1008" s="64">
        <f>INDEX('1月'!$A$1:$E$2000,ROW()-$B$5+2,5)</f>
        <v>0</v>
      </c>
      <c r="E1008" s="65">
        <f>DATE(設定・集計!$B$2,INT(A1008/100),A1008-INT(A1008/100)*100)</f>
        <v>43799</v>
      </c>
      <c r="F1008" t="str">
        <f t="shared" si="30"/>
        <v/>
      </c>
      <c r="G1008" t="str">
        <f t="shared" si="31"/>
        <v/>
      </c>
    </row>
    <row r="1009" spans="1:7">
      <c r="A1009" s="57">
        <f>INDEX('1月'!$A$1:$E$2000,ROW()-$B$5+2,1)</f>
        <v>0</v>
      </c>
      <c r="B1009" s="55" t="str">
        <f>INDEX('1月'!$A$1:$E$2000,ROW()-$B$5+2,2)&amp;IF(INDEX('1月'!$A$1:$E$2000,ROW()-$B$5+2,3)="","","／"&amp;INDEX('1月'!$A$1:$E$2000,ROW()-$B$5+2,3))</f>
        <v/>
      </c>
      <c r="C1009" s="57">
        <f>INDEX('1月'!$A$1:$E$2000,ROW()-$B$5+2,4)</f>
        <v>0</v>
      </c>
      <c r="D1009" s="64">
        <f>INDEX('1月'!$A$1:$E$2000,ROW()-$B$5+2,5)</f>
        <v>0</v>
      </c>
      <c r="E1009" s="65">
        <f>DATE(設定・集計!$B$2,INT(A1009/100),A1009-INT(A1009/100)*100)</f>
        <v>43799</v>
      </c>
      <c r="F1009" t="str">
        <f t="shared" si="30"/>
        <v/>
      </c>
      <c r="G1009" t="str">
        <f t="shared" si="31"/>
        <v/>
      </c>
    </row>
    <row r="1010" spans="1:7">
      <c r="A1010" s="57">
        <f>INDEX('1月'!$A$1:$E$2000,ROW()-$B$5+2,1)</f>
        <v>0</v>
      </c>
      <c r="B1010" s="55" t="str">
        <f>INDEX('1月'!$A$1:$E$2000,ROW()-$B$5+2,2)&amp;IF(INDEX('1月'!$A$1:$E$2000,ROW()-$B$5+2,3)="","","／"&amp;INDEX('1月'!$A$1:$E$2000,ROW()-$B$5+2,3))</f>
        <v/>
      </c>
      <c r="C1010" s="57">
        <f>INDEX('1月'!$A$1:$E$2000,ROW()-$B$5+2,4)</f>
        <v>0</v>
      </c>
      <c r="D1010" s="64">
        <f>INDEX('1月'!$A$1:$E$2000,ROW()-$B$5+2,5)</f>
        <v>0</v>
      </c>
      <c r="E1010" s="65">
        <f>DATE(設定・集計!$B$2,INT(A1010/100),A1010-INT(A1010/100)*100)</f>
        <v>43799</v>
      </c>
      <c r="F1010" t="str">
        <f t="shared" si="30"/>
        <v/>
      </c>
      <c r="G1010" t="str">
        <f t="shared" si="31"/>
        <v/>
      </c>
    </row>
    <row r="1011" spans="1:7">
      <c r="A1011" s="57">
        <f>INDEX('1月'!$A$1:$E$2000,ROW()-$B$5+2,1)</f>
        <v>0</v>
      </c>
      <c r="B1011" s="55" t="str">
        <f>INDEX('1月'!$A$1:$E$2000,ROW()-$B$5+2,2)&amp;IF(INDEX('1月'!$A$1:$E$2000,ROW()-$B$5+2,3)="","","／"&amp;INDEX('1月'!$A$1:$E$2000,ROW()-$B$5+2,3))</f>
        <v/>
      </c>
      <c r="C1011" s="57">
        <f>INDEX('1月'!$A$1:$E$2000,ROW()-$B$5+2,4)</f>
        <v>0</v>
      </c>
      <c r="D1011" s="64">
        <f>INDEX('1月'!$A$1:$E$2000,ROW()-$B$5+2,5)</f>
        <v>0</v>
      </c>
      <c r="E1011" s="65">
        <f>DATE(設定・集計!$B$2,INT(A1011/100),A1011-INT(A1011/100)*100)</f>
        <v>43799</v>
      </c>
      <c r="F1011" t="str">
        <f t="shared" si="30"/>
        <v/>
      </c>
      <c r="G1011" t="str">
        <f t="shared" si="31"/>
        <v/>
      </c>
    </row>
    <row r="1012" spans="1:7">
      <c r="A1012" s="57">
        <f>INDEX('1月'!$A$1:$E$2000,ROW()-$B$5+2,1)</f>
        <v>0</v>
      </c>
      <c r="B1012" s="55" t="str">
        <f>INDEX('1月'!$A$1:$E$2000,ROW()-$B$5+2,2)&amp;IF(INDEX('1月'!$A$1:$E$2000,ROW()-$B$5+2,3)="","","／"&amp;INDEX('1月'!$A$1:$E$2000,ROW()-$B$5+2,3))</f>
        <v/>
      </c>
      <c r="C1012" s="57">
        <f>INDEX('1月'!$A$1:$E$2000,ROW()-$B$5+2,4)</f>
        <v>0</v>
      </c>
      <c r="D1012" s="64">
        <f>INDEX('1月'!$A$1:$E$2000,ROW()-$B$5+2,5)</f>
        <v>0</v>
      </c>
      <c r="E1012" s="65">
        <f>DATE(設定・集計!$B$2,INT(A1012/100),A1012-INT(A1012/100)*100)</f>
        <v>43799</v>
      </c>
      <c r="F1012" t="str">
        <f t="shared" si="30"/>
        <v/>
      </c>
      <c r="G1012" t="str">
        <f t="shared" si="31"/>
        <v/>
      </c>
    </row>
    <row r="1013" spans="1:7">
      <c r="A1013" s="57">
        <f>INDEX('1月'!$A$1:$E$2000,ROW()-$B$5+2,1)</f>
        <v>0</v>
      </c>
      <c r="B1013" s="55" t="str">
        <f>INDEX('1月'!$A$1:$E$2000,ROW()-$B$5+2,2)&amp;IF(INDEX('1月'!$A$1:$E$2000,ROW()-$B$5+2,3)="","","／"&amp;INDEX('1月'!$A$1:$E$2000,ROW()-$B$5+2,3))</f>
        <v/>
      </c>
      <c r="C1013" s="57">
        <f>INDEX('1月'!$A$1:$E$2000,ROW()-$B$5+2,4)</f>
        <v>0</v>
      </c>
      <c r="D1013" s="64">
        <f>INDEX('1月'!$A$1:$E$2000,ROW()-$B$5+2,5)</f>
        <v>0</v>
      </c>
      <c r="E1013" s="65">
        <f>DATE(設定・集計!$B$2,INT(A1013/100),A1013-INT(A1013/100)*100)</f>
        <v>43799</v>
      </c>
      <c r="F1013" t="str">
        <f t="shared" si="30"/>
        <v/>
      </c>
      <c r="G1013" t="str">
        <f t="shared" si="31"/>
        <v/>
      </c>
    </row>
    <row r="1014" spans="1:7">
      <c r="A1014" s="57">
        <f>INDEX('1月'!$A$1:$E$2000,ROW()-$B$5+2,1)</f>
        <v>0</v>
      </c>
      <c r="B1014" s="55" t="str">
        <f>INDEX('1月'!$A$1:$E$2000,ROW()-$B$5+2,2)&amp;IF(INDEX('1月'!$A$1:$E$2000,ROW()-$B$5+2,3)="","","／"&amp;INDEX('1月'!$A$1:$E$2000,ROW()-$B$5+2,3))</f>
        <v/>
      </c>
      <c r="C1014" s="57">
        <f>INDEX('1月'!$A$1:$E$2000,ROW()-$B$5+2,4)</f>
        <v>0</v>
      </c>
      <c r="D1014" s="64">
        <f>INDEX('1月'!$A$1:$E$2000,ROW()-$B$5+2,5)</f>
        <v>0</v>
      </c>
      <c r="E1014" s="65">
        <f>DATE(設定・集計!$B$2,INT(A1014/100),A1014-INT(A1014/100)*100)</f>
        <v>43799</v>
      </c>
      <c r="F1014" t="str">
        <f t="shared" si="30"/>
        <v/>
      </c>
      <c r="G1014" t="str">
        <f t="shared" si="31"/>
        <v/>
      </c>
    </row>
    <row r="1015" spans="1:7">
      <c r="A1015" s="57">
        <f>INDEX('1月'!$A$1:$E$2000,ROW()-$B$5+2,1)</f>
        <v>0</v>
      </c>
      <c r="B1015" s="55" t="str">
        <f>INDEX('1月'!$A$1:$E$2000,ROW()-$B$5+2,2)&amp;IF(INDEX('1月'!$A$1:$E$2000,ROW()-$B$5+2,3)="","","／"&amp;INDEX('1月'!$A$1:$E$2000,ROW()-$B$5+2,3))</f>
        <v/>
      </c>
      <c r="C1015" s="57">
        <f>INDEX('1月'!$A$1:$E$2000,ROW()-$B$5+2,4)</f>
        <v>0</v>
      </c>
      <c r="D1015" s="64">
        <f>INDEX('1月'!$A$1:$E$2000,ROW()-$B$5+2,5)</f>
        <v>0</v>
      </c>
      <c r="E1015" s="65">
        <f>DATE(設定・集計!$B$2,INT(A1015/100),A1015-INT(A1015/100)*100)</f>
        <v>43799</v>
      </c>
      <c r="F1015" t="str">
        <f t="shared" si="30"/>
        <v/>
      </c>
      <c r="G1015" t="str">
        <f t="shared" si="31"/>
        <v/>
      </c>
    </row>
    <row r="1016" spans="1:7">
      <c r="A1016" s="57">
        <f>INDEX('1月'!$A$1:$E$2000,ROW()-$B$5+2,1)</f>
        <v>0</v>
      </c>
      <c r="B1016" s="55" t="str">
        <f>INDEX('1月'!$A$1:$E$2000,ROW()-$B$5+2,2)&amp;IF(INDEX('1月'!$A$1:$E$2000,ROW()-$B$5+2,3)="","","／"&amp;INDEX('1月'!$A$1:$E$2000,ROW()-$B$5+2,3))</f>
        <v/>
      </c>
      <c r="C1016" s="57">
        <f>INDEX('1月'!$A$1:$E$2000,ROW()-$B$5+2,4)</f>
        <v>0</v>
      </c>
      <c r="D1016" s="64">
        <f>INDEX('1月'!$A$1:$E$2000,ROW()-$B$5+2,5)</f>
        <v>0</v>
      </c>
      <c r="E1016" s="65">
        <f>DATE(設定・集計!$B$2,INT(A1016/100),A1016-INT(A1016/100)*100)</f>
        <v>43799</v>
      </c>
      <c r="F1016" t="str">
        <f t="shared" si="30"/>
        <v/>
      </c>
      <c r="G1016" t="str">
        <f t="shared" si="31"/>
        <v/>
      </c>
    </row>
    <row r="1017" spans="1:7">
      <c r="A1017" s="57">
        <f>INDEX('1月'!$A$1:$E$2000,ROW()-$B$5+2,1)</f>
        <v>0</v>
      </c>
      <c r="B1017" s="55" t="str">
        <f>INDEX('1月'!$A$1:$E$2000,ROW()-$B$5+2,2)&amp;IF(INDEX('1月'!$A$1:$E$2000,ROW()-$B$5+2,3)="","","／"&amp;INDEX('1月'!$A$1:$E$2000,ROW()-$B$5+2,3))</f>
        <v/>
      </c>
      <c r="C1017" s="57">
        <f>INDEX('1月'!$A$1:$E$2000,ROW()-$B$5+2,4)</f>
        <v>0</v>
      </c>
      <c r="D1017" s="64">
        <f>INDEX('1月'!$A$1:$E$2000,ROW()-$B$5+2,5)</f>
        <v>0</v>
      </c>
      <c r="E1017" s="65">
        <f>DATE(設定・集計!$B$2,INT(A1017/100),A1017-INT(A1017/100)*100)</f>
        <v>43799</v>
      </c>
      <c r="F1017" t="str">
        <f t="shared" si="30"/>
        <v/>
      </c>
      <c r="G1017" t="str">
        <f t="shared" si="31"/>
        <v/>
      </c>
    </row>
    <row r="1018" spans="1:7">
      <c r="A1018" s="57">
        <f>INDEX('1月'!$A$1:$E$2000,ROW()-$B$5+2,1)</f>
        <v>0</v>
      </c>
      <c r="B1018" s="55" t="str">
        <f>INDEX('1月'!$A$1:$E$2000,ROW()-$B$5+2,2)&amp;IF(INDEX('1月'!$A$1:$E$2000,ROW()-$B$5+2,3)="","","／"&amp;INDEX('1月'!$A$1:$E$2000,ROW()-$B$5+2,3))</f>
        <v/>
      </c>
      <c r="C1018" s="57">
        <f>INDEX('1月'!$A$1:$E$2000,ROW()-$B$5+2,4)</f>
        <v>0</v>
      </c>
      <c r="D1018" s="64">
        <f>INDEX('1月'!$A$1:$E$2000,ROW()-$B$5+2,5)</f>
        <v>0</v>
      </c>
      <c r="E1018" s="65">
        <f>DATE(設定・集計!$B$2,INT(A1018/100),A1018-INT(A1018/100)*100)</f>
        <v>43799</v>
      </c>
      <c r="F1018" t="str">
        <f t="shared" si="30"/>
        <v/>
      </c>
      <c r="G1018" t="str">
        <f t="shared" si="31"/>
        <v/>
      </c>
    </row>
    <row r="1019" spans="1:7">
      <c r="A1019" s="57">
        <f>INDEX('1月'!$A$1:$E$2000,ROW()-$B$5+2,1)</f>
        <v>0</v>
      </c>
      <c r="B1019" s="55" t="str">
        <f>INDEX('1月'!$A$1:$E$2000,ROW()-$B$5+2,2)&amp;IF(INDEX('1月'!$A$1:$E$2000,ROW()-$B$5+2,3)="","","／"&amp;INDEX('1月'!$A$1:$E$2000,ROW()-$B$5+2,3))</f>
        <v/>
      </c>
      <c r="C1019" s="57">
        <f>INDEX('1月'!$A$1:$E$2000,ROW()-$B$5+2,4)</f>
        <v>0</v>
      </c>
      <c r="D1019" s="64">
        <f>INDEX('1月'!$A$1:$E$2000,ROW()-$B$5+2,5)</f>
        <v>0</v>
      </c>
      <c r="E1019" s="65">
        <f>DATE(設定・集計!$B$2,INT(A1019/100),A1019-INT(A1019/100)*100)</f>
        <v>43799</v>
      </c>
      <c r="F1019" t="str">
        <f t="shared" si="30"/>
        <v/>
      </c>
      <c r="G1019" t="str">
        <f t="shared" si="31"/>
        <v/>
      </c>
    </row>
    <row r="1020" spans="1:7">
      <c r="A1020" s="57">
        <f>INDEX('1月'!$A$1:$E$2000,ROW()-$B$5+2,1)</f>
        <v>0</v>
      </c>
      <c r="B1020" s="55" t="str">
        <f>INDEX('1月'!$A$1:$E$2000,ROW()-$B$5+2,2)&amp;IF(INDEX('1月'!$A$1:$E$2000,ROW()-$B$5+2,3)="","","／"&amp;INDEX('1月'!$A$1:$E$2000,ROW()-$B$5+2,3))</f>
        <v/>
      </c>
      <c r="C1020" s="57">
        <f>INDEX('1月'!$A$1:$E$2000,ROW()-$B$5+2,4)</f>
        <v>0</v>
      </c>
      <c r="D1020" s="64">
        <f>INDEX('1月'!$A$1:$E$2000,ROW()-$B$5+2,5)</f>
        <v>0</v>
      </c>
      <c r="E1020" s="65">
        <f>DATE(設定・集計!$B$2,INT(A1020/100),A1020-INT(A1020/100)*100)</f>
        <v>43799</v>
      </c>
      <c r="F1020" t="str">
        <f t="shared" si="30"/>
        <v/>
      </c>
      <c r="G1020" t="str">
        <f t="shared" si="31"/>
        <v/>
      </c>
    </row>
    <row r="1021" spans="1:7">
      <c r="A1021" s="57">
        <f>INDEX('1月'!$A$1:$E$2000,ROW()-$B$5+2,1)</f>
        <v>0</v>
      </c>
      <c r="B1021" s="55" t="str">
        <f>INDEX('1月'!$A$1:$E$2000,ROW()-$B$5+2,2)&amp;IF(INDEX('1月'!$A$1:$E$2000,ROW()-$B$5+2,3)="","","／"&amp;INDEX('1月'!$A$1:$E$2000,ROW()-$B$5+2,3))</f>
        <v/>
      </c>
      <c r="C1021" s="57">
        <f>INDEX('1月'!$A$1:$E$2000,ROW()-$B$5+2,4)</f>
        <v>0</v>
      </c>
      <c r="D1021" s="64">
        <f>INDEX('1月'!$A$1:$E$2000,ROW()-$B$5+2,5)</f>
        <v>0</v>
      </c>
      <c r="E1021" s="65">
        <f>DATE(設定・集計!$B$2,INT(A1021/100),A1021-INT(A1021/100)*100)</f>
        <v>43799</v>
      </c>
      <c r="F1021" t="str">
        <f t="shared" si="30"/>
        <v/>
      </c>
      <c r="G1021" t="str">
        <f t="shared" si="31"/>
        <v/>
      </c>
    </row>
    <row r="1022" spans="1:7">
      <c r="A1022" s="57">
        <f>INDEX('1月'!$A$1:$E$2000,ROW()-$B$5+2,1)</f>
        <v>0</v>
      </c>
      <c r="B1022" s="55" t="str">
        <f>INDEX('1月'!$A$1:$E$2000,ROW()-$B$5+2,2)&amp;IF(INDEX('1月'!$A$1:$E$2000,ROW()-$B$5+2,3)="","","／"&amp;INDEX('1月'!$A$1:$E$2000,ROW()-$B$5+2,3))</f>
        <v/>
      </c>
      <c r="C1022" s="57">
        <f>INDEX('1月'!$A$1:$E$2000,ROW()-$B$5+2,4)</f>
        <v>0</v>
      </c>
      <c r="D1022" s="64">
        <f>INDEX('1月'!$A$1:$E$2000,ROW()-$B$5+2,5)</f>
        <v>0</v>
      </c>
      <c r="E1022" s="65">
        <f>DATE(設定・集計!$B$2,INT(A1022/100),A1022-INT(A1022/100)*100)</f>
        <v>43799</v>
      </c>
      <c r="F1022" t="str">
        <f t="shared" si="30"/>
        <v/>
      </c>
      <c r="G1022" t="str">
        <f t="shared" si="31"/>
        <v/>
      </c>
    </row>
    <row r="1023" spans="1:7">
      <c r="A1023" s="57">
        <f>INDEX('1月'!$A$1:$E$2000,ROW()-$B$5+2,1)</f>
        <v>0</v>
      </c>
      <c r="B1023" s="55" t="str">
        <f>INDEX('1月'!$A$1:$E$2000,ROW()-$B$5+2,2)&amp;IF(INDEX('1月'!$A$1:$E$2000,ROW()-$B$5+2,3)="","","／"&amp;INDEX('1月'!$A$1:$E$2000,ROW()-$B$5+2,3))</f>
        <v/>
      </c>
      <c r="C1023" s="57">
        <f>INDEX('1月'!$A$1:$E$2000,ROW()-$B$5+2,4)</f>
        <v>0</v>
      </c>
      <c r="D1023" s="64">
        <f>INDEX('1月'!$A$1:$E$2000,ROW()-$B$5+2,5)</f>
        <v>0</v>
      </c>
      <c r="E1023" s="65">
        <f>DATE(設定・集計!$B$2,INT(A1023/100),A1023-INT(A1023/100)*100)</f>
        <v>43799</v>
      </c>
      <c r="F1023" t="str">
        <f t="shared" si="30"/>
        <v/>
      </c>
      <c r="G1023" t="str">
        <f t="shared" si="31"/>
        <v/>
      </c>
    </row>
    <row r="1024" spans="1:7">
      <c r="A1024" s="57">
        <f>INDEX('1月'!$A$1:$E$2000,ROW()-$B$5+2,1)</f>
        <v>0</v>
      </c>
      <c r="B1024" s="55" t="str">
        <f>INDEX('1月'!$A$1:$E$2000,ROW()-$B$5+2,2)&amp;IF(INDEX('1月'!$A$1:$E$2000,ROW()-$B$5+2,3)="","","／"&amp;INDEX('1月'!$A$1:$E$2000,ROW()-$B$5+2,3))</f>
        <v/>
      </c>
      <c r="C1024" s="57">
        <f>INDEX('1月'!$A$1:$E$2000,ROW()-$B$5+2,4)</f>
        <v>0</v>
      </c>
      <c r="D1024" s="64">
        <f>INDEX('1月'!$A$1:$E$2000,ROW()-$B$5+2,5)</f>
        <v>0</v>
      </c>
      <c r="E1024" s="65">
        <f>DATE(設定・集計!$B$2,INT(A1024/100),A1024-INT(A1024/100)*100)</f>
        <v>43799</v>
      </c>
      <c r="F1024" t="str">
        <f t="shared" si="30"/>
        <v/>
      </c>
      <c r="G1024" t="str">
        <f t="shared" si="31"/>
        <v/>
      </c>
    </row>
    <row r="1025" spans="1:7">
      <c r="A1025" s="57">
        <f>INDEX('1月'!$A$1:$E$2000,ROW()-$B$5+2,1)</f>
        <v>0</v>
      </c>
      <c r="B1025" s="55" t="str">
        <f>INDEX('1月'!$A$1:$E$2000,ROW()-$B$5+2,2)&amp;IF(INDEX('1月'!$A$1:$E$2000,ROW()-$B$5+2,3)="","","／"&amp;INDEX('1月'!$A$1:$E$2000,ROW()-$B$5+2,3))</f>
        <v/>
      </c>
      <c r="C1025" s="57">
        <f>INDEX('1月'!$A$1:$E$2000,ROW()-$B$5+2,4)</f>
        <v>0</v>
      </c>
      <c r="D1025" s="64">
        <f>INDEX('1月'!$A$1:$E$2000,ROW()-$B$5+2,5)</f>
        <v>0</v>
      </c>
      <c r="E1025" s="65">
        <f>DATE(設定・集計!$B$2,INT(A1025/100),A1025-INT(A1025/100)*100)</f>
        <v>43799</v>
      </c>
      <c r="F1025" t="str">
        <f t="shared" si="30"/>
        <v/>
      </c>
      <c r="G1025" t="str">
        <f t="shared" si="31"/>
        <v/>
      </c>
    </row>
    <row r="1026" spans="1:7">
      <c r="A1026" s="57">
        <f>INDEX('1月'!$A$1:$E$2000,ROW()-$B$5+2,1)</f>
        <v>0</v>
      </c>
      <c r="B1026" s="55" t="str">
        <f>INDEX('1月'!$A$1:$E$2000,ROW()-$B$5+2,2)&amp;IF(INDEX('1月'!$A$1:$E$2000,ROW()-$B$5+2,3)="","","／"&amp;INDEX('1月'!$A$1:$E$2000,ROW()-$B$5+2,3))</f>
        <v/>
      </c>
      <c r="C1026" s="57">
        <f>INDEX('1月'!$A$1:$E$2000,ROW()-$B$5+2,4)</f>
        <v>0</v>
      </c>
      <c r="D1026" s="64">
        <f>INDEX('1月'!$A$1:$E$2000,ROW()-$B$5+2,5)</f>
        <v>0</v>
      </c>
      <c r="E1026" s="65">
        <f>DATE(設定・集計!$B$2,INT(A1026/100),A1026-INT(A1026/100)*100)</f>
        <v>43799</v>
      </c>
      <c r="F1026" t="str">
        <f t="shared" si="30"/>
        <v/>
      </c>
      <c r="G1026" t="str">
        <f t="shared" si="31"/>
        <v/>
      </c>
    </row>
    <row r="1027" spans="1:7">
      <c r="A1027" s="57">
        <f>INDEX('1月'!$A$1:$E$2000,ROW()-$B$5+2,1)</f>
        <v>0</v>
      </c>
      <c r="B1027" s="55" t="str">
        <f>INDEX('1月'!$A$1:$E$2000,ROW()-$B$5+2,2)&amp;IF(INDEX('1月'!$A$1:$E$2000,ROW()-$B$5+2,3)="","","／"&amp;INDEX('1月'!$A$1:$E$2000,ROW()-$B$5+2,3))</f>
        <v/>
      </c>
      <c r="C1027" s="57">
        <f>INDEX('1月'!$A$1:$E$2000,ROW()-$B$5+2,4)</f>
        <v>0</v>
      </c>
      <c r="D1027" s="64">
        <f>INDEX('1月'!$A$1:$E$2000,ROW()-$B$5+2,5)</f>
        <v>0</v>
      </c>
      <c r="E1027" s="65">
        <f>DATE(設定・集計!$B$2,INT(A1027/100),A1027-INT(A1027/100)*100)</f>
        <v>43799</v>
      </c>
      <c r="F1027" t="str">
        <f t="shared" si="30"/>
        <v/>
      </c>
      <c r="G1027" t="str">
        <f t="shared" si="31"/>
        <v/>
      </c>
    </row>
    <row r="1028" spans="1:7">
      <c r="A1028" s="57">
        <f>INDEX('1月'!$A$1:$E$2000,ROW()-$B$5+2,1)</f>
        <v>0</v>
      </c>
      <c r="B1028" s="55" t="str">
        <f>INDEX('1月'!$A$1:$E$2000,ROW()-$B$5+2,2)&amp;IF(INDEX('1月'!$A$1:$E$2000,ROW()-$B$5+2,3)="","","／"&amp;INDEX('1月'!$A$1:$E$2000,ROW()-$B$5+2,3))</f>
        <v/>
      </c>
      <c r="C1028" s="57">
        <f>INDEX('1月'!$A$1:$E$2000,ROW()-$B$5+2,4)</f>
        <v>0</v>
      </c>
      <c r="D1028" s="64">
        <f>INDEX('1月'!$A$1:$E$2000,ROW()-$B$5+2,5)</f>
        <v>0</v>
      </c>
      <c r="E1028" s="65">
        <f>DATE(設定・集計!$B$2,INT(A1028/100),A1028-INT(A1028/100)*100)</f>
        <v>43799</v>
      </c>
      <c r="F1028" t="str">
        <f t="shared" si="30"/>
        <v/>
      </c>
      <c r="G1028" t="str">
        <f t="shared" si="31"/>
        <v/>
      </c>
    </row>
    <row r="1029" spans="1:7">
      <c r="A1029" s="57">
        <f>INDEX('1月'!$A$1:$E$2000,ROW()-$B$5+2,1)</f>
        <v>0</v>
      </c>
      <c r="B1029" s="55" t="str">
        <f>INDEX('1月'!$A$1:$E$2000,ROW()-$B$5+2,2)&amp;IF(INDEX('1月'!$A$1:$E$2000,ROW()-$B$5+2,3)="","","／"&amp;INDEX('1月'!$A$1:$E$2000,ROW()-$B$5+2,3))</f>
        <v/>
      </c>
      <c r="C1029" s="57">
        <f>INDEX('1月'!$A$1:$E$2000,ROW()-$B$5+2,4)</f>
        <v>0</v>
      </c>
      <c r="D1029" s="64">
        <f>INDEX('1月'!$A$1:$E$2000,ROW()-$B$5+2,5)</f>
        <v>0</v>
      </c>
      <c r="E1029" s="65">
        <f>DATE(設定・集計!$B$2,INT(A1029/100),A1029-INT(A1029/100)*100)</f>
        <v>43799</v>
      </c>
      <c r="F1029" t="str">
        <f t="shared" si="30"/>
        <v/>
      </c>
      <c r="G1029" t="str">
        <f t="shared" si="31"/>
        <v/>
      </c>
    </row>
    <row r="1030" spans="1:7">
      <c r="A1030" s="57">
        <f>INDEX('1月'!$A$1:$E$2000,ROW()-$B$5+2,1)</f>
        <v>0</v>
      </c>
      <c r="B1030" s="55" t="str">
        <f>INDEX('1月'!$A$1:$E$2000,ROW()-$B$5+2,2)&amp;IF(INDEX('1月'!$A$1:$E$2000,ROW()-$B$5+2,3)="","","／"&amp;INDEX('1月'!$A$1:$E$2000,ROW()-$B$5+2,3))</f>
        <v/>
      </c>
      <c r="C1030" s="57">
        <f>INDEX('1月'!$A$1:$E$2000,ROW()-$B$5+2,4)</f>
        <v>0</v>
      </c>
      <c r="D1030" s="64">
        <f>INDEX('1月'!$A$1:$E$2000,ROW()-$B$5+2,5)</f>
        <v>0</v>
      </c>
      <c r="E1030" s="65">
        <f>DATE(設定・集計!$B$2,INT(A1030/100),A1030-INT(A1030/100)*100)</f>
        <v>43799</v>
      </c>
      <c r="F1030" t="str">
        <f t="shared" si="30"/>
        <v/>
      </c>
      <c r="G1030" t="str">
        <f t="shared" si="31"/>
        <v/>
      </c>
    </row>
    <row r="1031" spans="1:7">
      <c r="A1031" s="57">
        <f>INDEX('1月'!$A$1:$E$2000,ROW()-$B$5+2,1)</f>
        <v>0</v>
      </c>
      <c r="B1031" s="55" t="str">
        <f>INDEX('1月'!$A$1:$E$2000,ROW()-$B$5+2,2)&amp;IF(INDEX('1月'!$A$1:$E$2000,ROW()-$B$5+2,3)="","","／"&amp;INDEX('1月'!$A$1:$E$2000,ROW()-$B$5+2,3))</f>
        <v/>
      </c>
      <c r="C1031" s="57">
        <f>INDEX('1月'!$A$1:$E$2000,ROW()-$B$5+2,4)</f>
        <v>0</v>
      </c>
      <c r="D1031" s="64">
        <f>INDEX('1月'!$A$1:$E$2000,ROW()-$B$5+2,5)</f>
        <v>0</v>
      </c>
      <c r="E1031" s="65">
        <f>DATE(設定・集計!$B$2,INT(A1031/100),A1031-INT(A1031/100)*100)</f>
        <v>43799</v>
      </c>
      <c r="F1031" t="str">
        <f t="shared" si="30"/>
        <v/>
      </c>
      <c r="G1031" t="str">
        <f t="shared" si="31"/>
        <v/>
      </c>
    </row>
    <row r="1032" spans="1:7">
      <c r="A1032" s="57">
        <f>INDEX('1月'!$A$1:$E$2000,ROW()-$B$5+2,1)</f>
        <v>0</v>
      </c>
      <c r="B1032" s="55" t="str">
        <f>INDEX('1月'!$A$1:$E$2000,ROW()-$B$5+2,2)&amp;IF(INDEX('1月'!$A$1:$E$2000,ROW()-$B$5+2,3)="","","／"&amp;INDEX('1月'!$A$1:$E$2000,ROW()-$B$5+2,3))</f>
        <v/>
      </c>
      <c r="C1032" s="57">
        <f>INDEX('1月'!$A$1:$E$2000,ROW()-$B$5+2,4)</f>
        <v>0</v>
      </c>
      <c r="D1032" s="64">
        <f>INDEX('1月'!$A$1:$E$2000,ROW()-$B$5+2,5)</f>
        <v>0</v>
      </c>
      <c r="E1032" s="65">
        <f>DATE(設定・集計!$B$2,INT(A1032/100),A1032-INT(A1032/100)*100)</f>
        <v>43799</v>
      </c>
      <c r="F1032" t="str">
        <f t="shared" si="30"/>
        <v/>
      </c>
      <c r="G1032" t="str">
        <f t="shared" si="31"/>
        <v/>
      </c>
    </row>
    <row r="1033" spans="1:7">
      <c r="A1033" s="57">
        <f>INDEX('1月'!$A$1:$E$2000,ROW()-$B$5+2,1)</f>
        <v>0</v>
      </c>
      <c r="B1033" s="55" t="str">
        <f>INDEX('1月'!$A$1:$E$2000,ROW()-$B$5+2,2)&amp;IF(INDEX('1月'!$A$1:$E$2000,ROW()-$B$5+2,3)="","","／"&amp;INDEX('1月'!$A$1:$E$2000,ROW()-$B$5+2,3))</f>
        <v/>
      </c>
      <c r="C1033" s="57">
        <f>INDEX('1月'!$A$1:$E$2000,ROW()-$B$5+2,4)</f>
        <v>0</v>
      </c>
      <c r="D1033" s="64">
        <f>INDEX('1月'!$A$1:$E$2000,ROW()-$B$5+2,5)</f>
        <v>0</v>
      </c>
      <c r="E1033" s="65">
        <f>DATE(設定・集計!$B$2,INT(A1033/100),A1033-INT(A1033/100)*100)</f>
        <v>43799</v>
      </c>
      <c r="F1033" t="str">
        <f t="shared" si="30"/>
        <v/>
      </c>
      <c r="G1033" t="str">
        <f t="shared" si="31"/>
        <v/>
      </c>
    </row>
    <row r="1034" spans="1:7">
      <c r="A1034" s="57">
        <f>INDEX('1月'!$A$1:$E$2000,ROW()-$B$5+2,1)</f>
        <v>0</v>
      </c>
      <c r="B1034" s="55" t="str">
        <f>INDEX('1月'!$A$1:$E$2000,ROW()-$B$5+2,2)&amp;IF(INDEX('1月'!$A$1:$E$2000,ROW()-$B$5+2,3)="","","／"&amp;INDEX('1月'!$A$1:$E$2000,ROW()-$B$5+2,3))</f>
        <v/>
      </c>
      <c r="C1034" s="57">
        <f>INDEX('1月'!$A$1:$E$2000,ROW()-$B$5+2,4)</f>
        <v>0</v>
      </c>
      <c r="D1034" s="64">
        <f>INDEX('1月'!$A$1:$E$2000,ROW()-$B$5+2,5)</f>
        <v>0</v>
      </c>
      <c r="E1034" s="65">
        <f>DATE(設定・集計!$B$2,INT(A1034/100),A1034-INT(A1034/100)*100)</f>
        <v>43799</v>
      </c>
      <c r="F1034" t="str">
        <f t="shared" si="30"/>
        <v/>
      </c>
      <c r="G1034" t="str">
        <f t="shared" si="31"/>
        <v/>
      </c>
    </row>
    <row r="1035" spans="1:7">
      <c r="A1035" s="57">
        <f>INDEX('1月'!$A$1:$E$2000,ROW()-$B$5+2,1)</f>
        <v>0</v>
      </c>
      <c r="B1035" s="55" t="str">
        <f>INDEX('1月'!$A$1:$E$2000,ROW()-$B$5+2,2)&amp;IF(INDEX('1月'!$A$1:$E$2000,ROW()-$B$5+2,3)="","","／"&amp;INDEX('1月'!$A$1:$E$2000,ROW()-$B$5+2,3))</f>
        <v/>
      </c>
      <c r="C1035" s="57">
        <f>INDEX('1月'!$A$1:$E$2000,ROW()-$B$5+2,4)</f>
        <v>0</v>
      </c>
      <c r="D1035" s="64">
        <f>INDEX('1月'!$A$1:$E$2000,ROW()-$B$5+2,5)</f>
        <v>0</v>
      </c>
      <c r="E1035" s="65">
        <f>DATE(設定・集計!$B$2,INT(A1035/100),A1035-INT(A1035/100)*100)</f>
        <v>43799</v>
      </c>
      <c r="F1035" t="str">
        <f t="shared" si="30"/>
        <v/>
      </c>
      <c r="G1035" t="str">
        <f t="shared" si="31"/>
        <v/>
      </c>
    </row>
    <row r="1036" spans="1:7">
      <c r="A1036" s="57">
        <f>INDEX('1月'!$A$1:$E$2000,ROW()-$B$5+2,1)</f>
        <v>0</v>
      </c>
      <c r="B1036" s="55" t="str">
        <f>INDEX('1月'!$A$1:$E$2000,ROW()-$B$5+2,2)&amp;IF(INDEX('1月'!$A$1:$E$2000,ROW()-$B$5+2,3)="","","／"&amp;INDEX('1月'!$A$1:$E$2000,ROW()-$B$5+2,3))</f>
        <v/>
      </c>
      <c r="C1036" s="57">
        <f>INDEX('1月'!$A$1:$E$2000,ROW()-$B$5+2,4)</f>
        <v>0</v>
      </c>
      <c r="D1036" s="64">
        <f>INDEX('1月'!$A$1:$E$2000,ROW()-$B$5+2,5)</f>
        <v>0</v>
      </c>
      <c r="E1036" s="65">
        <f>DATE(設定・集計!$B$2,INT(A1036/100),A1036-INT(A1036/100)*100)</f>
        <v>43799</v>
      </c>
      <c r="F1036" t="str">
        <f t="shared" si="30"/>
        <v/>
      </c>
      <c r="G1036" t="str">
        <f t="shared" si="31"/>
        <v/>
      </c>
    </row>
    <row r="1037" spans="1:7">
      <c r="A1037" s="57">
        <f>INDEX('1月'!$A$1:$E$2000,ROW()-$B$5+2,1)</f>
        <v>0</v>
      </c>
      <c r="B1037" s="55" t="str">
        <f>INDEX('1月'!$A$1:$E$2000,ROW()-$B$5+2,2)&amp;IF(INDEX('1月'!$A$1:$E$2000,ROW()-$B$5+2,3)="","","／"&amp;INDEX('1月'!$A$1:$E$2000,ROW()-$B$5+2,3))</f>
        <v/>
      </c>
      <c r="C1037" s="57">
        <f>INDEX('1月'!$A$1:$E$2000,ROW()-$B$5+2,4)</f>
        <v>0</v>
      </c>
      <c r="D1037" s="64">
        <f>INDEX('1月'!$A$1:$E$2000,ROW()-$B$5+2,5)</f>
        <v>0</v>
      </c>
      <c r="E1037" s="65">
        <f>DATE(設定・集計!$B$2,INT(A1037/100),A1037-INT(A1037/100)*100)</f>
        <v>43799</v>
      </c>
      <c r="F1037" t="str">
        <f t="shared" si="30"/>
        <v/>
      </c>
      <c r="G1037" t="str">
        <f t="shared" si="31"/>
        <v/>
      </c>
    </row>
    <row r="1038" spans="1:7">
      <c r="A1038" s="57">
        <f>INDEX('1月'!$A$1:$E$2000,ROW()-$B$5+2,1)</f>
        <v>0</v>
      </c>
      <c r="B1038" s="55" t="str">
        <f>INDEX('1月'!$A$1:$E$2000,ROW()-$B$5+2,2)&amp;IF(INDEX('1月'!$A$1:$E$2000,ROW()-$B$5+2,3)="","","／"&amp;INDEX('1月'!$A$1:$E$2000,ROW()-$B$5+2,3))</f>
        <v/>
      </c>
      <c r="C1038" s="57">
        <f>INDEX('1月'!$A$1:$E$2000,ROW()-$B$5+2,4)</f>
        <v>0</v>
      </c>
      <c r="D1038" s="64">
        <f>INDEX('1月'!$A$1:$E$2000,ROW()-$B$5+2,5)</f>
        <v>0</v>
      </c>
      <c r="E1038" s="65">
        <f>DATE(設定・集計!$B$2,INT(A1038/100),A1038-INT(A1038/100)*100)</f>
        <v>43799</v>
      </c>
      <c r="F1038" t="str">
        <f t="shared" si="30"/>
        <v/>
      </c>
      <c r="G1038" t="str">
        <f t="shared" si="31"/>
        <v/>
      </c>
    </row>
    <row r="1039" spans="1:7">
      <c r="A1039" s="57">
        <f>INDEX('1月'!$A$1:$E$2000,ROW()-$B$5+2,1)</f>
        <v>0</v>
      </c>
      <c r="B1039" s="55" t="str">
        <f>INDEX('1月'!$A$1:$E$2000,ROW()-$B$5+2,2)&amp;IF(INDEX('1月'!$A$1:$E$2000,ROW()-$B$5+2,3)="","","／"&amp;INDEX('1月'!$A$1:$E$2000,ROW()-$B$5+2,3))</f>
        <v/>
      </c>
      <c r="C1039" s="57">
        <f>INDEX('1月'!$A$1:$E$2000,ROW()-$B$5+2,4)</f>
        <v>0</v>
      </c>
      <c r="D1039" s="64">
        <f>INDEX('1月'!$A$1:$E$2000,ROW()-$B$5+2,5)</f>
        <v>0</v>
      </c>
      <c r="E1039" s="65">
        <f>DATE(設定・集計!$B$2,INT(A1039/100),A1039-INT(A1039/100)*100)</f>
        <v>43799</v>
      </c>
      <c r="F1039" t="str">
        <f t="shared" si="30"/>
        <v/>
      </c>
      <c r="G1039" t="str">
        <f t="shared" si="31"/>
        <v/>
      </c>
    </row>
    <row r="1040" spans="1:7">
      <c r="A1040" s="57">
        <f>INDEX('1月'!$A$1:$E$2000,ROW()-$B$5+2,1)</f>
        <v>0</v>
      </c>
      <c r="B1040" s="55" t="str">
        <f>INDEX('1月'!$A$1:$E$2000,ROW()-$B$5+2,2)&amp;IF(INDEX('1月'!$A$1:$E$2000,ROW()-$B$5+2,3)="","","／"&amp;INDEX('1月'!$A$1:$E$2000,ROW()-$B$5+2,3))</f>
        <v/>
      </c>
      <c r="C1040" s="57">
        <f>INDEX('1月'!$A$1:$E$2000,ROW()-$B$5+2,4)</f>
        <v>0</v>
      </c>
      <c r="D1040" s="64">
        <f>INDEX('1月'!$A$1:$E$2000,ROW()-$B$5+2,5)</f>
        <v>0</v>
      </c>
      <c r="E1040" s="65">
        <f>DATE(設定・集計!$B$2,INT(A1040/100),A1040-INT(A1040/100)*100)</f>
        <v>43799</v>
      </c>
      <c r="F1040" t="str">
        <f t="shared" si="30"/>
        <v/>
      </c>
      <c r="G1040" t="str">
        <f t="shared" si="31"/>
        <v/>
      </c>
    </row>
    <row r="1041" spans="1:7">
      <c r="A1041" s="57">
        <f>INDEX('1月'!$A$1:$E$2000,ROW()-$B$5+2,1)</f>
        <v>0</v>
      </c>
      <c r="B1041" s="55" t="str">
        <f>INDEX('1月'!$A$1:$E$2000,ROW()-$B$5+2,2)&amp;IF(INDEX('1月'!$A$1:$E$2000,ROW()-$B$5+2,3)="","","／"&amp;INDEX('1月'!$A$1:$E$2000,ROW()-$B$5+2,3))</f>
        <v/>
      </c>
      <c r="C1041" s="57">
        <f>INDEX('1月'!$A$1:$E$2000,ROW()-$B$5+2,4)</f>
        <v>0</v>
      </c>
      <c r="D1041" s="64">
        <f>INDEX('1月'!$A$1:$E$2000,ROW()-$B$5+2,5)</f>
        <v>0</v>
      </c>
      <c r="E1041" s="65">
        <f>DATE(設定・集計!$B$2,INT(A1041/100),A1041-INT(A1041/100)*100)</f>
        <v>43799</v>
      </c>
      <c r="F1041" t="str">
        <f t="shared" si="30"/>
        <v/>
      </c>
      <c r="G1041" t="str">
        <f t="shared" si="31"/>
        <v/>
      </c>
    </row>
    <row r="1042" spans="1:7">
      <c r="A1042" s="57">
        <f>INDEX('1月'!$A$1:$E$2000,ROW()-$B$5+2,1)</f>
        <v>0</v>
      </c>
      <c r="B1042" s="55" t="str">
        <f>INDEX('1月'!$A$1:$E$2000,ROW()-$B$5+2,2)&amp;IF(INDEX('1月'!$A$1:$E$2000,ROW()-$B$5+2,3)="","","／"&amp;INDEX('1月'!$A$1:$E$2000,ROW()-$B$5+2,3))</f>
        <v/>
      </c>
      <c r="C1042" s="57">
        <f>INDEX('1月'!$A$1:$E$2000,ROW()-$B$5+2,4)</f>
        <v>0</v>
      </c>
      <c r="D1042" s="64">
        <f>INDEX('1月'!$A$1:$E$2000,ROW()-$B$5+2,5)</f>
        <v>0</v>
      </c>
      <c r="E1042" s="65">
        <f>DATE(設定・集計!$B$2,INT(A1042/100),A1042-INT(A1042/100)*100)</f>
        <v>43799</v>
      </c>
      <c r="F1042" t="str">
        <f t="shared" si="30"/>
        <v/>
      </c>
      <c r="G1042" t="str">
        <f t="shared" si="31"/>
        <v/>
      </c>
    </row>
    <row r="1043" spans="1:7">
      <c r="A1043" s="57">
        <f>INDEX('1月'!$A$1:$E$2000,ROW()-$B$5+2,1)</f>
        <v>0</v>
      </c>
      <c r="B1043" s="55" t="str">
        <f>INDEX('1月'!$A$1:$E$2000,ROW()-$B$5+2,2)&amp;IF(INDEX('1月'!$A$1:$E$2000,ROW()-$B$5+2,3)="","","／"&amp;INDEX('1月'!$A$1:$E$2000,ROW()-$B$5+2,3))</f>
        <v/>
      </c>
      <c r="C1043" s="57">
        <f>INDEX('1月'!$A$1:$E$2000,ROW()-$B$5+2,4)</f>
        <v>0</v>
      </c>
      <c r="D1043" s="64">
        <f>INDEX('1月'!$A$1:$E$2000,ROW()-$B$5+2,5)</f>
        <v>0</v>
      </c>
      <c r="E1043" s="65">
        <f>DATE(設定・集計!$B$2,INT(A1043/100),A1043-INT(A1043/100)*100)</f>
        <v>43799</v>
      </c>
      <c r="F1043" t="str">
        <f t="shared" si="30"/>
        <v/>
      </c>
      <c r="G1043" t="str">
        <f t="shared" si="31"/>
        <v/>
      </c>
    </row>
    <row r="1044" spans="1:7">
      <c r="A1044" s="57">
        <f>INDEX('1月'!$A$1:$E$2000,ROW()-$B$5+2,1)</f>
        <v>0</v>
      </c>
      <c r="B1044" s="55" t="str">
        <f>INDEX('1月'!$A$1:$E$2000,ROW()-$B$5+2,2)&amp;IF(INDEX('1月'!$A$1:$E$2000,ROW()-$B$5+2,3)="","","／"&amp;INDEX('1月'!$A$1:$E$2000,ROW()-$B$5+2,3))</f>
        <v/>
      </c>
      <c r="C1044" s="57">
        <f>INDEX('1月'!$A$1:$E$2000,ROW()-$B$5+2,4)</f>
        <v>0</v>
      </c>
      <c r="D1044" s="64">
        <f>INDEX('1月'!$A$1:$E$2000,ROW()-$B$5+2,5)</f>
        <v>0</v>
      </c>
      <c r="E1044" s="65">
        <f>DATE(設定・集計!$B$2,INT(A1044/100),A1044-INT(A1044/100)*100)</f>
        <v>43799</v>
      </c>
      <c r="F1044" t="str">
        <f t="shared" si="30"/>
        <v/>
      </c>
      <c r="G1044" t="str">
        <f t="shared" si="31"/>
        <v/>
      </c>
    </row>
    <row r="1045" spans="1:7">
      <c r="A1045" s="57">
        <f>INDEX('1月'!$A$1:$E$2000,ROW()-$B$5+2,1)</f>
        <v>0</v>
      </c>
      <c r="B1045" s="55" t="str">
        <f>INDEX('1月'!$A$1:$E$2000,ROW()-$B$5+2,2)&amp;IF(INDEX('1月'!$A$1:$E$2000,ROW()-$B$5+2,3)="","","／"&amp;INDEX('1月'!$A$1:$E$2000,ROW()-$B$5+2,3))</f>
        <v/>
      </c>
      <c r="C1045" s="57">
        <f>INDEX('1月'!$A$1:$E$2000,ROW()-$B$5+2,4)</f>
        <v>0</v>
      </c>
      <c r="D1045" s="64">
        <f>INDEX('1月'!$A$1:$E$2000,ROW()-$B$5+2,5)</f>
        <v>0</v>
      </c>
      <c r="E1045" s="65">
        <f>DATE(設定・集計!$B$2,INT(A1045/100),A1045-INT(A1045/100)*100)</f>
        <v>43799</v>
      </c>
      <c r="F1045" t="str">
        <f t="shared" si="30"/>
        <v/>
      </c>
      <c r="G1045" t="str">
        <f t="shared" si="31"/>
        <v/>
      </c>
    </row>
    <row r="1046" spans="1:7">
      <c r="A1046" s="57">
        <f>INDEX('1月'!$A$1:$E$2000,ROW()-$B$5+2,1)</f>
        <v>0</v>
      </c>
      <c r="B1046" s="55" t="str">
        <f>INDEX('1月'!$A$1:$E$2000,ROW()-$B$5+2,2)&amp;IF(INDEX('1月'!$A$1:$E$2000,ROW()-$B$5+2,3)="","","／"&amp;INDEX('1月'!$A$1:$E$2000,ROW()-$B$5+2,3))</f>
        <v/>
      </c>
      <c r="C1046" s="57">
        <f>INDEX('1月'!$A$1:$E$2000,ROW()-$B$5+2,4)</f>
        <v>0</v>
      </c>
      <c r="D1046" s="64">
        <f>INDEX('1月'!$A$1:$E$2000,ROW()-$B$5+2,5)</f>
        <v>0</v>
      </c>
      <c r="E1046" s="65">
        <f>DATE(設定・集計!$B$2,INT(A1046/100),A1046-INT(A1046/100)*100)</f>
        <v>43799</v>
      </c>
      <c r="F1046" t="str">
        <f t="shared" si="30"/>
        <v/>
      </c>
      <c r="G1046" t="str">
        <f t="shared" si="31"/>
        <v/>
      </c>
    </row>
    <row r="1047" spans="1:7">
      <c r="A1047" s="57">
        <f>INDEX('1月'!$A$1:$E$2000,ROW()-$B$5+2,1)</f>
        <v>0</v>
      </c>
      <c r="B1047" s="55" t="str">
        <f>INDEX('1月'!$A$1:$E$2000,ROW()-$B$5+2,2)&amp;IF(INDEX('1月'!$A$1:$E$2000,ROW()-$B$5+2,3)="","","／"&amp;INDEX('1月'!$A$1:$E$2000,ROW()-$B$5+2,3))</f>
        <v/>
      </c>
      <c r="C1047" s="57">
        <f>INDEX('1月'!$A$1:$E$2000,ROW()-$B$5+2,4)</f>
        <v>0</v>
      </c>
      <c r="D1047" s="64">
        <f>INDEX('1月'!$A$1:$E$2000,ROW()-$B$5+2,5)</f>
        <v>0</v>
      </c>
      <c r="E1047" s="65">
        <f>DATE(設定・集計!$B$2,INT(A1047/100),A1047-INT(A1047/100)*100)</f>
        <v>43799</v>
      </c>
      <c r="F1047" t="str">
        <f t="shared" si="30"/>
        <v/>
      </c>
      <c r="G1047" t="str">
        <f t="shared" si="31"/>
        <v/>
      </c>
    </row>
    <row r="1048" spans="1:7">
      <c r="A1048" s="57">
        <f>INDEX('1月'!$A$1:$E$2000,ROW()-$B$5+2,1)</f>
        <v>0</v>
      </c>
      <c r="B1048" s="55" t="str">
        <f>INDEX('1月'!$A$1:$E$2000,ROW()-$B$5+2,2)&amp;IF(INDEX('1月'!$A$1:$E$2000,ROW()-$B$5+2,3)="","","／"&amp;INDEX('1月'!$A$1:$E$2000,ROW()-$B$5+2,3))</f>
        <v/>
      </c>
      <c r="C1048" s="57">
        <f>INDEX('1月'!$A$1:$E$2000,ROW()-$B$5+2,4)</f>
        <v>0</v>
      </c>
      <c r="D1048" s="64">
        <f>INDEX('1月'!$A$1:$E$2000,ROW()-$B$5+2,5)</f>
        <v>0</v>
      </c>
      <c r="E1048" s="65">
        <f>DATE(設定・集計!$B$2,INT(A1048/100),A1048-INT(A1048/100)*100)</f>
        <v>43799</v>
      </c>
      <c r="F1048" t="str">
        <f t="shared" si="30"/>
        <v/>
      </c>
      <c r="G1048" t="str">
        <f t="shared" si="31"/>
        <v/>
      </c>
    </row>
    <row r="1049" spans="1:7">
      <c r="A1049" s="57">
        <f>INDEX('1月'!$A$1:$E$2000,ROW()-$B$5+2,1)</f>
        <v>0</v>
      </c>
      <c r="B1049" s="55" t="str">
        <f>INDEX('1月'!$A$1:$E$2000,ROW()-$B$5+2,2)&amp;IF(INDEX('1月'!$A$1:$E$2000,ROW()-$B$5+2,3)="","","／"&amp;INDEX('1月'!$A$1:$E$2000,ROW()-$B$5+2,3))</f>
        <v/>
      </c>
      <c r="C1049" s="57">
        <f>INDEX('1月'!$A$1:$E$2000,ROW()-$B$5+2,4)</f>
        <v>0</v>
      </c>
      <c r="D1049" s="64">
        <f>INDEX('1月'!$A$1:$E$2000,ROW()-$B$5+2,5)</f>
        <v>0</v>
      </c>
      <c r="E1049" s="65">
        <f>DATE(設定・集計!$B$2,INT(A1049/100),A1049-INT(A1049/100)*100)</f>
        <v>43799</v>
      </c>
      <c r="F1049" t="str">
        <f t="shared" si="30"/>
        <v/>
      </c>
      <c r="G1049" t="str">
        <f t="shared" si="31"/>
        <v/>
      </c>
    </row>
    <row r="1050" spans="1:7">
      <c r="A1050" s="57">
        <f>INDEX('1月'!$A$1:$E$2000,ROW()-$B$5+2,1)</f>
        <v>0</v>
      </c>
      <c r="B1050" s="55" t="str">
        <f>INDEX('1月'!$A$1:$E$2000,ROW()-$B$5+2,2)&amp;IF(INDEX('1月'!$A$1:$E$2000,ROW()-$B$5+2,3)="","","／"&amp;INDEX('1月'!$A$1:$E$2000,ROW()-$B$5+2,3))</f>
        <v/>
      </c>
      <c r="C1050" s="57">
        <f>INDEX('1月'!$A$1:$E$2000,ROW()-$B$5+2,4)</f>
        <v>0</v>
      </c>
      <c r="D1050" s="64">
        <f>INDEX('1月'!$A$1:$E$2000,ROW()-$B$5+2,5)</f>
        <v>0</v>
      </c>
      <c r="E1050" s="65">
        <f>DATE(設定・集計!$B$2,INT(A1050/100),A1050-INT(A1050/100)*100)</f>
        <v>43799</v>
      </c>
      <c r="F1050" t="str">
        <f t="shared" si="30"/>
        <v/>
      </c>
      <c r="G1050" t="str">
        <f t="shared" si="31"/>
        <v/>
      </c>
    </row>
    <row r="1051" spans="1:7">
      <c r="A1051" s="57">
        <f>INDEX('1月'!$A$1:$E$2000,ROW()-$B$5+2,1)</f>
        <v>0</v>
      </c>
      <c r="B1051" s="55" t="str">
        <f>INDEX('1月'!$A$1:$E$2000,ROW()-$B$5+2,2)&amp;IF(INDEX('1月'!$A$1:$E$2000,ROW()-$B$5+2,3)="","","／"&amp;INDEX('1月'!$A$1:$E$2000,ROW()-$B$5+2,3))</f>
        <v/>
      </c>
      <c r="C1051" s="57">
        <f>INDEX('1月'!$A$1:$E$2000,ROW()-$B$5+2,4)</f>
        <v>0</v>
      </c>
      <c r="D1051" s="64">
        <f>INDEX('1月'!$A$1:$E$2000,ROW()-$B$5+2,5)</f>
        <v>0</v>
      </c>
      <c r="E1051" s="65">
        <f>DATE(設定・集計!$B$2,INT(A1051/100),A1051-INT(A1051/100)*100)</f>
        <v>43799</v>
      </c>
      <c r="F1051" t="str">
        <f t="shared" si="30"/>
        <v/>
      </c>
      <c r="G1051" t="str">
        <f t="shared" si="31"/>
        <v/>
      </c>
    </row>
    <row r="1052" spans="1:7">
      <c r="A1052" s="57">
        <f>INDEX('1月'!$A$1:$E$2000,ROW()-$B$5+2,1)</f>
        <v>0</v>
      </c>
      <c r="B1052" s="55" t="str">
        <f>INDEX('1月'!$A$1:$E$2000,ROW()-$B$5+2,2)&amp;IF(INDEX('1月'!$A$1:$E$2000,ROW()-$B$5+2,3)="","","／"&amp;INDEX('1月'!$A$1:$E$2000,ROW()-$B$5+2,3))</f>
        <v/>
      </c>
      <c r="C1052" s="57">
        <f>INDEX('1月'!$A$1:$E$2000,ROW()-$B$5+2,4)</f>
        <v>0</v>
      </c>
      <c r="D1052" s="64">
        <f>INDEX('1月'!$A$1:$E$2000,ROW()-$B$5+2,5)</f>
        <v>0</v>
      </c>
      <c r="E1052" s="65">
        <f>DATE(設定・集計!$B$2,INT(A1052/100),A1052-INT(A1052/100)*100)</f>
        <v>43799</v>
      </c>
      <c r="F1052" t="str">
        <f t="shared" si="30"/>
        <v/>
      </c>
      <c r="G1052" t="str">
        <f t="shared" si="31"/>
        <v/>
      </c>
    </row>
    <row r="1053" spans="1:7">
      <c r="A1053" s="57">
        <f>INDEX('1月'!$A$1:$E$2000,ROW()-$B$5+2,1)</f>
        <v>0</v>
      </c>
      <c r="B1053" s="55" t="str">
        <f>INDEX('1月'!$A$1:$E$2000,ROW()-$B$5+2,2)&amp;IF(INDEX('1月'!$A$1:$E$2000,ROW()-$B$5+2,3)="","","／"&amp;INDEX('1月'!$A$1:$E$2000,ROW()-$B$5+2,3))</f>
        <v/>
      </c>
      <c r="C1053" s="57">
        <f>INDEX('1月'!$A$1:$E$2000,ROW()-$B$5+2,4)</f>
        <v>0</v>
      </c>
      <c r="D1053" s="64">
        <f>INDEX('1月'!$A$1:$E$2000,ROW()-$B$5+2,5)</f>
        <v>0</v>
      </c>
      <c r="E1053" s="65">
        <f>DATE(設定・集計!$B$2,INT(A1053/100),A1053-INT(A1053/100)*100)</f>
        <v>43799</v>
      </c>
      <c r="F1053" t="str">
        <f t="shared" si="30"/>
        <v/>
      </c>
      <c r="G1053" t="str">
        <f t="shared" si="31"/>
        <v/>
      </c>
    </row>
    <row r="1054" spans="1:7">
      <c r="A1054" s="57">
        <f>INDEX('1月'!$A$1:$E$2000,ROW()-$B$5+2,1)</f>
        <v>0</v>
      </c>
      <c r="B1054" s="55" t="str">
        <f>INDEX('1月'!$A$1:$E$2000,ROW()-$B$5+2,2)&amp;IF(INDEX('1月'!$A$1:$E$2000,ROW()-$B$5+2,3)="","","／"&amp;INDEX('1月'!$A$1:$E$2000,ROW()-$B$5+2,3))</f>
        <v/>
      </c>
      <c r="C1054" s="57">
        <f>INDEX('1月'!$A$1:$E$2000,ROW()-$B$5+2,4)</f>
        <v>0</v>
      </c>
      <c r="D1054" s="64">
        <f>INDEX('1月'!$A$1:$E$2000,ROW()-$B$5+2,5)</f>
        <v>0</v>
      </c>
      <c r="E1054" s="65">
        <f>DATE(設定・集計!$B$2,INT(A1054/100),A1054-INT(A1054/100)*100)</f>
        <v>43799</v>
      </c>
      <c r="F1054" t="str">
        <f t="shared" si="30"/>
        <v/>
      </c>
      <c r="G1054" t="str">
        <f t="shared" si="31"/>
        <v/>
      </c>
    </row>
    <row r="1055" spans="1:7">
      <c r="A1055" s="57">
        <f>INDEX('1月'!$A$1:$E$2000,ROW()-$B$5+2,1)</f>
        <v>0</v>
      </c>
      <c r="B1055" s="55" t="str">
        <f>INDEX('1月'!$A$1:$E$2000,ROW()-$B$5+2,2)&amp;IF(INDEX('1月'!$A$1:$E$2000,ROW()-$B$5+2,3)="","","／"&amp;INDEX('1月'!$A$1:$E$2000,ROW()-$B$5+2,3))</f>
        <v/>
      </c>
      <c r="C1055" s="57">
        <f>INDEX('1月'!$A$1:$E$2000,ROW()-$B$5+2,4)</f>
        <v>0</v>
      </c>
      <c r="D1055" s="64">
        <f>INDEX('1月'!$A$1:$E$2000,ROW()-$B$5+2,5)</f>
        <v>0</v>
      </c>
      <c r="E1055" s="65">
        <f>DATE(設定・集計!$B$2,INT(A1055/100),A1055-INT(A1055/100)*100)</f>
        <v>43799</v>
      </c>
      <c r="F1055" t="str">
        <f t="shared" si="30"/>
        <v/>
      </c>
      <c r="G1055" t="str">
        <f t="shared" si="31"/>
        <v/>
      </c>
    </row>
    <row r="1056" spans="1:7">
      <c r="A1056" s="57">
        <f>INDEX('1月'!$A$1:$E$2000,ROW()-$B$5+2,1)</f>
        <v>0</v>
      </c>
      <c r="B1056" s="55" t="str">
        <f>INDEX('1月'!$A$1:$E$2000,ROW()-$B$5+2,2)&amp;IF(INDEX('1月'!$A$1:$E$2000,ROW()-$B$5+2,3)="","","／"&amp;INDEX('1月'!$A$1:$E$2000,ROW()-$B$5+2,3))</f>
        <v/>
      </c>
      <c r="C1056" s="57">
        <f>INDEX('1月'!$A$1:$E$2000,ROW()-$B$5+2,4)</f>
        <v>0</v>
      </c>
      <c r="D1056" s="64">
        <f>INDEX('1月'!$A$1:$E$2000,ROW()-$B$5+2,5)</f>
        <v>0</v>
      </c>
      <c r="E1056" s="65">
        <f>DATE(設定・集計!$B$2,INT(A1056/100),A1056-INT(A1056/100)*100)</f>
        <v>43799</v>
      </c>
      <c r="F1056" t="str">
        <f t="shared" si="30"/>
        <v/>
      </c>
      <c r="G1056" t="str">
        <f t="shared" si="31"/>
        <v/>
      </c>
    </row>
    <row r="1057" spans="1:7">
      <c r="A1057" s="57">
        <f>INDEX('1月'!$A$1:$E$2000,ROW()-$B$5+2,1)</f>
        <v>0</v>
      </c>
      <c r="B1057" s="55" t="str">
        <f>INDEX('1月'!$A$1:$E$2000,ROW()-$B$5+2,2)&amp;IF(INDEX('1月'!$A$1:$E$2000,ROW()-$B$5+2,3)="","","／"&amp;INDEX('1月'!$A$1:$E$2000,ROW()-$B$5+2,3))</f>
        <v/>
      </c>
      <c r="C1057" s="57">
        <f>INDEX('1月'!$A$1:$E$2000,ROW()-$B$5+2,4)</f>
        <v>0</v>
      </c>
      <c r="D1057" s="64">
        <f>INDEX('1月'!$A$1:$E$2000,ROW()-$B$5+2,5)</f>
        <v>0</v>
      </c>
      <c r="E1057" s="65">
        <f>DATE(設定・集計!$B$2,INT(A1057/100),A1057-INT(A1057/100)*100)</f>
        <v>43799</v>
      </c>
      <c r="F1057" t="str">
        <f t="shared" si="30"/>
        <v/>
      </c>
      <c r="G1057" t="str">
        <f t="shared" si="31"/>
        <v/>
      </c>
    </row>
    <row r="1058" spans="1:7">
      <c r="A1058" s="57">
        <f>INDEX('1月'!$A$1:$E$2000,ROW()-$B$5+2,1)</f>
        <v>0</v>
      </c>
      <c r="B1058" s="55" t="str">
        <f>INDEX('1月'!$A$1:$E$2000,ROW()-$B$5+2,2)&amp;IF(INDEX('1月'!$A$1:$E$2000,ROW()-$B$5+2,3)="","","／"&amp;INDEX('1月'!$A$1:$E$2000,ROW()-$B$5+2,3))</f>
        <v/>
      </c>
      <c r="C1058" s="57">
        <f>INDEX('1月'!$A$1:$E$2000,ROW()-$B$5+2,4)</f>
        <v>0</v>
      </c>
      <c r="D1058" s="64">
        <f>INDEX('1月'!$A$1:$E$2000,ROW()-$B$5+2,5)</f>
        <v>0</v>
      </c>
      <c r="E1058" s="65">
        <f>DATE(設定・集計!$B$2,INT(A1058/100),A1058-INT(A1058/100)*100)</f>
        <v>43799</v>
      </c>
      <c r="F1058" t="str">
        <f t="shared" si="30"/>
        <v/>
      </c>
      <c r="G1058" t="str">
        <f t="shared" si="31"/>
        <v/>
      </c>
    </row>
    <row r="1059" spans="1:7">
      <c r="A1059" s="57">
        <f>INDEX('1月'!$A$1:$E$2000,ROW()-$B$5+2,1)</f>
        <v>0</v>
      </c>
      <c r="B1059" s="55" t="str">
        <f>INDEX('1月'!$A$1:$E$2000,ROW()-$B$5+2,2)&amp;IF(INDEX('1月'!$A$1:$E$2000,ROW()-$B$5+2,3)="","","／"&amp;INDEX('1月'!$A$1:$E$2000,ROW()-$B$5+2,3))</f>
        <v/>
      </c>
      <c r="C1059" s="57">
        <f>INDEX('1月'!$A$1:$E$2000,ROW()-$B$5+2,4)</f>
        <v>0</v>
      </c>
      <c r="D1059" s="64">
        <f>INDEX('1月'!$A$1:$E$2000,ROW()-$B$5+2,5)</f>
        <v>0</v>
      </c>
      <c r="E1059" s="65">
        <f>DATE(設定・集計!$B$2,INT(A1059/100),A1059-INT(A1059/100)*100)</f>
        <v>43799</v>
      </c>
      <c r="F1059" t="str">
        <f t="shared" si="30"/>
        <v/>
      </c>
      <c r="G1059" t="str">
        <f t="shared" si="31"/>
        <v/>
      </c>
    </row>
    <row r="1060" spans="1:7">
      <c r="A1060" s="57">
        <f>INDEX('1月'!$A$1:$E$2000,ROW()-$B$5+2,1)</f>
        <v>0</v>
      </c>
      <c r="B1060" s="55" t="str">
        <f>INDEX('1月'!$A$1:$E$2000,ROW()-$B$5+2,2)&amp;IF(INDEX('1月'!$A$1:$E$2000,ROW()-$B$5+2,3)="","","／"&amp;INDEX('1月'!$A$1:$E$2000,ROW()-$B$5+2,3))</f>
        <v/>
      </c>
      <c r="C1060" s="57">
        <f>INDEX('1月'!$A$1:$E$2000,ROW()-$B$5+2,4)</f>
        <v>0</v>
      </c>
      <c r="D1060" s="64">
        <f>INDEX('1月'!$A$1:$E$2000,ROW()-$B$5+2,5)</f>
        <v>0</v>
      </c>
      <c r="E1060" s="65">
        <f>DATE(設定・集計!$B$2,INT(A1060/100),A1060-INT(A1060/100)*100)</f>
        <v>43799</v>
      </c>
      <c r="F1060" t="str">
        <f t="shared" si="30"/>
        <v/>
      </c>
      <c r="G1060" t="str">
        <f t="shared" si="31"/>
        <v/>
      </c>
    </row>
    <row r="1061" spans="1:7">
      <c r="A1061" s="57">
        <f>INDEX('1月'!$A$1:$E$2000,ROW()-$B$5+2,1)</f>
        <v>0</v>
      </c>
      <c r="B1061" s="55" t="str">
        <f>INDEX('1月'!$A$1:$E$2000,ROW()-$B$5+2,2)&amp;IF(INDEX('1月'!$A$1:$E$2000,ROW()-$B$5+2,3)="","","／"&amp;INDEX('1月'!$A$1:$E$2000,ROW()-$B$5+2,3))</f>
        <v/>
      </c>
      <c r="C1061" s="57">
        <f>INDEX('1月'!$A$1:$E$2000,ROW()-$B$5+2,4)</f>
        <v>0</v>
      </c>
      <c r="D1061" s="64">
        <f>INDEX('1月'!$A$1:$E$2000,ROW()-$B$5+2,5)</f>
        <v>0</v>
      </c>
      <c r="E1061" s="65">
        <f>DATE(設定・集計!$B$2,INT(A1061/100),A1061-INT(A1061/100)*100)</f>
        <v>43799</v>
      </c>
      <c r="F1061" t="str">
        <f t="shared" si="30"/>
        <v/>
      </c>
      <c r="G1061" t="str">
        <f t="shared" si="31"/>
        <v/>
      </c>
    </row>
    <row r="1062" spans="1:7">
      <c r="A1062" s="57">
        <f>INDEX('1月'!$A$1:$E$2000,ROW()-$B$5+2,1)</f>
        <v>0</v>
      </c>
      <c r="B1062" s="55" t="str">
        <f>INDEX('1月'!$A$1:$E$2000,ROW()-$B$5+2,2)&amp;IF(INDEX('1月'!$A$1:$E$2000,ROW()-$B$5+2,3)="","","／"&amp;INDEX('1月'!$A$1:$E$2000,ROW()-$B$5+2,3))</f>
        <v/>
      </c>
      <c r="C1062" s="57">
        <f>INDEX('1月'!$A$1:$E$2000,ROW()-$B$5+2,4)</f>
        <v>0</v>
      </c>
      <c r="D1062" s="64">
        <f>INDEX('1月'!$A$1:$E$2000,ROW()-$B$5+2,5)</f>
        <v>0</v>
      </c>
      <c r="E1062" s="65">
        <f>DATE(設定・集計!$B$2,INT(A1062/100),A1062-INT(A1062/100)*100)</f>
        <v>43799</v>
      </c>
      <c r="F1062" t="str">
        <f t="shared" ref="F1062:F1125" si="32">IF(A1062=0,"",A1062*10000+ROW())</f>
        <v/>
      </c>
      <c r="G1062" t="str">
        <f t="shared" si="31"/>
        <v/>
      </c>
    </row>
    <row r="1063" spans="1:7">
      <c r="A1063" s="57">
        <f>INDEX('1月'!$A$1:$E$2000,ROW()-$B$5+2,1)</f>
        <v>0</v>
      </c>
      <c r="B1063" s="55" t="str">
        <f>INDEX('1月'!$A$1:$E$2000,ROW()-$B$5+2,2)&amp;IF(INDEX('1月'!$A$1:$E$2000,ROW()-$B$5+2,3)="","","／"&amp;INDEX('1月'!$A$1:$E$2000,ROW()-$B$5+2,3))</f>
        <v/>
      </c>
      <c r="C1063" s="57">
        <f>INDEX('1月'!$A$1:$E$2000,ROW()-$B$5+2,4)</f>
        <v>0</v>
      </c>
      <c r="D1063" s="64">
        <f>INDEX('1月'!$A$1:$E$2000,ROW()-$B$5+2,5)</f>
        <v>0</v>
      </c>
      <c r="E1063" s="65">
        <f>DATE(設定・集計!$B$2,INT(A1063/100),A1063-INT(A1063/100)*100)</f>
        <v>43799</v>
      </c>
      <c r="F1063" t="str">
        <f t="shared" si="32"/>
        <v/>
      </c>
      <c r="G1063" t="str">
        <f t="shared" si="31"/>
        <v/>
      </c>
    </row>
    <row r="1064" spans="1:7">
      <c r="A1064" s="57">
        <f>INDEX('1月'!$A$1:$E$2000,ROW()-$B$5+2,1)</f>
        <v>0</v>
      </c>
      <c r="B1064" s="55" t="str">
        <f>INDEX('1月'!$A$1:$E$2000,ROW()-$B$5+2,2)&amp;IF(INDEX('1月'!$A$1:$E$2000,ROW()-$B$5+2,3)="","","／"&amp;INDEX('1月'!$A$1:$E$2000,ROW()-$B$5+2,3))</f>
        <v/>
      </c>
      <c r="C1064" s="57">
        <f>INDEX('1月'!$A$1:$E$2000,ROW()-$B$5+2,4)</f>
        <v>0</v>
      </c>
      <c r="D1064" s="64">
        <f>INDEX('1月'!$A$1:$E$2000,ROW()-$B$5+2,5)</f>
        <v>0</v>
      </c>
      <c r="E1064" s="65">
        <f>DATE(設定・集計!$B$2,INT(A1064/100),A1064-INT(A1064/100)*100)</f>
        <v>43799</v>
      </c>
      <c r="F1064" t="str">
        <f t="shared" si="32"/>
        <v/>
      </c>
      <c r="G1064" t="str">
        <f t="shared" si="31"/>
        <v/>
      </c>
    </row>
    <row r="1065" spans="1:7">
      <c r="A1065" s="57">
        <f>INDEX('1月'!$A$1:$E$2000,ROW()-$B$5+2,1)</f>
        <v>0</v>
      </c>
      <c r="B1065" s="55" t="str">
        <f>INDEX('1月'!$A$1:$E$2000,ROW()-$B$5+2,2)&amp;IF(INDEX('1月'!$A$1:$E$2000,ROW()-$B$5+2,3)="","","／"&amp;INDEX('1月'!$A$1:$E$2000,ROW()-$B$5+2,3))</f>
        <v/>
      </c>
      <c r="C1065" s="57">
        <f>INDEX('1月'!$A$1:$E$2000,ROW()-$B$5+2,4)</f>
        <v>0</v>
      </c>
      <c r="D1065" s="64">
        <f>INDEX('1月'!$A$1:$E$2000,ROW()-$B$5+2,5)</f>
        <v>0</v>
      </c>
      <c r="E1065" s="65">
        <f>DATE(設定・集計!$B$2,INT(A1065/100),A1065-INT(A1065/100)*100)</f>
        <v>43799</v>
      </c>
      <c r="F1065" t="str">
        <f t="shared" si="32"/>
        <v/>
      </c>
      <c r="G1065" t="str">
        <f t="shared" si="31"/>
        <v/>
      </c>
    </row>
    <row r="1066" spans="1:7">
      <c r="A1066" s="57">
        <f>INDEX('1月'!$A$1:$E$2000,ROW()-$B$5+2,1)</f>
        <v>0</v>
      </c>
      <c r="B1066" s="55" t="str">
        <f>INDEX('1月'!$A$1:$E$2000,ROW()-$B$5+2,2)&amp;IF(INDEX('1月'!$A$1:$E$2000,ROW()-$B$5+2,3)="","","／"&amp;INDEX('1月'!$A$1:$E$2000,ROW()-$B$5+2,3))</f>
        <v/>
      </c>
      <c r="C1066" s="57">
        <f>INDEX('1月'!$A$1:$E$2000,ROW()-$B$5+2,4)</f>
        <v>0</v>
      </c>
      <c r="D1066" s="64">
        <f>INDEX('1月'!$A$1:$E$2000,ROW()-$B$5+2,5)</f>
        <v>0</v>
      </c>
      <c r="E1066" s="65">
        <f>DATE(設定・集計!$B$2,INT(A1066/100),A1066-INT(A1066/100)*100)</f>
        <v>43799</v>
      </c>
      <c r="F1066" t="str">
        <f t="shared" si="32"/>
        <v/>
      </c>
      <c r="G1066" t="str">
        <f t="shared" si="31"/>
        <v/>
      </c>
    </row>
    <row r="1067" spans="1:7">
      <c r="A1067" s="57">
        <f>INDEX('1月'!$A$1:$E$2000,ROW()-$B$5+2,1)</f>
        <v>0</v>
      </c>
      <c r="B1067" s="55" t="str">
        <f>INDEX('1月'!$A$1:$E$2000,ROW()-$B$5+2,2)&amp;IF(INDEX('1月'!$A$1:$E$2000,ROW()-$B$5+2,3)="","","／"&amp;INDEX('1月'!$A$1:$E$2000,ROW()-$B$5+2,3))</f>
        <v/>
      </c>
      <c r="C1067" s="57">
        <f>INDEX('1月'!$A$1:$E$2000,ROW()-$B$5+2,4)</f>
        <v>0</v>
      </c>
      <c r="D1067" s="64">
        <f>INDEX('1月'!$A$1:$E$2000,ROW()-$B$5+2,5)</f>
        <v>0</v>
      </c>
      <c r="E1067" s="65">
        <f>DATE(設定・集計!$B$2,INT(A1067/100),A1067-INT(A1067/100)*100)</f>
        <v>43799</v>
      </c>
      <c r="F1067" t="str">
        <f t="shared" si="32"/>
        <v/>
      </c>
      <c r="G1067" t="str">
        <f t="shared" si="31"/>
        <v/>
      </c>
    </row>
    <row r="1068" spans="1:7">
      <c r="A1068" s="57">
        <f>INDEX('1月'!$A$1:$E$2000,ROW()-$B$5+2,1)</f>
        <v>0</v>
      </c>
      <c r="B1068" s="55" t="str">
        <f>INDEX('1月'!$A$1:$E$2000,ROW()-$B$5+2,2)&amp;IF(INDEX('1月'!$A$1:$E$2000,ROW()-$B$5+2,3)="","","／"&amp;INDEX('1月'!$A$1:$E$2000,ROW()-$B$5+2,3))</f>
        <v/>
      </c>
      <c r="C1068" s="57">
        <f>INDEX('1月'!$A$1:$E$2000,ROW()-$B$5+2,4)</f>
        <v>0</v>
      </c>
      <c r="D1068" s="64">
        <f>INDEX('1月'!$A$1:$E$2000,ROW()-$B$5+2,5)</f>
        <v>0</v>
      </c>
      <c r="E1068" s="65">
        <f>DATE(設定・集計!$B$2,INT(A1068/100),A1068-INT(A1068/100)*100)</f>
        <v>43799</v>
      </c>
      <c r="F1068" t="str">
        <f t="shared" si="32"/>
        <v/>
      </c>
      <c r="G1068" t="str">
        <f t="shared" si="31"/>
        <v/>
      </c>
    </row>
    <row r="1069" spans="1:7">
      <c r="A1069" s="57">
        <f>INDEX('1月'!$A$1:$E$2000,ROW()-$B$5+2,1)</f>
        <v>0</v>
      </c>
      <c r="B1069" s="55" t="str">
        <f>INDEX('1月'!$A$1:$E$2000,ROW()-$B$5+2,2)&amp;IF(INDEX('1月'!$A$1:$E$2000,ROW()-$B$5+2,3)="","","／"&amp;INDEX('1月'!$A$1:$E$2000,ROW()-$B$5+2,3))</f>
        <v/>
      </c>
      <c r="C1069" s="57">
        <f>INDEX('1月'!$A$1:$E$2000,ROW()-$B$5+2,4)</f>
        <v>0</v>
      </c>
      <c r="D1069" s="64">
        <f>INDEX('1月'!$A$1:$E$2000,ROW()-$B$5+2,5)</f>
        <v>0</v>
      </c>
      <c r="E1069" s="65">
        <f>DATE(設定・集計!$B$2,INT(A1069/100),A1069-INT(A1069/100)*100)</f>
        <v>43799</v>
      </c>
      <c r="F1069" t="str">
        <f t="shared" si="32"/>
        <v/>
      </c>
      <c r="G1069" t="str">
        <f t="shared" si="31"/>
        <v/>
      </c>
    </row>
    <row r="1070" spans="1:7">
      <c r="A1070" s="57">
        <f>INDEX('1月'!$A$1:$E$2000,ROW()-$B$5+2,1)</f>
        <v>0</v>
      </c>
      <c r="B1070" s="55" t="str">
        <f>INDEX('1月'!$A$1:$E$2000,ROW()-$B$5+2,2)&amp;IF(INDEX('1月'!$A$1:$E$2000,ROW()-$B$5+2,3)="","","／"&amp;INDEX('1月'!$A$1:$E$2000,ROW()-$B$5+2,3))</f>
        <v/>
      </c>
      <c r="C1070" s="57">
        <f>INDEX('1月'!$A$1:$E$2000,ROW()-$B$5+2,4)</f>
        <v>0</v>
      </c>
      <c r="D1070" s="64">
        <f>INDEX('1月'!$A$1:$E$2000,ROW()-$B$5+2,5)</f>
        <v>0</v>
      </c>
      <c r="E1070" s="65">
        <f>DATE(設定・集計!$B$2,INT(A1070/100),A1070-INT(A1070/100)*100)</f>
        <v>43799</v>
      </c>
      <c r="F1070" t="str">
        <f t="shared" si="32"/>
        <v/>
      </c>
      <c r="G1070" t="str">
        <f t="shared" si="31"/>
        <v/>
      </c>
    </row>
    <row r="1071" spans="1:7">
      <c r="A1071" s="57">
        <f>INDEX('1月'!$A$1:$E$2000,ROW()-$B$5+2,1)</f>
        <v>0</v>
      </c>
      <c r="B1071" s="55" t="str">
        <f>INDEX('1月'!$A$1:$E$2000,ROW()-$B$5+2,2)&amp;IF(INDEX('1月'!$A$1:$E$2000,ROW()-$B$5+2,3)="","","／"&amp;INDEX('1月'!$A$1:$E$2000,ROW()-$B$5+2,3))</f>
        <v/>
      </c>
      <c r="C1071" s="57">
        <f>INDEX('1月'!$A$1:$E$2000,ROW()-$B$5+2,4)</f>
        <v>0</v>
      </c>
      <c r="D1071" s="64">
        <f>INDEX('1月'!$A$1:$E$2000,ROW()-$B$5+2,5)</f>
        <v>0</v>
      </c>
      <c r="E1071" s="65">
        <f>DATE(設定・集計!$B$2,INT(A1071/100),A1071-INT(A1071/100)*100)</f>
        <v>43799</v>
      </c>
      <c r="F1071" t="str">
        <f t="shared" si="32"/>
        <v/>
      </c>
      <c r="G1071" t="str">
        <f t="shared" ref="G1071:G1134" si="33">IF(F1071="","",RANK(F1071,$F$46:$F$6000,1))</f>
        <v/>
      </c>
    </row>
    <row r="1072" spans="1:7">
      <c r="A1072" s="57">
        <f>INDEX('1月'!$A$1:$E$2000,ROW()-$B$5+2,1)</f>
        <v>0</v>
      </c>
      <c r="B1072" s="55" t="str">
        <f>INDEX('1月'!$A$1:$E$2000,ROW()-$B$5+2,2)&amp;IF(INDEX('1月'!$A$1:$E$2000,ROW()-$B$5+2,3)="","","／"&amp;INDEX('1月'!$A$1:$E$2000,ROW()-$B$5+2,3))</f>
        <v/>
      </c>
      <c r="C1072" s="57">
        <f>INDEX('1月'!$A$1:$E$2000,ROW()-$B$5+2,4)</f>
        <v>0</v>
      </c>
      <c r="D1072" s="64">
        <f>INDEX('1月'!$A$1:$E$2000,ROW()-$B$5+2,5)</f>
        <v>0</v>
      </c>
      <c r="E1072" s="65">
        <f>DATE(設定・集計!$B$2,INT(A1072/100),A1072-INT(A1072/100)*100)</f>
        <v>43799</v>
      </c>
      <c r="F1072" t="str">
        <f t="shared" si="32"/>
        <v/>
      </c>
      <c r="G1072" t="str">
        <f t="shared" si="33"/>
        <v/>
      </c>
    </row>
    <row r="1073" spans="1:7">
      <c r="A1073" s="57">
        <f>INDEX('1月'!$A$1:$E$2000,ROW()-$B$5+2,1)</f>
        <v>0</v>
      </c>
      <c r="B1073" s="55" t="str">
        <f>INDEX('1月'!$A$1:$E$2000,ROW()-$B$5+2,2)&amp;IF(INDEX('1月'!$A$1:$E$2000,ROW()-$B$5+2,3)="","","／"&amp;INDEX('1月'!$A$1:$E$2000,ROW()-$B$5+2,3))</f>
        <v/>
      </c>
      <c r="C1073" s="57">
        <f>INDEX('1月'!$A$1:$E$2000,ROW()-$B$5+2,4)</f>
        <v>0</v>
      </c>
      <c r="D1073" s="64">
        <f>INDEX('1月'!$A$1:$E$2000,ROW()-$B$5+2,5)</f>
        <v>0</v>
      </c>
      <c r="E1073" s="65">
        <f>DATE(設定・集計!$B$2,INT(A1073/100),A1073-INT(A1073/100)*100)</f>
        <v>43799</v>
      </c>
      <c r="F1073" t="str">
        <f t="shared" si="32"/>
        <v/>
      </c>
      <c r="G1073" t="str">
        <f t="shared" si="33"/>
        <v/>
      </c>
    </row>
    <row r="1074" spans="1:7">
      <c r="A1074" s="57">
        <f>INDEX('1月'!$A$1:$E$2000,ROW()-$B$5+2,1)</f>
        <v>0</v>
      </c>
      <c r="B1074" s="55" t="str">
        <f>INDEX('1月'!$A$1:$E$2000,ROW()-$B$5+2,2)&amp;IF(INDEX('1月'!$A$1:$E$2000,ROW()-$B$5+2,3)="","","／"&amp;INDEX('1月'!$A$1:$E$2000,ROW()-$B$5+2,3))</f>
        <v/>
      </c>
      <c r="C1074" s="57">
        <f>INDEX('1月'!$A$1:$E$2000,ROW()-$B$5+2,4)</f>
        <v>0</v>
      </c>
      <c r="D1074" s="64">
        <f>INDEX('1月'!$A$1:$E$2000,ROW()-$B$5+2,5)</f>
        <v>0</v>
      </c>
      <c r="E1074" s="65">
        <f>DATE(設定・集計!$B$2,INT(A1074/100),A1074-INT(A1074/100)*100)</f>
        <v>43799</v>
      </c>
      <c r="F1074" t="str">
        <f t="shared" si="32"/>
        <v/>
      </c>
      <c r="G1074" t="str">
        <f t="shared" si="33"/>
        <v/>
      </c>
    </row>
    <row r="1075" spans="1:7">
      <c r="A1075" s="57">
        <f>INDEX('1月'!$A$1:$E$2000,ROW()-$B$5+2,1)</f>
        <v>0</v>
      </c>
      <c r="B1075" s="55" t="str">
        <f>INDEX('1月'!$A$1:$E$2000,ROW()-$B$5+2,2)&amp;IF(INDEX('1月'!$A$1:$E$2000,ROW()-$B$5+2,3)="","","／"&amp;INDEX('1月'!$A$1:$E$2000,ROW()-$B$5+2,3))</f>
        <v/>
      </c>
      <c r="C1075" s="57">
        <f>INDEX('1月'!$A$1:$E$2000,ROW()-$B$5+2,4)</f>
        <v>0</v>
      </c>
      <c r="D1075" s="64">
        <f>INDEX('1月'!$A$1:$E$2000,ROW()-$B$5+2,5)</f>
        <v>0</v>
      </c>
      <c r="E1075" s="65">
        <f>DATE(設定・集計!$B$2,INT(A1075/100),A1075-INT(A1075/100)*100)</f>
        <v>43799</v>
      </c>
      <c r="F1075" t="str">
        <f t="shared" si="32"/>
        <v/>
      </c>
      <c r="G1075" t="str">
        <f t="shared" si="33"/>
        <v/>
      </c>
    </row>
    <row r="1076" spans="1:7">
      <c r="A1076" s="57">
        <f>INDEX('1月'!$A$1:$E$2000,ROW()-$B$5+2,1)</f>
        <v>0</v>
      </c>
      <c r="B1076" s="55" t="str">
        <f>INDEX('1月'!$A$1:$E$2000,ROW()-$B$5+2,2)&amp;IF(INDEX('1月'!$A$1:$E$2000,ROW()-$B$5+2,3)="","","／"&amp;INDEX('1月'!$A$1:$E$2000,ROW()-$B$5+2,3))</f>
        <v/>
      </c>
      <c r="C1076" s="57">
        <f>INDEX('1月'!$A$1:$E$2000,ROW()-$B$5+2,4)</f>
        <v>0</v>
      </c>
      <c r="D1076" s="64">
        <f>INDEX('1月'!$A$1:$E$2000,ROW()-$B$5+2,5)</f>
        <v>0</v>
      </c>
      <c r="E1076" s="65">
        <f>DATE(設定・集計!$B$2,INT(A1076/100),A1076-INT(A1076/100)*100)</f>
        <v>43799</v>
      </c>
      <c r="F1076" t="str">
        <f t="shared" si="32"/>
        <v/>
      </c>
      <c r="G1076" t="str">
        <f t="shared" si="33"/>
        <v/>
      </c>
    </row>
    <row r="1077" spans="1:7">
      <c r="A1077" s="57">
        <f>INDEX('1月'!$A$1:$E$2000,ROW()-$B$5+2,1)</f>
        <v>0</v>
      </c>
      <c r="B1077" s="55" t="str">
        <f>INDEX('1月'!$A$1:$E$2000,ROW()-$B$5+2,2)&amp;IF(INDEX('1月'!$A$1:$E$2000,ROW()-$B$5+2,3)="","","／"&amp;INDEX('1月'!$A$1:$E$2000,ROW()-$B$5+2,3))</f>
        <v/>
      </c>
      <c r="C1077" s="57">
        <f>INDEX('1月'!$A$1:$E$2000,ROW()-$B$5+2,4)</f>
        <v>0</v>
      </c>
      <c r="D1077" s="64">
        <f>INDEX('1月'!$A$1:$E$2000,ROW()-$B$5+2,5)</f>
        <v>0</v>
      </c>
      <c r="E1077" s="65">
        <f>DATE(設定・集計!$B$2,INT(A1077/100),A1077-INT(A1077/100)*100)</f>
        <v>43799</v>
      </c>
      <c r="F1077" t="str">
        <f t="shared" si="32"/>
        <v/>
      </c>
      <c r="G1077" t="str">
        <f t="shared" si="33"/>
        <v/>
      </c>
    </row>
    <row r="1078" spans="1:7">
      <c r="A1078" s="57">
        <f>INDEX('1月'!$A$1:$E$2000,ROW()-$B$5+2,1)</f>
        <v>0</v>
      </c>
      <c r="B1078" s="55" t="str">
        <f>INDEX('1月'!$A$1:$E$2000,ROW()-$B$5+2,2)&amp;IF(INDEX('1月'!$A$1:$E$2000,ROW()-$B$5+2,3)="","","／"&amp;INDEX('1月'!$A$1:$E$2000,ROW()-$B$5+2,3))</f>
        <v/>
      </c>
      <c r="C1078" s="57">
        <f>INDEX('1月'!$A$1:$E$2000,ROW()-$B$5+2,4)</f>
        <v>0</v>
      </c>
      <c r="D1078" s="64">
        <f>INDEX('1月'!$A$1:$E$2000,ROW()-$B$5+2,5)</f>
        <v>0</v>
      </c>
      <c r="E1078" s="65">
        <f>DATE(設定・集計!$B$2,INT(A1078/100),A1078-INT(A1078/100)*100)</f>
        <v>43799</v>
      </c>
      <c r="F1078" t="str">
        <f t="shared" si="32"/>
        <v/>
      </c>
      <c r="G1078" t="str">
        <f t="shared" si="33"/>
        <v/>
      </c>
    </row>
    <row r="1079" spans="1:7">
      <c r="A1079" s="57">
        <f>INDEX('1月'!$A$1:$E$2000,ROW()-$B$5+2,1)</f>
        <v>0</v>
      </c>
      <c r="B1079" s="55" t="str">
        <f>INDEX('1月'!$A$1:$E$2000,ROW()-$B$5+2,2)&amp;IF(INDEX('1月'!$A$1:$E$2000,ROW()-$B$5+2,3)="","","／"&amp;INDEX('1月'!$A$1:$E$2000,ROW()-$B$5+2,3))</f>
        <v/>
      </c>
      <c r="C1079" s="57">
        <f>INDEX('1月'!$A$1:$E$2000,ROW()-$B$5+2,4)</f>
        <v>0</v>
      </c>
      <c r="D1079" s="64">
        <f>INDEX('1月'!$A$1:$E$2000,ROW()-$B$5+2,5)</f>
        <v>0</v>
      </c>
      <c r="E1079" s="65">
        <f>DATE(設定・集計!$B$2,INT(A1079/100),A1079-INT(A1079/100)*100)</f>
        <v>43799</v>
      </c>
      <c r="F1079" t="str">
        <f t="shared" si="32"/>
        <v/>
      </c>
      <c r="G1079" t="str">
        <f t="shared" si="33"/>
        <v/>
      </c>
    </row>
    <row r="1080" spans="1:7">
      <c r="A1080" s="57">
        <f>INDEX('1月'!$A$1:$E$2000,ROW()-$B$5+2,1)</f>
        <v>0</v>
      </c>
      <c r="B1080" s="55" t="str">
        <f>INDEX('1月'!$A$1:$E$2000,ROW()-$B$5+2,2)&amp;IF(INDEX('1月'!$A$1:$E$2000,ROW()-$B$5+2,3)="","","／"&amp;INDEX('1月'!$A$1:$E$2000,ROW()-$B$5+2,3))</f>
        <v/>
      </c>
      <c r="C1080" s="57">
        <f>INDEX('1月'!$A$1:$E$2000,ROW()-$B$5+2,4)</f>
        <v>0</v>
      </c>
      <c r="D1080" s="64">
        <f>INDEX('1月'!$A$1:$E$2000,ROW()-$B$5+2,5)</f>
        <v>0</v>
      </c>
      <c r="E1080" s="65">
        <f>DATE(設定・集計!$B$2,INT(A1080/100),A1080-INT(A1080/100)*100)</f>
        <v>43799</v>
      </c>
      <c r="F1080" t="str">
        <f t="shared" si="32"/>
        <v/>
      </c>
      <c r="G1080" t="str">
        <f t="shared" si="33"/>
        <v/>
      </c>
    </row>
    <row r="1081" spans="1:7">
      <c r="A1081" s="57">
        <f>INDEX('1月'!$A$1:$E$2000,ROW()-$B$5+2,1)</f>
        <v>0</v>
      </c>
      <c r="B1081" s="55" t="str">
        <f>INDEX('1月'!$A$1:$E$2000,ROW()-$B$5+2,2)&amp;IF(INDEX('1月'!$A$1:$E$2000,ROW()-$B$5+2,3)="","","／"&amp;INDEX('1月'!$A$1:$E$2000,ROW()-$B$5+2,3))</f>
        <v/>
      </c>
      <c r="C1081" s="57">
        <f>INDEX('1月'!$A$1:$E$2000,ROW()-$B$5+2,4)</f>
        <v>0</v>
      </c>
      <c r="D1081" s="64">
        <f>INDEX('1月'!$A$1:$E$2000,ROW()-$B$5+2,5)</f>
        <v>0</v>
      </c>
      <c r="E1081" s="65">
        <f>DATE(設定・集計!$B$2,INT(A1081/100),A1081-INT(A1081/100)*100)</f>
        <v>43799</v>
      </c>
      <c r="F1081" t="str">
        <f t="shared" si="32"/>
        <v/>
      </c>
      <c r="G1081" t="str">
        <f t="shared" si="33"/>
        <v/>
      </c>
    </row>
    <row r="1082" spans="1:7">
      <c r="A1082" s="57">
        <f>INDEX('1月'!$A$1:$E$2000,ROW()-$B$5+2,1)</f>
        <v>0</v>
      </c>
      <c r="B1082" s="55" t="str">
        <f>INDEX('1月'!$A$1:$E$2000,ROW()-$B$5+2,2)&amp;IF(INDEX('1月'!$A$1:$E$2000,ROW()-$B$5+2,3)="","","／"&amp;INDEX('1月'!$A$1:$E$2000,ROW()-$B$5+2,3))</f>
        <v/>
      </c>
      <c r="C1082" s="57">
        <f>INDEX('1月'!$A$1:$E$2000,ROW()-$B$5+2,4)</f>
        <v>0</v>
      </c>
      <c r="D1082" s="64">
        <f>INDEX('1月'!$A$1:$E$2000,ROW()-$B$5+2,5)</f>
        <v>0</v>
      </c>
      <c r="E1082" s="65">
        <f>DATE(設定・集計!$B$2,INT(A1082/100),A1082-INT(A1082/100)*100)</f>
        <v>43799</v>
      </c>
      <c r="F1082" t="str">
        <f t="shared" si="32"/>
        <v/>
      </c>
      <c r="G1082" t="str">
        <f t="shared" si="33"/>
        <v/>
      </c>
    </row>
    <row r="1083" spans="1:7">
      <c r="A1083" s="57">
        <f>INDEX('1月'!$A$1:$E$2000,ROW()-$B$5+2,1)</f>
        <v>0</v>
      </c>
      <c r="B1083" s="55" t="str">
        <f>INDEX('1月'!$A$1:$E$2000,ROW()-$B$5+2,2)&amp;IF(INDEX('1月'!$A$1:$E$2000,ROW()-$B$5+2,3)="","","／"&amp;INDEX('1月'!$A$1:$E$2000,ROW()-$B$5+2,3))</f>
        <v/>
      </c>
      <c r="C1083" s="57">
        <f>INDEX('1月'!$A$1:$E$2000,ROW()-$B$5+2,4)</f>
        <v>0</v>
      </c>
      <c r="D1083" s="64">
        <f>INDEX('1月'!$A$1:$E$2000,ROW()-$B$5+2,5)</f>
        <v>0</v>
      </c>
      <c r="E1083" s="65">
        <f>DATE(設定・集計!$B$2,INT(A1083/100),A1083-INT(A1083/100)*100)</f>
        <v>43799</v>
      </c>
      <c r="F1083" t="str">
        <f t="shared" si="32"/>
        <v/>
      </c>
      <c r="G1083" t="str">
        <f t="shared" si="33"/>
        <v/>
      </c>
    </row>
    <row r="1084" spans="1:7">
      <c r="A1084" s="57">
        <f>INDEX('1月'!$A$1:$E$2000,ROW()-$B$5+2,1)</f>
        <v>0</v>
      </c>
      <c r="B1084" s="55" t="str">
        <f>INDEX('1月'!$A$1:$E$2000,ROW()-$B$5+2,2)&amp;IF(INDEX('1月'!$A$1:$E$2000,ROW()-$B$5+2,3)="","","／"&amp;INDEX('1月'!$A$1:$E$2000,ROW()-$B$5+2,3))</f>
        <v/>
      </c>
      <c r="C1084" s="57">
        <f>INDEX('1月'!$A$1:$E$2000,ROW()-$B$5+2,4)</f>
        <v>0</v>
      </c>
      <c r="D1084" s="64">
        <f>INDEX('1月'!$A$1:$E$2000,ROW()-$B$5+2,5)</f>
        <v>0</v>
      </c>
      <c r="E1084" s="65">
        <f>DATE(設定・集計!$B$2,INT(A1084/100),A1084-INT(A1084/100)*100)</f>
        <v>43799</v>
      </c>
      <c r="F1084" t="str">
        <f t="shared" si="32"/>
        <v/>
      </c>
      <c r="G1084" t="str">
        <f t="shared" si="33"/>
        <v/>
      </c>
    </row>
    <row r="1085" spans="1:7">
      <c r="A1085" s="57">
        <f>INDEX('1月'!$A$1:$E$2000,ROW()-$B$5+2,1)</f>
        <v>0</v>
      </c>
      <c r="B1085" s="55" t="str">
        <f>INDEX('1月'!$A$1:$E$2000,ROW()-$B$5+2,2)&amp;IF(INDEX('1月'!$A$1:$E$2000,ROW()-$B$5+2,3)="","","／"&amp;INDEX('1月'!$A$1:$E$2000,ROW()-$B$5+2,3))</f>
        <v/>
      </c>
      <c r="C1085" s="57">
        <f>INDEX('1月'!$A$1:$E$2000,ROW()-$B$5+2,4)</f>
        <v>0</v>
      </c>
      <c r="D1085" s="64">
        <f>INDEX('1月'!$A$1:$E$2000,ROW()-$B$5+2,5)</f>
        <v>0</v>
      </c>
      <c r="E1085" s="65">
        <f>DATE(設定・集計!$B$2,INT(A1085/100),A1085-INT(A1085/100)*100)</f>
        <v>43799</v>
      </c>
      <c r="F1085" t="str">
        <f t="shared" si="32"/>
        <v/>
      </c>
      <c r="G1085" t="str">
        <f t="shared" si="33"/>
        <v/>
      </c>
    </row>
    <row r="1086" spans="1:7">
      <c r="A1086" s="57">
        <f>INDEX('1月'!$A$1:$E$2000,ROW()-$B$5+2,1)</f>
        <v>0</v>
      </c>
      <c r="B1086" s="55" t="str">
        <f>INDEX('1月'!$A$1:$E$2000,ROW()-$B$5+2,2)&amp;IF(INDEX('1月'!$A$1:$E$2000,ROW()-$B$5+2,3)="","","／"&amp;INDEX('1月'!$A$1:$E$2000,ROW()-$B$5+2,3))</f>
        <v/>
      </c>
      <c r="C1086" s="57">
        <f>INDEX('1月'!$A$1:$E$2000,ROW()-$B$5+2,4)</f>
        <v>0</v>
      </c>
      <c r="D1086" s="64">
        <f>INDEX('1月'!$A$1:$E$2000,ROW()-$B$5+2,5)</f>
        <v>0</v>
      </c>
      <c r="E1086" s="65">
        <f>DATE(設定・集計!$B$2,INT(A1086/100),A1086-INT(A1086/100)*100)</f>
        <v>43799</v>
      </c>
      <c r="F1086" t="str">
        <f t="shared" si="32"/>
        <v/>
      </c>
      <c r="G1086" t="str">
        <f t="shared" si="33"/>
        <v/>
      </c>
    </row>
    <row r="1087" spans="1:7">
      <c r="A1087" s="57">
        <f>INDEX('1月'!$A$1:$E$2000,ROW()-$B$5+2,1)</f>
        <v>0</v>
      </c>
      <c r="B1087" s="55" t="str">
        <f>INDEX('1月'!$A$1:$E$2000,ROW()-$B$5+2,2)&amp;IF(INDEX('1月'!$A$1:$E$2000,ROW()-$B$5+2,3)="","","／"&amp;INDEX('1月'!$A$1:$E$2000,ROW()-$B$5+2,3))</f>
        <v/>
      </c>
      <c r="C1087" s="57">
        <f>INDEX('1月'!$A$1:$E$2000,ROW()-$B$5+2,4)</f>
        <v>0</v>
      </c>
      <c r="D1087" s="64">
        <f>INDEX('1月'!$A$1:$E$2000,ROW()-$B$5+2,5)</f>
        <v>0</v>
      </c>
      <c r="E1087" s="65">
        <f>DATE(設定・集計!$B$2,INT(A1087/100),A1087-INT(A1087/100)*100)</f>
        <v>43799</v>
      </c>
      <c r="F1087" t="str">
        <f t="shared" si="32"/>
        <v/>
      </c>
      <c r="G1087" t="str">
        <f t="shared" si="33"/>
        <v/>
      </c>
    </row>
    <row r="1088" spans="1:7">
      <c r="A1088" s="57">
        <f>INDEX('1月'!$A$1:$E$2000,ROW()-$B$5+2,1)</f>
        <v>0</v>
      </c>
      <c r="B1088" s="55" t="str">
        <f>INDEX('1月'!$A$1:$E$2000,ROW()-$B$5+2,2)&amp;IF(INDEX('1月'!$A$1:$E$2000,ROW()-$B$5+2,3)="","","／"&amp;INDEX('1月'!$A$1:$E$2000,ROW()-$B$5+2,3))</f>
        <v/>
      </c>
      <c r="C1088" s="57">
        <f>INDEX('1月'!$A$1:$E$2000,ROW()-$B$5+2,4)</f>
        <v>0</v>
      </c>
      <c r="D1088" s="64">
        <f>INDEX('1月'!$A$1:$E$2000,ROW()-$B$5+2,5)</f>
        <v>0</v>
      </c>
      <c r="E1088" s="65">
        <f>DATE(設定・集計!$B$2,INT(A1088/100),A1088-INT(A1088/100)*100)</f>
        <v>43799</v>
      </c>
      <c r="F1088" t="str">
        <f t="shared" si="32"/>
        <v/>
      </c>
      <c r="G1088" t="str">
        <f t="shared" si="33"/>
        <v/>
      </c>
    </row>
    <row r="1089" spans="1:7">
      <c r="A1089" s="57">
        <f>INDEX('1月'!$A$1:$E$2000,ROW()-$B$5+2,1)</f>
        <v>0</v>
      </c>
      <c r="B1089" s="55" t="str">
        <f>INDEX('1月'!$A$1:$E$2000,ROW()-$B$5+2,2)&amp;IF(INDEX('1月'!$A$1:$E$2000,ROW()-$B$5+2,3)="","","／"&amp;INDEX('1月'!$A$1:$E$2000,ROW()-$B$5+2,3))</f>
        <v/>
      </c>
      <c r="C1089" s="57">
        <f>INDEX('1月'!$A$1:$E$2000,ROW()-$B$5+2,4)</f>
        <v>0</v>
      </c>
      <c r="D1089" s="64">
        <f>INDEX('1月'!$A$1:$E$2000,ROW()-$B$5+2,5)</f>
        <v>0</v>
      </c>
      <c r="E1089" s="65">
        <f>DATE(設定・集計!$B$2,INT(A1089/100),A1089-INT(A1089/100)*100)</f>
        <v>43799</v>
      </c>
      <c r="F1089" t="str">
        <f t="shared" si="32"/>
        <v/>
      </c>
      <c r="G1089" t="str">
        <f t="shared" si="33"/>
        <v/>
      </c>
    </row>
    <row r="1090" spans="1:7">
      <c r="A1090" s="57">
        <f>INDEX('1月'!$A$1:$E$2000,ROW()-$B$5+2,1)</f>
        <v>0</v>
      </c>
      <c r="B1090" s="55" t="str">
        <f>INDEX('1月'!$A$1:$E$2000,ROW()-$B$5+2,2)&amp;IF(INDEX('1月'!$A$1:$E$2000,ROW()-$B$5+2,3)="","","／"&amp;INDEX('1月'!$A$1:$E$2000,ROW()-$B$5+2,3))</f>
        <v/>
      </c>
      <c r="C1090" s="57">
        <f>INDEX('1月'!$A$1:$E$2000,ROW()-$B$5+2,4)</f>
        <v>0</v>
      </c>
      <c r="D1090" s="64">
        <f>INDEX('1月'!$A$1:$E$2000,ROW()-$B$5+2,5)</f>
        <v>0</v>
      </c>
      <c r="E1090" s="65">
        <f>DATE(設定・集計!$B$2,INT(A1090/100),A1090-INT(A1090/100)*100)</f>
        <v>43799</v>
      </c>
      <c r="F1090" t="str">
        <f t="shared" si="32"/>
        <v/>
      </c>
      <c r="G1090" t="str">
        <f t="shared" si="33"/>
        <v/>
      </c>
    </row>
    <row r="1091" spans="1:7">
      <c r="A1091" s="57">
        <f>INDEX('1月'!$A$1:$E$2000,ROW()-$B$5+2,1)</f>
        <v>0</v>
      </c>
      <c r="B1091" s="55" t="str">
        <f>INDEX('1月'!$A$1:$E$2000,ROW()-$B$5+2,2)&amp;IF(INDEX('1月'!$A$1:$E$2000,ROW()-$B$5+2,3)="","","／"&amp;INDEX('1月'!$A$1:$E$2000,ROW()-$B$5+2,3))</f>
        <v/>
      </c>
      <c r="C1091" s="57">
        <f>INDEX('1月'!$A$1:$E$2000,ROW()-$B$5+2,4)</f>
        <v>0</v>
      </c>
      <c r="D1091" s="64">
        <f>INDEX('1月'!$A$1:$E$2000,ROW()-$B$5+2,5)</f>
        <v>0</v>
      </c>
      <c r="E1091" s="65">
        <f>DATE(設定・集計!$B$2,INT(A1091/100),A1091-INT(A1091/100)*100)</f>
        <v>43799</v>
      </c>
      <c r="F1091" t="str">
        <f t="shared" si="32"/>
        <v/>
      </c>
      <c r="G1091" t="str">
        <f t="shared" si="33"/>
        <v/>
      </c>
    </row>
    <row r="1092" spans="1:7">
      <c r="A1092" s="57">
        <f>INDEX('1月'!$A$1:$E$2000,ROW()-$B$5+2,1)</f>
        <v>0</v>
      </c>
      <c r="B1092" s="55" t="str">
        <f>INDEX('1月'!$A$1:$E$2000,ROW()-$B$5+2,2)&amp;IF(INDEX('1月'!$A$1:$E$2000,ROW()-$B$5+2,3)="","","／"&amp;INDEX('1月'!$A$1:$E$2000,ROW()-$B$5+2,3))</f>
        <v/>
      </c>
      <c r="C1092" s="57">
        <f>INDEX('1月'!$A$1:$E$2000,ROW()-$B$5+2,4)</f>
        <v>0</v>
      </c>
      <c r="D1092" s="64">
        <f>INDEX('1月'!$A$1:$E$2000,ROW()-$B$5+2,5)</f>
        <v>0</v>
      </c>
      <c r="E1092" s="65">
        <f>DATE(設定・集計!$B$2,INT(A1092/100),A1092-INT(A1092/100)*100)</f>
        <v>43799</v>
      </c>
      <c r="F1092" t="str">
        <f t="shared" si="32"/>
        <v/>
      </c>
      <c r="G1092" t="str">
        <f t="shared" si="33"/>
        <v/>
      </c>
    </row>
    <row r="1093" spans="1:7">
      <c r="A1093" s="57">
        <f>INDEX('1月'!$A$1:$E$2000,ROW()-$B$5+2,1)</f>
        <v>0</v>
      </c>
      <c r="B1093" s="55" t="str">
        <f>INDEX('1月'!$A$1:$E$2000,ROW()-$B$5+2,2)&amp;IF(INDEX('1月'!$A$1:$E$2000,ROW()-$B$5+2,3)="","","／"&amp;INDEX('1月'!$A$1:$E$2000,ROW()-$B$5+2,3))</f>
        <v/>
      </c>
      <c r="C1093" s="57">
        <f>INDEX('1月'!$A$1:$E$2000,ROW()-$B$5+2,4)</f>
        <v>0</v>
      </c>
      <c r="D1093" s="64">
        <f>INDEX('1月'!$A$1:$E$2000,ROW()-$B$5+2,5)</f>
        <v>0</v>
      </c>
      <c r="E1093" s="65">
        <f>DATE(設定・集計!$B$2,INT(A1093/100),A1093-INT(A1093/100)*100)</f>
        <v>43799</v>
      </c>
      <c r="F1093" t="str">
        <f t="shared" si="32"/>
        <v/>
      </c>
      <c r="G1093" t="str">
        <f t="shared" si="33"/>
        <v/>
      </c>
    </row>
    <row r="1094" spans="1:7">
      <c r="A1094" s="57">
        <f>INDEX('1月'!$A$1:$E$2000,ROW()-$B$5+2,1)</f>
        <v>0</v>
      </c>
      <c r="B1094" s="55" t="str">
        <f>INDEX('1月'!$A$1:$E$2000,ROW()-$B$5+2,2)&amp;IF(INDEX('1月'!$A$1:$E$2000,ROW()-$B$5+2,3)="","","／"&amp;INDEX('1月'!$A$1:$E$2000,ROW()-$B$5+2,3))</f>
        <v/>
      </c>
      <c r="C1094" s="57">
        <f>INDEX('1月'!$A$1:$E$2000,ROW()-$B$5+2,4)</f>
        <v>0</v>
      </c>
      <c r="D1094" s="64">
        <f>INDEX('1月'!$A$1:$E$2000,ROW()-$B$5+2,5)</f>
        <v>0</v>
      </c>
      <c r="E1094" s="65">
        <f>DATE(設定・集計!$B$2,INT(A1094/100),A1094-INT(A1094/100)*100)</f>
        <v>43799</v>
      </c>
      <c r="F1094" t="str">
        <f t="shared" si="32"/>
        <v/>
      </c>
      <c r="G1094" t="str">
        <f t="shared" si="33"/>
        <v/>
      </c>
    </row>
    <row r="1095" spans="1:7">
      <c r="A1095" s="57">
        <f>INDEX('1月'!$A$1:$E$2000,ROW()-$B$5+2,1)</f>
        <v>0</v>
      </c>
      <c r="B1095" s="55" t="str">
        <f>INDEX('1月'!$A$1:$E$2000,ROW()-$B$5+2,2)&amp;IF(INDEX('1月'!$A$1:$E$2000,ROW()-$B$5+2,3)="","","／"&amp;INDEX('1月'!$A$1:$E$2000,ROW()-$B$5+2,3))</f>
        <v/>
      </c>
      <c r="C1095" s="57">
        <f>INDEX('1月'!$A$1:$E$2000,ROW()-$B$5+2,4)</f>
        <v>0</v>
      </c>
      <c r="D1095" s="64">
        <f>INDEX('1月'!$A$1:$E$2000,ROW()-$B$5+2,5)</f>
        <v>0</v>
      </c>
      <c r="E1095" s="65">
        <f>DATE(設定・集計!$B$2,INT(A1095/100),A1095-INT(A1095/100)*100)</f>
        <v>43799</v>
      </c>
      <c r="F1095" t="str">
        <f t="shared" si="32"/>
        <v/>
      </c>
      <c r="G1095" t="str">
        <f t="shared" si="33"/>
        <v/>
      </c>
    </row>
    <row r="1096" spans="1:7">
      <c r="A1096" s="57">
        <f>INDEX('1月'!$A$1:$E$2000,ROW()-$B$5+2,1)</f>
        <v>0</v>
      </c>
      <c r="B1096" s="55" t="str">
        <f>INDEX('1月'!$A$1:$E$2000,ROW()-$B$5+2,2)&amp;IF(INDEX('1月'!$A$1:$E$2000,ROW()-$B$5+2,3)="","","／"&amp;INDEX('1月'!$A$1:$E$2000,ROW()-$B$5+2,3))</f>
        <v/>
      </c>
      <c r="C1096" s="57">
        <f>INDEX('1月'!$A$1:$E$2000,ROW()-$B$5+2,4)</f>
        <v>0</v>
      </c>
      <c r="D1096" s="64">
        <f>INDEX('1月'!$A$1:$E$2000,ROW()-$B$5+2,5)</f>
        <v>0</v>
      </c>
      <c r="E1096" s="65">
        <f>DATE(設定・集計!$B$2,INT(A1096/100),A1096-INT(A1096/100)*100)</f>
        <v>43799</v>
      </c>
      <c r="F1096" t="str">
        <f t="shared" si="32"/>
        <v/>
      </c>
      <c r="G1096" t="str">
        <f t="shared" si="33"/>
        <v/>
      </c>
    </row>
    <row r="1097" spans="1:7">
      <c r="A1097" s="57">
        <f>INDEX('1月'!$A$1:$E$2000,ROW()-$B$5+2,1)</f>
        <v>0</v>
      </c>
      <c r="B1097" s="55" t="str">
        <f>INDEX('1月'!$A$1:$E$2000,ROW()-$B$5+2,2)&amp;IF(INDEX('1月'!$A$1:$E$2000,ROW()-$B$5+2,3)="","","／"&amp;INDEX('1月'!$A$1:$E$2000,ROW()-$B$5+2,3))</f>
        <v/>
      </c>
      <c r="C1097" s="57">
        <f>INDEX('1月'!$A$1:$E$2000,ROW()-$B$5+2,4)</f>
        <v>0</v>
      </c>
      <c r="D1097" s="64">
        <f>INDEX('1月'!$A$1:$E$2000,ROW()-$B$5+2,5)</f>
        <v>0</v>
      </c>
      <c r="E1097" s="65">
        <f>DATE(設定・集計!$B$2,INT(A1097/100),A1097-INT(A1097/100)*100)</f>
        <v>43799</v>
      </c>
      <c r="F1097" t="str">
        <f t="shared" si="32"/>
        <v/>
      </c>
      <c r="G1097" t="str">
        <f t="shared" si="33"/>
        <v/>
      </c>
    </row>
    <row r="1098" spans="1:7">
      <c r="A1098" s="57">
        <f>INDEX('1月'!$A$1:$E$2000,ROW()-$B$5+2,1)</f>
        <v>0</v>
      </c>
      <c r="B1098" s="55" t="str">
        <f>INDEX('1月'!$A$1:$E$2000,ROW()-$B$5+2,2)&amp;IF(INDEX('1月'!$A$1:$E$2000,ROW()-$B$5+2,3)="","","／"&amp;INDEX('1月'!$A$1:$E$2000,ROW()-$B$5+2,3))</f>
        <v/>
      </c>
      <c r="C1098" s="57">
        <f>INDEX('1月'!$A$1:$E$2000,ROW()-$B$5+2,4)</f>
        <v>0</v>
      </c>
      <c r="D1098" s="64">
        <f>INDEX('1月'!$A$1:$E$2000,ROW()-$B$5+2,5)</f>
        <v>0</v>
      </c>
      <c r="E1098" s="65">
        <f>DATE(設定・集計!$B$2,INT(A1098/100),A1098-INT(A1098/100)*100)</f>
        <v>43799</v>
      </c>
      <c r="F1098" t="str">
        <f t="shared" si="32"/>
        <v/>
      </c>
      <c r="G1098" t="str">
        <f t="shared" si="33"/>
        <v/>
      </c>
    </row>
    <row r="1099" spans="1:7">
      <c r="A1099" s="57">
        <f>INDEX('1月'!$A$1:$E$2000,ROW()-$B$5+2,1)</f>
        <v>0</v>
      </c>
      <c r="B1099" s="55" t="str">
        <f>INDEX('1月'!$A$1:$E$2000,ROW()-$B$5+2,2)&amp;IF(INDEX('1月'!$A$1:$E$2000,ROW()-$B$5+2,3)="","","／"&amp;INDEX('1月'!$A$1:$E$2000,ROW()-$B$5+2,3))</f>
        <v/>
      </c>
      <c r="C1099" s="57">
        <f>INDEX('1月'!$A$1:$E$2000,ROW()-$B$5+2,4)</f>
        <v>0</v>
      </c>
      <c r="D1099" s="64">
        <f>INDEX('1月'!$A$1:$E$2000,ROW()-$B$5+2,5)</f>
        <v>0</v>
      </c>
      <c r="E1099" s="65">
        <f>DATE(設定・集計!$B$2,INT(A1099/100),A1099-INT(A1099/100)*100)</f>
        <v>43799</v>
      </c>
      <c r="F1099" t="str">
        <f t="shared" si="32"/>
        <v/>
      </c>
      <c r="G1099" t="str">
        <f t="shared" si="33"/>
        <v/>
      </c>
    </row>
    <row r="1100" spans="1:7">
      <c r="A1100" s="57">
        <f>INDEX('1月'!$A$1:$E$2000,ROW()-$B$5+2,1)</f>
        <v>0</v>
      </c>
      <c r="B1100" s="55" t="str">
        <f>INDEX('1月'!$A$1:$E$2000,ROW()-$B$5+2,2)&amp;IF(INDEX('1月'!$A$1:$E$2000,ROW()-$B$5+2,3)="","","／"&amp;INDEX('1月'!$A$1:$E$2000,ROW()-$B$5+2,3))</f>
        <v/>
      </c>
      <c r="C1100" s="57">
        <f>INDEX('1月'!$A$1:$E$2000,ROW()-$B$5+2,4)</f>
        <v>0</v>
      </c>
      <c r="D1100" s="64">
        <f>INDEX('1月'!$A$1:$E$2000,ROW()-$B$5+2,5)</f>
        <v>0</v>
      </c>
      <c r="E1100" s="65">
        <f>DATE(設定・集計!$B$2,INT(A1100/100),A1100-INT(A1100/100)*100)</f>
        <v>43799</v>
      </c>
      <c r="F1100" t="str">
        <f t="shared" si="32"/>
        <v/>
      </c>
      <c r="G1100" t="str">
        <f t="shared" si="33"/>
        <v/>
      </c>
    </row>
    <row r="1101" spans="1:7">
      <c r="A1101" s="57">
        <f>INDEX('1月'!$A$1:$E$2000,ROW()-$B$5+2,1)</f>
        <v>0</v>
      </c>
      <c r="B1101" s="55" t="str">
        <f>INDEX('1月'!$A$1:$E$2000,ROW()-$B$5+2,2)&amp;IF(INDEX('1月'!$A$1:$E$2000,ROW()-$B$5+2,3)="","","／"&amp;INDEX('1月'!$A$1:$E$2000,ROW()-$B$5+2,3))</f>
        <v/>
      </c>
      <c r="C1101" s="57">
        <f>INDEX('1月'!$A$1:$E$2000,ROW()-$B$5+2,4)</f>
        <v>0</v>
      </c>
      <c r="D1101" s="64">
        <f>INDEX('1月'!$A$1:$E$2000,ROW()-$B$5+2,5)</f>
        <v>0</v>
      </c>
      <c r="E1101" s="65">
        <f>DATE(設定・集計!$B$2,INT(A1101/100),A1101-INT(A1101/100)*100)</f>
        <v>43799</v>
      </c>
      <c r="F1101" t="str">
        <f t="shared" si="32"/>
        <v/>
      </c>
      <c r="G1101" t="str">
        <f t="shared" si="33"/>
        <v/>
      </c>
    </row>
    <row r="1102" spans="1:7">
      <c r="A1102" s="57">
        <f>INDEX('1月'!$A$1:$E$2000,ROW()-$B$5+2,1)</f>
        <v>0</v>
      </c>
      <c r="B1102" s="55" t="str">
        <f>INDEX('1月'!$A$1:$E$2000,ROW()-$B$5+2,2)&amp;IF(INDEX('1月'!$A$1:$E$2000,ROW()-$B$5+2,3)="","","／"&amp;INDEX('1月'!$A$1:$E$2000,ROW()-$B$5+2,3))</f>
        <v/>
      </c>
      <c r="C1102" s="57">
        <f>INDEX('1月'!$A$1:$E$2000,ROW()-$B$5+2,4)</f>
        <v>0</v>
      </c>
      <c r="D1102" s="64">
        <f>INDEX('1月'!$A$1:$E$2000,ROW()-$B$5+2,5)</f>
        <v>0</v>
      </c>
      <c r="E1102" s="65">
        <f>DATE(設定・集計!$B$2,INT(A1102/100),A1102-INT(A1102/100)*100)</f>
        <v>43799</v>
      </c>
      <c r="F1102" t="str">
        <f t="shared" si="32"/>
        <v/>
      </c>
      <c r="G1102" t="str">
        <f t="shared" si="33"/>
        <v/>
      </c>
    </row>
    <row r="1103" spans="1:7">
      <c r="A1103" s="57">
        <f>INDEX('1月'!$A$1:$E$2000,ROW()-$B$5+2,1)</f>
        <v>0</v>
      </c>
      <c r="B1103" s="55" t="str">
        <f>INDEX('1月'!$A$1:$E$2000,ROW()-$B$5+2,2)&amp;IF(INDEX('1月'!$A$1:$E$2000,ROW()-$B$5+2,3)="","","／"&amp;INDEX('1月'!$A$1:$E$2000,ROW()-$B$5+2,3))</f>
        <v/>
      </c>
      <c r="C1103" s="57">
        <f>INDEX('1月'!$A$1:$E$2000,ROW()-$B$5+2,4)</f>
        <v>0</v>
      </c>
      <c r="D1103" s="64">
        <f>INDEX('1月'!$A$1:$E$2000,ROW()-$B$5+2,5)</f>
        <v>0</v>
      </c>
      <c r="E1103" s="65">
        <f>DATE(設定・集計!$B$2,INT(A1103/100),A1103-INT(A1103/100)*100)</f>
        <v>43799</v>
      </c>
      <c r="F1103" t="str">
        <f t="shared" si="32"/>
        <v/>
      </c>
      <c r="G1103" t="str">
        <f t="shared" si="33"/>
        <v/>
      </c>
    </row>
    <row r="1104" spans="1:7">
      <c r="A1104" s="57">
        <f>INDEX('1月'!$A$1:$E$2000,ROW()-$B$5+2,1)</f>
        <v>0</v>
      </c>
      <c r="B1104" s="55" t="str">
        <f>INDEX('1月'!$A$1:$E$2000,ROW()-$B$5+2,2)&amp;IF(INDEX('1月'!$A$1:$E$2000,ROW()-$B$5+2,3)="","","／"&amp;INDEX('1月'!$A$1:$E$2000,ROW()-$B$5+2,3))</f>
        <v/>
      </c>
      <c r="C1104" s="57">
        <f>INDEX('1月'!$A$1:$E$2000,ROW()-$B$5+2,4)</f>
        <v>0</v>
      </c>
      <c r="D1104" s="64">
        <f>INDEX('1月'!$A$1:$E$2000,ROW()-$B$5+2,5)</f>
        <v>0</v>
      </c>
      <c r="E1104" s="65">
        <f>DATE(設定・集計!$B$2,INT(A1104/100),A1104-INT(A1104/100)*100)</f>
        <v>43799</v>
      </c>
      <c r="F1104" t="str">
        <f t="shared" si="32"/>
        <v/>
      </c>
      <c r="G1104" t="str">
        <f t="shared" si="33"/>
        <v/>
      </c>
    </row>
    <row r="1105" spans="1:7">
      <c r="A1105" s="57">
        <f>INDEX('1月'!$A$1:$E$2000,ROW()-$B$5+2,1)</f>
        <v>0</v>
      </c>
      <c r="B1105" s="55" t="str">
        <f>INDEX('1月'!$A$1:$E$2000,ROW()-$B$5+2,2)&amp;IF(INDEX('1月'!$A$1:$E$2000,ROW()-$B$5+2,3)="","","／"&amp;INDEX('1月'!$A$1:$E$2000,ROW()-$B$5+2,3))</f>
        <v/>
      </c>
      <c r="C1105" s="57">
        <f>INDEX('1月'!$A$1:$E$2000,ROW()-$B$5+2,4)</f>
        <v>0</v>
      </c>
      <c r="D1105" s="64">
        <f>INDEX('1月'!$A$1:$E$2000,ROW()-$B$5+2,5)</f>
        <v>0</v>
      </c>
      <c r="E1105" s="65">
        <f>DATE(設定・集計!$B$2,INT(A1105/100),A1105-INT(A1105/100)*100)</f>
        <v>43799</v>
      </c>
      <c r="F1105" t="str">
        <f t="shared" si="32"/>
        <v/>
      </c>
      <c r="G1105" t="str">
        <f t="shared" si="33"/>
        <v/>
      </c>
    </row>
    <row r="1106" spans="1:7">
      <c r="A1106" s="57">
        <f>INDEX('1月'!$A$1:$E$2000,ROW()-$B$5+2,1)</f>
        <v>0</v>
      </c>
      <c r="B1106" s="55" t="str">
        <f>INDEX('1月'!$A$1:$E$2000,ROW()-$B$5+2,2)&amp;IF(INDEX('1月'!$A$1:$E$2000,ROW()-$B$5+2,3)="","","／"&amp;INDEX('1月'!$A$1:$E$2000,ROW()-$B$5+2,3))</f>
        <v/>
      </c>
      <c r="C1106" s="57">
        <f>INDEX('1月'!$A$1:$E$2000,ROW()-$B$5+2,4)</f>
        <v>0</v>
      </c>
      <c r="D1106" s="64">
        <f>INDEX('1月'!$A$1:$E$2000,ROW()-$B$5+2,5)</f>
        <v>0</v>
      </c>
      <c r="E1106" s="65">
        <f>DATE(設定・集計!$B$2,INT(A1106/100),A1106-INT(A1106/100)*100)</f>
        <v>43799</v>
      </c>
      <c r="F1106" t="str">
        <f t="shared" si="32"/>
        <v/>
      </c>
      <c r="G1106" t="str">
        <f t="shared" si="33"/>
        <v/>
      </c>
    </row>
    <row r="1107" spans="1:7">
      <c r="A1107" s="57">
        <f>INDEX('1月'!$A$1:$E$2000,ROW()-$B$5+2,1)</f>
        <v>0</v>
      </c>
      <c r="B1107" s="55" t="str">
        <f>INDEX('1月'!$A$1:$E$2000,ROW()-$B$5+2,2)&amp;IF(INDEX('1月'!$A$1:$E$2000,ROW()-$B$5+2,3)="","","／"&amp;INDEX('1月'!$A$1:$E$2000,ROW()-$B$5+2,3))</f>
        <v/>
      </c>
      <c r="C1107" s="57">
        <f>INDEX('1月'!$A$1:$E$2000,ROW()-$B$5+2,4)</f>
        <v>0</v>
      </c>
      <c r="D1107" s="64">
        <f>INDEX('1月'!$A$1:$E$2000,ROW()-$B$5+2,5)</f>
        <v>0</v>
      </c>
      <c r="E1107" s="65">
        <f>DATE(設定・集計!$B$2,INT(A1107/100),A1107-INT(A1107/100)*100)</f>
        <v>43799</v>
      </c>
      <c r="F1107" t="str">
        <f t="shared" si="32"/>
        <v/>
      </c>
      <c r="G1107" t="str">
        <f t="shared" si="33"/>
        <v/>
      </c>
    </row>
    <row r="1108" spans="1:7">
      <c r="A1108" s="57">
        <f>INDEX('1月'!$A$1:$E$2000,ROW()-$B$5+2,1)</f>
        <v>0</v>
      </c>
      <c r="B1108" s="55" t="str">
        <f>INDEX('1月'!$A$1:$E$2000,ROW()-$B$5+2,2)&amp;IF(INDEX('1月'!$A$1:$E$2000,ROW()-$B$5+2,3)="","","／"&amp;INDEX('1月'!$A$1:$E$2000,ROW()-$B$5+2,3))</f>
        <v/>
      </c>
      <c r="C1108" s="57">
        <f>INDEX('1月'!$A$1:$E$2000,ROW()-$B$5+2,4)</f>
        <v>0</v>
      </c>
      <c r="D1108" s="64">
        <f>INDEX('1月'!$A$1:$E$2000,ROW()-$B$5+2,5)</f>
        <v>0</v>
      </c>
      <c r="E1108" s="65">
        <f>DATE(設定・集計!$B$2,INT(A1108/100),A1108-INT(A1108/100)*100)</f>
        <v>43799</v>
      </c>
      <c r="F1108" t="str">
        <f t="shared" si="32"/>
        <v/>
      </c>
      <c r="G1108" t="str">
        <f t="shared" si="33"/>
        <v/>
      </c>
    </row>
    <row r="1109" spans="1:7">
      <c r="A1109" s="57">
        <f>INDEX('1月'!$A$1:$E$2000,ROW()-$B$5+2,1)</f>
        <v>0</v>
      </c>
      <c r="B1109" s="55" t="str">
        <f>INDEX('1月'!$A$1:$E$2000,ROW()-$B$5+2,2)&amp;IF(INDEX('1月'!$A$1:$E$2000,ROW()-$B$5+2,3)="","","／"&amp;INDEX('1月'!$A$1:$E$2000,ROW()-$B$5+2,3))</f>
        <v/>
      </c>
      <c r="C1109" s="57">
        <f>INDEX('1月'!$A$1:$E$2000,ROW()-$B$5+2,4)</f>
        <v>0</v>
      </c>
      <c r="D1109" s="64">
        <f>INDEX('1月'!$A$1:$E$2000,ROW()-$B$5+2,5)</f>
        <v>0</v>
      </c>
      <c r="E1109" s="65">
        <f>DATE(設定・集計!$B$2,INT(A1109/100),A1109-INT(A1109/100)*100)</f>
        <v>43799</v>
      </c>
      <c r="F1109" t="str">
        <f t="shared" si="32"/>
        <v/>
      </c>
      <c r="G1109" t="str">
        <f t="shared" si="33"/>
        <v/>
      </c>
    </row>
    <row r="1110" spans="1:7">
      <c r="A1110" s="57">
        <f>INDEX('1月'!$A$1:$E$2000,ROW()-$B$5+2,1)</f>
        <v>0</v>
      </c>
      <c r="B1110" s="55" t="str">
        <f>INDEX('1月'!$A$1:$E$2000,ROW()-$B$5+2,2)&amp;IF(INDEX('1月'!$A$1:$E$2000,ROW()-$B$5+2,3)="","","／"&amp;INDEX('1月'!$A$1:$E$2000,ROW()-$B$5+2,3))</f>
        <v/>
      </c>
      <c r="C1110" s="57">
        <f>INDEX('1月'!$A$1:$E$2000,ROW()-$B$5+2,4)</f>
        <v>0</v>
      </c>
      <c r="D1110" s="64">
        <f>INDEX('1月'!$A$1:$E$2000,ROW()-$B$5+2,5)</f>
        <v>0</v>
      </c>
      <c r="E1110" s="65">
        <f>DATE(設定・集計!$B$2,INT(A1110/100),A1110-INT(A1110/100)*100)</f>
        <v>43799</v>
      </c>
      <c r="F1110" t="str">
        <f t="shared" si="32"/>
        <v/>
      </c>
      <c r="G1110" t="str">
        <f t="shared" si="33"/>
        <v/>
      </c>
    </row>
    <row r="1111" spans="1:7">
      <c r="A1111" s="57">
        <f>INDEX('1月'!$A$1:$E$2000,ROW()-$B$5+2,1)</f>
        <v>0</v>
      </c>
      <c r="B1111" s="55" t="str">
        <f>INDEX('1月'!$A$1:$E$2000,ROW()-$B$5+2,2)&amp;IF(INDEX('1月'!$A$1:$E$2000,ROW()-$B$5+2,3)="","","／"&amp;INDEX('1月'!$A$1:$E$2000,ROW()-$B$5+2,3))</f>
        <v/>
      </c>
      <c r="C1111" s="57">
        <f>INDEX('1月'!$A$1:$E$2000,ROW()-$B$5+2,4)</f>
        <v>0</v>
      </c>
      <c r="D1111" s="64">
        <f>INDEX('1月'!$A$1:$E$2000,ROW()-$B$5+2,5)</f>
        <v>0</v>
      </c>
      <c r="E1111" s="65">
        <f>DATE(設定・集計!$B$2,INT(A1111/100),A1111-INT(A1111/100)*100)</f>
        <v>43799</v>
      </c>
      <c r="F1111" t="str">
        <f t="shared" si="32"/>
        <v/>
      </c>
      <c r="G1111" t="str">
        <f t="shared" si="33"/>
        <v/>
      </c>
    </row>
    <row r="1112" spans="1:7">
      <c r="A1112" s="57">
        <f>INDEX('1月'!$A$1:$E$2000,ROW()-$B$5+2,1)</f>
        <v>0</v>
      </c>
      <c r="B1112" s="55" t="str">
        <f>INDEX('1月'!$A$1:$E$2000,ROW()-$B$5+2,2)&amp;IF(INDEX('1月'!$A$1:$E$2000,ROW()-$B$5+2,3)="","","／"&amp;INDEX('1月'!$A$1:$E$2000,ROW()-$B$5+2,3))</f>
        <v/>
      </c>
      <c r="C1112" s="57">
        <f>INDEX('1月'!$A$1:$E$2000,ROW()-$B$5+2,4)</f>
        <v>0</v>
      </c>
      <c r="D1112" s="64">
        <f>INDEX('1月'!$A$1:$E$2000,ROW()-$B$5+2,5)</f>
        <v>0</v>
      </c>
      <c r="E1112" s="65">
        <f>DATE(設定・集計!$B$2,INT(A1112/100),A1112-INT(A1112/100)*100)</f>
        <v>43799</v>
      </c>
      <c r="F1112" t="str">
        <f t="shared" si="32"/>
        <v/>
      </c>
      <c r="G1112" t="str">
        <f t="shared" si="33"/>
        <v/>
      </c>
    </row>
    <row r="1113" spans="1:7">
      <c r="A1113" s="57">
        <f>INDEX('1月'!$A$1:$E$2000,ROW()-$B$5+2,1)</f>
        <v>0</v>
      </c>
      <c r="B1113" s="55" t="str">
        <f>INDEX('1月'!$A$1:$E$2000,ROW()-$B$5+2,2)&amp;IF(INDEX('1月'!$A$1:$E$2000,ROW()-$B$5+2,3)="","","／"&amp;INDEX('1月'!$A$1:$E$2000,ROW()-$B$5+2,3))</f>
        <v/>
      </c>
      <c r="C1113" s="57">
        <f>INDEX('1月'!$A$1:$E$2000,ROW()-$B$5+2,4)</f>
        <v>0</v>
      </c>
      <c r="D1113" s="64">
        <f>INDEX('1月'!$A$1:$E$2000,ROW()-$B$5+2,5)</f>
        <v>0</v>
      </c>
      <c r="E1113" s="65">
        <f>DATE(設定・集計!$B$2,INT(A1113/100),A1113-INT(A1113/100)*100)</f>
        <v>43799</v>
      </c>
      <c r="F1113" t="str">
        <f t="shared" si="32"/>
        <v/>
      </c>
      <c r="G1113" t="str">
        <f t="shared" si="33"/>
        <v/>
      </c>
    </row>
    <row r="1114" spans="1:7">
      <c r="A1114" s="57">
        <f>INDEX('1月'!$A$1:$E$2000,ROW()-$B$5+2,1)</f>
        <v>0</v>
      </c>
      <c r="B1114" s="55" t="str">
        <f>INDEX('1月'!$A$1:$E$2000,ROW()-$B$5+2,2)&amp;IF(INDEX('1月'!$A$1:$E$2000,ROW()-$B$5+2,3)="","","／"&amp;INDEX('1月'!$A$1:$E$2000,ROW()-$B$5+2,3))</f>
        <v/>
      </c>
      <c r="C1114" s="57">
        <f>INDEX('1月'!$A$1:$E$2000,ROW()-$B$5+2,4)</f>
        <v>0</v>
      </c>
      <c r="D1114" s="64">
        <f>INDEX('1月'!$A$1:$E$2000,ROW()-$B$5+2,5)</f>
        <v>0</v>
      </c>
      <c r="E1114" s="65">
        <f>DATE(設定・集計!$B$2,INT(A1114/100),A1114-INT(A1114/100)*100)</f>
        <v>43799</v>
      </c>
      <c r="F1114" t="str">
        <f t="shared" si="32"/>
        <v/>
      </c>
      <c r="G1114" t="str">
        <f t="shared" si="33"/>
        <v/>
      </c>
    </row>
    <row r="1115" spans="1:7">
      <c r="A1115" s="57">
        <f>INDEX('1月'!$A$1:$E$2000,ROW()-$B$5+2,1)</f>
        <v>0</v>
      </c>
      <c r="B1115" s="55" t="str">
        <f>INDEX('1月'!$A$1:$E$2000,ROW()-$B$5+2,2)&amp;IF(INDEX('1月'!$A$1:$E$2000,ROW()-$B$5+2,3)="","","／"&amp;INDEX('1月'!$A$1:$E$2000,ROW()-$B$5+2,3))</f>
        <v/>
      </c>
      <c r="C1115" s="57">
        <f>INDEX('1月'!$A$1:$E$2000,ROW()-$B$5+2,4)</f>
        <v>0</v>
      </c>
      <c r="D1115" s="64">
        <f>INDEX('1月'!$A$1:$E$2000,ROW()-$B$5+2,5)</f>
        <v>0</v>
      </c>
      <c r="E1115" s="65">
        <f>DATE(設定・集計!$B$2,INT(A1115/100),A1115-INT(A1115/100)*100)</f>
        <v>43799</v>
      </c>
      <c r="F1115" t="str">
        <f t="shared" si="32"/>
        <v/>
      </c>
      <c r="G1115" t="str">
        <f t="shared" si="33"/>
        <v/>
      </c>
    </row>
    <row r="1116" spans="1:7">
      <c r="A1116" s="57">
        <f>INDEX('1月'!$A$1:$E$2000,ROW()-$B$5+2,1)</f>
        <v>0</v>
      </c>
      <c r="B1116" s="55" t="str">
        <f>INDEX('1月'!$A$1:$E$2000,ROW()-$B$5+2,2)&amp;IF(INDEX('1月'!$A$1:$E$2000,ROW()-$B$5+2,3)="","","／"&amp;INDEX('1月'!$A$1:$E$2000,ROW()-$B$5+2,3))</f>
        <v/>
      </c>
      <c r="C1116" s="57">
        <f>INDEX('1月'!$A$1:$E$2000,ROW()-$B$5+2,4)</f>
        <v>0</v>
      </c>
      <c r="D1116" s="64">
        <f>INDEX('1月'!$A$1:$E$2000,ROW()-$B$5+2,5)</f>
        <v>0</v>
      </c>
      <c r="E1116" s="65">
        <f>DATE(設定・集計!$B$2,INT(A1116/100),A1116-INT(A1116/100)*100)</f>
        <v>43799</v>
      </c>
      <c r="F1116" t="str">
        <f t="shared" si="32"/>
        <v/>
      </c>
      <c r="G1116" t="str">
        <f t="shared" si="33"/>
        <v/>
      </c>
    </row>
    <row r="1117" spans="1:7">
      <c r="A1117" s="57">
        <f>INDEX('1月'!$A$1:$E$2000,ROW()-$B$5+2,1)</f>
        <v>0</v>
      </c>
      <c r="B1117" s="55" t="str">
        <f>INDEX('1月'!$A$1:$E$2000,ROW()-$B$5+2,2)&amp;IF(INDEX('1月'!$A$1:$E$2000,ROW()-$B$5+2,3)="","","／"&amp;INDEX('1月'!$A$1:$E$2000,ROW()-$B$5+2,3))</f>
        <v/>
      </c>
      <c r="C1117" s="57">
        <f>INDEX('1月'!$A$1:$E$2000,ROW()-$B$5+2,4)</f>
        <v>0</v>
      </c>
      <c r="D1117" s="64">
        <f>INDEX('1月'!$A$1:$E$2000,ROW()-$B$5+2,5)</f>
        <v>0</v>
      </c>
      <c r="E1117" s="65">
        <f>DATE(設定・集計!$B$2,INT(A1117/100),A1117-INT(A1117/100)*100)</f>
        <v>43799</v>
      </c>
      <c r="F1117" t="str">
        <f t="shared" si="32"/>
        <v/>
      </c>
      <c r="G1117" t="str">
        <f t="shared" si="33"/>
        <v/>
      </c>
    </row>
    <row r="1118" spans="1:7">
      <c r="A1118" s="57">
        <f>INDEX('1月'!$A$1:$E$2000,ROW()-$B$5+2,1)</f>
        <v>0</v>
      </c>
      <c r="B1118" s="55" t="str">
        <f>INDEX('1月'!$A$1:$E$2000,ROW()-$B$5+2,2)&amp;IF(INDEX('1月'!$A$1:$E$2000,ROW()-$B$5+2,3)="","","／"&amp;INDEX('1月'!$A$1:$E$2000,ROW()-$B$5+2,3))</f>
        <v/>
      </c>
      <c r="C1118" s="57">
        <f>INDEX('1月'!$A$1:$E$2000,ROW()-$B$5+2,4)</f>
        <v>0</v>
      </c>
      <c r="D1118" s="64">
        <f>INDEX('1月'!$A$1:$E$2000,ROW()-$B$5+2,5)</f>
        <v>0</v>
      </c>
      <c r="E1118" s="65">
        <f>DATE(設定・集計!$B$2,INT(A1118/100),A1118-INT(A1118/100)*100)</f>
        <v>43799</v>
      </c>
      <c r="F1118" t="str">
        <f t="shared" si="32"/>
        <v/>
      </c>
      <c r="G1118" t="str">
        <f t="shared" si="33"/>
        <v/>
      </c>
    </row>
    <row r="1119" spans="1:7">
      <c r="A1119" s="57">
        <f>INDEX('1月'!$A$1:$E$2000,ROW()-$B$5+2,1)</f>
        <v>0</v>
      </c>
      <c r="B1119" s="55" t="str">
        <f>INDEX('1月'!$A$1:$E$2000,ROW()-$B$5+2,2)&amp;IF(INDEX('1月'!$A$1:$E$2000,ROW()-$B$5+2,3)="","","／"&amp;INDEX('1月'!$A$1:$E$2000,ROW()-$B$5+2,3))</f>
        <v/>
      </c>
      <c r="C1119" s="57">
        <f>INDEX('1月'!$A$1:$E$2000,ROW()-$B$5+2,4)</f>
        <v>0</v>
      </c>
      <c r="D1119" s="64">
        <f>INDEX('1月'!$A$1:$E$2000,ROW()-$B$5+2,5)</f>
        <v>0</v>
      </c>
      <c r="E1119" s="65">
        <f>DATE(設定・集計!$B$2,INT(A1119/100),A1119-INT(A1119/100)*100)</f>
        <v>43799</v>
      </c>
      <c r="F1119" t="str">
        <f t="shared" si="32"/>
        <v/>
      </c>
      <c r="G1119" t="str">
        <f t="shared" si="33"/>
        <v/>
      </c>
    </row>
    <row r="1120" spans="1:7">
      <c r="A1120" s="57">
        <f>INDEX('1月'!$A$1:$E$2000,ROW()-$B$5+2,1)</f>
        <v>0</v>
      </c>
      <c r="B1120" s="55" t="str">
        <f>INDEX('1月'!$A$1:$E$2000,ROW()-$B$5+2,2)&amp;IF(INDEX('1月'!$A$1:$E$2000,ROW()-$B$5+2,3)="","","／"&amp;INDEX('1月'!$A$1:$E$2000,ROW()-$B$5+2,3))</f>
        <v/>
      </c>
      <c r="C1120" s="57">
        <f>INDEX('1月'!$A$1:$E$2000,ROW()-$B$5+2,4)</f>
        <v>0</v>
      </c>
      <c r="D1120" s="64">
        <f>INDEX('1月'!$A$1:$E$2000,ROW()-$B$5+2,5)</f>
        <v>0</v>
      </c>
      <c r="E1120" s="65">
        <f>DATE(設定・集計!$B$2,INT(A1120/100),A1120-INT(A1120/100)*100)</f>
        <v>43799</v>
      </c>
      <c r="F1120" t="str">
        <f t="shared" si="32"/>
        <v/>
      </c>
      <c r="G1120" t="str">
        <f t="shared" si="33"/>
        <v/>
      </c>
    </row>
    <row r="1121" spans="1:7">
      <c r="A1121" s="57">
        <f>INDEX('1月'!$A$1:$E$2000,ROW()-$B$5+2,1)</f>
        <v>0</v>
      </c>
      <c r="B1121" s="55" t="str">
        <f>INDEX('1月'!$A$1:$E$2000,ROW()-$B$5+2,2)&amp;IF(INDEX('1月'!$A$1:$E$2000,ROW()-$B$5+2,3)="","","／"&amp;INDEX('1月'!$A$1:$E$2000,ROW()-$B$5+2,3))</f>
        <v/>
      </c>
      <c r="C1121" s="57">
        <f>INDEX('1月'!$A$1:$E$2000,ROW()-$B$5+2,4)</f>
        <v>0</v>
      </c>
      <c r="D1121" s="64">
        <f>INDEX('1月'!$A$1:$E$2000,ROW()-$B$5+2,5)</f>
        <v>0</v>
      </c>
      <c r="E1121" s="65">
        <f>DATE(設定・集計!$B$2,INT(A1121/100),A1121-INT(A1121/100)*100)</f>
        <v>43799</v>
      </c>
      <c r="F1121" t="str">
        <f t="shared" si="32"/>
        <v/>
      </c>
      <c r="G1121" t="str">
        <f t="shared" si="33"/>
        <v/>
      </c>
    </row>
    <row r="1122" spans="1:7">
      <c r="A1122" s="57">
        <f>INDEX('1月'!$A$1:$E$2000,ROW()-$B$5+2,1)</f>
        <v>0</v>
      </c>
      <c r="B1122" s="55" t="str">
        <f>INDEX('1月'!$A$1:$E$2000,ROW()-$B$5+2,2)&amp;IF(INDEX('1月'!$A$1:$E$2000,ROW()-$B$5+2,3)="","","／"&amp;INDEX('1月'!$A$1:$E$2000,ROW()-$B$5+2,3))</f>
        <v/>
      </c>
      <c r="C1122" s="57">
        <f>INDEX('1月'!$A$1:$E$2000,ROW()-$B$5+2,4)</f>
        <v>0</v>
      </c>
      <c r="D1122" s="64">
        <f>INDEX('1月'!$A$1:$E$2000,ROW()-$B$5+2,5)</f>
        <v>0</v>
      </c>
      <c r="E1122" s="65">
        <f>DATE(設定・集計!$B$2,INT(A1122/100),A1122-INT(A1122/100)*100)</f>
        <v>43799</v>
      </c>
      <c r="F1122" t="str">
        <f t="shared" si="32"/>
        <v/>
      </c>
      <c r="G1122" t="str">
        <f t="shared" si="33"/>
        <v/>
      </c>
    </row>
    <row r="1123" spans="1:7">
      <c r="A1123" s="57">
        <f>INDEX('1月'!$A$1:$E$2000,ROW()-$B$5+2,1)</f>
        <v>0</v>
      </c>
      <c r="B1123" s="55" t="str">
        <f>INDEX('1月'!$A$1:$E$2000,ROW()-$B$5+2,2)&amp;IF(INDEX('1月'!$A$1:$E$2000,ROW()-$B$5+2,3)="","","／"&amp;INDEX('1月'!$A$1:$E$2000,ROW()-$B$5+2,3))</f>
        <v/>
      </c>
      <c r="C1123" s="57">
        <f>INDEX('1月'!$A$1:$E$2000,ROW()-$B$5+2,4)</f>
        <v>0</v>
      </c>
      <c r="D1123" s="64">
        <f>INDEX('1月'!$A$1:$E$2000,ROW()-$B$5+2,5)</f>
        <v>0</v>
      </c>
      <c r="E1123" s="65">
        <f>DATE(設定・集計!$B$2,INT(A1123/100),A1123-INT(A1123/100)*100)</f>
        <v>43799</v>
      </c>
      <c r="F1123" t="str">
        <f t="shared" si="32"/>
        <v/>
      </c>
      <c r="G1123" t="str">
        <f t="shared" si="33"/>
        <v/>
      </c>
    </row>
    <row r="1124" spans="1:7">
      <c r="A1124" s="57">
        <f>INDEX('1月'!$A$1:$E$2000,ROW()-$B$5+2,1)</f>
        <v>0</v>
      </c>
      <c r="B1124" s="55" t="str">
        <f>INDEX('1月'!$A$1:$E$2000,ROW()-$B$5+2,2)&amp;IF(INDEX('1月'!$A$1:$E$2000,ROW()-$B$5+2,3)="","","／"&amp;INDEX('1月'!$A$1:$E$2000,ROW()-$B$5+2,3))</f>
        <v/>
      </c>
      <c r="C1124" s="57">
        <f>INDEX('1月'!$A$1:$E$2000,ROW()-$B$5+2,4)</f>
        <v>0</v>
      </c>
      <c r="D1124" s="64">
        <f>INDEX('1月'!$A$1:$E$2000,ROW()-$B$5+2,5)</f>
        <v>0</v>
      </c>
      <c r="E1124" s="65">
        <f>DATE(設定・集計!$B$2,INT(A1124/100),A1124-INT(A1124/100)*100)</f>
        <v>43799</v>
      </c>
      <c r="F1124" t="str">
        <f t="shared" si="32"/>
        <v/>
      </c>
      <c r="G1124" t="str">
        <f t="shared" si="33"/>
        <v/>
      </c>
    </row>
    <row r="1125" spans="1:7">
      <c r="A1125" s="57">
        <f>INDEX('1月'!$A$1:$E$2000,ROW()-$B$5+2,1)</f>
        <v>0</v>
      </c>
      <c r="B1125" s="55" t="str">
        <f>INDEX('1月'!$A$1:$E$2000,ROW()-$B$5+2,2)&amp;IF(INDEX('1月'!$A$1:$E$2000,ROW()-$B$5+2,3)="","","／"&amp;INDEX('1月'!$A$1:$E$2000,ROW()-$B$5+2,3))</f>
        <v/>
      </c>
      <c r="C1125" s="57">
        <f>INDEX('1月'!$A$1:$E$2000,ROW()-$B$5+2,4)</f>
        <v>0</v>
      </c>
      <c r="D1125" s="64">
        <f>INDEX('1月'!$A$1:$E$2000,ROW()-$B$5+2,5)</f>
        <v>0</v>
      </c>
      <c r="E1125" s="65">
        <f>DATE(設定・集計!$B$2,INT(A1125/100),A1125-INT(A1125/100)*100)</f>
        <v>43799</v>
      </c>
      <c r="F1125" t="str">
        <f t="shared" si="32"/>
        <v/>
      </c>
      <c r="G1125" t="str">
        <f t="shared" si="33"/>
        <v/>
      </c>
    </row>
    <row r="1126" spans="1:7">
      <c r="A1126" s="57">
        <f>INDEX('1月'!$A$1:$E$2000,ROW()-$B$5+2,1)</f>
        <v>0</v>
      </c>
      <c r="B1126" s="55" t="str">
        <f>INDEX('1月'!$A$1:$E$2000,ROW()-$B$5+2,2)&amp;IF(INDEX('1月'!$A$1:$E$2000,ROW()-$B$5+2,3)="","","／"&amp;INDEX('1月'!$A$1:$E$2000,ROW()-$B$5+2,3))</f>
        <v/>
      </c>
      <c r="C1126" s="57">
        <f>INDEX('1月'!$A$1:$E$2000,ROW()-$B$5+2,4)</f>
        <v>0</v>
      </c>
      <c r="D1126" s="64">
        <f>INDEX('1月'!$A$1:$E$2000,ROW()-$B$5+2,5)</f>
        <v>0</v>
      </c>
      <c r="E1126" s="65">
        <f>DATE(設定・集計!$B$2,INT(A1126/100),A1126-INT(A1126/100)*100)</f>
        <v>43799</v>
      </c>
      <c r="F1126" t="str">
        <f t="shared" ref="F1126:F1189" si="34">IF(A1126=0,"",A1126*10000+ROW())</f>
        <v/>
      </c>
      <c r="G1126" t="str">
        <f t="shared" si="33"/>
        <v/>
      </c>
    </row>
    <row r="1127" spans="1:7">
      <c r="A1127" s="57">
        <f>INDEX('1月'!$A$1:$E$2000,ROW()-$B$5+2,1)</f>
        <v>0</v>
      </c>
      <c r="B1127" s="55" t="str">
        <f>INDEX('1月'!$A$1:$E$2000,ROW()-$B$5+2,2)&amp;IF(INDEX('1月'!$A$1:$E$2000,ROW()-$B$5+2,3)="","","／"&amp;INDEX('1月'!$A$1:$E$2000,ROW()-$B$5+2,3))</f>
        <v/>
      </c>
      <c r="C1127" s="57">
        <f>INDEX('1月'!$A$1:$E$2000,ROW()-$B$5+2,4)</f>
        <v>0</v>
      </c>
      <c r="D1127" s="64">
        <f>INDEX('1月'!$A$1:$E$2000,ROW()-$B$5+2,5)</f>
        <v>0</v>
      </c>
      <c r="E1127" s="65">
        <f>DATE(設定・集計!$B$2,INT(A1127/100),A1127-INT(A1127/100)*100)</f>
        <v>43799</v>
      </c>
      <c r="F1127" t="str">
        <f t="shared" si="34"/>
        <v/>
      </c>
      <c r="G1127" t="str">
        <f t="shared" si="33"/>
        <v/>
      </c>
    </row>
    <row r="1128" spans="1:7">
      <c r="A1128" s="57">
        <f>INDEX('1月'!$A$1:$E$2000,ROW()-$B$5+2,1)</f>
        <v>0</v>
      </c>
      <c r="B1128" s="55" t="str">
        <f>INDEX('1月'!$A$1:$E$2000,ROW()-$B$5+2,2)&amp;IF(INDEX('1月'!$A$1:$E$2000,ROW()-$B$5+2,3)="","","／"&amp;INDEX('1月'!$A$1:$E$2000,ROW()-$B$5+2,3))</f>
        <v/>
      </c>
      <c r="C1128" s="57">
        <f>INDEX('1月'!$A$1:$E$2000,ROW()-$B$5+2,4)</f>
        <v>0</v>
      </c>
      <c r="D1128" s="64">
        <f>INDEX('1月'!$A$1:$E$2000,ROW()-$B$5+2,5)</f>
        <v>0</v>
      </c>
      <c r="E1128" s="65">
        <f>DATE(設定・集計!$B$2,INT(A1128/100),A1128-INT(A1128/100)*100)</f>
        <v>43799</v>
      </c>
      <c r="F1128" t="str">
        <f t="shared" si="34"/>
        <v/>
      </c>
      <c r="G1128" t="str">
        <f t="shared" si="33"/>
        <v/>
      </c>
    </row>
    <row r="1129" spans="1:7">
      <c r="A1129" s="57">
        <f>INDEX('1月'!$A$1:$E$2000,ROW()-$B$5+2,1)</f>
        <v>0</v>
      </c>
      <c r="B1129" s="55" t="str">
        <f>INDEX('1月'!$A$1:$E$2000,ROW()-$B$5+2,2)&amp;IF(INDEX('1月'!$A$1:$E$2000,ROW()-$B$5+2,3)="","","／"&amp;INDEX('1月'!$A$1:$E$2000,ROW()-$B$5+2,3))</f>
        <v/>
      </c>
      <c r="C1129" s="57">
        <f>INDEX('1月'!$A$1:$E$2000,ROW()-$B$5+2,4)</f>
        <v>0</v>
      </c>
      <c r="D1129" s="64">
        <f>INDEX('1月'!$A$1:$E$2000,ROW()-$B$5+2,5)</f>
        <v>0</v>
      </c>
      <c r="E1129" s="65">
        <f>DATE(設定・集計!$B$2,INT(A1129/100),A1129-INT(A1129/100)*100)</f>
        <v>43799</v>
      </c>
      <c r="F1129" t="str">
        <f t="shared" si="34"/>
        <v/>
      </c>
      <c r="G1129" t="str">
        <f t="shared" si="33"/>
        <v/>
      </c>
    </row>
    <row r="1130" spans="1:7">
      <c r="A1130" s="57">
        <f>INDEX('1月'!$A$1:$E$2000,ROW()-$B$5+2,1)</f>
        <v>0</v>
      </c>
      <c r="B1130" s="55" t="str">
        <f>INDEX('1月'!$A$1:$E$2000,ROW()-$B$5+2,2)&amp;IF(INDEX('1月'!$A$1:$E$2000,ROW()-$B$5+2,3)="","","／"&amp;INDEX('1月'!$A$1:$E$2000,ROW()-$B$5+2,3))</f>
        <v/>
      </c>
      <c r="C1130" s="57">
        <f>INDEX('1月'!$A$1:$E$2000,ROW()-$B$5+2,4)</f>
        <v>0</v>
      </c>
      <c r="D1130" s="64">
        <f>INDEX('1月'!$A$1:$E$2000,ROW()-$B$5+2,5)</f>
        <v>0</v>
      </c>
      <c r="E1130" s="65">
        <f>DATE(設定・集計!$B$2,INT(A1130/100),A1130-INT(A1130/100)*100)</f>
        <v>43799</v>
      </c>
      <c r="F1130" t="str">
        <f t="shared" si="34"/>
        <v/>
      </c>
      <c r="G1130" t="str">
        <f t="shared" si="33"/>
        <v/>
      </c>
    </row>
    <row r="1131" spans="1:7">
      <c r="A1131" s="57">
        <f>INDEX('1月'!$A$1:$E$2000,ROW()-$B$5+2,1)</f>
        <v>0</v>
      </c>
      <c r="B1131" s="55" t="str">
        <f>INDEX('1月'!$A$1:$E$2000,ROW()-$B$5+2,2)&amp;IF(INDEX('1月'!$A$1:$E$2000,ROW()-$B$5+2,3)="","","／"&amp;INDEX('1月'!$A$1:$E$2000,ROW()-$B$5+2,3))</f>
        <v/>
      </c>
      <c r="C1131" s="57">
        <f>INDEX('1月'!$A$1:$E$2000,ROW()-$B$5+2,4)</f>
        <v>0</v>
      </c>
      <c r="D1131" s="64">
        <f>INDEX('1月'!$A$1:$E$2000,ROW()-$B$5+2,5)</f>
        <v>0</v>
      </c>
      <c r="E1131" s="65">
        <f>DATE(設定・集計!$B$2,INT(A1131/100),A1131-INT(A1131/100)*100)</f>
        <v>43799</v>
      </c>
      <c r="F1131" t="str">
        <f t="shared" si="34"/>
        <v/>
      </c>
      <c r="G1131" t="str">
        <f t="shared" si="33"/>
        <v/>
      </c>
    </row>
    <row r="1132" spans="1:7">
      <c r="A1132" s="57">
        <f>INDEX('1月'!$A$1:$E$2000,ROW()-$B$5+2,1)</f>
        <v>0</v>
      </c>
      <c r="B1132" s="55" t="str">
        <f>INDEX('1月'!$A$1:$E$2000,ROW()-$B$5+2,2)&amp;IF(INDEX('1月'!$A$1:$E$2000,ROW()-$B$5+2,3)="","","／"&amp;INDEX('1月'!$A$1:$E$2000,ROW()-$B$5+2,3))</f>
        <v/>
      </c>
      <c r="C1132" s="57">
        <f>INDEX('1月'!$A$1:$E$2000,ROW()-$B$5+2,4)</f>
        <v>0</v>
      </c>
      <c r="D1132" s="64">
        <f>INDEX('1月'!$A$1:$E$2000,ROW()-$B$5+2,5)</f>
        <v>0</v>
      </c>
      <c r="E1132" s="65">
        <f>DATE(設定・集計!$B$2,INT(A1132/100),A1132-INT(A1132/100)*100)</f>
        <v>43799</v>
      </c>
      <c r="F1132" t="str">
        <f t="shared" si="34"/>
        <v/>
      </c>
      <c r="G1132" t="str">
        <f t="shared" si="33"/>
        <v/>
      </c>
    </row>
    <row r="1133" spans="1:7">
      <c r="A1133" s="57">
        <f>INDEX('1月'!$A$1:$E$2000,ROW()-$B$5+2,1)</f>
        <v>0</v>
      </c>
      <c r="B1133" s="55" t="str">
        <f>INDEX('1月'!$A$1:$E$2000,ROW()-$B$5+2,2)&amp;IF(INDEX('1月'!$A$1:$E$2000,ROW()-$B$5+2,3)="","","／"&amp;INDEX('1月'!$A$1:$E$2000,ROW()-$B$5+2,3))</f>
        <v/>
      </c>
      <c r="C1133" s="57">
        <f>INDEX('1月'!$A$1:$E$2000,ROW()-$B$5+2,4)</f>
        <v>0</v>
      </c>
      <c r="D1133" s="64">
        <f>INDEX('1月'!$A$1:$E$2000,ROW()-$B$5+2,5)</f>
        <v>0</v>
      </c>
      <c r="E1133" s="65">
        <f>DATE(設定・集計!$B$2,INT(A1133/100),A1133-INT(A1133/100)*100)</f>
        <v>43799</v>
      </c>
      <c r="F1133" t="str">
        <f t="shared" si="34"/>
        <v/>
      </c>
      <c r="G1133" t="str">
        <f t="shared" si="33"/>
        <v/>
      </c>
    </row>
    <row r="1134" spans="1:7">
      <c r="A1134" s="57">
        <f>INDEX('1月'!$A$1:$E$2000,ROW()-$B$5+2,1)</f>
        <v>0</v>
      </c>
      <c r="B1134" s="55" t="str">
        <f>INDEX('1月'!$A$1:$E$2000,ROW()-$B$5+2,2)&amp;IF(INDEX('1月'!$A$1:$E$2000,ROW()-$B$5+2,3)="","","／"&amp;INDEX('1月'!$A$1:$E$2000,ROW()-$B$5+2,3))</f>
        <v/>
      </c>
      <c r="C1134" s="57">
        <f>INDEX('1月'!$A$1:$E$2000,ROW()-$B$5+2,4)</f>
        <v>0</v>
      </c>
      <c r="D1134" s="64">
        <f>INDEX('1月'!$A$1:$E$2000,ROW()-$B$5+2,5)</f>
        <v>0</v>
      </c>
      <c r="E1134" s="65">
        <f>DATE(設定・集計!$B$2,INT(A1134/100),A1134-INT(A1134/100)*100)</f>
        <v>43799</v>
      </c>
      <c r="F1134" t="str">
        <f t="shared" si="34"/>
        <v/>
      </c>
      <c r="G1134" t="str">
        <f t="shared" si="33"/>
        <v/>
      </c>
    </row>
    <row r="1135" spans="1:7">
      <c r="A1135" s="57">
        <f>INDEX('1月'!$A$1:$E$2000,ROW()-$B$5+2,1)</f>
        <v>0</v>
      </c>
      <c r="B1135" s="55" t="str">
        <f>INDEX('1月'!$A$1:$E$2000,ROW()-$B$5+2,2)&amp;IF(INDEX('1月'!$A$1:$E$2000,ROW()-$B$5+2,3)="","","／"&amp;INDEX('1月'!$A$1:$E$2000,ROW()-$B$5+2,3))</f>
        <v/>
      </c>
      <c r="C1135" s="57">
        <f>INDEX('1月'!$A$1:$E$2000,ROW()-$B$5+2,4)</f>
        <v>0</v>
      </c>
      <c r="D1135" s="64">
        <f>INDEX('1月'!$A$1:$E$2000,ROW()-$B$5+2,5)</f>
        <v>0</v>
      </c>
      <c r="E1135" s="65">
        <f>DATE(設定・集計!$B$2,INT(A1135/100),A1135-INT(A1135/100)*100)</f>
        <v>43799</v>
      </c>
      <c r="F1135" t="str">
        <f t="shared" si="34"/>
        <v/>
      </c>
      <c r="G1135" t="str">
        <f t="shared" ref="G1135:G1198" si="35">IF(F1135="","",RANK(F1135,$F$46:$F$6000,1))</f>
        <v/>
      </c>
    </row>
    <row r="1136" spans="1:7">
      <c r="A1136" s="57">
        <f>INDEX('1月'!$A$1:$E$2000,ROW()-$B$5+2,1)</f>
        <v>0</v>
      </c>
      <c r="B1136" s="55" t="str">
        <f>INDEX('1月'!$A$1:$E$2000,ROW()-$B$5+2,2)&amp;IF(INDEX('1月'!$A$1:$E$2000,ROW()-$B$5+2,3)="","","／"&amp;INDEX('1月'!$A$1:$E$2000,ROW()-$B$5+2,3))</f>
        <v/>
      </c>
      <c r="C1136" s="57">
        <f>INDEX('1月'!$A$1:$E$2000,ROW()-$B$5+2,4)</f>
        <v>0</v>
      </c>
      <c r="D1136" s="64">
        <f>INDEX('1月'!$A$1:$E$2000,ROW()-$B$5+2,5)</f>
        <v>0</v>
      </c>
      <c r="E1136" s="65">
        <f>DATE(設定・集計!$B$2,INT(A1136/100),A1136-INT(A1136/100)*100)</f>
        <v>43799</v>
      </c>
      <c r="F1136" t="str">
        <f t="shared" si="34"/>
        <v/>
      </c>
      <c r="G1136" t="str">
        <f t="shared" si="35"/>
        <v/>
      </c>
    </row>
    <row r="1137" spans="1:7">
      <c r="A1137" s="57">
        <f>INDEX('1月'!$A$1:$E$2000,ROW()-$B$5+2,1)</f>
        <v>0</v>
      </c>
      <c r="B1137" s="55" t="str">
        <f>INDEX('1月'!$A$1:$E$2000,ROW()-$B$5+2,2)&amp;IF(INDEX('1月'!$A$1:$E$2000,ROW()-$B$5+2,3)="","","／"&amp;INDEX('1月'!$A$1:$E$2000,ROW()-$B$5+2,3))</f>
        <v/>
      </c>
      <c r="C1137" s="57">
        <f>INDEX('1月'!$A$1:$E$2000,ROW()-$B$5+2,4)</f>
        <v>0</v>
      </c>
      <c r="D1137" s="64">
        <f>INDEX('1月'!$A$1:$E$2000,ROW()-$B$5+2,5)</f>
        <v>0</v>
      </c>
      <c r="E1137" s="65">
        <f>DATE(設定・集計!$B$2,INT(A1137/100),A1137-INT(A1137/100)*100)</f>
        <v>43799</v>
      </c>
      <c r="F1137" t="str">
        <f t="shared" si="34"/>
        <v/>
      </c>
      <c r="G1137" t="str">
        <f t="shared" si="35"/>
        <v/>
      </c>
    </row>
    <row r="1138" spans="1:7">
      <c r="A1138" s="57">
        <f>INDEX('1月'!$A$1:$E$2000,ROW()-$B$5+2,1)</f>
        <v>0</v>
      </c>
      <c r="B1138" s="55" t="str">
        <f>INDEX('1月'!$A$1:$E$2000,ROW()-$B$5+2,2)&amp;IF(INDEX('1月'!$A$1:$E$2000,ROW()-$B$5+2,3)="","","／"&amp;INDEX('1月'!$A$1:$E$2000,ROW()-$B$5+2,3))</f>
        <v/>
      </c>
      <c r="C1138" s="57">
        <f>INDEX('1月'!$A$1:$E$2000,ROW()-$B$5+2,4)</f>
        <v>0</v>
      </c>
      <c r="D1138" s="64">
        <f>INDEX('1月'!$A$1:$E$2000,ROW()-$B$5+2,5)</f>
        <v>0</v>
      </c>
      <c r="E1138" s="65">
        <f>DATE(設定・集計!$B$2,INT(A1138/100),A1138-INT(A1138/100)*100)</f>
        <v>43799</v>
      </c>
      <c r="F1138" t="str">
        <f t="shared" si="34"/>
        <v/>
      </c>
      <c r="G1138" t="str">
        <f t="shared" si="35"/>
        <v/>
      </c>
    </row>
    <row r="1139" spans="1:7">
      <c r="A1139" s="57">
        <f>INDEX('1月'!$A$1:$E$2000,ROW()-$B$5+2,1)</f>
        <v>0</v>
      </c>
      <c r="B1139" s="55" t="str">
        <f>INDEX('1月'!$A$1:$E$2000,ROW()-$B$5+2,2)&amp;IF(INDEX('1月'!$A$1:$E$2000,ROW()-$B$5+2,3)="","","／"&amp;INDEX('1月'!$A$1:$E$2000,ROW()-$B$5+2,3))</f>
        <v/>
      </c>
      <c r="C1139" s="57">
        <f>INDEX('1月'!$A$1:$E$2000,ROW()-$B$5+2,4)</f>
        <v>0</v>
      </c>
      <c r="D1139" s="64">
        <f>INDEX('1月'!$A$1:$E$2000,ROW()-$B$5+2,5)</f>
        <v>0</v>
      </c>
      <c r="E1139" s="65">
        <f>DATE(設定・集計!$B$2,INT(A1139/100),A1139-INT(A1139/100)*100)</f>
        <v>43799</v>
      </c>
      <c r="F1139" t="str">
        <f t="shared" si="34"/>
        <v/>
      </c>
      <c r="G1139" t="str">
        <f t="shared" si="35"/>
        <v/>
      </c>
    </row>
    <row r="1140" spans="1:7">
      <c r="A1140" s="57">
        <f>INDEX('1月'!$A$1:$E$2000,ROW()-$B$5+2,1)</f>
        <v>0</v>
      </c>
      <c r="B1140" s="55" t="str">
        <f>INDEX('1月'!$A$1:$E$2000,ROW()-$B$5+2,2)&amp;IF(INDEX('1月'!$A$1:$E$2000,ROW()-$B$5+2,3)="","","／"&amp;INDEX('1月'!$A$1:$E$2000,ROW()-$B$5+2,3))</f>
        <v/>
      </c>
      <c r="C1140" s="57">
        <f>INDEX('1月'!$A$1:$E$2000,ROW()-$B$5+2,4)</f>
        <v>0</v>
      </c>
      <c r="D1140" s="64">
        <f>INDEX('1月'!$A$1:$E$2000,ROW()-$B$5+2,5)</f>
        <v>0</v>
      </c>
      <c r="E1140" s="65">
        <f>DATE(設定・集計!$B$2,INT(A1140/100),A1140-INT(A1140/100)*100)</f>
        <v>43799</v>
      </c>
      <c r="F1140" t="str">
        <f t="shared" si="34"/>
        <v/>
      </c>
      <c r="G1140" t="str">
        <f t="shared" si="35"/>
        <v/>
      </c>
    </row>
    <row r="1141" spans="1:7">
      <c r="A1141" s="57">
        <f>INDEX('1月'!$A$1:$E$2000,ROW()-$B$5+2,1)</f>
        <v>0</v>
      </c>
      <c r="B1141" s="55" t="str">
        <f>INDEX('1月'!$A$1:$E$2000,ROW()-$B$5+2,2)&amp;IF(INDEX('1月'!$A$1:$E$2000,ROW()-$B$5+2,3)="","","／"&amp;INDEX('1月'!$A$1:$E$2000,ROW()-$B$5+2,3))</f>
        <v/>
      </c>
      <c r="C1141" s="57">
        <f>INDEX('1月'!$A$1:$E$2000,ROW()-$B$5+2,4)</f>
        <v>0</v>
      </c>
      <c r="D1141" s="64">
        <f>INDEX('1月'!$A$1:$E$2000,ROW()-$B$5+2,5)</f>
        <v>0</v>
      </c>
      <c r="E1141" s="65">
        <f>DATE(設定・集計!$B$2,INT(A1141/100),A1141-INT(A1141/100)*100)</f>
        <v>43799</v>
      </c>
      <c r="F1141" t="str">
        <f t="shared" si="34"/>
        <v/>
      </c>
      <c r="G1141" t="str">
        <f t="shared" si="35"/>
        <v/>
      </c>
    </row>
    <row r="1142" spans="1:7">
      <c r="A1142" s="57">
        <f>INDEX('1月'!$A$1:$E$2000,ROW()-$B$5+2,1)</f>
        <v>0</v>
      </c>
      <c r="B1142" s="55" t="str">
        <f>INDEX('1月'!$A$1:$E$2000,ROW()-$B$5+2,2)&amp;IF(INDEX('1月'!$A$1:$E$2000,ROW()-$B$5+2,3)="","","／"&amp;INDEX('1月'!$A$1:$E$2000,ROW()-$B$5+2,3))</f>
        <v/>
      </c>
      <c r="C1142" s="57">
        <f>INDEX('1月'!$A$1:$E$2000,ROW()-$B$5+2,4)</f>
        <v>0</v>
      </c>
      <c r="D1142" s="64">
        <f>INDEX('1月'!$A$1:$E$2000,ROW()-$B$5+2,5)</f>
        <v>0</v>
      </c>
      <c r="E1142" s="65">
        <f>DATE(設定・集計!$B$2,INT(A1142/100),A1142-INT(A1142/100)*100)</f>
        <v>43799</v>
      </c>
      <c r="F1142" t="str">
        <f t="shared" si="34"/>
        <v/>
      </c>
      <c r="G1142" t="str">
        <f t="shared" si="35"/>
        <v/>
      </c>
    </row>
    <row r="1143" spans="1:7">
      <c r="A1143" s="57">
        <f>INDEX('1月'!$A$1:$E$2000,ROW()-$B$5+2,1)</f>
        <v>0</v>
      </c>
      <c r="B1143" s="55" t="str">
        <f>INDEX('1月'!$A$1:$E$2000,ROW()-$B$5+2,2)&amp;IF(INDEX('1月'!$A$1:$E$2000,ROW()-$B$5+2,3)="","","／"&amp;INDEX('1月'!$A$1:$E$2000,ROW()-$B$5+2,3))</f>
        <v/>
      </c>
      <c r="C1143" s="57">
        <f>INDEX('1月'!$A$1:$E$2000,ROW()-$B$5+2,4)</f>
        <v>0</v>
      </c>
      <c r="D1143" s="64">
        <f>INDEX('1月'!$A$1:$E$2000,ROW()-$B$5+2,5)</f>
        <v>0</v>
      </c>
      <c r="E1143" s="65">
        <f>DATE(設定・集計!$B$2,INT(A1143/100),A1143-INT(A1143/100)*100)</f>
        <v>43799</v>
      </c>
      <c r="F1143" t="str">
        <f t="shared" si="34"/>
        <v/>
      </c>
      <c r="G1143" t="str">
        <f t="shared" si="35"/>
        <v/>
      </c>
    </row>
    <row r="1144" spans="1:7">
      <c r="A1144" s="57">
        <f>INDEX('1月'!$A$1:$E$2000,ROW()-$B$5+2,1)</f>
        <v>0</v>
      </c>
      <c r="B1144" s="55" t="str">
        <f>INDEX('1月'!$A$1:$E$2000,ROW()-$B$5+2,2)&amp;IF(INDEX('1月'!$A$1:$E$2000,ROW()-$B$5+2,3)="","","／"&amp;INDEX('1月'!$A$1:$E$2000,ROW()-$B$5+2,3))</f>
        <v/>
      </c>
      <c r="C1144" s="57">
        <f>INDEX('1月'!$A$1:$E$2000,ROW()-$B$5+2,4)</f>
        <v>0</v>
      </c>
      <c r="D1144" s="64">
        <f>INDEX('1月'!$A$1:$E$2000,ROW()-$B$5+2,5)</f>
        <v>0</v>
      </c>
      <c r="E1144" s="65">
        <f>DATE(設定・集計!$B$2,INT(A1144/100),A1144-INT(A1144/100)*100)</f>
        <v>43799</v>
      </c>
      <c r="F1144" t="str">
        <f t="shared" si="34"/>
        <v/>
      </c>
      <c r="G1144" t="str">
        <f t="shared" si="35"/>
        <v/>
      </c>
    </row>
    <row r="1145" spans="1:7">
      <c r="A1145" s="57">
        <f>INDEX('1月'!$A$1:$E$2000,ROW()-$B$5+2,1)</f>
        <v>0</v>
      </c>
      <c r="B1145" s="55" t="str">
        <f>INDEX('1月'!$A$1:$E$2000,ROW()-$B$5+2,2)&amp;IF(INDEX('1月'!$A$1:$E$2000,ROW()-$B$5+2,3)="","","／"&amp;INDEX('1月'!$A$1:$E$2000,ROW()-$B$5+2,3))</f>
        <v/>
      </c>
      <c r="C1145" s="57">
        <f>INDEX('1月'!$A$1:$E$2000,ROW()-$B$5+2,4)</f>
        <v>0</v>
      </c>
      <c r="D1145" s="64">
        <f>INDEX('1月'!$A$1:$E$2000,ROW()-$B$5+2,5)</f>
        <v>0</v>
      </c>
      <c r="E1145" s="65">
        <f>DATE(設定・集計!$B$2,INT(A1145/100),A1145-INT(A1145/100)*100)</f>
        <v>43799</v>
      </c>
      <c r="F1145" t="str">
        <f t="shared" si="34"/>
        <v/>
      </c>
      <c r="G1145" t="str">
        <f t="shared" si="35"/>
        <v/>
      </c>
    </row>
    <row r="1146" spans="1:7">
      <c r="A1146" s="57">
        <f>INDEX('1月'!$A$1:$E$2000,ROW()-$B$5+2,1)</f>
        <v>0</v>
      </c>
      <c r="B1146" s="55" t="str">
        <f>INDEX('1月'!$A$1:$E$2000,ROW()-$B$5+2,2)&amp;IF(INDEX('1月'!$A$1:$E$2000,ROW()-$B$5+2,3)="","","／"&amp;INDEX('1月'!$A$1:$E$2000,ROW()-$B$5+2,3))</f>
        <v/>
      </c>
      <c r="C1146" s="57">
        <f>INDEX('1月'!$A$1:$E$2000,ROW()-$B$5+2,4)</f>
        <v>0</v>
      </c>
      <c r="D1146" s="64">
        <f>INDEX('1月'!$A$1:$E$2000,ROW()-$B$5+2,5)</f>
        <v>0</v>
      </c>
      <c r="E1146" s="65">
        <f>DATE(設定・集計!$B$2,INT(A1146/100),A1146-INT(A1146/100)*100)</f>
        <v>43799</v>
      </c>
      <c r="F1146" t="str">
        <f t="shared" si="34"/>
        <v/>
      </c>
      <c r="G1146" t="str">
        <f t="shared" si="35"/>
        <v/>
      </c>
    </row>
    <row r="1147" spans="1:7">
      <c r="A1147" s="57">
        <f>INDEX('1月'!$A$1:$E$2000,ROW()-$B$5+2,1)</f>
        <v>0</v>
      </c>
      <c r="B1147" s="55" t="str">
        <f>INDEX('1月'!$A$1:$E$2000,ROW()-$B$5+2,2)&amp;IF(INDEX('1月'!$A$1:$E$2000,ROW()-$B$5+2,3)="","","／"&amp;INDEX('1月'!$A$1:$E$2000,ROW()-$B$5+2,3))</f>
        <v/>
      </c>
      <c r="C1147" s="57">
        <f>INDEX('1月'!$A$1:$E$2000,ROW()-$B$5+2,4)</f>
        <v>0</v>
      </c>
      <c r="D1147" s="64">
        <f>INDEX('1月'!$A$1:$E$2000,ROW()-$B$5+2,5)</f>
        <v>0</v>
      </c>
      <c r="E1147" s="65">
        <f>DATE(設定・集計!$B$2,INT(A1147/100),A1147-INT(A1147/100)*100)</f>
        <v>43799</v>
      </c>
      <c r="F1147" t="str">
        <f t="shared" si="34"/>
        <v/>
      </c>
      <c r="G1147" t="str">
        <f t="shared" si="35"/>
        <v/>
      </c>
    </row>
    <row r="1148" spans="1:7">
      <c r="A1148" s="57">
        <f>INDEX('1月'!$A$1:$E$2000,ROW()-$B$5+2,1)</f>
        <v>0</v>
      </c>
      <c r="B1148" s="55" t="str">
        <f>INDEX('1月'!$A$1:$E$2000,ROW()-$B$5+2,2)&amp;IF(INDEX('1月'!$A$1:$E$2000,ROW()-$B$5+2,3)="","","／"&amp;INDEX('1月'!$A$1:$E$2000,ROW()-$B$5+2,3))</f>
        <v/>
      </c>
      <c r="C1148" s="57">
        <f>INDEX('1月'!$A$1:$E$2000,ROW()-$B$5+2,4)</f>
        <v>0</v>
      </c>
      <c r="D1148" s="64">
        <f>INDEX('1月'!$A$1:$E$2000,ROW()-$B$5+2,5)</f>
        <v>0</v>
      </c>
      <c r="E1148" s="65">
        <f>DATE(設定・集計!$B$2,INT(A1148/100),A1148-INT(A1148/100)*100)</f>
        <v>43799</v>
      </c>
      <c r="F1148" t="str">
        <f t="shared" si="34"/>
        <v/>
      </c>
      <c r="G1148" t="str">
        <f t="shared" si="35"/>
        <v/>
      </c>
    </row>
    <row r="1149" spans="1:7">
      <c r="A1149" s="57">
        <f>INDEX('1月'!$A$1:$E$2000,ROW()-$B$5+2,1)</f>
        <v>0</v>
      </c>
      <c r="B1149" s="55" t="str">
        <f>INDEX('1月'!$A$1:$E$2000,ROW()-$B$5+2,2)&amp;IF(INDEX('1月'!$A$1:$E$2000,ROW()-$B$5+2,3)="","","／"&amp;INDEX('1月'!$A$1:$E$2000,ROW()-$B$5+2,3))</f>
        <v/>
      </c>
      <c r="C1149" s="57">
        <f>INDEX('1月'!$A$1:$E$2000,ROW()-$B$5+2,4)</f>
        <v>0</v>
      </c>
      <c r="D1149" s="64">
        <f>INDEX('1月'!$A$1:$E$2000,ROW()-$B$5+2,5)</f>
        <v>0</v>
      </c>
      <c r="E1149" s="65">
        <f>DATE(設定・集計!$B$2,INT(A1149/100),A1149-INT(A1149/100)*100)</f>
        <v>43799</v>
      </c>
      <c r="F1149" t="str">
        <f t="shared" si="34"/>
        <v/>
      </c>
      <c r="G1149" t="str">
        <f t="shared" si="35"/>
        <v/>
      </c>
    </row>
    <row r="1150" spans="1:7">
      <c r="A1150" s="57">
        <f>INDEX('1月'!$A$1:$E$2000,ROW()-$B$5+2,1)</f>
        <v>0</v>
      </c>
      <c r="B1150" s="55" t="str">
        <f>INDEX('1月'!$A$1:$E$2000,ROW()-$B$5+2,2)&amp;IF(INDEX('1月'!$A$1:$E$2000,ROW()-$B$5+2,3)="","","／"&amp;INDEX('1月'!$A$1:$E$2000,ROW()-$B$5+2,3))</f>
        <v/>
      </c>
      <c r="C1150" s="57">
        <f>INDEX('1月'!$A$1:$E$2000,ROW()-$B$5+2,4)</f>
        <v>0</v>
      </c>
      <c r="D1150" s="64">
        <f>INDEX('1月'!$A$1:$E$2000,ROW()-$B$5+2,5)</f>
        <v>0</v>
      </c>
      <c r="E1150" s="65">
        <f>DATE(設定・集計!$B$2,INT(A1150/100),A1150-INT(A1150/100)*100)</f>
        <v>43799</v>
      </c>
      <c r="F1150" t="str">
        <f t="shared" si="34"/>
        <v/>
      </c>
      <c r="G1150" t="str">
        <f t="shared" si="35"/>
        <v/>
      </c>
    </row>
    <row r="1151" spans="1:7">
      <c r="A1151" s="57">
        <f>INDEX('1月'!$A$1:$E$2000,ROW()-$B$5+2,1)</f>
        <v>0</v>
      </c>
      <c r="B1151" s="55" t="str">
        <f>INDEX('1月'!$A$1:$E$2000,ROW()-$B$5+2,2)&amp;IF(INDEX('1月'!$A$1:$E$2000,ROW()-$B$5+2,3)="","","／"&amp;INDEX('1月'!$A$1:$E$2000,ROW()-$B$5+2,3))</f>
        <v/>
      </c>
      <c r="C1151" s="57">
        <f>INDEX('1月'!$A$1:$E$2000,ROW()-$B$5+2,4)</f>
        <v>0</v>
      </c>
      <c r="D1151" s="64">
        <f>INDEX('1月'!$A$1:$E$2000,ROW()-$B$5+2,5)</f>
        <v>0</v>
      </c>
      <c r="E1151" s="65">
        <f>DATE(設定・集計!$B$2,INT(A1151/100),A1151-INT(A1151/100)*100)</f>
        <v>43799</v>
      </c>
      <c r="F1151" t="str">
        <f t="shared" si="34"/>
        <v/>
      </c>
      <c r="G1151" t="str">
        <f t="shared" si="35"/>
        <v/>
      </c>
    </row>
    <row r="1152" spans="1:7">
      <c r="A1152" s="57">
        <f>INDEX('1月'!$A$1:$E$2000,ROW()-$B$5+2,1)</f>
        <v>0</v>
      </c>
      <c r="B1152" s="55" t="str">
        <f>INDEX('1月'!$A$1:$E$2000,ROW()-$B$5+2,2)&amp;IF(INDEX('1月'!$A$1:$E$2000,ROW()-$B$5+2,3)="","","／"&amp;INDEX('1月'!$A$1:$E$2000,ROW()-$B$5+2,3))</f>
        <v/>
      </c>
      <c r="C1152" s="57">
        <f>INDEX('1月'!$A$1:$E$2000,ROW()-$B$5+2,4)</f>
        <v>0</v>
      </c>
      <c r="D1152" s="64">
        <f>INDEX('1月'!$A$1:$E$2000,ROW()-$B$5+2,5)</f>
        <v>0</v>
      </c>
      <c r="E1152" s="65">
        <f>DATE(設定・集計!$B$2,INT(A1152/100),A1152-INT(A1152/100)*100)</f>
        <v>43799</v>
      </c>
      <c r="F1152" t="str">
        <f t="shared" si="34"/>
        <v/>
      </c>
      <c r="G1152" t="str">
        <f t="shared" si="35"/>
        <v/>
      </c>
    </row>
    <row r="1153" spans="1:7">
      <c r="A1153" s="57">
        <f>INDEX('1月'!$A$1:$E$2000,ROW()-$B$5+2,1)</f>
        <v>0</v>
      </c>
      <c r="B1153" s="55" t="str">
        <f>INDEX('1月'!$A$1:$E$2000,ROW()-$B$5+2,2)&amp;IF(INDEX('1月'!$A$1:$E$2000,ROW()-$B$5+2,3)="","","／"&amp;INDEX('1月'!$A$1:$E$2000,ROW()-$B$5+2,3))</f>
        <v/>
      </c>
      <c r="C1153" s="57">
        <f>INDEX('1月'!$A$1:$E$2000,ROW()-$B$5+2,4)</f>
        <v>0</v>
      </c>
      <c r="D1153" s="64">
        <f>INDEX('1月'!$A$1:$E$2000,ROW()-$B$5+2,5)</f>
        <v>0</v>
      </c>
      <c r="E1153" s="65">
        <f>DATE(設定・集計!$B$2,INT(A1153/100),A1153-INT(A1153/100)*100)</f>
        <v>43799</v>
      </c>
      <c r="F1153" t="str">
        <f t="shared" si="34"/>
        <v/>
      </c>
      <c r="G1153" t="str">
        <f t="shared" si="35"/>
        <v/>
      </c>
    </row>
    <row r="1154" spans="1:7">
      <c r="A1154" s="57">
        <f>INDEX('1月'!$A$1:$E$2000,ROW()-$B$5+2,1)</f>
        <v>0</v>
      </c>
      <c r="B1154" s="55" t="str">
        <f>INDEX('1月'!$A$1:$E$2000,ROW()-$B$5+2,2)&amp;IF(INDEX('1月'!$A$1:$E$2000,ROW()-$B$5+2,3)="","","／"&amp;INDEX('1月'!$A$1:$E$2000,ROW()-$B$5+2,3))</f>
        <v/>
      </c>
      <c r="C1154" s="57">
        <f>INDEX('1月'!$A$1:$E$2000,ROW()-$B$5+2,4)</f>
        <v>0</v>
      </c>
      <c r="D1154" s="64">
        <f>INDEX('1月'!$A$1:$E$2000,ROW()-$B$5+2,5)</f>
        <v>0</v>
      </c>
      <c r="E1154" s="65">
        <f>DATE(設定・集計!$B$2,INT(A1154/100),A1154-INT(A1154/100)*100)</f>
        <v>43799</v>
      </c>
      <c r="F1154" t="str">
        <f t="shared" si="34"/>
        <v/>
      </c>
      <c r="G1154" t="str">
        <f t="shared" si="35"/>
        <v/>
      </c>
    </row>
    <row r="1155" spans="1:7">
      <c r="A1155" s="57">
        <f>INDEX('1月'!$A$1:$E$2000,ROW()-$B$5+2,1)</f>
        <v>0</v>
      </c>
      <c r="B1155" s="55" t="str">
        <f>INDEX('1月'!$A$1:$E$2000,ROW()-$B$5+2,2)&amp;IF(INDEX('1月'!$A$1:$E$2000,ROW()-$B$5+2,3)="","","／"&amp;INDEX('1月'!$A$1:$E$2000,ROW()-$B$5+2,3))</f>
        <v/>
      </c>
      <c r="C1155" s="57">
        <f>INDEX('1月'!$A$1:$E$2000,ROW()-$B$5+2,4)</f>
        <v>0</v>
      </c>
      <c r="D1155" s="64">
        <f>INDEX('1月'!$A$1:$E$2000,ROW()-$B$5+2,5)</f>
        <v>0</v>
      </c>
      <c r="E1155" s="65">
        <f>DATE(設定・集計!$B$2,INT(A1155/100),A1155-INT(A1155/100)*100)</f>
        <v>43799</v>
      </c>
      <c r="F1155" t="str">
        <f t="shared" si="34"/>
        <v/>
      </c>
      <c r="G1155" t="str">
        <f t="shared" si="35"/>
        <v/>
      </c>
    </row>
    <row r="1156" spans="1:7">
      <c r="A1156" s="57">
        <f>INDEX('1月'!$A$1:$E$2000,ROW()-$B$5+2,1)</f>
        <v>0</v>
      </c>
      <c r="B1156" s="55" t="str">
        <f>INDEX('1月'!$A$1:$E$2000,ROW()-$B$5+2,2)&amp;IF(INDEX('1月'!$A$1:$E$2000,ROW()-$B$5+2,3)="","","／"&amp;INDEX('1月'!$A$1:$E$2000,ROW()-$B$5+2,3))</f>
        <v/>
      </c>
      <c r="C1156" s="57">
        <f>INDEX('1月'!$A$1:$E$2000,ROW()-$B$5+2,4)</f>
        <v>0</v>
      </c>
      <c r="D1156" s="64">
        <f>INDEX('1月'!$A$1:$E$2000,ROW()-$B$5+2,5)</f>
        <v>0</v>
      </c>
      <c r="E1156" s="65">
        <f>DATE(設定・集計!$B$2,INT(A1156/100),A1156-INT(A1156/100)*100)</f>
        <v>43799</v>
      </c>
      <c r="F1156" t="str">
        <f t="shared" si="34"/>
        <v/>
      </c>
      <c r="G1156" t="str">
        <f t="shared" si="35"/>
        <v/>
      </c>
    </row>
    <row r="1157" spans="1:7">
      <c r="A1157" s="57">
        <f>INDEX('1月'!$A$1:$E$2000,ROW()-$B$5+2,1)</f>
        <v>0</v>
      </c>
      <c r="B1157" s="55" t="str">
        <f>INDEX('1月'!$A$1:$E$2000,ROW()-$B$5+2,2)&amp;IF(INDEX('1月'!$A$1:$E$2000,ROW()-$B$5+2,3)="","","／"&amp;INDEX('1月'!$A$1:$E$2000,ROW()-$B$5+2,3))</f>
        <v/>
      </c>
      <c r="C1157" s="57">
        <f>INDEX('1月'!$A$1:$E$2000,ROW()-$B$5+2,4)</f>
        <v>0</v>
      </c>
      <c r="D1157" s="64">
        <f>INDEX('1月'!$A$1:$E$2000,ROW()-$B$5+2,5)</f>
        <v>0</v>
      </c>
      <c r="E1157" s="65">
        <f>DATE(設定・集計!$B$2,INT(A1157/100),A1157-INT(A1157/100)*100)</f>
        <v>43799</v>
      </c>
      <c r="F1157" t="str">
        <f t="shared" si="34"/>
        <v/>
      </c>
      <c r="G1157" t="str">
        <f t="shared" si="35"/>
        <v/>
      </c>
    </row>
    <row r="1158" spans="1:7">
      <c r="A1158" s="57">
        <f>INDEX('1月'!$A$1:$E$2000,ROW()-$B$5+2,1)</f>
        <v>0</v>
      </c>
      <c r="B1158" s="55" t="str">
        <f>INDEX('1月'!$A$1:$E$2000,ROW()-$B$5+2,2)&amp;IF(INDEX('1月'!$A$1:$E$2000,ROW()-$B$5+2,3)="","","／"&amp;INDEX('1月'!$A$1:$E$2000,ROW()-$B$5+2,3))</f>
        <v/>
      </c>
      <c r="C1158" s="57">
        <f>INDEX('1月'!$A$1:$E$2000,ROW()-$B$5+2,4)</f>
        <v>0</v>
      </c>
      <c r="D1158" s="64">
        <f>INDEX('1月'!$A$1:$E$2000,ROW()-$B$5+2,5)</f>
        <v>0</v>
      </c>
      <c r="E1158" s="65">
        <f>DATE(設定・集計!$B$2,INT(A1158/100),A1158-INT(A1158/100)*100)</f>
        <v>43799</v>
      </c>
      <c r="F1158" t="str">
        <f t="shared" si="34"/>
        <v/>
      </c>
      <c r="G1158" t="str">
        <f t="shared" si="35"/>
        <v/>
      </c>
    </row>
    <row r="1159" spans="1:7">
      <c r="A1159" s="57">
        <f>INDEX('1月'!$A$1:$E$2000,ROW()-$B$5+2,1)</f>
        <v>0</v>
      </c>
      <c r="B1159" s="55" t="str">
        <f>INDEX('1月'!$A$1:$E$2000,ROW()-$B$5+2,2)&amp;IF(INDEX('1月'!$A$1:$E$2000,ROW()-$B$5+2,3)="","","／"&amp;INDEX('1月'!$A$1:$E$2000,ROW()-$B$5+2,3))</f>
        <v/>
      </c>
      <c r="C1159" s="57">
        <f>INDEX('1月'!$A$1:$E$2000,ROW()-$B$5+2,4)</f>
        <v>0</v>
      </c>
      <c r="D1159" s="64">
        <f>INDEX('1月'!$A$1:$E$2000,ROW()-$B$5+2,5)</f>
        <v>0</v>
      </c>
      <c r="E1159" s="65">
        <f>DATE(設定・集計!$B$2,INT(A1159/100),A1159-INT(A1159/100)*100)</f>
        <v>43799</v>
      </c>
      <c r="F1159" t="str">
        <f t="shared" si="34"/>
        <v/>
      </c>
      <c r="G1159" t="str">
        <f t="shared" si="35"/>
        <v/>
      </c>
    </row>
    <row r="1160" spans="1:7">
      <c r="A1160" s="57">
        <f>INDEX('1月'!$A$1:$E$2000,ROW()-$B$5+2,1)</f>
        <v>0</v>
      </c>
      <c r="B1160" s="55" t="str">
        <f>INDEX('1月'!$A$1:$E$2000,ROW()-$B$5+2,2)&amp;IF(INDEX('1月'!$A$1:$E$2000,ROW()-$B$5+2,3)="","","／"&amp;INDEX('1月'!$A$1:$E$2000,ROW()-$B$5+2,3))</f>
        <v/>
      </c>
      <c r="C1160" s="57">
        <f>INDEX('1月'!$A$1:$E$2000,ROW()-$B$5+2,4)</f>
        <v>0</v>
      </c>
      <c r="D1160" s="64">
        <f>INDEX('1月'!$A$1:$E$2000,ROW()-$B$5+2,5)</f>
        <v>0</v>
      </c>
      <c r="E1160" s="65">
        <f>DATE(設定・集計!$B$2,INT(A1160/100),A1160-INT(A1160/100)*100)</f>
        <v>43799</v>
      </c>
      <c r="F1160" t="str">
        <f t="shared" si="34"/>
        <v/>
      </c>
      <c r="G1160" t="str">
        <f t="shared" si="35"/>
        <v/>
      </c>
    </row>
    <row r="1161" spans="1:7">
      <c r="A1161" s="57">
        <f>INDEX('1月'!$A$1:$E$2000,ROW()-$B$5+2,1)</f>
        <v>0</v>
      </c>
      <c r="B1161" s="55" t="str">
        <f>INDEX('1月'!$A$1:$E$2000,ROW()-$B$5+2,2)&amp;IF(INDEX('1月'!$A$1:$E$2000,ROW()-$B$5+2,3)="","","／"&amp;INDEX('1月'!$A$1:$E$2000,ROW()-$B$5+2,3))</f>
        <v/>
      </c>
      <c r="C1161" s="57">
        <f>INDEX('1月'!$A$1:$E$2000,ROW()-$B$5+2,4)</f>
        <v>0</v>
      </c>
      <c r="D1161" s="64">
        <f>INDEX('1月'!$A$1:$E$2000,ROW()-$B$5+2,5)</f>
        <v>0</v>
      </c>
      <c r="E1161" s="65">
        <f>DATE(設定・集計!$B$2,INT(A1161/100),A1161-INT(A1161/100)*100)</f>
        <v>43799</v>
      </c>
      <c r="F1161" t="str">
        <f t="shared" si="34"/>
        <v/>
      </c>
      <c r="G1161" t="str">
        <f t="shared" si="35"/>
        <v/>
      </c>
    </row>
    <row r="1162" spans="1:7">
      <c r="A1162" s="57">
        <f>INDEX('1月'!$A$1:$E$2000,ROW()-$B$5+2,1)</f>
        <v>0</v>
      </c>
      <c r="B1162" s="55" t="str">
        <f>INDEX('1月'!$A$1:$E$2000,ROW()-$B$5+2,2)&amp;IF(INDEX('1月'!$A$1:$E$2000,ROW()-$B$5+2,3)="","","／"&amp;INDEX('1月'!$A$1:$E$2000,ROW()-$B$5+2,3))</f>
        <v/>
      </c>
      <c r="C1162" s="57">
        <f>INDEX('1月'!$A$1:$E$2000,ROW()-$B$5+2,4)</f>
        <v>0</v>
      </c>
      <c r="D1162" s="64">
        <f>INDEX('1月'!$A$1:$E$2000,ROW()-$B$5+2,5)</f>
        <v>0</v>
      </c>
      <c r="E1162" s="65">
        <f>DATE(設定・集計!$B$2,INT(A1162/100),A1162-INT(A1162/100)*100)</f>
        <v>43799</v>
      </c>
      <c r="F1162" t="str">
        <f t="shared" si="34"/>
        <v/>
      </c>
      <c r="G1162" t="str">
        <f t="shared" si="35"/>
        <v/>
      </c>
    </row>
    <row r="1163" spans="1:7">
      <c r="A1163" s="57">
        <f>INDEX('1月'!$A$1:$E$2000,ROW()-$B$5+2,1)</f>
        <v>0</v>
      </c>
      <c r="B1163" s="55" t="str">
        <f>INDEX('1月'!$A$1:$E$2000,ROW()-$B$5+2,2)&amp;IF(INDEX('1月'!$A$1:$E$2000,ROW()-$B$5+2,3)="","","／"&amp;INDEX('1月'!$A$1:$E$2000,ROW()-$B$5+2,3))</f>
        <v/>
      </c>
      <c r="C1163" s="57">
        <f>INDEX('1月'!$A$1:$E$2000,ROW()-$B$5+2,4)</f>
        <v>0</v>
      </c>
      <c r="D1163" s="64">
        <f>INDEX('1月'!$A$1:$E$2000,ROW()-$B$5+2,5)</f>
        <v>0</v>
      </c>
      <c r="E1163" s="65">
        <f>DATE(設定・集計!$B$2,INT(A1163/100),A1163-INT(A1163/100)*100)</f>
        <v>43799</v>
      </c>
      <c r="F1163" t="str">
        <f t="shared" si="34"/>
        <v/>
      </c>
      <c r="G1163" t="str">
        <f t="shared" si="35"/>
        <v/>
      </c>
    </row>
    <row r="1164" spans="1:7">
      <c r="A1164" s="57">
        <f>INDEX('1月'!$A$1:$E$2000,ROW()-$B$5+2,1)</f>
        <v>0</v>
      </c>
      <c r="B1164" s="55" t="str">
        <f>INDEX('1月'!$A$1:$E$2000,ROW()-$B$5+2,2)&amp;IF(INDEX('1月'!$A$1:$E$2000,ROW()-$B$5+2,3)="","","／"&amp;INDEX('1月'!$A$1:$E$2000,ROW()-$B$5+2,3))</f>
        <v/>
      </c>
      <c r="C1164" s="57">
        <f>INDEX('1月'!$A$1:$E$2000,ROW()-$B$5+2,4)</f>
        <v>0</v>
      </c>
      <c r="D1164" s="64">
        <f>INDEX('1月'!$A$1:$E$2000,ROW()-$B$5+2,5)</f>
        <v>0</v>
      </c>
      <c r="E1164" s="65">
        <f>DATE(設定・集計!$B$2,INT(A1164/100),A1164-INT(A1164/100)*100)</f>
        <v>43799</v>
      </c>
      <c r="F1164" t="str">
        <f t="shared" si="34"/>
        <v/>
      </c>
      <c r="G1164" t="str">
        <f t="shared" si="35"/>
        <v/>
      </c>
    </row>
    <row r="1165" spans="1:7">
      <c r="A1165" s="57">
        <f>INDEX('1月'!$A$1:$E$2000,ROW()-$B$5+2,1)</f>
        <v>0</v>
      </c>
      <c r="B1165" s="55" t="str">
        <f>INDEX('1月'!$A$1:$E$2000,ROW()-$B$5+2,2)&amp;IF(INDEX('1月'!$A$1:$E$2000,ROW()-$B$5+2,3)="","","／"&amp;INDEX('1月'!$A$1:$E$2000,ROW()-$B$5+2,3))</f>
        <v/>
      </c>
      <c r="C1165" s="57">
        <f>INDEX('1月'!$A$1:$E$2000,ROW()-$B$5+2,4)</f>
        <v>0</v>
      </c>
      <c r="D1165" s="64">
        <f>INDEX('1月'!$A$1:$E$2000,ROW()-$B$5+2,5)</f>
        <v>0</v>
      </c>
      <c r="E1165" s="65">
        <f>DATE(設定・集計!$B$2,INT(A1165/100),A1165-INT(A1165/100)*100)</f>
        <v>43799</v>
      </c>
      <c r="F1165" t="str">
        <f t="shared" si="34"/>
        <v/>
      </c>
      <c r="G1165" t="str">
        <f t="shared" si="35"/>
        <v/>
      </c>
    </row>
    <row r="1166" spans="1:7">
      <c r="A1166" s="57">
        <f>INDEX('1月'!$A$1:$E$2000,ROW()-$B$5+2,1)</f>
        <v>0</v>
      </c>
      <c r="B1166" s="55" t="str">
        <f>INDEX('1月'!$A$1:$E$2000,ROW()-$B$5+2,2)&amp;IF(INDEX('1月'!$A$1:$E$2000,ROW()-$B$5+2,3)="","","／"&amp;INDEX('1月'!$A$1:$E$2000,ROW()-$B$5+2,3))</f>
        <v/>
      </c>
      <c r="C1166" s="57">
        <f>INDEX('1月'!$A$1:$E$2000,ROW()-$B$5+2,4)</f>
        <v>0</v>
      </c>
      <c r="D1166" s="64">
        <f>INDEX('1月'!$A$1:$E$2000,ROW()-$B$5+2,5)</f>
        <v>0</v>
      </c>
      <c r="E1166" s="65">
        <f>DATE(設定・集計!$B$2,INT(A1166/100),A1166-INT(A1166/100)*100)</f>
        <v>43799</v>
      </c>
      <c r="F1166" t="str">
        <f t="shared" si="34"/>
        <v/>
      </c>
      <c r="G1166" t="str">
        <f t="shared" si="35"/>
        <v/>
      </c>
    </row>
    <row r="1167" spans="1:7">
      <c r="A1167" s="57">
        <f>INDEX('1月'!$A$1:$E$2000,ROW()-$B$5+2,1)</f>
        <v>0</v>
      </c>
      <c r="B1167" s="55" t="str">
        <f>INDEX('1月'!$A$1:$E$2000,ROW()-$B$5+2,2)&amp;IF(INDEX('1月'!$A$1:$E$2000,ROW()-$B$5+2,3)="","","／"&amp;INDEX('1月'!$A$1:$E$2000,ROW()-$B$5+2,3))</f>
        <v/>
      </c>
      <c r="C1167" s="57">
        <f>INDEX('1月'!$A$1:$E$2000,ROW()-$B$5+2,4)</f>
        <v>0</v>
      </c>
      <c r="D1167" s="64">
        <f>INDEX('1月'!$A$1:$E$2000,ROW()-$B$5+2,5)</f>
        <v>0</v>
      </c>
      <c r="E1167" s="65">
        <f>DATE(設定・集計!$B$2,INT(A1167/100),A1167-INT(A1167/100)*100)</f>
        <v>43799</v>
      </c>
      <c r="F1167" t="str">
        <f t="shared" si="34"/>
        <v/>
      </c>
      <c r="G1167" t="str">
        <f t="shared" si="35"/>
        <v/>
      </c>
    </row>
    <row r="1168" spans="1:7">
      <c r="A1168" s="57">
        <f>INDEX('1月'!$A$1:$E$2000,ROW()-$B$5+2,1)</f>
        <v>0</v>
      </c>
      <c r="B1168" s="55" t="str">
        <f>INDEX('1月'!$A$1:$E$2000,ROW()-$B$5+2,2)&amp;IF(INDEX('1月'!$A$1:$E$2000,ROW()-$B$5+2,3)="","","／"&amp;INDEX('1月'!$A$1:$E$2000,ROW()-$B$5+2,3))</f>
        <v/>
      </c>
      <c r="C1168" s="57">
        <f>INDEX('1月'!$A$1:$E$2000,ROW()-$B$5+2,4)</f>
        <v>0</v>
      </c>
      <c r="D1168" s="64">
        <f>INDEX('1月'!$A$1:$E$2000,ROW()-$B$5+2,5)</f>
        <v>0</v>
      </c>
      <c r="E1168" s="65">
        <f>DATE(設定・集計!$B$2,INT(A1168/100),A1168-INT(A1168/100)*100)</f>
        <v>43799</v>
      </c>
      <c r="F1168" t="str">
        <f t="shared" si="34"/>
        <v/>
      </c>
      <c r="G1168" t="str">
        <f t="shared" si="35"/>
        <v/>
      </c>
    </row>
    <row r="1169" spans="1:7">
      <c r="A1169" s="57">
        <f>INDEX('1月'!$A$1:$E$2000,ROW()-$B$5+2,1)</f>
        <v>0</v>
      </c>
      <c r="B1169" s="55" t="str">
        <f>INDEX('1月'!$A$1:$E$2000,ROW()-$B$5+2,2)&amp;IF(INDEX('1月'!$A$1:$E$2000,ROW()-$B$5+2,3)="","","／"&amp;INDEX('1月'!$A$1:$E$2000,ROW()-$B$5+2,3))</f>
        <v/>
      </c>
      <c r="C1169" s="57">
        <f>INDEX('1月'!$A$1:$E$2000,ROW()-$B$5+2,4)</f>
        <v>0</v>
      </c>
      <c r="D1169" s="64">
        <f>INDEX('1月'!$A$1:$E$2000,ROW()-$B$5+2,5)</f>
        <v>0</v>
      </c>
      <c r="E1169" s="65">
        <f>DATE(設定・集計!$B$2,INT(A1169/100),A1169-INT(A1169/100)*100)</f>
        <v>43799</v>
      </c>
      <c r="F1169" t="str">
        <f t="shared" si="34"/>
        <v/>
      </c>
      <c r="G1169" t="str">
        <f t="shared" si="35"/>
        <v/>
      </c>
    </row>
    <row r="1170" spans="1:7">
      <c r="A1170" s="57">
        <f>INDEX('1月'!$A$1:$E$2000,ROW()-$B$5+2,1)</f>
        <v>0</v>
      </c>
      <c r="B1170" s="55" t="str">
        <f>INDEX('1月'!$A$1:$E$2000,ROW()-$B$5+2,2)&amp;IF(INDEX('1月'!$A$1:$E$2000,ROW()-$B$5+2,3)="","","／"&amp;INDEX('1月'!$A$1:$E$2000,ROW()-$B$5+2,3))</f>
        <v/>
      </c>
      <c r="C1170" s="57">
        <f>INDEX('1月'!$A$1:$E$2000,ROW()-$B$5+2,4)</f>
        <v>0</v>
      </c>
      <c r="D1170" s="64">
        <f>INDEX('1月'!$A$1:$E$2000,ROW()-$B$5+2,5)</f>
        <v>0</v>
      </c>
      <c r="E1170" s="65">
        <f>DATE(設定・集計!$B$2,INT(A1170/100),A1170-INT(A1170/100)*100)</f>
        <v>43799</v>
      </c>
      <c r="F1170" t="str">
        <f t="shared" si="34"/>
        <v/>
      </c>
      <c r="G1170" t="str">
        <f t="shared" si="35"/>
        <v/>
      </c>
    </row>
    <row r="1171" spans="1:7">
      <c r="A1171" s="57">
        <f>INDEX('1月'!$A$1:$E$2000,ROW()-$B$5+2,1)</f>
        <v>0</v>
      </c>
      <c r="B1171" s="55" t="str">
        <f>INDEX('1月'!$A$1:$E$2000,ROW()-$B$5+2,2)&amp;IF(INDEX('1月'!$A$1:$E$2000,ROW()-$B$5+2,3)="","","／"&amp;INDEX('1月'!$A$1:$E$2000,ROW()-$B$5+2,3))</f>
        <v/>
      </c>
      <c r="C1171" s="57">
        <f>INDEX('1月'!$A$1:$E$2000,ROW()-$B$5+2,4)</f>
        <v>0</v>
      </c>
      <c r="D1171" s="64">
        <f>INDEX('1月'!$A$1:$E$2000,ROW()-$B$5+2,5)</f>
        <v>0</v>
      </c>
      <c r="E1171" s="65">
        <f>DATE(設定・集計!$B$2,INT(A1171/100),A1171-INT(A1171/100)*100)</f>
        <v>43799</v>
      </c>
      <c r="F1171" t="str">
        <f t="shared" si="34"/>
        <v/>
      </c>
      <c r="G1171" t="str">
        <f t="shared" si="35"/>
        <v/>
      </c>
    </row>
    <row r="1172" spans="1:7">
      <c r="A1172" s="57">
        <f>INDEX('1月'!$A$1:$E$2000,ROW()-$B$5+2,1)</f>
        <v>0</v>
      </c>
      <c r="B1172" s="55" t="str">
        <f>INDEX('1月'!$A$1:$E$2000,ROW()-$B$5+2,2)&amp;IF(INDEX('1月'!$A$1:$E$2000,ROW()-$B$5+2,3)="","","／"&amp;INDEX('1月'!$A$1:$E$2000,ROW()-$B$5+2,3))</f>
        <v/>
      </c>
      <c r="C1172" s="57">
        <f>INDEX('1月'!$A$1:$E$2000,ROW()-$B$5+2,4)</f>
        <v>0</v>
      </c>
      <c r="D1172" s="64">
        <f>INDEX('1月'!$A$1:$E$2000,ROW()-$B$5+2,5)</f>
        <v>0</v>
      </c>
      <c r="E1172" s="65">
        <f>DATE(設定・集計!$B$2,INT(A1172/100),A1172-INT(A1172/100)*100)</f>
        <v>43799</v>
      </c>
      <c r="F1172" t="str">
        <f t="shared" si="34"/>
        <v/>
      </c>
      <c r="G1172" t="str">
        <f t="shared" si="35"/>
        <v/>
      </c>
    </row>
    <row r="1173" spans="1:7">
      <c r="A1173" s="57">
        <f>INDEX('1月'!$A$1:$E$2000,ROW()-$B$5+2,1)</f>
        <v>0</v>
      </c>
      <c r="B1173" s="55" t="str">
        <f>INDEX('1月'!$A$1:$E$2000,ROW()-$B$5+2,2)&amp;IF(INDEX('1月'!$A$1:$E$2000,ROW()-$B$5+2,3)="","","／"&amp;INDEX('1月'!$A$1:$E$2000,ROW()-$B$5+2,3))</f>
        <v/>
      </c>
      <c r="C1173" s="57">
        <f>INDEX('1月'!$A$1:$E$2000,ROW()-$B$5+2,4)</f>
        <v>0</v>
      </c>
      <c r="D1173" s="64">
        <f>INDEX('1月'!$A$1:$E$2000,ROW()-$B$5+2,5)</f>
        <v>0</v>
      </c>
      <c r="E1173" s="65">
        <f>DATE(設定・集計!$B$2,INT(A1173/100),A1173-INT(A1173/100)*100)</f>
        <v>43799</v>
      </c>
      <c r="F1173" t="str">
        <f t="shared" si="34"/>
        <v/>
      </c>
      <c r="G1173" t="str">
        <f t="shared" si="35"/>
        <v/>
      </c>
    </row>
    <row r="1174" spans="1:7">
      <c r="A1174" s="57">
        <f>INDEX('1月'!$A$1:$E$2000,ROW()-$B$5+2,1)</f>
        <v>0</v>
      </c>
      <c r="B1174" s="55" t="str">
        <f>INDEX('1月'!$A$1:$E$2000,ROW()-$B$5+2,2)&amp;IF(INDEX('1月'!$A$1:$E$2000,ROW()-$B$5+2,3)="","","／"&amp;INDEX('1月'!$A$1:$E$2000,ROW()-$B$5+2,3))</f>
        <v/>
      </c>
      <c r="C1174" s="57">
        <f>INDEX('1月'!$A$1:$E$2000,ROW()-$B$5+2,4)</f>
        <v>0</v>
      </c>
      <c r="D1174" s="64">
        <f>INDEX('1月'!$A$1:$E$2000,ROW()-$B$5+2,5)</f>
        <v>0</v>
      </c>
      <c r="E1174" s="65">
        <f>DATE(設定・集計!$B$2,INT(A1174/100),A1174-INT(A1174/100)*100)</f>
        <v>43799</v>
      </c>
      <c r="F1174" t="str">
        <f t="shared" si="34"/>
        <v/>
      </c>
      <c r="G1174" t="str">
        <f t="shared" si="35"/>
        <v/>
      </c>
    </row>
    <row r="1175" spans="1:7">
      <c r="A1175" s="57">
        <f>INDEX('1月'!$A$1:$E$2000,ROW()-$B$5+2,1)</f>
        <v>0</v>
      </c>
      <c r="B1175" s="55" t="str">
        <f>INDEX('1月'!$A$1:$E$2000,ROW()-$B$5+2,2)&amp;IF(INDEX('1月'!$A$1:$E$2000,ROW()-$B$5+2,3)="","","／"&amp;INDEX('1月'!$A$1:$E$2000,ROW()-$B$5+2,3))</f>
        <v/>
      </c>
      <c r="C1175" s="57">
        <f>INDEX('1月'!$A$1:$E$2000,ROW()-$B$5+2,4)</f>
        <v>0</v>
      </c>
      <c r="D1175" s="64">
        <f>INDEX('1月'!$A$1:$E$2000,ROW()-$B$5+2,5)</f>
        <v>0</v>
      </c>
      <c r="E1175" s="65">
        <f>DATE(設定・集計!$B$2,INT(A1175/100),A1175-INT(A1175/100)*100)</f>
        <v>43799</v>
      </c>
      <c r="F1175" t="str">
        <f t="shared" si="34"/>
        <v/>
      </c>
      <c r="G1175" t="str">
        <f t="shared" si="35"/>
        <v/>
      </c>
    </row>
    <row r="1176" spans="1:7">
      <c r="A1176" s="57">
        <f>INDEX('1月'!$A$1:$E$2000,ROW()-$B$5+2,1)</f>
        <v>0</v>
      </c>
      <c r="B1176" s="55" t="str">
        <f>INDEX('1月'!$A$1:$E$2000,ROW()-$B$5+2,2)&amp;IF(INDEX('1月'!$A$1:$E$2000,ROW()-$B$5+2,3)="","","／"&amp;INDEX('1月'!$A$1:$E$2000,ROW()-$B$5+2,3))</f>
        <v/>
      </c>
      <c r="C1176" s="57">
        <f>INDEX('1月'!$A$1:$E$2000,ROW()-$B$5+2,4)</f>
        <v>0</v>
      </c>
      <c r="D1176" s="64">
        <f>INDEX('1月'!$A$1:$E$2000,ROW()-$B$5+2,5)</f>
        <v>0</v>
      </c>
      <c r="E1176" s="65">
        <f>DATE(設定・集計!$B$2,INT(A1176/100),A1176-INT(A1176/100)*100)</f>
        <v>43799</v>
      </c>
      <c r="F1176" t="str">
        <f t="shared" si="34"/>
        <v/>
      </c>
      <c r="G1176" t="str">
        <f t="shared" si="35"/>
        <v/>
      </c>
    </row>
    <row r="1177" spans="1:7">
      <c r="A1177" s="57">
        <f>INDEX('1月'!$A$1:$E$2000,ROW()-$B$5+2,1)</f>
        <v>0</v>
      </c>
      <c r="B1177" s="55" t="str">
        <f>INDEX('1月'!$A$1:$E$2000,ROW()-$B$5+2,2)&amp;IF(INDEX('1月'!$A$1:$E$2000,ROW()-$B$5+2,3)="","","／"&amp;INDEX('1月'!$A$1:$E$2000,ROW()-$B$5+2,3))</f>
        <v/>
      </c>
      <c r="C1177" s="57">
        <f>INDEX('1月'!$A$1:$E$2000,ROW()-$B$5+2,4)</f>
        <v>0</v>
      </c>
      <c r="D1177" s="64">
        <f>INDEX('1月'!$A$1:$E$2000,ROW()-$B$5+2,5)</f>
        <v>0</v>
      </c>
      <c r="E1177" s="65">
        <f>DATE(設定・集計!$B$2,INT(A1177/100),A1177-INT(A1177/100)*100)</f>
        <v>43799</v>
      </c>
      <c r="F1177" t="str">
        <f t="shared" si="34"/>
        <v/>
      </c>
      <c r="G1177" t="str">
        <f t="shared" si="35"/>
        <v/>
      </c>
    </row>
    <row r="1178" spans="1:7">
      <c r="A1178" s="57">
        <f>INDEX('1月'!$A$1:$E$2000,ROW()-$B$5+2,1)</f>
        <v>0</v>
      </c>
      <c r="B1178" s="55" t="str">
        <f>INDEX('1月'!$A$1:$E$2000,ROW()-$B$5+2,2)&amp;IF(INDEX('1月'!$A$1:$E$2000,ROW()-$B$5+2,3)="","","／"&amp;INDEX('1月'!$A$1:$E$2000,ROW()-$B$5+2,3))</f>
        <v/>
      </c>
      <c r="C1178" s="57">
        <f>INDEX('1月'!$A$1:$E$2000,ROW()-$B$5+2,4)</f>
        <v>0</v>
      </c>
      <c r="D1178" s="64">
        <f>INDEX('1月'!$A$1:$E$2000,ROW()-$B$5+2,5)</f>
        <v>0</v>
      </c>
      <c r="E1178" s="65">
        <f>DATE(設定・集計!$B$2,INT(A1178/100),A1178-INT(A1178/100)*100)</f>
        <v>43799</v>
      </c>
      <c r="F1178" t="str">
        <f t="shared" si="34"/>
        <v/>
      </c>
      <c r="G1178" t="str">
        <f t="shared" si="35"/>
        <v/>
      </c>
    </row>
    <row r="1179" spans="1:7">
      <c r="A1179" s="57">
        <f>INDEX('1月'!$A$1:$E$2000,ROW()-$B$5+2,1)</f>
        <v>0</v>
      </c>
      <c r="B1179" s="55" t="str">
        <f>INDEX('1月'!$A$1:$E$2000,ROW()-$B$5+2,2)&amp;IF(INDEX('1月'!$A$1:$E$2000,ROW()-$B$5+2,3)="","","／"&amp;INDEX('1月'!$A$1:$E$2000,ROW()-$B$5+2,3))</f>
        <v/>
      </c>
      <c r="C1179" s="57">
        <f>INDEX('1月'!$A$1:$E$2000,ROW()-$B$5+2,4)</f>
        <v>0</v>
      </c>
      <c r="D1179" s="64">
        <f>INDEX('1月'!$A$1:$E$2000,ROW()-$B$5+2,5)</f>
        <v>0</v>
      </c>
      <c r="E1179" s="65">
        <f>DATE(設定・集計!$B$2,INT(A1179/100),A1179-INT(A1179/100)*100)</f>
        <v>43799</v>
      </c>
      <c r="F1179" t="str">
        <f t="shared" si="34"/>
        <v/>
      </c>
      <c r="G1179" t="str">
        <f t="shared" si="35"/>
        <v/>
      </c>
    </row>
    <row r="1180" spans="1:7">
      <c r="A1180" s="57">
        <f>INDEX('1月'!$A$1:$E$2000,ROW()-$B$5+2,1)</f>
        <v>0</v>
      </c>
      <c r="B1180" s="55" t="str">
        <f>INDEX('1月'!$A$1:$E$2000,ROW()-$B$5+2,2)&amp;IF(INDEX('1月'!$A$1:$E$2000,ROW()-$B$5+2,3)="","","／"&amp;INDEX('1月'!$A$1:$E$2000,ROW()-$B$5+2,3))</f>
        <v/>
      </c>
      <c r="C1180" s="57">
        <f>INDEX('1月'!$A$1:$E$2000,ROW()-$B$5+2,4)</f>
        <v>0</v>
      </c>
      <c r="D1180" s="64">
        <f>INDEX('1月'!$A$1:$E$2000,ROW()-$B$5+2,5)</f>
        <v>0</v>
      </c>
      <c r="E1180" s="65">
        <f>DATE(設定・集計!$B$2,INT(A1180/100),A1180-INT(A1180/100)*100)</f>
        <v>43799</v>
      </c>
      <c r="F1180" t="str">
        <f t="shared" si="34"/>
        <v/>
      </c>
      <c r="G1180" t="str">
        <f t="shared" si="35"/>
        <v/>
      </c>
    </row>
    <row r="1181" spans="1:7">
      <c r="A1181" s="57">
        <f>INDEX('1月'!$A$1:$E$2000,ROW()-$B$5+2,1)</f>
        <v>0</v>
      </c>
      <c r="B1181" s="55" t="str">
        <f>INDEX('1月'!$A$1:$E$2000,ROW()-$B$5+2,2)&amp;IF(INDEX('1月'!$A$1:$E$2000,ROW()-$B$5+2,3)="","","／"&amp;INDEX('1月'!$A$1:$E$2000,ROW()-$B$5+2,3))</f>
        <v/>
      </c>
      <c r="C1181" s="57">
        <f>INDEX('1月'!$A$1:$E$2000,ROW()-$B$5+2,4)</f>
        <v>0</v>
      </c>
      <c r="D1181" s="64">
        <f>INDEX('1月'!$A$1:$E$2000,ROW()-$B$5+2,5)</f>
        <v>0</v>
      </c>
      <c r="E1181" s="65">
        <f>DATE(設定・集計!$B$2,INT(A1181/100),A1181-INT(A1181/100)*100)</f>
        <v>43799</v>
      </c>
      <c r="F1181" t="str">
        <f t="shared" si="34"/>
        <v/>
      </c>
      <c r="G1181" t="str">
        <f t="shared" si="35"/>
        <v/>
      </c>
    </row>
    <row r="1182" spans="1:7">
      <c r="A1182" s="57">
        <f>INDEX('1月'!$A$1:$E$2000,ROW()-$B$5+2,1)</f>
        <v>0</v>
      </c>
      <c r="B1182" s="55" t="str">
        <f>INDEX('1月'!$A$1:$E$2000,ROW()-$B$5+2,2)&amp;IF(INDEX('1月'!$A$1:$E$2000,ROW()-$B$5+2,3)="","","／"&amp;INDEX('1月'!$A$1:$E$2000,ROW()-$B$5+2,3))</f>
        <v/>
      </c>
      <c r="C1182" s="57">
        <f>INDEX('1月'!$A$1:$E$2000,ROW()-$B$5+2,4)</f>
        <v>0</v>
      </c>
      <c r="D1182" s="64">
        <f>INDEX('1月'!$A$1:$E$2000,ROW()-$B$5+2,5)</f>
        <v>0</v>
      </c>
      <c r="E1182" s="65">
        <f>DATE(設定・集計!$B$2,INT(A1182/100),A1182-INT(A1182/100)*100)</f>
        <v>43799</v>
      </c>
      <c r="F1182" t="str">
        <f t="shared" si="34"/>
        <v/>
      </c>
      <c r="G1182" t="str">
        <f t="shared" si="35"/>
        <v/>
      </c>
    </row>
    <row r="1183" spans="1:7">
      <c r="A1183" s="57">
        <f>INDEX('1月'!$A$1:$E$2000,ROW()-$B$5+2,1)</f>
        <v>0</v>
      </c>
      <c r="B1183" s="55" t="str">
        <f>INDEX('1月'!$A$1:$E$2000,ROW()-$B$5+2,2)&amp;IF(INDEX('1月'!$A$1:$E$2000,ROW()-$B$5+2,3)="","","／"&amp;INDEX('1月'!$A$1:$E$2000,ROW()-$B$5+2,3))</f>
        <v/>
      </c>
      <c r="C1183" s="57">
        <f>INDEX('1月'!$A$1:$E$2000,ROW()-$B$5+2,4)</f>
        <v>0</v>
      </c>
      <c r="D1183" s="64">
        <f>INDEX('1月'!$A$1:$E$2000,ROW()-$B$5+2,5)</f>
        <v>0</v>
      </c>
      <c r="E1183" s="65">
        <f>DATE(設定・集計!$B$2,INT(A1183/100),A1183-INT(A1183/100)*100)</f>
        <v>43799</v>
      </c>
      <c r="F1183" t="str">
        <f t="shared" si="34"/>
        <v/>
      </c>
      <c r="G1183" t="str">
        <f t="shared" si="35"/>
        <v/>
      </c>
    </row>
    <row r="1184" spans="1:7">
      <c r="A1184" s="57">
        <f>INDEX('1月'!$A$1:$E$2000,ROW()-$B$5+2,1)</f>
        <v>0</v>
      </c>
      <c r="B1184" s="55" t="str">
        <f>INDEX('1月'!$A$1:$E$2000,ROW()-$B$5+2,2)&amp;IF(INDEX('1月'!$A$1:$E$2000,ROW()-$B$5+2,3)="","","／"&amp;INDEX('1月'!$A$1:$E$2000,ROW()-$B$5+2,3))</f>
        <v/>
      </c>
      <c r="C1184" s="57">
        <f>INDEX('1月'!$A$1:$E$2000,ROW()-$B$5+2,4)</f>
        <v>0</v>
      </c>
      <c r="D1184" s="64">
        <f>INDEX('1月'!$A$1:$E$2000,ROW()-$B$5+2,5)</f>
        <v>0</v>
      </c>
      <c r="E1184" s="65">
        <f>DATE(設定・集計!$B$2,INT(A1184/100),A1184-INT(A1184/100)*100)</f>
        <v>43799</v>
      </c>
      <c r="F1184" t="str">
        <f t="shared" si="34"/>
        <v/>
      </c>
      <c r="G1184" t="str">
        <f t="shared" si="35"/>
        <v/>
      </c>
    </row>
    <row r="1185" spans="1:7">
      <c r="A1185" s="57">
        <f>INDEX('1月'!$A$1:$E$2000,ROW()-$B$5+2,1)</f>
        <v>0</v>
      </c>
      <c r="B1185" s="55" t="str">
        <f>INDEX('1月'!$A$1:$E$2000,ROW()-$B$5+2,2)&amp;IF(INDEX('1月'!$A$1:$E$2000,ROW()-$B$5+2,3)="","","／"&amp;INDEX('1月'!$A$1:$E$2000,ROW()-$B$5+2,3))</f>
        <v/>
      </c>
      <c r="C1185" s="57">
        <f>INDEX('1月'!$A$1:$E$2000,ROW()-$B$5+2,4)</f>
        <v>0</v>
      </c>
      <c r="D1185" s="64">
        <f>INDEX('1月'!$A$1:$E$2000,ROW()-$B$5+2,5)</f>
        <v>0</v>
      </c>
      <c r="E1185" s="65">
        <f>DATE(設定・集計!$B$2,INT(A1185/100),A1185-INT(A1185/100)*100)</f>
        <v>43799</v>
      </c>
      <c r="F1185" t="str">
        <f t="shared" si="34"/>
        <v/>
      </c>
      <c r="G1185" t="str">
        <f t="shared" si="35"/>
        <v/>
      </c>
    </row>
    <row r="1186" spans="1:7">
      <c r="A1186" s="57">
        <f>INDEX('1月'!$A$1:$E$2000,ROW()-$B$5+2,1)</f>
        <v>0</v>
      </c>
      <c r="B1186" s="55" t="str">
        <f>INDEX('1月'!$A$1:$E$2000,ROW()-$B$5+2,2)&amp;IF(INDEX('1月'!$A$1:$E$2000,ROW()-$B$5+2,3)="","","／"&amp;INDEX('1月'!$A$1:$E$2000,ROW()-$B$5+2,3))</f>
        <v/>
      </c>
      <c r="C1186" s="57">
        <f>INDEX('1月'!$A$1:$E$2000,ROW()-$B$5+2,4)</f>
        <v>0</v>
      </c>
      <c r="D1186" s="64">
        <f>INDEX('1月'!$A$1:$E$2000,ROW()-$B$5+2,5)</f>
        <v>0</v>
      </c>
      <c r="E1186" s="65">
        <f>DATE(設定・集計!$B$2,INT(A1186/100),A1186-INT(A1186/100)*100)</f>
        <v>43799</v>
      </c>
      <c r="F1186" t="str">
        <f t="shared" si="34"/>
        <v/>
      </c>
      <c r="G1186" t="str">
        <f t="shared" si="35"/>
        <v/>
      </c>
    </row>
    <row r="1187" spans="1:7">
      <c r="A1187" s="57">
        <f>INDEX('1月'!$A$1:$E$2000,ROW()-$B$5+2,1)</f>
        <v>0</v>
      </c>
      <c r="B1187" s="55" t="str">
        <f>INDEX('1月'!$A$1:$E$2000,ROW()-$B$5+2,2)&amp;IF(INDEX('1月'!$A$1:$E$2000,ROW()-$B$5+2,3)="","","／"&amp;INDEX('1月'!$A$1:$E$2000,ROW()-$B$5+2,3))</f>
        <v/>
      </c>
      <c r="C1187" s="57">
        <f>INDEX('1月'!$A$1:$E$2000,ROW()-$B$5+2,4)</f>
        <v>0</v>
      </c>
      <c r="D1187" s="64">
        <f>INDEX('1月'!$A$1:$E$2000,ROW()-$B$5+2,5)</f>
        <v>0</v>
      </c>
      <c r="E1187" s="65">
        <f>DATE(設定・集計!$B$2,INT(A1187/100),A1187-INT(A1187/100)*100)</f>
        <v>43799</v>
      </c>
      <c r="F1187" t="str">
        <f t="shared" si="34"/>
        <v/>
      </c>
      <c r="G1187" t="str">
        <f t="shared" si="35"/>
        <v/>
      </c>
    </row>
    <row r="1188" spans="1:7">
      <c r="A1188" s="57">
        <f>INDEX('1月'!$A$1:$E$2000,ROW()-$B$5+2,1)</f>
        <v>0</v>
      </c>
      <c r="B1188" s="55" t="str">
        <f>INDEX('1月'!$A$1:$E$2000,ROW()-$B$5+2,2)&amp;IF(INDEX('1月'!$A$1:$E$2000,ROW()-$B$5+2,3)="","","／"&amp;INDEX('1月'!$A$1:$E$2000,ROW()-$B$5+2,3))</f>
        <v/>
      </c>
      <c r="C1188" s="57">
        <f>INDEX('1月'!$A$1:$E$2000,ROW()-$B$5+2,4)</f>
        <v>0</v>
      </c>
      <c r="D1188" s="64">
        <f>INDEX('1月'!$A$1:$E$2000,ROW()-$B$5+2,5)</f>
        <v>0</v>
      </c>
      <c r="E1188" s="65">
        <f>DATE(設定・集計!$B$2,INT(A1188/100),A1188-INT(A1188/100)*100)</f>
        <v>43799</v>
      </c>
      <c r="F1188" t="str">
        <f t="shared" si="34"/>
        <v/>
      </c>
      <c r="G1188" t="str">
        <f t="shared" si="35"/>
        <v/>
      </c>
    </row>
    <row r="1189" spans="1:7">
      <c r="A1189" s="57">
        <f>INDEX('1月'!$A$1:$E$2000,ROW()-$B$5+2,1)</f>
        <v>0</v>
      </c>
      <c r="B1189" s="55" t="str">
        <f>INDEX('1月'!$A$1:$E$2000,ROW()-$B$5+2,2)&amp;IF(INDEX('1月'!$A$1:$E$2000,ROW()-$B$5+2,3)="","","／"&amp;INDEX('1月'!$A$1:$E$2000,ROW()-$B$5+2,3))</f>
        <v/>
      </c>
      <c r="C1189" s="57">
        <f>INDEX('1月'!$A$1:$E$2000,ROW()-$B$5+2,4)</f>
        <v>0</v>
      </c>
      <c r="D1189" s="64">
        <f>INDEX('1月'!$A$1:$E$2000,ROW()-$B$5+2,5)</f>
        <v>0</v>
      </c>
      <c r="E1189" s="65">
        <f>DATE(設定・集計!$B$2,INT(A1189/100),A1189-INT(A1189/100)*100)</f>
        <v>43799</v>
      </c>
      <c r="F1189" t="str">
        <f t="shared" si="34"/>
        <v/>
      </c>
      <c r="G1189" t="str">
        <f t="shared" si="35"/>
        <v/>
      </c>
    </row>
    <row r="1190" spans="1:7">
      <c r="A1190" s="57">
        <f>INDEX('1月'!$A$1:$E$2000,ROW()-$B$5+2,1)</f>
        <v>0</v>
      </c>
      <c r="B1190" s="55" t="str">
        <f>INDEX('1月'!$A$1:$E$2000,ROW()-$B$5+2,2)&amp;IF(INDEX('1月'!$A$1:$E$2000,ROW()-$B$5+2,3)="","","／"&amp;INDEX('1月'!$A$1:$E$2000,ROW()-$B$5+2,3))</f>
        <v/>
      </c>
      <c r="C1190" s="57">
        <f>INDEX('1月'!$A$1:$E$2000,ROW()-$B$5+2,4)</f>
        <v>0</v>
      </c>
      <c r="D1190" s="64">
        <f>INDEX('1月'!$A$1:$E$2000,ROW()-$B$5+2,5)</f>
        <v>0</v>
      </c>
      <c r="E1190" s="65">
        <f>DATE(設定・集計!$B$2,INT(A1190/100),A1190-INT(A1190/100)*100)</f>
        <v>43799</v>
      </c>
      <c r="F1190" t="str">
        <f t="shared" ref="F1190:F1253" si="36">IF(A1190=0,"",A1190*10000+ROW())</f>
        <v/>
      </c>
      <c r="G1190" t="str">
        <f t="shared" si="35"/>
        <v/>
      </c>
    </row>
    <row r="1191" spans="1:7">
      <c r="A1191" s="57">
        <f>INDEX('1月'!$A$1:$E$2000,ROW()-$B$5+2,1)</f>
        <v>0</v>
      </c>
      <c r="B1191" s="55" t="str">
        <f>INDEX('1月'!$A$1:$E$2000,ROW()-$B$5+2,2)&amp;IF(INDEX('1月'!$A$1:$E$2000,ROW()-$B$5+2,3)="","","／"&amp;INDEX('1月'!$A$1:$E$2000,ROW()-$B$5+2,3))</f>
        <v/>
      </c>
      <c r="C1191" s="57">
        <f>INDEX('1月'!$A$1:$E$2000,ROW()-$B$5+2,4)</f>
        <v>0</v>
      </c>
      <c r="D1191" s="64">
        <f>INDEX('1月'!$A$1:$E$2000,ROW()-$B$5+2,5)</f>
        <v>0</v>
      </c>
      <c r="E1191" s="65">
        <f>DATE(設定・集計!$B$2,INT(A1191/100),A1191-INT(A1191/100)*100)</f>
        <v>43799</v>
      </c>
      <c r="F1191" t="str">
        <f t="shared" si="36"/>
        <v/>
      </c>
      <c r="G1191" t="str">
        <f t="shared" si="35"/>
        <v/>
      </c>
    </row>
    <row r="1192" spans="1:7">
      <c r="A1192" s="57">
        <f>INDEX('1月'!$A$1:$E$2000,ROW()-$B$5+2,1)</f>
        <v>0</v>
      </c>
      <c r="B1192" s="55" t="str">
        <f>INDEX('1月'!$A$1:$E$2000,ROW()-$B$5+2,2)&amp;IF(INDEX('1月'!$A$1:$E$2000,ROW()-$B$5+2,3)="","","／"&amp;INDEX('1月'!$A$1:$E$2000,ROW()-$B$5+2,3))</f>
        <v/>
      </c>
      <c r="C1192" s="57">
        <f>INDEX('1月'!$A$1:$E$2000,ROW()-$B$5+2,4)</f>
        <v>0</v>
      </c>
      <c r="D1192" s="64">
        <f>INDEX('1月'!$A$1:$E$2000,ROW()-$B$5+2,5)</f>
        <v>0</v>
      </c>
      <c r="E1192" s="65">
        <f>DATE(設定・集計!$B$2,INT(A1192/100),A1192-INT(A1192/100)*100)</f>
        <v>43799</v>
      </c>
      <c r="F1192" t="str">
        <f t="shared" si="36"/>
        <v/>
      </c>
      <c r="G1192" t="str">
        <f t="shared" si="35"/>
        <v/>
      </c>
    </row>
    <row r="1193" spans="1:7">
      <c r="A1193" s="57">
        <f>INDEX('1月'!$A$1:$E$2000,ROW()-$B$5+2,1)</f>
        <v>0</v>
      </c>
      <c r="B1193" s="55" t="str">
        <f>INDEX('1月'!$A$1:$E$2000,ROW()-$B$5+2,2)&amp;IF(INDEX('1月'!$A$1:$E$2000,ROW()-$B$5+2,3)="","","／"&amp;INDEX('1月'!$A$1:$E$2000,ROW()-$B$5+2,3))</f>
        <v/>
      </c>
      <c r="C1193" s="57">
        <f>INDEX('1月'!$A$1:$E$2000,ROW()-$B$5+2,4)</f>
        <v>0</v>
      </c>
      <c r="D1193" s="64">
        <f>INDEX('1月'!$A$1:$E$2000,ROW()-$B$5+2,5)</f>
        <v>0</v>
      </c>
      <c r="E1193" s="65">
        <f>DATE(設定・集計!$B$2,INT(A1193/100),A1193-INT(A1193/100)*100)</f>
        <v>43799</v>
      </c>
      <c r="F1193" t="str">
        <f t="shared" si="36"/>
        <v/>
      </c>
      <c r="G1193" t="str">
        <f t="shared" si="35"/>
        <v/>
      </c>
    </row>
    <row r="1194" spans="1:7">
      <c r="A1194" s="57">
        <f>INDEX('1月'!$A$1:$E$2000,ROW()-$B$5+2,1)</f>
        <v>0</v>
      </c>
      <c r="B1194" s="55" t="str">
        <f>INDEX('1月'!$A$1:$E$2000,ROW()-$B$5+2,2)&amp;IF(INDEX('1月'!$A$1:$E$2000,ROW()-$B$5+2,3)="","","／"&amp;INDEX('1月'!$A$1:$E$2000,ROW()-$B$5+2,3))</f>
        <v/>
      </c>
      <c r="C1194" s="57">
        <f>INDEX('1月'!$A$1:$E$2000,ROW()-$B$5+2,4)</f>
        <v>0</v>
      </c>
      <c r="D1194" s="64">
        <f>INDEX('1月'!$A$1:$E$2000,ROW()-$B$5+2,5)</f>
        <v>0</v>
      </c>
      <c r="E1194" s="65">
        <f>DATE(設定・集計!$B$2,INT(A1194/100),A1194-INT(A1194/100)*100)</f>
        <v>43799</v>
      </c>
      <c r="F1194" t="str">
        <f t="shared" si="36"/>
        <v/>
      </c>
      <c r="G1194" t="str">
        <f t="shared" si="35"/>
        <v/>
      </c>
    </row>
    <row r="1195" spans="1:7">
      <c r="A1195" s="57">
        <f>INDEX('1月'!$A$1:$E$2000,ROW()-$B$5+2,1)</f>
        <v>0</v>
      </c>
      <c r="B1195" s="55" t="str">
        <f>INDEX('1月'!$A$1:$E$2000,ROW()-$B$5+2,2)&amp;IF(INDEX('1月'!$A$1:$E$2000,ROW()-$B$5+2,3)="","","／"&amp;INDEX('1月'!$A$1:$E$2000,ROW()-$B$5+2,3))</f>
        <v/>
      </c>
      <c r="C1195" s="57">
        <f>INDEX('1月'!$A$1:$E$2000,ROW()-$B$5+2,4)</f>
        <v>0</v>
      </c>
      <c r="D1195" s="64">
        <f>INDEX('1月'!$A$1:$E$2000,ROW()-$B$5+2,5)</f>
        <v>0</v>
      </c>
      <c r="E1195" s="65">
        <f>DATE(設定・集計!$B$2,INT(A1195/100),A1195-INT(A1195/100)*100)</f>
        <v>43799</v>
      </c>
      <c r="F1195" t="str">
        <f t="shared" si="36"/>
        <v/>
      </c>
      <c r="G1195" t="str">
        <f t="shared" si="35"/>
        <v/>
      </c>
    </row>
    <row r="1196" spans="1:7">
      <c r="A1196" s="57">
        <f>INDEX('1月'!$A$1:$E$2000,ROW()-$B$5+2,1)</f>
        <v>0</v>
      </c>
      <c r="B1196" s="55" t="str">
        <f>INDEX('1月'!$A$1:$E$2000,ROW()-$B$5+2,2)&amp;IF(INDEX('1月'!$A$1:$E$2000,ROW()-$B$5+2,3)="","","／"&amp;INDEX('1月'!$A$1:$E$2000,ROW()-$B$5+2,3))</f>
        <v/>
      </c>
      <c r="C1196" s="57">
        <f>INDEX('1月'!$A$1:$E$2000,ROW()-$B$5+2,4)</f>
        <v>0</v>
      </c>
      <c r="D1196" s="64">
        <f>INDEX('1月'!$A$1:$E$2000,ROW()-$B$5+2,5)</f>
        <v>0</v>
      </c>
      <c r="E1196" s="65">
        <f>DATE(設定・集計!$B$2,INT(A1196/100),A1196-INT(A1196/100)*100)</f>
        <v>43799</v>
      </c>
      <c r="F1196" t="str">
        <f t="shared" si="36"/>
        <v/>
      </c>
      <c r="G1196" t="str">
        <f t="shared" si="35"/>
        <v/>
      </c>
    </row>
    <row r="1197" spans="1:7">
      <c r="A1197" s="57">
        <f>INDEX('1月'!$A$1:$E$2000,ROW()-$B$5+2,1)</f>
        <v>0</v>
      </c>
      <c r="B1197" s="55" t="str">
        <f>INDEX('1月'!$A$1:$E$2000,ROW()-$B$5+2,2)&amp;IF(INDEX('1月'!$A$1:$E$2000,ROW()-$B$5+2,3)="","","／"&amp;INDEX('1月'!$A$1:$E$2000,ROW()-$B$5+2,3))</f>
        <v/>
      </c>
      <c r="C1197" s="57">
        <f>INDEX('1月'!$A$1:$E$2000,ROW()-$B$5+2,4)</f>
        <v>0</v>
      </c>
      <c r="D1197" s="64">
        <f>INDEX('1月'!$A$1:$E$2000,ROW()-$B$5+2,5)</f>
        <v>0</v>
      </c>
      <c r="E1197" s="65">
        <f>DATE(設定・集計!$B$2,INT(A1197/100),A1197-INT(A1197/100)*100)</f>
        <v>43799</v>
      </c>
      <c r="F1197" t="str">
        <f t="shared" si="36"/>
        <v/>
      </c>
      <c r="G1197" t="str">
        <f t="shared" si="35"/>
        <v/>
      </c>
    </row>
    <row r="1198" spans="1:7">
      <c r="A1198" s="57">
        <f>INDEX('1月'!$A$1:$E$2000,ROW()-$B$5+2,1)</f>
        <v>0</v>
      </c>
      <c r="B1198" s="55" t="str">
        <f>INDEX('1月'!$A$1:$E$2000,ROW()-$B$5+2,2)&amp;IF(INDEX('1月'!$A$1:$E$2000,ROW()-$B$5+2,3)="","","／"&amp;INDEX('1月'!$A$1:$E$2000,ROW()-$B$5+2,3))</f>
        <v/>
      </c>
      <c r="C1198" s="57">
        <f>INDEX('1月'!$A$1:$E$2000,ROW()-$B$5+2,4)</f>
        <v>0</v>
      </c>
      <c r="D1198" s="64">
        <f>INDEX('1月'!$A$1:$E$2000,ROW()-$B$5+2,5)</f>
        <v>0</v>
      </c>
      <c r="E1198" s="65">
        <f>DATE(設定・集計!$B$2,INT(A1198/100),A1198-INT(A1198/100)*100)</f>
        <v>43799</v>
      </c>
      <c r="F1198" t="str">
        <f t="shared" si="36"/>
        <v/>
      </c>
      <c r="G1198" t="str">
        <f t="shared" si="35"/>
        <v/>
      </c>
    </row>
    <row r="1199" spans="1:7">
      <c r="A1199" s="57">
        <f>INDEX('1月'!$A$1:$E$2000,ROW()-$B$5+2,1)</f>
        <v>0</v>
      </c>
      <c r="B1199" s="55" t="str">
        <f>INDEX('1月'!$A$1:$E$2000,ROW()-$B$5+2,2)&amp;IF(INDEX('1月'!$A$1:$E$2000,ROW()-$B$5+2,3)="","","／"&amp;INDEX('1月'!$A$1:$E$2000,ROW()-$B$5+2,3))</f>
        <v/>
      </c>
      <c r="C1199" s="57">
        <f>INDEX('1月'!$A$1:$E$2000,ROW()-$B$5+2,4)</f>
        <v>0</v>
      </c>
      <c r="D1199" s="64">
        <f>INDEX('1月'!$A$1:$E$2000,ROW()-$B$5+2,5)</f>
        <v>0</v>
      </c>
      <c r="E1199" s="65">
        <f>DATE(設定・集計!$B$2,INT(A1199/100),A1199-INT(A1199/100)*100)</f>
        <v>43799</v>
      </c>
      <c r="F1199" t="str">
        <f t="shared" si="36"/>
        <v/>
      </c>
      <c r="G1199" t="str">
        <f t="shared" ref="G1199:G1262" si="37">IF(F1199="","",RANK(F1199,$F$46:$F$6000,1))</f>
        <v/>
      </c>
    </row>
    <row r="1200" spans="1:7">
      <c r="A1200" s="57">
        <f>INDEX('1月'!$A$1:$E$2000,ROW()-$B$5+2,1)</f>
        <v>0</v>
      </c>
      <c r="B1200" s="55" t="str">
        <f>INDEX('1月'!$A$1:$E$2000,ROW()-$B$5+2,2)&amp;IF(INDEX('1月'!$A$1:$E$2000,ROW()-$B$5+2,3)="","","／"&amp;INDEX('1月'!$A$1:$E$2000,ROW()-$B$5+2,3))</f>
        <v/>
      </c>
      <c r="C1200" s="57">
        <f>INDEX('1月'!$A$1:$E$2000,ROW()-$B$5+2,4)</f>
        <v>0</v>
      </c>
      <c r="D1200" s="64">
        <f>INDEX('1月'!$A$1:$E$2000,ROW()-$B$5+2,5)</f>
        <v>0</v>
      </c>
      <c r="E1200" s="65">
        <f>DATE(設定・集計!$B$2,INT(A1200/100),A1200-INT(A1200/100)*100)</f>
        <v>43799</v>
      </c>
      <c r="F1200" t="str">
        <f t="shared" si="36"/>
        <v/>
      </c>
      <c r="G1200" t="str">
        <f t="shared" si="37"/>
        <v/>
      </c>
    </row>
    <row r="1201" spans="1:7">
      <c r="A1201" s="57">
        <f>INDEX('1月'!$A$1:$E$2000,ROW()-$B$5+2,1)</f>
        <v>0</v>
      </c>
      <c r="B1201" s="55" t="str">
        <f>INDEX('1月'!$A$1:$E$2000,ROW()-$B$5+2,2)&amp;IF(INDEX('1月'!$A$1:$E$2000,ROW()-$B$5+2,3)="","","／"&amp;INDEX('1月'!$A$1:$E$2000,ROW()-$B$5+2,3))</f>
        <v/>
      </c>
      <c r="C1201" s="57">
        <f>INDEX('1月'!$A$1:$E$2000,ROW()-$B$5+2,4)</f>
        <v>0</v>
      </c>
      <c r="D1201" s="64">
        <f>INDEX('1月'!$A$1:$E$2000,ROW()-$B$5+2,5)</f>
        <v>0</v>
      </c>
      <c r="E1201" s="65">
        <f>DATE(設定・集計!$B$2,INT(A1201/100),A1201-INT(A1201/100)*100)</f>
        <v>43799</v>
      </c>
      <c r="F1201" t="str">
        <f t="shared" si="36"/>
        <v/>
      </c>
      <c r="G1201" t="str">
        <f t="shared" si="37"/>
        <v/>
      </c>
    </row>
    <row r="1202" spans="1:7">
      <c r="A1202" s="57">
        <f>INDEX('1月'!$A$1:$E$2000,ROW()-$B$5+2,1)</f>
        <v>0</v>
      </c>
      <c r="B1202" s="55" t="str">
        <f>INDEX('1月'!$A$1:$E$2000,ROW()-$B$5+2,2)&amp;IF(INDEX('1月'!$A$1:$E$2000,ROW()-$B$5+2,3)="","","／"&amp;INDEX('1月'!$A$1:$E$2000,ROW()-$B$5+2,3))</f>
        <v/>
      </c>
      <c r="C1202" s="57">
        <f>INDEX('1月'!$A$1:$E$2000,ROW()-$B$5+2,4)</f>
        <v>0</v>
      </c>
      <c r="D1202" s="64">
        <f>INDEX('1月'!$A$1:$E$2000,ROW()-$B$5+2,5)</f>
        <v>0</v>
      </c>
      <c r="E1202" s="65">
        <f>DATE(設定・集計!$B$2,INT(A1202/100),A1202-INT(A1202/100)*100)</f>
        <v>43799</v>
      </c>
      <c r="F1202" t="str">
        <f t="shared" si="36"/>
        <v/>
      </c>
      <c r="G1202" t="str">
        <f t="shared" si="37"/>
        <v/>
      </c>
    </row>
    <row r="1203" spans="1:7">
      <c r="A1203" s="57">
        <f>INDEX('1月'!$A$1:$E$2000,ROW()-$B$5+2,1)</f>
        <v>0</v>
      </c>
      <c r="B1203" s="55" t="str">
        <f>INDEX('1月'!$A$1:$E$2000,ROW()-$B$5+2,2)&amp;IF(INDEX('1月'!$A$1:$E$2000,ROW()-$B$5+2,3)="","","／"&amp;INDEX('1月'!$A$1:$E$2000,ROW()-$B$5+2,3))</f>
        <v/>
      </c>
      <c r="C1203" s="57">
        <f>INDEX('1月'!$A$1:$E$2000,ROW()-$B$5+2,4)</f>
        <v>0</v>
      </c>
      <c r="D1203" s="64">
        <f>INDEX('1月'!$A$1:$E$2000,ROW()-$B$5+2,5)</f>
        <v>0</v>
      </c>
      <c r="E1203" s="65">
        <f>DATE(設定・集計!$B$2,INT(A1203/100),A1203-INT(A1203/100)*100)</f>
        <v>43799</v>
      </c>
      <c r="F1203" t="str">
        <f t="shared" si="36"/>
        <v/>
      </c>
      <c r="G1203" t="str">
        <f t="shared" si="37"/>
        <v/>
      </c>
    </row>
    <row r="1204" spans="1:7">
      <c r="A1204" s="57">
        <f>INDEX('1月'!$A$1:$E$2000,ROW()-$B$5+2,1)</f>
        <v>0</v>
      </c>
      <c r="B1204" s="55" t="str">
        <f>INDEX('1月'!$A$1:$E$2000,ROW()-$B$5+2,2)&amp;IF(INDEX('1月'!$A$1:$E$2000,ROW()-$B$5+2,3)="","","／"&amp;INDEX('1月'!$A$1:$E$2000,ROW()-$B$5+2,3))</f>
        <v/>
      </c>
      <c r="C1204" s="57">
        <f>INDEX('1月'!$A$1:$E$2000,ROW()-$B$5+2,4)</f>
        <v>0</v>
      </c>
      <c r="D1204" s="64">
        <f>INDEX('1月'!$A$1:$E$2000,ROW()-$B$5+2,5)</f>
        <v>0</v>
      </c>
      <c r="E1204" s="65">
        <f>DATE(設定・集計!$B$2,INT(A1204/100),A1204-INT(A1204/100)*100)</f>
        <v>43799</v>
      </c>
      <c r="F1204" t="str">
        <f t="shared" si="36"/>
        <v/>
      </c>
      <c r="G1204" t="str">
        <f t="shared" si="37"/>
        <v/>
      </c>
    </row>
    <row r="1205" spans="1:7">
      <c r="A1205" s="57">
        <f>INDEX('1月'!$A$1:$E$2000,ROW()-$B$5+2,1)</f>
        <v>0</v>
      </c>
      <c r="B1205" s="55" t="str">
        <f>INDEX('1月'!$A$1:$E$2000,ROW()-$B$5+2,2)&amp;IF(INDEX('1月'!$A$1:$E$2000,ROW()-$B$5+2,3)="","","／"&amp;INDEX('1月'!$A$1:$E$2000,ROW()-$B$5+2,3))</f>
        <v/>
      </c>
      <c r="C1205" s="57">
        <f>INDEX('1月'!$A$1:$E$2000,ROW()-$B$5+2,4)</f>
        <v>0</v>
      </c>
      <c r="D1205" s="64">
        <f>INDEX('1月'!$A$1:$E$2000,ROW()-$B$5+2,5)</f>
        <v>0</v>
      </c>
      <c r="E1205" s="65">
        <f>DATE(設定・集計!$B$2,INT(A1205/100),A1205-INT(A1205/100)*100)</f>
        <v>43799</v>
      </c>
      <c r="F1205" t="str">
        <f t="shared" si="36"/>
        <v/>
      </c>
      <c r="G1205" t="str">
        <f t="shared" si="37"/>
        <v/>
      </c>
    </row>
    <row r="1206" spans="1:7">
      <c r="A1206" s="57">
        <f>INDEX('1月'!$A$1:$E$2000,ROW()-$B$5+2,1)</f>
        <v>0</v>
      </c>
      <c r="B1206" s="55" t="str">
        <f>INDEX('1月'!$A$1:$E$2000,ROW()-$B$5+2,2)&amp;IF(INDEX('1月'!$A$1:$E$2000,ROW()-$B$5+2,3)="","","／"&amp;INDEX('1月'!$A$1:$E$2000,ROW()-$B$5+2,3))</f>
        <v/>
      </c>
      <c r="C1206" s="57">
        <f>INDEX('1月'!$A$1:$E$2000,ROW()-$B$5+2,4)</f>
        <v>0</v>
      </c>
      <c r="D1206" s="64">
        <f>INDEX('1月'!$A$1:$E$2000,ROW()-$B$5+2,5)</f>
        <v>0</v>
      </c>
      <c r="E1206" s="65">
        <f>DATE(設定・集計!$B$2,INT(A1206/100),A1206-INT(A1206/100)*100)</f>
        <v>43799</v>
      </c>
      <c r="F1206" t="str">
        <f t="shared" si="36"/>
        <v/>
      </c>
      <c r="G1206" t="str">
        <f t="shared" si="37"/>
        <v/>
      </c>
    </row>
    <row r="1207" spans="1:7">
      <c r="A1207" s="57">
        <f>INDEX('1月'!$A$1:$E$2000,ROW()-$B$5+2,1)</f>
        <v>0</v>
      </c>
      <c r="B1207" s="55" t="str">
        <f>INDEX('1月'!$A$1:$E$2000,ROW()-$B$5+2,2)&amp;IF(INDEX('1月'!$A$1:$E$2000,ROW()-$B$5+2,3)="","","／"&amp;INDEX('1月'!$A$1:$E$2000,ROW()-$B$5+2,3))</f>
        <v/>
      </c>
      <c r="C1207" s="57">
        <f>INDEX('1月'!$A$1:$E$2000,ROW()-$B$5+2,4)</f>
        <v>0</v>
      </c>
      <c r="D1207" s="64">
        <f>INDEX('1月'!$A$1:$E$2000,ROW()-$B$5+2,5)</f>
        <v>0</v>
      </c>
      <c r="E1207" s="65">
        <f>DATE(設定・集計!$B$2,INT(A1207/100),A1207-INT(A1207/100)*100)</f>
        <v>43799</v>
      </c>
      <c r="F1207" t="str">
        <f t="shared" si="36"/>
        <v/>
      </c>
      <c r="G1207" t="str">
        <f t="shared" si="37"/>
        <v/>
      </c>
    </row>
    <row r="1208" spans="1:7">
      <c r="A1208" s="57">
        <f>INDEX('1月'!$A$1:$E$2000,ROW()-$B$5+2,1)</f>
        <v>0</v>
      </c>
      <c r="B1208" s="55" t="str">
        <f>INDEX('1月'!$A$1:$E$2000,ROW()-$B$5+2,2)&amp;IF(INDEX('1月'!$A$1:$E$2000,ROW()-$B$5+2,3)="","","／"&amp;INDEX('1月'!$A$1:$E$2000,ROW()-$B$5+2,3))</f>
        <v/>
      </c>
      <c r="C1208" s="57">
        <f>INDEX('1月'!$A$1:$E$2000,ROW()-$B$5+2,4)</f>
        <v>0</v>
      </c>
      <c r="D1208" s="64">
        <f>INDEX('1月'!$A$1:$E$2000,ROW()-$B$5+2,5)</f>
        <v>0</v>
      </c>
      <c r="E1208" s="65">
        <f>DATE(設定・集計!$B$2,INT(A1208/100),A1208-INT(A1208/100)*100)</f>
        <v>43799</v>
      </c>
      <c r="F1208" t="str">
        <f t="shared" si="36"/>
        <v/>
      </c>
      <c r="G1208" t="str">
        <f t="shared" si="37"/>
        <v/>
      </c>
    </row>
    <row r="1209" spans="1:7">
      <c r="A1209" s="57">
        <f>INDEX('1月'!$A$1:$E$2000,ROW()-$B$5+2,1)</f>
        <v>0</v>
      </c>
      <c r="B1209" s="55" t="str">
        <f>INDEX('1月'!$A$1:$E$2000,ROW()-$B$5+2,2)&amp;IF(INDEX('1月'!$A$1:$E$2000,ROW()-$B$5+2,3)="","","／"&amp;INDEX('1月'!$A$1:$E$2000,ROW()-$B$5+2,3))</f>
        <v/>
      </c>
      <c r="C1209" s="57">
        <f>INDEX('1月'!$A$1:$E$2000,ROW()-$B$5+2,4)</f>
        <v>0</v>
      </c>
      <c r="D1209" s="64">
        <f>INDEX('1月'!$A$1:$E$2000,ROW()-$B$5+2,5)</f>
        <v>0</v>
      </c>
      <c r="E1209" s="65">
        <f>DATE(設定・集計!$B$2,INT(A1209/100),A1209-INT(A1209/100)*100)</f>
        <v>43799</v>
      </c>
      <c r="F1209" t="str">
        <f t="shared" si="36"/>
        <v/>
      </c>
      <c r="G1209" t="str">
        <f t="shared" si="37"/>
        <v/>
      </c>
    </row>
    <row r="1210" spans="1:7">
      <c r="A1210" s="57">
        <f>INDEX('1月'!$A$1:$E$2000,ROW()-$B$5+2,1)</f>
        <v>0</v>
      </c>
      <c r="B1210" s="55" t="str">
        <f>INDEX('1月'!$A$1:$E$2000,ROW()-$B$5+2,2)&amp;IF(INDEX('1月'!$A$1:$E$2000,ROW()-$B$5+2,3)="","","／"&amp;INDEX('1月'!$A$1:$E$2000,ROW()-$B$5+2,3))</f>
        <v/>
      </c>
      <c r="C1210" s="57">
        <f>INDEX('1月'!$A$1:$E$2000,ROW()-$B$5+2,4)</f>
        <v>0</v>
      </c>
      <c r="D1210" s="64">
        <f>INDEX('1月'!$A$1:$E$2000,ROW()-$B$5+2,5)</f>
        <v>0</v>
      </c>
      <c r="E1210" s="65">
        <f>DATE(設定・集計!$B$2,INT(A1210/100),A1210-INT(A1210/100)*100)</f>
        <v>43799</v>
      </c>
      <c r="F1210" t="str">
        <f t="shared" si="36"/>
        <v/>
      </c>
      <c r="G1210" t="str">
        <f t="shared" si="37"/>
        <v/>
      </c>
    </row>
    <row r="1211" spans="1:7">
      <c r="A1211" s="57">
        <f>INDEX('1月'!$A$1:$E$2000,ROW()-$B$5+2,1)</f>
        <v>0</v>
      </c>
      <c r="B1211" s="55" t="str">
        <f>INDEX('1月'!$A$1:$E$2000,ROW()-$B$5+2,2)&amp;IF(INDEX('1月'!$A$1:$E$2000,ROW()-$B$5+2,3)="","","／"&amp;INDEX('1月'!$A$1:$E$2000,ROW()-$B$5+2,3))</f>
        <v/>
      </c>
      <c r="C1211" s="57">
        <f>INDEX('1月'!$A$1:$E$2000,ROW()-$B$5+2,4)</f>
        <v>0</v>
      </c>
      <c r="D1211" s="64">
        <f>INDEX('1月'!$A$1:$E$2000,ROW()-$B$5+2,5)</f>
        <v>0</v>
      </c>
      <c r="E1211" s="65">
        <f>DATE(設定・集計!$B$2,INT(A1211/100),A1211-INT(A1211/100)*100)</f>
        <v>43799</v>
      </c>
      <c r="F1211" t="str">
        <f t="shared" si="36"/>
        <v/>
      </c>
      <c r="G1211" t="str">
        <f t="shared" si="37"/>
        <v/>
      </c>
    </row>
    <row r="1212" spans="1:7">
      <c r="A1212" s="57">
        <f>INDEX('1月'!$A$1:$E$2000,ROW()-$B$5+2,1)</f>
        <v>0</v>
      </c>
      <c r="B1212" s="55" t="str">
        <f>INDEX('1月'!$A$1:$E$2000,ROW()-$B$5+2,2)&amp;IF(INDEX('1月'!$A$1:$E$2000,ROW()-$B$5+2,3)="","","／"&amp;INDEX('1月'!$A$1:$E$2000,ROW()-$B$5+2,3))</f>
        <v/>
      </c>
      <c r="C1212" s="57">
        <f>INDEX('1月'!$A$1:$E$2000,ROW()-$B$5+2,4)</f>
        <v>0</v>
      </c>
      <c r="D1212" s="64">
        <f>INDEX('1月'!$A$1:$E$2000,ROW()-$B$5+2,5)</f>
        <v>0</v>
      </c>
      <c r="E1212" s="65">
        <f>DATE(設定・集計!$B$2,INT(A1212/100),A1212-INT(A1212/100)*100)</f>
        <v>43799</v>
      </c>
      <c r="F1212" t="str">
        <f t="shared" si="36"/>
        <v/>
      </c>
      <c r="G1212" t="str">
        <f t="shared" si="37"/>
        <v/>
      </c>
    </row>
    <row r="1213" spans="1:7">
      <c r="A1213" s="57">
        <f>INDEX('1月'!$A$1:$E$2000,ROW()-$B$5+2,1)</f>
        <v>0</v>
      </c>
      <c r="B1213" s="55" t="str">
        <f>INDEX('1月'!$A$1:$E$2000,ROW()-$B$5+2,2)&amp;IF(INDEX('1月'!$A$1:$E$2000,ROW()-$B$5+2,3)="","","／"&amp;INDEX('1月'!$A$1:$E$2000,ROW()-$B$5+2,3))</f>
        <v/>
      </c>
      <c r="C1213" s="57">
        <f>INDEX('1月'!$A$1:$E$2000,ROW()-$B$5+2,4)</f>
        <v>0</v>
      </c>
      <c r="D1213" s="64">
        <f>INDEX('1月'!$A$1:$E$2000,ROW()-$B$5+2,5)</f>
        <v>0</v>
      </c>
      <c r="E1213" s="65">
        <f>DATE(設定・集計!$B$2,INT(A1213/100),A1213-INT(A1213/100)*100)</f>
        <v>43799</v>
      </c>
      <c r="F1213" t="str">
        <f t="shared" si="36"/>
        <v/>
      </c>
      <c r="G1213" t="str">
        <f t="shared" si="37"/>
        <v/>
      </c>
    </row>
    <row r="1214" spans="1:7">
      <c r="A1214" s="57">
        <f>INDEX('1月'!$A$1:$E$2000,ROW()-$B$5+2,1)</f>
        <v>0</v>
      </c>
      <c r="B1214" s="55" t="str">
        <f>INDEX('1月'!$A$1:$E$2000,ROW()-$B$5+2,2)&amp;IF(INDEX('1月'!$A$1:$E$2000,ROW()-$B$5+2,3)="","","／"&amp;INDEX('1月'!$A$1:$E$2000,ROW()-$B$5+2,3))</f>
        <v/>
      </c>
      <c r="C1214" s="57">
        <f>INDEX('1月'!$A$1:$E$2000,ROW()-$B$5+2,4)</f>
        <v>0</v>
      </c>
      <c r="D1214" s="64">
        <f>INDEX('1月'!$A$1:$E$2000,ROW()-$B$5+2,5)</f>
        <v>0</v>
      </c>
      <c r="E1214" s="65">
        <f>DATE(設定・集計!$B$2,INT(A1214/100),A1214-INT(A1214/100)*100)</f>
        <v>43799</v>
      </c>
      <c r="F1214" t="str">
        <f t="shared" si="36"/>
        <v/>
      </c>
      <c r="G1214" t="str">
        <f t="shared" si="37"/>
        <v/>
      </c>
    </row>
    <row r="1215" spans="1:7">
      <c r="A1215" s="57">
        <f>INDEX('1月'!$A$1:$E$2000,ROW()-$B$5+2,1)</f>
        <v>0</v>
      </c>
      <c r="B1215" s="55" t="str">
        <f>INDEX('1月'!$A$1:$E$2000,ROW()-$B$5+2,2)&amp;IF(INDEX('1月'!$A$1:$E$2000,ROW()-$B$5+2,3)="","","／"&amp;INDEX('1月'!$A$1:$E$2000,ROW()-$B$5+2,3))</f>
        <v/>
      </c>
      <c r="C1215" s="57">
        <f>INDEX('1月'!$A$1:$E$2000,ROW()-$B$5+2,4)</f>
        <v>0</v>
      </c>
      <c r="D1215" s="64">
        <f>INDEX('1月'!$A$1:$E$2000,ROW()-$B$5+2,5)</f>
        <v>0</v>
      </c>
      <c r="E1215" s="65">
        <f>DATE(設定・集計!$B$2,INT(A1215/100),A1215-INT(A1215/100)*100)</f>
        <v>43799</v>
      </c>
      <c r="F1215" t="str">
        <f t="shared" si="36"/>
        <v/>
      </c>
      <c r="G1215" t="str">
        <f t="shared" si="37"/>
        <v/>
      </c>
    </row>
    <row r="1216" spans="1:7">
      <c r="A1216" s="57">
        <f>INDEX('1月'!$A$1:$E$2000,ROW()-$B$5+2,1)</f>
        <v>0</v>
      </c>
      <c r="B1216" s="55" t="str">
        <f>INDEX('1月'!$A$1:$E$2000,ROW()-$B$5+2,2)&amp;IF(INDEX('1月'!$A$1:$E$2000,ROW()-$B$5+2,3)="","","／"&amp;INDEX('1月'!$A$1:$E$2000,ROW()-$B$5+2,3))</f>
        <v/>
      </c>
      <c r="C1216" s="57">
        <f>INDEX('1月'!$A$1:$E$2000,ROW()-$B$5+2,4)</f>
        <v>0</v>
      </c>
      <c r="D1216" s="64">
        <f>INDEX('1月'!$A$1:$E$2000,ROW()-$B$5+2,5)</f>
        <v>0</v>
      </c>
      <c r="E1216" s="65">
        <f>DATE(設定・集計!$B$2,INT(A1216/100),A1216-INT(A1216/100)*100)</f>
        <v>43799</v>
      </c>
      <c r="F1216" t="str">
        <f t="shared" si="36"/>
        <v/>
      </c>
      <c r="G1216" t="str">
        <f t="shared" si="37"/>
        <v/>
      </c>
    </row>
    <row r="1217" spans="1:7">
      <c r="A1217" s="57">
        <f>INDEX('1月'!$A$1:$E$2000,ROW()-$B$5+2,1)</f>
        <v>0</v>
      </c>
      <c r="B1217" s="55" t="str">
        <f>INDEX('1月'!$A$1:$E$2000,ROW()-$B$5+2,2)&amp;IF(INDEX('1月'!$A$1:$E$2000,ROW()-$B$5+2,3)="","","／"&amp;INDEX('1月'!$A$1:$E$2000,ROW()-$B$5+2,3))</f>
        <v/>
      </c>
      <c r="C1217" s="57">
        <f>INDEX('1月'!$A$1:$E$2000,ROW()-$B$5+2,4)</f>
        <v>0</v>
      </c>
      <c r="D1217" s="64">
        <f>INDEX('1月'!$A$1:$E$2000,ROW()-$B$5+2,5)</f>
        <v>0</v>
      </c>
      <c r="E1217" s="65">
        <f>DATE(設定・集計!$B$2,INT(A1217/100),A1217-INT(A1217/100)*100)</f>
        <v>43799</v>
      </c>
      <c r="F1217" t="str">
        <f t="shared" si="36"/>
        <v/>
      </c>
      <c r="G1217" t="str">
        <f t="shared" si="37"/>
        <v/>
      </c>
    </row>
    <row r="1218" spans="1:7">
      <c r="A1218" s="57">
        <f>INDEX('1月'!$A$1:$E$2000,ROW()-$B$5+2,1)</f>
        <v>0</v>
      </c>
      <c r="B1218" s="55" t="str">
        <f>INDEX('1月'!$A$1:$E$2000,ROW()-$B$5+2,2)&amp;IF(INDEX('1月'!$A$1:$E$2000,ROW()-$B$5+2,3)="","","／"&amp;INDEX('1月'!$A$1:$E$2000,ROW()-$B$5+2,3))</f>
        <v/>
      </c>
      <c r="C1218" s="57">
        <f>INDEX('1月'!$A$1:$E$2000,ROW()-$B$5+2,4)</f>
        <v>0</v>
      </c>
      <c r="D1218" s="64">
        <f>INDEX('1月'!$A$1:$E$2000,ROW()-$B$5+2,5)</f>
        <v>0</v>
      </c>
      <c r="E1218" s="65">
        <f>DATE(設定・集計!$B$2,INT(A1218/100),A1218-INT(A1218/100)*100)</f>
        <v>43799</v>
      </c>
      <c r="F1218" t="str">
        <f t="shared" si="36"/>
        <v/>
      </c>
      <c r="G1218" t="str">
        <f t="shared" si="37"/>
        <v/>
      </c>
    </row>
    <row r="1219" spans="1:7">
      <c r="A1219" s="57">
        <f>INDEX('1月'!$A$1:$E$2000,ROW()-$B$5+2,1)</f>
        <v>0</v>
      </c>
      <c r="B1219" s="55" t="str">
        <f>INDEX('1月'!$A$1:$E$2000,ROW()-$B$5+2,2)&amp;IF(INDEX('1月'!$A$1:$E$2000,ROW()-$B$5+2,3)="","","／"&amp;INDEX('1月'!$A$1:$E$2000,ROW()-$B$5+2,3))</f>
        <v/>
      </c>
      <c r="C1219" s="57">
        <f>INDEX('1月'!$A$1:$E$2000,ROW()-$B$5+2,4)</f>
        <v>0</v>
      </c>
      <c r="D1219" s="64">
        <f>INDEX('1月'!$A$1:$E$2000,ROW()-$B$5+2,5)</f>
        <v>0</v>
      </c>
      <c r="E1219" s="65">
        <f>DATE(設定・集計!$B$2,INT(A1219/100),A1219-INT(A1219/100)*100)</f>
        <v>43799</v>
      </c>
      <c r="F1219" t="str">
        <f t="shared" si="36"/>
        <v/>
      </c>
      <c r="G1219" t="str">
        <f t="shared" si="37"/>
        <v/>
      </c>
    </row>
    <row r="1220" spans="1:7">
      <c r="A1220" s="57">
        <f>INDEX('1月'!$A$1:$E$2000,ROW()-$B$5+2,1)</f>
        <v>0</v>
      </c>
      <c r="B1220" s="55" t="str">
        <f>INDEX('1月'!$A$1:$E$2000,ROW()-$B$5+2,2)&amp;IF(INDEX('1月'!$A$1:$E$2000,ROW()-$B$5+2,3)="","","／"&amp;INDEX('1月'!$A$1:$E$2000,ROW()-$B$5+2,3))</f>
        <v/>
      </c>
      <c r="C1220" s="57">
        <f>INDEX('1月'!$A$1:$E$2000,ROW()-$B$5+2,4)</f>
        <v>0</v>
      </c>
      <c r="D1220" s="64">
        <f>INDEX('1月'!$A$1:$E$2000,ROW()-$B$5+2,5)</f>
        <v>0</v>
      </c>
      <c r="E1220" s="65">
        <f>DATE(設定・集計!$B$2,INT(A1220/100),A1220-INT(A1220/100)*100)</f>
        <v>43799</v>
      </c>
      <c r="F1220" t="str">
        <f t="shared" si="36"/>
        <v/>
      </c>
      <c r="G1220" t="str">
        <f t="shared" si="37"/>
        <v/>
      </c>
    </row>
    <row r="1221" spans="1:7">
      <c r="A1221" s="57">
        <f>INDEX('1月'!$A$1:$E$2000,ROW()-$B$5+2,1)</f>
        <v>0</v>
      </c>
      <c r="B1221" s="55" t="str">
        <f>INDEX('1月'!$A$1:$E$2000,ROW()-$B$5+2,2)&amp;IF(INDEX('1月'!$A$1:$E$2000,ROW()-$B$5+2,3)="","","／"&amp;INDEX('1月'!$A$1:$E$2000,ROW()-$B$5+2,3))</f>
        <v/>
      </c>
      <c r="C1221" s="57">
        <f>INDEX('1月'!$A$1:$E$2000,ROW()-$B$5+2,4)</f>
        <v>0</v>
      </c>
      <c r="D1221" s="64">
        <f>INDEX('1月'!$A$1:$E$2000,ROW()-$B$5+2,5)</f>
        <v>0</v>
      </c>
      <c r="E1221" s="65">
        <f>DATE(設定・集計!$B$2,INT(A1221/100),A1221-INT(A1221/100)*100)</f>
        <v>43799</v>
      </c>
      <c r="F1221" t="str">
        <f t="shared" si="36"/>
        <v/>
      </c>
      <c r="G1221" t="str">
        <f t="shared" si="37"/>
        <v/>
      </c>
    </row>
    <row r="1222" spans="1:7">
      <c r="A1222" s="57">
        <f>INDEX('1月'!$A$1:$E$2000,ROW()-$B$5+2,1)</f>
        <v>0</v>
      </c>
      <c r="B1222" s="55" t="str">
        <f>INDEX('1月'!$A$1:$E$2000,ROW()-$B$5+2,2)&amp;IF(INDEX('1月'!$A$1:$E$2000,ROW()-$B$5+2,3)="","","／"&amp;INDEX('1月'!$A$1:$E$2000,ROW()-$B$5+2,3))</f>
        <v/>
      </c>
      <c r="C1222" s="57">
        <f>INDEX('1月'!$A$1:$E$2000,ROW()-$B$5+2,4)</f>
        <v>0</v>
      </c>
      <c r="D1222" s="64">
        <f>INDEX('1月'!$A$1:$E$2000,ROW()-$B$5+2,5)</f>
        <v>0</v>
      </c>
      <c r="E1222" s="65">
        <f>DATE(設定・集計!$B$2,INT(A1222/100),A1222-INT(A1222/100)*100)</f>
        <v>43799</v>
      </c>
      <c r="F1222" t="str">
        <f t="shared" si="36"/>
        <v/>
      </c>
      <c r="G1222" t="str">
        <f t="shared" si="37"/>
        <v/>
      </c>
    </row>
    <row r="1223" spans="1:7">
      <c r="A1223" s="57">
        <f>INDEX('1月'!$A$1:$E$2000,ROW()-$B$5+2,1)</f>
        <v>0</v>
      </c>
      <c r="B1223" s="55" t="str">
        <f>INDEX('1月'!$A$1:$E$2000,ROW()-$B$5+2,2)&amp;IF(INDEX('1月'!$A$1:$E$2000,ROW()-$B$5+2,3)="","","／"&amp;INDEX('1月'!$A$1:$E$2000,ROW()-$B$5+2,3))</f>
        <v/>
      </c>
      <c r="C1223" s="57">
        <f>INDEX('1月'!$A$1:$E$2000,ROW()-$B$5+2,4)</f>
        <v>0</v>
      </c>
      <c r="D1223" s="64">
        <f>INDEX('1月'!$A$1:$E$2000,ROW()-$B$5+2,5)</f>
        <v>0</v>
      </c>
      <c r="E1223" s="65">
        <f>DATE(設定・集計!$B$2,INT(A1223/100),A1223-INT(A1223/100)*100)</f>
        <v>43799</v>
      </c>
      <c r="F1223" t="str">
        <f t="shared" si="36"/>
        <v/>
      </c>
      <c r="G1223" t="str">
        <f t="shared" si="37"/>
        <v/>
      </c>
    </row>
    <row r="1224" spans="1:7">
      <c r="A1224" s="57">
        <f>INDEX('1月'!$A$1:$E$2000,ROW()-$B$5+2,1)</f>
        <v>0</v>
      </c>
      <c r="B1224" s="55" t="str">
        <f>INDEX('1月'!$A$1:$E$2000,ROW()-$B$5+2,2)&amp;IF(INDEX('1月'!$A$1:$E$2000,ROW()-$B$5+2,3)="","","／"&amp;INDEX('1月'!$A$1:$E$2000,ROW()-$B$5+2,3))</f>
        <v/>
      </c>
      <c r="C1224" s="57">
        <f>INDEX('1月'!$A$1:$E$2000,ROW()-$B$5+2,4)</f>
        <v>0</v>
      </c>
      <c r="D1224" s="64">
        <f>INDEX('1月'!$A$1:$E$2000,ROW()-$B$5+2,5)</f>
        <v>0</v>
      </c>
      <c r="E1224" s="65">
        <f>DATE(設定・集計!$B$2,INT(A1224/100),A1224-INT(A1224/100)*100)</f>
        <v>43799</v>
      </c>
      <c r="F1224" t="str">
        <f t="shared" si="36"/>
        <v/>
      </c>
      <c r="G1224" t="str">
        <f t="shared" si="37"/>
        <v/>
      </c>
    </row>
    <row r="1225" spans="1:7">
      <c r="A1225" s="57">
        <f>INDEX('1月'!$A$1:$E$2000,ROW()-$B$5+2,1)</f>
        <v>0</v>
      </c>
      <c r="B1225" s="55" t="str">
        <f>INDEX('1月'!$A$1:$E$2000,ROW()-$B$5+2,2)&amp;IF(INDEX('1月'!$A$1:$E$2000,ROW()-$B$5+2,3)="","","／"&amp;INDEX('1月'!$A$1:$E$2000,ROW()-$B$5+2,3))</f>
        <v/>
      </c>
      <c r="C1225" s="57">
        <f>INDEX('1月'!$A$1:$E$2000,ROW()-$B$5+2,4)</f>
        <v>0</v>
      </c>
      <c r="D1225" s="64">
        <f>INDEX('1月'!$A$1:$E$2000,ROW()-$B$5+2,5)</f>
        <v>0</v>
      </c>
      <c r="E1225" s="65">
        <f>DATE(設定・集計!$B$2,INT(A1225/100),A1225-INT(A1225/100)*100)</f>
        <v>43799</v>
      </c>
      <c r="F1225" t="str">
        <f t="shared" si="36"/>
        <v/>
      </c>
      <c r="G1225" t="str">
        <f t="shared" si="37"/>
        <v/>
      </c>
    </row>
    <row r="1226" spans="1:7">
      <c r="A1226" s="57">
        <f>INDEX('1月'!$A$1:$E$2000,ROW()-$B$5+2,1)</f>
        <v>0</v>
      </c>
      <c r="B1226" s="55" t="str">
        <f>INDEX('1月'!$A$1:$E$2000,ROW()-$B$5+2,2)&amp;IF(INDEX('1月'!$A$1:$E$2000,ROW()-$B$5+2,3)="","","／"&amp;INDEX('1月'!$A$1:$E$2000,ROW()-$B$5+2,3))</f>
        <v/>
      </c>
      <c r="C1226" s="57">
        <f>INDEX('1月'!$A$1:$E$2000,ROW()-$B$5+2,4)</f>
        <v>0</v>
      </c>
      <c r="D1226" s="64">
        <f>INDEX('1月'!$A$1:$E$2000,ROW()-$B$5+2,5)</f>
        <v>0</v>
      </c>
      <c r="E1226" s="65">
        <f>DATE(設定・集計!$B$2,INT(A1226/100),A1226-INT(A1226/100)*100)</f>
        <v>43799</v>
      </c>
      <c r="F1226" t="str">
        <f t="shared" si="36"/>
        <v/>
      </c>
      <c r="G1226" t="str">
        <f t="shared" si="37"/>
        <v/>
      </c>
    </row>
    <row r="1227" spans="1:7">
      <c r="A1227" s="57">
        <f>INDEX('1月'!$A$1:$E$2000,ROW()-$B$5+2,1)</f>
        <v>0</v>
      </c>
      <c r="B1227" s="55" t="str">
        <f>INDEX('1月'!$A$1:$E$2000,ROW()-$B$5+2,2)&amp;IF(INDEX('1月'!$A$1:$E$2000,ROW()-$B$5+2,3)="","","／"&amp;INDEX('1月'!$A$1:$E$2000,ROW()-$B$5+2,3))</f>
        <v/>
      </c>
      <c r="C1227" s="57">
        <f>INDEX('1月'!$A$1:$E$2000,ROW()-$B$5+2,4)</f>
        <v>0</v>
      </c>
      <c r="D1227" s="64">
        <f>INDEX('1月'!$A$1:$E$2000,ROW()-$B$5+2,5)</f>
        <v>0</v>
      </c>
      <c r="E1227" s="65">
        <f>DATE(設定・集計!$B$2,INT(A1227/100),A1227-INT(A1227/100)*100)</f>
        <v>43799</v>
      </c>
      <c r="F1227" t="str">
        <f t="shared" si="36"/>
        <v/>
      </c>
      <c r="G1227" t="str">
        <f t="shared" si="37"/>
        <v/>
      </c>
    </row>
    <row r="1228" spans="1:7">
      <c r="A1228" s="57">
        <f>INDEX('1月'!$A$1:$E$2000,ROW()-$B$5+2,1)</f>
        <v>0</v>
      </c>
      <c r="B1228" s="55" t="str">
        <f>INDEX('1月'!$A$1:$E$2000,ROW()-$B$5+2,2)&amp;IF(INDEX('1月'!$A$1:$E$2000,ROW()-$B$5+2,3)="","","／"&amp;INDEX('1月'!$A$1:$E$2000,ROW()-$B$5+2,3))</f>
        <v/>
      </c>
      <c r="C1228" s="57">
        <f>INDEX('1月'!$A$1:$E$2000,ROW()-$B$5+2,4)</f>
        <v>0</v>
      </c>
      <c r="D1228" s="64">
        <f>INDEX('1月'!$A$1:$E$2000,ROW()-$B$5+2,5)</f>
        <v>0</v>
      </c>
      <c r="E1228" s="65">
        <f>DATE(設定・集計!$B$2,INT(A1228/100),A1228-INT(A1228/100)*100)</f>
        <v>43799</v>
      </c>
      <c r="F1228" t="str">
        <f t="shared" si="36"/>
        <v/>
      </c>
      <c r="G1228" t="str">
        <f t="shared" si="37"/>
        <v/>
      </c>
    </row>
    <row r="1229" spans="1:7">
      <c r="A1229" s="57">
        <f>INDEX('1月'!$A$1:$E$2000,ROW()-$B$5+2,1)</f>
        <v>0</v>
      </c>
      <c r="B1229" s="55" t="str">
        <f>INDEX('1月'!$A$1:$E$2000,ROW()-$B$5+2,2)&amp;IF(INDEX('1月'!$A$1:$E$2000,ROW()-$B$5+2,3)="","","／"&amp;INDEX('1月'!$A$1:$E$2000,ROW()-$B$5+2,3))</f>
        <v/>
      </c>
      <c r="C1229" s="57">
        <f>INDEX('1月'!$A$1:$E$2000,ROW()-$B$5+2,4)</f>
        <v>0</v>
      </c>
      <c r="D1229" s="64">
        <f>INDEX('1月'!$A$1:$E$2000,ROW()-$B$5+2,5)</f>
        <v>0</v>
      </c>
      <c r="E1229" s="65">
        <f>DATE(設定・集計!$B$2,INT(A1229/100),A1229-INT(A1229/100)*100)</f>
        <v>43799</v>
      </c>
      <c r="F1229" t="str">
        <f t="shared" si="36"/>
        <v/>
      </c>
      <c r="G1229" t="str">
        <f t="shared" si="37"/>
        <v/>
      </c>
    </row>
    <row r="1230" spans="1:7">
      <c r="A1230" s="57">
        <f>INDEX('1月'!$A$1:$E$2000,ROW()-$B$5+2,1)</f>
        <v>0</v>
      </c>
      <c r="B1230" s="55" t="str">
        <f>INDEX('1月'!$A$1:$E$2000,ROW()-$B$5+2,2)&amp;IF(INDEX('1月'!$A$1:$E$2000,ROW()-$B$5+2,3)="","","／"&amp;INDEX('1月'!$A$1:$E$2000,ROW()-$B$5+2,3))</f>
        <v/>
      </c>
      <c r="C1230" s="57">
        <f>INDEX('1月'!$A$1:$E$2000,ROW()-$B$5+2,4)</f>
        <v>0</v>
      </c>
      <c r="D1230" s="64">
        <f>INDEX('1月'!$A$1:$E$2000,ROW()-$B$5+2,5)</f>
        <v>0</v>
      </c>
      <c r="E1230" s="65">
        <f>DATE(設定・集計!$B$2,INT(A1230/100),A1230-INT(A1230/100)*100)</f>
        <v>43799</v>
      </c>
      <c r="F1230" t="str">
        <f t="shared" si="36"/>
        <v/>
      </c>
      <c r="G1230" t="str">
        <f t="shared" si="37"/>
        <v/>
      </c>
    </row>
    <row r="1231" spans="1:7">
      <c r="A1231" s="57">
        <f>INDEX('1月'!$A$1:$E$2000,ROW()-$B$5+2,1)</f>
        <v>0</v>
      </c>
      <c r="B1231" s="55" t="str">
        <f>INDEX('1月'!$A$1:$E$2000,ROW()-$B$5+2,2)&amp;IF(INDEX('1月'!$A$1:$E$2000,ROW()-$B$5+2,3)="","","／"&amp;INDEX('1月'!$A$1:$E$2000,ROW()-$B$5+2,3))</f>
        <v/>
      </c>
      <c r="C1231" s="57">
        <f>INDEX('1月'!$A$1:$E$2000,ROW()-$B$5+2,4)</f>
        <v>0</v>
      </c>
      <c r="D1231" s="64">
        <f>INDEX('1月'!$A$1:$E$2000,ROW()-$B$5+2,5)</f>
        <v>0</v>
      </c>
      <c r="E1231" s="65">
        <f>DATE(設定・集計!$B$2,INT(A1231/100),A1231-INT(A1231/100)*100)</f>
        <v>43799</v>
      </c>
      <c r="F1231" t="str">
        <f t="shared" si="36"/>
        <v/>
      </c>
      <c r="G1231" t="str">
        <f t="shared" si="37"/>
        <v/>
      </c>
    </row>
    <row r="1232" spans="1:7">
      <c r="A1232" s="57">
        <f>INDEX('1月'!$A$1:$E$2000,ROW()-$B$5+2,1)</f>
        <v>0</v>
      </c>
      <c r="B1232" s="55" t="str">
        <f>INDEX('1月'!$A$1:$E$2000,ROW()-$B$5+2,2)&amp;IF(INDEX('1月'!$A$1:$E$2000,ROW()-$B$5+2,3)="","","／"&amp;INDEX('1月'!$A$1:$E$2000,ROW()-$B$5+2,3))</f>
        <v/>
      </c>
      <c r="C1232" s="57">
        <f>INDEX('1月'!$A$1:$E$2000,ROW()-$B$5+2,4)</f>
        <v>0</v>
      </c>
      <c r="D1232" s="64">
        <f>INDEX('1月'!$A$1:$E$2000,ROW()-$B$5+2,5)</f>
        <v>0</v>
      </c>
      <c r="E1232" s="65">
        <f>DATE(設定・集計!$B$2,INT(A1232/100),A1232-INT(A1232/100)*100)</f>
        <v>43799</v>
      </c>
      <c r="F1232" t="str">
        <f t="shared" si="36"/>
        <v/>
      </c>
      <c r="G1232" t="str">
        <f t="shared" si="37"/>
        <v/>
      </c>
    </row>
    <row r="1233" spans="1:7">
      <c r="A1233" s="57">
        <f>INDEX('1月'!$A$1:$E$2000,ROW()-$B$5+2,1)</f>
        <v>0</v>
      </c>
      <c r="B1233" s="55" t="str">
        <f>INDEX('1月'!$A$1:$E$2000,ROW()-$B$5+2,2)&amp;IF(INDEX('1月'!$A$1:$E$2000,ROW()-$B$5+2,3)="","","／"&amp;INDEX('1月'!$A$1:$E$2000,ROW()-$B$5+2,3))</f>
        <v/>
      </c>
      <c r="C1233" s="57">
        <f>INDEX('1月'!$A$1:$E$2000,ROW()-$B$5+2,4)</f>
        <v>0</v>
      </c>
      <c r="D1233" s="64">
        <f>INDEX('1月'!$A$1:$E$2000,ROW()-$B$5+2,5)</f>
        <v>0</v>
      </c>
      <c r="E1233" s="65">
        <f>DATE(設定・集計!$B$2,INT(A1233/100),A1233-INT(A1233/100)*100)</f>
        <v>43799</v>
      </c>
      <c r="F1233" t="str">
        <f t="shared" si="36"/>
        <v/>
      </c>
      <c r="G1233" t="str">
        <f t="shared" si="37"/>
        <v/>
      </c>
    </row>
    <row r="1234" spans="1:7">
      <c r="A1234" s="57">
        <f>INDEX('1月'!$A$1:$E$2000,ROW()-$B$5+2,1)</f>
        <v>0</v>
      </c>
      <c r="B1234" s="55" t="str">
        <f>INDEX('1月'!$A$1:$E$2000,ROW()-$B$5+2,2)&amp;IF(INDEX('1月'!$A$1:$E$2000,ROW()-$B$5+2,3)="","","／"&amp;INDEX('1月'!$A$1:$E$2000,ROW()-$B$5+2,3))</f>
        <v/>
      </c>
      <c r="C1234" s="57">
        <f>INDEX('1月'!$A$1:$E$2000,ROW()-$B$5+2,4)</f>
        <v>0</v>
      </c>
      <c r="D1234" s="64">
        <f>INDEX('1月'!$A$1:$E$2000,ROW()-$B$5+2,5)</f>
        <v>0</v>
      </c>
      <c r="E1234" s="65">
        <f>DATE(設定・集計!$B$2,INT(A1234/100),A1234-INT(A1234/100)*100)</f>
        <v>43799</v>
      </c>
      <c r="F1234" t="str">
        <f t="shared" si="36"/>
        <v/>
      </c>
      <c r="G1234" t="str">
        <f t="shared" si="37"/>
        <v/>
      </c>
    </row>
    <row r="1235" spans="1:7">
      <c r="A1235" s="57">
        <f>INDEX('1月'!$A$1:$E$2000,ROW()-$B$5+2,1)</f>
        <v>0</v>
      </c>
      <c r="B1235" s="55" t="str">
        <f>INDEX('1月'!$A$1:$E$2000,ROW()-$B$5+2,2)&amp;IF(INDEX('1月'!$A$1:$E$2000,ROW()-$B$5+2,3)="","","／"&amp;INDEX('1月'!$A$1:$E$2000,ROW()-$B$5+2,3))</f>
        <v/>
      </c>
      <c r="C1235" s="57">
        <f>INDEX('1月'!$A$1:$E$2000,ROW()-$B$5+2,4)</f>
        <v>0</v>
      </c>
      <c r="D1235" s="64">
        <f>INDEX('1月'!$A$1:$E$2000,ROW()-$B$5+2,5)</f>
        <v>0</v>
      </c>
      <c r="E1235" s="65">
        <f>DATE(設定・集計!$B$2,INT(A1235/100),A1235-INT(A1235/100)*100)</f>
        <v>43799</v>
      </c>
      <c r="F1235" t="str">
        <f t="shared" si="36"/>
        <v/>
      </c>
      <c r="G1235" t="str">
        <f t="shared" si="37"/>
        <v/>
      </c>
    </row>
    <row r="1236" spans="1:7">
      <c r="A1236" s="57">
        <f>INDEX('1月'!$A$1:$E$2000,ROW()-$B$5+2,1)</f>
        <v>0</v>
      </c>
      <c r="B1236" s="55" t="str">
        <f>INDEX('1月'!$A$1:$E$2000,ROW()-$B$5+2,2)&amp;IF(INDEX('1月'!$A$1:$E$2000,ROW()-$B$5+2,3)="","","／"&amp;INDEX('1月'!$A$1:$E$2000,ROW()-$B$5+2,3))</f>
        <v/>
      </c>
      <c r="C1236" s="57">
        <f>INDEX('1月'!$A$1:$E$2000,ROW()-$B$5+2,4)</f>
        <v>0</v>
      </c>
      <c r="D1236" s="64">
        <f>INDEX('1月'!$A$1:$E$2000,ROW()-$B$5+2,5)</f>
        <v>0</v>
      </c>
      <c r="E1236" s="65">
        <f>DATE(設定・集計!$B$2,INT(A1236/100),A1236-INT(A1236/100)*100)</f>
        <v>43799</v>
      </c>
      <c r="F1236" t="str">
        <f t="shared" si="36"/>
        <v/>
      </c>
      <c r="G1236" t="str">
        <f t="shared" si="37"/>
        <v/>
      </c>
    </row>
    <row r="1237" spans="1:7">
      <c r="A1237" s="57">
        <f>INDEX('1月'!$A$1:$E$2000,ROW()-$B$5+2,1)</f>
        <v>0</v>
      </c>
      <c r="B1237" s="55" t="str">
        <f>INDEX('1月'!$A$1:$E$2000,ROW()-$B$5+2,2)&amp;IF(INDEX('1月'!$A$1:$E$2000,ROW()-$B$5+2,3)="","","／"&amp;INDEX('1月'!$A$1:$E$2000,ROW()-$B$5+2,3))</f>
        <v/>
      </c>
      <c r="C1237" s="57">
        <f>INDEX('1月'!$A$1:$E$2000,ROW()-$B$5+2,4)</f>
        <v>0</v>
      </c>
      <c r="D1237" s="64">
        <f>INDEX('1月'!$A$1:$E$2000,ROW()-$B$5+2,5)</f>
        <v>0</v>
      </c>
      <c r="E1237" s="65">
        <f>DATE(設定・集計!$B$2,INT(A1237/100),A1237-INT(A1237/100)*100)</f>
        <v>43799</v>
      </c>
      <c r="F1237" t="str">
        <f t="shared" si="36"/>
        <v/>
      </c>
      <c r="G1237" t="str">
        <f t="shared" si="37"/>
        <v/>
      </c>
    </row>
    <row r="1238" spans="1:7">
      <c r="A1238" s="57">
        <f>INDEX('1月'!$A$1:$E$2000,ROW()-$B$5+2,1)</f>
        <v>0</v>
      </c>
      <c r="B1238" s="55" t="str">
        <f>INDEX('1月'!$A$1:$E$2000,ROW()-$B$5+2,2)&amp;IF(INDEX('1月'!$A$1:$E$2000,ROW()-$B$5+2,3)="","","／"&amp;INDEX('1月'!$A$1:$E$2000,ROW()-$B$5+2,3))</f>
        <v/>
      </c>
      <c r="C1238" s="57">
        <f>INDEX('1月'!$A$1:$E$2000,ROW()-$B$5+2,4)</f>
        <v>0</v>
      </c>
      <c r="D1238" s="64">
        <f>INDEX('1月'!$A$1:$E$2000,ROW()-$B$5+2,5)</f>
        <v>0</v>
      </c>
      <c r="E1238" s="65">
        <f>DATE(設定・集計!$B$2,INT(A1238/100),A1238-INT(A1238/100)*100)</f>
        <v>43799</v>
      </c>
      <c r="F1238" t="str">
        <f t="shared" si="36"/>
        <v/>
      </c>
      <c r="G1238" t="str">
        <f t="shared" si="37"/>
        <v/>
      </c>
    </row>
    <row r="1239" spans="1:7">
      <c r="A1239" s="57">
        <f>INDEX('1月'!$A$1:$E$2000,ROW()-$B$5+2,1)</f>
        <v>0</v>
      </c>
      <c r="B1239" s="55" t="str">
        <f>INDEX('1月'!$A$1:$E$2000,ROW()-$B$5+2,2)&amp;IF(INDEX('1月'!$A$1:$E$2000,ROW()-$B$5+2,3)="","","／"&amp;INDEX('1月'!$A$1:$E$2000,ROW()-$B$5+2,3))</f>
        <v/>
      </c>
      <c r="C1239" s="57">
        <f>INDEX('1月'!$A$1:$E$2000,ROW()-$B$5+2,4)</f>
        <v>0</v>
      </c>
      <c r="D1239" s="64">
        <f>INDEX('1月'!$A$1:$E$2000,ROW()-$B$5+2,5)</f>
        <v>0</v>
      </c>
      <c r="E1239" s="65">
        <f>DATE(設定・集計!$B$2,INT(A1239/100),A1239-INT(A1239/100)*100)</f>
        <v>43799</v>
      </c>
      <c r="F1239" t="str">
        <f t="shared" si="36"/>
        <v/>
      </c>
      <c r="G1239" t="str">
        <f t="shared" si="37"/>
        <v/>
      </c>
    </row>
    <row r="1240" spans="1:7">
      <c r="A1240" s="57">
        <f>INDEX('1月'!$A$1:$E$2000,ROW()-$B$5+2,1)</f>
        <v>0</v>
      </c>
      <c r="B1240" s="55" t="str">
        <f>INDEX('1月'!$A$1:$E$2000,ROW()-$B$5+2,2)&amp;IF(INDEX('1月'!$A$1:$E$2000,ROW()-$B$5+2,3)="","","／"&amp;INDEX('1月'!$A$1:$E$2000,ROW()-$B$5+2,3))</f>
        <v/>
      </c>
      <c r="C1240" s="57">
        <f>INDEX('1月'!$A$1:$E$2000,ROW()-$B$5+2,4)</f>
        <v>0</v>
      </c>
      <c r="D1240" s="64">
        <f>INDEX('1月'!$A$1:$E$2000,ROW()-$B$5+2,5)</f>
        <v>0</v>
      </c>
      <c r="E1240" s="65">
        <f>DATE(設定・集計!$B$2,INT(A1240/100),A1240-INT(A1240/100)*100)</f>
        <v>43799</v>
      </c>
      <c r="F1240" t="str">
        <f t="shared" si="36"/>
        <v/>
      </c>
      <c r="G1240" t="str">
        <f t="shared" si="37"/>
        <v/>
      </c>
    </row>
    <row r="1241" spans="1:7">
      <c r="A1241" s="57">
        <f>INDEX('1月'!$A$1:$E$2000,ROW()-$B$5+2,1)</f>
        <v>0</v>
      </c>
      <c r="B1241" s="55" t="str">
        <f>INDEX('1月'!$A$1:$E$2000,ROW()-$B$5+2,2)&amp;IF(INDEX('1月'!$A$1:$E$2000,ROW()-$B$5+2,3)="","","／"&amp;INDEX('1月'!$A$1:$E$2000,ROW()-$B$5+2,3))</f>
        <v/>
      </c>
      <c r="C1241" s="57">
        <f>INDEX('1月'!$A$1:$E$2000,ROW()-$B$5+2,4)</f>
        <v>0</v>
      </c>
      <c r="D1241" s="64">
        <f>INDEX('1月'!$A$1:$E$2000,ROW()-$B$5+2,5)</f>
        <v>0</v>
      </c>
      <c r="E1241" s="65">
        <f>DATE(設定・集計!$B$2,INT(A1241/100),A1241-INT(A1241/100)*100)</f>
        <v>43799</v>
      </c>
      <c r="F1241" t="str">
        <f t="shared" si="36"/>
        <v/>
      </c>
      <c r="G1241" t="str">
        <f t="shared" si="37"/>
        <v/>
      </c>
    </row>
    <row r="1242" spans="1:7">
      <c r="A1242" s="57">
        <f>INDEX('1月'!$A$1:$E$2000,ROW()-$B$5+2,1)</f>
        <v>0</v>
      </c>
      <c r="B1242" s="55" t="str">
        <f>INDEX('1月'!$A$1:$E$2000,ROW()-$B$5+2,2)&amp;IF(INDEX('1月'!$A$1:$E$2000,ROW()-$B$5+2,3)="","","／"&amp;INDEX('1月'!$A$1:$E$2000,ROW()-$B$5+2,3))</f>
        <v/>
      </c>
      <c r="C1242" s="57">
        <f>INDEX('1月'!$A$1:$E$2000,ROW()-$B$5+2,4)</f>
        <v>0</v>
      </c>
      <c r="D1242" s="64">
        <f>INDEX('1月'!$A$1:$E$2000,ROW()-$B$5+2,5)</f>
        <v>0</v>
      </c>
      <c r="E1242" s="65">
        <f>DATE(設定・集計!$B$2,INT(A1242/100),A1242-INT(A1242/100)*100)</f>
        <v>43799</v>
      </c>
      <c r="F1242" t="str">
        <f t="shared" si="36"/>
        <v/>
      </c>
      <c r="G1242" t="str">
        <f t="shared" si="37"/>
        <v/>
      </c>
    </row>
    <row r="1243" spans="1:7">
      <c r="A1243" s="57">
        <f>INDEX('1月'!$A$1:$E$2000,ROW()-$B$5+2,1)</f>
        <v>0</v>
      </c>
      <c r="B1243" s="55" t="str">
        <f>INDEX('1月'!$A$1:$E$2000,ROW()-$B$5+2,2)&amp;IF(INDEX('1月'!$A$1:$E$2000,ROW()-$B$5+2,3)="","","／"&amp;INDEX('1月'!$A$1:$E$2000,ROW()-$B$5+2,3))</f>
        <v/>
      </c>
      <c r="C1243" s="57">
        <f>INDEX('1月'!$A$1:$E$2000,ROW()-$B$5+2,4)</f>
        <v>0</v>
      </c>
      <c r="D1243" s="64">
        <f>INDEX('1月'!$A$1:$E$2000,ROW()-$B$5+2,5)</f>
        <v>0</v>
      </c>
      <c r="E1243" s="65">
        <f>DATE(設定・集計!$B$2,INT(A1243/100),A1243-INT(A1243/100)*100)</f>
        <v>43799</v>
      </c>
      <c r="F1243" t="str">
        <f t="shared" si="36"/>
        <v/>
      </c>
      <c r="G1243" t="str">
        <f t="shared" si="37"/>
        <v/>
      </c>
    </row>
    <row r="1244" spans="1:7">
      <c r="A1244" s="57">
        <f>INDEX('1月'!$A$1:$E$2000,ROW()-$B$5+2,1)</f>
        <v>0</v>
      </c>
      <c r="B1244" s="55" t="str">
        <f>INDEX('1月'!$A$1:$E$2000,ROW()-$B$5+2,2)&amp;IF(INDEX('1月'!$A$1:$E$2000,ROW()-$B$5+2,3)="","","／"&amp;INDEX('1月'!$A$1:$E$2000,ROW()-$B$5+2,3))</f>
        <v/>
      </c>
      <c r="C1244" s="57">
        <f>INDEX('1月'!$A$1:$E$2000,ROW()-$B$5+2,4)</f>
        <v>0</v>
      </c>
      <c r="D1244" s="64">
        <f>INDEX('1月'!$A$1:$E$2000,ROW()-$B$5+2,5)</f>
        <v>0</v>
      </c>
      <c r="E1244" s="65">
        <f>DATE(設定・集計!$B$2,INT(A1244/100),A1244-INT(A1244/100)*100)</f>
        <v>43799</v>
      </c>
      <c r="F1244" t="str">
        <f t="shared" si="36"/>
        <v/>
      </c>
      <c r="G1244" t="str">
        <f t="shared" si="37"/>
        <v/>
      </c>
    </row>
    <row r="1245" spans="1:7">
      <c r="A1245" s="57">
        <f>INDEX('1月'!$A$1:$E$2000,ROW()-$B$5+2,1)</f>
        <v>0</v>
      </c>
      <c r="B1245" s="55" t="str">
        <f>INDEX('1月'!$A$1:$E$2000,ROW()-$B$5+2,2)&amp;IF(INDEX('1月'!$A$1:$E$2000,ROW()-$B$5+2,3)="","","／"&amp;INDEX('1月'!$A$1:$E$2000,ROW()-$B$5+2,3))</f>
        <v/>
      </c>
      <c r="C1245" s="57">
        <f>INDEX('1月'!$A$1:$E$2000,ROW()-$B$5+2,4)</f>
        <v>0</v>
      </c>
      <c r="D1245" s="64">
        <f>INDEX('1月'!$A$1:$E$2000,ROW()-$B$5+2,5)</f>
        <v>0</v>
      </c>
      <c r="E1245" s="65">
        <f>DATE(設定・集計!$B$2,INT(A1245/100),A1245-INT(A1245/100)*100)</f>
        <v>43799</v>
      </c>
      <c r="F1245" t="str">
        <f t="shared" si="36"/>
        <v/>
      </c>
      <c r="G1245" t="str">
        <f t="shared" si="37"/>
        <v/>
      </c>
    </row>
    <row r="1246" spans="1:7">
      <c r="A1246" s="57">
        <f>INDEX('1月'!$A$1:$E$2000,ROW()-$B$5+2,1)</f>
        <v>0</v>
      </c>
      <c r="B1246" s="55" t="str">
        <f>INDEX('1月'!$A$1:$E$2000,ROW()-$B$5+2,2)&amp;IF(INDEX('1月'!$A$1:$E$2000,ROW()-$B$5+2,3)="","","／"&amp;INDEX('1月'!$A$1:$E$2000,ROW()-$B$5+2,3))</f>
        <v/>
      </c>
      <c r="C1246" s="57">
        <f>INDEX('1月'!$A$1:$E$2000,ROW()-$B$5+2,4)</f>
        <v>0</v>
      </c>
      <c r="D1246" s="64">
        <f>INDEX('1月'!$A$1:$E$2000,ROW()-$B$5+2,5)</f>
        <v>0</v>
      </c>
      <c r="E1246" s="65">
        <f>DATE(設定・集計!$B$2,INT(A1246/100),A1246-INT(A1246/100)*100)</f>
        <v>43799</v>
      </c>
      <c r="F1246" t="str">
        <f t="shared" si="36"/>
        <v/>
      </c>
      <c r="G1246" t="str">
        <f t="shared" si="37"/>
        <v/>
      </c>
    </row>
    <row r="1247" spans="1:7">
      <c r="A1247" s="57">
        <f>INDEX('1月'!$A$1:$E$2000,ROW()-$B$5+2,1)</f>
        <v>0</v>
      </c>
      <c r="B1247" s="55" t="str">
        <f>INDEX('1月'!$A$1:$E$2000,ROW()-$B$5+2,2)&amp;IF(INDEX('1月'!$A$1:$E$2000,ROW()-$B$5+2,3)="","","／"&amp;INDEX('1月'!$A$1:$E$2000,ROW()-$B$5+2,3))</f>
        <v/>
      </c>
      <c r="C1247" s="57">
        <f>INDEX('1月'!$A$1:$E$2000,ROW()-$B$5+2,4)</f>
        <v>0</v>
      </c>
      <c r="D1247" s="64">
        <f>INDEX('1月'!$A$1:$E$2000,ROW()-$B$5+2,5)</f>
        <v>0</v>
      </c>
      <c r="E1247" s="65">
        <f>DATE(設定・集計!$B$2,INT(A1247/100),A1247-INT(A1247/100)*100)</f>
        <v>43799</v>
      </c>
      <c r="F1247" t="str">
        <f t="shared" si="36"/>
        <v/>
      </c>
      <c r="G1247" t="str">
        <f t="shared" si="37"/>
        <v/>
      </c>
    </row>
    <row r="1248" spans="1:7">
      <c r="A1248" s="57">
        <f>INDEX('1月'!$A$1:$E$2000,ROW()-$B$5+2,1)</f>
        <v>0</v>
      </c>
      <c r="B1248" s="55" t="str">
        <f>INDEX('1月'!$A$1:$E$2000,ROW()-$B$5+2,2)&amp;IF(INDEX('1月'!$A$1:$E$2000,ROW()-$B$5+2,3)="","","／"&amp;INDEX('1月'!$A$1:$E$2000,ROW()-$B$5+2,3))</f>
        <v/>
      </c>
      <c r="C1248" s="57">
        <f>INDEX('1月'!$A$1:$E$2000,ROW()-$B$5+2,4)</f>
        <v>0</v>
      </c>
      <c r="D1248" s="64">
        <f>INDEX('1月'!$A$1:$E$2000,ROW()-$B$5+2,5)</f>
        <v>0</v>
      </c>
      <c r="E1248" s="65">
        <f>DATE(設定・集計!$B$2,INT(A1248/100),A1248-INT(A1248/100)*100)</f>
        <v>43799</v>
      </c>
      <c r="F1248" t="str">
        <f t="shared" si="36"/>
        <v/>
      </c>
      <c r="G1248" t="str">
        <f t="shared" si="37"/>
        <v/>
      </c>
    </row>
    <row r="1249" spans="1:7">
      <c r="A1249" s="57">
        <f>INDEX('1月'!$A$1:$E$2000,ROW()-$B$5+2,1)</f>
        <v>0</v>
      </c>
      <c r="B1249" s="55" t="str">
        <f>INDEX('1月'!$A$1:$E$2000,ROW()-$B$5+2,2)&amp;IF(INDEX('1月'!$A$1:$E$2000,ROW()-$B$5+2,3)="","","／"&amp;INDEX('1月'!$A$1:$E$2000,ROW()-$B$5+2,3))</f>
        <v/>
      </c>
      <c r="C1249" s="57">
        <f>INDEX('1月'!$A$1:$E$2000,ROW()-$B$5+2,4)</f>
        <v>0</v>
      </c>
      <c r="D1249" s="64">
        <f>INDEX('1月'!$A$1:$E$2000,ROW()-$B$5+2,5)</f>
        <v>0</v>
      </c>
      <c r="E1249" s="65">
        <f>DATE(設定・集計!$B$2,INT(A1249/100),A1249-INT(A1249/100)*100)</f>
        <v>43799</v>
      </c>
      <c r="F1249" t="str">
        <f t="shared" si="36"/>
        <v/>
      </c>
      <c r="G1249" t="str">
        <f t="shared" si="37"/>
        <v/>
      </c>
    </row>
    <row r="1250" spans="1:7">
      <c r="A1250" s="57">
        <f>INDEX('1月'!$A$1:$E$2000,ROW()-$B$5+2,1)</f>
        <v>0</v>
      </c>
      <c r="B1250" s="55" t="str">
        <f>INDEX('1月'!$A$1:$E$2000,ROW()-$B$5+2,2)&amp;IF(INDEX('1月'!$A$1:$E$2000,ROW()-$B$5+2,3)="","","／"&amp;INDEX('1月'!$A$1:$E$2000,ROW()-$B$5+2,3))</f>
        <v/>
      </c>
      <c r="C1250" s="57">
        <f>INDEX('1月'!$A$1:$E$2000,ROW()-$B$5+2,4)</f>
        <v>0</v>
      </c>
      <c r="D1250" s="64">
        <f>INDEX('1月'!$A$1:$E$2000,ROW()-$B$5+2,5)</f>
        <v>0</v>
      </c>
      <c r="E1250" s="65">
        <f>DATE(設定・集計!$B$2,INT(A1250/100),A1250-INT(A1250/100)*100)</f>
        <v>43799</v>
      </c>
      <c r="F1250" t="str">
        <f t="shared" si="36"/>
        <v/>
      </c>
      <c r="G1250" t="str">
        <f t="shared" si="37"/>
        <v/>
      </c>
    </row>
    <row r="1251" spans="1:7">
      <c r="A1251" s="57">
        <f>INDEX('1月'!$A$1:$E$2000,ROW()-$B$5+2,1)</f>
        <v>0</v>
      </c>
      <c r="B1251" s="55" t="str">
        <f>INDEX('1月'!$A$1:$E$2000,ROW()-$B$5+2,2)&amp;IF(INDEX('1月'!$A$1:$E$2000,ROW()-$B$5+2,3)="","","／"&amp;INDEX('1月'!$A$1:$E$2000,ROW()-$B$5+2,3))</f>
        <v/>
      </c>
      <c r="C1251" s="57">
        <f>INDEX('1月'!$A$1:$E$2000,ROW()-$B$5+2,4)</f>
        <v>0</v>
      </c>
      <c r="D1251" s="64">
        <f>INDEX('1月'!$A$1:$E$2000,ROW()-$B$5+2,5)</f>
        <v>0</v>
      </c>
      <c r="E1251" s="65">
        <f>DATE(設定・集計!$B$2,INT(A1251/100),A1251-INT(A1251/100)*100)</f>
        <v>43799</v>
      </c>
      <c r="F1251" t="str">
        <f t="shared" si="36"/>
        <v/>
      </c>
      <c r="G1251" t="str">
        <f t="shared" si="37"/>
        <v/>
      </c>
    </row>
    <row r="1252" spans="1:7">
      <c r="A1252" s="57">
        <f>INDEX('1月'!$A$1:$E$2000,ROW()-$B$5+2,1)</f>
        <v>0</v>
      </c>
      <c r="B1252" s="55" t="str">
        <f>INDEX('1月'!$A$1:$E$2000,ROW()-$B$5+2,2)&amp;IF(INDEX('1月'!$A$1:$E$2000,ROW()-$B$5+2,3)="","","／"&amp;INDEX('1月'!$A$1:$E$2000,ROW()-$B$5+2,3))</f>
        <v/>
      </c>
      <c r="C1252" s="57">
        <f>INDEX('1月'!$A$1:$E$2000,ROW()-$B$5+2,4)</f>
        <v>0</v>
      </c>
      <c r="D1252" s="64">
        <f>INDEX('1月'!$A$1:$E$2000,ROW()-$B$5+2,5)</f>
        <v>0</v>
      </c>
      <c r="E1252" s="65">
        <f>DATE(設定・集計!$B$2,INT(A1252/100),A1252-INT(A1252/100)*100)</f>
        <v>43799</v>
      </c>
      <c r="F1252" t="str">
        <f t="shared" si="36"/>
        <v/>
      </c>
      <c r="G1252" t="str">
        <f t="shared" si="37"/>
        <v/>
      </c>
    </row>
    <row r="1253" spans="1:7">
      <c r="A1253" s="57">
        <f>INDEX('1月'!$A$1:$E$2000,ROW()-$B$5+2,1)</f>
        <v>0</v>
      </c>
      <c r="B1253" s="55" t="str">
        <f>INDEX('1月'!$A$1:$E$2000,ROW()-$B$5+2,2)&amp;IF(INDEX('1月'!$A$1:$E$2000,ROW()-$B$5+2,3)="","","／"&amp;INDEX('1月'!$A$1:$E$2000,ROW()-$B$5+2,3))</f>
        <v/>
      </c>
      <c r="C1253" s="57">
        <f>INDEX('1月'!$A$1:$E$2000,ROW()-$B$5+2,4)</f>
        <v>0</v>
      </c>
      <c r="D1253" s="64">
        <f>INDEX('1月'!$A$1:$E$2000,ROW()-$B$5+2,5)</f>
        <v>0</v>
      </c>
      <c r="E1253" s="65">
        <f>DATE(設定・集計!$B$2,INT(A1253/100),A1253-INT(A1253/100)*100)</f>
        <v>43799</v>
      </c>
      <c r="F1253" t="str">
        <f t="shared" si="36"/>
        <v/>
      </c>
      <c r="G1253" t="str">
        <f t="shared" si="37"/>
        <v/>
      </c>
    </row>
    <row r="1254" spans="1:7">
      <c r="A1254" s="57">
        <f>INDEX('1月'!$A$1:$E$2000,ROW()-$B$5+2,1)</f>
        <v>0</v>
      </c>
      <c r="B1254" s="55" t="str">
        <f>INDEX('1月'!$A$1:$E$2000,ROW()-$B$5+2,2)&amp;IF(INDEX('1月'!$A$1:$E$2000,ROW()-$B$5+2,3)="","","／"&amp;INDEX('1月'!$A$1:$E$2000,ROW()-$B$5+2,3))</f>
        <v/>
      </c>
      <c r="C1254" s="57">
        <f>INDEX('1月'!$A$1:$E$2000,ROW()-$B$5+2,4)</f>
        <v>0</v>
      </c>
      <c r="D1254" s="64">
        <f>INDEX('1月'!$A$1:$E$2000,ROW()-$B$5+2,5)</f>
        <v>0</v>
      </c>
      <c r="E1254" s="65">
        <f>DATE(設定・集計!$B$2,INT(A1254/100),A1254-INT(A1254/100)*100)</f>
        <v>43799</v>
      </c>
      <c r="F1254" t="str">
        <f t="shared" ref="F1254:F1317" si="38">IF(A1254=0,"",A1254*10000+ROW())</f>
        <v/>
      </c>
      <c r="G1254" t="str">
        <f t="shared" si="37"/>
        <v/>
      </c>
    </row>
    <row r="1255" spans="1:7">
      <c r="A1255" s="57">
        <f>INDEX('1月'!$A$1:$E$2000,ROW()-$B$5+2,1)</f>
        <v>0</v>
      </c>
      <c r="B1255" s="55" t="str">
        <f>INDEX('1月'!$A$1:$E$2000,ROW()-$B$5+2,2)&amp;IF(INDEX('1月'!$A$1:$E$2000,ROW()-$B$5+2,3)="","","／"&amp;INDEX('1月'!$A$1:$E$2000,ROW()-$B$5+2,3))</f>
        <v/>
      </c>
      <c r="C1255" s="57">
        <f>INDEX('1月'!$A$1:$E$2000,ROW()-$B$5+2,4)</f>
        <v>0</v>
      </c>
      <c r="D1255" s="64">
        <f>INDEX('1月'!$A$1:$E$2000,ROW()-$B$5+2,5)</f>
        <v>0</v>
      </c>
      <c r="E1255" s="65">
        <f>DATE(設定・集計!$B$2,INT(A1255/100),A1255-INT(A1255/100)*100)</f>
        <v>43799</v>
      </c>
      <c r="F1255" t="str">
        <f t="shared" si="38"/>
        <v/>
      </c>
      <c r="G1255" t="str">
        <f t="shared" si="37"/>
        <v/>
      </c>
    </row>
    <row r="1256" spans="1:7">
      <c r="A1256" s="57">
        <f>INDEX('1月'!$A$1:$E$2000,ROW()-$B$5+2,1)</f>
        <v>0</v>
      </c>
      <c r="B1256" s="55" t="str">
        <f>INDEX('1月'!$A$1:$E$2000,ROW()-$B$5+2,2)&amp;IF(INDEX('1月'!$A$1:$E$2000,ROW()-$B$5+2,3)="","","／"&amp;INDEX('1月'!$A$1:$E$2000,ROW()-$B$5+2,3))</f>
        <v/>
      </c>
      <c r="C1256" s="57">
        <f>INDEX('1月'!$A$1:$E$2000,ROW()-$B$5+2,4)</f>
        <v>0</v>
      </c>
      <c r="D1256" s="64">
        <f>INDEX('1月'!$A$1:$E$2000,ROW()-$B$5+2,5)</f>
        <v>0</v>
      </c>
      <c r="E1256" s="65">
        <f>DATE(設定・集計!$B$2,INT(A1256/100),A1256-INT(A1256/100)*100)</f>
        <v>43799</v>
      </c>
      <c r="F1256" t="str">
        <f t="shared" si="38"/>
        <v/>
      </c>
      <c r="G1256" t="str">
        <f t="shared" si="37"/>
        <v/>
      </c>
    </row>
    <row r="1257" spans="1:7">
      <c r="A1257" s="57">
        <f>INDEX('1月'!$A$1:$E$2000,ROW()-$B$5+2,1)</f>
        <v>0</v>
      </c>
      <c r="B1257" s="55" t="str">
        <f>INDEX('1月'!$A$1:$E$2000,ROW()-$B$5+2,2)&amp;IF(INDEX('1月'!$A$1:$E$2000,ROW()-$B$5+2,3)="","","／"&amp;INDEX('1月'!$A$1:$E$2000,ROW()-$B$5+2,3))</f>
        <v/>
      </c>
      <c r="C1257" s="57">
        <f>INDEX('1月'!$A$1:$E$2000,ROW()-$B$5+2,4)</f>
        <v>0</v>
      </c>
      <c r="D1257" s="64">
        <f>INDEX('1月'!$A$1:$E$2000,ROW()-$B$5+2,5)</f>
        <v>0</v>
      </c>
      <c r="E1257" s="65">
        <f>DATE(設定・集計!$B$2,INT(A1257/100),A1257-INT(A1257/100)*100)</f>
        <v>43799</v>
      </c>
      <c r="F1257" t="str">
        <f t="shared" si="38"/>
        <v/>
      </c>
      <c r="G1257" t="str">
        <f t="shared" si="37"/>
        <v/>
      </c>
    </row>
    <row r="1258" spans="1:7">
      <c r="A1258" s="57">
        <f>INDEX('1月'!$A$1:$E$2000,ROW()-$B$5+2,1)</f>
        <v>0</v>
      </c>
      <c r="B1258" s="55" t="str">
        <f>INDEX('1月'!$A$1:$E$2000,ROW()-$B$5+2,2)&amp;IF(INDEX('1月'!$A$1:$E$2000,ROW()-$B$5+2,3)="","","／"&amp;INDEX('1月'!$A$1:$E$2000,ROW()-$B$5+2,3))</f>
        <v/>
      </c>
      <c r="C1258" s="57">
        <f>INDEX('1月'!$A$1:$E$2000,ROW()-$B$5+2,4)</f>
        <v>0</v>
      </c>
      <c r="D1258" s="64">
        <f>INDEX('1月'!$A$1:$E$2000,ROW()-$B$5+2,5)</f>
        <v>0</v>
      </c>
      <c r="E1258" s="65">
        <f>DATE(設定・集計!$B$2,INT(A1258/100),A1258-INT(A1258/100)*100)</f>
        <v>43799</v>
      </c>
      <c r="F1258" t="str">
        <f t="shared" si="38"/>
        <v/>
      </c>
      <c r="G1258" t="str">
        <f t="shared" si="37"/>
        <v/>
      </c>
    </row>
    <row r="1259" spans="1:7">
      <c r="A1259" s="57">
        <f>INDEX('1月'!$A$1:$E$2000,ROW()-$B$5+2,1)</f>
        <v>0</v>
      </c>
      <c r="B1259" s="55" t="str">
        <f>INDEX('1月'!$A$1:$E$2000,ROW()-$B$5+2,2)&amp;IF(INDEX('1月'!$A$1:$E$2000,ROW()-$B$5+2,3)="","","／"&amp;INDEX('1月'!$A$1:$E$2000,ROW()-$B$5+2,3))</f>
        <v/>
      </c>
      <c r="C1259" s="57">
        <f>INDEX('1月'!$A$1:$E$2000,ROW()-$B$5+2,4)</f>
        <v>0</v>
      </c>
      <c r="D1259" s="64">
        <f>INDEX('1月'!$A$1:$E$2000,ROW()-$B$5+2,5)</f>
        <v>0</v>
      </c>
      <c r="E1259" s="65">
        <f>DATE(設定・集計!$B$2,INT(A1259/100),A1259-INT(A1259/100)*100)</f>
        <v>43799</v>
      </c>
      <c r="F1259" t="str">
        <f t="shared" si="38"/>
        <v/>
      </c>
      <c r="G1259" t="str">
        <f t="shared" si="37"/>
        <v/>
      </c>
    </row>
    <row r="1260" spans="1:7">
      <c r="A1260" s="57">
        <f>INDEX('1月'!$A$1:$E$2000,ROW()-$B$5+2,1)</f>
        <v>0</v>
      </c>
      <c r="B1260" s="55" t="str">
        <f>INDEX('1月'!$A$1:$E$2000,ROW()-$B$5+2,2)&amp;IF(INDEX('1月'!$A$1:$E$2000,ROW()-$B$5+2,3)="","","／"&amp;INDEX('1月'!$A$1:$E$2000,ROW()-$B$5+2,3))</f>
        <v/>
      </c>
      <c r="C1260" s="57">
        <f>INDEX('1月'!$A$1:$E$2000,ROW()-$B$5+2,4)</f>
        <v>0</v>
      </c>
      <c r="D1260" s="64">
        <f>INDEX('1月'!$A$1:$E$2000,ROW()-$B$5+2,5)</f>
        <v>0</v>
      </c>
      <c r="E1260" s="65">
        <f>DATE(設定・集計!$B$2,INT(A1260/100),A1260-INT(A1260/100)*100)</f>
        <v>43799</v>
      </c>
      <c r="F1260" t="str">
        <f t="shared" si="38"/>
        <v/>
      </c>
      <c r="G1260" t="str">
        <f t="shared" si="37"/>
        <v/>
      </c>
    </row>
    <row r="1261" spans="1:7">
      <c r="A1261" s="57">
        <f>INDEX('1月'!$A$1:$E$2000,ROW()-$B$5+2,1)</f>
        <v>0</v>
      </c>
      <c r="B1261" s="55" t="str">
        <f>INDEX('1月'!$A$1:$E$2000,ROW()-$B$5+2,2)&amp;IF(INDEX('1月'!$A$1:$E$2000,ROW()-$B$5+2,3)="","","／"&amp;INDEX('1月'!$A$1:$E$2000,ROW()-$B$5+2,3))</f>
        <v/>
      </c>
      <c r="C1261" s="57">
        <f>INDEX('1月'!$A$1:$E$2000,ROW()-$B$5+2,4)</f>
        <v>0</v>
      </c>
      <c r="D1261" s="64">
        <f>INDEX('1月'!$A$1:$E$2000,ROW()-$B$5+2,5)</f>
        <v>0</v>
      </c>
      <c r="E1261" s="65">
        <f>DATE(設定・集計!$B$2,INT(A1261/100),A1261-INT(A1261/100)*100)</f>
        <v>43799</v>
      </c>
      <c r="F1261" t="str">
        <f t="shared" si="38"/>
        <v/>
      </c>
      <c r="G1261" t="str">
        <f t="shared" si="37"/>
        <v/>
      </c>
    </row>
    <row r="1262" spans="1:7">
      <c r="A1262" s="57">
        <f>INDEX('1月'!$A$1:$E$2000,ROW()-$B$5+2,1)</f>
        <v>0</v>
      </c>
      <c r="B1262" s="55" t="str">
        <f>INDEX('1月'!$A$1:$E$2000,ROW()-$B$5+2,2)&amp;IF(INDEX('1月'!$A$1:$E$2000,ROW()-$B$5+2,3)="","","／"&amp;INDEX('1月'!$A$1:$E$2000,ROW()-$B$5+2,3))</f>
        <v/>
      </c>
      <c r="C1262" s="57">
        <f>INDEX('1月'!$A$1:$E$2000,ROW()-$B$5+2,4)</f>
        <v>0</v>
      </c>
      <c r="D1262" s="64">
        <f>INDEX('1月'!$A$1:$E$2000,ROW()-$B$5+2,5)</f>
        <v>0</v>
      </c>
      <c r="E1262" s="65">
        <f>DATE(設定・集計!$B$2,INT(A1262/100),A1262-INT(A1262/100)*100)</f>
        <v>43799</v>
      </c>
      <c r="F1262" t="str">
        <f t="shared" si="38"/>
        <v/>
      </c>
      <c r="G1262" t="str">
        <f t="shared" si="37"/>
        <v/>
      </c>
    </row>
    <row r="1263" spans="1:7">
      <c r="A1263" s="57">
        <f>INDEX('1月'!$A$1:$E$2000,ROW()-$B$5+2,1)</f>
        <v>0</v>
      </c>
      <c r="B1263" s="55" t="str">
        <f>INDEX('1月'!$A$1:$E$2000,ROW()-$B$5+2,2)&amp;IF(INDEX('1月'!$A$1:$E$2000,ROW()-$B$5+2,3)="","","／"&amp;INDEX('1月'!$A$1:$E$2000,ROW()-$B$5+2,3))</f>
        <v/>
      </c>
      <c r="C1263" s="57">
        <f>INDEX('1月'!$A$1:$E$2000,ROW()-$B$5+2,4)</f>
        <v>0</v>
      </c>
      <c r="D1263" s="64">
        <f>INDEX('1月'!$A$1:$E$2000,ROW()-$B$5+2,5)</f>
        <v>0</v>
      </c>
      <c r="E1263" s="65">
        <f>DATE(設定・集計!$B$2,INT(A1263/100),A1263-INT(A1263/100)*100)</f>
        <v>43799</v>
      </c>
      <c r="F1263" t="str">
        <f t="shared" si="38"/>
        <v/>
      </c>
      <c r="G1263" t="str">
        <f t="shared" ref="G1263:G1326" si="39">IF(F1263="","",RANK(F1263,$F$46:$F$6000,1))</f>
        <v/>
      </c>
    </row>
    <row r="1264" spans="1:7">
      <c r="A1264" s="57">
        <f>INDEX('1月'!$A$1:$E$2000,ROW()-$B$5+2,1)</f>
        <v>0</v>
      </c>
      <c r="B1264" s="55" t="str">
        <f>INDEX('1月'!$A$1:$E$2000,ROW()-$B$5+2,2)&amp;IF(INDEX('1月'!$A$1:$E$2000,ROW()-$B$5+2,3)="","","／"&amp;INDEX('1月'!$A$1:$E$2000,ROW()-$B$5+2,3))</f>
        <v/>
      </c>
      <c r="C1264" s="57">
        <f>INDEX('1月'!$A$1:$E$2000,ROW()-$B$5+2,4)</f>
        <v>0</v>
      </c>
      <c r="D1264" s="64">
        <f>INDEX('1月'!$A$1:$E$2000,ROW()-$B$5+2,5)</f>
        <v>0</v>
      </c>
      <c r="E1264" s="65">
        <f>DATE(設定・集計!$B$2,INT(A1264/100),A1264-INT(A1264/100)*100)</f>
        <v>43799</v>
      </c>
      <c r="F1264" t="str">
        <f t="shared" si="38"/>
        <v/>
      </c>
      <c r="G1264" t="str">
        <f t="shared" si="39"/>
        <v/>
      </c>
    </row>
    <row r="1265" spans="1:7">
      <c r="A1265" s="57">
        <f>INDEX('1月'!$A$1:$E$2000,ROW()-$B$5+2,1)</f>
        <v>0</v>
      </c>
      <c r="B1265" s="55" t="str">
        <f>INDEX('1月'!$A$1:$E$2000,ROW()-$B$5+2,2)&amp;IF(INDEX('1月'!$A$1:$E$2000,ROW()-$B$5+2,3)="","","／"&amp;INDEX('1月'!$A$1:$E$2000,ROW()-$B$5+2,3))</f>
        <v/>
      </c>
      <c r="C1265" s="57">
        <f>INDEX('1月'!$A$1:$E$2000,ROW()-$B$5+2,4)</f>
        <v>0</v>
      </c>
      <c r="D1265" s="64">
        <f>INDEX('1月'!$A$1:$E$2000,ROW()-$B$5+2,5)</f>
        <v>0</v>
      </c>
      <c r="E1265" s="65">
        <f>DATE(設定・集計!$B$2,INT(A1265/100),A1265-INT(A1265/100)*100)</f>
        <v>43799</v>
      </c>
      <c r="F1265" t="str">
        <f t="shared" si="38"/>
        <v/>
      </c>
      <c r="G1265" t="str">
        <f t="shared" si="39"/>
        <v/>
      </c>
    </row>
    <row r="1266" spans="1:7">
      <c r="A1266" s="57">
        <f>INDEX('1月'!$A$1:$E$2000,ROW()-$B$5+2,1)</f>
        <v>0</v>
      </c>
      <c r="B1266" s="55" t="str">
        <f>INDEX('1月'!$A$1:$E$2000,ROW()-$B$5+2,2)&amp;IF(INDEX('1月'!$A$1:$E$2000,ROW()-$B$5+2,3)="","","／"&amp;INDEX('1月'!$A$1:$E$2000,ROW()-$B$5+2,3))</f>
        <v/>
      </c>
      <c r="C1266" s="57">
        <f>INDEX('1月'!$A$1:$E$2000,ROW()-$B$5+2,4)</f>
        <v>0</v>
      </c>
      <c r="D1266" s="64">
        <f>INDEX('1月'!$A$1:$E$2000,ROW()-$B$5+2,5)</f>
        <v>0</v>
      </c>
      <c r="E1266" s="65">
        <f>DATE(設定・集計!$B$2,INT(A1266/100),A1266-INT(A1266/100)*100)</f>
        <v>43799</v>
      </c>
      <c r="F1266" t="str">
        <f t="shared" si="38"/>
        <v/>
      </c>
      <c r="G1266" t="str">
        <f t="shared" si="39"/>
        <v/>
      </c>
    </row>
    <row r="1267" spans="1:7">
      <c r="A1267" s="57">
        <f>INDEX('1月'!$A$1:$E$2000,ROW()-$B$5+2,1)</f>
        <v>0</v>
      </c>
      <c r="B1267" s="55" t="str">
        <f>INDEX('1月'!$A$1:$E$2000,ROW()-$B$5+2,2)&amp;IF(INDEX('1月'!$A$1:$E$2000,ROW()-$B$5+2,3)="","","／"&amp;INDEX('1月'!$A$1:$E$2000,ROW()-$B$5+2,3))</f>
        <v/>
      </c>
      <c r="C1267" s="57">
        <f>INDEX('1月'!$A$1:$E$2000,ROW()-$B$5+2,4)</f>
        <v>0</v>
      </c>
      <c r="D1267" s="64">
        <f>INDEX('1月'!$A$1:$E$2000,ROW()-$B$5+2,5)</f>
        <v>0</v>
      </c>
      <c r="E1267" s="65">
        <f>DATE(設定・集計!$B$2,INT(A1267/100),A1267-INT(A1267/100)*100)</f>
        <v>43799</v>
      </c>
      <c r="F1267" t="str">
        <f t="shared" si="38"/>
        <v/>
      </c>
      <c r="G1267" t="str">
        <f t="shared" si="39"/>
        <v/>
      </c>
    </row>
    <row r="1268" spans="1:7">
      <c r="A1268" s="57">
        <f>INDEX('1月'!$A$1:$E$2000,ROW()-$B$5+2,1)</f>
        <v>0</v>
      </c>
      <c r="B1268" s="55" t="str">
        <f>INDEX('1月'!$A$1:$E$2000,ROW()-$B$5+2,2)&amp;IF(INDEX('1月'!$A$1:$E$2000,ROW()-$B$5+2,3)="","","／"&amp;INDEX('1月'!$A$1:$E$2000,ROW()-$B$5+2,3))</f>
        <v/>
      </c>
      <c r="C1268" s="57">
        <f>INDEX('1月'!$A$1:$E$2000,ROW()-$B$5+2,4)</f>
        <v>0</v>
      </c>
      <c r="D1268" s="64">
        <f>INDEX('1月'!$A$1:$E$2000,ROW()-$B$5+2,5)</f>
        <v>0</v>
      </c>
      <c r="E1268" s="65">
        <f>DATE(設定・集計!$B$2,INT(A1268/100),A1268-INT(A1268/100)*100)</f>
        <v>43799</v>
      </c>
      <c r="F1268" t="str">
        <f t="shared" si="38"/>
        <v/>
      </c>
      <c r="G1268" t="str">
        <f t="shared" si="39"/>
        <v/>
      </c>
    </row>
    <row r="1269" spans="1:7">
      <c r="A1269" s="57">
        <f>INDEX('1月'!$A$1:$E$2000,ROW()-$B$5+2,1)</f>
        <v>0</v>
      </c>
      <c r="B1269" s="55" t="str">
        <f>INDEX('1月'!$A$1:$E$2000,ROW()-$B$5+2,2)&amp;IF(INDEX('1月'!$A$1:$E$2000,ROW()-$B$5+2,3)="","","／"&amp;INDEX('1月'!$A$1:$E$2000,ROW()-$B$5+2,3))</f>
        <v/>
      </c>
      <c r="C1269" s="57">
        <f>INDEX('1月'!$A$1:$E$2000,ROW()-$B$5+2,4)</f>
        <v>0</v>
      </c>
      <c r="D1269" s="64">
        <f>INDEX('1月'!$A$1:$E$2000,ROW()-$B$5+2,5)</f>
        <v>0</v>
      </c>
      <c r="E1269" s="65">
        <f>DATE(設定・集計!$B$2,INT(A1269/100),A1269-INT(A1269/100)*100)</f>
        <v>43799</v>
      </c>
      <c r="F1269" t="str">
        <f t="shared" si="38"/>
        <v/>
      </c>
      <c r="G1269" t="str">
        <f t="shared" si="39"/>
        <v/>
      </c>
    </row>
    <row r="1270" spans="1:7">
      <c r="A1270" s="57">
        <f>INDEX('1月'!$A$1:$E$2000,ROW()-$B$5+2,1)</f>
        <v>0</v>
      </c>
      <c r="B1270" s="55" t="str">
        <f>INDEX('1月'!$A$1:$E$2000,ROW()-$B$5+2,2)&amp;IF(INDEX('1月'!$A$1:$E$2000,ROW()-$B$5+2,3)="","","／"&amp;INDEX('1月'!$A$1:$E$2000,ROW()-$B$5+2,3))</f>
        <v/>
      </c>
      <c r="C1270" s="57">
        <f>INDEX('1月'!$A$1:$E$2000,ROW()-$B$5+2,4)</f>
        <v>0</v>
      </c>
      <c r="D1270" s="64">
        <f>INDEX('1月'!$A$1:$E$2000,ROW()-$B$5+2,5)</f>
        <v>0</v>
      </c>
      <c r="E1270" s="65">
        <f>DATE(設定・集計!$B$2,INT(A1270/100),A1270-INT(A1270/100)*100)</f>
        <v>43799</v>
      </c>
      <c r="F1270" t="str">
        <f t="shared" si="38"/>
        <v/>
      </c>
      <c r="G1270" t="str">
        <f t="shared" si="39"/>
        <v/>
      </c>
    </row>
    <row r="1271" spans="1:7">
      <c r="A1271" s="57">
        <f>INDEX('1月'!$A$1:$E$2000,ROW()-$B$5+2,1)</f>
        <v>0</v>
      </c>
      <c r="B1271" s="55" t="str">
        <f>INDEX('1月'!$A$1:$E$2000,ROW()-$B$5+2,2)&amp;IF(INDEX('1月'!$A$1:$E$2000,ROW()-$B$5+2,3)="","","／"&amp;INDEX('1月'!$A$1:$E$2000,ROW()-$B$5+2,3))</f>
        <v/>
      </c>
      <c r="C1271" s="57">
        <f>INDEX('1月'!$A$1:$E$2000,ROW()-$B$5+2,4)</f>
        <v>0</v>
      </c>
      <c r="D1271" s="64">
        <f>INDEX('1月'!$A$1:$E$2000,ROW()-$B$5+2,5)</f>
        <v>0</v>
      </c>
      <c r="E1271" s="65">
        <f>DATE(設定・集計!$B$2,INT(A1271/100),A1271-INT(A1271/100)*100)</f>
        <v>43799</v>
      </c>
      <c r="F1271" t="str">
        <f t="shared" si="38"/>
        <v/>
      </c>
      <c r="G1271" t="str">
        <f t="shared" si="39"/>
        <v/>
      </c>
    </row>
    <row r="1272" spans="1:7">
      <c r="A1272" s="57">
        <f>INDEX('1月'!$A$1:$E$2000,ROW()-$B$5+2,1)</f>
        <v>0</v>
      </c>
      <c r="B1272" s="55" t="str">
        <f>INDEX('1月'!$A$1:$E$2000,ROW()-$B$5+2,2)&amp;IF(INDEX('1月'!$A$1:$E$2000,ROW()-$B$5+2,3)="","","／"&amp;INDEX('1月'!$A$1:$E$2000,ROW()-$B$5+2,3))</f>
        <v/>
      </c>
      <c r="C1272" s="57">
        <f>INDEX('1月'!$A$1:$E$2000,ROW()-$B$5+2,4)</f>
        <v>0</v>
      </c>
      <c r="D1272" s="64">
        <f>INDEX('1月'!$A$1:$E$2000,ROW()-$B$5+2,5)</f>
        <v>0</v>
      </c>
      <c r="E1272" s="65">
        <f>DATE(設定・集計!$B$2,INT(A1272/100),A1272-INT(A1272/100)*100)</f>
        <v>43799</v>
      </c>
      <c r="F1272" t="str">
        <f t="shared" si="38"/>
        <v/>
      </c>
      <c r="G1272" t="str">
        <f t="shared" si="39"/>
        <v/>
      </c>
    </row>
    <row r="1273" spans="1:7">
      <c r="A1273" s="57">
        <f>INDEX('1月'!$A$1:$E$2000,ROW()-$B$5+2,1)</f>
        <v>0</v>
      </c>
      <c r="B1273" s="55" t="str">
        <f>INDEX('1月'!$A$1:$E$2000,ROW()-$B$5+2,2)&amp;IF(INDEX('1月'!$A$1:$E$2000,ROW()-$B$5+2,3)="","","／"&amp;INDEX('1月'!$A$1:$E$2000,ROW()-$B$5+2,3))</f>
        <v/>
      </c>
      <c r="C1273" s="57">
        <f>INDEX('1月'!$A$1:$E$2000,ROW()-$B$5+2,4)</f>
        <v>0</v>
      </c>
      <c r="D1273" s="64">
        <f>INDEX('1月'!$A$1:$E$2000,ROW()-$B$5+2,5)</f>
        <v>0</v>
      </c>
      <c r="E1273" s="65">
        <f>DATE(設定・集計!$B$2,INT(A1273/100),A1273-INT(A1273/100)*100)</f>
        <v>43799</v>
      </c>
      <c r="F1273" t="str">
        <f t="shared" si="38"/>
        <v/>
      </c>
      <c r="G1273" t="str">
        <f t="shared" si="39"/>
        <v/>
      </c>
    </row>
    <row r="1274" spans="1:7">
      <c r="A1274" s="57">
        <f>INDEX('1月'!$A$1:$E$2000,ROW()-$B$5+2,1)</f>
        <v>0</v>
      </c>
      <c r="B1274" s="55" t="str">
        <f>INDEX('1月'!$A$1:$E$2000,ROW()-$B$5+2,2)&amp;IF(INDEX('1月'!$A$1:$E$2000,ROW()-$B$5+2,3)="","","／"&amp;INDEX('1月'!$A$1:$E$2000,ROW()-$B$5+2,3))</f>
        <v/>
      </c>
      <c r="C1274" s="57">
        <f>INDEX('1月'!$A$1:$E$2000,ROW()-$B$5+2,4)</f>
        <v>0</v>
      </c>
      <c r="D1274" s="64">
        <f>INDEX('1月'!$A$1:$E$2000,ROW()-$B$5+2,5)</f>
        <v>0</v>
      </c>
      <c r="E1274" s="65">
        <f>DATE(設定・集計!$B$2,INT(A1274/100),A1274-INT(A1274/100)*100)</f>
        <v>43799</v>
      </c>
      <c r="F1274" t="str">
        <f t="shared" si="38"/>
        <v/>
      </c>
      <c r="G1274" t="str">
        <f t="shared" si="39"/>
        <v/>
      </c>
    </row>
    <row r="1275" spans="1:7">
      <c r="A1275" s="57">
        <f>INDEX('1月'!$A$1:$E$2000,ROW()-$B$5+2,1)</f>
        <v>0</v>
      </c>
      <c r="B1275" s="55" t="str">
        <f>INDEX('1月'!$A$1:$E$2000,ROW()-$B$5+2,2)&amp;IF(INDEX('1月'!$A$1:$E$2000,ROW()-$B$5+2,3)="","","／"&amp;INDEX('1月'!$A$1:$E$2000,ROW()-$B$5+2,3))</f>
        <v/>
      </c>
      <c r="C1275" s="57">
        <f>INDEX('1月'!$A$1:$E$2000,ROW()-$B$5+2,4)</f>
        <v>0</v>
      </c>
      <c r="D1275" s="64">
        <f>INDEX('1月'!$A$1:$E$2000,ROW()-$B$5+2,5)</f>
        <v>0</v>
      </c>
      <c r="E1275" s="65">
        <f>DATE(設定・集計!$B$2,INT(A1275/100),A1275-INT(A1275/100)*100)</f>
        <v>43799</v>
      </c>
      <c r="F1275" t="str">
        <f t="shared" si="38"/>
        <v/>
      </c>
      <c r="G1275" t="str">
        <f t="shared" si="39"/>
        <v/>
      </c>
    </row>
    <row r="1276" spans="1:7">
      <c r="A1276" s="57">
        <f>INDEX('1月'!$A$1:$E$2000,ROW()-$B$5+2,1)</f>
        <v>0</v>
      </c>
      <c r="B1276" s="55" t="str">
        <f>INDEX('1月'!$A$1:$E$2000,ROW()-$B$5+2,2)&amp;IF(INDEX('1月'!$A$1:$E$2000,ROW()-$B$5+2,3)="","","／"&amp;INDEX('1月'!$A$1:$E$2000,ROW()-$B$5+2,3))</f>
        <v/>
      </c>
      <c r="C1276" s="57">
        <f>INDEX('1月'!$A$1:$E$2000,ROW()-$B$5+2,4)</f>
        <v>0</v>
      </c>
      <c r="D1276" s="64">
        <f>INDEX('1月'!$A$1:$E$2000,ROW()-$B$5+2,5)</f>
        <v>0</v>
      </c>
      <c r="E1276" s="65">
        <f>DATE(設定・集計!$B$2,INT(A1276/100),A1276-INT(A1276/100)*100)</f>
        <v>43799</v>
      </c>
      <c r="F1276" t="str">
        <f t="shared" si="38"/>
        <v/>
      </c>
      <c r="G1276" t="str">
        <f t="shared" si="39"/>
        <v/>
      </c>
    </row>
    <row r="1277" spans="1:7">
      <c r="A1277" s="57">
        <f>INDEX('1月'!$A$1:$E$2000,ROW()-$B$5+2,1)</f>
        <v>0</v>
      </c>
      <c r="B1277" s="55" t="str">
        <f>INDEX('1月'!$A$1:$E$2000,ROW()-$B$5+2,2)&amp;IF(INDEX('1月'!$A$1:$E$2000,ROW()-$B$5+2,3)="","","／"&amp;INDEX('1月'!$A$1:$E$2000,ROW()-$B$5+2,3))</f>
        <v/>
      </c>
      <c r="C1277" s="57">
        <f>INDEX('1月'!$A$1:$E$2000,ROW()-$B$5+2,4)</f>
        <v>0</v>
      </c>
      <c r="D1277" s="64">
        <f>INDEX('1月'!$A$1:$E$2000,ROW()-$B$5+2,5)</f>
        <v>0</v>
      </c>
      <c r="E1277" s="65">
        <f>DATE(設定・集計!$B$2,INT(A1277/100),A1277-INT(A1277/100)*100)</f>
        <v>43799</v>
      </c>
      <c r="F1277" t="str">
        <f t="shared" si="38"/>
        <v/>
      </c>
      <c r="G1277" t="str">
        <f t="shared" si="39"/>
        <v/>
      </c>
    </row>
    <row r="1278" spans="1:7">
      <c r="A1278" s="57">
        <f>INDEX('1月'!$A$1:$E$2000,ROW()-$B$5+2,1)</f>
        <v>0</v>
      </c>
      <c r="B1278" s="55" t="str">
        <f>INDEX('1月'!$A$1:$E$2000,ROW()-$B$5+2,2)&amp;IF(INDEX('1月'!$A$1:$E$2000,ROW()-$B$5+2,3)="","","／"&amp;INDEX('1月'!$A$1:$E$2000,ROW()-$B$5+2,3))</f>
        <v/>
      </c>
      <c r="C1278" s="57">
        <f>INDEX('1月'!$A$1:$E$2000,ROW()-$B$5+2,4)</f>
        <v>0</v>
      </c>
      <c r="D1278" s="64">
        <f>INDEX('1月'!$A$1:$E$2000,ROW()-$B$5+2,5)</f>
        <v>0</v>
      </c>
      <c r="E1278" s="65">
        <f>DATE(設定・集計!$B$2,INT(A1278/100),A1278-INT(A1278/100)*100)</f>
        <v>43799</v>
      </c>
      <c r="F1278" t="str">
        <f t="shared" si="38"/>
        <v/>
      </c>
      <c r="G1278" t="str">
        <f t="shared" si="39"/>
        <v/>
      </c>
    </row>
    <row r="1279" spans="1:7">
      <c r="A1279" s="57">
        <f>INDEX('1月'!$A$1:$E$2000,ROW()-$B$5+2,1)</f>
        <v>0</v>
      </c>
      <c r="B1279" s="55" t="str">
        <f>INDEX('1月'!$A$1:$E$2000,ROW()-$B$5+2,2)&amp;IF(INDEX('1月'!$A$1:$E$2000,ROW()-$B$5+2,3)="","","／"&amp;INDEX('1月'!$A$1:$E$2000,ROW()-$B$5+2,3))</f>
        <v/>
      </c>
      <c r="C1279" s="57">
        <f>INDEX('1月'!$A$1:$E$2000,ROW()-$B$5+2,4)</f>
        <v>0</v>
      </c>
      <c r="D1279" s="64">
        <f>INDEX('1月'!$A$1:$E$2000,ROW()-$B$5+2,5)</f>
        <v>0</v>
      </c>
      <c r="E1279" s="65">
        <f>DATE(設定・集計!$B$2,INT(A1279/100),A1279-INT(A1279/100)*100)</f>
        <v>43799</v>
      </c>
      <c r="F1279" t="str">
        <f t="shared" si="38"/>
        <v/>
      </c>
      <c r="G1279" t="str">
        <f t="shared" si="39"/>
        <v/>
      </c>
    </row>
    <row r="1280" spans="1:7">
      <c r="A1280" s="57">
        <f>INDEX('1月'!$A$1:$E$2000,ROW()-$B$5+2,1)</f>
        <v>0</v>
      </c>
      <c r="B1280" s="55" t="str">
        <f>INDEX('1月'!$A$1:$E$2000,ROW()-$B$5+2,2)&amp;IF(INDEX('1月'!$A$1:$E$2000,ROW()-$B$5+2,3)="","","／"&amp;INDEX('1月'!$A$1:$E$2000,ROW()-$B$5+2,3))</f>
        <v/>
      </c>
      <c r="C1280" s="57">
        <f>INDEX('1月'!$A$1:$E$2000,ROW()-$B$5+2,4)</f>
        <v>0</v>
      </c>
      <c r="D1280" s="64">
        <f>INDEX('1月'!$A$1:$E$2000,ROW()-$B$5+2,5)</f>
        <v>0</v>
      </c>
      <c r="E1280" s="65">
        <f>DATE(設定・集計!$B$2,INT(A1280/100),A1280-INT(A1280/100)*100)</f>
        <v>43799</v>
      </c>
      <c r="F1280" t="str">
        <f t="shared" si="38"/>
        <v/>
      </c>
      <c r="G1280" t="str">
        <f t="shared" si="39"/>
        <v/>
      </c>
    </row>
    <row r="1281" spans="1:7">
      <c r="A1281" s="57">
        <f>INDEX('1月'!$A$1:$E$2000,ROW()-$B$5+2,1)</f>
        <v>0</v>
      </c>
      <c r="B1281" s="55" t="str">
        <f>INDEX('1月'!$A$1:$E$2000,ROW()-$B$5+2,2)&amp;IF(INDEX('1月'!$A$1:$E$2000,ROW()-$B$5+2,3)="","","／"&amp;INDEX('1月'!$A$1:$E$2000,ROW()-$B$5+2,3))</f>
        <v/>
      </c>
      <c r="C1281" s="57">
        <f>INDEX('1月'!$A$1:$E$2000,ROW()-$B$5+2,4)</f>
        <v>0</v>
      </c>
      <c r="D1281" s="64">
        <f>INDEX('1月'!$A$1:$E$2000,ROW()-$B$5+2,5)</f>
        <v>0</v>
      </c>
      <c r="E1281" s="65">
        <f>DATE(設定・集計!$B$2,INT(A1281/100),A1281-INT(A1281/100)*100)</f>
        <v>43799</v>
      </c>
      <c r="F1281" t="str">
        <f t="shared" si="38"/>
        <v/>
      </c>
      <c r="G1281" t="str">
        <f t="shared" si="39"/>
        <v/>
      </c>
    </row>
    <row r="1282" spans="1:7">
      <c r="A1282" s="57">
        <f>INDEX('1月'!$A$1:$E$2000,ROW()-$B$5+2,1)</f>
        <v>0</v>
      </c>
      <c r="B1282" s="55" t="str">
        <f>INDEX('1月'!$A$1:$E$2000,ROW()-$B$5+2,2)&amp;IF(INDEX('1月'!$A$1:$E$2000,ROW()-$B$5+2,3)="","","／"&amp;INDEX('1月'!$A$1:$E$2000,ROW()-$B$5+2,3))</f>
        <v/>
      </c>
      <c r="C1282" s="57">
        <f>INDEX('1月'!$A$1:$E$2000,ROW()-$B$5+2,4)</f>
        <v>0</v>
      </c>
      <c r="D1282" s="64">
        <f>INDEX('1月'!$A$1:$E$2000,ROW()-$B$5+2,5)</f>
        <v>0</v>
      </c>
      <c r="E1282" s="65">
        <f>DATE(設定・集計!$B$2,INT(A1282/100),A1282-INT(A1282/100)*100)</f>
        <v>43799</v>
      </c>
      <c r="F1282" t="str">
        <f t="shared" si="38"/>
        <v/>
      </c>
      <c r="G1282" t="str">
        <f t="shared" si="39"/>
        <v/>
      </c>
    </row>
    <row r="1283" spans="1:7">
      <c r="A1283" s="57">
        <f>INDEX('1月'!$A$1:$E$2000,ROW()-$B$5+2,1)</f>
        <v>0</v>
      </c>
      <c r="B1283" s="55" t="str">
        <f>INDEX('1月'!$A$1:$E$2000,ROW()-$B$5+2,2)&amp;IF(INDEX('1月'!$A$1:$E$2000,ROW()-$B$5+2,3)="","","／"&amp;INDEX('1月'!$A$1:$E$2000,ROW()-$B$5+2,3))</f>
        <v/>
      </c>
      <c r="C1283" s="57">
        <f>INDEX('1月'!$A$1:$E$2000,ROW()-$B$5+2,4)</f>
        <v>0</v>
      </c>
      <c r="D1283" s="64">
        <f>INDEX('1月'!$A$1:$E$2000,ROW()-$B$5+2,5)</f>
        <v>0</v>
      </c>
      <c r="E1283" s="65">
        <f>DATE(設定・集計!$B$2,INT(A1283/100),A1283-INT(A1283/100)*100)</f>
        <v>43799</v>
      </c>
      <c r="F1283" t="str">
        <f t="shared" si="38"/>
        <v/>
      </c>
      <c r="G1283" t="str">
        <f t="shared" si="39"/>
        <v/>
      </c>
    </row>
    <row r="1284" spans="1:7">
      <c r="A1284" s="57">
        <f>INDEX('1月'!$A$1:$E$2000,ROW()-$B$5+2,1)</f>
        <v>0</v>
      </c>
      <c r="B1284" s="55" t="str">
        <f>INDEX('1月'!$A$1:$E$2000,ROW()-$B$5+2,2)&amp;IF(INDEX('1月'!$A$1:$E$2000,ROW()-$B$5+2,3)="","","／"&amp;INDEX('1月'!$A$1:$E$2000,ROW()-$B$5+2,3))</f>
        <v/>
      </c>
      <c r="C1284" s="57">
        <f>INDEX('1月'!$A$1:$E$2000,ROW()-$B$5+2,4)</f>
        <v>0</v>
      </c>
      <c r="D1284" s="64">
        <f>INDEX('1月'!$A$1:$E$2000,ROW()-$B$5+2,5)</f>
        <v>0</v>
      </c>
      <c r="E1284" s="65">
        <f>DATE(設定・集計!$B$2,INT(A1284/100),A1284-INT(A1284/100)*100)</f>
        <v>43799</v>
      </c>
      <c r="F1284" t="str">
        <f t="shared" si="38"/>
        <v/>
      </c>
      <c r="G1284" t="str">
        <f t="shared" si="39"/>
        <v/>
      </c>
    </row>
    <row r="1285" spans="1:7">
      <c r="A1285" s="57">
        <f>INDEX('1月'!$A$1:$E$2000,ROW()-$B$5+2,1)</f>
        <v>0</v>
      </c>
      <c r="B1285" s="55" t="str">
        <f>INDEX('1月'!$A$1:$E$2000,ROW()-$B$5+2,2)&amp;IF(INDEX('1月'!$A$1:$E$2000,ROW()-$B$5+2,3)="","","／"&amp;INDEX('1月'!$A$1:$E$2000,ROW()-$B$5+2,3))</f>
        <v/>
      </c>
      <c r="C1285" s="57">
        <f>INDEX('1月'!$A$1:$E$2000,ROW()-$B$5+2,4)</f>
        <v>0</v>
      </c>
      <c r="D1285" s="64">
        <f>INDEX('1月'!$A$1:$E$2000,ROW()-$B$5+2,5)</f>
        <v>0</v>
      </c>
      <c r="E1285" s="65">
        <f>DATE(設定・集計!$B$2,INT(A1285/100),A1285-INT(A1285/100)*100)</f>
        <v>43799</v>
      </c>
      <c r="F1285" t="str">
        <f t="shared" si="38"/>
        <v/>
      </c>
      <c r="G1285" t="str">
        <f t="shared" si="39"/>
        <v/>
      </c>
    </row>
    <row r="1286" spans="1:7">
      <c r="A1286" s="57">
        <f>INDEX('1月'!$A$1:$E$2000,ROW()-$B$5+2,1)</f>
        <v>0</v>
      </c>
      <c r="B1286" s="55" t="str">
        <f>INDEX('1月'!$A$1:$E$2000,ROW()-$B$5+2,2)&amp;IF(INDEX('1月'!$A$1:$E$2000,ROW()-$B$5+2,3)="","","／"&amp;INDEX('1月'!$A$1:$E$2000,ROW()-$B$5+2,3))</f>
        <v/>
      </c>
      <c r="C1286" s="57">
        <f>INDEX('1月'!$A$1:$E$2000,ROW()-$B$5+2,4)</f>
        <v>0</v>
      </c>
      <c r="D1286" s="64">
        <f>INDEX('1月'!$A$1:$E$2000,ROW()-$B$5+2,5)</f>
        <v>0</v>
      </c>
      <c r="E1286" s="65">
        <f>DATE(設定・集計!$B$2,INT(A1286/100),A1286-INT(A1286/100)*100)</f>
        <v>43799</v>
      </c>
      <c r="F1286" t="str">
        <f t="shared" si="38"/>
        <v/>
      </c>
      <c r="G1286" t="str">
        <f t="shared" si="39"/>
        <v/>
      </c>
    </row>
    <row r="1287" spans="1:7">
      <c r="A1287" s="57">
        <f>INDEX('1月'!$A$1:$E$2000,ROW()-$B$5+2,1)</f>
        <v>0</v>
      </c>
      <c r="B1287" s="55" t="str">
        <f>INDEX('1月'!$A$1:$E$2000,ROW()-$B$5+2,2)&amp;IF(INDEX('1月'!$A$1:$E$2000,ROW()-$B$5+2,3)="","","／"&amp;INDEX('1月'!$A$1:$E$2000,ROW()-$B$5+2,3))</f>
        <v/>
      </c>
      <c r="C1287" s="57">
        <f>INDEX('1月'!$A$1:$E$2000,ROW()-$B$5+2,4)</f>
        <v>0</v>
      </c>
      <c r="D1287" s="64">
        <f>INDEX('1月'!$A$1:$E$2000,ROW()-$B$5+2,5)</f>
        <v>0</v>
      </c>
      <c r="E1287" s="65">
        <f>DATE(設定・集計!$B$2,INT(A1287/100),A1287-INT(A1287/100)*100)</f>
        <v>43799</v>
      </c>
      <c r="F1287" t="str">
        <f t="shared" si="38"/>
        <v/>
      </c>
      <c r="G1287" t="str">
        <f t="shared" si="39"/>
        <v/>
      </c>
    </row>
    <row r="1288" spans="1:7">
      <c r="A1288" s="57">
        <f>INDEX('1月'!$A$1:$E$2000,ROW()-$B$5+2,1)</f>
        <v>0</v>
      </c>
      <c r="B1288" s="55" t="str">
        <f>INDEX('1月'!$A$1:$E$2000,ROW()-$B$5+2,2)&amp;IF(INDEX('1月'!$A$1:$E$2000,ROW()-$B$5+2,3)="","","／"&amp;INDEX('1月'!$A$1:$E$2000,ROW()-$B$5+2,3))</f>
        <v/>
      </c>
      <c r="C1288" s="57">
        <f>INDEX('1月'!$A$1:$E$2000,ROW()-$B$5+2,4)</f>
        <v>0</v>
      </c>
      <c r="D1288" s="64">
        <f>INDEX('1月'!$A$1:$E$2000,ROW()-$B$5+2,5)</f>
        <v>0</v>
      </c>
      <c r="E1288" s="65">
        <f>DATE(設定・集計!$B$2,INT(A1288/100),A1288-INT(A1288/100)*100)</f>
        <v>43799</v>
      </c>
      <c r="F1288" t="str">
        <f t="shared" si="38"/>
        <v/>
      </c>
      <c r="G1288" t="str">
        <f t="shared" si="39"/>
        <v/>
      </c>
    </row>
    <row r="1289" spans="1:7">
      <c r="A1289" s="57">
        <f>INDEX('1月'!$A$1:$E$2000,ROW()-$B$5+2,1)</f>
        <v>0</v>
      </c>
      <c r="B1289" s="55" t="str">
        <f>INDEX('1月'!$A$1:$E$2000,ROW()-$B$5+2,2)&amp;IF(INDEX('1月'!$A$1:$E$2000,ROW()-$B$5+2,3)="","","／"&amp;INDEX('1月'!$A$1:$E$2000,ROW()-$B$5+2,3))</f>
        <v/>
      </c>
      <c r="C1289" s="57">
        <f>INDEX('1月'!$A$1:$E$2000,ROW()-$B$5+2,4)</f>
        <v>0</v>
      </c>
      <c r="D1289" s="64">
        <f>INDEX('1月'!$A$1:$E$2000,ROW()-$B$5+2,5)</f>
        <v>0</v>
      </c>
      <c r="E1289" s="65">
        <f>DATE(設定・集計!$B$2,INT(A1289/100),A1289-INT(A1289/100)*100)</f>
        <v>43799</v>
      </c>
      <c r="F1289" t="str">
        <f t="shared" si="38"/>
        <v/>
      </c>
      <c r="G1289" t="str">
        <f t="shared" si="39"/>
        <v/>
      </c>
    </row>
    <row r="1290" spans="1:7">
      <c r="A1290" s="57">
        <f>INDEX('1月'!$A$1:$E$2000,ROW()-$B$5+2,1)</f>
        <v>0</v>
      </c>
      <c r="B1290" s="55" t="str">
        <f>INDEX('1月'!$A$1:$E$2000,ROW()-$B$5+2,2)&amp;IF(INDEX('1月'!$A$1:$E$2000,ROW()-$B$5+2,3)="","","／"&amp;INDEX('1月'!$A$1:$E$2000,ROW()-$B$5+2,3))</f>
        <v/>
      </c>
      <c r="C1290" s="57">
        <f>INDEX('1月'!$A$1:$E$2000,ROW()-$B$5+2,4)</f>
        <v>0</v>
      </c>
      <c r="D1290" s="64">
        <f>INDEX('1月'!$A$1:$E$2000,ROW()-$B$5+2,5)</f>
        <v>0</v>
      </c>
      <c r="E1290" s="65">
        <f>DATE(設定・集計!$B$2,INT(A1290/100),A1290-INT(A1290/100)*100)</f>
        <v>43799</v>
      </c>
      <c r="F1290" t="str">
        <f t="shared" si="38"/>
        <v/>
      </c>
      <c r="G1290" t="str">
        <f t="shared" si="39"/>
        <v/>
      </c>
    </row>
    <row r="1291" spans="1:7">
      <c r="A1291" s="57">
        <f>INDEX('1月'!$A$1:$E$2000,ROW()-$B$5+2,1)</f>
        <v>0</v>
      </c>
      <c r="B1291" s="55" t="str">
        <f>INDEX('1月'!$A$1:$E$2000,ROW()-$B$5+2,2)&amp;IF(INDEX('1月'!$A$1:$E$2000,ROW()-$B$5+2,3)="","","／"&amp;INDEX('1月'!$A$1:$E$2000,ROW()-$B$5+2,3))</f>
        <v/>
      </c>
      <c r="C1291" s="57">
        <f>INDEX('1月'!$A$1:$E$2000,ROW()-$B$5+2,4)</f>
        <v>0</v>
      </c>
      <c r="D1291" s="64">
        <f>INDEX('1月'!$A$1:$E$2000,ROW()-$B$5+2,5)</f>
        <v>0</v>
      </c>
      <c r="E1291" s="65">
        <f>DATE(設定・集計!$B$2,INT(A1291/100),A1291-INT(A1291/100)*100)</f>
        <v>43799</v>
      </c>
      <c r="F1291" t="str">
        <f t="shared" si="38"/>
        <v/>
      </c>
      <c r="G1291" t="str">
        <f t="shared" si="39"/>
        <v/>
      </c>
    </row>
    <row r="1292" spans="1:7">
      <c r="A1292" s="57">
        <f>INDEX('1月'!$A$1:$E$2000,ROW()-$B$5+2,1)</f>
        <v>0</v>
      </c>
      <c r="B1292" s="55" t="str">
        <f>INDEX('1月'!$A$1:$E$2000,ROW()-$B$5+2,2)&amp;IF(INDEX('1月'!$A$1:$E$2000,ROW()-$B$5+2,3)="","","／"&amp;INDEX('1月'!$A$1:$E$2000,ROW()-$B$5+2,3))</f>
        <v/>
      </c>
      <c r="C1292" s="57">
        <f>INDEX('1月'!$A$1:$E$2000,ROW()-$B$5+2,4)</f>
        <v>0</v>
      </c>
      <c r="D1292" s="64">
        <f>INDEX('1月'!$A$1:$E$2000,ROW()-$B$5+2,5)</f>
        <v>0</v>
      </c>
      <c r="E1292" s="65">
        <f>DATE(設定・集計!$B$2,INT(A1292/100),A1292-INT(A1292/100)*100)</f>
        <v>43799</v>
      </c>
      <c r="F1292" t="str">
        <f t="shared" si="38"/>
        <v/>
      </c>
      <c r="G1292" t="str">
        <f t="shared" si="39"/>
        <v/>
      </c>
    </row>
    <row r="1293" spans="1:7">
      <c r="A1293" s="57">
        <f>INDEX('1月'!$A$1:$E$2000,ROW()-$B$5+2,1)</f>
        <v>0</v>
      </c>
      <c r="B1293" s="55" t="str">
        <f>INDEX('1月'!$A$1:$E$2000,ROW()-$B$5+2,2)&amp;IF(INDEX('1月'!$A$1:$E$2000,ROW()-$B$5+2,3)="","","／"&amp;INDEX('1月'!$A$1:$E$2000,ROW()-$B$5+2,3))</f>
        <v/>
      </c>
      <c r="C1293" s="57">
        <f>INDEX('1月'!$A$1:$E$2000,ROW()-$B$5+2,4)</f>
        <v>0</v>
      </c>
      <c r="D1293" s="64">
        <f>INDEX('1月'!$A$1:$E$2000,ROW()-$B$5+2,5)</f>
        <v>0</v>
      </c>
      <c r="E1293" s="65">
        <f>DATE(設定・集計!$B$2,INT(A1293/100),A1293-INT(A1293/100)*100)</f>
        <v>43799</v>
      </c>
      <c r="F1293" t="str">
        <f t="shared" si="38"/>
        <v/>
      </c>
      <c r="G1293" t="str">
        <f t="shared" si="39"/>
        <v/>
      </c>
    </row>
    <row r="1294" spans="1:7">
      <c r="A1294" s="57">
        <f>INDEX('1月'!$A$1:$E$2000,ROW()-$B$5+2,1)</f>
        <v>0</v>
      </c>
      <c r="B1294" s="55" t="str">
        <f>INDEX('1月'!$A$1:$E$2000,ROW()-$B$5+2,2)&amp;IF(INDEX('1月'!$A$1:$E$2000,ROW()-$B$5+2,3)="","","／"&amp;INDEX('1月'!$A$1:$E$2000,ROW()-$B$5+2,3))</f>
        <v/>
      </c>
      <c r="C1294" s="57">
        <f>INDEX('1月'!$A$1:$E$2000,ROW()-$B$5+2,4)</f>
        <v>0</v>
      </c>
      <c r="D1294" s="64">
        <f>INDEX('1月'!$A$1:$E$2000,ROW()-$B$5+2,5)</f>
        <v>0</v>
      </c>
      <c r="E1294" s="65">
        <f>DATE(設定・集計!$B$2,INT(A1294/100),A1294-INT(A1294/100)*100)</f>
        <v>43799</v>
      </c>
      <c r="F1294" t="str">
        <f t="shared" si="38"/>
        <v/>
      </c>
      <c r="G1294" t="str">
        <f t="shared" si="39"/>
        <v/>
      </c>
    </row>
    <row r="1295" spans="1:7">
      <c r="A1295" s="57">
        <f>INDEX('1月'!$A$1:$E$2000,ROW()-$B$5+2,1)</f>
        <v>0</v>
      </c>
      <c r="B1295" s="55" t="str">
        <f>INDEX('1月'!$A$1:$E$2000,ROW()-$B$5+2,2)&amp;IF(INDEX('1月'!$A$1:$E$2000,ROW()-$B$5+2,3)="","","／"&amp;INDEX('1月'!$A$1:$E$2000,ROW()-$B$5+2,3))</f>
        <v/>
      </c>
      <c r="C1295" s="57">
        <f>INDEX('1月'!$A$1:$E$2000,ROW()-$B$5+2,4)</f>
        <v>0</v>
      </c>
      <c r="D1295" s="64">
        <f>INDEX('1月'!$A$1:$E$2000,ROW()-$B$5+2,5)</f>
        <v>0</v>
      </c>
      <c r="E1295" s="65">
        <f>DATE(設定・集計!$B$2,INT(A1295/100),A1295-INT(A1295/100)*100)</f>
        <v>43799</v>
      </c>
      <c r="F1295" t="str">
        <f t="shared" si="38"/>
        <v/>
      </c>
      <c r="G1295" t="str">
        <f t="shared" si="39"/>
        <v/>
      </c>
    </row>
    <row r="1296" spans="1:7">
      <c r="A1296" s="57">
        <f>INDEX('1月'!$A$1:$E$2000,ROW()-$B$5+2,1)</f>
        <v>0</v>
      </c>
      <c r="B1296" s="55" t="str">
        <f>INDEX('1月'!$A$1:$E$2000,ROW()-$B$5+2,2)&amp;IF(INDEX('1月'!$A$1:$E$2000,ROW()-$B$5+2,3)="","","／"&amp;INDEX('1月'!$A$1:$E$2000,ROW()-$B$5+2,3))</f>
        <v/>
      </c>
      <c r="C1296" s="57">
        <f>INDEX('1月'!$A$1:$E$2000,ROW()-$B$5+2,4)</f>
        <v>0</v>
      </c>
      <c r="D1296" s="64">
        <f>INDEX('1月'!$A$1:$E$2000,ROW()-$B$5+2,5)</f>
        <v>0</v>
      </c>
      <c r="E1296" s="65">
        <f>DATE(設定・集計!$B$2,INT(A1296/100),A1296-INT(A1296/100)*100)</f>
        <v>43799</v>
      </c>
      <c r="F1296" t="str">
        <f t="shared" si="38"/>
        <v/>
      </c>
      <c r="G1296" t="str">
        <f t="shared" si="39"/>
        <v/>
      </c>
    </row>
    <row r="1297" spans="1:7">
      <c r="A1297" s="57">
        <f>INDEX('1月'!$A$1:$E$2000,ROW()-$B$5+2,1)</f>
        <v>0</v>
      </c>
      <c r="B1297" s="55" t="str">
        <f>INDEX('1月'!$A$1:$E$2000,ROW()-$B$5+2,2)&amp;IF(INDEX('1月'!$A$1:$E$2000,ROW()-$B$5+2,3)="","","／"&amp;INDEX('1月'!$A$1:$E$2000,ROW()-$B$5+2,3))</f>
        <v/>
      </c>
      <c r="C1297" s="57">
        <f>INDEX('1月'!$A$1:$E$2000,ROW()-$B$5+2,4)</f>
        <v>0</v>
      </c>
      <c r="D1297" s="64">
        <f>INDEX('1月'!$A$1:$E$2000,ROW()-$B$5+2,5)</f>
        <v>0</v>
      </c>
      <c r="E1297" s="65">
        <f>DATE(設定・集計!$B$2,INT(A1297/100),A1297-INT(A1297/100)*100)</f>
        <v>43799</v>
      </c>
      <c r="F1297" t="str">
        <f t="shared" si="38"/>
        <v/>
      </c>
      <c r="G1297" t="str">
        <f t="shared" si="39"/>
        <v/>
      </c>
    </row>
    <row r="1298" spans="1:7">
      <c r="A1298" s="57">
        <f>INDEX('1月'!$A$1:$E$2000,ROW()-$B$5+2,1)</f>
        <v>0</v>
      </c>
      <c r="B1298" s="55" t="str">
        <f>INDEX('1月'!$A$1:$E$2000,ROW()-$B$5+2,2)&amp;IF(INDEX('1月'!$A$1:$E$2000,ROW()-$B$5+2,3)="","","／"&amp;INDEX('1月'!$A$1:$E$2000,ROW()-$B$5+2,3))</f>
        <v/>
      </c>
      <c r="C1298" s="57">
        <f>INDEX('1月'!$A$1:$E$2000,ROW()-$B$5+2,4)</f>
        <v>0</v>
      </c>
      <c r="D1298" s="64">
        <f>INDEX('1月'!$A$1:$E$2000,ROW()-$B$5+2,5)</f>
        <v>0</v>
      </c>
      <c r="E1298" s="65">
        <f>DATE(設定・集計!$B$2,INT(A1298/100),A1298-INT(A1298/100)*100)</f>
        <v>43799</v>
      </c>
      <c r="F1298" t="str">
        <f t="shared" si="38"/>
        <v/>
      </c>
      <c r="G1298" t="str">
        <f t="shared" si="39"/>
        <v/>
      </c>
    </row>
    <row r="1299" spans="1:7">
      <c r="A1299" s="57">
        <f>INDEX('1月'!$A$1:$E$2000,ROW()-$B$5+2,1)</f>
        <v>0</v>
      </c>
      <c r="B1299" s="55" t="str">
        <f>INDEX('1月'!$A$1:$E$2000,ROW()-$B$5+2,2)&amp;IF(INDEX('1月'!$A$1:$E$2000,ROW()-$B$5+2,3)="","","／"&amp;INDEX('1月'!$A$1:$E$2000,ROW()-$B$5+2,3))</f>
        <v/>
      </c>
      <c r="C1299" s="57">
        <f>INDEX('1月'!$A$1:$E$2000,ROW()-$B$5+2,4)</f>
        <v>0</v>
      </c>
      <c r="D1299" s="64">
        <f>INDEX('1月'!$A$1:$E$2000,ROW()-$B$5+2,5)</f>
        <v>0</v>
      </c>
      <c r="E1299" s="65">
        <f>DATE(設定・集計!$B$2,INT(A1299/100),A1299-INT(A1299/100)*100)</f>
        <v>43799</v>
      </c>
      <c r="F1299" t="str">
        <f t="shared" si="38"/>
        <v/>
      </c>
      <c r="G1299" t="str">
        <f t="shared" si="39"/>
        <v/>
      </c>
    </row>
    <row r="1300" spans="1:7">
      <c r="A1300" s="57">
        <f>INDEX('1月'!$A$1:$E$2000,ROW()-$B$5+2,1)</f>
        <v>0</v>
      </c>
      <c r="B1300" s="55" t="str">
        <f>INDEX('1月'!$A$1:$E$2000,ROW()-$B$5+2,2)&amp;IF(INDEX('1月'!$A$1:$E$2000,ROW()-$B$5+2,3)="","","／"&amp;INDEX('1月'!$A$1:$E$2000,ROW()-$B$5+2,3))</f>
        <v/>
      </c>
      <c r="C1300" s="57">
        <f>INDEX('1月'!$A$1:$E$2000,ROW()-$B$5+2,4)</f>
        <v>0</v>
      </c>
      <c r="D1300" s="64">
        <f>INDEX('1月'!$A$1:$E$2000,ROW()-$B$5+2,5)</f>
        <v>0</v>
      </c>
      <c r="E1300" s="65">
        <f>DATE(設定・集計!$B$2,INT(A1300/100),A1300-INT(A1300/100)*100)</f>
        <v>43799</v>
      </c>
      <c r="F1300" t="str">
        <f t="shared" si="38"/>
        <v/>
      </c>
      <c r="G1300" t="str">
        <f t="shared" si="39"/>
        <v/>
      </c>
    </row>
    <row r="1301" spans="1:7">
      <c r="A1301" s="57">
        <f>INDEX('1月'!$A$1:$E$2000,ROW()-$B$5+2,1)</f>
        <v>0</v>
      </c>
      <c r="B1301" s="55" t="str">
        <f>INDEX('1月'!$A$1:$E$2000,ROW()-$B$5+2,2)&amp;IF(INDEX('1月'!$A$1:$E$2000,ROW()-$B$5+2,3)="","","／"&amp;INDEX('1月'!$A$1:$E$2000,ROW()-$B$5+2,3))</f>
        <v/>
      </c>
      <c r="C1301" s="57">
        <f>INDEX('1月'!$A$1:$E$2000,ROW()-$B$5+2,4)</f>
        <v>0</v>
      </c>
      <c r="D1301" s="64">
        <f>INDEX('1月'!$A$1:$E$2000,ROW()-$B$5+2,5)</f>
        <v>0</v>
      </c>
      <c r="E1301" s="65">
        <f>DATE(設定・集計!$B$2,INT(A1301/100),A1301-INT(A1301/100)*100)</f>
        <v>43799</v>
      </c>
      <c r="F1301" t="str">
        <f t="shared" si="38"/>
        <v/>
      </c>
      <c r="G1301" t="str">
        <f t="shared" si="39"/>
        <v/>
      </c>
    </row>
    <row r="1302" spans="1:7">
      <c r="A1302" s="57">
        <f>INDEX('1月'!$A$1:$E$2000,ROW()-$B$5+2,1)</f>
        <v>0</v>
      </c>
      <c r="B1302" s="55" t="str">
        <f>INDEX('1月'!$A$1:$E$2000,ROW()-$B$5+2,2)&amp;IF(INDEX('1月'!$A$1:$E$2000,ROW()-$B$5+2,3)="","","／"&amp;INDEX('1月'!$A$1:$E$2000,ROW()-$B$5+2,3))</f>
        <v/>
      </c>
      <c r="C1302" s="57">
        <f>INDEX('1月'!$A$1:$E$2000,ROW()-$B$5+2,4)</f>
        <v>0</v>
      </c>
      <c r="D1302" s="64">
        <f>INDEX('1月'!$A$1:$E$2000,ROW()-$B$5+2,5)</f>
        <v>0</v>
      </c>
      <c r="E1302" s="65">
        <f>DATE(設定・集計!$B$2,INT(A1302/100),A1302-INT(A1302/100)*100)</f>
        <v>43799</v>
      </c>
      <c r="F1302" t="str">
        <f t="shared" si="38"/>
        <v/>
      </c>
      <c r="G1302" t="str">
        <f t="shared" si="39"/>
        <v/>
      </c>
    </row>
    <row r="1303" spans="1:7">
      <c r="A1303" s="57">
        <f>INDEX('1月'!$A$1:$E$2000,ROW()-$B$5+2,1)</f>
        <v>0</v>
      </c>
      <c r="B1303" s="55" t="str">
        <f>INDEX('1月'!$A$1:$E$2000,ROW()-$B$5+2,2)&amp;IF(INDEX('1月'!$A$1:$E$2000,ROW()-$B$5+2,3)="","","／"&amp;INDEX('1月'!$A$1:$E$2000,ROW()-$B$5+2,3))</f>
        <v/>
      </c>
      <c r="C1303" s="57">
        <f>INDEX('1月'!$A$1:$E$2000,ROW()-$B$5+2,4)</f>
        <v>0</v>
      </c>
      <c r="D1303" s="64">
        <f>INDEX('1月'!$A$1:$E$2000,ROW()-$B$5+2,5)</f>
        <v>0</v>
      </c>
      <c r="E1303" s="65">
        <f>DATE(設定・集計!$B$2,INT(A1303/100),A1303-INT(A1303/100)*100)</f>
        <v>43799</v>
      </c>
      <c r="F1303" t="str">
        <f t="shared" si="38"/>
        <v/>
      </c>
      <c r="G1303" t="str">
        <f t="shared" si="39"/>
        <v/>
      </c>
    </row>
    <row r="1304" spans="1:7">
      <c r="A1304" s="57">
        <f>INDEX('1月'!$A$1:$E$2000,ROW()-$B$5+2,1)</f>
        <v>0</v>
      </c>
      <c r="B1304" s="55" t="str">
        <f>INDEX('1月'!$A$1:$E$2000,ROW()-$B$5+2,2)&amp;IF(INDEX('1月'!$A$1:$E$2000,ROW()-$B$5+2,3)="","","／"&amp;INDEX('1月'!$A$1:$E$2000,ROW()-$B$5+2,3))</f>
        <v/>
      </c>
      <c r="C1304" s="57">
        <f>INDEX('1月'!$A$1:$E$2000,ROW()-$B$5+2,4)</f>
        <v>0</v>
      </c>
      <c r="D1304" s="64">
        <f>INDEX('1月'!$A$1:$E$2000,ROW()-$B$5+2,5)</f>
        <v>0</v>
      </c>
      <c r="E1304" s="65">
        <f>DATE(設定・集計!$B$2,INT(A1304/100),A1304-INT(A1304/100)*100)</f>
        <v>43799</v>
      </c>
      <c r="F1304" t="str">
        <f t="shared" si="38"/>
        <v/>
      </c>
      <c r="G1304" t="str">
        <f t="shared" si="39"/>
        <v/>
      </c>
    </row>
    <row r="1305" spans="1:7">
      <c r="A1305" s="57">
        <f>INDEX('1月'!$A$1:$E$2000,ROW()-$B$5+2,1)</f>
        <v>0</v>
      </c>
      <c r="B1305" s="55" t="str">
        <f>INDEX('1月'!$A$1:$E$2000,ROW()-$B$5+2,2)&amp;IF(INDEX('1月'!$A$1:$E$2000,ROW()-$B$5+2,3)="","","／"&amp;INDEX('1月'!$A$1:$E$2000,ROW()-$B$5+2,3))</f>
        <v/>
      </c>
      <c r="C1305" s="57">
        <f>INDEX('1月'!$A$1:$E$2000,ROW()-$B$5+2,4)</f>
        <v>0</v>
      </c>
      <c r="D1305" s="64">
        <f>INDEX('1月'!$A$1:$E$2000,ROW()-$B$5+2,5)</f>
        <v>0</v>
      </c>
      <c r="E1305" s="65">
        <f>DATE(設定・集計!$B$2,INT(A1305/100),A1305-INT(A1305/100)*100)</f>
        <v>43799</v>
      </c>
      <c r="F1305" t="str">
        <f t="shared" si="38"/>
        <v/>
      </c>
      <c r="G1305" t="str">
        <f t="shared" si="39"/>
        <v/>
      </c>
    </row>
    <row r="1306" spans="1:7">
      <c r="A1306" s="57">
        <f>INDEX('1月'!$A$1:$E$2000,ROW()-$B$5+2,1)</f>
        <v>0</v>
      </c>
      <c r="B1306" s="55" t="str">
        <f>INDEX('1月'!$A$1:$E$2000,ROW()-$B$5+2,2)&amp;IF(INDEX('1月'!$A$1:$E$2000,ROW()-$B$5+2,3)="","","／"&amp;INDEX('1月'!$A$1:$E$2000,ROW()-$B$5+2,3))</f>
        <v/>
      </c>
      <c r="C1306" s="57">
        <f>INDEX('1月'!$A$1:$E$2000,ROW()-$B$5+2,4)</f>
        <v>0</v>
      </c>
      <c r="D1306" s="64">
        <f>INDEX('1月'!$A$1:$E$2000,ROW()-$B$5+2,5)</f>
        <v>0</v>
      </c>
      <c r="E1306" s="65">
        <f>DATE(設定・集計!$B$2,INT(A1306/100),A1306-INT(A1306/100)*100)</f>
        <v>43799</v>
      </c>
      <c r="F1306" t="str">
        <f t="shared" si="38"/>
        <v/>
      </c>
      <c r="G1306" t="str">
        <f t="shared" si="39"/>
        <v/>
      </c>
    </row>
    <row r="1307" spans="1:7">
      <c r="A1307" s="57">
        <f>INDEX('1月'!$A$1:$E$2000,ROW()-$B$5+2,1)</f>
        <v>0</v>
      </c>
      <c r="B1307" s="55" t="str">
        <f>INDEX('1月'!$A$1:$E$2000,ROW()-$B$5+2,2)&amp;IF(INDEX('1月'!$A$1:$E$2000,ROW()-$B$5+2,3)="","","／"&amp;INDEX('1月'!$A$1:$E$2000,ROW()-$B$5+2,3))</f>
        <v/>
      </c>
      <c r="C1307" s="57">
        <f>INDEX('1月'!$A$1:$E$2000,ROW()-$B$5+2,4)</f>
        <v>0</v>
      </c>
      <c r="D1307" s="64">
        <f>INDEX('1月'!$A$1:$E$2000,ROW()-$B$5+2,5)</f>
        <v>0</v>
      </c>
      <c r="E1307" s="65">
        <f>DATE(設定・集計!$B$2,INT(A1307/100),A1307-INT(A1307/100)*100)</f>
        <v>43799</v>
      </c>
      <c r="F1307" t="str">
        <f t="shared" si="38"/>
        <v/>
      </c>
      <c r="G1307" t="str">
        <f t="shared" si="39"/>
        <v/>
      </c>
    </row>
    <row r="1308" spans="1:7">
      <c r="A1308" s="57">
        <f>INDEX('1月'!$A$1:$E$2000,ROW()-$B$5+2,1)</f>
        <v>0</v>
      </c>
      <c r="B1308" s="55" t="str">
        <f>INDEX('1月'!$A$1:$E$2000,ROW()-$B$5+2,2)&amp;IF(INDEX('1月'!$A$1:$E$2000,ROW()-$B$5+2,3)="","","／"&amp;INDEX('1月'!$A$1:$E$2000,ROW()-$B$5+2,3))</f>
        <v/>
      </c>
      <c r="C1308" s="57">
        <f>INDEX('1月'!$A$1:$E$2000,ROW()-$B$5+2,4)</f>
        <v>0</v>
      </c>
      <c r="D1308" s="64">
        <f>INDEX('1月'!$A$1:$E$2000,ROW()-$B$5+2,5)</f>
        <v>0</v>
      </c>
      <c r="E1308" s="65">
        <f>DATE(設定・集計!$B$2,INT(A1308/100),A1308-INT(A1308/100)*100)</f>
        <v>43799</v>
      </c>
      <c r="F1308" t="str">
        <f t="shared" si="38"/>
        <v/>
      </c>
      <c r="G1308" t="str">
        <f t="shared" si="39"/>
        <v/>
      </c>
    </row>
    <row r="1309" spans="1:7">
      <c r="A1309" s="57">
        <f>INDEX('1月'!$A$1:$E$2000,ROW()-$B$5+2,1)</f>
        <v>0</v>
      </c>
      <c r="B1309" s="55" t="str">
        <f>INDEX('1月'!$A$1:$E$2000,ROW()-$B$5+2,2)&amp;IF(INDEX('1月'!$A$1:$E$2000,ROW()-$B$5+2,3)="","","／"&amp;INDEX('1月'!$A$1:$E$2000,ROW()-$B$5+2,3))</f>
        <v/>
      </c>
      <c r="C1309" s="57">
        <f>INDEX('1月'!$A$1:$E$2000,ROW()-$B$5+2,4)</f>
        <v>0</v>
      </c>
      <c r="D1309" s="64">
        <f>INDEX('1月'!$A$1:$E$2000,ROW()-$B$5+2,5)</f>
        <v>0</v>
      </c>
      <c r="E1309" s="65">
        <f>DATE(設定・集計!$B$2,INT(A1309/100),A1309-INT(A1309/100)*100)</f>
        <v>43799</v>
      </c>
      <c r="F1309" t="str">
        <f t="shared" si="38"/>
        <v/>
      </c>
      <c r="G1309" t="str">
        <f t="shared" si="39"/>
        <v/>
      </c>
    </row>
    <row r="1310" spans="1:7">
      <c r="A1310" s="57">
        <f>INDEX('1月'!$A$1:$E$2000,ROW()-$B$5+2,1)</f>
        <v>0</v>
      </c>
      <c r="B1310" s="55" t="str">
        <f>INDEX('1月'!$A$1:$E$2000,ROW()-$B$5+2,2)&amp;IF(INDEX('1月'!$A$1:$E$2000,ROW()-$B$5+2,3)="","","／"&amp;INDEX('1月'!$A$1:$E$2000,ROW()-$B$5+2,3))</f>
        <v/>
      </c>
      <c r="C1310" s="57">
        <f>INDEX('1月'!$A$1:$E$2000,ROW()-$B$5+2,4)</f>
        <v>0</v>
      </c>
      <c r="D1310" s="64">
        <f>INDEX('1月'!$A$1:$E$2000,ROW()-$B$5+2,5)</f>
        <v>0</v>
      </c>
      <c r="E1310" s="65">
        <f>DATE(設定・集計!$B$2,INT(A1310/100),A1310-INT(A1310/100)*100)</f>
        <v>43799</v>
      </c>
      <c r="F1310" t="str">
        <f t="shared" si="38"/>
        <v/>
      </c>
      <c r="G1310" t="str">
        <f t="shared" si="39"/>
        <v/>
      </c>
    </row>
    <row r="1311" spans="1:7">
      <c r="A1311" s="57">
        <f>INDEX('1月'!$A$1:$E$2000,ROW()-$B$5+2,1)</f>
        <v>0</v>
      </c>
      <c r="B1311" s="55" t="str">
        <f>INDEX('1月'!$A$1:$E$2000,ROW()-$B$5+2,2)&amp;IF(INDEX('1月'!$A$1:$E$2000,ROW()-$B$5+2,3)="","","／"&amp;INDEX('1月'!$A$1:$E$2000,ROW()-$B$5+2,3))</f>
        <v/>
      </c>
      <c r="C1311" s="57">
        <f>INDEX('1月'!$A$1:$E$2000,ROW()-$B$5+2,4)</f>
        <v>0</v>
      </c>
      <c r="D1311" s="64">
        <f>INDEX('1月'!$A$1:$E$2000,ROW()-$B$5+2,5)</f>
        <v>0</v>
      </c>
      <c r="E1311" s="65">
        <f>DATE(設定・集計!$B$2,INT(A1311/100),A1311-INT(A1311/100)*100)</f>
        <v>43799</v>
      </c>
      <c r="F1311" t="str">
        <f t="shared" si="38"/>
        <v/>
      </c>
      <c r="G1311" t="str">
        <f t="shared" si="39"/>
        <v/>
      </c>
    </row>
    <row r="1312" spans="1:7">
      <c r="A1312" s="57">
        <f>INDEX('1月'!$A$1:$E$2000,ROW()-$B$5+2,1)</f>
        <v>0</v>
      </c>
      <c r="B1312" s="55" t="str">
        <f>INDEX('1月'!$A$1:$E$2000,ROW()-$B$5+2,2)&amp;IF(INDEX('1月'!$A$1:$E$2000,ROW()-$B$5+2,3)="","","／"&amp;INDEX('1月'!$A$1:$E$2000,ROW()-$B$5+2,3))</f>
        <v/>
      </c>
      <c r="C1312" s="57">
        <f>INDEX('1月'!$A$1:$E$2000,ROW()-$B$5+2,4)</f>
        <v>0</v>
      </c>
      <c r="D1312" s="64">
        <f>INDEX('1月'!$A$1:$E$2000,ROW()-$B$5+2,5)</f>
        <v>0</v>
      </c>
      <c r="E1312" s="65">
        <f>DATE(設定・集計!$B$2,INT(A1312/100),A1312-INT(A1312/100)*100)</f>
        <v>43799</v>
      </c>
      <c r="F1312" t="str">
        <f t="shared" si="38"/>
        <v/>
      </c>
      <c r="G1312" t="str">
        <f t="shared" si="39"/>
        <v/>
      </c>
    </row>
    <row r="1313" spans="1:7">
      <c r="A1313" s="57">
        <f>INDEX('1月'!$A$1:$E$2000,ROW()-$B$5+2,1)</f>
        <v>0</v>
      </c>
      <c r="B1313" s="55" t="str">
        <f>INDEX('1月'!$A$1:$E$2000,ROW()-$B$5+2,2)&amp;IF(INDEX('1月'!$A$1:$E$2000,ROW()-$B$5+2,3)="","","／"&amp;INDEX('1月'!$A$1:$E$2000,ROW()-$B$5+2,3))</f>
        <v/>
      </c>
      <c r="C1313" s="57">
        <f>INDEX('1月'!$A$1:$E$2000,ROW()-$B$5+2,4)</f>
        <v>0</v>
      </c>
      <c r="D1313" s="64">
        <f>INDEX('1月'!$A$1:$E$2000,ROW()-$B$5+2,5)</f>
        <v>0</v>
      </c>
      <c r="E1313" s="65">
        <f>DATE(設定・集計!$B$2,INT(A1313/100),A1313-INT(A1313/100)*100)</f>
        <v>43799</v>
      </c>
      <c r="F1313" t="str">
        <f t="shared" si="38"/>
        <v/>
      </c>
      <c r="G1313" t="str">
        <f t="shared" si="39"/>
        <v/>
      </c>
    </row>
    <row r="1314" spans="1:7">
      <c r="A1314" s="57">
        <f>INDEX('1月'!$A$1:$E$2000,ROW()-$B$5+2,1)</f>
        <v>0</v>
      </c>
      <c r="B1314" s="55" t="str">
        <f>INDEX('1月'!$A$1:$E$2000,ROW()-$B$5+2,2)&amp;IF(INDEX('1月'!$A$1:$E$2000,ROW()-$B$5+2,3)="","","／"&amp;INDEX('1月'!$A$1:$E$2000,ROW()-$B$5+2,3))</f>
        <v/>
      </c>
      <c r="C1314" s="57">
        <f>INDEX('1月'!$A$1:$E$2000,ROW()-$B$5+2,4)</f>
        <v>0</v>
      </c>
      <c r="D1314" s="64">
        <f>INDEX('1月'!$A$1:$E$2000,ROW()-$B$5+2,5)</f>
        <v>0</v>
      </c>
      <c r="E1314" s="65">
        <f>DATE(設定・集計!$B$2,INT(A1314/100),A1314-INT(A1314/100)*100)</f>
        <v>43799</v>
      </c>
      <c r="F1314" t="str">
        <f t="shared" si="38"/>
        <v/>
      </c>
      <c r="G1314" t="str">
        <f t="shared" si="39"/>
        <v/>
      </c>
    </row>
    <row r="1315" spans="1:7">
      <c r="A1315" s="57">
        <f>INDEX('1月'!$A$1:$E$2000,ROW()-$B$5+2,1)</f>
        <v>0</v>
      </c>
      <c r="B1315" s="55" t="str">
        <f>INDEX('1月'!$A$1:$E$2000,ROW()-$B$5+2,2)&amp;IF(INDEX('1月'!$A$1:$E$2000,ROW()-$B$5+2,3)="","","／"&amp;INDEX('1月'!$A$1:$E$2000,ROW()-$B$5+2,3))</f>
        <v/>
      </c>
      <c r="C1315" s="57">
        <f>INDEX('1月'!$A$1:$E$2000,ROW()-$B$5+2,4)</f>
        <v>0</v>
      </c>
      <c r="D1315" s="64">
        <f>INDEX('1月'!$A$1:$E$2000,ROW()-$B$5+2,5)</f>
        <v>0</v>
      </c>
      <c r="E1315" s="65">
        <f>DATE(設定・集計!$B$2,INT(A1315/100),A1315-INT(A1315/100)*100)</f>
        <v>43799</v>
      </c>
      <c r="F1315" t="str">
        <f t="shared" si="38"/>
        <v/>
      </c>
      <c r="G1315" t="str">
        <f t="shared" si="39"/>
        <v/>
      </c>
    </row>
    <row r="1316" spans="1:7">
      <c r="A1316" s="57">
        <f>INDEX('1月'!$A$1:$E$2000,ROW()-$B$5+2,1)</f>
        <v>0</v>
      </c>
      <c r="B1316" s="55" t="str">
        <f>INDEX('1月'!$A$1:$E$2000,ROW()-$B$5+2,2)&amp;IF(INDEX('1月'!$A$1:$E$2000,ROW()-$B$5+2,3)="","","／"&amp;INDEX('1月'!$A$1:$E$2000,ROW()-$B$5+2,3))</f>
        <v/>
      </c>
      <c r="C1316" s="57">
        <f>INDEX('1月'!$A$1:$E$2000,ROW()-$B$5+2,4)</f>
        <v>0</v>
      </c>
      <c r="D1316" s="64">
        <f>INDEX('1月'!$A$1:$E$2000,ROW()-$B$5+2,5)</f>
        <v>0</v>
      </c>
      <c r="E1316" s="65">
        <f>DATE(設定・集計!$B$2,INT(A1316/100),A1316-INT(A1316/100)*100)</f>
        <v>43799</v>
      </c>
      <c r="F1316" t="str">
        <f t="shared" si="38"/>
        <v/>
      </c>
      <c r="G1316" t="str">
        <f t="shared" si="39"/>
        <v/>
      </c>
    </row>
    <row r="1317" spans="1:7">
      <c r="A1317" s="57">
        <f>INDEX('1月'!$A$1:$E$2000,ROW()-$B$5+2,1)</f>
        <v>0</v>
      </c>
      <c r="B1317" s="55" t="str">
        <f>INDEX('1月'!$A$1:$E$2000,ROW()-$B$5+2,2)&amp;IF(INDEX('1月'!$A$1:$E$2000,ROW()-$B$5+2,3)="","","／"&amp;INDEX('1月'!$A$1:$E$2000,ROW()-$B$5+2,3))</f>
        <v/>
      </c>
      <c r="C1317" s="57">
        <f>INDEX('1月'!$A$1:$E$2000,ROW()-$B$5+2,4)</f>
        <v>0</v>
      </c>
      <c r="D1317" s="64">
        <f>INDEX('1月'!$A$1:$E$2000,ROW()-$B$5+2,5)</f>
        <v>0</v>
      </c>
      <c r="E1317" s="65">
        <f>DATE(設定・集計!$B$2,INT(A1317/100),A1317-INT(A1317/100)*100)</f>
        <v>43799</v>
      </c>
      <c r="F1317" t="str">
        <f t="shared" si="38"/>
        <v/>
      </c>
      <c r="G1317" t="str">
        <f t="shared" si="39"/>
        <v/>
      </c>
    </row>
    <row r="1318" spans="1:7">
      <c r="A1318" s="57">
        <f>INDEX('1月'!$A$1:$E$2000,ROW()-$B$5+2,1)</f>
        <v>0</v>
      </c>
      <c r="B1318" s="55" t="str">
        <f>INDEX('1月'!$A$1:$E$2000,ROW()-$B$5+2,2)&amp;IF(INDEX('1月'!$A$1:$E$2000,ROW()-$B$5+2,3)="","","／"&amp;INDEX('1月'!$A$1:$E$2000,ROW()-$B$5+2,3))</f>
        <v/>
      </c>
      <c r="C1318" s="57">
        <f>INDEX('1月'!$A$1:$E$2000,ROW()-$B$5+2,4)</f>
        <v>0</v>
      </c>
      <c r="D1318" s="64">
        <f>INDEX('1月'!$A$1:$E$2000,ROW()-$B$5+2,5)</f>
        <v>0</v>
      </c>
      <c r="E1318" s="65">
        <f>DATE(設定・集計!$B$2,INT(A1318/100),A1318-INT(A1318/100)*100)</f>
        <v>43799</v>
      </c>
      <c r="F1318" t="str">
        <f t="shared" ref="F1318:F1381" si="40">IF(A1318=0,"",A1318*10000+ROW())</f>
        <v/>
      </c>
      <c r="G1318" t="str">
        <f t="shared" si="39"/>
        <v/>
      </c>
    </row>
    <row r="1319" spans="1:7">
      <c r="A1319" s="57">
        <f>INDEX('1月'!$A$1:$E$2000,ROW()-$B$5+2,1)</f>
        <v>0</v>
      </c>
      <c r="B1319" s="55" t="str">
        <f>INDEX('1月'!$A$1:$E$2000,ROW()-$B$5+2,2)&amp;IF(INDEX('1月'!$A$1:$E$2000,ROW()-$B$5+2,3)="","","／"&amp;INDEX('1月'!$A$1:$E$2000,ROW()-$B$5+2,3))</f>
        <v/>
      </c>
      <c r="C1319" s="57">
        <f>INDEX('1月'!$A$1:$E$2000,ROW()-$B$5+2,4)</f>
        <v>0</v>
      </c>
      <c r="D1319" s="64">
        <f>INDEX('1月'!$A$1:$E$2000,ROW()-$B$5+2,5)</f>
        <v>0</v>
      </c>
      <c r="E1319" s="65">
        <f>DATE(設定・集計!$B$2,INT(A1319/100),A1319-INT(A1319/100)*100)</f>
        <v>43799</v>
      </c>
      <c r="F1319" t="str">
        <f t="shared" si="40"/>
        <v/>
      </c>
      <c r="G1319" t="str">
        <f t="shared" si="39"/>
        <v/>
      </c>
    </row>
    <row r="1320" spans="1:7">
      <c r="A1320" s="57">
        <f>INDEX('1月'!$A$1:$E$2000,ROW()-$B$5+2,1)</f>
        <v>0</v>
      </c>
      <c r="B1320" s="55" t="str">
        <f>INDEX('1月'!$A$1:$E$2000,ROW()-$B$5+2,2)&amp;IF(INDEX('1月'!$A$1:$E$2000,ROW()-$B$5+2,3)="","","／"&amp;INDEX('1月'!$A$1:$E$2000,ROW()-$B$5+2,3))</f>
        <v/>
      </c>
      <c r="C1320" s="57">
        <f>INDEX('1月'!$A$1:$E$2000,ROW()-$B$5+2,4)</f>
        <v>0</v>
      </c>
      <c r="D1320" s="64">
        <f>INDEX('1月'!$A$1:$E$2000,ROW()-$B$5+2,5)</f>
        <v>0</v>
      </c>
      <c r="E1320" s="65">
        <f>DATE(設定・集計!$B$2,INT(A1320/100),A1320-INT(A1320/100)*100)</f>
        <v>43799</v>
      </c>
      <c r="F1320" t="str">
        <f t="shared" si="40"/>
        <v/>
      </c>
      <c r="G1320" t="str">
        <f t="shared" si="39"/>
        <v/>
      </c>
    </row>
    <row r="1321" spans="1:7">
      <c r="A1321" s="57">
        <f>INDEX('1月'!$A$1:$E$2000,ROW()-$B$5+2,1)</f>
        <v>0</v>
      </c>
      <c r="B1321" s="55" t="str">
        <f>INDEX('1月'!$A$1:$E$2000,ROW()-$B$5+2,2)&amp;IF(INDEX('1月'!$A$1:$E$2000,ROW()-$B$5+2,3)="","","／"&amp;INDEX('1月'!$A$1:$E$2000,ROW()-$B$5+2,3))</f>
        <v/>
      </c>
      <c r="C1321" s="57">
        <f>INDEX('1月'!$A$1:$E$2000,ROW()-$B$5+2,4)</f>
        <v>0</v>
      </c>
      <c r="D1321" s="64">
        <f>INDEX('1月'!$A$1:$E$2000,ROW()-$B$5+2,5)</f>
        <v>0</v>
      </c>
      <c r="E1321" s="65">
        <f>DATE(設定・集計!$B$2,INT(A1321/100),A1321-INT(A1321/100)*100)</f>
        <v>43799</v>
      </c>
      <c r="F1321" t="str">
        <f t="shared" si="40"/>
        <v/>
      </c>
      <c r="G1321" t="str">
        <f t="shared" si="39"/>
        <v/>
      </c>
    </row>
    <row r="1322" spans="1:7">
      <c r="A1322" s="57">
        <f>INDEX('1月'!$A$1:$E$2000,ROW()-$B$5+2,1)</f>
        <v>0</v>
      </c>
      <c r="B1322" s="55" t="str">
        <f>INDEX('1月'!$A$1:$E$2000,ROW()-$B$5+2,2)&amp;IF(INDEX('1月'!$A$1:$E$2000,ROW()-$B$5+2,3)="","","／"&amp;INDEX('1月'!$A$1:$E$2000,ROW()-$B$5+2,3))</f>
        <v/>
      </c>
      <c r="C1322" s="57">
        <f>INDEX('1月'!$A$1:$E$2000,ROW()-$B$5+2,4)</f>
        <v>0</v>
      </c>
      <c r="D1322" s="64">
        <f>INDEX('1月'!$A$1:$E$2000,ROW()-$B$5+2,5)</f>
        <v>0</v>
      </c>
      <c r="E1322" s="65">
        <f>DATE(設定・集計!$B$2,INT(A1322/100),A1322-INT(A1322/100)*100)</f>
        <v>43799</v>
      </c>
      <c r="F1322" t="str">
        <f t="shared" si="40"/>
        <v/>
      </c>
      <c r="G1322" t="str">
        <f t="shared" si="39"/>
        <v/>
      </c>
    </row>
    <row r="1323" spans="1:7">
      <c r="A1323" s="57">
        <f>INDEX('1月'!$A$1:$E$2000,ROW()-$B$5+2,1)</f>
        <v>0</v>
      </c>
      <c r="B1323" s="55" t="str">
        <f>INDEX('1月'!$A$1:$E$2000,ROW()-$B$5+2,2)&amp;IF(INDEX('1月'!$A$1:$E$2000,ROW()-$B$5+2,3)="","","／"&amp;INDEX('1月'!$A$1:$E$2000,ROW()-$B$5+2,3))</f>
        <v/>
      </c>
      <c r="C1323" s="57">
        <f>INDEX('1月'!$A$1:$E$2000,ROW()-$B$5+2,4)</f>
        <v>0</v>
      </c>
      <c r="D1323" s="64">
        <f>INDEX('1月'!$A$1:$E$2000,ROW()-$B$5+2,5)</f>
        <v>0</v>
      </c>
      <c r="E1323" s="65">
        <f>DATE(設定・集計!$B$2,INT(A1323/100),A1323-INT(A1323/100)*100)</f>
        <v>43799</v>
      </c>
      <c r="F1323" t="str">
        <f t="shared" si="40"/>
        <v/>
      </c>
      <c r="G1323" t="str">
        <f t="shared" si="39"/>
        <v/>
      </c>
    </row>
    <row r="1324" spans="1:7">
      <c r="A1324" s="57">
        <f>INDEX('1月'!$A$1:$E$2000,ROW()-$B$5+2,1)</f>
        <v>0</v>
      </c>
      <c r="B1324" s="55" t="str">
        <f>INDEX('1月'!$A$1:$E$2000,ROW()-$B$5+2,2)&amp;IF(INDEX('1月'!$A$1:$E$2000,ROW()-$B$5+2,3)="","","／"&amp;INDEX('1月'!$A$1:$E$2000,ROW()-$B$5+2,3))</f>
        <v/>
      </c>
      <c r="C1324" s="57">
        <f>INDEX('1月'!$A$1:$E$2000,ROW()-$B$5+2,4)</f>
        <v>0</v>
      </c>
      <c r="D1324" s="64">
        <f>INDEX('1月'!$A$1:$E$2000,ROW()-$B$5+2,5)</f>
        <v>0</v>
      </c>
      <c r="E1324" s="65">
        <f>DATE(設定・集計!$B$2,INT(A1324/100),A1324-INT(A1324/100)*100)</f>
        <v>43799</v>
      </c>
      <c r="F1324" t="str">
        <f t="shared" si="40"/>
        <v/>
      </c>
      <c r="G1324" t="str">
        <f t="shared" si="39"/>
        <v/>
      </c>
    </row>
    <row r="1325" spans="1:7">
      <c r="A1325" s="57">
        <f>INDEX('1月'!$A$1:$E$2000,ROW()-$B$5+2,1)</f>
        <v>0</v>
      </c>
      <c r="B1325" s="55" t="str">
        <f>INDEX('1月'!$A$1:$E$2000,ROW()-$B$5+2,2)&amp;IF(INDEX('1月'!$A$1:$E$2000,ROW()-$B$5+2,3)="","","／"&amp;INDEX('1月'!$A$1:$E$2000,ROW()-$B$5+2,3))</f>
        <v/>
      </c>
      <c r="C1325" s="57">
        <f>INDEX('1月'!$A$1:$E$2000,ROW()-$B$5+2,4)</f>
        <v>0</v>
      </c>
      <c r="D1325" s="64">
        <f>INDEX('1月'!$A$1:$E$2000,ROW()-$B$5+2,5)</f>
        <v>0</v>
      </c>
      <c r="E1325" s="65">
        <f>DATE(設定・集計!$B$2,INT(A1325/100),A1325-INT(A1325/100)*100)</f>
        <v>43799</v>
      </c>
      <c r="F1325" t="str">
        <f t="shared" si="40"/>
        <v/>
      </c>
      <c r="G1325" t="str">
        <f t="shared" si="39"/>
        <v/>
      </c>
    </row>
    <row r="1326" spans="1:7">
      <c r="A1326" s="57">
        <f>INDEX('1月'!$A$1:$E$2000,ROW()-$B$5+2,1)</f>
        <v>0</v>
      </c>
      <c r="B1326" s="55" t="str">
        <f>INDEX('1月'!$A$1:$E$2000,ROW()-$B$5+2,2)&amp;IF(INDEX('1月'!$A$1:$E$2000,ROW()-$B$5+2,3)="","","／"&amp;INDEX('1月'!$A$1:$E$2000,ROW()-$B$5+2,3))</f>
        <v/>
      </c>
      <c r="C1326" s="57">
        <f>INDEX('1月'!$A$1:$E$2000,ROW()-$B$5+2,4)</f>
        <v>0</v>
      </c>
      <c r="D1326" s="64">
        <f>INDEX('1月'!$A$1:$E$2000,ROW()-$B$5+2,5)</f>
        <v>0</v>
      </c>
      <c r="E1326" s="65">
        <f>DATE(設定・集計!$B$2,INT(A1326/100),A1326-INT(A1326/100)*100)</f>
        <v>43799</v>
      </c>
      <c r="F1326" t="str">
        <f t="shared" si="40"/>
        <v/>
      </c>
      <c r="G1326" t="str">
        <f t="shared" si="39"/>
        <v/>
      </c>
    </row>
    <row r="1327" spans="1:7">
      <c r="A1327" s="57">
        <f>INDEX('1月'!$A$1:$E$2000,ROW()-$B$5+2,1)</f>
        <v>0</v>
      </c>
      <c r="B1327" s="55" t="str">
        <f>INDEX('1月'!$A$1:$E$2000,ROW()-$B$5+2,2)&amp;IF(INDEX('1月'!$A$1:$E$2000,ROW()-$B$5+2,3)="","","／"&amp;INDEX('1月'!$A$1:$E$2000,ROW()-$B$5+2,3))</f>
        <v/>
      </c>
      <c r="C1327" s="57">
        <f>INDEX('1月'!$A$1:$E$2000,ROW()-$B$5+2,4)</f>
        <v>0</v>
      </c>
      <c r="D1327" s="64">
        <f>INDEX('1月'!$A$1:$E$2000,ROW()-$B$5+2,5)</f>
        <v>0</v>
      </c>
      <c r="E1327" s="65">
        <f>DATE(設定・集計!$B$2,INT(A1327/100),A1327-INT(A1327/100)*100)</f>
        <v>43799</v>
      </c>
      <c r="F1327" t="str">
        <f t="shared" si="40"/>
        <v/>
      </c>
      <c r="G1327" t="str">
        <f t="shared" ref="G1327:G1390" si="41">IF(F1327="","",RANK(F1327,$F$46:$F$6000,1))</f>
        <v/>
      </c>
    </row>
    <row r="1328" spans="1:7">
      <c r="A1328" s="57">
        <f>INDEX('1月'!$A$1:$E$2000,ROW()-$B$5+2,1)</f>
        <v>0</v>
      </c>
      <c r="B1328" s="55" t="str">
        <f>INDEX('1月'!$A$1:$E$2000,ROW()-$B$5+2,2)&amp;IF(INDEX('1月'!$A$1:$E$2000,ROW()-$B$5+2,3)="","","／"&amp;INDEX('1月'!$A$1:$E$2000,ROW()-$B$5+2,3))</f>
        <v/>
      </c>
      <c r="C1328" s="57">
        <f>INDEX('1月'!$A$1:$E$2000,ROW()-$B$5+2,4)</f>
        <v>0</v>
      </c>
      <c r="D1328" s="64">
        <f>INDEX('1月'!$A$1:$E$2000,ROW()-$B$5+2,5)</f>
        <v>0</v>
      </c>
      <c r="E1328" s="65">
        <f>DATE(設定・集計!$B$2,INT(A1328/100),A1328-INT(A1328/100)*100)</f>
        <v>43799</v>
      </c>
      <c r="F1328" t="str">
        <f t="shared" si="40"/>
        <v/>
      </c>
      <c r="G1328" t="str">
        <f t="shared" si="41"/>
        <v/>
      </c>
    </row>
    <row r="1329" spans="1:7">
      <c r="A1329" s="57">
        <f>INDEX('1月'!$A$1:$E$2000,ROW()-$B$5+2,1)</f>
        <v>0</v>
      </c>
      <c r="B1329" s="55" t="str">
        <f>INDEX('1月'!$A$1:$E$2000,ROW()-$B$5+2,2)&amp;IF(INDEX('1月'!$A$1:$E$2000,ROW()-$B$5+2,3)="","","／"&amp;INDEX('1月'!$A$1:$E$2000,ROW()-$B$5+2,3))</f>
        <v/>
      </c>
      <c r="C1329" s="57">
        <f>INDEX('1月'!$A$1:$E$2000,ROW()-$B$5+2,4)</f>
        <v>0</v>
      </c>
      <c r="D1329" s="64">
        <f>INDEX('1月'!$A$1:$E$2000,ROW()-$B$5+2,5)</f>
        <v>0</v>
      </c>
      <c r="E1329" s="65">
        <f>DATE(設定・集計!$B$2,INT(A1329/100),A1329-INT(A1329/100)*100)</f>
        <v>43799</v>
      </c>
      <c r="F1329" t="str">
        <f t="shared" si="40"/>
        <v/>
      </c>
      <c r="G1329" t="str">
        <f t="shared" si="41"/>
        <v/>
      </c>
    </row>
    <row r="1330" spans="1:7">
      <c r="A1330" s="57">
        <f>INDEX('1月'!$A$1:$E$2000,ROW()-$B$5+2,1)</f>
        <v>0</v>
      </c>
      <c r="B1330" s="55" t="str">
        <f>INDEX('1月'!$A$1:$E$2000,ROW()-$B$5+2,2)&amp;IF(INDEX('1月'!$A$1:$E$2000,ROW()-$B$5+2,3)="","","／"&amp;INDEX('1月'!$A$1:$E$2000,ROW()-$B$5+2,3))</f>
        <v/>
      </c>
      <c r="C1330" s="57">
        <f>INDEX('1月'!$A$1:$E$2000,ROW()-$B$5+2,4)</f>
        <v>0</v>
      </c>
      <c r="D1330" s="64">
        <f>INDEX('1月'!$A$1:$E$2000,ROW()-$B$5+2,5)</f>
        <v>0</v>
      </c>
      <c r="E1330" s="65">
        <f>DATE(設定・集計!$B$2,INT(A1330/100),A1330-INT(A1330/100)*100)</f>
        <v>43799</v>
      </c>
      <c r="F1330" t="str">
        <f t="shared" si="40"/>
        <v/>
      </c>
      <c r="G1330" t="str">
        <f t="shared" si="41"/>
        <v/>
      </c>
    </row>
    <row r="1331" spans="1:7">
      <c r="A1331" s="57">
        <f>INDEX('1月'!$A$1:$E$2000,ROW()-$B$5+2,1)</f>
        <v>0</v>
      </c>
      <c r="B1331" s="55" t="str">
        <f>INDEX('1月'!$A$1:$E$2000,ROW()-$B$5+2,2)&amp;IF(INDEX('1月'!$A$1:$E$2000,ROW()-$B$5+2,3)="","","／"&amp;INDEX('1月'!$A$1:$E$2000,ROW()-$B$5+2,3))</f>
        <v/>
      </c>
      <c r="C1331" s="57">
        <f>INDEX('1月'!$A$1:$E$2000,ROW()-$B$5+2,4)</f>
        <v>0</v>
      </c>
      <c r="D1331" s="64">
        <f>INDEX('1月'!$A$1:$E$2000,ROW()-$B$5+2,5)</f>
        <v>0</v>
      </c>
      <c r="E1331" s="65">
        <f>DATE(設定・集計!$B$2,INT(A1331/100),A1331-INT(A1331/100)*100)</f>
        <v>43799</v>
      </c>
      <c r="F1331" t="str">
        <f t="shared" si="40"/>
        <v/>
      </c>
      <c r="G1331" t="str">
        <f t="shared" si="41"/>
        <v/>
      </c>
    </row>
    <row r="1332" spans="1:7">
      <c r="A1332" s="57">
        <f>INDEX('1月'!$A$1:$E$2000,ROW()-$B$5+2,1)</f>
        <v>0</v>
      </c>
      <c r="B1332" s="55" t="str">
        <f>INDEX('1月'!$A$1:$E$2000,ROW()-$B$5+2,2)&amp;IF(INDEX('1月'!$A$1:$E$2000,ROW()-$B$5+2,3)="","","／"&amp;INDEX('1月'!$A$1:$E$2000,ROW()-$B$5+2,3))</f>
        <v/>
      </c>
      <c r="C1332" s="57">
        <f>INDEX('1月'!$A$1:$E$2000,ROW()-$B$5+2,4)</f>
        <v>0</v>
      </c>
      <c r="D1332" s="64">
        <f>INDEX('1月'!$A$1:$E$2000,ROW()-$B$5+2,5)</f>
        <v>0</v>
      </c>
      <c r="E1332" s="65">
        <f>DATE(設定・集計!$B$2,INT(A1332/100),A1332-INT(A1332/100)*100)</f>
        <v>43799</v>
      </c>
      <c r="F1332" t="str">
        <f t="shared" si="40"/>
        <v/>
      </c>
      <c r="G1332" t="str">
        <f t="shared" si="41"/>
        <v/>
      </c>
    </row>
    <row r="1333" spans="1:7">
      <c r="A1333" s="57">
        <f>INDEX('1月'!$A$1:$E$2000,ROW()-$B$5+2,1)</f>
        <v>0</v>
      </c>
      <c r="B1333" s="55" t="str">
        <f>INDEX('1月'!$A$1:$E$2000,ROW()-$B$5+2,2)&amp;IF(INDEX('1月'!$A$1:$E$2000,ROW()-$B$5+2,3)="","","／"&amp;INDEX('1月'!$A$1:$E$2000,ROW()-$B$5+2,3))</f>
        <v/>
      </c>
      <c r="C1333" s="57">
        <f>INDEX('1月'!$A$1:$E$2000,ROW()-$B$5+2,4)</f>
        <v>0</v>
      </c>
      <c r="D1333" s="64">
        <f>INDEX('1月'!$A$1:$E$2000,ROW()-$B$5+2,5)</f>
        <v>0</v>
      </c>
      <c r="E1333" s="65">
        <f>DATE(設定・集計!$B$2,INT(A1333/100),A1333-INT(A1333/100)*100)</f>
        <v>43799</v>
      </c>
      <c r="F1333" t="str">
        <f t="shared" si="40"/>
        <v/>
      </c>
      <c r="G1333" t="str">
        <f t="shared" si="41"/>
        <v/>
      </c>
    </row>
    <row r="1334" spans="1:7">
      <c r="A1334" s="57">
        <f>INDEX('1月'!$A$1:$E$2000,ROW()-$B$5+2,1)</f>
        <v>0</v>
      </c>
      <c r="B1334" s="55" t="str">
        <f>INDEX('1月'!$A$1:$E$2000,ROW()-$B$5+2,2)&amp;IF(INDEX('1月'!$A$1:$E$2000,ROW()-$B$5+2,3)="","","／"&amp;INDEX('1月'!$A$1:$E$2000,ROW()-$B$5+2,3))</f>
        <v/>
      </c>
      <c r="C1334" s="57">
        <f>INDEX('1月'!$A$1:$E$2000,ROW()-$B$5+2,4)</f>
        <v>0</v>
      </c>
      <c r="D1334" s="64">
        <f>INDEX('1月'!$A$1:$E$2000,ROW()-$B$5+2,5)</f>
        <v>0</v>
      </c>
      <c r="E1334" s="65">
        <f>DATE(設定・集計!$B$2,INT(A1334/100),A1334-INT(A1334/100)*100)</f>
        <v>43799</v>
      </c>
      <c r="F1334" t="str">
        <f t="shared" si="40"/>
        <v/>
      </c>
      <c r="G1334" t="str">
        <f t="shared" si="41"/>
        <v/>
      </c>
    </row>
    <row r="1335" spans="1:7">
      <c r="A1335" s="57">
        <f>INDEX('1月'!$A$1:$E$2000,ROW()-$B$5+2,1)</f>
        <v>0</v>
      </c>
      <c r="B1335" s="55" t="str">
        <f>INDEX('1月'!$A$1:$E$2000,ROW()-$B$5+2,2)&amp;IF(INDEX('1月'!$A$1:$E$2000,ROW()-$B$5+2,3)="","","／"&amp;INDEX('1月'!$A$1:$E$2000,ROW()-$B$5+2,3))</f>
        <v/>
      </c>
      <c r="C1335" s="57">
        <f>INDEX('1月'!$A$1:$E$2000,ROW()-$B$5+2,4)</f>
        <v>0</v>
      </c>
      <c r="D1335" s="64">
        <f>INDEX('1月'!$A$1:$E$2000,ROW()-$B$5+2,5)</f>
        <v>0</v>
      </c>
      <c r="E1335" s="65">
        <f>DATE(設定・集計!$B$2,INT(A1335/100),A1335-INT(A1335/100)*100)</f>
        <v>43799</v>
      </c>
      <c r="F1335" t="str">
        <f t="shared" si="40"/>
        <v/>
      </c>
      <c r="G1335" t="str">
        <f t="shared" si="41"/>
        <v/>
      </c>
    </row>
    <row r="1336" spans="1:7">
      <c r="A1336" s="57">
        <f>INDEX('1月'!$A$1:$E$2000,ROW()-$B$5+2,1)</f>
        <v>0</v>
      </c>
      <c r="B1336" s="55" t="str">
        <f>INDEX('1月'!$A$1:$E$2000,ROW()-$B$5+2,2)&amp;IF(INDEX('1月'!$A$1:$E$2000,ROW()-$B$5+2,3)="","","／"&amp;INDEX('1月'!$A$1:$E$2000,ROW()-$B$5+2,3))</f>
        <v/>
      </c>
      <c r="C1336" s="57">
        <f>INDEX('1月'!$A$1:$E$2000,ROW()-$B$5+2,4)</f>
        <v>0</v>
      </c>
      <c r="D1336" s="64">
        <f>INDEX('1月'!$A$1:$E$2000,ROW()-$B$5+2,5)</f>
        <v>0</v>
      </c>
      <c r="E1336" s="65">
        <f>DATE(設定・集計!$B$2,INT(A1336/100),A1336-INT(A1336/100)*100)</f>
        <v>43799</v>
      </c>
      <c r="F1336" t="str">
        <f t="shared" si="40"/>
        <v/>
      </c>
      <c r="G1336" t="str">
        <f t="shared" si="41"/>
        <v/>
      </c>
    </row>
    <row r="1337" spans="1:7">
      <c r="A1337" s="57">
        <f>INDEX('1月'!$A$1:$E$2000,ROW()-$B$5+2,1)</f>
        <v>0</v>
      </c>
      <c r="B1337" s="55" t="str">
        <f>INDEX('1月'!$A$1:$E$2000,ROW()-$B$5+2,2)&amp;IF(INDEX('1月'!$A$1:$E$2000,ROW()-$B$5+2,3)="","","／"&amp;INDEX('1月'!$A$1:$E$2000,ROW()-$B$5+2,3))</f>
        <v/>
      </c>
      <c r="C1337" s="57">
        <f>INDEX('1月'!$A$1:$E$2000,ROW()-$B$5+2,4)</f>
        <v>0</v>
      </c>
      <c r="D1337" s="64">
        <f>INDEX('1月'!$A$1:$E$2000,ROW()-$B$5+2,5)</f>
        <v>0</v>
      </c>
      <c r="E1337" s="65">
        <f>DATE(設定・集計!$B$2,INT(A1337/100),A1337-INT(A1337/100)*100)</f>
        <v>43799</v>
      </c>
      <c r="F1337" t="str">
        <f t="shared" si="40"/>
        <v/>
      </c>
      <c r="G1337" t="str">
        <f t="shared" si="41"/>
        <v/>
      </c>
    </row>
    <row r="1338" spans="1:7">
      <c r="A1338" s="57">
        <f>INDEX('1月'!$A$1:$E$2000,ROW()-$B$5+2,1)</f>
        <v>0</v>
      </c>
      <c r="B1338" s="55" t="str">
        <f>INDEX('1月'!$A$1:$E$2000,ROW()-$B$5+2,2)&amp;IF(INDEX('1月'!$A$1:$E$2000,ROW()-$B$5+2,3)="","","／"&amp;INDEX('1月'!$A$1:$E$2000,ROW()-$B$5+2,3))</f>
        <v/>
      </c>
      <c r="C1338" s="57">
        <f>INDEX('1月'!$A$1:$E$2000,ROW()-$B$5+2,4)</f>
        <v>0</v>
      </c>
      <c r="D1338" s="64">
        <f>INDEX('1月'!$A$1:$E$2000,ROW()-$B$5+2,5)</f>
        <v>0</v>
      </c>
      <c r="E1338" s="65">
        <f>DATE(設定・集計!$B$2,INT(A1338/100),A1338-INT(A1338/100)*100)</f>
        <v>43799</v>
      </c>
      <c r="F1338" t="str">
        <f t="shared" si="40"/>
        <v/>
      </c>
      <c r="G1338" t="str">
        <f t="shared" si="41"/>
        <v/>
      </c>
    </row>
    <row r="1339" spans="1:7">
      <c r="A1339" s="57">
        <f>INDEX('1月'!$A$1:$E$2000,ROW()-$B$5+2,1)</f>
        <v>0</v>
      </c>
      <c r="B1339" s="55" t="str">
        <f>INDEX('1月'!$A$1:$E$2000,ROW()-$B$5+2,2)&amp;IF(INDEX('1月'!$A$1:$E$2000,ROW()-$B$5+2,3)="","","／"&amp;INDEX('1月'!$A$1:$E$2000,ROW()-$B$5+2,3))</f>
        <v/>
      </c>
      <c r="C1339" s="57">
        <f>INDEX('1月'!$A$1:$E$2000,ROW()-$B$5+2,4)</f>
        <v>0</v>
      </c>
      <c r="D1339" s="64">
        <f>INDEX('1月'!$A$1:$E$2000,ROW()-$B$5+2,5)</f>
        <v>0</v>
      </c>
      <c r="E1339" s="65">
        <f>DATE(設定・集計!$B$2,INT(A1339/100),A1339-INT(A1339/100)*100)</f>
        <v>43799</v>
      </c>
      <c r="F1339" t="str">
        <f t="shared" si="40"/>
        <v/>
      </c>
      <c r="G1339" t="str">
        <f t="shared" si="41"/>
        <v/>
      </c>
    </row>
    <row r="1340" spans="1:7">
      <c r="A1340" s="57">
        <f>INDEX('1月'!$A$1:$E$2000,ROW()-$B$5+2,1)</f>
        <v>0</v>
      </c>
      <c r="B1340" s="55" t="str">
        <f>INDEX('1月'!$A$1:$E$2000,ROW()-$B$5+2,2)&amp;IF(INDEX('1月'!$A$1:$E$2000,ROW()-$B$5+2,3)="","","／"&amp;INDEX('1月'!$A$1:$E$2000,ROW()-$B$5+2,3))</f>
        <v/>
      </c>
      <c r="C1340" s="57">
        <f>INDEX('1月'!$A$1:$E$2000,ROW()-$B$5+2,4)</f>
        <v>0</v>
      </c>
      <c r="D1340" s="64">
        <f>INDEX('1月'!$A$1:$E$2000,ROW()-$B$5+2,5)</f>
        <v>0</v>
      </c>
      <c r="E1340" s="65">
        <f>DATE(設定・集計!$B$2,INT(A1340/100),A1340-INT(A1340/100)*100)</f>
        <v>43799</v>
      </c>
      <c r="F1340" t="str">
        <f t="shared" si="40"/>
        <v/>
      </c>
      <c r="G1340" t="str">
        <f t="shared" si="41"/>
        <v/>
      </c>
    </row>
    <row r="1341" spans="1:7">
      <c r="A1341" s="57">
        <f>INDEX('1月'!$A$1:$E$2000,ROW()-$B$5+2,1)</f>
        <v>0</v>
      </c>
      <c r="B1341" s="55" t="str">
        <f>INDEX('1月'!$A$1:$E$2000,ROW()-$B$5+2,2)&amp;IF(INDEX('1月'!$A$1:$E$2000,ROW()-$B$5+2,3)="","","／"&amp;INDEX('1月'!$A$1:$E$2000,ROW()-$B$5+2,3))</f>
        <v/>
      </c>
      <c r="C1341" s="57">
        <f>INDEX('1月'!$A$1:$E$2000,ROW()-$B$5+2,4)</f>
        <v>0</v>
      </c>
      <c r="D1341" s="64">
        <f>INDEX('1月'!$A$1:$E$2000,ROW()-$B$5+2,5)</f>
        <v>0</v>
      </c>
      <c r="E1341" s="65">
        <f>DATE(設定・集計!$B$2,INT(A1341/100),A1341-INT(A1341/100)*100)</f>
        <v>43799</v>
      </c>
      <c r="F1341" t="str">
        <f t="shared" si="40"/>
        <v/>
      </c>
      <c r="G1341" t="str">
        <f t="shared" si="41"/>
        <v/>
      </c>
    </row>
    <row r="1342" spans="1:7">
      <c r="A1342" s="57">
        <f>INDEX('1月'!$A$1:$E$2000,ROW()-$B$5+2,1)</f>
        <v>0</v>
      </c>
      <c r="B1342" s="55" t="str">
        <f>INDEX('1月'!$A$1:$E$2000,ROW()-$B$5+2,2)&amp;IF(INDEX('1月'!$A$1:$E$2000,ROW()-$B$5+2,3)="","","／"&amp;INDEX('1月'!$A$1:$E$2000,ROW()-$B$5+2,3))</f>
        <v/>
      </c>
      <c r="C1342" s="57">
        <f>INDEX('1月'!$A$1:$E$2000,ROW()-$B$5+2,4)</f>
        <v>0</v>
      </c>
      <c r="D1342" s="64">
        <f>INDEX('1月'!$A$1:$E$2000,ROW()-$B$5+2,5)</f>
        <v>0</v>
      </c>
      <c r="E1342" s="65">
        <f>DATE(設定・集計!$B$2,INT(A1342/100),A1342-INT(A1342/100)*100)</f>
        <v>43799</v>
      </c>
      <c r="F1342" t="str">
        <f t="shared" si="40"/>
        <v/>
      </c>
      <c r="G1342" t="str">
        <f t="shared" si="41"/>
        <v/>
      </c>
    </row>
    <row r="1343" spans="1:7">
      <c r="A1343" s="57">
        <f>INDEX('1月'!$A$1:$E$2000,ROW()-$B$5+2,1)</f>
        <v>0</v>
      </c>
      <c r="B1343" s="55" t="str">
        <f>INDEX('1月'!$A$1:$E$2000,ROW()-$B$5+2,2)&amp;IF(INDEX('1月'!$A$1:$E$2000,ROW()-$B$5+2,3)="","","／"&amp;INDEX('1月'!$A$1:$E$2000,ROW()-$B$5+2,3))</f>
        <v/>
      </c>
      <c r="C1343" s="57">
        <f>INDEX('1月'!$A$1:$E$2000,ROW()-$B$5+2,4)</f>
        <v>0</v>
      </c>
      <c r="D1343" s="64">
        <f>INDEX('1月'!$A$1:$E$2000,ROW()-$B$5+2,5)</f>
        <v>0</v>
      </c>
      <c r="E1343" s="65">
        <f>DATE(設定・集計!$B$2,INT(A1343/100),A1343-INT(A1343/100)*100)</f>
        <v>43799</v>
      </c>
      <c r="F1343" t="str">
        <f t="shared" si="40"/>
        <v/>
      </c>
      <c r="G1343" t="str">
        <f t="shared" si="41"/>
        <v/>
      </c>
    </row>
    <row r="1344" spans="1:7">
      <c r="A1344" s="57">
        <f>INDEX('1月'!$A$1:$E$2000,ROW()-$B$5+2,1)</f>
        <v>0</v>
      </c>
      <c r="B1344" s="55" t="str">
        <f>INDEX('1月'!$A$1:$E$2000,ROW()-$B$5+2,2)&amp;IF(INDEX('1月'!$A$1:$E$2000,ROW()-$B$5+2,3)="","","／"&amp;INDEX('1月'!$A$1:$E$2000,ROW()-$B$5+2,3))</f>
        <v/>
      </c>
      <c r="C1344" s="57">
        <f>INDEX('1月'!$A$1:$E$2000,ROW()-$B$5+2,4)</f>
        <v>0</v>
      </c>
      <c r="D1344" s="64">
        <f>INDEX('1月'!$A$1:$E$2000,ROW()-$B$5+2,5)</f>
        <v>0</v>
      </c>
      <c r="E1344" s="65">
        <f>DATE(設定・集計!$B$2,INT(A1344/100),A1344-INT(A1344/100)*100)</f>
        <v>43799</v>
      </c>
      <c r="F1344" t="str">
        <f t="shared" si="40"/>
        <v/>
      </c>
      <c r="G1344" t="str">
        <f t="shared" si="41"/>
        <v/>
      </c>
    </row>
    <row r="1345" spans="1:7">
      <c r="A1345" s="57">
        <f>INDEX('1月'!$A$1:$E$2000,ROW()-$B$5+2,1)</f>
        <v>0</v>
      </c>
      <c r="B1345" s="55" t="str">
        <f>INDEX('1月'!$A$1:$E$2000,ROW()-$B$5+2,2)&amp;IF(INDEX('1月'!$A$1:$E$2000,ROW()-$B$5+2,3)="","","／"&amp;INDEX('1月'!$A$1:$E$2000,ROW()-$B$5+2,3))</f>
        <v/>
      </c>
      <c r="C1345" s="57">
        <f>INDEX('1月'!$A$1:$E$2000,ROW()-$B$5+2,4)</f>
        <v>0</v>
      </c>
      <c r="D1345" s="64">
        <f>INDEX('1月'!$A$1:$E$2000,ROW()-$B$5+2,5)</f>
        <v>0</v>
      </c>
      <c r="E1345" s="65">
        <f>DATE(設定・集計!$B$2,INT(A1345/100),A1345-INT(A1345/100)*100)</f>
        <v>43799</v>
      </c>
      <c r="F1345" t="str">
        <f t="shared" si="40"/>
        <v/>
      </c>
      <c r="G1345" t="str">
        <f t="shared" si="41"/>
        <v/>
      </c>
    </row>
    <row r="1346" spans="1:7">
      <c r="A1346" s="57">
        <f>INDEX('1月'!$A$1:$E$2000,ROW()-$B$5+2,1)</f>
        <v>0</v>
      </c>
      <c r="B1346" s="55" t="str">
        <f>INDEX('1月'!$A$1:$E$2000,ROW()-$B$5+2,2)&amp;IF(INDEX('1月'!$A$1:$E$2000,ROW()-$B$5+2,3)="","","／"&amp;INDEX('1月'!$A$1:$E$2000,ROW()-$B$5+2,3))</f>
        <v/>
      </c>
      <c r="C1346" s="57">
        <f>INDEX('1月'!$A$1:$E$2000,ROW()-$B$5+2,4)</f>
        <v>0</v>
      </c>
      <c r="D1346" s="64">
        <f>INDEX('1月'!$A$1:$E$2000,ROW()-$B$5+2,5)</f>
        <v>0</v>
      </c>
      <c r="E1346" s="65">
        <f>DATE(設定・集計!$B$2,INT(A1346/100),A1346-INT(A1346/100)*100)</f>
        <v>43799</v>
      </c>
      <c r="F1346" t="str">
        <f t="shared" si="40"/>
        <v/>
      </c>
      <c r="G1346" t="str">
        <f t="shared" si="41"/>
        <v/>
      </c>
    </row>
    <row r="1347" spans="1:7">
      <c r="A1347" s="57">
        <f>INDEX('1月'!$A$1:$E$2000,ROW()-$B$5+2,1)</f>
        <v>0</v>
      </c>
      <c r="B1347" s="55" t="str">
        <f>INDEX('1月'!$A$1:$E$2000,ROW()-$B$5+2,2)&amp;IF(INDEX('1月'!$A$1:$E$2000,ROW()-$B$5+2,3)="","","／"&amp;INDEX('1月'!$A$1:$E$2000,ROW()-$B$5+2,3))</f>
        <v/>
      </c>
      <c r="C1347" s="57">
        <f>INDEX('1月'!$A$1:$E$2000,ROW()-$B$5+2,4)</f>
        <v>0</v>
      </c>
      <c r="D1347" s="64">
        <f>INDEX('1月'!$A$1:$E$2000,ROW()-$B$5+2,5)</f>
        <v>0</v>
      </c>
      <c r="E1347" s="65">
        <f>DATE(設定・集計!$B$2,INT(A1347/100),A1347-INT(A1347/100)*100)</f>
        <v>43799</v>
      </c>
      <c r="F1347" t="str">
        <f t="shared" si="40"/>
        <v/>
      </c>
      <c r="G1347" t="str">
        <f t="shared" si="41"/>
        <v/>
      </c>
    </row>
    <row r="1348" spans="1:7">
      <c r="A1348" s="57">
        <f>INDEX('1月'!$A$1:$E$2000,ROW()-$B$5+2,1)</f>
        <v>0</v>
      </c>
      <c r="B1348" s="55" t="str">
        <f>INDEX('1月'!$A$1:$E$2000,ROW()-$B$5+2,2)&amp;IF(INDEX('1月'!$A$1:$E$2000,ROW()-$B$5+2,3)="","","／"&amp;INDEX('1月'!$A$1:$E$2000,ROW()-$B$5+2,3))</f>
        <v/>
      </c>
      <c r="C1348" s="57">
        <f>INDEX('1月'!$A$1:$E$2000,ROW()-$B$5+2,4)</f>
        <v>0</v>
      </c>
      <c r="D1348" s="64">
        <f>INDEX('1月'!$A$1:$E$2000,ROW()-$B$5+2,5)</f>
        <v>0</v>
      </c>
      <c r="E1348" s="65">
        <f>DATE(設定・集計!$B$2,INT(A1348/100),A1348-INT(A1348/100)*100)</f>
        <v>43799</v>
      </c>
      <c r="F1348" t="str">
        <f t="shared" si="40"/>
        <v/>
      </c>
      <c r="G1348" t="str">
        <f t="shared" si="41"/>
        <v/>
      </c>
    </row>
    <row r="1349" spans="1:7">
      <c r="A1349" s="57">
        <f>INDEX('1月'!$A$1:$E$2000,ROW()-$B$5+2,1)</f>
        <v>0</v>
      </c>
      <c r="B1349" s="55" t="str">
        <f>INDEX('1月'!$A$1:$E$2000,ROW()-$B$5+2,2)&amp;IF(INDEX('1月'!$A$1:$E$2000,ROW()-$B$5+2,3)="","","／"&amp;INDEX('1月'!$A$1:$E$2000,ROW()-$B$5+2,3))</f>
        <v/>
      </c>
      <c r="C1349" s="57">
        <f>INDEX('1月'!$A$1:$E$2000,ROW()-$B$5+2,4)</f>
        <v>0</v>
      </c>
      <c r="D1349" s="64">
        <f>INDEX('1月'!$A$1:$E$2000,ROW()-$B$5+2,5)</f>
        <v>0</v>
      </c>
      <c r="E1349" s="65">
        <f>DATE(設定・集計!$B$2,INT(A1349/100),A1349-INT(A1349/100)*100)</f>
        <v>43799</v>
      </c>
      <c r="F1349" t="str">
        <f t="shared" si="40"/>
        <v/>
      </c>
      <c r="G1349" t="str">
        <f t="shared" si="41"/>
        <v/>
      </c>
    </row>
    <row r="1350" spans="1:7">
      <c r="A1350" s="57">
        <f>INDEX('1月'!$A$1:$E$2000,ROW()-$B$5+2,1)</f>
        <v>0</v>
      </c>
      <c r="B1350" s="55" t="str">
        <f>INDEX('1月'!$A$1:$E$2000,ROW()-$B$5+2,2)&amp;IF(INDEX('1月'!$A$1:$E$2000,ROW()-$B$5+2,3)="","","／"&amp;INDEX('1月'!$A$1:$E$2000,ROW()-$B$5+2,3))</f>
        <v/>
      </c>
      <c r="C1350" s="57">
        <f>INDEX('1月'!$A$1:$E$2000,ROW()-$B$5+2,4)</f>
        <v>0</v>
      </c>
      <c r="D1350" s="64">
        <f>INDEX('1月'!$A$1:$E$2000,ROW()-$B$5+2,5)</f>
        <v>0</v>
      </c>
      <c r="E1350" s="65">
        <f>DATE(設定・集計!$B$2,INT(A1350/100),A1350-INT(A1350/100)*100)</f>
        <v>43799</v>
      </c>
      <c r="F1350" t="str">
        <f t="shared" si="40"/>
        <v/>
      </c>
      <c r="G1350" t="str">
        <f t="shared" si="41"/>
        <v/>
      </c>
    </row>
    <row r="1351" spans="1:7">
      <c r="A1351" s="57">
        <f>INDEX('1月'!$A$1:$E$2000,ROW()-$B$5+2,1)</f>
        <v>0</v>
      </c>
      <c r="B1351" s="55" t="str">
        <f>INDEX('1月'!$A$1:$E$2000,ROW()-$B$5+2,2)&amp;IF(INDEX('1月'!$A$1:$E$2000,ROW()-$B$5+2,3)="","","／"&amp;INDEX('1月'!$A$1:$E$2000,ROW()-$B$5+2,3))</f>
        <v/>
      </c>
      <c r="C1351" s="57">
        <f>INDEX('1月'!$A$1:$E$2000,ROW()-$B$5+2,4)</f>
        <v>0</v>
      </c>
      <c r="D1351" s="64">
        <f>INDEX('1月'!$A$1:$E$2000,ROW()-$B$5+2,5)</f>
        <v>0</v>
      </c>
      <c r="E1351" s="65">
        <f>DATE(設定・集計!$B$2,INT(A1351/100),A1351-INT(A1351/100)*100)</f>
        <v>43799</v>
      </c>
      <c r="F1351" t="str">
        <f t="shared" si="40"/>
        <v/>
      </c>
      <c r="G1351" t="str">
        <f t="shared" si="41"/>
        <v/>
      </c>
    </row>
    <row r="1352" spans="1:7">
      <c r="A1352" s="57">
        <f>INDEX('1月'!$A$1:$E$2000,ROW()-$B$5+2,1)</f>
        <v>0</v>
      </c>
      <c r="B1352" s="55" t="str">
        <f>INDEX('1月'!$A$1:$E$2000,ROW()-$B$5+2,2)&amp;IF(INDEX('1月'!$A$1:$E$2000,ROW()-$B$5+2,3)="","","／"&amp;INDEX('1月'!$A$1:$E$2000,ROW()-$B$5+2,3))</f>
        <v/>
      </c>
      <c r="C1352" s="57">
        <f>INDEX('1月'!$A$1:$E$2000,ROW()-$B$5+2,4)</f>
        <v>0</v>
      </c>
      <c r="D1352" s="64">
        <f>INDEX('1月'!$A$1:$E$2000,ROW()-$B$5+2,5)</f>
        <v>0</v>
      </c>
      <c r="E1352" s="65">
        <f>DATE(設定・集計!$B$2,INT(A1352/100),A1352-INT(A1352/100)*100)</f>
        <v>43799</v>
      </c>
      <c r="F1352" t="str">
        <f t="shared" si="40"/>
        <v/>
      </c>
      <c r="G1352" t="str">
        <f t="shared" si="41"/>
        <v/>
      </c>
    </row>
    <row r="1353" spans="1:7">
      <c r="A1353" s="57">
        <f>INDEX('1月'!$A$1:$E$2000,ROW()-$B$5+2,1)</f>
        <v>0</v>
      </c>
      <c r="B1353" s="55" t="str">
        <f>INDEX('1月'!$A$1:$E$2000,ROW()-$B$5+2,2)&amp;IF(INDEX('1月'!$A$1:$E$2000,ROW()-$B$5+2,3)="","","／"&amp;INDEX('1月'!$A$1:$E$2000,ROW()-$B$5+2,3))</f>
        <v/>
      </c>
      <c r="C1353" s="57">
        <f>INDEX('1月'!$A$1:$E$2000,ROW()-$B$5+2,4)</f>
        <v>0</v>
      </c>
      <c r="D1353" s="64">
        <f>INDEX('1月'!$A$1:$E$2000,ROW()-$B$5+2,5)</f>
        <v>0</v>
      </c>
      <c r="E1353" s="65">
        <f>DATE(設定・集計!$B$2,INT(A1353/100),A1353-INT(A1353/100)*100)</f>
        <v>43799</v>
      </c>
      <c r="F1353" t="str">
        <f t="shared" si="40"/>
        <v/>
      </c>
      <c r="G1353" t="str">
        <f t="shared" si="41"/>
        <v/>
      </c>
    </row>
    <row r="1354" spans="1:7">
      <c r="A1354" s="57">
        <f>INDEX('1月'!$A$1:$E$2000,ROW()-$B$5+2,1)</f>
        <v>0</v>
      </c>
      <c r="B1354" s="55" t="str">
        <f>INDEX('1月'!$A$1:$E$2000,ROW()-$B$5+2,2)&amp;IF(INDEX('1月'!$A$1:$E$2000,ROW()-$B$5+2,3)="","","／"&amp;INDEX('1月'!$A$1:$E$2000,ROW()-$B$5+2,3))</f>
        <v/>
      </c>
      <c r="C1354" s="57">
        <f>INDEX('1月'!$A$1:$E$2000,ROW()-$B$5+2,4)</f>
        <v>0</v>
      </c>
      <c r="D1354" s="64">
        <f>INDEX('1月'!$A$1:$E$2000,ROW()-$B$5+2,5)</f>
        <v>0</v>
      </c>
      <c r="E1354" s="65">
        <f>DATE(設定・集計!$B$2,INT(A1354/100),A1354-INT(A1354/100)*100)</f>
        <v>43799</v>
      </c>
      <c r="F1354" t="str">
        <f t="shared" si="40"/>
        <v/>
      </c>
      <c r="G1354" t="str">
        <f t="shared" si="41"/>
        <v/>
      </c>
    </row>
    <row r="1355" spans="1:7">
      <c r="A1355" s="57">
        <f>INDEX('1月'!$A$1:$E$2000,ROW()-$B$5+2,1)</f>
        <v>0</v>
      </c>
      <c r="B1355" s="55" t="str">
        <f>INDEX('1月'!$A$1:$E$2000,ROW()-$B$5+2,2)&amp;IF(INDEX('1月'!$A$1:$E$2000,ROW()-$B$5+2,3)="","","／"&amp;INDEX('1月'!$A$1:$E$2000,ROW()-$B$5+2,3))</f>
        <v/>
      </c>
      <c r="C1355" s="57">
        <f>INDEX('1月'!$A$1:$E$2000,ROW()-$B$5+2,4)</f>
        <v>0</v>
      </c>
      <c r="D1355" s="64">
        <f>INDEX('1月'!$A$1:$E$2000,ROW()-$B$5+2,5)</f>
        <v>0</v>
      </c>
      <c r="E1355" s="65">
        <f>DATE(設定・集計!$B$2,INT(A1355/100),A1355-INT(A1355/100)*100)</f>
        <v>43799</v>
      </c>
      <c r="F1355" t="str">
        <f t="shared" si="40"/>
        <v/>
      </c>
      <c r="G1355" t="str">
        <f t="shared" si="41"/>
        <v/>
      </c>
    </row>
    <row r="1356" spans="1:7">
      <c r="A1356" s="57">
        <f>INDEX('1月'!$A$1:$E$2000,ROW()-$B$5+2,1)</f>
        <v>0</v>
      </c>
      <c r="B1356" s="55" t="str">
        <f>INDEX('1月'!$A$1:$E$2000,ROW()-$B$5+2,2)&amp;IF(INDEX('1月'!$A$1:$E$2000,ROW()-$B$5+2,3)="","","／"&amp;INDEX('1月'!$A$1:$E$2000,ROW()-$B$5+2,3))</f>
        <v/>
      </c>
      <c r="C1356" s="57">
        <f>INDEX('1月'!$A$1:$E$2000,ROW()-$B$5+2,4)</f>
        <v>0</v>
      </c>
      <c r="D1356" s="64">
        <f>INDEX('1月'!$A$1:$E$2000,ROW()-$B$5+2,5)</f>
        <v>0</v>
      </c>
      <c r="E1356" s="65">
        <f>DATE(設定・集計!$B$2,INT(A1356/100),A1356-INT(A1356/100)*100)</f>
        <v>43799</v>
      </c>
      <c r="F1356" t="str">
        <f t="shared" si="40"/>
        <v/>
      </c>
      <c r="G1356" t="str">
        <f t="shared" si="41"/>
        <v/>
      </c>
    </row>
    <row r="1357" spans="1:7">
      <c r="A1357" s="57">
        <f>INDEX('1月'!$A$1:$E$2000,ROW()-$B$5+2,1)</f>
        <v>0</v>
      </c>
      <c r="B1357" s="55" t="str">
        <f>INDEX('1月'!$A$1:$E$2000,ROW()-$B$5+2,2)&amp;IF(INDEX('1月'!$A$1:$E$2000,ROW()-$B$5+2,3)="","","／"&amp;INDEX('1月'!$A$1:$E$2000,ROW()-$B$5+2,3))</f>
        <v/>
      </c>
      <c r="C1357" s="57">
        <f>INDEX('1月'!$A$1:$E$2000,ROW()-$B$5+2,4)</f>
        <v>0</v>
      </c>
      <c r="D1357" s="64">
        <f>INDEX('1月'!$A$1:$E$2000,ROW()-$B$5+2,5)</f>
        <v>0</v>
      </c>
      <c r="E1357" s="65">
        <f>DATE(設定・集計!$B$2,INT(A1357/100),A1357-INT(A1357/100)*100)</f>
        <v>43799</v>
      </c>
      <c r="F1357" t="str">
        <f t="shared" si="40"/>
        <v/>
      </c>
      <c r="G1357" t="str">
        <f t="shared" si="41"/>
        <v/>
      </c>
    </row>
    <row r="1358" spans="1:7">
      <c r="A1358" s="57">
        <f>INDEX('1月'!$A$1:$E$2000,ROW()-$B$5+2,1)</f>
        <v>0</v>
      </c>
      <c r="B1358" s="55" t="str">
        <f>INDEX('1月'!$A$1:$E$2000,ROW()-$B$5+2,2)&amp;IF(INDEX('1月'!$A$1:$E$2000,ROW()-$B$5+2,3)="","","／"&amp;INDEX('1月'!$A$1:$E$2000,ROW()-$B$5+2,3))</f>
        <v/>
      </c>
      <c r="C1358" s="57">
        <f>INDEX('1月'!$A$1:$E$2000,ROW()-$B$5+2,4)</f>
        <v>0</v>
      </c>
      <c r="D1358" s="64">
        <f>INDEX('1月'!$A$1:$E$2000,ROW()-$B$5+2,5)</f>
        <v>0</v>
      </c>
      <c r="E1358" s="65">
        <f>DATE(設定・集計!$B$2,INT(A1358/100),A1358-INT(A1358/100)*100)</f>
        <v>43799</v>
      </c>
      <c r="F1358" t="str">
        <f t="shared" si="40"/>
        <v/>
      </c>
      <c r="G1358" t="str">
        <f t="shared" si="41"/>
        <v/>
      </c>
    </row>
    <row r="1359" spans="1:7">
      <c r="A1359" s="57">
        <f>INDEX('1月'!$A$1:$E$2000,ROW()-$B$5+2,1)</f>
        <v>0</v>
      </c>
      <c r="B1359" s="55" t="str">
        <f>INDEX('1月'!$A$1:$E$2000,ROW()-$B$5+2,2)&amp;IF(INDEX('1月'!$A$1:$E$2000,ROW()-$B$5+2,3)="","","／"&amp;INDEX('1月'!$A$1:$E$2000,ROW()-$B$5+2,3))</f>
        <v/>
      </c>
      <c r="C1359" s="57">
        <f>INDEX('1月'!$A$1:$E$2000,ROW()-$B$5+2,4)</f>
        <v>0</v>
      </c>
      <c r="D1359" s="64">
        <f>INDEX('1月'!$A$1:$E$2000,ROW()-$B$5+2,5)</f>
        <v>0</v>
      </c>
      <c r="E1359" s="65">
        <f>DATE(設定・集計!$B$2,INT(A1359/100),A1359-INT(A1359/100)*100)</f>
        <v>43799</v>
      </c>
      <c r="F1359" t="str">
        <f t="shared" si="40"/>
        <v/>
      </c>
      <c r="G1359" t="str">
        <f t="shared" si="41"/>
        <v/>
      </c>
    </row>
    <row r="1360" spans="1:7">
      <c r="A1360" s="57">
        <f>INDEX('1月'!$A$1:$E$2000,ROW()-$B$5+2,1)</f>
        <v>0</v>
      </c>
      <c r="B1360" s="55" t="str">
        <f>INDEX('1月'!$A$1:$E$2000,ROW()-$B$5+2,2)&amp;IF(INDEX('1月'!$A$1:$E$2000,ROW()-$B$5+2,3)="","","／"&amp;INDEX('1月'!$A$1:$E$2000,ROW()-$B$5+2,3))</f>
        <v/>
      </c>
      <c r="C1360" s="57">
        <f>INDEX('1月'!$A$1:$E$2000,ROW()-$B$5+2,4)</f>
        <v>0</v>
      </c>
      <c r="D1360" s="64">
        <f>INDEX('1月'!$A$1:$E$2000,ROW()-$B$5+2,5)</f>
        <v>0</v>
      </c>
      <c r="E1360" s="65">
        <f>DATE(設定・集計!$B$2,INT(A1360/100),A1360-INT(A1360/100)*100)</f>
        <v>43799</v>
      </c>
      <c r="F1360" t="str">
        <f t="shared" si="40"/>
        <v/>
      </c>
      <c r="G1360" t="str">
        <f t="shared" si="41"/>
        <v/>
      </c>
    </row>
    <row r="1361" spans="1:7">
      <c r="A1361" s="57">
        <f>INDEX('1月'!$A$1:$E$2000,ROW()-$B$5+2,1)</f>
        <v>0</v>
      </c>
      <c r="B1361" s="55" t="str">
        <f>INDEX('1月'!$A$1:$E$2000,ROW()-$B$5+2,2)&amp;IF(INDEX('1月'!$A$1:$E$2000,ROW()-$B$5+2,3)="","","／"&amp;INDEX('1月'!$A$1:$E$2000,ROW()-$B$5+2,3))</f>
        <v/>
      </c>
      <c r="C1361" s="57">
        <f>INDEX('1月'!$A$1:$E$2000,ROW()-$B$5+2,4)</f>
        <v>0</v>
      </c>
      <c r="D1361" s="64">
        <f>INDEX('1月'!$A$1:$E$2000,ROW()-$B$5+2,5)</f>
        <v>0</v>
      </c>
      <c r="E1361" s="65">
        <f>DATE(設定・集計!$B$2,INT(A1361/100),A1361-INT(A1361/100)*100)</f>
        <v>43799</v>
      </c>
      <c r="F1361" t="str">
        <f t="shared" si="40"/>
        <v/>
      </c>
      <c r="G1361" t="str">
        <f t="shared" si="41"/>
        <v/>
      </c>
    </row>
    <row r="1362" spans="1:7">
      <c r="A1362" s="57">
        <f>INDEX('1月'!$A$1:$E$2000,ROW()-$B$5+2,1)</f>
        <v>0</v>
      </c>
      <c r="B1362" s="55" t="str">
        <f>INDEX('1月'!$A$1:$E$2000,ROW()-$B$5+2,2)&amp;IF(INDEX('1月'!$A$1:$E$2000,ROW()-$B$5+2,3)="","","／"&amp;INDEX('1月'!$A$1:$E$2000,ROW()-$B$5+2,3))</f>
        <v/>
      </c>
      <c r="C1362" s="57">
        <f>INDEX('1月'!$A$1:$E$2000,ROW()-$B$5+2,4)</f>
        <v>0</v>
      </c>
      <c r="D1362" s="64">
        <f>INDEX('1月'!$A$1:$E$2000,ROW()-$B$5+2,5)</f>
        <v>0</v>
      </c>
      <c r="E1362" s="65">
        <f>DATE(設定・集計!$B$2,INT(A1362/100),A1362-INT(A1362/100)*100)</f>
        <v>43799</v>
      </c>
      <c r="F1362" t="str">
        <f t="shared" si="40"/>
        <v/>
      </c>
      <c r="G1362" t="str">
        <f t="shared" si="41"/>
        <v/>
      </c>
    </row>
    <row r="1363" spans="1:7">
      <c r="A1363" s="57">
        <f>INDEX('1月'!$A$1:$E$2000,ROW()-$B$5+2,1)</f>
        <v>0</v>
      </c>
      <c r="B1363" s="55" t="str">
        <f>INDEX('1月'!$A$1:$E$2000,ROW()-$B$5+2,2)&amp;IF(INDEX('1月'!$A$1:$E$2000,ROW()-$B$5+2,3)="","","／"&amp;INDEX('1月'!$A$1:$E$2000,ROW()-$B$5+2,3))</f>
        <v/>
      </c>
      <c r="C1363" s="57">
        <f>INDEX('1月'!$A$1:$E$2000,ROW()-$B$5+2,4)</f>
        <v>0</v>
      </c>
      <c r="D1363" s="64">
        <f>INDEX('1月'!$A$1:$E$2000,ROW()-$B$5+2,5)</f>
        <v>0</v>
      </c>
      <c r="E1363" s="65">
        <f>DATE(設定・集計!$B$2,INT(A1363/100),A1363-INT(A1363/100)*100)</f>
        <v>43799</v>
      </c>
      <c r="F1363" t="str">
        <f t="shared" si="40"/>
        <v/>
      </c>
      <c r="G1363" t="str">
        <f t="shared" si="41"/>
        <v/>
      </c>
    </row>
    <row r="1364" spans="1:7">
      <c r="A1364" s="57">
        <f>INDEX('1月'!$A$1:$E$2000,ROW()-$B$5+2,1)</f>
        <v>0</v>
      </c>
      <c r="B1364" s="55" t="str">
        <f>INDEX('1月'!$A$1:$E$2000,ROW()-$B$5+2,2)&amp;IF(INDEX('1月'!$A$1:$E$2000,ROW()-$B$5+2,3)="","","／"&amp;INDEX('1月'!$A$1:$E$2000,ROW()-$B$5+2,3))</f>
        <v/>
      </c>
      <c r="C1364" s="57">
        <f>INDEX('1月'!$A$1:$E$2000,ROW()-$B$5+2,4)</f>
        <v>0</v>
      </c>
      <c r="D1364" s="64">
        <f>INDEX('1月'!$A$1:$E$2000,ROW()-$B$5+2,5)</f>
        <v>0</v>
      </c>
      <c r="E1364" s="65">
        <f>DATE(設定・集計!$B$2,INT(A1364/100),A1364-INT(A1364/100)*100)</f>
        <v>43799</v>
      </c>
      <c r="F1364" t="str">
        <f t="shared" si="40"/>
        <v/>
      </c>
      <c r="G1364" t="str">
        <f t="shared" si="41"/>
        <v/>
      </c>
    </row>
    <row r="1365" spans="1:7">
      <c r="A1365" s="57">
        <f>INDEX('1月'!$A$1:$E$2000,ROW()-$B$5+2,1)</f>
        <v>0</v>
      </c>
      <c r="B1365" s="55" t="str">
        <f>INDEX('1月'!$A$1:$E$2000,ROW()-$B$5+2,2)&amp;IF(INDEX('1月'!$A$1:$E$2000,ROW()-$B$5+2,3)="","","／"&amp;INDEX('1月'!$A$1:$E$2000,ROW()-$B$5+2,3))</f>
        <v/>
      </c>
      <c r="C1365" s="57">
        <f>INDEX('1月'!$A$1:$E$2000,ROW()-$B$5+2,4)</f>
        <v>0</v>
      </c>
      <c r="D1365" s="64">
        <f>INDEX('1月'!$A$1:$E$2000,ROW()-$B$5+2,5)</f>
        <v>0</v>
      </c>
      <c r="E1365" s="65">
        <f>DATE(設定・集計!$B$2,INT(A1365/100),A1365-INT(A1365/100)*100)</f>
        <v>43799</v>
      </c>
      <c r="F1365" t="str">
        <f t="shared" si="40"/>
        <v/>
      </c>
      <c r="G1365" t="str">
        <f t="shared" si="41"/>
        <v/>
      </c>
    </row>
    <row r="1366" spans="1:7">
      <c r="A1366" s="57">
        <f>INDEX('1月'!$A$1:$E$2000,ROW()-$B$5+2,1)</f>
        <v>0</v>
      </c>
      <c r="B1366" s="55" t="str">
        <f>INDEX('1月'!$A$1:$E$2000,ROW()-$B$5+2,2)&amp;IF(INDEX('1月'!$A$1:$E$2000,ROW()-$B$5+2,3)="","","／"&amp;INDEX('1月'!$A$1:$E$2000,ROW()-$B$5+2,3))</f>
        <v/>
      </c>
      <c r="C1366" s="57">
        <f>INDEX('1月'!$A$1:$E$2000,ROW()-$B$5+2,4)</f>
        <v>0</v>
      </c>
      <c r="D1366" s="64">
        <f>INDEX('1月'!$A$1:$E$2000,ROW()-$B$5+2,5)</f>
        <v>0</v>
      </c>
      <c r="E1366" s="65">
        <f>DATE(設定・集計!$B$2,INT(A1366/100),A1366-INT(A1366/100)*100)</f>
        <v>43799</v>
      </c>
      <c r="F1366" t="str">
        <f t="shared" si="40"/>
        <v/>
      </c>
      <c r="G1366" t="str">
        <f t="shared" si="41"/>
        <v/>
      </c>
    </row>
    <row r="1367" spans="1:7">
      <c r="A1367" s="57">
        <f>INDEX('1月'!$A$1:$E$2000,ROW()-$B$5+2,1)</f>
        <v>0</v>
      </c>
      <c r="B1367" s="55" t="str">
        <f>INDEX('1月'!$A$1:$E$2000,ROW()-$B$5+2,2)&amp;IF(INDEX('1月'!$A$1:$E$2000,ROW()-$B$5+2,3)="","","／"&amp;INDEX('1月'!$A$1:$E$2000,ROW()-$B$5+2,3))</f>
        <v/>
      </c>
      <c r="C1367" s="57">
        <f>INDEX('1月'!$A$1:$E$2000,ROW()-$B$5+2,4)</f>
        <v>0</v>
      </c>
      <c r="D1367" s="64">
        <f>INDEX('1月'!$A$1:$E$2000,ROW()-$B$5+2,5)</f>
        <v>0</v>
      </c>
      <c r="E1367" s="65">
        <f>DATE(設定・集計!$B$2,INT(A1367/100),A1367-INT(A1367/100)*100)</f>
        <v>43799</v>
      </c>
      <c r="F1367" t="str">
        <f t="shared" si="40"/>
        <v/>
      </c>
      <c r="G1367" t="str">
        <f t="shared" si="41"/>
        <v/>
      </c>
    </row>
    <row r="1368" spans="1:7">
      <c r="A1368" s="57">
        <f>INDEX('1月'!$A$1:$E$2000,ROW()-$B$5+2,1)</f>
        <v>0</v>
      </c>
      <c r="B1368" s="55" t="str">
        <f>INDEX('1月'!$A$1:$E$2000,ROW()-$B$5+2,2)&amp;IF(INDEX('1月'!$A$1:$E$2000,ROW()-$B$5+2,3)="","","／"&amp;INDEX('1月'!$A$1:$E$2000,ROW()-$B$5+2,3))</f>
        <v/>
      </c>
      <c r="C1368" s="57">
        <f>INDEX('1月'!$A$1:$E$2000,ROW()-$B$5+2,4)</f>
        <v>0</v>
      </c>
      <c r="D1368" s="64">
        <f>INDEX('1月'!$A$1:$E$2000,ROW()-$B$5+2,5)</f>
        <v>0</v>
      </c>
      <c r="E1368" s="65">
        <f>DATE(設定・集計!$B$2,INT(A1368/100),A1368-INT(A1368/100)*100)</f>
        <v>43799</v>
      </c>
      <c r="F1368" t="str">
        <f t="shared" si="40"/>
        <v/>
      </c>
      <c r="G1368" t="str">
        <f t="shared" si="41"/>
        <v/>
      </c>
    </row>
    <row r="1369" spans="1:7">
      <c r="A1369" s="57">
        <f>INDEX('1月'!$A$1:$E$2000,ROW()-$B$5+2,1)</f>
        <v>0</v>
      </c>
      <c r="B1369" s="55" t="str">
        <f>INDEX('1月'!$A$1:$E$2000,ROW()-$B$5+2,2)&amp;IF(INDEX('1月'!$A$1:$E$2000,ROW()-$B$5+2,3)="","","／"&amp;INDEX('1月'!$A$1:$E$2000,ROW()-$B$5+2,3))</f>
        <v/>
      </c>
      <c r="C1369" s="57">
        <f>INDEX('1月'!$A$1:$E$2000,ROW()-$B$5+2,4)</f>
        <v>0</v>
      </c>
      <c r="D1369" s="64">
        <f>INDEX('1月'!$A$1:$E$2000,ROW()-$B$5+2,5)</f>
        <v>0</v>
      </c>
      <c r="E1369" s="65">
        <f>DATE(設定・集計!$B$2,INT(A1369/100),A1369-INT(A1369/100)*100)</f>
        <v>43799</v>
      </c>
      <c r="F1369" t="str">
        <f t="shared" si="40"/>
        <v/>
      </c>
      <c r="G1369" t="str">
        <f t="shared" si="41"/>
        <v/>
      </c>
    </row>
    <row r="1370" spans="1:7">
      <c r="A1370" s="57">
        <f>INDEX('1月'!$A$1:$E$2000,ROW()-$B$5+2,1)</f>
        <v>0</v>
      </c>
      <c r="B1370" s="55" t="str">
        <f>INDEX('1月'!$A$1:$E$2000,ROW()-$B$5+2,2)&amp;IF(INDEX('1月'!$A$1:$E$2000,ROW()-$B$5+2,3)="","","／"&amp;INDEX('1月'!$A$1:$E$2000,ROW()-$B$5+2,3))</f>
        <v/>
      </c>
      <c r="C1370" s="57">
        <f>INDEX('1月'!$A$1:$E$2000,ROW()-$B$5+2,4)</f>
        <v>0</v>
      </c>
      <c r="D1370" s="64">
        <f>INDEX('1月'!$A$1:$E$2000,ROW()-$B$5+2,5)</f>
        <v>0</v>
      </c>
      <c r="E1370" s="65">
        <f>DATE(設定・集計!$B$2,INT(A1370/100),A1370-INT(A1370/100)*100)</f>
        <v>43799</v>
      </c>
      <c r="F1370" t="str">
        <f t="shared" si="40"/>
        <v/>
      </c>
      <c r="G1370" t="str">
        <f t="shared" si="41"/>
        <v/>
      </c>
    </row>
    <row r="1371" spans="1:7">
      <c r="A1371" s="57">
        <f>INDEX('1月'!$A$1:$E$2000,ROW()-$B$5+2,1)</f>
        <v>0</v>
      </c>
      <c r="B1371" s="55" t="str">
        <f>INDEX('1月'!$A$1:$E$2000,ROW()-$B$5+2,2)&amp;IF(INDEX('1月'!$A$1:$E$2000,ROW()-$B$5+2,3)="","","／"&amp;INDEX('1月'!$A$1:$E$2000,ROW()-$B$5+2,3))</f>
        <v/>
      </c>
      <c r="C1371" s="57">
        <f>INDEX('1月'!$A$1:$E$2000,ROW()-$B$5+2,4)</f>
        <v>0</v>
      </c>
      <c r="D1371" s="64">
        <f>INDEX('1月'!$A$1:$E$2000,ROW()-$B$5+2,5)</f>
        <v>0</v>
      </c>
      <c r="E1371" s="65">
        <f>DATE(設定・集計!$B$2,INT(A1371/100),A1371-INT(A1371/100)*100)</f>
        <v>43799</v>
      </c>
      <c r="F1371" t="str">
        <f t="shared" si="40"/>
        <v/>
      </c>
      <c r="G1371" t="str">
        <f t="shared" si="41"/>
        <v/>
      </c>
    </row>
    <row r="1372" spans="1:7">
      <c r="A1372" s="57">
        <f>INDEX('1月'!$A$1:$E$2000,ROW()-$B$5+2,1)</f>
        <v>0</v>
      </c>
      <c r="B1372" s="55" t="str">
        <f>INDEX('1月'!$A$1:$E$2000,ROW()-$B$5+2,2)&amp;IF(INDEX('1月'!$A$1:$E$2000,ROW()-$B$5+2,3)="","","／"&amp;INDEX('1月'!$A$1:$E$2000,ROW()-$B$5+2,3))</f>
        <v/>
      </c>
      <c r="C1372" s="57">
        <f>INDEX('1月'!$A$1:$E$2000,ROW()-$B$5+2,4)</f>
        <v>0</v>
      </c>
      <c r="D1372" s="64">
        <f>INDEX('1月'!$A$1:$E$2000,ROW()-$B$5+2,5)</f>
        <v>0</v>
      </c>
      <c r="E1372" s="65">
        <f>DATE(設定・集計!$B$2,INT(A1372/100),A1372-INT(A1372/100)*100)</f>
        <v>43799</v>
      </c>
      <c r="F1372" t="str">
        <f t="shared" si="40"/>
        <v/>
      </c>
      <c r="G1372" t="str">
        <f t="shared" si="41"/>
        <v/>
      </c>
    </row>
    <row r="1373" spans="1:7">
      <c r="A1373" s="57">
        <f>INDEX('1月'!$A$1:$E$2000,ROW()-$B$5+2,1)</f>
        <v>0</v>
      </c>
      <c r="B1373" s="55" t="str">
        <f>INDEX('1月'!$A$1:$E$2000,ROW()-$B$5+2,2)&amp;IF(INDEX('1月'!$A$1:$E$2000,ROW()-$B$5+2,3)="","","／"&amp;INDEX('1月'!$A$1:$E$2000,ROW()-$B$5+2,3))</f>
        <v/>
      </c>
      <c r="C1373" s="57">
        <f>INDEX('1月'!$A$1:$E$2000,ROW()-$B$5+2,4)</f>
        <v>0</v>
      </c>
      <c r="D1373" s="64">
        <f>INDEX('1月'!$A$1:$E$2000,ROW()-$B$5+2,5)</f>
        <v>0</v>
      </c>
      <c r="E1373" s="65">
        <f>DATE(設定・集計!$B$2,INT(A1373/100),A1373-INT(A1373/100)*100)</f>
        <v>43799</v>
      </c>
      <c r="F1373" t="str">
        <f t="shared" si="40"/>
        <v/>
      </c>
      <c r="G1373" t="str">
        <f t="shared" si="41"/>
        <v/>
      </c>
    </row>
    <row r="1374" spans="1:7">
      <c r="A1374" s="57">
        <f>INDEX('1月'!$A$1:$E$2000,ROW()-$B$5+2,1)</f>
        <v>0</v>
      </c>
      <c r="B1374" s="55" t="str">
        <f>INDEX('1月'!$A$1:$E$2000,ROW()-$B$5+2,2)&amp;IF(INDEX('1月'!$A$1:$E$2000,ROW()-$B$5+2,3)="","","／"&amp;INDEX('1月'!$A$1:$E$2000,ROW()-$B$5+2,3))</f>
        <v/>
      </c>
      <c r="C1374" s="57">
        <f>INDEX('1月'!$A$1:$E$2000,ROW()-$B$5+2,4)</f>
        <v>0</v>
      </c>
      <c r="D1374" s="64">
        <f>INDEX('1月'!$A$1:$E$2000,ROW()-$B$5+2,5)</f>
        <v>0</v>
      </c>
      <c r="E1374" s="65">
        <f>DATE(設定・集計!$B$2,INT(A1374/100),A1374-INT(A1374/100)*100)</f>
        <v>43799</v>
      </c>
      <c r="F1374" t="str">
        <f t="shared" si="40"/>
        <v/>
      </c>
      <c r="G1374" t="str">
        <f t="shared" si="41"/>
        <v/>
      </c>
    </row>
    <row r="1375" spans="1:7">
      <c r="A1375" s="57">
        <f>INDEX('1月'!$A$1:$E$2000,ROW()-$B$5+2,1)</f>
        <v>0</v>
      </c>
      <c r="B1375" s="55" t="str">
        <f>INDEX('1月'!$A$1:$E$2000,ROW()-$B$5+2,2)&amp;IF(INDEX('1月'!$A$1:$E$2000,ROW()-$B$5+2,3)="","","／"&amp;INDEX('1月'!$A$1:$E$2000,ROW()-$B$5+2,3))</f>
        <v/>
      </c>
      <c r="C1375" s="57">
        <f>INDEX('1月'!$A$1:$E$2000,ROW()-$B$5+2,4)</f>
        <v>0</v>
      </c>
      <c r="D1375" s="64">
        <f>INDEX('1月'!$A$1:$E$2000,ROW()-$B$5+2,5)</f>
        <v>0</v>
      </c>
      <c r="E1375" s="65">
        <f>DATE(設定・集計!$B$2,INT(A1375/100),A1375-INT(A1375/100)*100)</f>
        <v>43799</v>
      </c>
      <c r="F1375" t="str">
        <f t="shared" si="40"/>
        <v/>
      </c>
      <c r="G1375" t="str">
        <f t="shared" si="41"/>
        <v/>
      </c>
    </row>
    <row r="1376" spans="1:7">
      <c r="A1376" s="57">
        <f>INDEX('1月'!$A$1:$E$2000,ROW()-$B$5+2,1)</f>
        <v>0</v>
      </c>
      <c r="B1376" s="55" t="str">
        <f>INDEX('1月'!$A$1:$E$2000,ROW()-$B$5+2,2)&amp;IF(INDEX('1月'!$A$1:$E$2000,ROW()-$B$5+2,3)="","","／"&amp;INDEX('1月'!$A$1:$E$2000,ROW()-$B$5+2,3))</f>
        <v/>
      </c>
      <c r="C1376" s="57">
        <f>INDEX('1月'!$A$1:$E$2000,ROW()-$B$5+2,4)</f>
        <v>0</v>
      </c>
      <c r="D1376" s="64">
        <f>INDEX('1月'!$A$1:$E$2000,ROW()-$B$5+2,5)</f>
        <v>0</v>
      </c>
      <c r="E1376" s="65">
        <f>DATE(設定・集計!$B$2,INT(A1376/100),A1376-INT(A1376/100)*100)</f>
        <v>43799</v>
      </c>
      <c r="F1376" t="str">
        <f t="shared" si="40"/>
        <v/>
      </c>
      <c r="G1376" t="str">
        <f t="shared" si="41"/>
        <v/>
      </c>
    </row>
    <row r="1377" spans="1:7">
      <c r="A1377" s="57">
        <f>INDEX('1月'!$A$1:$E$2000,ROW()-$B$5+2,1)</f>
        <v>0</v>
      </c>
      <c r="B1377" s="55" t="str">
        <f>INDEX('1月'!$A$1:$E$2000,ROW()-$B$5+2,2)&amp;IF(INDEX('1月'!$A$1:$E$2000,ROW()-$B$5+2,3)="","","／"&amp;INDEX('1月'!$A$1:$E$2000,ROW()-$B$5+2,3))</f>
        <v/>
      </c>
      <c r="C1377" s="57">
        <f>INDEX('1月'!$A$1:$E$2000,ROW()-$B$5+2,4)</f>
        <v>0</v>
      </c>
      <c r="D1377" s="64">
        <f>INDEX('1月'!$A$1:$E$2000,ROW()-$B$5+2,5)</f>
        <v>0</v>
      </c>
      <c r="E1377" s="65">
        <f>DATE(設定・集計!$B$2,INT(A1377/100),A1377-INT(A1377/100)*100)</f>
        <v>43799</v>
      </c>
      <c r="F1377" t="str">
        <f t="shared" si="40"/>
        <v/>
      </c>
      <c r="G1377" t="str">
        <f t="shared" si="41"/>
        <v/>
      </c>
    </row>
    <row r="1378" spans="1:7">
      <c r="A1378" s="57">
        <f>INDEX('1月'!$A$1:$E$2000,ROW()-$B$5+2,1)</f>
        <v>0</v>
      </c>
      <c r="B1378" s="55" t="str">
        <f>INDEX('1月'!$A$1:$E$2000,ROW()-$B$5+2,2)&amp;IF(INDEX('1月'!$A$1:$E$2000,ROW()-$B$5+2,3)="","","／"&amp;INDEX('1月'!$A$1:$E$2000,ROW()-$B$5+2,3))</f>
        <v/>
      </c>
      <c r="C1378" s="57">
        <f>INDEX('1月'!$A$1:$E$2000,ROW()-$B$5+2,4)</f>
        <v>0</v>
      </c>
      <c r="D1378" s="64">
        <f>INDEX('1月'!$A$1:$E$2000,ROW()-$B$5+2,5)</f>
        <v>0</v>
      </c>
      <c r="E1378" s="65">
        <f>DATE(設定・集計!$B$2,INT(A1378/100),A1378-INT(A1378/100)*100)</f>
        <v>43799</v>
      </c>
      <c r="F1378" t="str">
        <f t="shared" si="40"/>
        <v/>
      </c>
      <c r="G1378" t="str">
        <f t="shared" si="41"/>
        <v/>
      </c>
    </row>
    <row r="1379" spans="1:7">
      <c r="A1379" s="57">
        <f>INDEX('1月'!$A$1:$E$2000,ROW()-$B$5+2,1)</f>
        <v>0</v>
      </c>
      <c r="B1379" s="55" t="str">
        <f>INDEX('1月'!$A$1:$E$2000,ROW()-$B$5+2,2)&amp;IF(INDEX('1月'!$A$1:$E$2000,ROW()-$B$5+2,3)="","","／"&amp;INDEX('1月'!$A$1:$E$2000,ROW()-$B$5+2,3))</f>
        <v/>
      </c>
      <c r="C1379" s="57">
        <f>INDEX('1月'!$A$1:$E$2000,ROW()-$B$5+2,4)</f>
        <v>0</v>
      </c>
      <c r="D1379" s="64">
        <f>INDEX('1月'!$A$1:$E$2000,ROW()-$B$5+2,5)</f>
        <v>0</v>
      </c>
      <c r="E1379" s="65">
        <f>DATE(設定・集計!$B$2,INT(A1379/100),A1379-INT(A1379/100)*100)</f>
        <v>43799</v>
      </c>
      <c r="F1379" t="str">
        <f t="shared" si="40"/>
        <v/>
      </c>
      <c r="G1379" t="str">
        <f t="shared" si="41"/>
        <v/>
      </c>
    </row>
    <row r="1380" spans="1:7">
      <c r="A1380" s="57">
        <f>INDEX('1月'!$A$1:$E$2000,ROW()-$B$5+2,1)</f>
        <v>0</v>
      </c>
      <c r="B1380" s="55" t="str">
        <f>INDEX('1月'!$A$1:$E$2000,ROW()-$B$5+2,2)&amp;IF(INDEX('1月'!$A$1:$E$2000,ROW()-$B$5+2,3)="","","／"&amp;INDEX('1月'!$A$1:$E$2000,ROW()-$B$5+2,3))</f>
        <v/>
      </c>
      <c r="C1380" s="57">
        <f>INDEX('1月'!$A$1:$E$2000,ROW()-$B$5+2,4)</f>
        <v>0</v>
      </c>
      <c r="D1380" s="64">
        <f>INDEX('1月'!$A$1:$E$2000,ROW()-$B$5+2,5)</f>
        <v>0</v>
      </c>
      <c r="E1380" s="65">
        <f>DATE(設定・集計!$B$2,INT(A1380/100),A1380-INT(A1380/100)*100)</f>
        <v>43799</v>
      </c>
      <c r="F1380" t="str">
        <f t="shared" si="40"/>
        <v/>
      </c>
      <c r="G1380" t="str">
        <f t="shared" si="41"/>
        <v/>
      </c>
    </row>
    <row r="1381" spans="1:7">
      <c r="A1381" s="57">
        <f>INDEX('1月'!$A$1:$E$2000,ROW()-$B$5+2,1)</f>
        <v>0</v>
      </c>
      <c r="B1381" s="55" t="str">
        <f>INDEX('1月'!$A$1:$E$2000,ROW()-$B$5+2,2)&amp;IF(INDEX('1月'!$A$1:$E$2000,ROW()-$B$5+2,3)="","","／"&amp;INDEX('1月'!$A$1:$E$2000,ROW()-$B$5+2,3))</f>
        <v/>
      </c>
      <c r="C1381" s="57">
        <f>INDEX('1月'!$A$1:$E$2000,ROW()-$B$5+2,4)</f>
        <v>0</v>
      </c>
      <c r="D1381" s="64">
        <f>INDEX('1月'!$A$1:$E$2000,ROW()-$B$5+2,5)</f>
        <v>0</v>
      </c>
      <c r="E1381" s="65">
        <f>DATE(設定・集計!$B$2,INT(A1381/100),A1381-INT(A1381/100)*100)</f>
        <v>43799</v>
      </c>
      <c r="F1381" t="str">
        <f t="shared" si="40"/>
        <v/>
      </c>
      <c r="G1381" t="str">
        <f t="shared" si="41"/>
        <v/>
      </c>
    </row>
    <row r="1382" spans="1:7">
      <c r="A1382" s="57">
        <f>INDEX('1月'!$A$1:$E$2000,ROW()-$B$5+2,1)</f>
        <v>0</v>
      </c>
      <c r="B1382" s="55" t="str">
        <f>INDEX('1月'!$A$1:$E$2000,ROW()-$B$5+2,2)&amp;IF(INDEX('1月'!$A$1:$E$2000,ROW()-$B$5+2,3)="","","／"&amp;INDEX('1月'!$A$1:$E$2000,ROW()-$B$5+2,3))</f>
        <v/>
      </c>
      <c r="C1382" s="57">
        <f>INDEX('1月'!$A$1:$E$2000,ROW()-$B$5+2,4)</f>
        <v>0</v>
      </c>
      <c r="D1382" s="64">
        <f>INDEX('1月'!$A$1:$E$2000,ROW()-$B$5+2,5)</f>
        <v>0</v>
      </c>
      <c r="E1382" s="65">
        <f>DATE(設定・集計!$B$2,INT(A1382/100),A1382-INT(A1382/100)*100)</f>
        <v>43799</v>
      </c>
      <c r="F1382" t="str">
        <f t="shared" ref="F1382:F1445" si="42">IF(A1382=0,"",A1382*10000+ROW())</f>
        <v/>
      </c>
      <c r="G1382" t="str">
        <f t="shared" si="41"/>
        <v/>
      </c>
    </row>
    <row r="1383" spans="1:7">
      <c r="A1383" s="57">
        <f>INDEX('1月'!$A$1:$E$2000,ROW()-$B$5+2,1)</f>
        <v>0</v>
      </c>
      <c r="B1383" s="55" t="str">
        <f>INDEX('1月'!$A$1:$E$2000,ROW()-$B$5+2,2)&amp;IF(INDEX('1月'!$A$1:$E$2000,ROW()-$B$5+2,3)="","","／"&amp;INDEX('1月'!$A$1:$E$2000,ROW()-$B$5+2,3))</f>
        <v/>
      </c>
      <c r="C1383" s="57">
        <f>INDEX('1月'!$A$1:$E$2000,ROW()-$B$5+2,4)</f>
        <v>0</v>
      </c>
      <c r="D1383" s="64">
        <f>INDEX('1月'!$A$1:$E$2000,ROW()-$B$5+2,5)</f>
        <v>0</v>
      </c>
      <c r="E1383" s="65">
        <f>DATE(設定・集計!$B$2,INT(A1383/100),A1383-INT(A1383/100)*100)</f>
        <v>43799</v>
      </c>
      <c r="F1383" t="str">
        <f t="shared" si="42"/>
        <v/>
      </c>
      <c r="G1383" t="str">
        <f t="shared" si="41"/>
        <v/>
      </c>
    </row>
    <row r="1384" spans="1:7">
      <c r="A1384" s="57">
        <f>INDEX('1月'!$A$1:$E$2000,ROW()-$B$5+2,1)</f>
        <v>0</v>
      </c>
      <c r="B1384" s="55" t="str">
        <f>INDEX('1月'!$A$1:$E$2000,ROW()-$B$5+2,2)&amp;IF(INDEX('1月'!$A$1:$E$2000,ROW()-$B$5+2,3)="","","／"&amp;INDEX('1月'!$A$1:$E$2000,ROW()-$B$5+2,3))</f>
        <v/>
      </c>
      <c r="C1384" s="57">
        <f>INDEX('1月'!$A$1:$E$2000,ROW()-$B$5+2,4)</f>
        <v>0</v>
      </c>
      <c r="D1384" s="64">
        <f>INDEX('1月'!$A$1:$E$2000,ROW()-$B$5+2,5)</f>
        <v>0</v>
      </c>
      <c r="E1384" s="65">
        <f>DATE(設定・集計!$B$2,INT(A1384/100),A1384-INT(A1384/100)*100)</f>
        <v>43799</v>
      </c>
      <c r="F1384" t="str">
        <f t="shared" si="42"/>
        <v/>
      </c>
      <c r="G1384" t="str">
        <f t="shared" si="41"/>
        <v/>
      </c>
    </row>
    <row r="1385" spans="1:7">
      <c r="A1385" s="57">
        <f>INDEX('1月'!$A$1:$E$2000,ROW()-$B$5+2,1)</f>
        <v>0</v>
      </c>
      <c r="B1385" s="55" t="str">
        <f>INDEX('1月'!$A$1:$E$2000,ROW()-$B$5+2,2)&amp;IF(INDEX('1月'!$A$1:$E$2000,ROW()-$B$5+2,3)="","","／"&amp;INDEX('1月'!$A$1:$E$2000,ROW()-$B$5+2,3))</f>
        <v/>
      </c>
      <c r="C1385" s="57">
        <f>INDEX('1月'!$A$1:$E$2000,ROW()-$B$5+2,4)</f>
        <v>0</v>
      </c>
      <c r="D1385" s="64">
        <f>INDEX('1月'!$A$1:$E$2000,ROW()-$B$5+2,5)</f>
        <v>0</v>
      </c>
      <c r="E1385" s="65">
        <f>DATE(設定・集計!$B$2,INT(A1385/100),A1385-INT(A1385/100)*100)</f>
        <v>43799</v>
      </c>
      <c r="F1385" t="str">
        <f t="shared" si="42"/>
        <v/>
      </c>
      <c r="G1385" t="str">
        <f t="shared" si="41"/>
        <v/>
      </c>
    </row>
    <row r="1386" spans="1:7">
      <c r="A1386" s="57">
        <f>INDEX('1月'!$A$1:$E$2000,ROW()-$B$5+2,1)</f>
        <v>0</v>
      </c>
      <c r="B1386" s="55" t="str">
        <f>INDEX('1月'!$A$1:$E$2000,ROW()-$B$5+2,2)&amp;IF(INDEX('1月'!$A$1:$E$2000,ROW()-$B$5+2,3)="","","／"&amp;INDEX('1月'!$A$1:$E$2000,ROW()-$B$5+2,3))</f>
        <v/>
      </c>
      <c r="C1386" s="57">
        <f>INDEX('1月'!$A$1:$E$2000,ROW()-$B$5+2,4)</f>
        <v>0</v>
      </c>
      <c r="D1386" s="64">
        <f>INDEX('1月'!$A$1:$E$2000,ROW()-$B$5+2,5)</f>
        <v>0</v>
      </c>
      <c r="E1386" s="65">
        <f>DATE(設定・集計!$B$2,INT(A1386/100),A1386-INT(A1386/100)*100)</f>
        <v>43799</v>
      </c>
      <c r="F1386" t="str">
        <f t="shared" si="42"/>
        <v/>
      </c>
      <c r="G1386" t="str">
        <f t="shared" si="41"/>
        <v/>
      </c>
    </row>
    <row r="1387" spans="1:7">
      <c r="A1387" s="57">
        <f>INDEX('1月'!$A$1:$E$2000,ROW()-$B$5+2,1)</f>
        <v>0</v>
      </c>
      <c r="B1387" s="55" t="str">
        <f>INDEX('1月'!$A$1:$E$2000,ROW()-$B$5+2,2)&amp;IF(INDEX('1月'!$A$1:$E$2000,ROW()-$B$5+2,3)="","","／"&amp;INDEX('1月'!$A$1:$E$2000,ROW()-$B$5+2,3))</f>
        <v/>
      </c>
      <c r="C1387" s="57">
        <f>INDEX('1月'!$A$1:$E$2000,ROW()-$B$5+2,4)</f>
        <v>0</v>
      </c>
      <c r="D1387" s="64">
        <f>INDEX('1月'!$A$1:$E$2000,ROW()-$B$5+2,5)</f>
        <v>0</v>
      </c>
      <c r="E1387" s="65">
        <f>DATE(設定・集計!$B$2,INT(A1387/100),A1387-INT(A1387/100)*100)</f>
        <v>43799</v>
      </c>
      <c r="F1387" t="str">
        <f t="shared" si="42"/>
        <v/>
      </c>
      <c r="G1387" t="str">
        <f t="shared" si="41"/>
        <v/>
      </c>
    </row>
    <row r="1388" spans="1:7">
      <c r="A1388" s="57">
        <f>INDEX('1月'!$A$1:$E$2000,ROW()-$B$5+2,1)</f>
        <v>0</v>
      </c>
      <c r="B1388" s="55" t="str">
        <f>INDEX('1月'!$A$1:$E$2000,ROW()-$B$5+2,2)&amp;IF(INDEX('1月'!$A$1:$E$2000,ROW()-$B$5+2,3)="","","／"&amp;INDEX('1月'!$A$1:$E$2000,ROW()-$B$5+2,3))</f>
        <v/>
      </c>
      <c r="C1388" s="57">
        <f>INDEX('1月'!$A$1:$E$2000,ROW()-$B$5+2,4)</f>
        <v>0</v>
      </c>
      <c r="D1388" s="64">
        <f>INDEX('1月'!$A$1:$E$2000,ROW()-$B$5+2,5)</f>
        <v>0</v>
      </c>
      <c r="E1388" s="65">
        <f>DATE(設定・集計!$B$2,INT(A1388/100),A1388-INT(A1388/100)*100)</f>
        <v>43799</v>
      </c>
      <c r="F1388" t="str">
        <f t="shared" si="42"/>
        <v/>
      </c>
      <c r="G1388" t="str">
        <f t="shared" si="41"/>
        <v/>
      </c>
    </row>
    <row r="1389" spans="1:7">
      <c r="A1389" s="57">
        <f>INDEX('1月'!$A$1:$E$2000,ROW()-$B$5+2,1)</f>
        <v>0</v>
      </c>
      <c r="B1389" s="55" t="str">
        <f>INDEX('1月'!$A$1:$E$2000,ROW()-$B$5+2,2)&amp;IF(INDEX('1月'!$A$1:$E$2000,ROW()-$B$5+2,3)="","","／"&amp;INDEX('1月'!$A$1:$E$2000,ROW()-$B$5+2,3))</f>
        <v/>
      </c>
      <c r="C1389" s="57">
        <f>INDEX('1月'!$A$1:$E$2000,ROW()-$B$5+2,4)</f>
        <v>0</v>
      </c>
      <c r="D1389" s="64">
        <f>INDEX('1月'!$A$1:$E$2000,ROW()-$B$5+2,5)</f>
        <v>0</v>
      </c>
      <c r="E1389" s="65">
        <f>DATE(設定・集計!$B$2,INT(A1389/100),A1389-INT(A1389/100)*100)</f>
        <v>43799</v>
      </c>
      <c r="F1389" t="str">
        <f t="shared" si="42"/>
        <v/>
      </c>
      <c r="G1389" t="str">
        <f t="shared" si="41"/>
        <v/>
      </c>
    </row>
    <row r="1390" spans="1:7">
      <c r="A1390" s="57">
        <f>INDEX('1月'!$A$1:$E$2000,ROW()-$B$5+2,1)</f>
        <v>0</v>
      </c>
      <c r="B1390" s="55" t="str">
        <f>INDEX('1月'!$A$1:$E$2000,ROW()-$B$5+2,2)&amp;IF(INDEX('1月'!$A$1:$E$2000,ROW()-$B$5+2,3)="","","／"&amp;INDEX('1月'!$A$1:$E$2000,ROW()-$B$5+2,3))</f>
        <v/>
      </c>
      <c r="C1390" s="57">
        <f>INDEX('1月'!$A$1:$E$2000,ROW()-$B$5+2,4)</f>
        <v>0</v>
      </c>
      <c r="D1390" s="64">
        <f>INDEX('1月'!$A$1:$E$2000,ROW()-$B$5+2,5)</f>
        <v>0</v>
      </c>
      <c r="E1390" s="65">
        <f>DATE(設定・集計!$B$2,INT(A1390/100),A1390-INT(A1390/100)*100)</f>
        <v>43799</v>
      </c>
      <c r="F1390" t="str">
        <f t="shared" si="42"/>
        <v/>
      </c>
      <c r="G1390" t="str">
        <f t="shared" si="41"/>
        <v/>
      </c>
    </row>
    <row r="1391" spans="1:7">
      <c r="A1391" s="57">
        <f>INDEX('1月'!$A$1:$E$2000,ROW()-$B$5+2,1)</f>
        <v>0</v>
      </c>
      <c r="B1391" s="55" t="str">
        <f>INDEX('1月'!$A$1:$E$2000,ROW()-$B$5+2,2)&amp;IF(INDEX('1月'!$A$1:$E$2000,ROW()-$B$5+2,3)="","","／"&amp;INDEX('1月'!$A$1:$E$2000,ROW()-$B$5+2,3))</f>
        <v/>
      </c>
      <c r="C1391" s="57">
        <f>INDEX('1月'!$A$1:$E$2000,ROW()-$B$5+2,4)</f>
        <v>0</v>
      </c>
      <c r="D1391" s="64">
        <f>INDEX('1月'!$A$1:$E$2000,ROW()-$B$5+2,5)</f>
        <v>0</v>
      </c>
      <c r="E1391" s="65">
        <f>DATE(設定・集計!$B$2,INT(A1391/100),A1391-INT(A1391/100)*100)</f>
        <v>43799</v>
      </c>
      <c r="F1391" t="str">
        <f t="shared" si="42"/>
        <v/>
      </c>
      <c r="G1391" t="str">
        <f t="shared" ref="G1391:G1454" si="43">IF(F1391="","",RANK(F1391,$F$46:$F$6000,1))</f>
        <v/>
      </c>
    </row>
    <row r="1392" spans="1:7">
      <c r="A1392" s="57">
        <f>INDEX('1月'!$A$1:$E$2000,ROW()-$B$5+2,1)</f>
        <v>0</v>
      </c>
      <c r="B1392" s="55" t="str">
        <f>INDEX('1月'!$A$1:$E$2000,ROW()-$B$5+2,2)&amp;IF(INDEX('1月'!$A$1:$E$2000,ROW()-$B$5+2,3)="","","／"&amp;INDEX('1月'!$A$1:$E$2000,ROW()-$B$5+2,3))</f>
        <v/>
      </c>
      <c r="C1392" s="57">
        <f>INDEX('1月'!$A$1:$E$2000,ROW()-$B$5+2,4)</f>
        <v>0</v>
      </c>
      <c r="D1392" s="64">
        <f>INDEX('1月'!$A$1:$E$2000,ROW()-$B$5+2,5)</f>
        <v>0</v>
      </c>
      <c r="E1392" s="65">
        <f>DATE(設定・集計!$B$2,INT(A1392/100),A1392-INT(A1392/100)*100)</f>
        <v>43799</v>
      </c>
      <c r="F1392" t="str">
        <f t="shared" si="42"/>
        <v/>
      </c>
      <c r="G1392" t="str">
        <f t="shared" si="43"/>
        <v/>
      </c>
    </row>
    <row r="1393" spans="1:7">
      <c r="A1393" s="57">
        <f>INDEX('1月'!$A$1:$E$2000,ROW()-$B$5+2,1)</f>
        <v>0</v>
      </c>
      <c r="B1393" s="55" t="str">
        <f>INDEX('1月'!$A$1:$E$2000,ROW()-$B$5+2,2)&amp;IF(INDEX('1月'!$A$1:$E$2000,ROW()-$B$5+2,3)="","","／"&amp;INDEX('1月'!$A$1:$E$2000,ROW()-$B$5+2,3))</f>
        <v/>
      </c>
      <c r="C1393" s="57">
        <f>INDEX('1月'!$A$1:$E$2000,ROW()-$B$5+2,4)</f>
        <v>0</v>
      </c>
      <c r="D1393" s="64">
        <f>INDEX('1月'!$A$1:$E$2000,ROW()-$B$5+2,5)</f>
        <v>0</v>
      </c>
      <c r="E1393" s="65">
        <f>DATE(設定・集計!$B$2,INT(A1393/100),A1393-INT(A1393/100)*100)</f>
        <v>43799</v>
      </c>
      <c r="F1393" t="str">
        <f t="shared" si="42"/>
        <v/>
      </c>
      <c r="G1393" t="str">
        <f t="shared" si="43"/>
        <v/>
      </c>
    </row>
    <row r="1394" spans="1:7">
      <c r="A1394" s="57">
        <f>INDEX('1月'!$A$1:$E$2000,ROW()-$B$5+2,1)</f>
        <v>0</v>
      </c>
      <c r="B1394" s="55" t="str">
        <f>INDEX('1月'!$A$1:$E$2000,ROW()-$B$5+2,2)&amp;IF(INDEX('1月'!$A$1:$E$2000,ROW()-$B$5+2,3)="","","／"&amp;INDEX('1月'!$A$1:$E$2000,ROW()-$B$5+2,3))</f>
        <v/>
      </c>
      <c r="C1394" s="57">
        <f>INDEX('1月'!$A$1:$E$2000,ROW()-$B$5+2,4)</f>
        <v>0</v>
      </c>
      <c r="D1394" s="64">
        <f>INDEX('1月'!$A$1:$E$2000,ROW()-$B$5+2,5)</f>
        <v>0</v>
      </c>
      <c r="E1394" s="65">
        <f>DATE(設定・集計!$B$2,INT(A1394/100),A1394-INT(A1394/100)*100)</f>
        <v>43799</v>
      </c>
      <c r="F1394" t="str">
        <f t="shared" si="42"/>
        <v/>
      </c>
      <c r="G1394" t="str">
        <f t="shared" si="43"/>
        <v/>
      </c>
    </row>
    <row r="1395" spans="1:7">
      <c r="A1395" s="57">
        <f>INDEX('1月'!$A$1:$E$2000,ROW()-$B$5+2,1)</f>
        <v>0</v>
      </c>
      <c r="B1395" s="55" t="str">
        <f>INDEX('1月'!$A$1:$E$2000,ROW()-$B$5+2,2)&amp;IF(INDEX('1月'!$A$1:$E$2000,ROW()-$B$5+2,3)="","","／"&amp;INDEX('1月'!$A$1:$E$2000,ROW()-$B$5+2,3))</f>
        <v/>
      </c>
      <c r="C1395" s="57">
        <f>INDEX('1月'!$A$1:$E$2000,ROW()-$B$5+2,4)</f>
        <v>0</v>
      </c>
      <c r="D1395" s="64">
        <f>INDEX('1月'!$A$1:$E$2000,ROW()-$B$5+2,5)</f>
        <v>0</v>
      </c>
      <c r="E1395" s="65">
        <f>DATE(設定・集計!$B$2,INT(A1395/100),A1395-INT(A1395/100)*100)</f>
        <v>43799</v>
      </c>
      <c r="F1395" t="str">
        <f t="shared" si="42"/>
        <v/>
      </c>
      <c r="G1395" t="str">
        <f t="shared" si="43"/>
        <v/>
      </c>
    </row>
    <row r="1396" spans="1:7">
      <c r="A1396" s="57">
        <f>INDEX('1月'!$A$1:$E$2000,ROW()-$B$5+2,1)</f>
        <v>0</v>
      </c>
      <c r="B1396" s="55" t="str">
        <f>INDEX('1月'!$A$1:$E$2000,ROW()-$B$5+2,2)&amp;IF(INDEX('1月'!$A$1:$E$2000,ROW()-$B$5+2,3)="","","／"&amp;INDEX('1月'!$A$1:$E$2000,ROW()-$B$5+2,3))</f>
        <v/>
      </c>
      <c r="C1396" s="57">
        <f>INDEX('1月'!$A$1:$E$2000,ROW()-$B$5+2,4)</f>
        <v>0</v>
      </c>
      <c r="D1396" s="64">
        <f>INDEX('1月'!$A$1:$E$2000,ROW()-$B$5+2,5)</f>
        <v>0</v>
      </c>
      <c r="E1396" s="65">
        <f>DATE(設定・集計!$B$2,INT(A1396/100),A1396-INT(A1396/100)*100)</f>
        <v>43799</v>
      </c>
      <c r="F1396" t="str">
        <f t="shared" si="42"/>
        <v/>
      </c>
      <c r="G1396" t="str">
        <f t="shared" si="43"/>
        <v/>
      </c>
    </row>
    <row r="1397" spans="1:7">
      <c r="A1397" s="57">
        <f>INDEX('1月'!$A$1:$E$2000,ROW()-$B$5+2,1)</f>
        <v>0</v>
      </c>
      <c r="B1397" s="55" t="str">
        <f>INDEX('1月'!$A$1:$E$2000,ROW()-$B$5+2,2)&amp;IF(INDEX('1月'!$A$1:$E$2000,ROW()-$B$5+2,3)="","","／"&amp;INDEX('1月'!$A$1:$E$2000,ROW()-$B$5+2,3))</f>
        <v/>
      </c>
      <c r="C1397" s="57">
        <f>INDEX('1月'!$A$1:$E$2000,ROW()-$B$5+2,4)</f>
        <v>0</v>
      </c>
      <c r="D1397" s="64">
        <f>INDEX('1月'!$A$1:$E$2000,ROW()-$B$5+2,5)</f>
        <v>0</v>
      </c>
      <c r="E1397" s="65">
        <f>DATE(設定・集計!$B$2,INT(A1397/100),A1397-INT(A1397/100)*100)</f>
        <v>43799</v>
      </c>
      <c r="F1397" t="str">
        <f t="shared" si="42"/>
        <v/>
      </c>
      <c r="G1397" t="str">
        <f t="shared" si="43"/>
        <v/>
      </c>
    </row>
    <row r="1398" spans="1:7">
      <c r="A1398" s="57">
        <f>INDEX('1月'!$A$1:$E$2000,ROW()-$B$5+2,1)</f>
        <v>0</v>
      </c>
      <c r="B1398" s="55" t="str">
        <f>INDEX('1月'!$A$1:$E$2000,ROW()-$B$5+2,2)&amp;IF(INDEX('1月'!$A$1:$E$2000,ROW()-$B$5+2,3)="","","／"&amp;INDEX('1月'!$A$1:$E$2000,ROW()-$B$5+2,3))</f>
        <v/>
      </c>
      <c r="C1398" s="57">
        <f>INDEX('1月'!$A$1:$E$2000,ROW()-$B$5+2,4)</f>
        <v>0</v>
      </c>
      <c r="D1398" s="64">
        <f>INDEX('1月'!$A$1:$E$2000,ROW()-$B$5+2,5)</f>
        <v>0</v>
      </c>
      <c r="E1398" s="65">
        <f>DATE(設定・集計!$B$2,INT(A1398/100),A1398-INT(A1398/100)*100)</f>
        <v>43799</v>
      </c>
      <c r="F1398" t="str">
        <f t="shared" si="42"/>
        <v/>
      </c>
      <c r="G1398" t="str">
        <f t="shared" si="43"/>
        <v/>
      </c>
    </row>
    <row r="1399" spans="1:7">
      <c r="A1399" s="57">
        <f>INDEX('1月'!$A$1:$E$2000,ROW()-$B$5+2,1)</f>
        <v>0</v>
      </c>
      <c r="B1399" s="55" t="str">
        <f>INDEX('1月'!$A$1:$E$2000,ROW()-$B$5+2,2)&amp;IF(INDEX('1月'!$A$1:$E$2000,ROW()-$B$5+2,3)="","","／"&amp;INDEX('1月'!$A$1:$E$2000,ROW()-$B$5+2,3))</f>
        <v/>
      </c>
      <c r="C1399" s="57">
        <f>INDEX('1月'!$A$1:$E$2000,ROW()-$B$5+2,4)</f>
        <v>0</v>
      </c>
      <c r="D1399" s="64">
        <f>INDEX('1月'!$A$1:$E$2000,ROW()-$B$5+2,5)</f>
        <v>0</v>
      </c>
      <c r="E1399" s="65">
        <f>DATE(設定・集計!$B$2,INT(A1399/100),A1399-INT(A1399/100)*100)</f>
        <v>43799</v>
      </c>
      <c r="F1399" t="str">
        <f t="shared" si="42"/>
        <v/>
      </c>
      <c r="G1399" t="str">
        <f t="shared" si="43"/>
        <v/>
      </c>
    </row>
    <row r="1400" spans="1:7">
      <c r="A1400" s="57">
        <f>INDEX('1月'!$A$1:$E$2000,ROW()-$B$5+2,1)</f>
        <v>0</v>
      </c>
      <c r="B1400" s="55" t="str">
        <f>INDEX('1月'!$A$1:$E$2000,ROW()-$B$5+2,2)&amp;IF(INDEX('1月'!$A$1:$E$2000,ROW()-$B$5+2,3)="","","／"&amp;INDEX('1月'!$A$1:$E$2000,ROW()-$B$5+2,3))</f>
        <v/>
      </c>
      <c r="C1400" s="57">
        <f>INDEX('1月'!$A$1:$E$2000,ROW()-$B$5+2,4)</f>
        <v>0</v>
      </c>
      <c r="D1400" s="64">
        <f>INDEX('1月'!$A$1:$E$2000,ROW()-$B$5+2,5)</f>
        <v>0</v>
      </c>
      <c r="E1400" s="65">
        <f>DATE(設定・集計!$B$2,INT(A1400/100),A1400-INT(A1400/100)*100)</f>
        <v>43799</v>
      </c>
      <c r="F1400" t="str">
        <f t="shared" si="42"/>
        <v/>
      </c>
      <c r="G1400" t="str">
        <f t="shared" si="43"/>
        <v/>
      </c>
    </row>
    <row r="1401" spans="1:7">
      <c r="A1401" s="57">
        <f>INDEX('1月'!$A$1:$E$2000,ROW()-$B$5+2,1)</f>
        <v>0</v>
      </c>
      <c r="B1401" s="55" t="str">
        <f>INDEX('1月'!$A$1:$E$2000,ROW()-$B$5+2,2)&amp;IF(INDEX('1月'!$A$1:$E$2000,ROW()-$B$5+2,3)="","","／"&amp;INDEX('1月'!$A$1:$E$2000,ROW()-$B$5+2,3))</f>
        <v/>
      </c>
      <c r="C1401" s="57">
        <f>INDEX('1月'!$A$1:$E$2000,ROW()-$B$5+2,4)</f>
        <v>0</v>
      </c>
      <c r="D1401" s="64">
        <f>INDEX('1月'!$A$1:$E$2000,ROW()-$B$5+2,5)</f>
        <v>0</v>
      </c>
      <c r="E1401" s="65">
        <f>DATE(設定・集計!$B$2,INT(A1401/100),A1401-INT(A1401/100)*100)</f>
        <v>43799</v>
      </c>
      <c r="F1401" t="str">
        <f t="shared" si="42"/>
        <v/>
      </c>
      <c r="G1401" t="str">
        <f t="shared" si="43"/>
        <v/>
      </c>
    </row>
    <row r="1402" spans="1:7">
      <c r="A1402" s="57">
        <f>INDEX('1月'!$A$1:$E$2000,ROW()-$B$5+2,1)</f>
        <v>0</v>
      </c>
      <c r="B1402" s="55" t="str">
        <f>INDEX('1月'!$A$1:$E$2000,ROW()-$B$5+2,2)&amp;IF(INDEX('1月'!$A$1:$E$2000,ROW()-$B$5+2,3)="","","／"&amp;INDEX('1月'!$A$1:$E$2000,ROW()-$B$5+2,3))</f>
        <v/>
      </c>
      <c r="C1402" s="57">
        <f>INDEX('1月'!$A$1:$E$2000,ROW()-$B$5+2,4)</f>
        <v>0</v>
      </c>
      <c r="D1402" s="64">
        <f>INDEX('1月'!$A$1:$E$2000,ROW()-$B$5+2,5)</f>
        <v>0</v>
      </c>
      <c r="E1402" s="65">
        <f>DATE(設定・集計!$B$2,INT(A1402/100),A1402-INT(A1402/100)*100)</f>
        <v>43799</v>
      </c>
      <c r="F1402" t="str">
        <f t="shared" si="42"/>
        <v/>
      </c>
      <c r="G1402" t="str">
        <f t="shared" si="43"/>
        <v/>
      </c>
    </row>
    <row r="1403" spans="1:7">
      <c r="A1403" s="57">
        <f>INDEX('1月'!$A$1:$E$2000,ROW()-$B$5+2,1)</f>
        <v>0</v>
      </c>
      <c r="B1403" s="55" t="str">
        <f>INDEX('1月'!$A$1:$E$2000,ROW()-$B$5+2,2)&amp;IF(INDEX('1月'!$A$1:$E$2000,ROW()-$B$5+2,3)="","","／"&amp;INDEX('1月'!$A$1:$E$2000,ROW()-$B$5+2,3))</f>
        <v/>
      </c>
      <c r="C1403" s="57">
        <f>INDEX('1月'!$A$1:$E$2000,ROW()-$B$5+2,4)</f>
        <v>0</v>
      </c>
      <c r="D1403" s="64">
        <f>INDEX('1月'!$A$1:$E$2000,ROW()-$B$5+2,5)</f>
        <v>0</v>
      </c>
      <c r="E1403" s="65">
        <f>DATE(設定・集計!$B$2,INT(A1403/100),A1403-INT(A1403/100)*100)</f>
        <v>43799</v>
      </c>
      <c r="F1403" t="str">
        <f t="shared" si="42"/>
        <v/>
      </c>
      <c r="G1403" t="str">
        <f t="shared" si="43"/>
        <v/>
      </c>
    </row>
    <row r="1404" spans="1:7">
      <c r="A1404" s="57">
        <f>INDEX('1月'!$A$1:$E$2000,ROW()-$B$5+2,1)</f>
        <v>0</v>
      </c>
      <c r="B1404" s="55" t="str">
        <f>INDEX('1月'!$A$1:$E$2000,ROW()-$B$5+2,2)&amp;IF(INDEX('1月'!$A$1:$E$2000,ROW()-$B$5+2,3)="","","／"&amp;INDEX('1月'!$A$1:$E$2000,ROW()-$B$5+2,3))</f>
        <v/>
      </c>
      <c r="C1404" s="57">
        <f>INDEX('1月'!$A$1:$E$2000,ROW()-$B$5+2,4)</f>
        <v>0</v>
      </c>
      <c r="D1404" s="64">
        <f>INDEX('1月'!$A$1:$E$2000,ROW()-$B$5+2,5)</f>
        <v>0</v>
      </c>
      <c r="E1404" s="65">
        <f>DATE(設定・集計!$B$2,INT(A1404/100),A1404-INT(A1404/100)*100)</f>
        <v>43799</v>
      </c>
      <c r="F1404" t="str">
        <f t="shared" si="42"/>
        <v/>
      </c>
      <c r="G1404" t="str">
        <f t="shared" si="43"/>
        <v/>
      </c>
    </row>
    <row r="1405" spans="1:7">
      <c r="A1405" s="57">
        <f>INDEX('1月'!$A$1:$E$2000,ROW()-$B$5+2,1)</f>
        <v>0</v>
      </c>
      <c r="B1405" s="55" t="str">
        <f>INDEX('1月'!$A$1:$E$2000,ROW()-$B$5+2,2)&amp;IF(INDEX('1月'!$A$1:$E$2000,ROW()-$B$5+2,3)="","","／"&amp;INDEX('1月'!$A$1:$E$2000,ROW()-$B$5+2,3))</f>
        <v/>
      </c>
      <c r="C1405" s="57">
        <f>INDEX('1月'!$A$1:$E$2000,ROW()-$B$5+2,4)</f>
        <v>0</v>
      </c>
      <c r="D1405" s="64">
        <f>INDEX('1月'!$A$1:$E$2000,ROW()-$B$5+2,5)</f>
        <v>0</v>
      </c>
      <c r="E1405" s="65">
        <f>DATE(設定・集計!$B$2,INT(A1405/100),A1405-INT(A1405/100)*100)</f>
        <v>43799</v>
      </c>
      <c r="F1405" t="str">
        <f t="shared" si="42"/>
        <v/>
      </c>
      <c r="G1405" t="str">
        <f t="shared" si="43"/>
        <v/>
      </c>
    </row>
    <row r="1406" spans="1:7">
      <c r="A1406" s="57">
        <f>INDEX('1月'!$A$1:$E$2000,ROW()-$B$5+2,1)</f>
        <v>0</v>
      </c>
      <c r="B1406" s="55" t="str">
        <f>INDEX('1月'!$A$1:$E$2000,ROW()-$B$5+2,2)&amp;IF(INDEX('1月'!$A$1:$E$2000,ROW()-$B$5+2,3)="","","／"&amp;INDEX('1月'!$A$1:$E$2000,ROW()-$B$5+2,3))</f>
        <v/>
      </c>
      <c r="C1406" s="57">
        <f>INDEX('1月'!$A$1:$E$2000,ROW()-$B$5+2,4)</f>
        <v>0</v>
      </c>
      <c r="D1406" s="64">
        <f>INDEX('1月'!$A$1:$E$2000,ROW()-$B$5+2,5)</f>
        <v>0</v>
      </c>
      <c r="E1406" s="65">
        <f>DATE(設定・集計!$B$2,INT(A1406/100),A1406-INT(A1406/100)*100)</f>
        <v>43799</v>
      </c>
      <c r="F1406" t="str">
        <f t="shared" si="42"/>
        <v/>
      </c>
      <c r="G1406" t="str">
        <f t="shared" si="43"/>
        <v/>
      </c>
    </row>
    <row r="1407" spans="1:7">
      <c r="A1407" s="57">
        <f>INDEX('1月'!$A$1:$E$2000,ROW()-$B$5+2,1)</f>
        <v>0</v>
      </c>
      <c r="B1407" s="55" t="str">
        <f>INDEX('1月'!$A$1:$E$2000,ROW()-$B$5+2,2)&amp;IF(INDEX('1月'!$A$1:$E$2000,ROW()-$B$5+2,3)="","","／"&amp;INDEX('1月'!$A$1:$E$2000,ROW()-$B$5+2,3))</f>
        <v/>
      </c>
      <c r="C1407" s="57">
        <f>INDEX('1月'!$A$1:$E$2000,ROW()-$B$5+2,4)</f>
        <v>0</v>
      </c>
      <c r="D1407" s="64">
        <f>INDEX('1月'!$A$1:$E$2000,ROW()-$B$5+2,5)</f>
        <v>0</v>
      </c>
      <c r="E1407" s="65">
        <f>DATE(設定・集計!$B$2,INT(A1407/100),A1407-INT(A1407/100)*100)</f>
        <v>43799</v>
      </c>
      <c r="F1407" t="str">
        <f t="shared" si="42"/>
        <v/>
      </c>
      <c r="G1407" t="str">
        <f t="shared" si="43"/>
        <v/>
      </c>
    </row>
    <row r="1408" spans="1:7">
      <c r="A1408" s="57">
        <f>INDEX('1月'!$A$1:$E$2000,ROW()-$B$5+2,1)</f>
        <v>0</v>
      </c>
      <c r="B1408" s="55" t="str">
        <f>INDEX('1月'!$A$1:$E$2000,ROW()-$B$5+2,2)&amp;IF(INDEX('1月'!$A$1:$E$2000,ROW()-$B$5+2,3)="","","／"&amp;INDEX('1月'!$A$1:$E$2000,ROW()-$B$5+2,3))</f>
        <v/>
      </c>
      <c r="C1408" s="57">
        <f>INDEX('1月'!$A$1:$E$2000,ROW()-$B$5+2,4)</f>
        <v>0</v>
      </c>
      <c r="D1408" s="64">
        <f>INDEX('1月'!$A$1:$E$2000,ROW()-$B$5+2,5)</f>
        <v>0</v>
      </c>
      <c r="E1408" s="65">
        <f>DATE(設定・集計!$B$2,INT(A1408/100),A1408-INT(A1408/100)*100)</f>
        <v>43799</v>
      </c>
      <c r="F1408" t="str">
        <f t="shared" si="42"/>
        <v/>
      </c>
      <c r="G1408" t="str">
        <f t="shared" si="43"/>
        <v/>
      </c>
    </row>
    <row r="1409" spans="1:7">
      <c r="A1409" s="57">
        <f>INDEX('1月'!$A$1:$E$2000,ROW()-$B$5+2,1)</f>
        <v>0</v>
      </c>
      <c r="B1409" s="55" t="str">
        <f>INDEX('1月'!$A$1:$E$2000,ROW()-$B$5+2,2)&amp;IF(INDEX('1月'!$A$1:$E$2000,ROW()-$B$5+2,3)="","","／"&amp;INDEX('1月'!$A$1:$E$2000,ROW()-$B$5+2,3))</f>
        <v/>
      </c>
      <c r="C1409" s="57">
        <f>INDEX('1月'!$A$1:$E$2000,ROW()-$B$5+2,4)</f>
        <v>0</v>
      </c>
      <c r="D1409" s="64">
        <f>INDEX('1月'!$A$1:$E$2000,ROW()-$B$5+2,5)</f>
        <v>0</v>
      </c>
      <c r="E1409" s="65">
        <f>DATE(設定・集計!$B$2,INT(A1409/100),A1409-INT(A1409/100)*100)</f>
        <v>43799</v>
      </c>
      <c r="F1409" t="str">
        <f t="shared" si="42"/>
        <v/>
      </c>
      <c r="G1409" t="str">
        <f t="shared" si="43"/>
        <v/>
      </c>
    </row>
    <row r="1410" spans="1:7">
      <c r="A1410" s="57">
        <f>INDEX('1月'!$A$1:$E$2000,ROW()-$B$5+2,1)</f>
        <v>0</v>
      </c>
      <c r="B1410" s="55" t="str">
        <f>INDEX('1月'!$A$1:$E$2000,ROW()-$B$5+2,2)&amp;IF(INDEX('1月'!$A$1:$E$2000,ROW()-$B$5+2,3)="","","／"&amp;INDEX('1月'!$A$1:$E$2000,ROW()-$B$5+2,3))</f>
        <v/>
      </c>
      <c r="C1410" s="57">
        <f>INDEX('1月'!$A$1:$E$2000,ROW()-$B$5+2,4)</f>
        <v>0</v>
      </c>
      <c r="D1410" s="64">
        <f>INDEX('1月'!$A$1:$E$2000,ROW()-$B$5+2,5)</f>
        <v>0</v>
      </c>
      <c r="E1410" s="65">
        <f>DATE(設定・集計!$B$2,INT(A1410/100),A1410-INT(A1410/100)*100)</f>
        <v>43799</v>
      </c>
      <c r="F1410" t="str">
        <f t="shared" si="42"/>
        <v/>
      </c>
      <c r="G1410" t="str">
        <f t="shared" si="43"/>
        <v/>
      </c>
    </row>
    <row r="1411" spans="1:7">
      <c r="A1411" s="57">
        <f>INDEX('1月'!$A$1:$E$2000,ROW()-$B$5+2,1)</f>
        <v>0</v>
      </c>
      <c r="B1411" s="55" t="str">
        <f>INDEX('1月'!$A$1:$E$2000,ROW()-$B$5+2,2)&amp;IF(INDEX('1月'!$A$1:$E$2000,ROW()-$B$5+2,3)="","","／"&amp;INDEX('1月'!$A$1:$E$2000,ROW()-$B$5+2,3))</f>
        <v/>
      </c>
      <c r="C1411" s="57">
        <f>INDEX('1月'!$A$1:$E$2000,ROW()-$B$5+2,4)</f>
        <v>0</v>
      </c>
      <c r="D1411" s="64">
        <f>INDEX('1月'!$A$1:$E$2000,ROW()-$B$5+2,5)</f>
        <v>0</v>
      </c>
      <c r="E1411" s="65">
        <f>DATE(設定・集計!$B$2,INT(A1411/100),A1411-INT(A1411/100)*100)</f>
        <v>43799</v>
      </c>
      <c r="F1411" t="str">
        <f t="shared" si="42"/>
        <v/>
      </c>
      <c r="G1411" t="str">
        <f t="shared" si="43"/>
        <v/>
      </c>
    </row>
    <row r="1412" spans="1:7">
      <c r="A1412" s="57">
        <f>INDEX('1月'!$A$1:$E$2000,ROW()-$B$5+2,1)</f>
        <v>0</v>
      </c>
      <c r="B1412" s="55" t="str">
        <f>INDEX('1月'!$A$1:$E$2000,ROW()-$B$5+2,2)&amp;IF(INDEX('1月'!$A$1:$E$2000,ROW()-$B$5+2,3)="","","／"&amp;INDEX('1月'!$A$1:$E$2000,ROW()-$B$5+2,3))</f>
        <v/>
      </c>
      <c r="C1412" s="57">
        <f>INDEX('1月'!$A$1:$E$2000,ROW()-$B$5+2,4)</f>
        <v>0</v>
      </c>
      <c r="D1412" s="64">
        <f>INDEX('1月'!$A$1:$E$2000,ROW()-$B$5+2,5)</f>
        <v>0</v>
      </c>
      <c r="E1412" s="65">
        <f>DATE(設定・集計!$B$2,INT(A1412/100),A1412-INT(A1412/100)*100)</f>
        <v>43799</v>
      </c>
      <c r="F1412" t="str">
        <f t="shared" si="42"/>
        <v/>
      </c>
      <c r="G1412" t="str">
        <f t="shared" si="43"/>
        <v/>
      </c>
    </row>
    <row r="1413" spans="1:7">
      <c r="A1413" s="57">
        <f>INDEX('1月'!$A$1:$E$2000,ROW()-$B$5+2,1)</f>
        <v>0</v>
      </c>
      <c r="B1413" s="55" t="str">
        <f>INDEX('1月'!$A$1:$E$2000,ROW()-$B$5+2,2)&amp;IF(INDEX('1月'!$A$1:$E$2000,ROW()-$B$5+2,3)="","","／"&amp;INDEX('1月'!$A$1:$E$2000,ROW()-$B$5+2,3))</f>
        <v/>
      </c>
      <c r="C1413" s="57">
        <f>INDEX('1月'!$A$1:$E$2000,ROW()-$B$5+2,4)</f>
        <v>0</v>
      </c>
      <c r="D1413" s="64">
        <f>INDEX('1月'!$A$1:$E$2000,ROW()-$B$5+2,5)</f>
        <v>0</v>
      </c>
      <c r="E1413" s="65">
        <f>DATE(設定・集計!$B$2,INT(A1413/100),A1413-INT(A1413/100)*100)</f>
        <v>43799</v>
      </c>
      <c r="F1413" t="str">
        <f t="shared" si="42"/>
        <v/>
      </c>
      <c r="G1413" t="str">
        <f t="shared" si="43"/>
        <v/>
      </c>
    </row>
    <row r="1414" spans="1:7">
      <c r="A1414" s="57">
        <f>INDEX('1月'!$A$1:$E$2000,ROW()-$B$5+2,1)</f>
        <v>0</v>
      </c>
      <c r="B1414" s="55" t="str">
        <f>INDEX('1月'!$A$1:$E$2000,ROW()-$B$5+2,2)&amp;IF(INDEX('1月'!$A$1:$E$2000,ROW()-$B$5+2,3)="","","／"&amp;INDEX('1月'!$A$1:$E$2000,ROW()-$B$5+2,3))</f>
        <v/>
      </c>
      <c r="C1414" s="57">
        <f>INDEX('1月'!$A$1:$E$2000,ROW()-$B$5+2,4)</f>
        <v>0</v>
      </c>
      <c r="D1414" s="64">
        <f>INDEX('1月'!$A$1:$E$2000,ROW()-$B$5+2,5)</f>
        <v>0</v>
      </c>
      <c r="E1414" s="65">
        <f>DATE(設定・集計!$B$2,INT(A1414/100),A1414-INT(A1414/100)*100)</f>
        <v>43799</v>
      </c>
      <c r="F1414" t="str">
        <f t="shared" si="42"/>
        <v/>
      </c>
      <c r="G1414" t="str">
        <f t="shared" si="43"/>
        <v/>
      </c>
    </row>
    <row r="1415" spans="1:7">
      <c r="A1415" s="57">
        <f>INDEX('1月'!$A$1:$E$2000,ROW()-$B$5+2,1)</f>
        <v>0</v>
      </c>
      <c r="B1415" s="55" t="str">
        <f>INDEX('1月'!$A$1:$E$2000,ROW()-$B$5+2,2)&amp;IF(INDEX('1月'!$A$1:$E$2000,ROW()-$B$5+2,3)="","","／"&amp;INDEX('1月'!$A$1:$E$2000,ROW()-$B$5+2,3))</f>
        <v/>
      </c>
      <c r="C1415" s="57">
        <f>INDEX('1月'!$A$1:$E$2000,ROW()-$B$5+2,4)</f>
        <v>0</v>
      </c>
      <c r="D1415" s="64">
        <f>INDEX('1月'!$A$1:$E$2000,ROW()-$B$5+2,5)</f>
        <v>0</v>
      </c>
      <c r="E1415" s="65">
        <f>DATE(設定・集計!$B$2,INT(A1415/100),A1415-INT(A1415/100)*100)</f>
        <v>43799</v>
      </c>
      <c r="F1415" t="str">
        <f t="shared" si="42"/>
        <v/>
      </c>
      <c r="G1415" t="str">
        <f t="shared" si="43"/>
        <v/>
      </c>
    </row>
    <row r="1416" spans="1:7">
      <c r="A1416" s="57">
        <f>INDEX('1月'!$A$1:$E$2000,ROW()-$B$5+2,1)</f>
        <v>0</v>
      </c>
      <c r="B1416" s="55" t="str">
        <f>INDEX('1月'!$A$1:$E$2000,ROW()-$B$5+2,2)&amp;IF(INDEX('1月'!$A$1:$E$2000,ROW()-$B$5+2,3)="","","／"&amp;INDEX('1月'!$A$1:$E$2000,ROW()-$B$5+2,3))</f>
        <v/>
      </c>
      <c r="C1416" s="57">
        <f>INDEX('1月'!$A$1:$E$2000,ROW()-$B$5+2,4)</f>
        <v>0</v>
      </c>
      <c r="D1416" s="64">
        <f>INDEX('1月'!$A$1:$E$2000,ROW()-$B$5+2,5)</f>
        <v>0</v>
      </c>
      <c r="E1416" s="65">
        <f>DATE(設定・集計!$B$2,INT(A1416/100),A1416-INT(A1416/100)*100)</f>
        <v>43799</v>
      </c>
      <c r="F1416" t="str">
        <f t="shared" si="42"/>
        <v/>
      </c>
      <c r="G1416" t="str">
        <f t="shared" si="43"/>
        <v/>
      </c>
    </row>
    <row r="1417" spans="1:7">
      <c r="A1417" s="57">
        <f>INDEX('1月'!$A$1:$E$2000,ROW()-$B$5+2,1)</f>
        <v>0</v>
      </c>
      <c r="B1417" s="55" t="str">
        <f>INDEX('1月'!$A$1:$E$2000,ROW()-$B$5+2,2)&amp;IF(INDEX('1月'!$A$1:$E$2000,ROW()-$B$5+2,3)="","","／"&amp;INDEX('1月'!$A$1:$E$2000,ROW()-$B$5+2,3))</f>
        <v/>
      </c>
      <c r="C1417" s="57">
        <f>INDEX('1月'!$A$1:$E$2000,ROW()-$B$5+2,4)</f>
        <v>0</v>
      </c>
      <c r="D1417" s="64">
        <f>INDEX('1月'!$A$1:$E$2000,ROW()-$B$5+2,5)</f>
        <v>0</v>
      </c>
      <c r="E1417" s="65">
        <f>DATE(設定・集計!$B$2,INT(A1417/100),A1417-INT(A1417/100)*100)</f>
        <v>43799</v>
      </c>
      <c r="F1417" t="str">
        <f t="shared" si="42"/>
        <v/>
      </c>
      <c r="G1417" t="str">
        <f t="shared" si="43"/>
        <v/>
      </c>
    </row>
    <row r="1418" spans="1:7">
      <c r="A1418" s="57">
        <f>INDEX('1月'!$A$1:$E$2000,ROW()-$B$5+2,1)</f>
        <v>0</v>
      </c>
      <c r="B1418" s="55" t="str">
        <f>INDEX('1月'!$A$1:$E$2000,ROW()-$B$5+2,2)&amp;IF(INDEX('1月'!$A$1:$E$2000,ROW()-$B$5+2,3)="","","／"&amp;INDEX('1月'!$A$1:$E$2000,ROW()-$B$5+2,3))</f>
        <v/>
      </c>
      <c r="C1418" s="57">
        <f>INDEX('1月'!$A$1:$E$2000,ROW()-$B$5+2,4)</f>
        <v>0</v>
      </c>
      <c r="D1418" s="64">
        <f>INDEX('1月'!$A$1:$E$2000,ROW()-$B$5+2,5)</f>
        <v>0</v>
      </c>
      <c r="E1418" s="65">
        <f>DATE(設定・集計!$B$2,INT(A1418/100),A1418-INT(A1418/100)*100)</f>
        <v>43799</v>
      </c>
      <c r="F1418" t="str">
        <f t="shared" si="42"/>
        <v/>
      </c>
      <c r="G1418" t="str">
        <f t="shared" si="43"/>
        <v/>
      </c>
    </row>
    <row r="1419" spans="1:7">
      <c r="A1419" s="57">
        <f>INDEX('1月'!$A$1:$E$2000,ROW()-$B$5+2,1)</f>
        <v>0</v>
      </c>
      <c r="B1419" s="55" t="str">
        <f>INDEX('1月'!$A$1:$E$2000,ROW()-$B$5+2,2)&amp;IF(INDEX('1月'!$A$1:$E$2000,ROW()-$B$5+2,3)="","","／"&amp;INDEX('1月'!$A$1:$E$2000,ROW()-$B$5+2,3))</f>
        <v/>
      </c>
      <c r="C1419" s="57">
        <f>INDEX('1月'!$A$1:$E$2000,ROW()-$B$5+2,4)</f>
        <v>0</v>
      </c>
      <c r="D1419" s="64">
        <f>INDEX('1月'!$A$1:$E$2000,ROW()-$B$5+2,5)</f>
        <v>0</v>
      </c>
      <c r="E1419" s="65">
        <f>DATE(設定・集計!$B$2,INT(A1419/100),A1419-INT(A1419/100)*100)</f>
        <v>43799</v>
      </c>
      <c r="F1419" t="str">
        <f t="shared" si="42"/>
        <v/>
      </c>
      <c r="G1419" t="str">
        <f t="shared" si="43"/>
        <v/>
      </c>
    </row>
    <row r="1420" spans="1:7">
      <c r="A1420" s="57">
        <f>INDEX('1月'!$A$1:$E$2000,ROW()-$B$5+2,1)</f>
        <v>0</v>
      </c>
      <c r="B1420" s="55" t="str">
        <f>INDEX('1月'!$A$1:$E$2000,ROW()-$B$5+2,2)&amp;IF(INDEX('1月'!$A$1:$E$2000,ROW()-$B$5+2,3)="","","／"&amp;INDEX('1月'!$A$1:$E$2000,ROW()-$B$5+2,3))</f>
        <v/>
      </c>
      <c r="C1420" s="57">
        <f>INDEX('1月'!$A$1:$E$2000,ROW()-$B$5+2,4)</f>
        <v>0</v>
      </c>
      <c r="D1420" s="64">
        <f>INDEX('1月'!$A$1:$E$2000,ROW()-$B$5+2,5)</f>
        <v>0</v>
      </c>
      <c r="E1420" s="65">
        <f>DATE(設定・集計!$B$2,INT(A1420/100),A1420-INT(A1420/100)*100)</f>
        <v>43799</v>
      </c>
      <c r="F1420" t="str">
        <f t="shared" si="42"/>
        <v/>
      </c>
      <c r="G1420" t="str">
        <f t="shared" si="43"/>
        <v/>
      </c>
    </row>
    <row r="1421" spans="1:7">
      <c r="A1421" s="57">
        <f>INDEX('1月'!$A$1:$E$2000,ROW()-$B$5+2,1)</f>
        <v>0</v>
      </c>
      <c r="B1421" s="55" t="str">
        <f>INDEX('1月'!$A$1:$E$2000,ROW()-$B$5+2,2)&amp;IF(INDEX('1月'!$A$1:$E$2000,ROW()-$B$5+2,3)="","","／"&amp;INDEX('1月'!$A$1:$E$2000,ROW()-$B$5+2,3))</f>
        <v/>
      </c>
      <c r="C1421" s="57">
        <f>INDEX('1月'!$A$1:$E$2000,ROW()-$B$5+2,4)</f>
        <v>0</v>
      </c>
      <c r="D1421" s="64">
        <f>INDEX('1月'!$A$1:$E$2000,ROW()-$B$5+2,5)</f>
        <v>0</v>
      </c>
      <c r="E1421" s="65">
        <f>DATE(設定・集計!$B$2,INT(A1421/100),A1421-INT(A1421/100)*100)</f>
        <v>43799</v>
      </c>
      <c r="F1421" t="str">
        <f t="shared" si="42"/>
        <v/>
      </c>
      <c r="G1421" t="str">
        <f t="shared" si="43"/>
        <v/>
      </c>
    </row>
    <row r="1422" spans="1:7">
      <c r="A1422" s="57">
        <f>INDEX('1月'!$A$1:$E$2000,ROW()-$B$5+2,1)</f>
        <v>0</v>
      </c>
      <c r="B1422" s="55" t="str">
        <f>INDEX('1月'!$A$1:$E$2000,ROW()-$B$5+2,2)&amp;IF(INDEX('1月'!$A$1:$E$2000,ROW()-$B$5+2,3)="","","／"&amp;INDEX('1月'!$A$1:$E$2000,ROW()-$B$5+2,3))</f>
        <v/>
      </c>
      <c r="C1422" s="57">
        <f>INDEX('1月'!$A$1:$E$2000,ROW()-$B$5+2,4)</f>
        <v>0</v>
      </c>
      <c r="D1422" s="64">
        <f>INDEX('1月'!$A$1:$E$2000,ROW()-$B$5+2,5)</f>
        <v>0</v>
      </c>
      <c r="E1422" s="65">
        <f>DATE(設定・集計!$B$2,INT(A1422/100),A1422-INT(A1422/100)*100)</f>
        <v>43799</v>
      </c>
      <c r="F1422" t="str">
        <f t="shared" si="42"/>
        <v/>
      </c>
      <c r="G1422" t="str">
        <f t="shared" si="43"/>
        <v/>
      </c>
    </row>
    <row r="1423" spans="1:7">
      <c r="A1423" s="57">
        <f>INDEX('1月'!$A$1:$E$2000,ROW()-$B$5+2,1)</f>
        <v>0</v>
      </c>
      <c r="B1423" s="55" t="str">
        <f>INDEX('1月'!$A$1:$E$2000,ROW()-$B$5+2,2)&amp;IF(INDEX('1月'!$A$1:$E$2000,ROW()-$B$5+2,3)="","","／"&amp;INDEX('1月'!$A$1:$E$2000,ROW()-$B$5+2,3))</f>
        <v/>
      </c>
      <c r="C1423" s="57">
        <f>INDEX('1月'!$A$1:$E$2000,ROW()-$B$5+2,4)</f>
        <v>0</v>
      </c>
      <c r="D1423" s="64">
        <f>INDEX('1月'!$A$1:$E$2000,ROW()-$B$5+2,5)</f>
        <v>0</v>
      </c>
      <c r="E1423" s="65">
        <f>DATE(設定・集計!$B$2,INT(A1423/100),A1423-INT(A1423/100)*100)</f>
        <v>43799</v>
      </c>
      <c r="F1423" t="str">
        <f t="shared" si="42"/>
        <v/>
      </c>
      <c r="G1423" t="str">
        <f t="shared" si="43"/>
        <v/>
      </c>
    </row>
    <row r="1424" spans="1:7">
      <c r="A1424" s="57">
        <f>INDEX('1月'!$A$1:$E$2000,ROW()-$B$5+2,1)</f>
        <v>0</v>
      </c>
      <c r="B1424" s="55" t="str">
        <f>INDEX('1月'!$A$1:$E$2000,ROW()-$B$5+2,2)&amp;IF(INDEX('1月'!$A$1:$E$2000,ROW()-$B$5+2,3)="","","／"&amp;INDEX('1月'!$A$1:$E$2000,ROW()-$B$5+2,3))</f>
        <v/>
      </c>
      <c r="C1424" s="57">
        <f>INDEX('1月'!$A$1:$E$2000,ROW()-$B$5+2,4)</f>
        <v>0</v>
      </c>
      <c r="D1424" s="64">
        <f>INDEX('1月'!$A$1:$E$2000,ROW()-$B$5+2,5)</f>
        <v>0</v>
      </c>
      <c r="E1424" s="65">
        <f>DATE(設定・集計!$B$2,INT(A1424/100),A1424-INT(A1424/100)*100)</f>
        <v>43799</v>
      </c>
      <c r="F1424" t="str">
        <f t="shared" si="42"/>
        <v/>
      </c>
      <c r="G1424" t="str">
        <f t="shared" si="43"/>
        <v/>
      </c>
    </row>
    <row r="1425" spans="1:7">
      <c r="A1425" s="57">
        <f>INDEX('1月'!$A$1:$E$2000,ROW()-$B$5+2,1)</f>
        <v>0</v>
      </c>
      <c r="B1425" s="55" t="str">
        <f>INDEX('1月'!$A$1:$E$2000,ROW()-$B$5+2,2)&amp;IF(INDEX('1月'!$A$1:$E$2000,ROW()-$B$5+2,3)="","","／"&amp;INDEX('1月'!$A$1:$E$2000,ROW()-$B$5+2,3))</f>
        <v/>
      </c>
      <c r="C1425" s="57">
        <f>INDEX('1月'!$A$1:$E$2000,ROW()-$B$5+2,4)</f>
        <v>0</v>
      </c>
      <c r="D1425" s="64">
        <f>INDEX('1月'!$A$1:$E$2000,ROW()-$B$5+2,5)</f>
        <v>0</v>
      </c>
      <c r="E1425" s="65">
        <f>DATE(設定・集計!$B$2,INT(A1425/100),A1425-INT(A1425/100)*100)</f>
        <v>43799</v>
      </c>
      <c r="F1425" t="str">
        <f t="shared" si="42"/>
        <v/>
      </c>
      <c r="G1425" t="str">
        <f t="shared" si="43"/>
        <v/>
      </c>
    </row>
    <row r="1426" spans="1:7">
      <c r="A1426" s="57">
        <f>INDEX('1月'!$A$1:$E$2000,ROW()-$B$5+2,1)</f>
        <v>0</v>
      </c>
      <c r="B1426" s="55" t="str">
        <f>INDEX('1月'!$A$1:$E$2000,ROW()-$B$5+2,2)&amp;IF(INDEX('1月'!$A$1:$E$2000,ROW()-$B$5+2,3)="","","／"&amp;INDEX('1月'!$A$1:$E$2000,ROW()-$B$5+2,3))</f>
        <v/>
      </c>
      <c r="C1426" s="57">
        <f>INDEX('1月'!$A$1:$E$2000,ROW()-$B$5+2,4)</f>
        <v>0</v>
      </c>
      <c r="D1426" s="64">
        <f>INDEX('1月'!$A$1:$E$2000,ROW()-$B$5+2,5)</f>
        <v>0</v>
      </c>
      <c r="E1426" s="65">
        <f>DATE(設定・集計!$B$2,INT(A1426/100),A1426-INT(A1426/100)*100)</f>
        <v>43799</v>
      </c>
      <c r="F1426" t="str">
        <f t="shared" si="42"/>
        <v/>
      </c>
      <c r="G1426" t="str">
        <f t="shared" si="43"/>
        <v/>
      </c>
    </row>
    <row r="1427" spans="1:7">
      <c r="A1427" s="57">
        <f>INDEX('1月'!$A$1:$E$2000,ROW()-$B$5+2,1)</f>
        <v>0</v>
      </c>
      <c r="B1427" s="55" t="str">
        <f>INDEX('1月'!$A$1:$E$2000,ROW()-$B$5+2,2)&amp;IF(INDEX('1月'!$A$1:$E$2000,ROW()-$B$5+2,3)="","","／"&amp;INDEX('1月'!$A$1:$E$2000,ROW()-$B$5+2,3))</f>
        <v/>
      </c>
      <c r="C1427" s="57">
        <f>INDEX('1月'!$A$1:$E$2000,ROW()-$B$5+2,4)</f>
        <v>0</v>
      </c>
      <c r="D1427" s="64">
        <f>INDEX('1月'!$A$1:$E$2000,ROW()-$B$5+2,5)</f>
        <v>0</v>
      </c>
      <c r="E1427" s="65">
        <f>DATE(設定・集計!$B$2,INT(A1427/100),A1427-INT(A1427/100)*100)</f>
        <v>43799</v>
      </c>
      <c r="F1427" t="str">
        <f t="shared" si="42"/>
        <v/>
      </c>
      <c r="G1427" t="str">
        <f t="shared" si="43"/>
        <v/>
      </c>
    </row>
    <row r="1428" spans="1:7">
      <c r="A1428" s="57">
        <f>INDEX('1月'!$A$1:$E$2000,ROW()-$B$5+2,1)</f>
        <v>0</v>
      </c>
      <c r="B1428" s="55" t="str">
        <f>INDEX('1月'!$A$1:$E$2000,ROW()-$B$5+2,2)&amp;IF(INDEX('1月'!$A$1:$E$2000,ROW()-$B$5+2,3)="","","／"&amp;INDEX('1月'!$A$1:$E$2000,ROW()-$B$5+2,3))</f>
        <v/>
      </c>
      <c r="C1428" s="57">
        <f>INDEX('1月'!$A$1:$E$2000,ROW()-$B$5+2,4)</f>
        <v>0</v>
      </c>
      <c r="D1428" s="64">
        <f>INDEX('1月'!$A$1:$E$2000,ROW()-$B$5+2,5)</f>
        <v>0</v>
      </c>
      <c r="E1428" s="65">
        <f>DATE(設定・集計!$B$2,INT(A1428/100),A1428-INT(A1428/100)*100)</f>
        <v>43799</v>
      </c>
      <c r="F1428" t="str">
        <f t="shared" si="42"/>
        <v/>
      </c>
      <c r="G1428" t="str">
        <f t="shared" si="43"/>
        <v/>
      </c>
    </row>
    <row r="1429" spans="1:7">
      <c r="A1429" s="57">
        <f>INDEX('1月'!$A$1:$E$2000,ROW()-$B$5+2,1)</f>
        <v>0</v>
      </c>
      <c r="B1429" s="55" t="str">
        <f>INDEX('1月'!$A$1:$E$2000,ROW()-$B$5+2,2)&amp;IF(INDEX('1月'!$A$1:$E$2000,ROW()-$B$5+2,3)="","","／"&amp;INDEX('1月'!$A$1:$E$2000,ROW()-$B$5+2,3))</f>
        <v/>
      </c>
      <c r="C1429" s="57">
        <f>INDEX('1月'!$A$1:$E$2000,ROW()-$B$5+2,4)</f>
        <v>0</v>
      </c>
      <c r="D1429" s="64">
        <f>INDEX('1月'!$A$1:$E$2000,ROW()-$B$5+2,5)</f>
        <v>0</v>
      </c>
      <c r="E1429" s="65">
        <f>DATE(設定・集計!$B$2,INT(A1429/100),A1429-INT(A1429/100)*100)</f>
        <v>43799</v>
      </c>
      <c r="F1429" t="str">
        <f t="shared" si="42"/>
        <v/>
      </c>
      <c r="G1429" t="str">
        <f t="shared" si="43"/>
        <v/>
      </c>
    </row>
    <row r="1430" spans="1:7">
      <c r="A1430" s="57">
        <f>INDEX('1月'!$A$1:$E$2000,ROW()-$B$5+2,1)</f>
        <v>0</v>
      </c>
      <c r="B1430" s="55" t="str">
        <f>INDEX('1月'!$A$1:$E$2000,ROW()-$B$5+2,2)&amp;IF(INDEX('1月'!$A$1:$E$2000,ROW()-$B$5+2,3)="","","／"&amp;INDEX('1月'!$A$1:$E$2000,ROW()-$B$5+2,3))</f>
        <v/>
      </c>
      <c r="C1430" s="57">
        <f>INDEX('1月'!$A$1:$E$2000,ROW()-$B$5+2,4)</f>
        <v>0</v>
      </c>
      <c r="D1430" s="64">
        <f>INDEX('1月'!$A$1:$E$2000,ROW()-$B$5+2,5)</f>
        <v>0</v>
      </c>
      <c r="E1430" s="65">
        <f>DATE(設定・集計!$B$2,INT(A1430/100),A1430-INT(A1430/100)*100)</f>
        <v>43799</v>
      </c>
      <c r="F1430" t="str">
        <f t="shared" si="42"/>
        <v/>
      </c>
      <c r="G1430" t="str">
        <f t="shared" si="43"/>
        <v/>
      </c>
    </row>
    <row r="1431" spans="1:7">
      <c r="A1431" s="57">
        <f>INDEX('1月'!$A$1:$E$2000,ROW()-$B$5+2,1)</f>
        <v>0</v>
      </c>
      <c r="B1431" s="55" t="str">
        <f>INDEX('1月'!$A$1:$E$2000,ROW()-$B$5+2,2)&amp;IF(INDEX('1月'!$A$1:$E$2000,ROW()-$B$5+2,3)="","","／"&amp;INDEX('1月'!$A$1:$E$2000,ROW()-$B$5+2,3))</f>
        <v/>
      </c>
      <c r="C1431" s="57">
        <f>INDEX('1月'!$A$1:$E$2000,ROW()-$B$5+2,4)</f>
        <v>0</v>
      </c>
      <c r="D1431" s="64">
        <f>INDEX('1月'!$A$1:$E$2000,ROW()-$B$5+2,5)</f>
        <v>0</v>
      </c>
      <c r="E1431" s="65">
        <f>DATE(設定・集計!$B$2,INT(A1431/100),A1431-INT(A1431/100)*100)</f>
        <v>43799</v>
      </c>
      <c r="F1431" t="str">
        <f t="shared" si="42"/>
        <v/>
      </c>
      <c r="G1431" t="str">
        <f t="shared" si="43"/>
        <v/>
      </c>
    </row>
    <row r="1432" spans="1:7">
      <c r="A1432" s="57">
        <f>INDEX('1月'!$A$1:$E$2000,ROW()-$B$5+2,1)</f>
        <v>0</v>
      </c>
      <c r="B1432" s="55" t="str">
        <f>INDEX('1月'!$A$1:$E$2000,ROW()-$B$5+2,2)&amp;IF(INDEX('1月'!$A$1:$E$2000,ROW()-$B$5+2,3)="","","／"&amp;INDEX('1月'!$A$1:$E$2000,ROW()-$B$5+2,3))</f>
        <v/>
      </c>
      <c r="C1432" s="57">
        <f>INDEX('1月'!$A$1:$E$2000,ROW()-$B$5+2,4)</f>
        <v>0</v>
      </c>
      <c r="D1432" s="64">
        <f>INDEX('1月'!$A$1:$E$2000,ROW()-$B$5+2,5)</f>
        <v>0</v>
      </c>
      <c r="E1432" s="65">
        <f>DATE(設定・集計!$B$2,INT(A1432/100),A1432-INT(A1432/100)*100)</f>
        <v>43799</v>
      </c>
      <c r="F1432" t="str">
        <f t="shared" si="42"/>
        <v/>
      </c>
      <c r="G1432" t="str">
        <f t="shared" si="43"/>
        <v/>
      </c>
    </row>
    <row r="1433" spans="1:7">
      <c r="A1433" s="57">
        <f>INDEX('1月'!$A$1:$E$2000,ROW()-$B$5+2,1)</f>
        <v>0</v>
      </c>
      <c r="B1433" s="55" t="str">
        <f>INDEX('1月'!$A$1:$E$2000,ROW()-$B$5+2,2)&amp;IF(INDEX('1月'!$A$1:$E$2000,ROW()-$B$5+2,3)="","","／"&amp;INDEX('1月'!$A$1:$E$2000,ROW()-$B$5+2,3))</f>
        <v/>
      </c>
      <c r="C1433" s="57">
        <f>INDEX('1月'!$A$1:$E$2000,ROW()-$B$5+2,4)</f>
        <v>0</v>
      </c>
      <c r="D1433" s="64">
        <f>INDEX('1月'!$A$1:$E$2000,ROW()-$B$5+2,5)</f>
        <v>0</v>
      </c>
      <c r="E1433" s="65">
        <f>DATE(設定・集計!$B$2,INT(A1433/100),A1433-INT(A1433/100)*100)</f>
        <v>43799</v>
      </c>
      <c r="F1433" t="str">
        <f t="shared" si="42"/>
        <v/>
      </c>
      <c r="G1433" t="str">
        <f t="shared" si="43"/>
        <v/>
      </c>
    </row>
    <row r="1434" spans="1:7">
      <c r="A1434" s="57">
        <f>INDEX('1月'!$A$1:$E$2000,ROW()-$B$5+2,1)</f>
        <v>0</v>
      </c>
      <c r="B1434" s="55" t="str">
        <f>INDEX('1月'!$A$1:$E$2000,ROW()-$B$5+2,2)&amp;IF(INDEX('1月'!$A$1:$E$2000,ROW()-$B$5+2,3)="","","／"&amp;INDEX('1月'!$A$1:$E$2000,ROW()-$B$5+2,3))</f>
        <v/>
      </c>
      <c r="C1434" s="57">
        <f>INDEX('1月'!$A$1:$E$2000,ROW()-$B$5+2,4)</f>
        <v>0</v>
      </c>
      <c r="D1434" s="64">
        <f>INDEX('1月'!$A$1:$E$2000,ROW()-$B$5+2,5)</f>
        <v>0</v>
      </c>
      <c r="E1434" s="65">
        <f>DATE(設定・集計!$B$2,INT(A1434/100),A1434-INT(A1434/100)*100)</f>
        <v>43799</v>
      </c>
      <c r="F1434" t="str">
        <f t="shared" si="42"/>
        <v/>
      </c>
      <c r="G1434" t="str">
        <f t="shared" si="43"/>
        <v/>
      </c>
    </row>
    <row r="1435" spans="1:7">
      <c r="A1435" s="57">
        <f>INDEX('1月'!$A$1:$E$2000,ROW()-$B$5+2,1)</f>
        <v>0</v>
      </c>
      <c r="B1435" s="55" t="str">
        <f>INDEX('1月'!$A$1:$E$2000,ROW()-$B$5+2,2)&amp;IF(INDEX('1月'!$A$1:$E$2000,ROW()-$B$5+2,3)="","","／"&amp;INDEX('1月'!$A$1:$E$2000,ROW()-$B$5+2,3))</f>
        <v/>
      </c>
      <c r="C1435" s="57">
        <f>INDEX('1月'!$A$1:$E$2000,ROW()-$B$5+2,4)</f>
        <v>0</v>
      </c>
      <c r="D1435" s="64">
        <f>INDEX('1月'!$A$1:$E$2000,ROW()-$B$5+2,5)</f>
        <v>0</v>
      </c>
      <c r="E1435" s="65">
        <f>DATE(設定・集計!$B$2,INT(A1435/100),A1435-INT(A1435/100)*100)</f>
        <v>43799</v>
      </c>
      <c r="F1435" t="str">
        <f t="shared" si="42"/>
        <v/>
      </c>
      <c r="G1435" t="str">
        <f t="shared" si="43"/>
        <v/>
      </c>
    </row>
    <row r="1436" spans="1:7">
      <c r="A1436" s="57">
        <f>INDEX('1月'!$A$1:$E$2000,ROW()-$B$5+2,1)</f>
        <v>0</v>
      </c>
      <c r="B1436" s="55" t="str">
        <f>INDEX('1月'!$A$1:$E$2000,ROW()-$B$5+2,2)&amp;IF(INDEX('1月'!$A$1:$E$2000,ROW()-$B$5+2,3)="","","／"&amp;INDEX('1月'!$A$1:$E$2000,ROW()-$B$5+2,3))</f>
        <v/>
      </c>
      <c r="C1436" s="57">
        <f>INDEX('1月'!$A$1:$E$2000,ROW()-$B$5+2,4)</f>
        <v>0</v>
      </c>
      <c r="D1436" s="64">
        <f>INDEX('1月'!$A$1:$E$2000,ROW()-$B$5+2,5)</f>
        <v>0</v>
      </c>
      <c r="E1436" s="65">
        <f>DATE(設定・集計!$B$2,INT(A1436/100),A1436-INT(A1436/100)*100)</f>
        <v>43799</v>
      </c>
      <c r="F1436" t="str">
        <f t="shared" si="42"/>
        <v/>
      </c>
      <c r="G1436" t="str">
        <f t="shared" si="43"/>
        <v/>
      </c>
    </row>
    <row r="1437" spans="1:7">
      <c r="A1437" s="57">
        <f>INDEX('1月'!$A$1:$E$2000,ROW()-$B$5+2,1)</f>
        <v>0</v>
      </c>
      <c r="B1437" s="55" t="str">
        <f>INDEX('1月'!$A$1:$E$2000,ROW()-$B$5+2,2)&amp;IF(INDEX('1月'!$A$1:$E$2000,ROW()-$B$5+2,3)="","","／"&amp;INDEX('1月'!$A$1:$E$2000,ROW()-$B$5+2,3))</f>
        <v/>
      </c>
      <c r="C1437" s="57">
        <f>INDEX('1月'!$A$1:$E$2000,ROW()-$B$5+2,4)</f>
        <v>0</v>
      </c>
      <c r="D1437" s="64">
        <f>INDEX('1月'!$A$1:$E$2000,ROW()-$B$5+2,5)</f>
        <v>0</v>
      </c>
      <c r="E1437" s="65">
        <f>DATE(設定・集計!$B$2,INT(A1437/100),A1437-INT(A1437/100)*100)</f>
        <v>43799</v>
      </c>
      <c r="F1437" t="str">
        <f t="shared" si="42"/>
        <v/>
      </c>
      <c r="G1437" t="str">
        <f t="shared" si="43"/>
        <v/>
      </c>
    </row>
    <row r="1438" spans="1:7">
      <c r="A1438" s="57">
        <f>INDEX('1月'!$A$1:$E$2000,ROW()-$B$5+2,1)</f>
        <v>0</v>
      </c>
      <c r="B1438" s="55" t="str">
        <f>INDEX('1月'!$A$1:$E$2000,ROW()-$B$5+2,2)&amp;IF(INDEX('1月'!$A$1:$E$2000,ROW()-$B$5+2,3)="","","／"&amp;INDEX('1月'!$A$1:$E$2000,ROW()-$B$5+2,3))</f>
        <v/>
      </c>
      <c r="C1438" s="57">
        <f>INDEX('1月'!$A$1:$E$2000,ROW()-$B$5+2,4)</f>
        <v>0</v>
      </c>
      <c r="D1438" s="64">
        <f>INDEX('1月'!$A$1:$E$2000,ROW()-$B$5+2,5)</f>
        <v>0</v>
      </c>
      <c r="E1438" s="65">
        <f>DATE(設定・集計!$B$2,INT(A1438/100),A1438-INT(A1438/100)*100)</f>
        <v>43799</v>
      </c>
      <c r="F1438" t="str">
        <f t="shared" si="42"/>
        <v/>
      </c>
      <c r="G1438" t="str">
        <f t="shared" si="43"/>
        <v/>
      </c>
    </row>
    <row r="1439" spans="1:7">
      <c r="A1439" s="57">
        <f>INDEX('1月'!$A$1:$E$2000,ROW()-$B$5+2,1)</f>
        <v>0</v>
      </c>
      <c r="B1439" s="55" t="str">
        <f>INDEX('1月'!$A$1:$E$2000,ROW()-$B$5+2,2)&amp;IF(INDEX('1月'!$A$1:$E$2000,ROW()-$B$5+2,3)="","","／"&amp;INDEX('1月'!$A$1:$E$2000,ROW()-$B$5+2,3))</f>
        <v/>
      </c>
      <c r="C1439" s="57">
        <f>INDEX('1月'!$A$1:$E$2000,ROW()-$B$5+2,4)</f>
        <v>0</v>
      </c>
      <c r="D1439" s="64">
        <f>INDEX('1月'!$A$1:$E$2000,ROW()-$B$5+2,5)</f>
        <v>0</v>
      </c>
      <c r="E1439" s="65">
        <f>DATE(設定・集計!$B$2,INT(A1439/100),A1439-INT(A1439/100)*100)</f>
        <v>43799</v>
      </c>
      <c r="F1439" t="str">
        <f t="shared" si="42"/>
        <v/>
      </c>
      <c r="G1439" t="str">
        <f t="shared" si="43"/>
        <v/>
      </c>
    </row>
    <row r="1440" spans="1:7">
      <c r="A1440" s="57">
        <f>INDEX('1月'!$A$1:$E$2000,ROW()-$B$5+2,1)</f>
        <v>0</v>
      </c>
      <c r="B1440" s="55" t="str">
        <f>INDEX('1月'!$A$1:$E$2000,ROW()-$B$5+2,2)&amp;IF(INDEX('1月'!$A$1:$E$2000,ROW()-$B$5+2,3)="","","／"&amp;INDEX('1月'!$A$1:$E$2000,ROW()-$B$5+2,3))</f>
        <v/>
      </c>
      <c r="C1440" s="57">
        <f>INDEX('1月'!$A$1:$E$2000,ROW()-$B$5+2,4)</f>
        <v>0</v>
      </c>
      <c r="D1440" s="64">
        <f>INDEX('1月'!$A$1:$E$2000,ROW()-$B$5+2,5)</f>
        <v>0</v>
      </c>
      <c r="E1440" s="65">
        <f>DATE(設定・集計!$B$2,INT(A1440/100),A1440-INT(A1440/100)*100)</f>
        <v>43799</v>
      </c>
      <c r="F1440" t="str">
        <f t="shared" si="42"/>
        <v/>
      </c>
      <c r="G1440" t="str">
        <f t="shared" si="43"/>
        <v/>
      </c>
    </row>
    <row r="1441" spans="1:7">
      <c r="A1441" s="57">
        <f>INDEX('1月'!$A$1:$E$2000,ROW()-$B$5+2,1)</f>
        <v>0</v>
      </c>
      <c r="B1441" s="55" t="str">
        <f>INDEX('1月'!$A$1:$E$2000,ROW()-$B$5+2,2)&amp;IF(INDEX('1月'!$A$1:$E$2000,ROW()-$B$5+2,3)="","","／"&amp;INDEX('1月'!$A$1:$E$2000,ROW()-$B$5+2,3))</f>
        <v/>
      </c>
      <c r="C1441" s="57">
        <f>INDEX('1月'!$A$1:$E$2000,ROW()-$B$5+2,4)</f>
        <v>0</v>
      </c>
      <c r="D1441" s="64">
        <f>INDEX('1月'!$A$1:$E$2000,ROW()-$B$5+2,5)</f>
        <v>0</v>
      </c>
      <c r="E1441" s="65">
        <f>DATE(設定・集計!$B$2,INT(A1441/100),A1441-INT(A1441/100)*100)</f>
        <v>43799</v>
      </c>
      <c r="F1441" t="str">
        <f t="shared" si="42"/>
        <v/>
      </c>
      <c r="G1441" t="str">
        <f t="shared" si="43"/>
        <v/>
      </c>
    </row>
    <row r="1442" spans="1:7">
      <c r="A1442" s="57">
        <f>INDEX('1月'!$A$1:$E$2000,ROW()-$B$5+2,1)</f>
        <v>0</v>
      </c>
      <c r="B1442" s="55" t="str">
        <f>INDEX('1月'!$A$1:$E$2000,ROW()-$B$5+2,2)&amp;IF(INDEX('1月'!$A$1:$E$2000,ROW()-$B$5+2,3)="","","／"&amp;INDEX('1月'!$A$1:$E$2000,ROW()-$B$5+2,3))</f>
        <v/>
      </c>
      <c r="C1442" s="57">
        <f>INDEX('1月'!$A$1:$E$2000,ROW()-$B$5+2,4)</f>
        <v>0</v>
      </c>
      <c r="D1442" s="64">
        <f>INDEX('1月'!$A$1:$E$2000,ROW()-$B$5+2,5)</f>
        <v>0</v>
      </c>
      <c r="E1442" s="65">
        <f>DATE(設定・集計!$B$2,INT(A1442/100),A1442-INT(A1442/100)*100)</f>
        <v>43799</v>
      </c>
      <c r="F1442" t="str">
        <f t="shared" si="42"/>
        <v/>
      </c>
      <c r="G1442" t="str">
        <f t="shared" si="43"/>
        <v/>
      </c>
    </row>
    <row r="1443" spans="1:7">
      <c r="A1443" s="57">
        <f>INDEX('1月'!$A$1:$E$2000,ROW()-$B$5+2,1)</f>
        <v>0</v>
      </c>
      <c r="B1443" s="55" t="str">
        <f>INDEX('1月'!$A$1:$E$2000,ROW()-$B$5+2,2)&amp;IF(INDEX('1月'!$A$1:$E$2000,ROW()-$B$5+2,3)="","","／"&amp;INDEX('1月'!$A$1:$E$2000,ROW()-$B$5+2,3))</f>
        <v/>
      </c>
      <c r="C1443" s="57">
        <f>INDEX('1月'!$A$1:$E$2000,ROW()-$B$5+2,4)</f>
        <v>0</v>
      </c>
      <c r="D1443" s="64">
        <f>INDEX('1月'!$A$1:$E$2000,ROW()-$B$5+2,5)</f>
        <v>0</v>
      </c>
      <c r="E1443" s="65">
        <f>DATE(設定・集計!$B$2,INT(A1443/100),A1443-INT(A1443/100)*100)</f>
        <v>43799</v>
      </c>
      <c r="F1443" t="str">
        <f t="shared" si="42"/>
        <v/>
      </c>
      <c r="G1443" t="str">
        <f t="shared" si="43"/>
        <v/>
      </c>
    </row>
    <row r="1444" spans="1:7">
      <c r="A1444" s="57">
        <f>INDEX('1月'!$A$1:$E$2000,ROW()-$B$5+2,1)</f>
        <v>0</v>
      </c>
      <c r="B1444" s="55" t="str">
        <f>INDEX('1月'!$A$1:$E$2000,ROW()-$B$5+2,2)&amp;IF(INDEX('1月'!$A$1:$E$2000,ROW()-$B$5+2,3)="","","／"&amp;INDEX('1月'!$A$1:$E$2000,ROW()-$B$5+2,3))</f>
        <v/>
      </c>
      <c r="C1444" s="57">
        <f>INDEX('1月'!$A$1:$E$2000,ROW()-$B$5+2,4)</f>
        <v>0</v>
      </c>
      <c r="D1444" s="64">
        <f>INDEX('1月'!$A$1:$E$2000,ROW()-$B$5+2,5)</f>
        <v>0</v>
      </c>
      <c r="E1444" s="65">
        <f>DATE(設定・集計!$B$2,INT(A1444/100),A1444-INT(A1444/100)*100)</f>
        <v>43799</v>
      </c>
      <c r="F1444" t="str">
        <f t="shared" si="42"/>
        <v/>
      </c>
      <c r="G1444" t="str">
        <f t="shared" si="43"/>
        <v/>
      </c>
    </row>
    <row r="1445" spans="1:7">
      <c r="A1445" s="57">
        <f>INDEX('1月'!$A$1:$E$2000,ROW()-$B$5+2,1)</f>
        <v>0</v>
      </c>
      <c r="B1445" s="55" t="str">
        <f>INDEX('1月'!$A$1:$E$2000,ROW()-$B$5+2,2)&amp;IF(INDEX('1月'!$A$1:$E$2000,ROW()-$B$5+2,3)="","","／"&amp;INDEX('1月'!$A$1:$E$2000,ROW()-$B$5+2,3))</f>
        <v/>
      </c>
      <c r="C1445" s="57">
        <f>INDEX('1月'!$A$1:$E$2000,ROW()-$B$5+2,4)</f>
        <v>0</v>
      </c>
      <c r="D1445" s="64">
        <f>INDEX('1月'!$A$1:$E$2000,ROW()-$B$5+2,5)</f>
        <v>0</v>
      </c>
      <c r="E1445" s="65">
        <f>DATE(設定・集計!$B$2,INT(A1445/100),A1445-INT(A1445/100)*100)</f>
        <v>43799</v>
      </c>
      <c r="F1445" t="str">
        <f t="shared" si="42"/>
        <v/>
      </c>
      <c r="G1445" t="str">
        <f t="shared" si="43"/>
        <v/>
      </c>
    </row>
    <row r="1446" spans="1:7">
      <c r="A1446" s="57">
        <f>INDEX('1月'!$A$1:$E$2000,ROW()-$B$5+2,1)</f>
        <v>0</v>
      </c>
      <c r="B1446" s="55" t="str">
        <f>INDEX('1月'!$A$1:$E$2000,ROW()-$B$5+2,2)&amp;IF(INDEX('1月'!$A$1:$E$2000,ROW()-$B$5+2,3)="","","／"&amp;INDEX('1月'!$A$1:$E$2000,ROW()-$B$5+2,3))</f>
        <v/>
      </c>
      <c r="C1446" s="57">
        <f>INDEX('1月'!$A$1:$E$2000,ROW()-$B$5+2,4)</f>
        <v>0</v>
      </c>
      <c r="D1446" s="64">
        <f>INDEX('1月'!$A$1:$E$2000,ROW()-$B$5+2,5)</f>
        <v>0</v>
      </c>
      <c r="E1446" s="65">
        <f>DATE(設定・集計!$B$2,INT(A1446/100),A1446-INT(A1446/100)*100)</f>
        <v>43799</v>
      </c>
      <c r="F1446" t="str">
        <f t="shared" ref="F1446:F1509" si="44">IF(A1446=0,"",A1446*10000+ROW())</f>
        <v/>
      </c>
      <c r="G1446" t="str">
        <f t="shared" si="43"/>
        <v/>
      </c>
    </row>
    <row r="1447" spans="1:7">
      <c r="A1447" s="57">
        <f>INDEX('1月'!$A$1:$E$2000,ROW()-$B$5+2,1)</f>
        <v>0</v>
      </c>
      <c r="B1447" s="55" t="str">
        <f>INDEX('1月'!$A$1:$E$2000,ROW()-$B$5+2,2)&amp;IF(INDEX('1月'!$A$1:$E$2000,ROW()-$B$5+2,3)="","","／"&amp;INDEX('1月'!$A$1:$E$2000,ROW()-$B$5+2,3))</f>
        <v/>
      </c>
      <c r="C1447" s="57">
        <f>INDEX('1月'!$A$1:$E$2000,ROW()-$B$5+2,4)</f>
        <v>0</v>
      </c>
      <c r="D1447" s="64">
        <f>INDEX('1月'!$A$1:$E$2000,ROW()-$B$5+2,5)</f>
        <v>0</v>
      </c>
      <c r="E1447" s="65">
        <f>DATE(設定・集計!$B$2,INT(A1447/100),A1447-INT(A1447/100)*100)</f>
        <v>43799</v>
      </c>
      <c r="F1447" t="str">
        <f t="shared" si="44"/>
        <v/>
      </c>
      <c r="G1447" t="str">
        <f t="shared" si="43"/>
        <v/>
      </c>
    </row>
    <row r="1448" spans="1:7">
      <c r="A1448" s="57">
        <f>INDEX('1月'!$A$1:$E$2000,ROW()-$B$5+2,1)</f>
        <v>0</v>
      </c>
      <c r="B1448" s="55" t="str">
        <f>INDEX('1月'!$A$1:$E$2000,ROW()-$B$5+2,2)&amp;IF(INDEX('1月'!$A$1:$E$2000,ROW()-$B$5+2,3)="","","／"&amp;INDEX('1月'!$A$1:$E$2000,ROW()-$B$5+2,3))</f>
        <v/>
      </c>
      <c r="C1448" s="57">
        <f>INDEX('1月'!$A$1:$E$2000,ROW()-$B$5+2,4)</f>
        <v>0</v>
      </c>
      <c r="D1448" s="64">
        <f>INDEX('1月'!$A$1:$E$2000,ROW()-$B$5+2,5)</f>
        <v>0</v>
      </c>
      <c r="E1448" s="65">
        <f>DATE(設定・集計!$B$2,INT(A1448/100),A1448-INT(A1448/100)*100)</f>
        <v>43799</v>
      </c>
      <c r="F1448" t="str">
        <f t="shared" si="44"/>
        <v/>
      </c>
      <c r="G1448" t="str">
        <f t="shared" si="43"/>
        <v/>
      </c>
    </row>
    <row r="1449" spans="1:7">
      <c r="A1449" s="57">
        <f>INDEX('1月'!$A$1:$E$2000,ROW()-$B$5+2,1)</f>
        <v>0</v>
      </c>
      <c r="B1449" s="55" t="str">
        <f>INDEX('1月'!$A$1:$E$2000,ROW()-$B$5+2,2)&amp;IF(INDEX('1月'!$A$1:$E$2000,ROW()-$B$5+2,3)="","","／"&amp;INDEX('1月'!$A$1:$E$2000,ROW()-$B$5+2,3))</f>
        <v/>
      </c>
      <c r="C1449" s="57">
        <f>INDEX('1月'!$A$1:$E$2000,ROW()-$B$5+2,4)</f>
        <v>0</v>
      </c>
      <c r="D1449" s="64">
        <f>INDEX('1月'!$A$1:$E$2000,ROW()-$B$5+2,5)</f>
        <v>0</v>
      </c>
      <c r="E1449" s="65">
        <f>DATE(設定・集計!$B$2,INT(A1449/100),A1449-INT(A1449/100)*100)</f>
        <v>43799</v>
      </c>
      <c r="F1449" t="str">
        <f t="shared" si="44"/>
        <v/>
      </c>
      <c r="G1449" t="str">
        <f t="shared" si="43"/>
        <v/>
      </c>
    </row>
    <row r="1450" spans="1:7">
      <c r="A1450" s="57">
        <f>INDEX('1月'!$A$1:$E$2000,ROW()-$B$5+2,1)</f>
        <v>0</v>
      </c>
      <c r="B1450" s="55" t="str">
        <f>INDEX('1月'!$A$1:$E$2000,ROW()-$B$5+2,2)&amp;IF(INDEX('1月'!$A$1:$E$2000,ROW()-$B$5+2,3)="","","／"&amp;INDEX('1月'!$A$1:$E$2000,ROW()-$B$5+2,3))</f>
        <v/>
      </c>
      <c r="C1450" s="57">
        <f>INDEX('1月'!$A$1:$E$2000,ROW()-$B$5+2,4)</f>
        <v>0</v>
      </c>
      <c r="D1450" s="64">
        <f>INDEX('1月'!$A$1:$E$2000,ROW()-$B$5+2,5)</f>
        <v>0</v>
      </c>
      <c r="E1450" s="65">
        <f>DATE(設定・集計!$B$2,INT(A1450/100),A1450-INT(A1450/100)*100)</f>
        <v>43799</v>
      </c>
      <c r="F1450" t="str">
        <f t="shared" si="44"/>
        <v/>
      </c>
      <c r="G1450" t="str">
        <f t="shared" si="43"/>
        <v/>
      </c>
    </row>
    <row r="1451" spans="1:7">
      <c r="A1451" s="57">
        <f>INDEX('1月'!$A$1:$E$2000,ROW()-$B$5+2,1)</f>
        <v>0</v>
      </c>
      <c r="B1451" s="55" t="str">
        <f>INDEX('1月'!$A$1:$E$2000,ROW()-$B$5+2,2)&amp;IF(INDEX('1月'!$A$1:$E$2000,ROW()-$B$5+2,3)="","","／"&amp;INDEX('1月'!$A$1:$E$2000,ROW()-$B$5+2,3))</f>
        <v/>
      </c>
      <c r="C1451" s="57">
        <f>INDEX('1月'!$A$1:$E$2000,ROW()-$B$5+2,4)</f>
        <v>0</v>
      </c>
      <c r="D1451" s="64">
        <f>INDEX('1月'!$A$1:$E$2000,ROW()-$B$5+2,5)</f>
        <v>0</v>
      </c>
      <c r="E1451" s="65">
        <f>DATE(設定・集計!$B$2,INT(A1451/100),A1451-INT(A1451/100)*100)</f>
        <v>43799</v>
      </c>
      <c r="F1451" t="str">
        <f t="shared" si="44"/>
        <v/>
      </c>
      <c r="G1451" t="str">
        <f t="shared" si="43"/>
        <v/>
      </c>
    </row>
    <row r="1452" spans="1:7">
      <c r="A1452" s="57">
        <f>INDEX('1月'!$A$1:$E$2000,ROW()-$B$5+2,1)</f>
        <v>0</v>
      </c>
      <c r="B1452" s="55" t="str">
        <f>INDEX('1月'!$A$1:$E$2000,ROW()-$B$5+2,2)&amp;IF(INDEX('1月'!$A$1:$E$2000,ROW()-$B$5+2,3)="","","／"&amp;INDEX('1月'!$A$1:$E$2000,ROW()-$B$5+2,3))</f>
        <v/>
      </c>
      <c r="C1452" s="57">
        <f>INDEX('1月'!$A$1:$E$2000,ROW()-$B$5+2,4)</f>
        <v>0</v>
      </c>
      <c r="D1452" s="64">
        <f>INDEX('1月'!$A$1:$E$2000,ROW()-$B$5+2,5)</f>
        <v>0</v>
      </c>
      <c r="E1452" s="65">
        <f>DATE(設定・集計!$B$2,INT(A1452/100),A1452-INT(A1452/100)*100)</f>
        <v>43799</v>
      </c>
      <c r="F1452" t="str">
        <f t="shared" si="44"/>
        <v/>
      </c>
      <c r="G1452" t="str">
        <f t="shared" si="43"/>
        <v/>
      </c>
    </row>
    <row r="1453" spans="1:7">
      <c r="A1453" s="57">
        <f>INDEX('1月'!$A$1:$E$2000,ROW()-$B$5+2,1)</f>
        <v>0</v>
      </c>
      <c r="B1453" s="55" t="str">
        <f>INDEX('1月'!$A$1:$E$2000,ROW()-$B$5+2,2)&amp;IF(INDEX('1月'!$A$1:$E$2000,ROW()-$B$5+2,3)="","","／"&amp;INDEX('1月'!$A$1:$E$2000,ROW()-$B$5+2,3))</f>
        <v/>
      </c>
      <c r="C1453" s="57">
        <f>INDEX('1月'!$A$1:$E$2000,ROW()-$B$5+2,4)</f>
        <v>0</v>
      </c>
      <c r="D1453" s="64">
        <f>INDEX('1月'!$A$1:$E$2000,ROW()-$B$5+2,5)</f>
        <v>0</v>
      </c>
      <c r="E1453" s="65">
        <f>DATE(設定・集計!$B$2,INT(A1453/100),A1453-INT(A1453/100)*100)</f>
        <v>43799</v>
      </c>
      <c r="F1453" t="str">
        <f t="shared" si="44"/>
        <v/>
      </c>
      <c r="G1453" t="str">
        <f t="shared" si="43"/>
        <v/>
      </c>
    </row>
    <row r="1454" spans="1:7">
      <c r="A1454" s="57">
        <f>INDEX('1月'!$A$1:$E$2000,ROW()-$B$5+2,1)</f>
        <v>0</v>
      </c>
      <c r="B1454" s="55" t="str">
        <f>INDEX('1月'!$A$1:$E$2000,ROW()-$B$5+2,2)&amp;IF(INDEX('1月'!$A$1:$E$2000,ROW()-$B$5+2,3)="","","／"&amp;INDEX('1月'!$A$1:$E$2000,ROW()-$B$5+2,3))</f>
        <v/>
      </c>
      <c r="C1454" s="57">
        <f>INDEX('1月'!$A$1:$E$2000,ROW()-$B$5+2,4)</f>
        <v>0</v>
      </c>
      <c r="D1454" s="64">
        <f>INDEX('1月'!$A$1:$E$2000,ROW()-$B$5+2,5)</f>
        <v>0</v>
      </c>
      <c r="E1454" s="65">
        <f>DATE(設定・集計!$B$2,INT(A1454/100),A1454-INT(A1454/100)*100)</f>
        <v>43799</v>
      </c>
      <c r="F1454" t="str">
        <f t="shared" si="44"/>
        <v/>
      </c>
      <c r="G1454" t="str">
        <f t="shared" si="43"/>
        <v/>
      </c>
    </row>
    <row r="1455" spans="1:7">
      <c r="A1455" s="57">
        <f>INDEX('1月'!$A$1:$E$2000,ROW()-$B$5+2,1)</f>
        <v>0</v>
      </c>
      <c r="B1455" s="55" t="str">
        <f>INDEX('1月'!$A$1:$E$2000,ROW()-$B$5+2,2)&amp;IF(INDEX('1月'!$A$1:$E$2000,ROW()-$B$5+2,3)="","","／"&amp;INDEX('1月'!$A$1:$E$2000,ROW()-$B$5+2,3))</f>
        <v/>
      </c>
      <c r="C1455" s="57">
        <f>INDEX('1月'!$A$1:$E$2000,ROW()-$B$5+2,4)</f>
        <v>0</v>
      </c>
      <c r="D1455" s="64">
        <f>INDEX('1月'!$A$1:$E$2000,ROW()-$B$5+2,5)</f>
        <v>0</v>
      </c>
      <c r="E1455" s="65">
        <f>DATE(設定・集計!$B$2,INT(A1455/100),A1455-INT(A1455/100)*100)</f>
        <v>43799</v>
      </c>
      <c r="F1455" t="str">
        <f t="shared" si="44"/>
        <v/>
      </c>
      <c r="G1455" t="str">
        <f t="shared" ref="G1455:G1518" si="45">IF(F1455="","",RANK(F1455,$F$46:$F$6000,1))</f>
        <v/>
      </c>
    </row>
    <row r="1456" spans="1:7">
      <c r="A1456" s="57">
        <f>INDEX('1月'!$A$1:$E$2000,ROW()-$B$5+2,1)</f>
        <v>0</v>
      </c>
      <c r="B1456" s="55" t="str">
        <f>INDEX('1月'!$A$1:$E$2000,ROW()-$B$5+2,2)&amp;IF(INDEX('1月'!$A$1:$E$2000,ROW()-$B$5+2,3)="","","／"&amp;INDEX('1月'!$A$1:$E$2000,ROW()-$B$5+2,3))</f>
        <v/>
      </c>
      <c r="C1456" s="57">
        <f>INDEX('1月'!$A$1:$E$2000,ROW()-$B$5+2,4)</f>
        <v>0</v>
      </c>
      <c r="D1456" s="64">
        <f>INDEX('1月'!$A$1:$E$2000,ROW()-$B$5+2,5)</f>
        <v>0</v>
      </c>
      <c r="E1456" s="65">
        <f>DATE(設定・集計!$B$2,INT(A1456/100),A1456-INT(A1456/100)*100)</f>
        <v>43799</v>
      </c>
      <c r="F1456" t="str">
        <f t="shared" si="44"/>
        <v/>
      </c>
      <c r="G1456" t="str">
        <f t="shared" si="45"/>
        <v/>
      </c>
    </row>
    <row r="1457" spans="1:7">
      <c r="A1457" s="57">
        <f>INDEX('1月'!$A$1:$E$2000,ROW()-$B$5+2,1)</f>
        <v>0</v>
      </c>
      <c r="B1457" s="55" t="str">
        <f>INDEX('1月'!$A$1:$E$2000,ROW()-$B$5+2,2)&amp;IF(INDEX('1月'!$A$1:$E$2000,ROW()-$B$5+2,3)="","","／"&amp;INDEX('1月'!$A$1:$E$2000,ROW()-$B$5+2,3))</f>
        <v/>
      </c>
      <c r="C1457" s="57">
        <f>INDEX('1月'!$A$1:$E$2000,ROW()-$B$5+2,4)</f>
        <v>0</v>
      </c>
      <c r="D1457" s="64">
        <f>INDEX('1月'!$A$1:$E$2000,ROW()-$B$5+2,5)</f>
        <v>0</v>
      </c>
      <c r="E1457" s="65">
        <f>DATE(設定・集計!$B$2,INT(A1457/100),A1457-INT(A1457/100)*100)</f>
        <v>43799</v>
      </c>
      <c r="F1457" t="str">
        <f t="shared" si="44"/>
        <v/>
      </c>
      <c r="G1457" t="str">
        <f t="shared" si="45"/>
        <v/>
      </c>
    </row>
    <row r="1458" spans="1:7">
      <c r="A1458" s="57">
        <f>INDEX('1月'!$A$1:$E$2000,ROW()-$B$5+2,1)</f>
        <v>0</v>
      </c>
      <c r="B1458" s="55" t="str">
        <f>INDEX('1月'!$A$1:$E$2000,ROW()-$B$5+2,2)&amp;IF(INDEX('1月'!$A$1:$E$2000,ROW()-$B$5+2,3)="","","／"&amp;INDEX('1月'!$A$1:$E$2000,ROW()-$B$5+2,3))</f>
        <v/>
      </c>
      <c r="C1458" s="57">
        <f>INDEX('1月'!$A$1:$E$2000,ROW()-$B$5+2,4)</f>
        <v>0</v>
      </c>
      <c r="D1458" s="64">
        <f>INDEX('1月'!$A$1:$E$2000,ROW()-$B$5+2,5)</f>
        <v>0</v>
      </c>
      <c r="E1458" s="65">
        <f>DATE(設定・集計!$B$2,INT(A1458/100),A1458-INT(A1458/100)*100)</f>
        <v>43799</v>
      </c>
      <c r="F1458" t="str">
        <f t="shared" si="44"/>
        <v/>
      </c>
      <c r="G1458" t="str">
        <f t="shared" si="45"/>
        <v/>
      </c>
    </row>
    <row r="1459" spans="1:7">
      <c r="A1459" s="57">
        <f>INDEX('1月'!$A$1:$E$2000,ROW()-$B$5+2,1)</f>
        <v>0</v>
      </c>
      <c r="B1459" s="55" t="str">
        <f>INDEX('1月'!$A$1:$E$2000,ROW()-$B$5+2,2)&amp;IF(INDEX('1月'!$A$1:$E$2000,ROW()-$B$5+2,3)="","","／"&amp;INDEX('1月'!$A$1:$E$2000,ROW()-$B$5+2,3))</f>
        <v/>
      </c>
      <c r="C1459" s="57">
        <f>INDEX('1月'!$A$1:$E$2000,ROW()-$B$5+2,4)</f>
        <v>0</v>
      </c>
      <c r="D1459" s="64">
        <f>INDEX('1月'!$A$1:$E$2000,ROW()-$B$5+2,5)</f>
        <v>0</v>
      </c>
      <c r="E1459" s="65">
        <f>DATE(設定・集計!$B$2,INT(A1459/100),A1459-INT(A1459/100)*100)</f>
        <v>43799</v>
      </c>
      <c r="F1459" t="str">
        <f t="shared" si="44"/>
        <v/>
      </c>
      <c r="G1459" t="str">
        <f t="shared" si="45"/>
        <v/>
      </c>
    </row>
    <row r="1460" spans="1:7">
      <c r="A1460" s="57">
        <f>INDEX('1月'!$A$1:$E$2000,ROW()-$B$5+2,1)</f>
        <v>0</v>
      </c>
      <c r="B1460" s="55" t="str">
        <f>INDEX('1月'!$A$1:$E$2000,ROW()-$B$5+2,2)&amp;IF(INDEX('1月'!$A$1:$E$2000,ROW()-$B$5+2,3)="","","／"&amp;INDEX('1月'!$A$1:$E$2000,ROW()-$B$5+2,3))</f>
        <v/>
      </c>
      <c r="C1460" s="57">
        <f>INDEX('1月'!$A$1:$E$2000,ROW()-$B$5+2,4)</f>
        <v>0</v>
      </c>
      <c r="D1460" s="64">
        <f>INDEX('1月'!$A$1:$E$2000,ROW()-$B$5+2,5)</f>
        <v>0</v>
      </c>
      <c r="E1460" s="65">
        <f>DATE(設定・集計!$B$2,INT(A1460/100),A1460-INT(A1460/100)*100)</f>
        <v>43799</v>
      </c>
      <c r="F1460" t="str">
        <f t="shared" si="44"/>
        <v/>
      </c>
      <c r="G1460" t="str">
        <f t="shared" si="45"/>
        <v/>
      </c>
    </row>
    <row r="1461" spans="1:7">
      <c r="A1461" s="57">
        <f>INDEX('1月'!$A$1:$E$2000,ROW()-$B$5+2,1)</f>
        <v>0</v>
      </c>
      <c r="B1461" s="55" t="str">
        <f>INDEX('1月'!$A$1:$E$2000,ROW()-$B$5+2,2)&amp;IF(INDEX('1月'!$A$1:$E$2000,ROW()-$B$5+2,3)="","","／"&amp;INDEX('1月'!$A$1:$E$2000,ROW()-$B$5+2,3))</f>
        <v/>
      </c>
      <c r="C1461" s="57">
        <f>INDEX('1月'!$A$1:$E$2000,ROW()-$B$5+2,4)</f>
        <v>0</v>
      </c>
      <c r="D1461" s="64">
        <f>INDEX('1月'!$A$1:$E$2000,ROW()-$B$5+2,5)</f>
        <v>0</v>
      </c>
      <c r="E1461" s="65">
        <f>DATE(設定・集計!$B$2,INT(A1461/100),A1461-INT(A1461/100)*100)</f>
        <v>43799</v>
      </c>
      <c r="F1461" t="str">
        <f t="shared" si="44"/>
        <v/>
      </c>
      <c r="G1461" t="str">
        <f t="shared" si="45"/>
        <v/>
      </c>
    </row>
    <row r="1462" spans="1:7">
      <c r="A1462" s="57">
        <f>INDEX('1月'!$A$1:$E$2000,ROW()-$B$5+2,1)</f>
        <v>0</v>
      </c>
      <c r="B1462" s="55" t="str">
        <f>INDEX('1月'!$A$1:$E$2000,ROW()-$B$5+2,2)&amp;IF(INDEX('1月'!$A$1:$E$2000,ROW()-$B$5+2,3)="","","／"&amp;INDEX('1月'!$A$1:$E$2000,ROW()-$B$5+2,3))</f>
        <v/>
      </c>
      <c r="C1462" s="57">
        <f>INDEX('1月'!$A$1:$E$2000,ROW()-$B$5+2,4)</f>
        <v>0</v>
      </c>
      <c r="D1462" s="64">
        <f>INDEX('1月'!$A$1:$E$2000,ROW()-$B$5+2,5)</f>
        <v>0</v>
      </c>
      <c r="E1462" s="65">
        <f>DATE(設定・集計!$B$2,INT(A1462/100),A1462-INT(A1462/100)*100)</f>
        <v>43799</v>
      </c>
      <c r="F1462" t="str">
        <f t="shared" si="44"/>
        <v/>
      </c>
      <c r="G1462" t="str">
        <f t="shared" si="45"/>
        <v/>
      </c>
    </row>
    <row r="1463" spans="1:7">
      <c r="A1463" s="57">
        <f>INDEX('1月'!$A$1:$E$2000,ROW()-$B$5+2,1)</f>
        <v>0</v>
      </c>
      <c r="B1463" s="55" t="str">
        <f>INDEX('1月'!$A$1:$E$2000,ROW()-$B$5+2,2)&amp;IF(INDEX('1月'!$A$1:$E$2000,ROW()-$B$5+2,3)="","","／"&amp;INDEX('1月'!$A$1:$E$2000,ROW()-$B$5+2,3))</f>
        <v/>
      </c>
      <c r="C1463" s="57">
        <f>INDEX('1月'!$A$1:$E$2000,ROW()-$B$5+2,4)</f>
        <v>0</v>
      </c>
      <c r="D1463" s="64">
        <f>INDEX('1月'!$A$1:$E$2000,ROW()-$B$5+2,5)</f>
        <v>0</v>
      </c>
      <c r="E1463" s="65">
        <f>DATE(設定・集計!$B$2,INT(A1463/100),A1463-INT(A1463/100)*100)</f>
        <v>43799</v>
      </c>
      <c r="F1463" t="str">
        <f t="shared" si="44"/>
        <v/>
      </c>
      <c r="G1463" t="str">
        <f t="shared" si="45"/>
        <v/>
      </c>
    </row>
    <row r="1464" spans="1:7">
      <c r="A1464" s="57">
        <f>INDEX('1月'!$A$1:$E$2000,ROW()-$B$5+2,1)</f>
        <v>0</v>
      </c>
      <c r="B1464" s="55" t="str">
        <f>INDEX('1月'!$A$1:$E$2000,ROW()-$B$5+2,2)&amp;IF(INDEX('1月'!$A$1:$E$2000,ROW()-$B$5+2,3)="","","／"&amp;INDEX('1月'!$A$1:$E$2000,ROW()-$B$5+2,3))</f>
        <v/>
      </c>
      <c r="C1464" s="57">
        <f>INDEX('1月'!$A$1:$E$2000,ROW()-$B$5+2,4)</f>
        <v>0</v>
      </c>
      <c r="D1464" s="64">
        <f>INDEX('1月'!$A$1:$E$2000,ROW()-$B$5+2,5)</f>
        <v>0</v>
      </c>
      <c r="E1464" s="65">
        <f>DATE(設定・集計!$B$2,INT(A1464/100),A1464-INT(A1464/100)*100)</f>
        <v>43799</v>
      </c>
      <c r="F1464" t="str">
        <f t="shared" si="44"/>
        <v/>
      </c>
      <c r="G1464" t="str">
        <f t="shared" si="45"/>
        <v/>
      </c>
    </row>
    <row r="1465" spans="1:7">
      <c r="A1465" s="57">
        <f>INDEX('1月'!$A$1:$E$2000,ROW()-$B$5+2,1)</f>
        <v>0</v>
      </c>
      <c r="B1465" s="55" t="str">
        <f>INDEX('1月'!$A$1:$E$2000,ROW()-$B$5+2,2)&amp;IF(INDEX('1月'!$A$1:$E$2000,ROW()-$B$5+2,3)="","","／"&amp;INDEX('1月'!$A$1:$E$2000,ROW()-$B$5+2,3))</f>
        <v/>
      </c>
      <c r="C1465" s="57">
        <f>INDEX('1月'!$A$1:$E$2000,ROW()-$B$5+2,4)</f>
        <v>0</v>
      </c>
      <c r="D1465" s="64">
        <f>INDEX('1月'!$A$1:$E$2000,ROW()-$B$5+2,5)</f>
        <v>0</v>
      </c>
      <c r="E1465" s="65">
        <f>DATE(設定・集計!$B$2,INT(A1465/100),A1465-INT(A1465/100)*100)</f>
        <v>43799</v>
      </c>
      <c r="F1465" t="str">
        <f t="shared" si="44"/>
        <v/>
      </c>
      <c r="G1465" t="str">
        <f t="shared" si="45"/>
        <v/>
      </c>
    </row>
    <row r="1466" spans="1:7">
      <c r="A1466" s="57">
        <f>INDEX('1月'!$A$1:$E$2000,ROW()-$B$5+2,1)</f>
        <v>0</v>
      </c>
      <c r="B1466" s="55" t="str">
        <f>INDEX('1月'!$A$1:$E$2000,ROW()-$B$5+2,2)&amp;IF(INDEX('1月'!$A$1:$E$2000,ROW()-$B$5+2,3)="","","／"&amp;INDEX('1月'!$A$1:$E$2000,ROW()-$B$5+2,3))</f>
        <v/>
      </c>
      <c r="C1466" s="57">
        <f>INDEX('1月'!$A$1:$E$2000,ROW()-$B$5+2,4)</f>
        <v>0</v>
      </c>
      <c r="D1466" s="64">
        <f>INDEX('1月'!$A$1:$E$2000,ROW()-$B$5+2,5)</f>
        <v>0</v>
      </c>
      <c r="E1466" s="65">
        <f>DATE(設定・集計!$B$2,INT(A1466/100),A1466-INT(A1466/100)*100)</f>
        <v>43799</v>
      </c>
      <c r="F1466" t="str">
        <f t="shared" si="44"/>
        <v/>
      </c>
      <c r="G1466" t="str">
        <f t="shared" si="45"/>
        <v/>
      </c>
    </row>
    <row r="1467" spans="1:7">
      <c r="A1467" s="57">
        <f>INDEX('1月'!$A$1:$E$2000,ROW()-$B$5+2,1)</f>
        <v>0</v>
      </c>
      <c r="B1467" s="55" t="str">
        <f>INDEX('1月'!$A$1:$E$2000,ROW()-$B$5+2,2)&amp;IF(INDEX('1月'!$A$1:$E$2000,ROW()-$B$5+2,3)="","","／"&amp;INDEX('1月'!$A$1:$E$2000,ROW()-$B$5+2,3))</f>
        <v/>
      </c>
      <c r="C1467" s="57">
        <f>INDEX('1月'!$A$1:$E$2000,ROW()-$B$5+2,4)</f>
        <v>0</v>
      </c>
      <c r="D1467" s="64">
        <f>INDEX('1月'!$A$1:$E$2000,ROW()-$B$5+2,5)</f>
        <v>0</v>
      </c>
      <c r="E1467" s="65">
        <f>DATE(設定・集計!$B$2,INT(A1467/100),A1467-INT(A1467/100)*100)</f>
        <v>43799</v>
      </c>
      <c r="F1467" t="str">
        <f t="shared" si="44"/>
        <v/>
      </c>
      <c r="G1467" t="str">
        <f t="shared" si="45"/>
        <v/>
      </c>
    </row>
    <row r="1468" spans="1:7">
      <c r="A1468" s="57">
        <f>INDEX('1月'!$A$1:$E$2000,ROW()-$B$5+2,1)</f>
        <v>0</v>
      </c>
      <c r="B1468" s="55" t="str">
        <f>INDEX('1月'!$A$1:$E$2000,ROW()-$B$5+2,2)&amp;IF(INDEX('1月'!$A$1:$E$2000,ROW()-$B$5+2,3)="","","／"&amp;INDEX('1月'!$A$1:$E$2000,ROW()-$B$5+2,3))</f>
        <v/>
      </c>
      <c r="C1468" s="57">
        <f>INDEX('1月'!$A$1:$E$2000,ROW()-$B$5+2,4)</f>
        <v>0</v>
      </c>
      <c r="D1468" s="64">
        <f>INDEX('1月'!$A$1:$E$2000,ROW()-$B$5+2,5)</f>
        <v>0</v>
      </c>
      <c r="E1468" s="65">
        <f>DATE(設定・集計!$B$2,INT(A1468/100),A1468-INT(A1468/100)*100)</f>
        <v>43799</v>
      </c>
      <c r="F1468" t="str">
        <f t="shared" si="44"/>
        <v/>
      </c>
      <c r="G1468" t="str">
        <f t="shared" si="45"/>
        <v/>
      </c>
    </row>
    <row r="1469" spans="1:7">
      <c r="A1469" s="57">
        <f>INDEX('1月'!$A$1:$E$2000,ROW()-$B$5+2,1)</f>
        <v>0</v>
      </c>
      <c r="B1469" s="55" t="str">
        <f>INDEX('1月'!$A$1:$E$2000,ROW()-$B$5+2,2)&amp;IF(INDEX('1月'!$A$1:$E$2000,ROW()-$B$5+2,3)="","","／"&amp;INDEX('1月'!$A$1:$E$2000,ROW()-$B$5+2,3))</f>
        <v/>
      </c>
      <c r="C1469" s="57">
        <f>INDEX('1月'!$A$1:$E$2000,ROW()-$B$5+2,4)</f>
        <v>0</v>
      </c>
      <c r="D1469" s="64">
        <f>INDEX('1月'!$A$1:$E$2000,ROW()-$B$5+2,5)</f>
        <v>0</v>
      </c>
      <c r="E1469" s="65">
        <f>DATE(設定・集計!$B$2,INT(A1469/100),A1469-INT(A1469/100)*100)</f>
        <v>43799</v>
      </c>
      <c r="F1469" t="str">
        <f t="shared" si="44"/>
        <v/>
      </c>
      <c r="G1469" t="str">
        <f t="shared" si="45"/>
        <v/>
      </c>
    </row>
    <row r="1470" spans="1:7">
      <c r="A1470" s="57">
        <f>INDEX('1月'!$A$1:$E$2000,ROW()-$B$5+2,1)</f>
        <v>0</v>
      </c>
      <c r="B1470" s="55" t="str">
        <f>INDEX('1月'!$A$1:$E$2000,ROW()-$B$5+2,2)&amp;IF(INDEX('1月'!$A$1:$E$2000,ROW()-$B$5+2,3)="","","／"&amp;INDEX('1月'!$A$1:$E$2000,ROW()-$B$5+2,3))</f>
        <v/>
      </c>
      <c r="C1470" s="57">
        <f>INDEX('1月'!$A$1:$E$2000,ROW()-$B$5+2,4)</f>
        <v>0</v>
      </c>
      <c r="D1470" s="64">
        <f>INDEX('1月'!$A$1:$E$2000,ROW()-$B$5+2,5)</f>
        <v>0</v>
      </c>
      <c r="E1470" s="65">
        <f>DATE(設定・集計!$B$2,INT(A1470/100),A1470-INT(A1470/100)*100)</f>
        <v>43799</v>
      </c>
      <c r="F1470" t="str">
        <f t="shared" si="44"/>
        <v/>
      </c>
      <c r="G1470" t="str">
        <f t="shared" si="45"/>
        <v/>
      </c>
    </row>
    <row r="1471" spans="1:7">
      <c r="A1471" s="57">
        <f>INDEX('1月'!$A$1:$E$2000,ROW()-$B$5+2,1)</f>
        <v>0</v>
      </c>
      <c r="B1471" s="55" t="str">
        <f>INDEX('1月'!$A$1:$E$2000,ROW()-$B$5+2,2)&amp;IF(INDEX('1月'!$A$1:$E$2000,ROW()-$B$5+2,3)="","","／"&amp;INDEX('1月'!$A$1:$E$2000,ROW()-$B$5+2,3))</f>
        <v/>
      </c>
      <c r="C1471" s="57">
        <f>INDEX('1月'!$A$1:$E$2000,ROW()-$B$5+2,4)</f>
        <v>0</v>
      </c>
      <c r="D1471" s="64">
        <f>INDEX('1月'!$A$1:$E$2000,ROW()-$B$5+2,5)</f>
        <v>0</v>
      </c>
      <c r="E1471" s="65">
        <f>DATE(設定・集計!$B$2,INT(A1471/100),A1471-INT(A1471/100)*100)</f>
        <v>43799</v>
      </c>
      <c r="F1471" t="str">
        <f t="shared" si="44"/>
        <v/>
      </c>
      <c r="G1471" t="str">
        <f t="shared" si="45"/>
        <v/>
      </c>
    </row>
    <row r="1472" spans="1:7">
      <c r="A1472" s="57">
        <f>INDEX('1月'!$A$1:$E$2000,ROW()-$B$5+2,1)</f>
        <v>0</v>
      </c>
      <c r="B1472" s="55" t="str">
        <f>INDEX('1月'!$A$1:$E$2000,ROW()-$B$5+2,2)&amp;IF(INDEX('1月'!$A$1:$E$2000,ROW()-$B$5+2,3)="","","／"&amp;INDEX('1月'!$A$1:$E$2000,ROW()-$B$5+2,3))</f>
        <v/>
      </c>
      <c r="C1472" s="57">
        <f>INDEX('1月'!$A$1:$E$2000,ROW()-$B$5+2,4)</f>
        <v>0</v>
      </c>
      <c r="D1472" s="64">
        <f>INDEX('1月'!$A$1:$E$2000,ROW()-$B$5+2,5)</f>
        <v>0</v>
      </c>
      <c r="E1472" s="65">
        <f>DATE(設定・集計!$B$2,INT(A1472/100),A1472-INT(A1472/100)*100)</f>
        <v>43799</v>
      </c>
      <c r="F1472" t="str">
        <f t="shared" si="44"/>
        <v/>
      </c>
      <c r="G1472" t="str">
        <f t="shared" si="45"/>
        <v/>
      </c>
    </row>
    <row r="1473" spans="1:7">
      <c r="A1473" s="57">
        <f>INDEX('1月'!$A$1:$E$2000,ROW()-$B$5+2,1)</f>
        <v>0</v>
      </c>
      <c r="B1473" s="55" t="str">
        <f>INDEX('1月'!$A$1:$E$2000,ROW()-$B$5+2,2)&amp;IF(INDEX('1月'!$A$1:$E$2000,ROW()-$B$5+2,3)="","","／"&amp;INDEX('1月'!$A$1:$E$2000,ROW()-$B$5+2,3))</f>
        <v/>
      </c>
      <c r="C1473" s="57">
        <f>INDEX('1月'!$A$1:$E$2000,ROW()-$B$5+2,4)</f>
        <v>0</v>
      </c>
      <c r="D1473" s="64">
        <f>INDEX('1月'!$A$1:$E$2000,ROW()-$B$5+2,5)</f>
        <v>0</v>
      </c>
      <c r="E1473" s="65">
        <f>DATE(設定・集計!$B$2,INT(A1473/100),A1473-INT(A1473/100)*100)</f>
        <v>43799</v>
      </c>
      <c r="F1473" t="str">
        <f t="shared" si="44"/>
        <v/>
      </c>
      <c r="G1473" t="str">
        <f t="shared" si="45"/>
        <v/>
      </c>
    </row>
    <row r="1474" spans="1:7">
      <c r="A1474" s="57">
        <f>INDEX('1月'!$A$1:$E$2000,ROW()-$B$5+2,1)</f>
        <v>0</v>
      </c>
      <c r="B1474" s="55" t="str">
        <f>INDEX('1月'!$A$1:$E$2000,ROW()-$B$5+2,2)&amp;IF(INDEX('1月'!$A$1:$E$2000,ROW()-$B$5+2,3)="","","／"&amp;INDEX('1月'!$A$1:$E$2000,ROW()-$B$5+2,3))</f>
        <v/>
      </c>
      <c r="C1474" s="57">
        <f>INDEX('1月'!$A$1:$E$2000,ROW()-$B$5+2,4)</f>
        <v>0</v>
      </c>
      <c r="D1474" s="64">
        <f>INDEX('1月'!$A$1:$E$2000,ROW()-$B$5+2,5)</f>
        <v>0</v>
      </c>
      <c r="E1474" s="65">
        <f>DATE(設定・集計!$B$2,INT(A1474/100),A1474-INT(A1474/100)*100)</f>
        <v>43799</v>
      </c>
      <c r="F1474" t="str">
        <f t="shared" si="44"/>
        <v/>
      </c>
      <c r="G1474" t="str">
        <f t="shared" si="45"/>
        <v/>
      </c>
    </row>
    <row r="1475" spans="1:7">
      <c r="A1475" s="57">
        <f>INDEX('1月'!$A$1:$E$2000,ROW()-$B$5+2,1)</f>
        <v>0</v>
      </c>
      <c r="B1475" s="55" t="str">
        <f>INDEX('1月'!$A$1:$E$2000,ROW()-$B$5+2,2)&amp;IF(INDEX('1月'!$A$1:$E$2000,ROW()-$B$5+2,3)="","","／"&amp;INDEX('1月'!$A$1:$E$2000,ROW()-$B$5+2,3))</f>
        <v/>
      </c>
      <c r="C1475" s="57">
        <f>INDEX('1月'!$A$1:$E$2000,ROW()-$B$5+2,4)</f>
        <v>0</v>
      </c>
      <c r="D1475" s="64">
        <f>INDEX('1月'!$A$1:$E$2000,ROW()-$B$5+2,5)</f>
        <v>0</v>
      </c>
      <c r="E1475" s="65">
        <f>DATE(設定・集計!$B$2,INT(A1475/100),A1475-INT(A1475/100)*100)</f>
        <v>43799</v>
      </c>
      <c r="F1475" t="str">
        <f t="shared" si="44"/>
        <v/>
      </c>
      <c r="G1475" t="str">
        <f t="shared" si="45"/>
        <v/>
      </c>
    </row>
    <row r="1476" spans="1:7">
      <c r="A1476" s="57">
        <f>INDEX('1月'!$A$1:$E$2000,ROW()-$B$5+2,1)</f>
        <v>0</v>
      </c>
      <c r="B1476" s="55" t="str">
        <f>INDEX('1月'!$A$1:$E$2000,ROW()-$B$5+2,2)&amp;IF(INDEX('1月'!$A$1:$E$2000,ROW()-$B$5+2,3)="","","／"&amp;INDEX('1月'!$A$1:$E$2000,ROW()-$B$5+2,3))</f>
        <v/>
      </c>
      <c r="C1476" s="57">
        <f>INDEX('1月'!$A$1:$E$2000,ROW()-$B$5+2,4)</f>
        <v>0</v>
      </c>
      <c r="D1476" s="64">
        <f>INDEX('1月'!$A$1:$E$2000,ROW()-$B$5+2,5)</f>
        <v>0</v>
      </c>
      <c r="E1476" s="65">
        <f>DATE(設定・集計!$B$2,INT(A1476/100),A1476-INT(A1476/100)*100)</f>
        <v>43799</v>
      </c>
      <c r="F1476" t="str">
        <f t="shared" si="44"/>
        <v/>
      </c>
      <c r="G1476" t="str">
        <f t="shared" si="45"/>
        <v/>
      </c>
    </row>
    <row r="1477" spans="1:7">
      <c r="A1477" s="57">
        <f>INDEX('1月'!$A$1:$E$2000,ROW()-$B$5+2,1)</f>
        <v>0</v>
      </c>
      <c r="B1477" s="55" t="str">
        <f>INDEX('1月'!$A$1:$E$2000,ROW()-$B$5+2,2)&amp;IF(INDEX('1月'!$A$1:$E$2000,ROW()-$B$5+2,3)="","","／"&amp;INDEX('1月'!$A$1:$E$2000,ROW()-$B$5+2,3))</f>
        <v/>
      </c>
      <c r="C1477" s="57">
        <f>INDEX('1月'!$A$1:$E$2000,ROW()-$B$5+2,4)</f>
        <v>0</v>
      </c>
      <c r="D1477" s="64">
        <f>INDEX('1月'!$A$1:$E$2000,ROW()-$B$5+2,5)</f>
        <v>0</v>
      </c>
      <c r="E1477" s="65">
        <f>DATE(設定・集計!$B$2,INT(A1477/100),A1477-INT(A1477/100)*100)</f>
        <v>43799</v>
      </c>
      <c r="F1477" t="str">
        <f t="shared" si="44"/>
        <v/>
      </c>
      <c r="G1477" t="str">
        <f t="shared" si="45"/>
        <v/>
      </c>
    </row>
    <row r="1478" spans="1:7">
      <c r="A1478" s="57">
        <f>INDEX('1月'!$A$1:$E$2000,ROW()-$B$5+2,1)</f>
        <v>0</v>
      </c>
      <c r="B1478" s="55" t="str">
        <f>INDEX('1月'!$A$1:$E$2000,ROW()-$B$5+2,2)&amp;IF(INDEX('1月'!$A$1:$E$2000,ROW()-$B$5+2,3)="","","／"&amp;INDEX('1月'!$A$1:$E$2000,ROW()-$B$5+2,3))</f>
        <v/>
      </c>
      <c r="C1478" s="57">
        <f>INDEX('1月'!$A$1:$E$2000,ROW()-$B$5+2,4)</f>
        <v>0</v>
      </c>
      <c r="D1478" s="64">
        <f>INDEX('1月'!$A$1:$E$2000,ROW()-$B$5+2,5)</f>
        <v>0</v>
      </c>
      <c r="E1478" s="65">
        <f>DATE(設定・集計!$B$2,INT(A1478/100),A1478-INT(A1478/100)*100)</f>
        <v>43799</v>
      </c>
      <c r="F1478" t="str">
        <f t="shared" si="44"/>
        <v/>
      </c>
      <c r="G1478" t="str">
        <f t="shared" si="45"/>
        <v/>
      </c>
    </row>
    <row r="1479" spans="1:7">
      <c r="A1479" s="57">
        <f>INDEX('1月'!$A$1:$E$2000,ROW()-$B$5+2,1)</f>
        <v>0</v>
      </c>
      <c r="B1479" s="55" t="str">
        <f>INDEX('1月'!$A$1:$E$2000,ROW()-$B$5+2,2)&amp;IF(INDEX('1月'!$A$1:$E$2000,ROW()-$B$5+2,3)="","","／"&amp;INDEX('1月'!$A$1:$E$2000,ROW()-$B$5+2,3))</f>
        <v/>
      </c>
      <c r="C1479" s="57">
        <f>INDEX('1月'!$A$1:$E$2000,ROW()-$B$5+2,4)</f>
        <v>0</v>
      </c>
      <c r="D1479" s="64">
        <f>INDEX('1月'!$A$1:$E$2000,ROW()-$B$5+2,5)</f>
        <v>0</v>
      </c>
      <c r="E1479" s="65">
        <f>DATE(設定・集計!$B$2,INT(A1479/100),A1479-INT(A1479/100)*100)</f>
        <v>43799</v>
      </c>
      <c r="F1479" t="str">
        <f t="shared" si="44"/>
        <v/>
      </c>
      <c r="G1479" t="str">
        <f t="shared" si="45"/>
        <v/>
      </c>
    </row>
    <row r="1480" spans="1:7">
      <c r="A1480" s="57">
        <f>INDEX('1月'!$A$1:$E$2000,ROW()-$B$5+2,1)</f>
        <v>0</v>
      </c>
      <c r="B1480" s="55" t="str">
        <f>INDEX('1月'!$A$1:$E$2000,ROW()-$B$5+2,2)&amp;IF(INDEX('1月'!$A$1:$E$2000,ROW()-$B$5+2,3)="","","／"&amp;INDEX('1月'!$A$1:$E$2000,ROW()-$B$5+2,3))</f>
        <v/>
      </c>
      <c r="C1480" s="57">
        <f>INDEX('1月'!$A$1:$E$2000,ROW()-$B$5+2,4)</f>
        <v>0</v>
      </c>
      <c r="D1480" s="64">
        <f>INDEX('1月'!$A$1:$E$2000,ROW()-$B$5+2,5)</f>
        <v>0</v>
      </c>
      <c r="E1480" s="65">
        <f>DATE(設定・集計!$B$2,INT(A1480/100),A1480-INT(A1480/100)*100)</f>
        <v>43799</v>
      </c>
      <c r="F1480" t="str">
        <f t="shared" si="44"/>
        <v/>
      </c>
      <c r="G1480" t="str">
        <f t="shared" si="45"/>
        <v/>
      </c>
    </row>
    <row r="1481" spans="1:7">
      <c r="A1481" s="57">
        <f>INDEX('1月'!$A$1:$E$2000,ROW()-$B$5+2,1)</f>
        <v>0</v>
      </c>
      <c r="B1481" s="55" t="str">
        <f>INDEX('1月'!$A$1:$E$2000,ROW()-$B$5+2,2)&amp;IF(INDEX('1月'!$A$1:$E$2000,ROW()-$B$5+2,3)="","","／"&amp;INDEX('1月'!$A$1:$E$2000,ROW()-$B$5+2,3))</f>
        <v/>
      </c>
      <c r="C1481" s="57">
        <f>INDEX('1月'!$A$1:$E$2000,ROW()-$B$5+2,4)</f>
        <v>0</v>
      </c>
      <c r="D1481" s="64">
        <f>INDEX('1月'!$A$1:$E$2000,ROW()-$B$5+2,5)</f>
        <v>0</v>
      </c>
      <c r="E1481" s="65">
        <f>DATE(設定・集計!$B$2,INT(A1481/100),A1481-INT(A1481/100)*100)</f>
        <v>43799</v>
      </c>
      <c r="F1481" t="str">
        <f t="shared" si="44"/>
        <v/>
      </c>
      <c r="G1481" t="str">
        <f t="shared" si="45"/>
        <v/>
      </c>
    </row>
    <row r="1482" spans="1:7">
      <c r="A1482" s="57">
        <f>INDEX('1月'!$A$1:$E$2000,ROW()-$B$5+2,1)</f>
        <v>0</v>
      </c>
      <c r="B1482" s="55" t="str">
        <f>INDEX('1月'!$A$1:$E$2000,ROW()-$B$5+2,2)&amp;IF(INDEX('1月'!$A$1:$E$2000,ROW()-$B$5+2,3)="","","／"&amp;INDEX('1月'!$A$1:$E$2000,ROW()-$B$5+2,3))</f>
        <v/>
      </c>
      <c r="C1482" s="57">
        <f>INDEX('1月'!$A$1:$E$2000,ROW()-$B$5+2,4)</f>
        <v>0</v>
      </c>
      <c r="D1482" s="64">
        <f>INDEX('1月'!$A$1:$E$2000,ROW()-$B$5+2,5)</f>
        <v>0</v>
      </c>
      <c r="E1482" s="65">
        <f>DATE(設定・集計!$B$2,INT(A1482/100),A1482-INT(A1482/100)*100)</f>
        <v>43799</v>
      </c>
      <c r="F1482" t="str">
        <f t="shared" si="44"/>
        <v/>
      </c>
      <c r="G1482" t="str">
        <f t="shared" si="45"/>
        <v/>
      </c>
    </row>
    <row r="1483" spans="1:7">
      <c r="A1483" s="57">
        <f>INDEX('1月'!$A$1:$E$2000,ROW()-$B$5+2,1)</f>
        <v>0</v>
      </c>
      <c r="B1483" s="55" t="str">
        <f>INDEX('1月'!$A$1:$E$2000,ROW()-$B$5+2,2)&amp;IF(INDEX('1月'!$A$1:$E$2000,ROW()-$B$5+2,3)="","","／"&amp;INDEX('1月'!$A$1:$E$2000,ROW()-$B$5+2,3))</f>
        <v/>
      </c>
      <c r="C1483" s="57">
        <f>INDEX('1月'!$A$1:$E$2000,ROW()-$B$5+2,4)</f>
        <v>0</v>
      </c>
      <c r="D1483" s="64">
        <f>INDEX('1月'!$A$1:$E$2000,ROW()-$B$5+2,5)</f>
        <v>0</v>
      </c>
      <c r="E1483" s="65">
        <f>DATE(設定・集計!$B$2,INT(A1483/100),A1483-INT(A1483/100)*100)</f>
        <v>43799</v>
      </c>
      <c r="F1483" t="str">
        <f t="shared" si="44"/>
        <v/>
      </c>
      <c r="G1483" t="str">
        <f t="shared" si="45"/>
        <v/>
      </c>
    </row>
    <row r="1484" spans="1:7">
      <c r="A1484" s="57">
        <f>INDEX('1月'!$A$1:$E$2000,ROW()-$B$5+2,1)</f>
        <v>0</v>
      </c>
      <c r="B1484" s="55" t="str">
        <f>INDEX('1月'!$A$1:$E$2000,ROW()-$B$5+2,2)&amp;IF(INDEX('1月'!$A$1:$E$2000,ROW()-$B$5+2,3)="","","／"&amp;INDEX('1月'!$A$1:$E$2000,ROW()-$B$5+2,3))</f>
        <v/>
      </c>
      <c r="C1484" s="57">
        <f>INDEX('1月'!$A$1:$E$2000,ROW()-$B$5+2,4)</f>
        <v>0</v>
      </c>
      <c r="D1484" s="64">
        <f>INDEX('1月'!$A$1:$E$2000,ROW()-$B$5+2,5)</f>
        <v>0</v>
      </c>
      <c r="E1484" s="65">
        <f>DATE(設定・集計!$B$2,INT(A1484/100),A1484-INT(A1484/100)*100)</f>
        <v>43799</v>
      </c>
      <c r="F1484" t="str">
        <f t="shared" si="44"/>
        <v/>
      </c>
      <c r="G1484" t="str">
        <f t="shared" si="45"/>
        <v/>
      </c>
    </row>
    <row r="1485" spans="1:7">
      <c r="A1485" s="57">
        <f>INDEX('1月'!$A$1:$E$2000,ROW()-$B$5+2,1)</f>
        <v>0</v>
      </c>
      <c r="B1485" s="55" t="str">
        <f>INDEX('1月'!$A$1:$E$2000,ROW()-$B$5+2,2)&amp;IF(INDEX('1月'!$A$1:$E$2000,ROW()-$B$5+2,3)="","","／"&amp;INDEX('1月'!$A$1:$E$2000,ROW()-$B$5+2,3))</f>
        <v/>
      </c>
      <c r="C1485" s="57">
        <f>INDEX('1月'!$A$1:$E$2000,ROW()-$B$5+2,4)</f>
        <v>0</v>
      </c>
      <c r="D1485" s="64">
        <f>INDEX('1月'!$A$1:$E$2000,ROW()-$B$5+2,5)</f>
        <v>0</v>
      </c>
      <c r="E1485" s="65">
        <f>DATE(設定・集計!$B$2,INT(A1485/100),A1485-INT(A1485/100)*100)</f>
        <v>43799</v>
      </c>
      <c r="F1485" t="str">
        <f t="shared" si="44"/>
        <v/>
      </c>
      <c r="G1485" t="str">
        <f t="shared" si="45"/>
        <v/>
      </c>
    </row>
    <row r="1486" spans="1:7">
      <c r="A1486" s="57">
        <f>INDEX('1月'!$A$1:$E$2000,ROW()-$B$5+2,1)</f>
        <v>0</v>
      </c>
      <c r="B1486" s="55" t="str">
        <f>INDEX('1月'!$A$1:$E$2000,ROW()-$B$5+2,2)&amp;IF(INDEX('1月'!$A$1:$E$2000,ROW()-$B$5+2,3)="","","／"&amp;INDEX('1月'!$A$1:$E$2000,ROW()-$B$5+2,3))</f>
        <v/>
      </c>
      <c r="C1486" s="57">
        <f>INDEX('1月'!$A$1:$E$2000,ROW()-$B$5+2,4)</f>
        <v>0</v>
      </c>
      <c r="D1486" s="64">
        <f>INDEX('1月'!$A$1:$E$2000,ROW()-$B$5+2,5)</f>
        <v>0</v>
      </c>
      <c r="E1486" s="65">
        <f>DATE(設定・集計!$B$2,INT(A1486/100),A1486-INT(A1486/100)*100)</f>
        <v>43799</v>
      </c>
      <c r="F1486" t="str">
        <f t="shared" si="44"/>
        <v/>
      </c>
      <c r="G1486" t="str">
        <f t="shared" si="45"/>
        <v/>
      </c>
    </row>
    <row r="1487" spans="1:7">
      <c r="A1487" s="57">
        <f>INDEX('1月'!$A$1:$E$2000,ROW()-$B$5+2,1)</f>
        <v>0</v>
      </c>
      <c r="B1487" s="55" t="str">
        <f>INDEX('1月'!$A$1:$E$2000,ROW()-$B$5+2,2)&amp;IF(INDEX('1月'!$A$1:$E$2000,ROW()-$B$5+2,3)="","","／"&amp;INDEX('1月'!$A$1:$E$2000,ROW()-$B$5+2,3))</f>
        <v/>
      </c>
      <c r="C1487" s="57">
        <f>INDEX('1月'!$A$1:$E$2000,ROW()-$B$5+2,4)</f>
        <v>0</v>
      </c>
      <c r="D1487" s="64">
        <f>INDEX('1月'!$A$1:$E$2000,ROW()-$B$5+2,5)</f>
        <v>0</v>
      </c>
      <c r="E1487" s="65">
        <f>DATE(設定・集計!$B$2,INT(A1487/100),A1487-INT(A1487/100)*100)</f>
        <v>43799</v>
      </c>
      <c r="F1487" t="str">
        <f t="shared" si="44"/>
        <v/>
      </c>
      <c r="G1487" t="str">
        <f t="shared" si="45"/>
        <v/>
      </c>
    </row>
    <row r="1488" spans="1:7">
      <c r="A1488" s="57">
        <f>INDEX('1月'!$A$1:$E$2000,ROW()-$B$5+2,1)</f>
        <v>0</v>
      </c>
      <c r="B1488" s="55" t="str">
        <f>INDEX('1月'!$A$1:$E$2000,ROW()-$B$5+2,2)&amp;IF(INDEX('1月'!$A$1:$E$2000,ROW()-$B$5+2,3)="","","／"&amp;INDEX('1月'!$A$1:$E$2000,ROW()-$B$5+2,3))</f>
        <v/>
      </c>
      <c r="C1488" s="57">
        <f>INDEX('1月'!$A$1:$E$2000,ROW()-$B$5+2,4)</f>
        <v>0</v>
      </c>
      <c r="D1488" s="64">
        <f>INDEX('1月'!$A$1:$E$2000,ROW()-$B$5+2,5)</f>
        <v>0</v>
      </c>
      <c r="E1488" s="65">
        <f>DATE(設定・集計!$B$2,INT(A1488/100),A1488-INT(A1488/100)*100)</f>
        <v>43799</v>
      </c>
      <c r="F1488" t="str">
        <f t="shared" si="44"/>
        <v/>
      </c>
      <c r="G1488" t="str">
        <f t="shared" si="45"/>
        <v/>
      </c>
    </row>
    <row r="1489" spans="1:7">
      <c r="A1489" s="57">
        <f>INDEX('1月'!$A$1:$E$2000,ROW()-$B$5+2,1)</f>
        <v>0</v>
      </c>
      <c r="B1489" s="55" t="str">
        <f>INDEX('1月'!$A$1:$E$2000,ROW()-$B$5+2,2)&amp;IF(INDEX('1月'!$A$1:$E$2000,ROW()-$B$5+2,3)="","","／"&amp;INDEX('1月'!$A$1:$E$2000,ROW()-$B$5+2,3))</f>
        <v/>
      </c>
      <c r="C1489" s="57">
        <f>INDEX('1月'!$A$1:$E$2000,ROW()-$B$5+2,4)</f>
        <v>0</v>
      </c>
      <c r="D1489" s="64">
        <f>INDEX('1月'!$A$1:$E$2000,ROW()-$B$5+2,5)</f>
        <v>0</v>
      </c>
      <c r="E1489" s="65">
        <f>DATE(設定・集計!$B$2,INT(A1489/100),A1489-INT(A1489/100)*100)</f>
        <v>43799</v>
      </c>
      <c r="F1489" t="str">
        <f t="shared" si="44"/>
        <v/>
      </c>
      <c r="G1489" t="str">
        <f t="shared" si="45"/>
        <v/>
      </c>
    </row>
    <row r="1490" spans="1:7">
      <c r="A1490" s="57">
        <f>INDEX('1月'!$A$1:$E$2000,ROW()-$B$5+2,1)</f>
        <v>0</v>
      </c>
      <c r="B1490" s="55" t="str">
        <f>INDEX('1月'!$A$1:$E$2000,ROW()-$B$5+2,2)&amp;IF(INDEX('1月'!$A$1:$E$2000,ROW()-$B$5+2,3)="","","／"&amp;INDEX('1月'!$A$1:$E$2000,ROW()-$B$5+2,3))</f>
        <v/>
      </c>
      <c r="C1490" s="57">
        <f>INDEX('1月'!$A$1:$E$2000,ROW()-$B$5+2,4)</f>
        <v>0</v>
      </c>
      <c r="D1490" s="64">
        <f>INDEX('1月'!$A$1:$E$2000,ROW()-$B$5+2,5)</f>
        <v>0</v>
      </c>
      <c r="E1490" s="65">
        <f>DATE(設定・集計!$B$2,INT(A1490/100),A1490-INT(A1490/100)*100)</f>
        <v>43799</v>
      </c>
      <c r="F1490" t="str">
        <f t="shared" si="44"/>
        <v/>
      </c>
      <c r="G1490" t="str">
        <f t="shared" si="45"/>
        <v/>
      </c>
    </row>
    <row r="1491" spans="1:7">
      <c r="A1491" s="57">
        <f>INDEX('1月'!$A$1:$E$2000,ROW()-$B$5+2,1)</f>
        <v>0</v>
      </c>
      <c r="B1491" s="55" t="str">
        <f>INDEX('1月'!$A$1:$E$2000,ROW()-$B$5+2,2)&amp;IF(INDEX('1月'!$A$1:$E$2000,ROW()-$B$5+2,3)="","","／"&amp;INDEX('1月'!$A$1:$E$2000,ROW()-$B$5+2,3))</f>
        <v/>
      </c>
      <c r="C1491" s="57">
        <f>INDEX('1月'!$A$1:$E$2000,ROW()-$B$5+2,4)</f>
        <v>0</v>
      </c>
      <c r="D1491" s="64">
        <f>INDEX('1月'!$A$1:$E$2000,ROW()-$B$5+2,5)</f>
        <v>0</v>
      </c>
      <c r="E1491" s="65">
        <f>DATE(設定・集計!$B$2,INT(A1491/100),A1491-INT(A1491/100)*100)</f>
        <v>43799</v>
      </c>
      <c r="F1491" t="str">
        <f t="shared" si="44"/>
        <v/>
      </c>
      <c r="G1491" t="str">
        <f t="shared" si="45"/>
        <v/>
      </c>
    </row>
    <row r="1492" spans="1:7">
      <c r="A1492" s="57">
        <f>INDEX('1月'!$A$1:$E$2000,ROW()-$B$5+2,1)</f>
        <v>0</v>
      </c>
      <c r="B1492" s="55" t="str">
        <f>INDEX('1月'!$A$1:$E$2000,ROW()-$B$5+2,2)&amp;IF(INDEX('1月'!$A$1:$E$2000,ROW()-$B$5+2,3)="","","／"&amp;INDEX('1月'!$A$1:$E$2000,ROW()-$B$5+2,3))</f>
        <v/>
      </c>
      <c r="C1492" s="57">
        <f>INDEX('1月'!$A$1:$E$2000,ROW()-$B$5+2,4)</f>
        <v>0</v>
      </c>
      <c r="D1492" s="64">
        <f>INDEX('1月'!$A$1:$E$2000,ROW()-$B$5+2,5)</f>
        <v>0</v>
      </c>
      <c r="E1492" s="65">
        <f>DATE(設定・集計!$B$2,INT(A1492/100),A1492-INT(A1492/100)*100)</f>
        <v>43799</v>
      </c>
      <c r="F1492" t="str">
        <f t="shared" si="44"/>
        <v/>
      </c>
      <c r="G1492" t="str">
        <f t="shared" si="45"/>
        <v/>
      </c>
    </row>
    <row r="1493" spans="1:7">
      <c r="A1493" s="57">
        <f>INDEX('1月'!$A$1:$E$2000,ROW()-$B$5+2,1)</f>
        <v>0</v>
      </c>
      <c r="B1493" s="55" t="str">
        <f>INDEX('1月'!$A$1:$E$2000,ROW()-$B$5+2,2)&amp;IF(INDEX('1月'!$A$1:$E$2000,ROW()-$B$5+2,3)="","","／"&amp;INDEX('1月'!$A$1:$E$2000,ROW()-$B$5+2,3))</f>
        <v/>
      </c>
      <c r="C1493" s="57">
        <f>INDEX('1月'!$A$1:$E$2000,ROW()-$B$5+2,4)</f>
        <v>0</v>
      </c>
      <c r="D1493" s="64">
        <f>INDEX('1月'!$A$1:$E$2000,ROW()-$B$5+2,5)</f>
        <v>0</v>
      </c>
      <c r="E1493" s="65">
        <f>DATE(設定・集計!$B$2,INT(A1493/100),A1493-INT(A1493/100)*100)</f>
        <v>43799</v>
      </c>
      <c r="F1493" t="str">
        <f t="shared" si="44"/>
        <v/>
      </c>
      <c r="G1493" t="str">
        <f t="shared" si="45"/>
        <v/>
      </c>
    </row>
    <row r="1494" spans="1:7">
      <c r="A1494" s="57">
        <f>INDEX('1月'!$A$1:$E$2000,ROW()-$B$5+2,1)</f>
        <v>0</v>
      </c>
      <c r="B1494" s="55" t="str">
        <f>INDEX('1月'!$A$1:$E$2000,ROW()-$B$5+2,2)&amp;IF(INDEX('1月'!$A$1:$E$2000,ROW()-$B$5+2,3)="","","／"&amp;INDEX('1月'!$A$1:$E$2000,ROW()-$B$5+2,3))</f>
        <v/>
      </c>
      <c r="C1494" s="57">
        <f>INDEX('1月'!$A$1:$E$2000,ROW()-$B$5+2,4)</f>
        <v>0</v>
      </c>
      <c r="D1494" s="64">
        <f>INDEX('1月'!$A$1:$E$2000,ROW()-$B$5+2,5)</f>
        <v>0</v>
      </c>
      <c r="E1494" s="65">
        <f>DATE(設定・集計!$B$2,INT(A1494/100),A1494-INT(A1494/100)*100)</f>
        <v>43799</v>
      </c>
      <c r="F1494" t="str">
        <f t="shared" si="44"/>
        <v/>
      </c>
      <c r="G1494" t="str">
        <f t="shared" si="45"/>
        <v/>
      </c>
    </row>
    <row r="1495" spans="1:7">
      <c r="A1495" s="57">
        <f>INDEX('1月'!$A$1:$E$2000,ROW()-$B$5+2,1)</f>
        <v>0</v>
      </c>
      <c r="B1495" s="55" t="str">
        <f>INDEX('1月'!$A$1:$E$2000,ROW()-$B$5+2,2)&amp;IF(INDEX('1月'!$A$1:$E$2000,ROW()-$B$5+2,3)="","","／"&amp;INDEX('1月'!$A$1:$E$2000,ROW()-$B$5+2,3))</f>
        <v/>
      </c>
      <c r="C1495" s="57">
        <f>INDEX('1月'!$A$1:$E$2000,ROW()-$B$5+2,4)</f>
        <v>0</v>
      </c>
      <c r="D1495" s="64">
        <f>INDEX('1月'!$A$1:$E$2000,ROW()-$B$5+2,5)</f>
        <v>0</v>
      </c>
      <c r="E1495" s="65">
        <f>DATE(設定・集計!$B$2,INT(A1495/100),A1495-INT(A1495/100)*100)</f>
        <v>43799</v>
      </c>
      <c r="F1495" t="str">
        <f t="shared" si="44"/>
        <v/>
      </c>
      <c r="G1495" t="str">
        <f t="shared" si="45"/>
        <v/>
      </c>
    </row>
    <row r="1496" spans="1:7">
      <c r="A1496" s="57">
        <f>INDEX('1月'!$A$1:$E$2000,ROW()-$B$5+2,1)</f>
        <v>0</v>
      </c>
      <c r="B1496" s="55" t="str">
        <f>INDEX('1月'!$A$1:$E$2000,ROW()-$B$5+2,2)&amp;IF(INDEX('1月'!$A$1:$E$2000,ROW()-$B$5+2,3)="","","／"&amp;INDEX('1月'!$A$1:$E$2000,ROW()-$B$5+2,3))</f>
        <v/>
      </c>
      <c r="C1496" s="57">
        <f>INDEX('1月'!$A$1:$E$2000,ROW()-$B$5+2,4)</f>
        <v>0</v>
      </c>
      <c r="D1496" s="64">
        <f>INDEX('1月'!$A$1:$E$2000,ROW()-$B$5+2,5)</f>
        <v>0</v>
      </c>
      <c r="E1496" s="65">
        <f>DATE(設定・集計!$B$2,INT(A1496/100),A1496-INT(A1496/100)*100)</f>
        <v>43799</v>
      </c>
      <c r="F1496" t="str">
        <f t="shared" si="44"/>
        <v/>
      </c>
      <c r="G1496" t="str">
        <f t="shared" si="45"/>
        <v/>
      </c>
    </row>
    <row r="1497" spans="1:7">
      <c r="A1497" s="57">
        <f>INDEX('1月'!$A$1:$E$2000,ROW()-$B$5+2,1)</f>
        <v>0</v>
      </c>
      <c r="B1497" s="55" t="str">
        <f>INDEX('1月'!$A$1:$E$2000,ROW()-$B$5+2,2)&amp;IF(INDEX('1月'!$A$1:$E$2000,ROW()-$B$5+2,3)="","","／"&amp;INDEX('1月'!$A$1:$E$2000,ROW()-$B$5+2,3))</f>
        <v/>
      </c>
      <c r="C1497" s="57">
        <f>INDEX('1月'!$A$1:$E$2000,ROW()-$B$5+2,4)</f>
        <v>0</v>
      </c>
      <c r="D1497" s="64">
        <f>INDEX('1月'!$A$1:$E$2000,ROW()-$B$5+2,5)</f>
        <v>0</v>
      </c>
      <c r="E1497" s="65">
        <f>DATE(設定・集計!$B$2,INT(A1497/100),A1497-INT(A1497/100)*100)</f>
        <v>43799</v>
      </c>
      <c r="F1497" t="str">
        <f t="shared" si="44"/>
        <v/>
      </c>
      <c r="G1497" t="str">
        <f t="shared" si="45"/>
        <v/>
      </c>
    </row>
    <row r="1498" spans="1:7">
      <c r="A1498" s="57">
        <f>INDEX('1月'!$A$1:$E$2000,ROW()-$B$5+2,1)</f>
        <v>0</v>
      </c>
      <c r="B1498" s="55" t="str">
        <f>INDEX('1月'!$A$1:$E$2000,ROW()-$B$5+2,2)&amp;IF(INDEX('1月'!$A$1:$E$2000,ROW()-$B$5+2,3)="","","／"&amp;INDEX('1月'!$A$1:$E$2000,ROW()-$B$5+2,3))</f>
        <v/>
      </c>
      <c r="C1498" s="57">
        <f>INDEX('1月'!$A$1:$E$2000,ROW()-$B$5+2,4)</f>
        <v>0</v>
      </c>
      <c r="D1498" s="64">
        <f>INDEX('1月'!$A$1:$E$2000,ROW()-$B$5+2,5)</f>
        <v>0</v>
      </c>
      <c r="E1498" s="65">
        <f>DATE(設定・集計!$B$2,INT(A1498/100),A1498-INT(A1498/100)*100)</f>
        <v>43799</v>
      </c>
      <c r="F1498" t="str">
        <f t="shared" si="44"/>
        <v/>
      </c>
      <c r="G1498" t="str">
        <f t="shared" si="45"/>
        <v/>
      </c>
    </row>
    <row r="1499" spans="1:7">
      <c r="A1499" s="57">
        <f>INDEX('1月'!$A$1:$E$2000,ROW()-$B$5+2,1)</f>
        <v>0</v>
      </c>
      <c r="B1499" s="55" t="str">
        <f>INDEX('1月'!$A$1:$E$2000,ROW()-$B$5+2,2)&amp;IF(INDEX('1月'!$A$1:$E$2000,ROW()-$B$5+2,3)="","","／"&amp;INDEX('1月'!$A$1:$E$2000,ROW()-$B$5+2,3))</f>
        <v/>
      </c>
      <c r="C1499" s="57">
        <f>INDEX('1月'!$A$1:$E$2000,ROW()-$B$5+2,4)</f>
        <v>0</v>
      </c>
      <c r="D1499" s="64">
        <f>INDEX('1月'!$A$1:$E$2000,ROW()-$B$5+2,5)</f>
        <v>0</v>
      </c>
      <c r="E1499" s="65">
        <f>DATE(設定・集計!$B$2,INT(A1499/100),A1499-INT(A1499/100)*100)</f>
        <v>43799</v>
      </c>
      <c r="F1499" t="str">
        <f t="shared" si="44"/>
        <v/>
      </c>
      <c r="G1499" t="str">
        <f t="shared" si="45"/>
        <v/>
      </c>
    </row>
    <row r="1500" spans="1:7">
      <c r="A1500" s="57">
        <f>INDEX('1月'!$A$1:$E$2000,ROW()-$B$5+2,1)</f>
        <v>0</v>
      </c>
      <c r="B1500" s="55" t="str">
        <f>INDEX('1月'!$A$1:$E$2000,ROW()-$B$5+2,2)&amp;IF(INDEX('1月'!$A$1:$E$2000,ROW()-$B$5+2,3)="","","／"&amp;INDEX('1月'!$A$1:$E$2000,ROW()-$B$5+2,3))</f>
        <v/>
      </c>
      <c r="C1500" s="57">
        <f>INDEX('1月'!$A$1:$E$2000,ROW()-$B$5+2,4)</f>
        <v>0</v>
      </c>
      <c r="D1500" s="64">
        <f>INDEX('1月'!$A$1:$E$2000,ROW()-$B$5+2,5)</f>
        <v>0</v>
      </c>
      <c r="E1500" s="65">
        <f>DATE(設定・集計!$B$2,INT(A1500/100),A1500-INT(A1500/100)*100)</f>
        <v>43799</v>
      </c>
      <c r="F1500" t="str">
        <f t="shared" si="44"/>
        <v/>
      </c>
      <c r="G1500" t="str">
        <f t="shared" si="45"/>
        <v/>
      </c>
    </row>
    <row r="1501" spans="1:7">
      <c r="A1501" s="57">
        <f>INDEX('1月'!$A$1:$E$2000,ROW()-$B$5+2,1)</f>
        <v>0</v>
      </c>
      <c r="B1501" s="55" t="str">
        <f>INDEX('1月'!$A$1:$E$2000,ROW()-$B$5+2,2)&amp;IF(INDEX('1月'!$A$1:$E$2000,ROW()-$B$5+2,3)="","","／"&amp;INDEX('1月'!$A$1:$E$2000,ROW()-$B$5+2,3))</f>
        <v/>
      </c>
      <c r="C1501" s="57">
        <f>INDEX('1月'!$A$1:$E$2000,ROW()-$B$5+2,4)</f>
        <v>0</v>
      </c>
      <c r="D1501" s="64">
        <f>INDEX('1月'!$A$1:$E$2000,ROW()-$B$5+2,5)</f>
        <v>0</v>
      </c>
      <c r="E1501" s="65">
        <f>DATE(設定・集計!$B$2,INT(A1501/100),A1501-INT(A1501/100)*100)</f>
        <v>43799</v>
      </c>
      <c r="F1501" t="str">
        <f t="shared" si="44"/>
        <v/>
      </c>
      <c r="G1501" t="str">
        <f t="shared" si="45"/>
        <v/>
      </c>
    </row>
    <row r="1502" spans="1:7">
      <c r="A1502" s="57">
        <f>INDEX('1月'!$A$1:$E$2000,ROW()-$B$5+2,1)</f>
        <v>0</v>
      </c>
      <c r="B1502" s="55" t="str">
        <f>INDEX('1月'!$A$1:$E$2000,ROW()-$B$5+2,2)&amp;IF(INDEX('1月'!$A$1:$E$2000,ROW()-$B$5+2,3)="","","／"&amp;INDEX('1月'!$A$1:$E$2000,ROW()-$B$5+2,3))</f>
        <v/>
      </c>
      <c r="C1502" s="57">
        <f>INDEX('1月'!$A$1:$E$2000,ROW()-$B$5+2,4)</f>
        <v>0</v>
      </c>
      <c r="D1502" s="64">
        <f>INDEX('1月'!$A$1:$E$2000,ROW()-$B$5+2,5)</f>
        <v>0</v>
      </c>
      <c r="E1502" s="65">
        <f>DATE(設定・集計!$B$2,INT(A1502/100),A1502-INT(A1502/100)*100)</f>
        <v>43799</v>
      </c>
      <c r="F1502" t="str">
        <f t="shared" si="44"/>
        <v/>
      </c>
      <c r="G1502" t="str">
        <f t="shared" si="45"/>
        <v/>
      </c>
    </row>
    <row r="1503" spans="1:7">
      <c r="A1503" s="57">
        <f>INDEX('1月'!$A$1:$E$2000,ROW()-$B$5+2,1)</f>
        <v>0</v>
      </c>
      <c r="B1503" s="55" t="str">
        <f>INDEX('1月'!$A$1:$E$2000,ROW()-$B$5+2,2)&amp;IF(INDEX('1月'!$A$1:$E$2000,ROW()-$B$5+2,3)="","","／"&amp;INDEX('1月'!$A$1:$E$2000,ROW()-$B$5+2,3))</f>
        <v/>
      </c>
      <c r="C1503" s="57">
        <f>INDEX('1月'!$A$1:$E$2000,ROW()-$B$5+2,4)</f>
        <v>0</v>
      </c>
      <c r="D1503" s="64">
        <f>INDEX('1月'!$A$1:$E$2000,ROW()-$B$5+2,5)</f>
        <v>0</v>
      </c>
      <c r="E1503" s="65">
        <f>DATE(設定・集計!$B$2,INT(A1503/100),A1503-INT(A1503/100)*100)</f>
        <v>43799</v>
      </c>
      <c r="F1503" t="str">
        <f t="shared" si="44"/>
        <v/>
      </c>
      <c r="G1503" t="str">
        <f t="shared" si="45"/>
        <v/>
      </c>
    </row>
    <row r="1504" spans="1:7">
      <c r="A1504" s="57">
        <f>INDEX('1月'!$A$1:$E$2000,ROW()-$B$5+2,1)</f>
        <v>0</v>
      </c>
      <c r="B1504" s="55" t="str">
        <f>INDEX('1月'!$A$1:$E$2000,ROW()-$B$5+2,2)&amp;IF(INDEX('1月'!$A$1:$E$2000,ROW()-$B$5+2,3)="","","／"&amp;INDEX('1月'!$A$1:$E$2000,ROW()-$B$5+2,3))</f>
        <v/>
      </c>
      <c r="C1504" s="57">
        <f>INDEX('1月'!$A$1:$E$2000,ROW()-$B$5+2,4)</f>
        <v>0</v>
      </c>
      <c r="D1504" s="64">
        <f>INDEX('1月'!$A$1:$E$2000,ROW()-$B$5+2,5)</f>
        <v>0</v>
      </c>
      <c r="E1504" s="65">
        <f>DATE(設定・集計!$B$2,INT(A1504/100),A1504-INT(A1504/100)*100)</f>
        <v>43799</v>
      </c>
      <c r="F1504" t="str">
        <f t="shared" si="44"/>
        <v/>
      </c>
      <c r="G1504" t="str">
        <f t="shared" si="45"/>
        <v/>
      </c>
    </row>
    <row r="1505" spans="1:7">
      <c r="A1505" s="57">
        <f>INDEX('1月'!$A$1:$E$2000,ROW()-$B$5+2,1)</f>
        <v>0</v>
      </c>
      <c r="B1505" s="55" t="str">
        <f>INDEX('1月'!$A$1:$E$2000,ROW()-$B$5+2,2)&amp;IF(INDEX('1月'!$A$1:$E$2000,ROW()-$B$5+2,3)="","","／"&amp;INDEX('1月'!$A$1:$E$2000,ROW()-$B$5+2,3))</f>
        <v/>
      </c>
      <c r="C1505" s="57">
        <f>INDEX('1月'!$A$1:$E$2000,ROW()-$B$5+2,4)</f>
        <v>0</v>
      </c>
      <c r="D1505" s="64">
        <f>INDEX('1月'!$A$1:$E$2000,ROW()-$B$5+2,5)</f>
        <v>0</v>
      </c>
      <c r="E1505" s="65">
        <f>DATE(設定・集計!$B$2,INT(A1505/100),A1505-INT(A1505/100)*100)</f>
        <v>43799</v>
      </c>
      <c r="F1505" t="str">
        <f t="shared" si="44"/>
        <v/>
      </c>
      <c r="G1505" t="str">
        <f t="shared" si="45"/>
        <v/>
      </c>
    </row>
    <row r="1506" spans="1:7">
      <c r="A1506" s="57">
        <f>INDEX('1月'!$A$1:$E$2000,ROW()-$B$5+2,1)</f>
        <v>0</v>
      </c>
      <c r="B1506" s="55" t="str">
        <f>INDEX('1月'!$A$1:$E$2000,ROW()-$B$5+2,2)&amp;IF(INDEX('1月'!$A$1:$E$2000,ROW()-$B$5+2,3)="","","／"&amp;INDEX('1月'!$A$1:$E$2000,ROW()-$B$5+2,3))</f>
        <v/>
      </c>
      <c r="C1506" s="57">
        <f>INDEX('1月'!$A$1:$E$2000,ROW()-$B$5+2,4)</f>
        <v>0</v>
      </c>
      <c r="D1506" s="64">
        <f>INDEX('1月'!$A$1:$E$2000,ROW()-$B$5+2,5)</f>
        <v>0</v>
      </c>
      <c r="E1506" s="65">
        <f>DATE(設定・集計!$B$2,INT(A1506/100),A1506-INT(A1506/100)*100)</f>
        <v>43799</v>
      </c>
      <c r="F1506" t="str">
        <f t="shared" si="44"/>
        <v/>
      </c>
      <c r="G1506" t="str">
        <f t="shared" si="45"/>
        <v/>
      </c>
    </row>
    <row r="1507" spans="1:7">
      <c r="A1507" s="57">
        <f>INDEX('1月'!$A$1:$E$2000,ROW()-$B$5+2,1)</f>
        <v>0</v>
      </c>
      <c r="B1507" s="55" t="str">
        <f>INDEX('1月'!$A$1:$E$2000,ROW()-$B$5+2,2)&amp;IF(INDEX('1月'!$A$1:$E$2000,ROW()-$B$5+2,3)="","","／"&amp;INDEX('1月'!$A$1:$E$2000,ROW()-$B$5+2,3))</f>
        <v/>
      </c>
      <c r="C1507" s="57">
        <f>INDEX('1月'!$A$1:$E$2000,ROW()-$B$5+2,4)</f>
        <v>0</v>
      </c>
      <c r="D1507" s="64">
        <f>INDEX('1月'!$A$1:$E$2000,ROW()-$B$5+2,5)</f>
        <v>0</v>
      </c>
      <c r="E1507" s="65">
        <f>DATE(設定・集計!$B$2,INT(A1507/100),A1507-INT(A1507/100)*100)</f>
        <v>43799</v>
      </c>
      <c r="F1507" t="str">
        <f t="shared" si="44"/>
        <v/>
      </c>
      <c r="G1507" t="str">
        <f t="shared" si="45"/>
        <v/>
      </c>
    </row>
    <row r="1508" spans="1:7">
      <c r="A1508" s="57">
        <f>INDEX('1月'!$A$1:$E$2000,ROW()-$B$5+2,1)</f>
        <v>0</v>
      </c>
      <c r="B1508" s="55" t="str">
        <f>INDEX('1月'!$A$1:$E$2000,ROW()-$B$5+2,2)&amp;IF(INDEX('1月'!$A$1:$E$2000,ROW()-$B$5+2,3)="","","／"&amp;INDEX('1月'!$A$1:$E$2000,ROW()-$B$5+2,3))</f>
        <v/>
      </c>
      <c r="C1508" s="57">
        <f>INDEX('1月'!$A$1:$E$2000,ROW()-$B$5+2,4)</f>
        <v>0</v>
      </c>
      <c r="D1508" s="64">
        <f>INDEX('1月'!$A$1:$E$2000,ROW()-$B$5+2,5)</f>
        <v>0</v>
      </c>
      <c r="E1508" s="65">
        <f>DATE(設定・集計!$B$2,INT(A1508/100),A1508-INT(A1508/100)*100)</f>
        <v>43799</v>
      </c>
      <c r="F1508" t="str">
        <f t="shared" si="44"/>
        <v/>
      </c>
      <c r="G1508" t="str">
        <f t="shared" si="45"/>
        <v/>
      </c>
    </row>
    <row r="1509" spans="1:7">
      <c r="A1509" s="57">
        <f>INDEX('1月'!$A$1:$E$2000,ROW()-$B$5+2,1)</f>
        <v>0</v>
      </c>
      <c r="B1509" s="55" t="str">
        <f>INDEX('1月'!$A$1:$E$2000,ROW()-$B$5+2,2)&amp;IF(INDEX('1月'!$A$1:$E$2000,ROW()-$B$5+2,3)="","","／"&amp;INDEX('1月'!$A$1:$E$2000,ROW()-$B$5+2,3))</f>
        <v/>
      </c>
      <c r="C1509" s="57">
        <f>INDEX('1月'!$A$1:$E$2000,ROW()-$B$5+2,4)</f>
        <v>0</v>
      </c>
      <c r="D1509" s="64">
        <f>INDEX('1月'!$A$1:$E$2000,ROW()-$B$5+2,5)</f>
        <v>0</v>
      </c>
      <c r="E1509" s="65">
        <f>DATE(設定・集計!$B$2,INT(A1509/100),A1509-INT(A1509/100)*100)</f>
        <v>43799</v>
      </c>
      <c r="F1509" t="str">
        <f t="shared" si="44"/>
        <v/>
      </c>
      <c r="G1509" t="str">
        <f t="shared" si="45"/>
        <v/>
      </c>
    </row>
    <row r="1510" spans="1:7">
      <c r="A1510" s="57">
        <f>INDEX('1月'!$A$1:$E$2000,ROW()-$B$5+2,1)</f>
        <v>0</v>
      </c>
      <c r="B1510" s="55" t="str">
        <f>INDEX('1月'!$A$1:$E$2000,ROW()-$B$5+2,2)&amp;IF(INDEX('1月'!$A$1:$E$2000,ROW()-$B$5+2,3)="","","／"&amp;INDEX('1月'!$A$1:$E$2000,ROW()-$B$5+2,3))</f>
        <v/>
      </c>
      <c r="C1510" s="57">
        <f>INDEX('1月'!$A$1:$E$2000,ROW()-$B$5+2,4)</f>
        <v>0</v>
      </c>
      <c r="D1510" s="64">
        <f>INDEX('1月'!$A$1:$E$2000,ROW()-$B$5+2,5)</f>
        <v>0</v>
      </c>
      <c r="E1510" s="65">
        <f>DATE(設定・集計!$B$2,INT(A1510/100),A1510-INT(A1510/100)*100)</f>
        <v>43799</v>
      </c>
      <c r="F1510" t="str">
        <f t="shared" ref="F1510:F1573" si="46">IF(A1510=0,"",A1510*10000+ROW())</f>
        <v/>
      </c>
      <c r="G1510" t="str">
        <f t="shared" si="45"/>
        <v/>
      </c>
    </row>
    <row r="1511" spans="1:7">
      <c r="A1511" s="57">
        <f>INDEX('1月'!$A$1:$E$2000,ROW()-$B$5+2,1)</f>
        <v>0</v>
      </c>
      <c r="B1511" s="55" t="str">
        <f>INDEX('1月'!$A$1:$E$2000,ROW()-$B$5+2,2)&amp;IF(INDEX('1月'!$A$1:$E$2000,ROW()-$B$5+2,3)="","","／"&amp;INDEX('1月'!$A$1:$E$2000,ROW()-$B$5+2,3))</f>
        <v/>
      </c>
      <c r="C1511" s="57">
        <f>INDEX('1月'!$A$1:$E$2000,ROW()-$B$5+2,4)</f>
        <v>0</v>
      </c>
      <c r="D1511" s="64">
        <f>INDEX('1月'!$A$1:$E$2000,ROW()-$B$5+2,5)</f>
        <v>0</v>
      </c>
      <c r="E1511" s="65">
        <f>DATE(設定・集計!$B$2,INT(A1511/100),A1511-INT(A1511/100)*100)</f>
        <v>43799</v>
      </c>
      <c r="F1511" t="str">
        <f t="shared" si="46"/>
        <v/>
      </c>
      <c r="G1511" t="str">
        <f t="shared" si="45"/>
        <v/>
      </c>
    </row>
    <row r="1512" spans="1:7">
      <c r="A1512" s="57">
        <f>INDEX('1月'!$A$1:$E$2000,ROW()-$B$5+2,1)</f>
        <v>0</v>
      </c>
      <c r="B1512" s="55" t="str">
        <f>INDEX('1月'!$A$1:$E$2000,ROW()-$B$5+2,2)&amp;IF(INDEX('1月'!$A$1:$E$2000,ROW()-$B$5+2,3)="","","／"&amp;INDEX('1月'!$A$1:$E$2000,ROW()-$B$5+2,3))</f>
        <v/>
      </c>
      <c r="C1512" s="57">
        <f>INDEX('1月'!$A$1:$E$2000,ROW()-$B$5+2,4)</f>
        <v>0</v>
      </c>
      <c r="D1512" s="64">
        <f>INDEX('1月'!$A$1:$E$2000,ROW()-$B$5+2,5)</f>
        <v>0</v>
      </c>
      <c r="E1512" s="65">
        <f>DATE(設定・集計!$B$2,INT(A1512/100),A1512-INT(A1512/100)*100)</f>
        <v>43799</v>
      </c>
      <c r="F1512" t="str">
        <f t="shared" si="46"/>
        <v/>
      </c>
      <c r="G1512" t="str">
        <f t="shared" si="45"/>
        <v/>
      </c>
    </row>
    <row r="1513" spans="1:7">
      <c r="A1513" s="57">
        <f>INDEX('1月'!$A$1:$E$2000,ROW()-$B$5+2,1)</f>
        <v>0</v>
      </c>
      <c r="B1513" s="55" t="str">
        <f>INDEX('1月'!$A$1:$E$2000,ROW()-$B$5+2,2)&amp;IF(INDEX('1月'!$A$1:$E$2000,ROW()-$B$5+2,3)="","","／"&amp;INDEX('1月'!$A$1:$E$2000,ROW()-$B$5+2,3))</f>
        <v/>
      </c>
      <c r="C1513" s="57">
        <f>INDEX('1月'!$A$1:$E$2000,ROW()-$B$5+2,4)</f>
        <v>0</v>
      </c>
      <c r="D1513" s="64">
        <f>INDEX('1月'!$A$1:$E$2000,ROW()-$B$5+2,5)</f>
        <v>0</v>
      </c>
      <c r="E1513" s="65">
        <f>DATE(設定・集計!$B$2,INT(A1513/100),A1513-INT(A1513/100)*100)</f>
        <v>43799</v>
      </c>
      <c r="F1513" t="str">
        <f t="shared" si="46"/>
        <v/>
      </c>
      <c r="G1513" t="str">
        <f t="shared" si="45"/>
        <v/>
      </c>
    </row>
    <row r="1514" spans="1:7">
      <c r="A1514" s="57">
        <f>INDEX('1月'!$A$1:$E$2000,ROW()-$B$5+2,1)</f>
        <v>0</v>
      </c>
      <c r="B1514" s="55" t="str">
        <f>INDEX('1月'!$A$1:$E$2000,ROW()-$B$5+2,2)&amp;IF(INDEX('1月'!$A$1:$E$2000,ROW()-$B$5+2,3)="","","／"&amp;INDEX('1月'!$A$1:$E$2000,ROW()-$B$5+2,3))</f>
        <v/>
      </c>
      <c r="C1514" s="57">
        <f>INDEX('1月'!$A$1:$E$2000,ROW()-$B$5+2,4)</f>
        <v>0</v>
      </c>
      <c r="D1514" s="64">
        <f>INDEX('1月'!$A$1:$E$2000,ROW()-$B$5+2,5)</f>
        <v>0</v>
      </c>
      <c r="E1514" s="65">
        <f>DATE(設定・集計!$B$2,INT(A1514/100),A1514-INT(A1514/100)*100)</f>
        <v>43799</v>
      </c>
      <c r="F1514" t="str">
        <f t="shared" si="46"/>
        <v/>
      </c>
      <c r="G1514" t="str">
        <f t="shared" si="45"/>
        <v/>
      </c>
    </row>
    <row r="1515" spans="1:7">
      <c r="A1515" s="57">
        <f>INDEX('1月'!$A$1:$E$2000,ROW()-$B$5+2,1)</f>
        <v>0</v>
      </c>
      <c r="B1515" s="55" t="str">
        <f>INDEX('1月'!$A$1:$E$2000,ROW()-$B$5+2,2)&amp;IF(INDEX('1月'!$A$1:$E$2000,ROW()-$B$5+2,3)="","","／"&amp;INDEX('1月'!$A$1:$E$2000,ROW()-$B$5+2,3))</f>
        <v/>
      </c>
      <c r="C1515" s="57">
        <f>INDEX('1月'!$A$1:$E$2000,ROW()-$B$5+2,4)</f>
        <v>0</v>
      </c>
      <c r="D1515" s="64">
        <f>INDEX('1月'!$A$1:$E$2000,ROW()-$B$5+2,5)</f>
        <v>0</v>
      </c>
      <c r="E1515" s="65">
        <f>DATE(設定・集計!$B$2,INT(A1515/100),A1515-INT(A1515/100)*100)</f>
        <v>43799</v>
      </c>
      <c r="F1515" t="str">
        <f t="shared" si="46"/>
        <v/>
      </c>
      <c r="G1515" t="str">
        <f t="shared" si="45"/>
        <v/>
      </c>
    </row>
    <row r="1516" spans="1:7">
      <c r="A1516" s="57">
        <f>INDEX('1月'!$A$1:$E$2000,ROW()-$B$5+2,1)</f>
        <v>0</v>
      </c>
      <c r="B1516" s="55" t="str">
        <f>INDEX('1月'!$A$1:$E$2000,ROW()-$B$5+2,2)&amp;IF(INDEX('1月'!$A$1:$E$2000,ROW()-$B$5+2,3)="","","／"&amp;INDEX('1月'!$A$1:$E$2000,ROW()-$B$5+2,3))</f>
        <v/>
      </c>
      <c r="C1516" s="57">
        <f>INDEX('1月'!$A$1:$E$2000,ROW()-$B$5+2,4)</f>
        <v>0</v>
      </c>
      <c r="D1516" s="64">
        <f>INDEX('1月'!$A$1:$E$2000,ROW()-$B$5+2,5)</f>
        <v>0</v>
      </c>
      <c r="E1516" s="65">
        <f>DATE(設定・集計!$B$2,INT(A1516/100),A1516-INT(A1516/100)*100)</f>
        <v>43799</v>
      </c>
      <c r="F1516" t="str">
        <f t="shared" si="46"/>
        <v/>
      </c>
      <c r="G1516" t="str">
        <f t="shared" si="45"/>
        <v/>
      </c>
    </row>
    <row r="1517" spans="1:7">
      <c r="A1517" s="57">
        <f>INDEX('1月'!$A$1:$E$2000,ROW()-$B$5+2,1)</f>
        <v>0</v>
      </c>
      <c r="B1517" s="55" t="str">
        <f>INDEX('1月'!$A$1:$E$2000,ROW()-$B$5+2,2)&amp;IF(INDEX('1月'!$A$1:$E$2000,ROW()-$B$5+2,3)="","","／"&amp;INDEX('1月'!$A$1:$E$2000,ROW()-$B$5+2,3))</f>
        <v/>
      </c>
      <c r="C1517" s="57">
        <f>INDEX('1月'!$A$1:$E$2000,ROW()-$B$5+2,4)</f>
        <v>0</v>
      </c>
      <c r="D1517" s="64">
        <f>INDEX('1月'!$A$1:$E$2000,ROW()-$B$5+2,5)</f>
        <v>0</v>
      </c>
      <c r="E1517" s="65">
        <f>DATE(設定・集計!$B$2,INT(A1517/100),A1517-INT(A1517/100)*100)</f>
        <v>43799</v>
      </c>
      <c r="F1517" t="str">
        <f t="shared" si="46"/>
        <v/>
      </c>
      <c r="G1517" t="str">
        <f t="shared" si="45"/>
        <v/>
      </c>
    </row>
    <row r="1518" spans="1:7">
      <c r="A1518" s="57">
        <f>INDEX('1月'!$A$1:$E$2000,ROW()-$B$5+2,1)</f>
        <v>0</v>
      </c>
      <c r="B1518" s="55" t="str">
        <f>INDEX('1月'!$A$1:$E$2000,ROW()-$B$5+2,2)&amp;IF(INDEX('1月'!$A$1:$E$2000,ROW()-$B$5+2,3)="","","／"&amp;INDEX('1月'!$A$1:$E$2000,ROW()-$B$5+2,3))</f>
        <v/>
      </c>
      <c r="C1518" s="57">
        <f>INDEX('1月'!$A$1:$E$2000,ROW()-$B$5+2,4)</f>
        <v>0</v>
      </c>
      <c r="D1518" s="64">
        <f>INDEX('1月'!$A$1:$E$2000,ROW()-$B$5+2,5)</f>
        <v>0</v>
      </c>
      <c r="E1518" s="65">
        <f>DATE(設定・集計!$B$2,INT(A1518/100),A1518-INT(A1518/100)*100)</f>
        <v>43799</v>
      </c>
      <c r="F1518" t="str">
        <f t="shared" si="46"/>
        <v/>
      </c>
      <c r="G1518" t="str">
        <f t="shared" si="45"/>
        <v/>
      </c>
    </row>
    <row r="1519" spans="1:7">
      <c r="A1519" s="57">
        <f>INDEX('1月'!$A$1:$E$2000,ROW()-$B$5+2,1)</f>
        <v>0</v>
      </c>
      <c r="B1519" s="55" t="str">
        <f>INDEX('1月'!$A$1:$E$2000,ROW()-$B$5+2,2)&amp;IF(INDEX('1月'!$A$1:$E$2000,ROW()-$B$5+2,3)="","","／"&amp;INDEX('1月'!$A$1:$E$2000,ROW()-$B$5+2,3))</f>
        <v/>
      </c>
      <c r="C1519" s="57">
        <f>INDEX('1月'!$A$1:$E$2000,ROW()-$B$5+2,4)</f>
        <v>0</v>
      </c>
      <c r="D1519" s="64">
        <f>INDEX('1月'!$A$1:$E$2000,ROW()-$B$5+2,5)</f>
        <v>0</v>
      </c>
      <c r="E1519" s="65">
        <f>DATE(設定・集計!$B$2,INT(A1519/100),A1519-INT(A1519/100)*100)</f>
        <v>43799</v>
      </c>
      <c r="F1519" t="str">
        <f t="shared" si="46"/>
        <v/>
      </c>
      <c r="G1519" t="str">
        <f t="shared" ref="G1519:G1582" si="47">IF(F1519="","",RANK(F1519,$F$46:$F$6000,1))</f>
        <v/>
      </c>
    </row>
    <row r="1520" spans="1:7">
      <c r="A1520" s="57">
        <f>INDEX('1月'!$A$1:$E$2000,ROW()-$B$5+2,1)</f>
        <v>0</v>
      </c>
      <c r="B1520" s="55" t="str">
        <f>INDEX('1月'!$A$1:$E$2000,ROW()-$B$5+2,2)&amp;IF(INDEX('1月'!$A$1:$E$2000,ROW()-$B$5+2,3)="","","／"&amp;INDEX('1月'!$A$1:$E$2000,ROW()-$B$5+2,3))</f>
        <v/>
      </c>
      <c r="C1520" s="57">
        <f>INDEX('1月'!$A$1:$E$2000,ROW()-$B$5+2,4)</f>
        <v>0</v>
      </c>
      <c r="D1520" s="64">
        <f>INDEX('1月'!$A$1:$E$2000,ROW()-$B$5+2,5)</f>
        <v>0</v>
      </c>
      <c r="E1520" s="65">
        <f>DATE(設定・集計!$B$2,INT(A1520/100),A1520-INT(A1520/100)*100)</f>
        <v>43799</v>
      </c>
      <c r="F1520" t="str">
        <f t="shared" si="46"/>
        <v/>
      </c>
      <c r="G1520" t="str">
        <f t="shared" si="47"/>
        <v/>
      </c>
    </row>
    <row r="1521" spans="1:7">
      <c r="A1521" s="57">
        <f>INDEX('1月'!$A$1:$E$2000,ROW()-$B$5+2,1)</f>
        <v>0</v>
      </c>
      <c r="B1521" s="55" t="str">
        <f>INDEX('1月'!$A$1:$E$2000,ROW()-$B$5+2,2)&amp;IF(INDEX('1月'!$A$1:$E$2000,ROW()-$B$5+2,3)="","","／"&amp;INDEX('1月'!$A$1:$E$2000,ROW()-$B$5+2,3))</f>
        <v/>
      </c>
      <c r="C1521" s="57">
        <f>INDEX('1月'!$A$1:$E$2000,ROW()-$B$5+2,4)</f>
        <v>0</v>
      </c>
      <c r="D1521" s="64">
        <f>INDEX('1月'!$A$1:$E$2000,ROW()-$B$5+2,5)</f>
        <v>0</v>
      </c>
      <c r="E1521" s="65">
        <f>DATE(設定・集計!$B$2,INT(A1521/100),A1521-INT(A1521/100)*100)</f>
        <v>43799</v>
      </c>
      <c r="F1521" t="str">
        <f t="shared" si="46"/>
        <v/>
      </c>
      <c r="G1521" t="str">
        <f t="shared" si="47"/>
        <v/>
      </c>
    </row>
    <row r="1522" spans="1:7">
      <c r="A1522" s="57">
        <f>INDEX('1月'!$A$1:$E$2000,ROW()-$B$5+2,1)</f>
        <v>0</v>
      </c>
      <c r="B1522" s="55" t="str">
        <f>INDEX('1月'!$A$1:$E$2000,ROW()-$B$5+2,2)&amp;IF(INDEX('1月'!$A$1:$E$2000,ROW()-$B$5+2,3)="","","／"&amp;INDEX('1月'!$A$1:$E$2000,ROW()-$B$5+2,3))</f>
        <v/>
      </c>
      <c r="C1522" s="57">
        <f>INDEX('1月'!$A$1:$E$2000,ROW()-$B$5+2,4)</f>
        <v>0</v>
      </c>
      <c r="D1522" s="64">
        <f>INDEX('1月'!$A$1:$E$2000,ROW()-$B$5+2,5)</f>
        <v>0</v>
      </c>
      <c r="E1522" s="65">
        <f>DATE(設定・集計!$B$2,INT(A1522/100),A1522-INT(A1522/100)*100)</f>
        <v>43799</v>
      </c>
      <c r="F1522" t="str">
        <f t="shared" si="46"/>
        <v/>
      </c>
      <c r="G1522" t="str">
        <f t="shared" si="47"/>
        <v/>
      </c>
    </row>
    <row r="1523" spans="1:7">
      <c r="A1523" s="57">
        <f>INDEX('1月'!$A$1:$E$2000,ROW()-$B$5+2,1)</f>
        <v>0</v>
      </c>
      <c r="B1523" s="55" t="str">
        <f>INDEX('1月'!$A$1:$E$2000,ROW()-$B$5+2,2)&amp;IF(INDEX('1月'!$A$1:$E$2000,ROW()-$B$5+2,3)="","","／"&amp;INDEX('1月'!$A$1:$E$2000,ROW()-$B$5+2,3))</f>
        <v/>
      </c>
      <c r="C1523" s="57">
        <f>INDEX('1月'!$A$1:$E$2000,ROW()-$B$5+2,4)</f>
        <v>0</v>
      </c>
      <c r="D1523" s="64">
        <f>INDEX('1月'!$A$1:$E$2000,ROW()-$B$5+2,5)</f>
        <v>0</v>
      </c>
      <c r="E1523" s="65">
        <f>DATE(設定・集計!$B$2,INT(A1523/100),A1523-INT(A1523/100)*100)</f>
        <v>43799</v>
      </c>
      <c r="F1523" t="str">
        <f t="shared" si="46"/>
        <v/>
      </c>
      <c r="G1523" t="str">
        <f t="shared" si="47"/>
        <v/>
      </c>
    </row>
    <row r="1524" spans="1:7">
      <c r="A1524" s="57">
        <f>INDEX('1月'!$A$1:$E$2000,ROW()-$B$5+2,1)</f>
        <v>0</v>
      </c>
      <c r="B1524" s="55" t="str">
        <f>INDEX('1月'!$A$1:$E$2000,ROW()-$B$5+2,2)&amp;IF(INDEX('1月'!$A$1:$E$2000,ROW()-$B$5+2,3)="","","／"&amp;INDEX('1月'!$A$1:$E$2000,ROW()-$B$5+2,3))</f>
        <v/>
      </c>
      <c r="C1524" s="57">
        <f>INDEX('1月'!$A$1:$E$2000,ROW()-$B$5+2,4)</f>
        <v>0</v>
      </c>
      <c r="D1524" s="64">
        <f>INDEX('1月'!$A$1:$E$2000,ROW()-$B$5+2,5)</f>
        <v>0</v>
      </c>
      <c r="E1524" s="65">
        <f>DATE(設定・集計!$B$2,INT(A1524/100),A1524-INT(A1524/100)*100)</f>
        <v>43799</v>
      </c>
      <c r="F1524" t="str">
        <f t="shared" si="46"/>
        <v/>
      </c>
      <c r="G1524" t="str">
        <f t="shared" si="47"/>
        <v/>
      </c>
    </row>
    <row r="1525" spans="1:7">
      <c r="A1525" s="57">
        <f>INDEX('1月'!$A$1:$E$2000,ROW()-$B$5+2,1)</f>
        <v>0</v>
      </c>
      <c r="B1525" s="55" t="str">
        <f>INDEX('1月'!$A$1:$E$2000,ROW()-$B$5+2,2)&amp;IF(INDEX('1月'!$A$1:$E$2000,ROW()-$B$5+2,3)="","","／"&amp;INDEX('1月'!$A$1:$E$2000,ROW()-$B$5+2,3))</f>
        <v/>
      </c>
      <c r="C1525" s="57">
        <f>INDEX('1月'!$A$1:$E$2000,ROW()-$B$5+2,4)</f>
        <v>0</v>
      </c>
      <c r="D1525" s="64">
        <f>INDEX('1月'!$A$1:$E$2000,ROW()-$B$5+2,5)</f>
        <v>0</v>
      </c>
      <c r="E1525" s="65">
        <f>DATE(設定・集計!$B$2,INT(A1525/100),A1525-INT(A1525/100)*100)</f>
        <v>43799</v>
      </c>
      <c r="F1525" t="str">
        <f t="shared" si="46"/>
        <v/>
      </c>
      <c r="G1525" t="str">
        <f t="shared" si="47"/>
        <v/>
      </c>
    </row>
    <row r="1526" spans="1:7">
      <c r="A1526" s="57">
        <f>INDEX('1月'!$A$1:$E$2000,ROW()-$B$5+2,1)</f>
        <v>0</v>
      </c>
      <c r="B1526" s="55" t="str">
        <f>INDEX('1月'!$A$1:$E$2000,ROW()-$B$5+2,2)&amp;IF(INDEX('1月'!$A$1:$E$2000,ROW()-$B$5+2,3)="","","／"&amp;INDEX('1月'!$A$1:$E$2000,ROW()-$B$5+2,3))</f>
        <v/>
      </c>
      <c r="C1526" s="57">
        <f>INDEX('1月'!$A$1:$E$2000,ROW()-$B$5+2,4)</f>
        <v>0</v>
      </c>
      <c r="D1526" s="64">
        <f>INDEX('1月'!$A$1:$E$2000,ROW()-$B$5+2,5)</f>
        <v>0</v>
      </c>
      <c r="E1526" s="65">
        <f>DATE(設定・集計!$B$2,INT(A1526/100),A1526-INT(A1526/100)*100)</f>
        <v>43799</v>
      </c>
      <c r="F1526" t="str">
        <f t="shared" si="46"/>
        <v/>
      </c>
      <c r="G1526" t="str">
        <f t="shared" si="47"/>
        <v/>
      </c>
    </row>
    <row r="1527" spans="1:7">
      <c r="A1527" s="57">
        <f>INDEX('1月'!$A$1:$E$2000,ROW()-$B$5+2,1)</f>
        <v>0</v>
      </c>
      <c r="B1527" s="55" t="str">
        <f>INDEX('1月'!$A$1:$E$2000,ROW()-$B$5+2,2)&amp;IF(INDEX('1月'!$A$1:$E$2000,ROW()-$B$5+2,3)="","","／"&amp;INDEX('1月'!$A$1:$E$2000,ROW()-$B$5+2,3))</f>
        <v/>
      </c>
      <c r="C1527" s="57">
        <f>INDEX('1月'!$A$1:$E$2000,ROW()-$B$5+2,4)</f>
        <v>0</v>
      </c>
      <c r="D1527" s="64">
        <f>INDEX('1月'!$A$1:$E$2000,ROW()-$B$5+2,5)</f>
        <v>0</v>
      </c>
      <c r="E1527" s="65">
        <f>DATE(設定・集計!$B$2,INT(A1527/100),A1527-INT(A1527/100)*100)</f>
        <v>43799</v>
      </c>
      <c r="F1527" t="str">
        <f t="shared" si="46"/>
        <v/>
      </c>
      <c r="G1527" t="str">
        <f t="shared" si="47"/>
        <v/>
      </c>
    </row>
    <row r="1528" spans="1:7">
      <c r="A1528" s="57">
        <f>INDEX('1月'!$A$1:$E$2000,ROW()-$B$5+2,1)</f>
        <v>0</v>
      </c>
      <c r="B1528" s="55" t="str">
        <f>INDEX('1月'!$A$1:$E$2000,ROW()-$B$5+2,2)&amp;IF(INDEX('1月'!$A$1:$E$2000,ROW()-$B$5+2,3)="","","／"&amp;INDEX('1月'!$A$1:$E$2000,ROW()-$B$5+2,3))</f>
        <v/>
      </c>
      <c r="C1528" s="57">
        <f>INDEX('1月'!$A$1:$E$2000,ROW()-$B$5+2,4)</f>
        <v>0</v>
      </c>
      <c r="D1528" s="64">
        <f>INDEX('1月'!$A$1:$E$2000,ROW()-$B$5+2,5)</f>
        <v>0</v>
      </c>
      <c r="E1528" s="65">
        <f>DATE(設定・集計!$B$2,INT(A1528/100),A1528-INT(A1528/100)*100)</f>
        <v>43799</v>
      </c>
      <c r="F1528" t="str">
        <f t="shared" si="46"/>
        <v/>
      </c>
      <c r="G1528" t="str">
        <f t="shared" si="47"/>
        <v/>
      </c>
    </row>
    <row r="1529" spans="1:7">
      <c r="A1529" s="57">
        <f>INDEX('1月'!$A$1:$E$2000,ROW()-$B$5+2,1)</f>
        <v>0</v>
      </c>
      <c r="B1529" s="55" t="str">
        <f>INDEX('1月'!$A$1:$E$2000,ROW()-$B$5+2,2)&amp;IF(INDEX('1月'!$A$1:$E$2000,ROW()-$B$5+2,3)="","","／"&amp;INDEX('1月'!$A$1:$E$2000,ROW()-$B$5+2,3))</f>
        <v/>
      </c>
      <c r="C1529" s="57">
        <f>INDEX('1月'!$A$1:$E$2000,ROW()-$B$5+2,4)</f>
        <v>0</v>
      </c>
      <c r="D1529" s="64">
        <f>INDEX('1月'!$A$1:$E$2000,ROW()-$B$5+2,5)</f>
        <v>0</v>
      </c>
      <c r="E1529" s="65">
        <f>DATE(設定・集計!$B$2,INT(A1529/100),A1529-INT(A1529/100)*100)</f>
        <v>43799</v>
      </c>
      <c r="F1529" t="str">
        <f t="shared" si="46"/>
        <v/>
      </c>
      <c r="G1529" t="str">
        <f t="shared" si="47"/>
        <v/>
      </c>
    </row>
    <row r="1530" spans="1:7">
      <c r="A1530" s="57">
        <f>INDEX('1月'!$A$1:$E$2000,ROW()-$B$5+2,1)</f>
        <v>0</v>
      </c>
      <c r="B1530" s="55" t="str">
        <f>INDEX('1月'!$A$1:$E$2000,ROW()-$B$5+2,2)&amp;IF(INDEX('1月'!$A$1:$E$2000,ROW()-$B$5+2,3)="","","／"&amp;INDEX('1月'!$A$1:$E$2000,ROW()-$B$5+2,3))</f>
        <v/>
      </c>
      <c r="C1530" s="57">
        <f>INDEX('1月'!$A$1:$E$2000,ROW()-$B$5+2,4)</f>
        <v>0</v>
      </c>
      <c r="D1530" s="64">
        <f>INDEX('1月'!$A$1:$E$2000,ROW()-$B$5+2,5)</f>
        <v>0</v>
      </c>
      <c r="E1530" s="65">
        <f>DATE(設定・集計!$B$2,INT(A1530/100),A1530-INT(A1530/100)*100)</f>
        <v>43799</v>
      </c>
      <c r="F1530" t="str">
        <f t="shared" si="46"/>
        <v/>
      </c>
      <c r="G1530" t="str">
        <f t="shared" si="47"/>
        <v/>
      </c>
    </row>
    <row r="1531" spans="1:7">
      <c r="A1531" s="57">
        <f>INDEX('1月'!$A$1:$E$2000,ROW()-$B$5+2,1)</f>
        <v>0</v>
      </c>
      <c r="B1531" s="55" t="str">
        <f>INDEX('1月'!$A$1:$E$2000,ROW()-$B$5+2,2)&amp;IF(INDEX('1月'!$A$1:$E$2000,ROW()-$B$5+2,3)="","","／"&amp;INDEX('1月'!$A$1:$E$2000,ROW()-$B$5+2,3))</f>
        <v/>
      </c>
      <c r="C1531" s="57">
        <f>INDEX('1月'!$A$1:$E$2000,ROW()-$B$5+2,4)</f>
        <v>0</v>
      </c>
      <c r="D1531" s="64">
        <f>INDEX('1月'!$A$1:$E$2000,ROW()-$B$5+2,5)</f>
        <v>0</v>
      </c>
      <c r="E1531" s="65">
        <f>DATE(設定・集計!$B$2,INT(A1531/100),A1531-INT(A1531/100)*100)</f>
        <v>43799</v>
      </c>
      <c r="F1531" t="str">
        <f t="shared" si="46"/>
        <v/>
      </c>
      <c r="G1531" t="str">
        <f t="shared" si="47"/>
        <v/>
      </c>
    </row>
    <row r="1532" spans="1:7">
      <c r="A1532" s="57">
        <f>INDEX('1月'!$A$1:$E$2000,ROW()-$B$5+2,1)</f>
        <v>0</v>
      </c>
      <c r="B1532" s="55" t="str">
        <f>INDEX('1月'!$A$1:$E$2000,ROW()-$B$5+2,2)&amp;IF(INDEX('1月'!$A$1:$E$2000,ROW()-$B$5+2,3)="","","／"&amp;INDEX('1月'!$A$1:$E$2000,ROW()-$B$5+2,3))</f>
        <v/>
      </c>
      <c r="C1532" s="57">
        <f>INDEX('1月'!$A$1:$E$2000,ROW()-$B$5+2,4)</f>
        <v>0</v>
      </c>
      <c r="D1532" s="64">
        <f>INDEX('1月'!$A$1:$E$2000,ROW()-$B$5+2,5)</f>
        <v>0</v>
      </c>
      <c r="E1532" s="65">
        <f>DATE(設定・集計!$B$2,INT(A1532/100),A1532-INT(A1532/100)*100)</f>
        <v>43799</v>
      </c>
      <c r="F1532" t="str">
        <f t="shared" si="46"/>
        <v/>
      </c>
      <c r="G1532" t="str">
        <f t="shared" si="47"/>
        <v/>
      </c>
    </row>
    <row r="1533" spans="1:7">
      <c r="A1533" s="57">
        <f>INDEX('1月'!$A$1:$E$2000,ROW()-$B$5+2,1)</f>
        <v>0</v>
      </c>
      <c r="B1533" s="55" t="str">
        <f>INDEX('1月'!$A$1:$E$2000,ROW()-$B$5+2,2)&amp;IF(INDEX('1月'!$A$1:$E$2000,ROW()-$B$5+2,3)="","","／"&amp;INDEX('1月'!$A$1:$E$2000,ROW()-$B$5+2,3))</f>
        <v/>
      </c>
      <c r="C1533" s="57">
        <f>INDEX('1月'!$A$1:$E$2000,ROW()-$B$5+2,4)</f>
        <v>0</v>
      </c>
      <c r="D1533" s="64">
        <f>INDEX('1月'!$A$1:$E$2000,ROW()-$B$5+2,5)</f>
        <v>0</v>
      </c>
      <c r="E1533" s="65">
        <f>DATE(設定・集計!$B$2,INT(A1533/100),A1533-INT(A1533/100)*100)</f>
        <v>43799</v>
      </c>
      <c r="F1533" t="str">
        <f t="shared" si="46"/>
        <v/>
      </c>
      <c r="G1533" t="str">
        <f t="shared" si="47"/>
        <v/>
      </c>
    </row>
    <row r="1534" spans="1:7">
      <c r="A1534" s="57">
        <f>INDEX('1月'!$A$1:$E$2000,ROW()-$B$5+2,1)</f>
        <v>0</v>
      </c>
      <c r="B1534" s="55" t="str">
        <f>INDEX('1月'!$A$1:$E$2000,ROW()-$B$5+2,2)&amp;IF(INDEX('1月'!$A$1:$E$2000,ROW()-$B$5+2,3)="","","／"&amp;INDEX('1月'!$A$1:$E$2000,ROW()-$B$5+2,3))</f>
        <v/>
      </c>
      <c r="C1534" s="57">
        <f>INDEX('1月'!$A$1:$E$2000,ROW()-$B$5+2,4)</f>
        <v>0</v>
      </c>
      <c r="D1534" s="64">
        <f>INDEX('1月'!$A$1:$E$2000,ROW()-$B$5+2,5)</f>
        <v>0</v>
      </c>
      <c r="E1534" s="65">
        <f>DATE(設定・集計!$B$2,INT(A1534/100),A1534-INT(A1534/100)*100)</f>
        <v>43799</v>
      </c>
      <c r="F1534" t="str">
        <f t="shared" si="46"/>
        <v/>
      </c>
      <c r="G1534" t="str">
        <f t="shared" si="47"/>
        <v/>
      </c>
    </row>
    <row r="1535" spans="1:7">
      <c r="A1535" s="57">
        <f>INDEX('1月'!$A$1:$E$2000,ROW()-$B$5+2,1)</f>
        <v>0</v>
      </c>
      <c r="B1535" s="55" t="str">
        <f>INDEX('1月'!$A$1:$E$2000,ROW()-$B$5+2,2)&amp;IF(INDEX('1月'!$A$1:$E$2000,ROW()-$B$5+2,3)="","","／"&amp;INDEX('1月'!$A$1:$E$2000,ROW()-$B$5+2,3))</f>
        <v/>
      </c>
      <c r="C1535" s="57">
        <f>INDEX('1月'!$A$1:$E$2000,ROW()-$B$5+2,4)</f>
        <v>0</v>
      </c>
      <c r="D1535" s="64">
        <f>INDEX('1月'!$A$1:$E$2000,ROW()-$B$5+2,5)</f>
        <v>0</v>
      </c>
      <c r="E1535" s="65">
        <f>DATE(設定・集計!$B$2,INT(A1535/100),A1535-INT(A1535/100)*100)</f>
        <v>43799</v>
      </c>
      <c r="F1535" t="str">
        <f t="shared" si="46"/>
        <v/>
      </c>
      <c r="G1535" t="str">
        <f t="shared" si="47"/>
        <v/>
      </c>
    </row>
    <row r="1536" spans="1:7">
      <c r="A1536" s="57">
        <f>INDEX('1月'!$A$1:$E$2000,ROW()-$B$5+2,1)</f>
        <v>0</v>
      </c>
      <c r="B1536" s="55" t="str">
        <f>INDEX('1月'!$A$1:$E$2000,ROW()-$B$5+2,2)&amp;IF(INDEX('1月'!$A$1:$E$2000,ROW()-$B$5+2,3)="","","／"&amp;INDEX('1月'!$A$1:$E$2000,ROW()-$B$5+2,3))</f>
        <v/>
      </c>
      <c r="C1536" s="57">
        <f>INDEX('1月'!$A$1:$E$2000,ROW()-$B$5+2,4)</f>
        <v>0</v>
      </c>
      <c r="D1536" s="64">
        <f>INDEX('1月'!$A$1:$E$2000,ROW()-$B$5+2,5)</f>
        <v>0</v>
      </c>
      <c r="E1536" s="65">
        <f>DATE(設定・集計!$B$2,INT(A1536/100),A1536-INT(A1536/100)*100)</f>
        <v>43799</v>
      </c>
      <c r="F1536" t="str">
        <f t="shared" si="46"/>
        <v/>
      </c>
      <c r="G1536" t="str">
        <f t="shared" si="47"/>
        <v/>
      </c>
    </row>
    <row r="1537" spans="1:7">
      <c r="A1537" s="57">
        <f>INDEX('1月'!$A$1:$E$2000,ROW()-$B$5+2,1)</f>
        <v>0</v>
      </c>
      <c r="B1537" s="55" t="str">
        <f>INDEX('1月'!$A$1:$E$2000,ROW()-$B$5+2,2)&amp;IF(INDEX('1月'!$A$1:$E$2000,ROW()-$B$5+2,3)="","","／"&amp;INDEX('1月'!$A$1:$E$2000,ROW()-$B$5+2,3))</f>
        <v/>
      </c>
      <c r="C1537" s="57">
        <f>INDEX('1月'!$A$1:$E$2000,ROW()-$B$5+2,4)</f>
        <v>0</v>
      </c>
      <c r="D1537" s="64">
        <f>INDEX('1月'!$A$1:$E$2000,ROW()-$B$5+2,5)</f>
        <v>0</v>
      </c>
      <c r="E1537" s="65">
        <f>DATE(設定・集計!$B$2,INT(A1537/100),A1537-INT(A1537/100)*100)</f>
        <v>43799</v>
      </c>
      <c r="F1537" t="str">
        <f t="shared" si="46"/>
        <v/>
      </c>
      <c r="G1537" t="str">
        <f t="shared" si="47"/>
        <v/>
      </c>
    </row>
    <row r="1538" spans="1:7">
      <c r="A1538" s="57">
        <f>INDEX('1月'!$A$1:$E$2000,ROW()-$B$5+2,1)</f>
        <v>0</v>
      </c>
      <c r="B1538" s="55" t="str">
        <f>INDEX('1月'!$A$1:$E$2000,ROW()-$B$5+2,2)&amp;IF(INDEX('1月'!$A$1:$E$2000,ROW()-$B$5+2,3)="","","／"&amp;INDEX('1月'!$A$1:$E$2000,ROW()-$B$5+2,3))</f>
        <v/>
      </c>
      <c r="C1538" s="57">
        <f>INDEX('1月'!$A$1:$E$2000,ROW()-$B$5+2,4)</f>
        <v>0</v>
      </c>
      <c r="D1538" s="64">
        <f>INDEX('1月'!$A$1:$E$2000,ROW()-$B$5+2,5)</f>
        <v>0</v>
      </c>
      <c r="E1538" s="65">
        <f>DATE(設定・集計!$B$2,INT(A1538/100),A1538-INT(A1538/100)*100)</f>
        <v>43799</v>
      </c>
      <c r="F1538" t="str">
        <f t="shared" si="46"/>
        <v/>
      </c>
      <c r="G1538" t="str">
        <f t="shared" si="47"/>
        <v/>
      </c>
    </row>
    <row r="1539" spans="1:7">
      <c r="A1539" s="57">
        <f>INDEX('1月'!$A$1:$E$2000,ROW()-$B$5+2,1)</f>
        <v>0</v>
      </c>
      <c r="B1539" s="55" t="str">
        <f>INDEX('1月'!$A$1:$E$2000,ROW()-$B$5+2,2)&amp;IF(INDEX('1月'!$A$1:$E$2000,ROW()-$B$5+2,3)="","","／"&amp;INDEX('1月'!$A$1:$E$2000,ROW()-$B$5+2,3))</f>
        <v/>
      </c>
      <c r="C1539" s="57">
        <f>INDEX('1月'!$A$1:$E$2000,ROW()-$B$5+2,4)</f>
        <v>0</v>
      </c>
      <c r="D1539" s="64">
        <f>INDEX('1月'!$A$1:$E$2000,ROW()-$B$5+2,5)</f>
        <v>0</v>
      </c>
      <c r="E1539" s="65">
        <f>DATE(設定・集計!$B$2,INT(A1539/100),A1539-INT(A1539/100)*100)</f>
        <v>43799</v>
      </c>
      <c r="F1539" t="str">
        <f t="shared" si="46"/>
        <v/>
      </c>
      <c r="G1539" t="str">
        <f t="shared" si="47"/>
        <v/>
      </c>
    </row>
    <row r="1540" spans="1:7">
      <c r="A1540" s="57">
        <f>INDEX('1月'!$A$1:$E$2000,ROW()-$B$5+2,1)</f>
        <v>0</v>
      </c>
      <c r="B1540" s="55" t="str">
        <f>INDEX('1月'!$A$1:$E$2000,ROW()-$B$5+2,2)&amp;IF(INDEX('1月'!$A$1:$E$2000,ROW()-$B$5+2,3)="","","／"&amp;INDEX('1月'!$A$1:$E$2000,ROW()-$B$5+2,3))</f>
        <v/>
      </c>
      <c r="C1540" s="57">
        <f>INDEX('1月'!$A$1:$E$2000,ROW()-$B$5+2,4)</f>
        <v>0</v>
      </c>
      <c r="D1540" s="64">
        <f>INDEX('1月'!$A$1:$E$2000,ROW()-$B$5+2,5)</f>
        <v>0</v>
      </c>
      <c r="E1540" s="65">
        <f>DATE(設定・集計!$B$2,INT(A1540/100),A1540-INT(A1540/100)*100)</f>
        <v>43799</v>
      </c>
      <c r="F1540" t="str">
        <f t="shared" si="46"/>
        <v/>
      </c>
      <c r="G1540" t="str">
        <f t="shared" si="47"/>
        <v/>
      </c>
    </row>
    <row r="1541" spans="1:7">
      <c r="A1541" s="57">
        <f>INDEX('1月'!$A$1:$E$2000,ROW()-$B$5+2,1)</f>
        <v>0</v>
      </c>
      <c r="B1541" s="55" t="str">
        <f>INDEX('1月'!$A$1:$E$2000,ROW()-$B$5+2,2)&amp;IF(INDEX('1月'!$A$1:$E$2000,ROW()-$B$5+2,3)="","","／"&amp;INDEX('1月'!$A$1:$E$2000,ROW()-$B$5+2,3))</f>
        <v/>
      </c>
      <c r="C1541" s="57">
        <f>INDEX('1月'!$A$1:$E$2000,ROW()-$B$5+2,4)</f>
        <v>0</v>
      </c>
      <c r="D1541" s="64">
        <f>INDEX('1月'!$A$1:$E$2000,ROW()-$B$5+2,5)</f>
        <v>0</v>
      </c>
      <c r="E1541" s="65">
        <f>DATE(設定・集計!$B$2,INT(A1541/100),A1541-INT(A1541/100)*100)</f>
        <v>43799</v>
      </c>
      <c r="F1541" t="str">
        <f t="shared" si="46"/>
        <v/>
      </c>
      <c r="G1541" t="str">
        <f t="shared" si="47"/>
        <v/>
      </c>
    </row>
    <row r="1542" spans="1:7">
      <c r="A1542" s="57">
        <f>INDEX('1月'!$A$1:$E$2000,ROW()-$B$5+2,1)</f>
        <v>0</v>
      </c>
      <c r="B1542" s="55" t="str">
        <f>INDEX('1月'!$A$1:$E$2000,ROW()-$B$5+2,2)&amp;IF(INDEX('1月'!$A$1:$E$2000,ROW()-$B$5+2,3)="","","／"&amp;INDEX('1月'!$A$1:$E$2000,ROW()-$B$5+2,3))</f>
        <v/>
      </c>
      <c r="C1542" s="57">
        <f>INDEX('1月'!$A$1:$E$2000,ROW()-$B$5+2,4)</f>
        <v>0</v>
      </c>
      <c r="D1542" s="64">
        <f>INDEX('1月'!$A$1:$E$2000,ROW()-$B$5+2,5)</f>
        <v>0</v>
      </c>
      <c r="E1542" s="65">
        <f>DATE(設定・集計!$B$2,INT(A1542/100),A1542-INT(A1542/100)*100)</f>
        <v>43799</v>
      </c>
      <c r="F1542" t="str">
        <f t="shared" si="46"/>
        <v/>
      </c>
      <c r="G1542" t="str">
        <f t="shared" si="47"/>
        <v/>
      </c>
    </row>
    <row r="1543" spans="1:7">
      <c r="A1543" s="57">
        <f>INDEX('1月'!$A$1:$E$2000,ROW()-$B$5+2,1)</f>
        <v>0</v>
      </c>
      <c r="B1543" s="55" t="str">
        <f>INDEX('1月'!$A$1:$E$2000,ROW()-$B$5+2,2)&amp;IF(INDEX('1月'!$A$1:$E$2000,ROW()-$B$5+2,3)="","","／"&amp;INDEX('1月'!$A$1:$E$2000,ROW()-$B$5+2,3))</f>
        <v/>
      </c>
      <c r="C1543" s="57">
        <f>INDEX('1月'!$A$1:$E$2000,ROW()-$B$5+2,4)</f>
        <v>0</v>
      </c>
      <c r="D1543" s="64">
        <f>INDEX('1月'!$A$1:$E$2000,ROW()-$B$5+2,5)</f>
        <v>0</v>
      </c>
      <c r="E1543" s="65">
        <f>DATE(設定・集計!$B$2,INT(A1543/100),A1543-INT(A1543/100)*100)</f>
        <v>43799</v>
      </c>
      <c r="F1543" t="str">
        <f t="shared" si="46"/>
        <v/>
      </c>
      <c r="G1543" t="str">
        <f t="shared" si="47"/>
        <v/>
      </c>
    </row>
    <row r="1544" spans="1:7">
      <c r="A1544" s="57">
        <f>INDEX('1月'!$A$1:$E$2000,ROW()-$B$5+2,1)</f>
        <v>0</v>
      </c>
      <c r="B1544" s="55" t="str">
        <f>INDEX('1月'!$A$1:$E$2000,ROW()-$B$5+2,2)&amp;IF(INDEX('1月'!$A$1:$E$2000,ROW()-$B$5+2,3)="","","／"&amp;INDEX('1月'!$A$1:$E$2000,ROW()-$B$5+2,3))</f>
        <v/>
      </c>
      <c r="C1544" s="57">
        <f>INDEX('1月'!$A$1:$E$2000,ROW()-$B$5+2,4)</f>
        <v>0</v>
      </c>
      <c r="D1544" s="64">
        <f>INDEX('1月'!$A$1:$E$2000,ROW()-$B$5+2,5)</f>
        <v>0</v>
      </c>
      <c r="E1544" s="65">
        <f>DATE(設定・集計!$B$2,INT(A1544/100),A1544-INT(A1544/100)*100)</f>
        <v>43799</v>
      </c>
      <c r="F1544" t="str">
        <f t="shared" si="46"/>
        <v/>
      </c>
      <c r="G1544" t="str">
        <f t="shared" si="47"/>
        <v/>
      </c>
    </row>
    <row r="1545" spans="1:7">
      <c r="A1545" s="57">
        <f>INDEX('1月'!$A$1:$E$2000,ROW()-$B$5+2,1)</f>
        <v>0</v>
      </c>
      <c r="B1545" s="55" t="str">
        <f>INDEX('1月'!$A$1:$E$2000,ROW()-$B$5+2,2)&amp;IF(INDEX('1月'!$A$1:$E$2000,ROW()-$B$5+2,3)="","","／"&amp;INDEX('1月'!$A$1:$E$2000,ROW()-$B$5+2,3))</f>
        <v/>
      </c>
      <c r="C1545" s="57">
        <f>INDEX('1月'!$A$1:$E$2000,ROW()-$B$5+2,4)</f>
        <v>0</v>
      </c>
      <c r="D1545" s="64">
        <f>INDEX('1月'!$A$1:$E$2000,ROW()-$B$5+2,5)</f>
        <v>0</v>
      </c>
      <c r="E1545" s="65">
        <f>DATE(設定・集計!$B$2,INT(A1545/100),A1545-INT(A1545/100)*100)</f>
        <v>43799</v>
      </c>
      <c r="F1545" t="str">
        <f t="shared" si="46"/>
        <v/>
      </c>
      <c r="G1545" t="str">
        <f t="shared" si="47"/>
        <v/>
      </c>
    </row>
    <row r="1546" spans="1:7">
      <c r="A1546" s="57">
        <f>INDEX('1月'!$A$1:$E$2000,ROW()-$B$5+2,1)</f>
        <v>0</v>
      </c>
      <c r="B1546" s="55" t="str">
        <f>INDEX('1月'!$A$1:$E$2000,ROW()-$B$5+2,2)&amp;IF(INDEX('1月'!$A$1:$E$2000,ROW()-$B$5+2,3)="","","／"&amp;INDEX('1月'!$A$1:$E$2000,ROW()-$B$5+2,3))</f>
        <v/>
      </c>
      <c r="C1546" s="57">
        <f>INDEX('1月'!$A$1:$E$2000,ROW()-$B$5+2,4)</f>
        <v>0</v>
      </c>
      <c r="D1546" s="64">
        <f>INDEX('1月'!$A$1:$E$2000,ROW()-$B$5+2,5)</f>
        <v>0</v>
      </c>
      <c r="E1546" s="65">
        <f>DATE(設定・集計!$B$2,INT(A1546/100),A1546-INT(A1546/100)*100)</f>
        <v>43799</v>
      </c>
      <c r="F1546" t="str">
        <f t="shared" si="46"/>
        <v/>
      </c>
      <c r="G1546" t="str">
        <f t="shared" si="47"/>
        <v/>
      </c>
    </row>
    <row r="1547" spans="1:7">
      <c r="A1547" s="57">
        <f>INDEX('1月'!$A$1:$E$2000,ROW()-$B$5+2,1)</f>
        <v>0</v>
      </c>
      <c r="B1547" s="55" t="str">
        <f>INDEX('1月'!$A$1:$E$2000,ROW()-$B$5+2,2)&amp;IF(INDEX('1月'!$A$1:$E$2000,ROW()-$B$5+2,3)="","","／"&amp;INDEX('1月'!$A$1:$E$2000,ROW()-$B$5+2,3))</f>
        <v/>
      </c>
      <c r="C1547" s="57">
        <f>INDEX('1月'!$A$1:$E$2000,ROW()-$B$5+2,4)</f>
        <v>0</v>
      </c>
      <c r="D1547" s="64">
        <f>INDEX('1月'!$A$1:$E$2000,ROW()-$B$5+2,5)</f>
        <v>0</v>
      </c>
      <c r="E1547" s="65">
        <f>DATE(設定・集計!$B$2,INT(A1547/100),A1547-INT(A1547/100)*100)</f>
        <v>43799</v>
      </c>
      <c r="F1547" t="str">
        <f t="shared" si="46"/>
        <v/>
      </c>
      <c r="G1547" t="str">
        <f t="shared" si="47"/>
        <v/>
      </c>
    </row>
    <row r="1548" spans="1:7">
      <c r="A1548" s="57">
        <f>INDEX('1月'!$A$1:$E$2000,ROW()-$B$5+2,1)</f>
        <v>0</v>
      </c>
      <c r="B1548" s="55" t="str">
        <f>INDEX('1月'!$A$1:$E$2000,ROW()-$B$5+2,2)&amp;IF(INDEX('1月'!$A$1:$E$2000,ROW()-$B$5+2,3)="","","／"&amp;INDEX('1月'!$A$1:$E$2000,ROW()-$B$5+2,3))</f>
        <v/>
      </c>
      <c r="C1548" s="57">
        <f>INDEX('1月'!$A$1:$E$2000,ROW()-$B$5+2,4)</f>
        <v>0</v>
      </c>
      <c r="D1548" s="64">
        <f>INDEX('1月'!$A$1:$E$2000,ROW()-$B$5+2,5)</f>
        <v>0</v>
      </c>
      <c r="E1548" s="65">
        <f>DATE(設定・集計!$B$2,INT(A1548/100),A1548-INT(A1548/100)*100)</f>
        <v>43799</v>
      </c>
      <c r="F1548" t="str">
        <f t="shared" si="46"/>
        <v/>
      </c>
      <c r="G1548" t="str">
        <f t="shared" si="47"/>
        <v/>
      </c>
    </row>
    <row r="1549" spans="1:7">
      <c r="A1549" s="57">
        <f>INDEX('1月'!$A$1:$E$2000,ROW()-$B$5+2,1)</f>
        <v>0</v>
      </c>
      <c r="B1549" s="55" t="str">
        <f>INDEX('1月'!$A$1:$E$2000,ROW()-$B$5+2,2)&amp;IF(INDEX('1月'!$A$1:$E$2000,ROW()-$B$5+2,3)="","","／"&amp;INDEX('1月'!$A$1:$E$2000,ROW()-$B$5+2,3))</f>
        <v/>
      </c>
      <c r="C1549" s="57">
        <f>INDEX('1月'!$A$1:$E$2000,ROW()-$B$5+2,4)</f>
        <v>0</v>
      </c>
      <c r="D1549" s="64">
        <f>INDEX('1月'!$A$1:$E$2000,ROW()-$B$5+2,5)</f>
        <v>0</v>
      </c>
      <c r="E1549" s="65">
        <f>DATE(設定・集計!$B$2,INT(A1549/100),A1549-INT(A1549/100)*100)</f>
        <v>43799</v>
      </c>
      <c r="F1549" t="str">
        <f t="shared" si="46"/>
        <v/>
      </c>
      <c r="G1549" t="str">
        <f t="shared" si="47"/>
        <v/>
      </c>
    </row>
    <row r="1550" spans="1:7">
      <c r="A1550" s="57">
        <f>INDEX('1月'!$A$1:$E$2000,ROW()-$B$5+2,1)</f>
        <v>0</v>
      </c>
      <c r="B1550" s="55" t="str">
        <f>INDEX('1月'!$A$1:$E$2000,ROW()-$B$5+2,2)&amp;IF(INDEX('1月'!$A$1:$E$2000,ROW()-$B$5+2,3)="","","／"&amp;INDEX('1月'!$A$1:$E$2000,ROW()-$B$5+2,3))</f>
        <v/>
      </c>
      <c r="C1550" s="57">
        <f>INDEX('1月'!$A$1:$E$2000,ROW()-$B$5+2,4)</f>
        <v>0</v>
      </c>
      <c r="D1550" s="64">
        <f>INDEX('1月'!$A$1:$E$2000,ROW()-$B$5+2,5)</f>
        <v>0</v>
      </c>
      <c r="E1550" s="65">
        <f>DATE(設定・集計!$B$2,INT(A1550/100),A1550-INT(A1550/100)*100)</f>
        <v>43799</v>
      </c>
      <c r="F1550" t="str">
        <f t="shared" si="46"/>
        <v/>
      </c>
      <c r="G1550" t="str">
        <f t="shared" si="47"/>
        <v/>
      </c>
    </row>
    <row r="1551" spans="1:7">
      <c r="A1551" s="57">
        <f>INDEX('1月'!$A$1:$E$2000,ROW()-$B$5+2,1)</f>
        <v>0</v>
      </c>
      <c r="B1551" s="55" t="str">
        <f>INDEX('1月'!$A$1:$E$2000,ROW()-$B$5+2,2)&amp;IF(INDEX('1月'!$A$1:$E$2000,ROW()-$B$5+2,3)="","","／"&amp;INDEX('1月'!$A$1:$E$2000,ROW()-$B$5+2,3))</f>
        <v/>
      </c>
      <c r="C1551" s="57">
        <f>INDEX('1月'!$A$1:$E$2000,ROW()-$B$5+2,4)</f>
        <v>0</v>
      </c>
      <c r="D1551" s="64">
        <f>INDEX('1月'!$A$1:$E$2000,ROW()-$B$5+2,5)</f>
        <v>0</v>
      </c>
      <c r="E1551" s="65">
        <f>DATE(設定・集計!$B$2,INT(A1551/100),A1551-INT(A1551/100)*100)</f>
        <v>43799</v>
      </c>
      <c r="F1551" t="str">
        <f t="shared" si="46"/>
        <v/>
      </c>
      <c r="G1551" t="str">
        <f t="shared" si="47"/>
        <v/>
      </c>
    </row>
    <row r="1552" spans="1:7">
      <c r="A1552" s="57">
        <f>INDEX('1月'!$A$1:$E$2000,ROW()-$B$5+2,1)</f>
        <v>0</v>
      </c>
      <c r="B1552" s="55" t="str">
        <f>INDEX('1月'!$A$1:$E$2000,ROW()-$B$5+2,2)&amp;IF(INDEX('1月'!$A$1:$E$2000,ROW()-$B$5+2,3)="","","／"&amp;INDEX('1月'!$A$1:$E$2000,ROW()-$B$5+2,3))</f>
        <v/>
      </c>
      <c r="C1552" s="57">
        <f>INDEX('1月'!$A$1:$E$2000,ROW()-$B$5+2,4)</f>
        <v>0</v>
      </c>
      <c r="D1552" s="64">
        <f>INDEX('1月'!$A$1:$E$2000,ROW()-$B$5+2,5)</f>
        <v>0</v>
      </c>
      <c r="E1552" s="65">
        <f>DATE(設定・集計!$B$2,INT(A1552/100),A1552-INT(A1552/100)*100)</f>
        <v>43799</v>
      </c>
      <c r="F1552" t="str">
        <f t="shared" si="46"/>
        <v/>
      </c>
      <c r="G1552" t="str">
        <f t="shared" si="47"/>
        <v/>
      </c>
    </row>
    <row r="1553" spans="1:7">
      <c r="A1553" s="57">
        <f>INDEX('1月'!$A$1:$E$2000,ROW()-$B$5+2,1)</f>
        <v>0</v>
      </c>
      <c r="B1553" s="55" t="str">
        <f>INDEX('1月'!$A$1:$E$2000,ROW()-$B$5+2,2)&amp;IF(INDEX('1月'!$A$1:$E$2000,ROW()-$B$5+2,3)="","","／"&amp;INDEX('1月'!$A$1:$E$2000,ROW()-$B$5+2,3))</f>
        <v/>
      </c>
      <c r="C1553" s="57">
        <f>INDEX('1月'!$A$1:$E$2000,ROW()-$B$5+2,4)</f>
        <v>0</v>
      </c>
      <c r="D1553" s="64">
        <f>INDEX('1月'!$A$1:$E$2000,ROW()-$B$5+2,5)</f>
        <v>0</v>
      </c>
      <c r="E1553" s="65">
        <f>DATE(設定・集計!$B$2,INT(A1553/100),A1553-INT(A1553/100)*100)</f>
        <v>43799</v>
      </c>
      <c r="F1553" t="str">
        <f t="shared" si="46"/>
        <v/>
      </c>
      <c r="G1553" t="str">
        <f t="shared" si="47"/>
        <v/>
      </c>
    </row>
    <row r="1554" spans="1:7">
      <c r="A1554" s="57">
        <f>INDEX('1月'!$A$1:$E$2000,ROW()-$B$5+2,1)</f>
        <v>0</v>
      </c>
      <c r="B1554" s="55" t="str">
        <f>INDEX('1月'!$A$1:$E$2000,ROW()-$B$5+2,2)&amp;IF(INDEX('1月'!$A$1:$E$2000,ROW()-$B$5+2,3)="","","／"&amp;INDEX('1月'!$A$1:$E$2000,ROW()-$B$5+2,3))</f>
        <v/>
      </c>
      <c r="C1554" s="57">
        <f>INDEX('1月'!$A$1:$E$2000,ROW()-$B$5+2,4)</f>
        <v>0</v>
      </c>
      <c r="D1554" s="64">
        <f>INDEX('1月'!$A$1:$E$2000,ROW()-$B$5+2,5)</f>
        <v>0</v>
      </c>
      <c r="E1554" s="65">
        <f>DATE(設定・集計!$B$2,INT(A1554/100),A1554-INT(A1554/100)*100)</f>
        <v>43799</v>
      </c>
      <c r="F1554" t="str">
        <f t="shared" si="46"/>
        <v/>
      </c>
      <c r="G1554" t="str">
        <f t="shared" si="47"/>
        <v/>
      </c>
    </row>
    <row r="1555" spans="1:7">
      <c r="A1555" s="57">
        <f>INDEX('1月'!$A$1:$E$2000,ROW()-$B$5+2,1)</f>
        <v>0</v>
      </c>
      <c r="B1555" s="55" t="str">
        <f>INDEX('1月'!$A$1:$E$2000,ROW()-$B$5+2,2)&amp;IF(INDEX('1月'!$A$1:$E$2000,ROW()-$B$5+2,3)="","","／"&amp;INDEX('1月'!$A$1:$E$2000,ROW()-$B$5+2,3))</f>
        <v/>
      </c>
      <c r="C1555" s="57">
        <f>INDEX('1月'!$A$1:$E$2000,ROW()-$B$5+2,4)</f>
        <v>0</v>
      </c>
      <c r="D1555" s="64">
        <f>INDEX('1月'!$A$1:$E$2000,ROW()-$B$5+2,5)</f>
        <v>0</v>
      </c>
      <c r="E1555" s="65">
        <f>DATE(設定・集計!$B$2,INT(A1555/100),A1555-INT(A1555/100)*100)</f>
        <v>43799</v>
      </c>
      <c r="F1555" t="str">
        <f t="shared" si="46"/>
        <v/>
      </c>
      <c r="G1555" t="str">
        <f t="shared" si="47"/>
        <v/>
      </c>
    </row>
    <row r="1556" spans="1:7">
      <c r="A1556" s="57">
        <f>INDEX('1月'!$A$1:$E$2000,ROW()-$B$5+2,1)</f>
        <v>0</v>
      </c>
      <c r="B1556" s="55" t="str">
        <f>INDEX('1月'!$A$1:$E$2000,ROW()-$B$5+2,2)&amp;IF(INDEX('1月'!$A$1:$E$2000,ROW()-$B$5+2,3)="","","／"&amp;INDEX('1月'!$A$1:$E$2000,ROW()-$B$5+2,3))</f>
        <v/>
      </c>
      <c r="C1556" s="57">
        <f>INDEX('1月'!$A$1:$E$2000,ROW()-$B$5+2,4)</f>
        <v>0</v>
      </c>
      <c r="D1556" s="64">
        <f>INDEX('1月'!$A$1:$E$2000,ROW()-$B$5+2,5)</f>
        <v>0</v>
      </c>
      <c r="E1556" s="65">
        <f>DATE(設定・集計!$B$2,INT(A1556/100),A1556-INT(A1556/100)*100)</f>
        <v>43799</v>
      </c>
      <c r="F1556" t="str">
        <f t="shared" si="46"/>
        <v/>
      </c>
      <c r="G1556" t="str">
        <f t="shared" si="47"/>
        <v/>
      </c>
    </row>
    <row r="1557" spans="1:7">
      <c r="A1557" s="57">
        <f>INDEX('1月'!$A$1:$E$2000,ROW()-$B$5+2,1)</f>
        <v>0</v>
      </c>
      <c r="B1557" s="55" t="str">
        <f>INDEX('1月'!$A$1:$E$2000,ROW()-$B$5+2,2)&amp;IF(INDEX('1月'!$A$1:$E$2000,ROW()-$B$5+2,3)="","","／"&amp;INDEX('1月'!$A$1:$E$2000,ROW()-$B$5+2,3))</f>
        <v/>
      </c>
      <c r="C1557" s="57">
        <f>INDEX('1月'!$A$1:$E$2000,ROW()-$B$5+2,4)</f>
        <v>0</v>
      </c>
      <c r="D1557" s="64">
        <f>INDEX('1月'!$A$1:$E$2000,ROW()-$B$5+2,5)</f>
        <v>0</v>
      </c>
      <c r="E1557" s="65">
        <f>DATE(設定・集計!$B$2,INT(A1557/100),A1557-INT(A1557/100)*100)</f>
        <v>43799</v>
      </c>
      <c r="F1557" t="str">
        <f t="shared" si="46"/>
        <v/>
      </c>
      <c r="G1557" t="str">
        <f t="shared" si="47"/>
        <v/>
      </c>
    </row>
    <row r="1558" spans="1:7">
      <c r="A1558" s="57">
        <f>INDEX('1月'!$A$1:$E$2000,ROW()-$B$5+2,1)</f>
        <v>0</v>
      </c>
      <c r="B1558" s="55" t="str">
        <f>INDEX('1月'!$A$1:$E$2000,ROW()-$B$5+2,2)&amp;IF(INDEX('1月'!$A$1:$E$2000,ROW()-$B$5+2,3)="","","／"&amp;INDEX('1月'!$A$1:$E$2000,ROW()-$B$5+2,3))</f>
        <v/>
      </c>
      <c r="C1558" s="57">
        <f>INDEX('1月'!$A$1:$E$2000,ROW()-$B$5+2,4)</f>
        <v>0</v>
      </c>
      <c r="D1558" s="64">
        <f>INDEX('1月'!$A$1:$E$2000,ROW()-$B$5+2,5)</f>
        <v>0</v>
      </c>
      <c r="E1558" s="65">
        <f>DATE(設定・集計!$B$2,INT(A1558/100),A1558-INT(A1558/100)*100)</f>
        <v>43799</v>
      </c>
      <c r="F1558" t="str">
        <f t="shared" si="46"/>
        <v/>
      </c>
      <c r="G1558" t="str">
        <f t="shared" si="47"/>
        <v/>
      </c>
    </row>
    <row r="1559" spans="1:7">
      <c r="A1559" s="57">
        <f>INDEX('1月'!$A$1:$E$2000,ROW()-$B$5+2,1)</f>
        <v>0</v>
      </c>
      <c r="B1559" s="55" t="str">
        <f>INDEX('1月'!$A$1:$E$2000,ROW()-$B$5+2,2)&amp;IF(INDEX('1月'!$A$1:$E$2000,ROW()-$B$5+2,3)="","","／"&amp;INDEX('1月'!$A$1:$E$2000,ROW()-$B$5+2,3))</f>
        <v/>
      </c>
      <c r="C1559" s="57">
        <f>INDEX('1月'!$A$1:$E$2000,ROW()-$B$5+2,4)</f>
        <v>0</v>
      </c>
      <c r="D1559" s="64">
        <f>INDEX('1月'!$A$1:$E$2000,ROW()-$B$5+2,5)</f>
        <v>0</v>
      </c>
      <c r="E1559" s="65">
        <f>DATE(設定・集計!$B$2,INT(A1559/100),A1559-INT(A1559/100)*100)</f>
        <v>43799</v>
      </c>
      <c r="F1559" t="str">
        <f t="shared" si="46"/>
        <v/>
      </c>
      <c r="G1559" t="str">
        <f t="shared" si="47"/>
        <v/>
      </c>
    </row>
    <row r="1560" spans="1:7">
      <c r="A1560" s="57">
        <f>INDEX('1月'!$A$1:$E$2000,ROW()-$B$5+2,1)</f>
        <v>0</v>
      </c>
      <c r="B1560" s="55" t="str">
        <f>INDEX('1月'!$A$1:$E$2000,ROW()-$B$5+2,2)&amp;IF(INDEX('1月'!$A$1:$E$2000,ROW()-$B$5+2,3)="","","／"&amp;INDEX('1月'!$A$1:$E$2000,ROW()-$B$5+2,3))</f>
        <v/>
      </c>
      <c r="C1560" s="57">
        <f>INDEX('1月'!$A$1:$E$2000,ROW()-$B$5+2,4)</f>
        <v>0</v>
      </c>
      <c r="D1560" s="64">
        <f>INDEX('1月'!$A$1:$E$2000,ROW()-$B$5+2,5)</f>
        <v>0</v>
      </c>
      <c r="E1560" s="65">
        <f>DATE(設定・集計!$B$2,INT(A1560/100),A1560-INT(A1560/100)*100)</f>
        <v>43799</v>
      </c>
      <c r="F1560" t="str">
        <f t="shared" si="46"/>
        <v/>
      </c>
      <c r="G1560" t="str">
        <f t="shared" si="47"/>
        <v/>
      </c>
    </row>
    <row r="1561" spans="1:7">
      <c r="A1561" s="57">
        <f>INDEX('1月'!$A$1:$E$2000,ROW()-$B$5+2,1)</f>
        <v>0</v>
      </c>
      <c r="B1561" s="55" t="str">
        <f>INDEX('1月'!$A$1:$E$2000,ROW()-$B$5+2,2)&amp;IF(INDEX('1月'!$A$1:$E$2000,ROW()-$B$5+2,3)="","","／"&amp;INDEX('1月'!$A$1:$E$2000,ROW()-$B$5+2,3))</f>
        <v/>
      </c>
      <c r="C1561" s="57">
        <f>INDEX('1月'!$A$1:$E$2000,ROW()-$B$5+2,4)</f>
        <v>0</v>
      </c>
      <c r="D1561" s="64">
        <f>INDEX('1月'!$A$1:$E$2000,ROW()-$B$5+2,5)</f>
        <v>0</v>
      </c>
      <c r="E1561" s="65">
        <f>DATE(設定・集計!$B$2,INT(A1561/100),A1561-INT(A1561/100)*100)</f>
        <v>43799</v>
      </c>
      <c r="F1561" t="str">
        <f t="shared" si="46"/>
        <v/>
      </c>
      <c r="G1561" t="str">
        <f t="shared" si="47"/>
        <v/>
      </c>
    </row>
    <row r="1562" spans="1:7">
      <c r="A1562" s="57">
        <f>INDEX('1月'!$A$1:$E$2000,ROW()-$B$5+2,1)</f>
        <v>0</v>
      </c>
      <c r="B1562" s="55" t="str">
        <f>INDEX('1月'!$A$1:$E$2000,ROW()-$B$5+2,2)&amp;IF(INDEX('1月'!$A$1:$E$2000,ROW()-$B$5+2,3)="","","／"&amp;INDEX('1月'!$A$1:$E$2000,ROW()-$B$5+2,3))</f>
        <v/>
      </c>
      <c r="C1562" s="57">
        <f>INDEX('1月'!$A$1:$E$2000,ROW()-$B$5+2,4)</f>
        <v>0</v>
      </c>
      <c r="D1562" s="64">
        <f>INDEX('1月'!$A$1:$E$2000,ROW()-$B$5+2,5)</f>
        <v>0</v>
      </c>
      <c r="E1562" s="65">
        <f>DATE(設定・集計!$B$2,INT(A1562/100),A1562-INT(A1562/100)*100)</f>
        <v>43799</v>
      </c>
      <c r="F1562" t="str">
        <f t="shared" si="46"/>
        <v/>
      </c>
      <c r="G1562" t="str">
        <f t="shared" si="47"/>
        <v/>
      </c>
    </row>
    <row r="1563" spans="1:7">
      <c r="A1563" s="57">
        <f>INDEX('1月'!$A$1:$E$2000,ROW()-$B$5+2,1)</f>
        <v>0</v>
      </c>
      <c r="B1563" s="55" t="str">
        <f>INDEX('1月'!$A$1:$E$2000,ROW()-$B$5+2,2)&amp;IF(INDEX('1月'!$A$1:$E$2000,ROW()-$B$5+2,3)="","","／"&amp;INDEX('1月'!$A$1:$E$2000,ROW()-$B$5+2,3))</f>
        <v/>
      </c>
      <c r="C1563" s="57">
        <f>INDEX('1月'!$A$1:$E$2000,ROW()-$B$5+2,4)</f>
        <v>0</v>
      </c>
      <c r="D1563" s="64">
        <f>INDEX('1月'!$A$1:$E$2000,ROW()-$B$5+2,5)</f>
        <v>0</v>
      </c>
      <c r="E1563" s="65">
        <f>DATE(設定・集計!$B$2,INT(A1563/100),A1563-INT(A1563/100)*100)</f>
        <v>43799</v>
      </c>
      <c r="F1563" t="str">
        <f t="shared" si="46"/>
        <v/>
      </c>
      <c r="G1563" t="str">
        <f t="shared" si="47"/>
        <v/>
      </c>
    </row>
    <row r="1564" spans="1:7">
      <c r="A1564" s="57">
        <f>INDEX('1月'!$A$1:$E$2000,ROW()-$B$5+2,1)</f>
        <v>0</v>
      </c>
      <c r="B1564" s="55" t="str">
        <f>INDEX('1月'!$A$1:$E$2000,ROW()-$B$5+2,2)&amp;IF(INDEX('1月'!$A$1:$E$2000,ROW()-$B$5+2,3)="","","／"&amp;INDEX('1月'!$A$1:$E$2000,ROW()-$B$5+2,3))</f>
        <v/>
      </c>
      <c r="C1564" s="57">
        <f>INDEX('1月'!$A$1:$E$2000,ROW()-$B$5+2,4)</f>
        <v>0</v>
      </c>
      <c r="D1564" s="64">
        <f>INDEX('1月'!$A$1:$E$2000,ROW()-$B$5+2,5)</f>
        <v>0</v>
      </c>
      <c r="E1564" s="65">
        <f>DATE(設定・集計!$B$2,INT(A1564/100),A1564-INT(A1564/100)*100)</f>
        <v>43799</v>
      </c>
      <c r="F1564" t="str">
        <f t="shared" si="46"/>
        <v/>
      </c>
      <c r="G1564" t="str">
        <f t="shared" si="47"/>
        <v/>
      </c>
    </row>
    <row r="1565" spans="1:7">
      <c r="A1565" s="57">
        <f>INDEX('1月'!$A$1:$E$2000,ROW()-$B$5+2,1)</f>
        <v>0</v>
      </c>
      <c r="B1565" s="55" t="str">
        <f>INDEX('1月'!$A$1:$E$2000,ROW()-$B$5+2,2)&amp;IF(INDEX('1月'!$A$1:$E$2000,ROW()-$B$5+2,3)="","","／"&amp;INDEX('1月'!$A$1:$E$2000,ROW()-$B$5+2,3))</f>
        <v/>
      </c>
      <c r="C1565" s="57">
        <f>INDEX('1月'!$A$1:$E$2000,ROW()-$B$5+2,4)</f>
        <v>0</v>
      </c>
      <c r="D1565" s="64">
        <f>INDEX('1月'!$A$1:$E$2000,ROW()-$B$5+2,5)</f>
        <v>0</v>
      </c>
      <c r="E1565" s="65">
        <f>DATE(設定・集計!$B$2,INT(A1565/100),A1565-INT(A1565/100)*100)</f>
        <v>43799</v>
      </c>
      <c r="F1565" t="str">
        <f t="shared" si="46"/>
        <v/>
      </c>
      <c r="G1565" t="str">
        <f t="shared" si="47"/>
        <v/>
      </c>
    </row>
    <row r="1566" spans="1:7">
      <c r="A1566" s="57">
        <f>INDEX('1月'!$A$1:$E$2000,ROW()-$B$5+2,1)</f>
        <v>0</v>
      </c>
      <c r="B1566" s="55" t="str">
        <f>INDEX('1月'!$A$1:$E$2000,ROW()-$B$5+2,2)&amp;IF(INDEX('1月'!$A$1:$E$2000,ROW()-$B$5+2,3)="","","／"&amp;INDEX('1月'!$A$1:$E$2000,ROW()-$B$5+2,3))</f>
        <v/>
      </c>
      <c r="C1566" s="57">
        <f>INDEX('1月'!$A$1:$E$2000,ROW()-$B$5+2,4)</f>
        <v>0</v>
      </c>
      <c r="D1566" s="64">
        <f>INDEX('1月'!$A$1:$E$2000,ROW()-$B$5+2,5)</f>
        <v>0</v>
      </c>
      <c r="E1566" s="65">
        <f>DATE(設定・集計!$B$2,INT(A1566/100),A1566-INT(A1566/100)*100)</f>
        <v>43799</v>
      </c>
      <c r="F1566" t="str">
        <f t="shared" si="46"/>
        <v/>
      </c>
      <c r="G1566" t="str">
        <f t="shared" si="47"/>
        <v/>
      </c>
    </row>
    <row r="1567" spans="1:7">
      <c r="A1567" s="57">
        <f>INDEX('1月'!$A$1:$E$2000,ROW()-$B$5+2,1)</f>
        <v>0</v>
      </c>
      <c r="B1567" s="55" t="str">
        <f>INDEX('1月'!$A$1:$E$2000,ROW()-$B$5+2,2)&amp;IF(INDEX('1月'!$A$1:$E$2000,ROW()-$B$5+2,3)="","","／"&amp;INDEX('1月'!$A$1:$E$2000,ROW()-$B$5+2,3))</f>
        <v/>
      </c>
      <c r="C1567" s="57">
        <f>INDEX('1月'!$A$1:$E$2000,ROW()-$B$5+2,4)</f>
        <v>0</v>
      </c>
      <c r="D1567" s="64">
        <f>INDEX('1月'!$A$1:$E$2000,ROW()-$B$5+2,5)</f>
        <v>0</v>
      </c>
      <c r="E1567" s="65">
        <f>DATE(設定・集計!$B$2,INT(A1567/100),A1567-INT(A1567/100)*100)</f>
        <v>43799</v>
      </c>
      <c r="F1567" t="str">
        <f t="shared" si="46"/>
        <v/>
      </c>
      <c r="G1567" t="str">
        <f t="shared" si="47"/>
        <v/>
      </c>
    </row>
    <row r="1568" spans="1:7">
      <c r="A1568" s="57">
        <f>INDEX('1月'!$A$1:$E$2000,ROW()-$B$5+2,1)</f>
        <v>0</v>
      </c>
      <c r="B1568" s="55" t="str">
        <f>INDEX('1月'!$A$1:$E$2000,ROW()-$B$5+2,2)&amp;IF(INDEX('1月'!$A$1:$E$2000,ROW()-$B$5+2,3)="","","／"&amp;INDEX('1月'!$A$1:$E$2000,ROW()-$B$5+2,3))</f>
        <v/>
      </c>
      <c r="C1568" s="57">
        <f>INDEX('1月'!$A$1:$E$2000,ROW()-$B$5+2,4)</f>
        <v>0</v>
      </c>
      <c r="D1568" s="64">
        <f>INDEX('1月'!$A$1:$E$2000,ROW()-$B$5+2,5)</f>
        <v>0</v>
      </c>
      <c r="E1568" s="65">
        <f>DATE(設定・集計!$B$2,INT(A1568/100),A1568-INT(A1568/100)*100)</f>
        <v>43799</v>
      </c>
      <c r="F1568" t="str">
        <f t="shared" si="46"/>
        <v/>
      </c>
      <c r="G1568" t="str">
        <f t="shared" si="47"/>
        <v/>
      </c>
    </row>
    <row r="1569" spans="1:7">
      <c r="A1569" s="57">
        <f>INDEX('1月'!$A$1:$E$2000,ROW()-$B$5+2,1)</f>
        <v>0</v>
      </c>
      <c r="B1569" s="55" t="str">
        <f>INDEX('1月'!$A$1:$E$2000,ROW()-$B$5+2,2)&amp;IF(INDEX('1月'!$A$1:$E$2000,ROW()-$B$5+2,3)="","","／"&amp;INDEX('1月'!$A$1:$E$2000,ROW()-$B$5+2,3))</f>
        <v/>
      </c>
      <c r="C1569" s="57">
        <f>INDEX('1月'!$A$1:$E$2000,ROW()-$B$5+2,4)</f>
        <v>0</v>
      </c>
      <c r="D1569" s="64">
        <f>INDEX('1月'!$A$1:$E$2000,ROW()-$B$5+2,5)</f>
        <v>0</v>
      </c>
      <c r="E1569" s="65">
        <f>DATE(設定・集計!$B$2,INT(A1569/100),A1569-INT(A1569/100)*100)</f>
        <v>43799</v>
      </c>
      <c r="F1569" t="str">
        <f t="shared" si="46"/>
        <v/>
      </c>
      <c r="G1569" t="str">
        <f t="shared" si="47"/>
        <v/>
      </c>
    </row>
    <row r="1570" spans="1:7">
      <c r="A1570" s="57">
        <f>INDEX('1月'!$A$1:$E$2000,ROW()-$B$5+2,1)</f>
        <v>0</v>
      </c>
      <c r="B1570" s="55" t="str">
        <f>INDEX('1月'!$A$1:$E$2000,ROW()-$B$5+2,2)&amp;IF(INDEX('1月'!$A$1:$E$2000,ROW()-$B$5+2,3)="","","／"&amp;INDEX('1月'!$A$1:$E$2000,ROW()-$B$5+2,3))</f>
        <v/>
      </c>
      <c r="C1570" s="57">
        <f>INDEX('1月'!$A$1:$E$2000,ROW()-$B$5+2,4)</f>
        <v>0</v>
      </c>
      <c r="D1570" s="64">
        <f>INDEX('1月'!$A$1:$E$2000,ROW()-$B$5+2,5)</f>
        <v>0</v>
      </c>
      <c r="E1570" s="65">
        <f>DATE(設定・集計!$B$2,INT(A1570/100),A1570-INT(A1570/100)*100)</f>
        <v>43799</v>
      </c>
      <c r="F1570" t="str">
        <f t="shared" si="46"/>
        <v/>
      </c>
      <c r="G1570" t="str">
        <f t="shared" si="47"/>
        <v/>
      </c>
    </row>
    <row r="1571" spans="1:7">
      <c r="A1571" s="57">
        <f>INDEX('1月'!$A$1:$E$2000,ROW()-$B$5+2,1)</f>
        <v>0</v>
      </c>
      <c r="B1571" s="55" t="str">
        <f>INDEX('1月'!$A$1:$E$2000,ROW()-$B$5+2,2)&amp;IF(INDEX('1月'!$A$1:$E$2000,ROW()-$B$5+2,3)="","","／"&amp;INDEX('1月'!$A$1:$E$2000,ROW()-$B$5+2,3))</f>
        <v/>
      </c>
      <c r="C1571" s="57">
        <f>INDEX('1月'!$A$1:$E$2000,ROW()-$B$5+2,4)</f>
        <v>0</v>
      </c>
      <c r="D1571" s="64">
        <f>INDEX('1月'!$A$1:$E$2000,ROW()-$B$5+2,5)</f>
        <v>0</v>
      </c>
      <c r="E1571" s="65">
        <f>DATE(設定・集計!$B$2,INT(A1571/100),A1571-INT(A1571/100)*100)</f>
        <v>43799</v>
      </c>
      <c r="F1571" t="str">
        <f t="shared" si="46"/>
        <v/>
      </c>
      <c r="G1571" t="str">
        <f t="shared" si="47"/>
        <v/>
      </c>
    </row>
    <row r="1572" spans="1:7">
      <c r="A1572" s="57">
        <f>INDEX('1月'!$A$1:$E$2000,ROW()-$B$5+2,1)</f>
        <v>0</v>
      </c>
      <c r="B1572" s="55" t="str">
        <f>INDEX('1月'!$A$1:$E$2000,ROW()-$B$5+2,2)&amp;IF(INDEX('1月'!$A$1:$E$2000,ROW()-$B$5+2,3)="","","／"&amp;INDEX('1月'!$A$1:$E$2000,ROW()-$B$5+2,3))</f>
        <v/>
      </c>
      <c r="C1572" s="57">
        <f>INDEX('1月'!$A$1:$E$2000,ROW()-$B$5+2,4)</f>
        <v>0</v>
      </c>
      <c r="D1572" s="64">
        <f>INDEX('1月'!$A$1:$E$2000,ROW()-$B$5+2,5)</f>
        <v>0</v>
      </c>
      <c r="E1572" s="65">
        <f>DATE(設定・集計!$B$2,INT(A1572/100),A1572-INT(A1572/100)*100)</f>
        <v>43799</v>
      </c>
      <c r="F1572" t="str">
        <f t="shared" si="46"/>
        <v/>
      </c>
      <c r="G1572" t="str">
        <f t="shared" si="47"/>
        <v/>
      </c>
    </row>
    <row r="1573" spans="1:7">
      <c r="A1573" s="57">
        <f>INDEX('1月'!$A$1:$E$2000,ROW()-$B$5+2,1)</f>
        <v>0</v>
      </c>
      <c r="B1573" s="55" t="str">
        <f>INDEX('1月'!$A$1:$E$2000,ROW()-$B$5+2,2)&amp;IF(INDEX('1月'!$A$1:$E$2000,ROW()-$B$5+2,3)="","","／"&amp;INDEX('1月'!$A$1:$E$2000,ROW()-$B$5+2,3))</f>
        <v/>
      </c>
      <c r="C1573" s="57">
        <f>INDEX('1月'!$A$1:$E$2000,ROW()-$B$5+2,4)</f>
        <v>0</v>
      </c>
      <c r="D1573" s="64">
        <f>INDEX('1月'!$A$1:$E$2000,ROW()-$B$5+2,5)</f>
        <v>0</v>
      </c>
      <c r="E1573" s="65">
        <f>DATE(設定・集計!$B$2,INT(A1573/100),A1573-INT(A1573/100)*100)</f>
        <v>43799</v>
      </c>
      <c r="F1573" t="str">
        <f t="shared" si="46"/>
        <v/>
      </c>
      <c r="G1573" t="str">
        <f t="shared" si="47"/>
        <v/>
      </c>
    </row>
    <row r="1574" spans="1:7">
      <c r="A1574" s="57">
        <f>INDEX('1月'!$A$1:$E$2000,ROW()-$B$5+2,1)</f>
        <v>0</v>
      </c>
      <c r="B1574" s="55" t="str">
        <f>INDEX('1月'!$A$1:$E$2000,ROW()-$B$5+2,2)&amp;IF(INDEX('1月'!$A$1:$E$2000,ROW()-$B$5+2,3)="","","／"&amp;INDEX('1月'!$A$1:$E$2000,ROW()-$B$5+2,3))</f>
        <v/>
      </c>
      <c r="C1574" s="57">
        <f>INDEX('1月'!$A$1:$E$2000,ROW()-$B$5+2,4)</f>
        <v>0</v>
      </c>
      <c r="D1574" s="64">
        <f>INDEX('1月'!$A$1:$E$2000,ROW()-$B$5+2,5)</f>
        <v>0</v>
      </c>
      <c r="E1574" s="65">
        <f>DATE(設定・集計!$B$2,INT(A1574/100),A1574-INT(A1574/100)*100)</f>
        <v>43799</v>
      </c>
      <c r="F1574" t="str">
        <f t="shared" ref="F1574:F1637" si="48">IF(A1574=0,"",A1574*10000+ROW())</f>
        <v/>
      </c>
      <c r="G1574" t="str">
        <f t="shared" si="47"/>
        <v/>
      </c>
    </row>
    <row r="1575" spans="1:7">
      <c r="A1575" s="57">
        <f>INDEX('1月'!$A$1:$E$2000,ROW()-$B$5+2,1)</f>
        <v>0</v>
      </c>
      <c r="B1575" s="55" t="str">
        <f>INDEX('1月'!$A$1:$E$2000,ROW()-$B$5+2,2)&amp;IF(INDEX('1月'!$A$1:$E$2000,ROW()-$B$5+2,3)="","","／"&amp;INDEX('1月'!$A$1:$E$2000,ROW()-$B$5+2,3))</f>
        <v/>
      </c>
      <c r="C1575" s="57">
        <f>INDEX('1月'!$A$1:$E$2000,ROW()-$B$5+2,4)</f>
        <v>0</v>
      </c>
      <c r="D1575" s="64">
        <f>INDEX('1月'!$A$1:$E$2000,ROW()-$B$5+2,5)</f>
        <v>0</v>
      </c>
      <c r="E1575" s="65">
        <f>DATE(設定・集計!$B$2,INT(A1575/100),A1575-INT(A1575/100)*100)</f>
        <v>43799</v>
      </c>
      <c r="F1575" t="str">
        <f t="shared" si="48"/>
        <v/>
      </c>
      <c r="G1575" t="str">
        <f t="shared" si="47"/>
        <v/>
      </c>
    </row>
    <row r="1576" spans="1:7">
      <c r="A1576" s="57">
        <f>INDEX('1月'!$A$1:$E$2000,ROW()-$B$5+2,1)</f>
        <v>0</v>
      </c>
      <c r="B1576" s="55" t="str">
        <f>INDEX('1月'!$A$1:$E$2000,ROW()-$B$5+2,2)&amp;IF(INDEX('1月'!$A$1:$E$2000,ROW()-$B$5+2,3)="","","／"&amp;INDEX('1月'!$A$1:$E$2000,ROW()-$B$5+2,3))</f>
        <v/>
      </c>
      <c r="C1576" s="57">
        <f>INDEX('1月'!$A$1:$E$2000,ROW()-$B$5+2,4)</f>
        <v>0</v>
      </c>
      <c r="D1576" s="64">
        <f>INDEX('1月'!$A$1:$E$2000,ROW()-$B$5+2,5)</f>
        <v>0</v>
      </c>
      <c r="E1576" s="65">
        <f>DATE(設定・集計!$B$2,INT(A1576/100),A1576-INT(A1576/100)*100)</f>
        <v>43799</v>
      </c>
      <c r="F1576" t="str">
        <f t="shared" si="48"/>
        <v/>
      </c>
      <c r="G1576" t="str">
        <f t="shared" si="47"/>
        <v/>
      </c>
    </row>
    <row r="1577" spans="1:7">
      <c r="A1577" s="57">
        <f>INDEX('1月'!$A$1:$E$2000,ROW()-$B$5+2,1)</f>
        <v>0</v>
      </c>
      <c r="B1577" s="55" t="str">
        <f>INDEX('1月'!$A$1:$E$2000,ROW()-$B$5+2,2)&amp;IF(INDEX('1月'!$A$1:$E$2000,ROW()-$B$5+2,3)="","","／"&amp;INDEX('1月'!$A$1:$E$2000,ROW()-$B$5+2,3))</f>
        <v/>
      </c>
      <c r="C1577" s="57">
        <f>INDEX('1月'!$A$1:$E$2000,ROW()-$B$5+2,4)</f>
        <v>0</v>
      </c>
      <c r="D1577" s="64">
        <f>INDEX('1月'!$A$1:$E$2000,ROW()-$B$5+2,5)</f>
        <v>0</v>
      </c>
      <c r="E1577" s="65">
        <f>DATE(設定・集計!$B$2,INT(A1577/100),A1577-INT(A1577/100)*100)</f>
        <v>43799</v>
      </c>
      <c r="F1577" t="str">
        <f t="shared" si="48"/>
        <v/>
      </c>
      <c r="G1577" t="str">
        <f t="shared" si="47"/>
        <v/>
      </c>
    </row>
    <row r="1578" spans="1:7">
      <c r="A1578" s="57">
        <f>INDEX('1月'!$A$1:$E$2000,ROW()-$B$5+2,1)</f>
        <v>0</v>
      </c>
      <c r="B1578" s="55" t="str">
        <f>INDEX('1月'!$A$1:$E$2000,ROW()-$B$5+2,2)&amp;IF(INDEX('1月'!$A$1:$E$2000,ROW()-$B$5+2,3)="","","／"&amp;INDEX('1月'!$A$1:$E$2000,ROW()-$B$5+2,3))</f>
        <v/>
      </c>
      <c r="C1578" s="57">
        <f>INDEX('1月'!$A$1:$E$2000,ROW()-$B$5+2,4)</f>
        <v>0</v>
      </c>
      <c r="D1578" s="64">
        <f>INDEX('1月'!$A$1:$E$2000,ROW()-$B$5+2,5)</f>
        <v>0</v>
      </c>
      <c r="E1578" s="65">
        <f>DATE(設定・集計!$B$2,INT(A1578/100),A1578-INT(A1578/100)*100)</f>
        <v>43799</v>
      </c>
      <c r="F1578" t="str">
        <f t="shared" si="48"/>
        <v/>
      </c>
      <c r="G1578" t="str">
        <f t="shared" si="47"/>
        <v/>
      </c>
    </row>
    <row r="1579" spans="1:7">
      <c r="A1579" s="57">
        <f>INDEX('1月'!$A$1:$E$2000,ROW()-$B$5+2,1)</f>
        <v>0</v>
      </c>
      <c r="B1579" s="55" t="str">
        <f>INDEX('1月'!$A$1:$E$2000,ROW()-$B$5+2,2)&amp;IF(INDEX('1月'!$A$1:$E$2000,ROW()-$B$5+2,3)="","","／"&amp;INDEX('1月'!$A$1:$E$2000,ROW()-$B$5+2,3))</f>
        <v/>
      </c>
      <c r="C1579" s="57">
        <f>INDEX('1月'!$A$1:$E$2000,ROW()-$B$5+2,4)</f>
        <v>0</v>
      </c>
      <c r="D1579" s="64">
        <f>INDEX('1月'!$A$1:$E$2000,ROW()-$B$5+2,5)</f>
        <v>0</v>
      </c>
      <c r="E1579" s="65">
        <f>DATE(設定・集計!$B$2,INT(A1579/100),A1579-INT(A1579/100)*100)</f>
        <v>43799</v>
      </c>
      <c r="F1579" t="str">
        <f t="shared" si="48"/>
        <v/>
      </c>
      <c r="G1579" t="str">
        <f t="shared" si="47"/>
        <v/>
      </c>
    </row>
    <row r="1580" spans="1:7">
      <c r="A1580" s="57">
        <f>INDEX('1月'!$A$1:$E$2000,ROW()-$B$5+2,1)</f>
        <v>0</v>
      </c>
      <c r="B1580" s="55" t="str">
        <f>INDEX('1月'!$A$1:$E$2000,ROW()-$B$5+2,2)&amp;IF(INDEX('1月'!$A$1:$E$2000,ROW()-$B$5+2,3)="","","／"&amp;INDEX('1月'!$A$1:$E$2000,ROW()-$B$5+2,3))</f>
        <v/>
      </c>
      <c r="C1580" s="57">
        <f>INDEX('1月'!$A$1:$E$2000,ROW()-$B$5+2,4)</f>
        <v>0</v>
      </c>
      <c r="D1580" s="64">
        <f>INDEX('1月'!$A$1:$E$2000,ROW()-$B$5+2,5)</f>
        <v>0</v>
      </c>
      <c r="E1580" s="65">
        <f>DATE(設定・集計!$B$2,INT(A1580/100),A1580-INT(A1580/100)*100)</f>
        <v>43799</v>
      </c>
      <c r="F1580" t="str">
        <f t="shared" si="48"/>
        <v/>
      </c>
      <c r="G1580" t="str">
        <f t="shared" si="47"/>
        <v/>
      </c>
    </row>
    <row r="1581" spans="1:7">
      <c r="A1581" s="57">
        <f>INDEX('1月'!$A$1:$E$2000,ROW()-$B$5+2,1)</f>
        <v>0</v>
      </c>
      <c r="B1581" s="55" t="str">
        <f>INDEX('1月'!$A$1:$E$2000,ROW()-$B$5+2,2)&amp;IF(INDEX('1月'!$A$1:$E$2000,ROW()-$B$5+2,3)="","","／"&amp;INDEX('1月'!$A$1:$E$2000,ROW()-$B$5+2,3))</f>
        <v/>
      </c>
      <c r="C1581" s="57">
        <f>INDEX('1月'!$A$1:$E$2000,ROW()-$B$5+2,4)</f>
        <v>0</v>
      </c>
      <c r="D1581" s="64">
        <f>INDEX('1月'!$A$1:$E$2000,ROW()-$B$5+2,5)</f>
        <v>0</v>
      </c>
      <c r="E1581" s="65">
        <f>DATE(設定・集計!$B$2,INT(A1581/100),A1581-INT(A1581/100)*100)</f>
        <v>43799</v>
      </c>
      <c r="F1581" t="str">
        <f t="shared" si="48"/>
        <v/>
      </c>
      <c r="G1581" t="str">
        <f t="shared" si="47"/>
        <v/>
      </c>
    </row>
    <row r="1582" spans="1:7">
      <c r="A1582" s="57">
        <f>INDEX('1月'!$A$1:$E$2000,ROW()-$B$5+2,1)</f>
        <v>0</v>
      </c>
      <c r="B1582" s="55" t="str">
        <f>INDEX('1月'!$A$1:$E$2000,ROW()-$B$5+2,2)&amp;IF(INDEX('1月'!$A$1:$E$2000,ROW()-$B$5+2,3)="","","／"&amp;INDEX('1月'!$A$1:$E$2000,ROW()-$B$5+2,3))</f>
        <v/>
      </c>
      <c r="C1582" s="57">
        <f>INDEX('1月'!$A$1:$E$2000,ROW()-$B$5+2,4)</f>
        <v>0</v>
      </c>
      <c r="D1582" s="64">
        <f>INDEX('1月'!$A$1:$E$2000,ROW()-$B$5+2,5)</f>
        <v>0</v>
      </c>
      <c r="E1582" s="65">
        <f>DATE(設定・集計!$B$2,INT(A1582/100),A1582-INT(A1582/100)*100)</f>
        <v>43799</v>
      </c>
      <c r="F1582" t="str">
        <f t="shared" si="48"/>
        <v/>
      </c>
      <c r="G1582" t="str">
        <f t="shared" si="47"/>
        <v/>
      </c>
    </row>
    <row r="1583" spans="1:7">
      <c r="A1583" s="57">
        <f>INDEX('1月'!$A$1:$E$2000,ROW()-$B$5+2,1)</f>
        <v>0</v>
      </c>
      <c r="B1583" s="55" t="str">
        <f>INDEX('1月'!$A$1:$E$2000,ROW()-$B$5+2,2)&amp;IF(INDEX('1月'!$A$1:$E$2000,ROW()-$B$5+2,3)="","","／"&amp;INDEX('1月'!$A$1:$E$2000,ROW()-$B$5+2,3))</f>
        <v/>
      </c>
      <c r="C1583" s="57">
        <f>INDEX('1月'!$A$1:$E$2000,ROW()-$B$5+2,4)</f>
        <v>0</v>
      </c>
      <c r="D1583" s="64">
        <f>INDEX('1月'!$A$1:$E$2000,ROW()-$B$5+2,5)</f>
        <v>0</v>
      </c>
      <c r="E1583" s="65">
        <f>DATE(設定・集計!$B$2,INT(A1583/100),A1583-INT(A1583/100)*100)</f>
        <v>43799</v>
      </c>
      <c r="F1583" t="str">
        <f t="shared" si="48"/>
        <v/>
      </c>
      <c r="G1583" t="str">
        <f t="shared" ref="G1583:G1646" si="49">IF(F1583="","",RANK(F1583,$F$46:$F$6000,1))</f>
        <v/>
      </c>
    </row>
    <row r="1584" spans="1:7">
      <c r="A1584" s="57">
        <f>INDEX('1月'!$A$1:$E$2000,ROW()-$B$5+2,1)</f>
        <v>0</v>
      </c>
      <c r="B1584" s="55" t="str">
        <f>INDEX('1月'!$A$1:$E$2000,ROW()-$B$5+2,2)&amp;IF(INDEX('1月'!$A$1:$E$2000,ROW()-$B$5+2,3)="","","／"&amp;INDEX('1月'!$A$1:$E$2000,ROW()-$B$5+2,3))</f>
        <v/>
      </c>
      <c r="C1584" s="57">
        <f>INDEX('1月'!$A$1:$E$2000,ROW()-$B$5+2,4)</f>
        <v>0</v>
      </c>
      <c r="D1584" s="64">
        <f>INDEX('1月'!$A$1:$E$2000,ROW()-$B$5+2,5)</f>
        <v>0</v>
      </c>
      <c r="E1584" s="65">
        <f>DATE(設定・集計!$B$2,INT(A1584/100),A1584-INT(A1584/100)*100)</f>
        <v>43799</v>
      </c>
      <c r="F1584" t="str">
        <f t="shared" si="48"/>
        <v/>
      </c>
      <c r="G1584" t="str">
        <f t="shared" si="49"/>
        <v/>
      </c>
    </row>
    <row r="1585" spans="1:7">
      <c r="A1585" s="57">
        <f>INDEX('1月'!$A$1:$E$2000,ROW()-$B$5+2,1)</f>
        <v>0</v>
      </c>
      <c r="B1585" s="55" t="str">
        <f>INDEX('1月'!$A$1:$E$2000,ROW()-$B$5+2,2)&amp;IF(INDEX('1月'!$A$1:$E$2000,ROW()-$B$5+2,3)="","","／"&amp;INDEX('1月'!$A$1:$E$2000,ROW()-$B$5+2,3))</f>
        <v/>
      </c>
      <c r="C1585" s="57">
        <f>INDEX('1月'!$A$1:$E$2000,ROW()-$B$5+2,4)</f>
        <v>0</v>
      </c>
      <c r="D1585" s="64">
        <f>INDEX('1月'!$A$1:$E$2000,ROW()-$B$5+2,5)</f>
        <v>0</v>
      </c>
      <c r="E1585" s="65">
        <f>DATE(設定・集計!$B$2,INT(A1585/100),A1585-INT(A1585/100)*100)</f>
        <v>43799</v>
      </c>
      <c r="F1585" t="str">
        <f t="shared" si="48"/>
        <v/>
      </c>
      <c r="G1585" t="str">
        <f t="shared" si="49"/>
        <v/>
      </c>
    </row>
    <row r="1586" spans="1:7">
      <c r="A1586" s="57">
        <f>INDEX('1月'!$A$1:$E$2000,ROW()-$B$5+2,1)</f>
        <v>0</v>
      </c>
      <c r="B1586" s="55" t="str">
        <f>INDEX('1月'!$A$1:$E$2000,ROW()-$B$5+2,2)&amp;IF(INDEX('1月'!$A$1:$E$2000,ROW()-$B$5+2,3)="","","／"&amp;INDEX('1月'!$A$1:$E$2000,ROW()-$B$5+2,3))</f>
        <v/>
      </c>
      <c r="C1586" s="57">
        <f>INDEX('1月'!$A$1:$E$2000,ROW()-$B$5+2,4)</f>
        <v>0</v>
      </c>
      <c r="D1586" s="64">
        <f>INDEX('1月'!$A$1:$E$2000,ROW()-$B$5+2,5)</f>
        <v>0</v>
      </c>
      <c r="E1586" s="65">
        <f>DATE(設定・集計!$B$2,INT(A1586/100),A1586-INT(A1586/100)*100)</f>
        <v>43799</v>
      </c>
      <c r="F1586" t="str">
        <f t="shared" si="48"/>
        <v/>
      </c>
      <c r="G1586" t="str">
        <f t="shared" si="49"/>
        <v/>
      </c>
    </row>
    <row r="1587" spans="1:7">
      <c r="A1587" s="57">
        <f>INDEX('1月'!$A$1:$E$2000,ROW()-$B$5+2,1)</f>
        <v>0</v>
      </c>
      <c r="B1587" s="55" t="str">
        <f>INDEX('1月'!$A$1:$E$2000,ROW()-$B$5+2,2)&amp;IF(INDEX('1月'!$A$1:$E$2000,ROW()-$B$5+2,3)="","","／"&amp;INDEX('1月'!$A$1:$E$2000,ROW()-$B$5+2,3))</f>
        <v/>
      </c>
      <c r="C1587" s="57">
        <f>INDEX('1月'!$A$1:$E$2000,ROW()-$B$5+2,4)</f>
        <v>0</v>
      </c>
      <c r="D1587" s="64">
        <f>INDEX('1月'!$A$1:$E$2000,ROW()-$B$5+2,5)</f>
        <v>0</v>
      </c>
      <c r="E1587" s="65">
        <f>DATE(設定・集計!$B$2,INT(A1587/100),A1587-INT(A1587/100)*100)</f>
        <v>43799</v>
      </c>
      <c r="F1587" t="str">
        <f t="shared" si="48"/>
        <v/>
      </c>
      <c r="G1587" t="str">
        <f t="shared" si="49"/>
        <v/>
      </c>
    </row>
    <row r="1588" spans="1:7">
      <c r="A1588" s="57">
        <f>INDEX('1月'!$A$1:$E$2000,ROW()-$B$5+2,1)</f>
        <v>0</v>
      </c>
      <c r="B1588" s="55" t="str">
        <f>INDEX('1月'!$A$1:$E$2000,ROW()-$B$5+2,2)&amp;IF(INDEX('1月'!$A$1:$E$2000,ROW()-$B$5+2,3)="","","／"&amp;INDEX('1月'!$A$1:$E$2000,ROW()-$B$5+2,3))</f>
        <v/>
      </c>
      <c r="C1588" s="57">
        <f>INDEX('1月'!$A$1:$E$2000,ROW()-$B$5+2,4)</f>
        <v>0</v>
      </c>
      <c r="D1588" s="64">
        <f>INDEX('1月'!$A$1:$E$2000,ROW()-$B$5+2,5)</f>
        <v>0</v>
      </c>
      <c r="E1588" s="65">
        <f>DATE(設定・集計!$B$2,INT(A1588/100),A1588-INT(A1588/100)*100)</f>
        <v>43799</v>
      </c>
      <c r="F1588" t="str">
        <f t="shared" si="48"/>
        <v/>
      </c>
      <c r="G1588" t="str">
        <f t="shared" si="49"/>
        <v/>
      </c>
    </row>
    <row r="1589" spans="1:7">
      <c r="A1589" s="57">
        <f>INDEX('1月'!$A$1:$E$2000,ROW()-$B$5+2,1)</f>
        <v>0</v>
      </c>
      <c r="B1589" s="55" t="str">
        <f>INDEX('1月'!$A$1:$E$2000,ROW()-$B$5+2,2)&amp;IF(INDEX('1月'!$A$1:$E$2000,ROW()-$B$5+2,3)="","","／"&amp;INDEX('1月'!$A$1:$E$2000,ROW()-$B$5+2,3))</f>
        <v/>
      </c>
      <c r="C1589" s="57">
        <f>INDEX('1月'!$A$1:$E$2000,ROW()-$B$5+2,4)</f>
        <v>0</v>
      </c>
      <c r="D1589" s="64">
        <f>INDEX('1月'!$A$1:$E$2000,ROW()-$B$5+2,5)</f>
        <v>0</v>
      </c>
      <c r="E1589" s="65">
        <f>DATE(設定・集計!$B$2,INT(A1589/100),A1589-INT(A1589/100)*100)</f>
        <v>43799</v>
      </c>
      <c r="F1589" t="str">
        <f t="shared" si="48"/>
        <v/>
      </c>
      <c r="G1589" t="str">
        <f t="shared" si="49"/>
        <v/>
      </c>
    </row>
    <row r="1590" spans="1:7">
      <c r="A1590" s="57">
        <f>INDEX('1月'!$A$1:$E$2000,ROW()-$B$5+2,1)</f>
        <v>0</v>
      </c>
      <c r="B1590" s="55" t="str">
        <f>INDEX('1月'!$A$1:$E$2000,ROW()-$B$5+2,2)&amp;IF(INDEX('1月'!$A$1:$E$2000,ROW()-$B$5+2,3)="","","／"&amp;INDEX('1月'!$A$1:$E$2000,ROW()-$B$5+2,3))</f>
        <v/>
      </c>
      <c r="C1590" s="57">
        <f>INDEX('1月'!$A$1:$E$2000,ROW()-$B$5+2,4)</f>
        <v>0</v>
      </c>
      <c r="D1590" s="64">
        <f>INDEX('1月'!$A$1:$E$2000,ROW()-$B$5+2,5)</f>
        <v>0</v>
      </c>
      <c r="E1590" s="65">
        <f>DATE(設定・集計!$B$2,INT(A1590/100),A1590-INT(A1590/100)*100)</f>
        <v>43799</v>
      </c>
      <c r="F1590" t="str">
        <f t="shared" si="48"/>
        <v/>
      </c>
      <c r="G1590" t="str">
        <f t="shared" si="49"/>
        <v/>
      </c>
    </row>
    <row r="1591" spans="1:7">
      <c r="A1591" s="57">
        <f>INDEX('1月'!$A$1:$E$2000,ROW()-$B$5+2,1)</f>
        <v>0</v>
      </c>
      <c r="B1591" s="55" t="str">
        <f>INDEX('1月'!$A$1:$E$2000,ROW()-$B$5+2,2)&amp;IF(INDEX('1月'!$A$1:$E$2000,ROW()-$B$5+2,3)="","","／"&amp;INDEX('1月'!$A$1:$E$2000,ROW()-$B$5+2,3))</f>
        <v/>
      </c>
      <c r="C1591" s="57">
        <f>INDEX('1月'!$A$1:$E$2000,ROW()-$B$5+2,4)</f>
        <v>0</v>
      </c>
      <c r="D1591" s="64">
        <f>INDEX('1月'!$A$1:$E$2000,ROW()-$B$5+2,5)</f>
        <v>0</v>
      </c>
      <c r="E1591" s="65">
        <f>DATE(設定・集計!$B$2,INT(A1591/100),A1591-INT(A1591/100)*100)</f>
        <v>43799</v>
      </c>
      <c r="F1591" t="str">
        <f t="shared" si="48"/>
        <v/>
      </c>
      <c r="G1591" t="str">
        <f t="shared" si="49"/>
        <v/>
      </c>
    </row>
    <row r="1592" spans="1:7">
      <c r="A1592" s="57">
        <f>INDEX('1月'!$A$1:$E$2000,ROW()-$B$5+2,1)</f>
        <v>0</v>
      </c>
      <c r="B1592" s="55" t="str">
        <f>INDEX('1月'!$A$1:$E$2000,ROW()-$B$5+2,2)&amp;IF(INDEX('1月'!$A$1:$E$2000,ROW()-$B$5+2,3)="","","／"&amp;INDEX('1月'!$A$1:$E$2000,ROW()-$B$5+2,3))</f>
        <v/>
      </c>
      <c r="C1592" s="57">
        <f>INDEX('1月'!$A$1:$E$2000,ROW()-$B$5+2,4)</f>
        <v>0</v>
      </c>
      <c r="D1592" s="64">
        <f>INDEX('1月'!$A$1:$E$2000,ROW()-$B$5+2,5)</f>
        <v>0</v>
      </c>
      <c r="E1592" s="65">
        <f>DATE(設定・集計!$B$2,INT(A1592/100),A1592-INT(A1592/100)*100)</f>
        <v>43799</v>
      </c>
      <c r="F1592" t="str">
        <f t="shared" si="48"/>
        <v/>
      </c>
      <c r="G1592" t="str">
        <f t="shared" si="49"/>
        <v/>
      </c>
    </row>
    <row r="1593" spans="1:7">
      <c r="A1593" s="57">
        <f>INDEX('1月'!$A$1:$E$2000,ROW()-$B$5+2,1)</f>
        <v>0</v>
      </c>
      <c r="B1593" s="55" t="str">
        <f>INDEX('1月'!$A$1:$E$2000,ROW()-$B$5+2,2)&amp;IF(INDEX('1月'!$A$1:$E$2000,ROW()-$B$5+2,3)="","","／"&amp;INDEX('1月'!$A$1:$E$2000,ROW()-$B$5+2,3))</f>
        <v/>
      </c>
      <c r="C1593" s="57">
        <f>INDEX('1月'!$A$1:$E$2000,ROW()-$B$5+2,4)</f>
        <v>0</v>
      </c>
      <c r="D1593" s="64">
        <f>INDEX('1月'!$A$1:$E$2000,ROW()-$B$5+2,5)</f>
        <v>0</v>
      </c>
      <c r="E1593" s="65">
        <f>DATE(設定・集計!$B$2,INT(A1593/100),A1593-INT(A1593/100)*100)</f>
        <v>43799</v>
      </c>
      <c r="F1593" t="str">
        <f t="shared" si="48"/>
        <v/>
      </c>
      <c r="G1593" t="str">
        <f t="shared" si="49"/>
        <v/>
      </c>
    </row>
    <row r="1594" spans="1:7">
      <c r="A1594" s="57">
        <f>INDEX('1月'!$A$1:$E$2000,ROW()-$B$5+2,1)</f>
        <v>0</v>
      </c>
      <c r="B1594" s="55" t="str">
        <f>INDEX('1月'!$A$1:$E$2000,ROW()-$B$5+2,2)&amp;IF(INDEX('1月'!$A$1:$E$2000,ROW()-$B$5+2,3)="","","／"&amp;INDEX('1月'!$A$1:$E$2000,ROW()-$B$5+2,3))</f>
        <v/>
      </c>
      <c r="C1594" s="57">
        <f>INDEX('1月'!$A$1:$E$2000,ROW()-$B$5+2,4)</f>
        <v>0</v>
      </c>
      <c r="D1594" s="64">
        <f>INDEX('1月'!$A$1:$E$2000,ROW()-$B$5+2,5)</f>
        <v>0</v>
      </c>
      <c r="E1594" s="65">
        <f>DATE(設定・集計!$B$2,INT(A1594/100),A1594-INT(A1594/100)*100)</f>
        <v>43799</v>
      </c>
      <c r="F1594" t="str">
        <f t="shared" si="48"/>
        <v/>
      </c>
      <c r="G1594" t="str">
        <f t="shared" si="49"/>
        <v/>
      </c>
    </row>
    <row r="1595" spans="1:7">
      <c r="A1595" s="57">
        <f>INDEX('1月'!$A$1:$E$2000,ROW()-$B$5+2,1)</f>
        <v>0</v>
      </c>
      <c r="B1595" s="55" t="str">
        <f>INDEX('1月'!$A$1:$E$2000,ROW()-$B$5+2,2)&amp;IF(INDEX('1月'!$A$1:$E$2000,ROW()-$B$5+2,3)="","","／"&amp;INDEX('1月'!$A$1:$E$2000,ROW()-$B$5+2,3))</f>
        <v/>
      </c>
      <c r="C1595" s="57">
        <f>INDEX('1月'!$A$1:$E$2000,ROW()-$B$5+2,4)</f>
        <v>0</v>
      </c>
      <c r="D1595" s="64">
        <f>INDEX('1月'!$A$1:$E$2000,ROW()-$B$5+2,5)</f>
        <v>0</v>
      </c>
      <c r="E1595" s="65">
        <f>DATE(設定・集計!$B$2,INT(A1595/100),A1595-INT(A1595/100)*100)</f>
        <v>43799</v>
      </c>
      <c r="F1595" t="str">
        <f t="shared" si="48"/>
        <v/>
      </c>
      <c r="G1595" t="str">
        <f t="shared" si="49"/>
        <v/>
      </c>
    </row>
    <row r="1596" spans="1:7">
      <c r="A1596" s="57">
        <f>INDEX('1月'!$A$1:$E$2000,ROW()-$B$5+2,1)</f>
        <v>0</v>
      </c>
      <c r="B1596" s="55" t="str">
        <f>INDEX('1月'!$A$1:$E$2000,ROW()-$B$5+2,2)&amp;IF(INDEX('1月'!$A$1:$E$2000,ROW()-$B$5+2,3)="","","／"&amp;INDEX('1月'!$A$1:$E$2000,ROW()-$B$5+2,3))</f>
        <v/>
      </c>
      <c r="C1596" s="57">
        <f>INDEX('1月'!$A$1:$E$2000,ROW()-$B$5+2,4)</f>
        <v>0</v>
      </c>
      <c r="D1596" s="64">
        <f>INDEX('1月'!$A$1:$E$2000,ROW()-$B$5+2,5)</f>
        <v>0</v>
      </c>
      <c r="E1596" s="65">
        <f>DATE(設定・集計!$B$2,INT(A1596/100),A1596-INT(A1596/100)*100)</f>
        <v>43799</v>
      </c>
      <c r="F1596" t="str">
        <f t="shared" si="48"/>
        <v/>
      </c>
      <c r="G1596" t="str">
        <f t="shared" si="49"/>
        <v/>
      </c>
    </row>
    <row r="1597" spans="1:7">
      <c r="A1597" s="57">
        <f>INDEX('1月'!$A$1:$E$2000,ROW()-$B$5+2,1)</f>
        <v>0</v>
      </c>
      <c r="B1597" s="55" t="str">
        <f>INDEX('1月'!$A$1:$E$2000,ROW()-$B$5+2,2)&amp;IF(INDEX('1月'!$A$1:$E$2000,ROW()-$B$5+2,3)="","","／"&amp;INDEX('1月'!$A$1:$E$2000,ROW()-$B$5+2,3))</f>
        <v/>
      </c>
      <c r="C1597" s="57">
        <f>INDEX('1月'!$A$1:$E$2000,ROW()-$B$5+2,4)</f>
        <v>0</v>
      </c>
      <c r="D1597" s="64">
        <f>INDEX('1月'!$A$1:$E$2000,ROW()-$B$5+2,5)</f>
        <v>0</v>
      </c>
      <c r="E1597" s="65">
        <f>DATE(設定・集計!$B$2,INT(A1597/100),A1597-INT(A1597/100)*100)</f>
        <v>43799</v>
      </c>
      <c r="F1597" t="str">
        <f t="shared" si="48"/>
        <v/>
      </c>
      <c r="G1597" t="str">
        <f t="shared" si="49"/>
        <v/>
      </c>
    </row>
    <row r="1598" spans="1:7">
      <c r="A1598" s="57">
        <f>INDEX('1月'!$A$1:$E$2000,ROW()-$B$5+2,1)</f>
        <v>0</v>
      </c>
      <c r="B1598" s="55" t="str">
        <f>INDEX('1月'!$A$1:$E$2000,ROW()-$B$5+2,2)&amp;IF(INDEX('1月'!$A$1:$E$2000,ROW()-$B$5+2,3)="","","／"&amp;INDEX('1月'!$A$1:$E$2000,ROW()-$B$5+2,3))</f>
        <v/>
      </c>
      <c r="C1598" s="57">
        <f>INDEX('1月'!$A$1:$E$2000,ROW()-$B$5+2,4)</f>
        <v>0</v>
      </c>
      <c r="D1598" s="64">
        <f>INDEX('1月'!$A$1:$E$2000,ROW()-$B$5+2,5)</f>
        <v>0</v>
      </c>
      <c r="E1598" s="65">
        <f>DATE(設定・集計!$B$2,INT(A1598/100),A1598-INT(A1598/100)*100)</f>
        <v>43799</v>
      </c>
      <c r="F1598" t="str">
        <f t="shared" si="48"/>
        <v/>
      </c>
      <c r="G1598" t="str">
        <f t="shared" si="49"/>
        <v/>
      </c>
    </row>
    <row r="1599" spans="1:7">
      <c r="A1599" s="57">
        <f>INDEX('1月'!$A$1:$E$2000,ROW()-$B$5+2,1)</f>
        <v>0</v>
      </c>
      <c r="B1599" s="55" t="str">
        <f>INDEX('1月'!$A$1:$E$2000,ROW()-$B$5+2,2)&amp;IF(INDEX('1月'!$A$1:$E$2000,ROW()-$B$5+2,3)="","","／"&amp;INDEX('1月'!$A$1:$E$2000,ROW()-$B$5+2,3))</f>
        <v/>
      </c>
      <c r="C1599" s="57">
        <f>INDEX('1月'!$A$1:$E$2000,ROW()-$B$5+2,4)</f>
        <v>0</v>
      </c>
      <c r="D1599" s="64">
        <f>INDEX('1月'!$A$1:$E$2000,ROW()-$B$5+2,5)</f>
        <v>0</v>
      </c>
      <c r="E1599" s="65">
        <f>DATE(設定・集計!$B$2,INT(A1599/100),A1599-INT(A1599/100)*100)</f>
        <v>43799</v>
      </c>
      <c r="F1599" t="str">
        <f t="shared" si="48"/>
        <v/>
      </c>
      <c r="G1599" t="str">
        <f t="shared" si="49"/>
        <v/>
      </c>
    </row>
    <row r="1600" spans="1:7">
      <c r="A1600" s="57">
        <f>INDEX('1月'!$A$1:$E$2000,ROW()-$B$5+2,1)</f>
        <v>0</v>
      </c>
      <c r="B1600" s="55" t="str">
        <f>INDEX('1月'!$A$1:$E$2000,ROW()-$B$5+2,2)&amp;IF(INDEX('1月'!$A$1:$E$2000,ROW()-$B$5+2,3)="","","／"&amp;INDEX('1月'!$A$1:$E$2000,ROW()-$B$5+2,3))</f>
        <v/>
      </c>
      <c r="C1600" s="57">
        <f>INDEX('1月'!$A$1:$E$2000,ROW()-$B$5+2,4)</f>
        <v>0</v>
      </c>
      <c r="D1600" s="64">
        <f>INDEX('1月'!$A$1:$E$2000,ROW()-$B$5+2,5)</f>
        <v>0</v>
      </c>
      <c r="E1600" s="65">
        <f>DATE(設定・集計!$B$2,INT(A1600/100),A1600-INT(A1600/100)*100)</f>
        <v>43799</v>
      </c>
      <c r="F1600" t="str">
        <f t="shared" si="48"/>
        <v/>
      </c>
      <c r="G1600" t="str">
        <f t="shared" si="49"/>
        <v/>
      </c>
    </row>
    <row r="1601" spans="1:7">
      <c r="A1601" s="57">
        <f>INDEX('1月'!$A$1:$E$2000,ROW()-$B$5+2,1)</f>
        <v>0</v>
      </c>
      <c r="B1601" s="55" t="str">
        <f>INDEX('1月'!$A$1:$E$2000,ROW()-$B$5+2,2)&amp;IF(INDEX('1月'!$A$1:$E$2000,ROW()-$B$5+2,3)="","","／"&amp;INDEX('1月'!$A$1:$E$2000,ROW()-$B$5+2,3))</f>
        <v/>
      </c>
      <c r="C1601" s="57">
        <f>INDEX('1月'!$A$1:$E$2000,ROW()-$B$5+2,4)</f>
        <v>0</v>
      </c>
      <c r="D1601" s="64">
        <f>INDEX('1月'!$A$1:$E$2000,ROW()-$B$5+2,5)</f>
        <v>0</v>
      </c>
      <c r="E1601" s="65">
        <f>DATE(設定・集計!$B$2,INT(A1601/100),A1601-INT(A1601/100)*100)</f>
        <v>43799</v>
      </c>
      <c r="F1601" t="str">
        <f t="shared" si="48"/>
        <v/>
      </c>
      <c r="G1601" t="str">
        <f t="shared" si="49"/>
        <v/>
      </c>
    </row>
    <row r="1602" spans="1:7">
      <c r="A1602" s="57">
        <f>INDEX('1月'!$A$1:$E$2000,ROW()-$B$5+2,1)</f>
        <v>0</v>
      </c>
      <c r="B1602" s="55" t="str">
        <f>INDEX('1月'!$A$1:$E$2000,ROW()-$B$5+2,2)&amp;IF(INDEX('1月'!$A$1:$E$2000,ROW()-$B$5+2,3)="","","／"&amp;INDEX('1月'!$A$1:$E$2000,ROW()-$B$5+2,3))</f>
        <v/>
      </c>
      <c r="C1602" s="57">
        <f>INDEX('1月'!$A$1:$E$2000,ROW()-$B$5+2,4)</f>
        <v>0</v>
      </c>
      <c r="D1602" s="64">
        <f>INDEX('1月'!$A$1:$E$2000,ROW()-$B$5+2,5)</f>
        <v>0</v>
      </c>
      <c r="E1602" s="65">
        <f>DATE(設定・集計!$B$2,INT(A1602/100),A1602-INT(A1602/100)*100)</f>
        <v>43799</v>
      </c>
      <c r="F1602" t="str">
        <f t="shared" si="48"/>
        <v/>
      </c>
      <c r="G1602" t="str">
        <f t="shared" si="49"/>
        <v/>
      </c>
    </row>
    <row r="1603" spans="1:7">
      <c r="A1603" s="57">
        <f>INDEX('1月'!$A$1:$E$2000,ROW()-$B$5+2,1)</f>
        <v>0</v>
      </c>
      <c r="B1603" s="55" t="str">
        <f>INDEX('1月'!$A$1:$E$2000,ROW()-$B$5+2,2)&amp;IF(INDEX('1月'!$A$1:$E$2000,ROW()-$B$5+2,3)="","","／"&amp;INDEX('1月'!$A$1:$E$2000,ROW()-$B$5+2,3))</f>
        <v/>
      </c>
      <c r="C1603" s="57">
        <f>INDEX('1月'!$A$1:$E$2000,ROW()-$B$5+2,4)</f>
        <v>0</v>
      </c>
      <c r="D1603" s="64">
        <f>INDEX('1月'!$A$1:$E$2000,ROW()-$B$5+2,5)</f>
        <v>0</v>
      </c>
      <c r="E1603" s="65">
        <f>DATE(設定・集計!$B$2,INT(A1603/100),A1603-INT(A1603/100)*100)</f>
        <v>43799</v>
      </c>
      <c r="F1603" t="str">
        <f t="shared" si="48"/>
        <v/>
      </c>
      <c r="G1603" t="str">
        <f t="shared" si="49"/>
        <v/>
      </c>
    </row>
    <row r="1604" spans="1:7">
      <c r="A1604" s="57">
        <f>INDEX('1月'!$A$1:$E$2000,ROW()-$B$5+2,1)</f>
        <v>0</v>
      </c>
      <c r="B1604" s="55" t="str">
        <f>INDEX('1月'!$A$1:$E$2000,ROW()-$B$5+2,2)&amp;IF(INDEX('1月'!$A$1:$E$2000,ROW()-$B$5+2,3)="","","／"&amp;INDEX('1月'!$A$1:$E$2000,ROW()-$B$5+2,3))</f>
        <v/>
      </c>
      <c r="C1604" s="57">
        <f>INDEX('1月'!$A$1:$E$2000,ROW()-$B$5+2,4)</f>
        <v>0</v>
      </c>
      <c r="D1604" s="64">
        <f>INDEX('1月'!$A$1:$E$2000,ROW()-$B$5+2,5)</f>
        <v>0</v>
      </c>
      <c r="E1604" s="65">
        <f>DATE(設定・集計!$B$2,INT(A1604/100),A1604-INT(A1604/100)*100)</f>
        <v>43799</v>
      </c>
      <c r="F1604" t="str">
        <f t="shared" si="48"/>
        <v/>
      </c>
      <c r="G1604" t="str">
        <f t="shared" si="49"/>
        <v/>
      </c>
    </row>
    <row r="1605" spans="1:7">
      <c r="A1605" s="57">
        <f>INDEX('1月'!$A$1:$E$2000,ROW()-$B$5+2,1)</f>
        <v>0</v>
      </c>
      <c r="B1605" s="55" t="str">
        <f>INDEX('1月'!$A$1:$E$2000,ROW()-$B$5+2,2)&amp;IF(INDEX('1月'!$A$1:$E$2000,ROW()-$B$5+2,3)="","","／"&amp;INDEX('1月'!$A$1:$E$2000,ROW()-$B$5+2,3))</f>
        <v/>
      </c>
      <c r="C1605" s="57">
        <f>INDEX('1月'!$A$1:$E$2000,ROW()-$B$5+2,4)</f>
        <v>0</v>
      </c>
      <c r="D1605" s="64">
        <f>INDEX('1月'!$A$1:$E$2000,ROW()-$B$5+2,5)</f>
        <v>0</v>
      </c>
      <c r="E1605" s="65">
        <f>DATE(設定・集計!$B$2,INT(A1605/100),A1605-INT(A1605/100)*100)</f>
        <v>43799</v>
      </c>
      <c r="F1605" t="str">
        <f t="shared" si="48"/>
        <v/>
      </c>
      <c r="G1605" t="str">
        <f t="shared" si="49"/>
        <v/>
      </c>
    </row>
    <row r="1606" spans="1:7">
      <c r="A1606" s="57">
        <f>INDEX('1月'!$A$1:$E$2000,ROW()-$B$5+2,1)</f>
        <v>0</v>
      </c>
      <c r="B1606" s="55" t="str">
        <f>INDEX('1月'!$A$1:$E$2000,ROW()-$B$5+2,2)&amp;IF(INDEX('1月'!$A$1:$E$2000,ROW()-$B$5+2,3)="","","／"&amp;INDEX('1月'!$A$1:$E$2000,ROW()-$B$5+2,3))</f>
        <v/>
      </c>
      <c r="C1606" s="57">
        <f>INDEX('1月'!$A$1:$E$2000,ROW()-$B$5+2,4)</f>
        <v>0</v>
      </c>
      <c r="D1606" s="64">
        <f>INDEX('1月'!$A$1:$E$2000,ROW()-$B$5+2,5)</f>
        <v>0</v>
      </c>
      <c r="E1606" s="65">
        <f>DATE(設定・集計!$B$2,INT(A1606/100),A1606-INT(A1606/100)*100)</f>
        <v>43799</v>
      </c>
      <c r="F1606" t="str">
        <f t="shared" si="48"/>
        <v/>
      </c>
      <c r="G1606" t="str">
        <f t="shared" si="49"/>
        <v/>
      </c>
    </row>
    <row r="1607" spans="1:7">
      <c r="A1607" s="57">
        <f>INDEX('1月'!$A$1:$E$2000,ROW()-$B$5+2,1)</f>
        <v>0</v>
      </c>
      <c r="B1607" s="55" t="str">
        <f>INDEX('1月'!$A$1:$E$2000,ROW()-$B$5+2,2)&amp;IF(INDEX('1月'!$A$1:$E$2000,ROW()-$B$5+2,3)="","","／"&amp;INDEX('1月'!$A$1:$E$2000,ROW()-$B$5+2,3))</f>
        <v/>
      </c>
      <c r="C1607" s="57">
        <f>INDEX('1月'!$A$1:$E$2000,ROW()-$B$5+2,4)</f>
        <v>0</v>
      </c>
      <c r="D1607" s="64">
        <f>INDEX('1月'!$A$1:$E$2000,ROW()-$B$5+2,5)</f>
        <v>0</v>
      </c>
      <c r="E1607" s="65">
        <f>DATE(設定・集計!$B$2,INT(A1607/100),A1607-INT(A1607/100)*100)</f>
        <v>43799</v>
      </c>
      <c r="F1607" t="str">
        <f t="shared" si="48"/>
        <v/>
      </c>
      <c r="G1607" t="str">
        <f t="shared" si="49"/>
        <v/>
      </c>
    </row>
    <row r="1608" spans="1:7">
      <c r="A1608" s="57">
        <f>INDEX('1月'!$A$1:$E$2000,ROW()-$B$5+2,1)</f>
        <v>0</v>
      </c>
      <c r="B1608" s="55" t="str">
        <f>INDEX('1月'!$A$1:$E$2000,ROW()-$B$5+2,2)&amp;IF(INDEX('1月'!$A$1:$E$2000,ROW()-$B$5+2,3)="","","／"&amp;INDEX('1月'!$A$1:$E$2000,ROW()-$B$5+2,3))</f>
        <v/>
      </c>
      <c r="C1608" s="57">
        <f>INDEX('1月'!$A$1:$E$2000,ROW()-$B$5+2,4)</f>
        <v>0</v>
      </c>
      <c r="D1608" s="64">
        <f>INDEX('1月'!$A$1:$E$2000,ROW()-$B$5+2,5)</f>
        <v>0</v>
      </c>
      <c r="E1608" s="65">
        <f>DATE(設定・集計!$B$2,INT(A1608/100),A1608-INT(A1608/100)*100)</f>
        <v>43799</v>
      </c>
      <c r="F1608" t="str">
        <f t="shared" si="48"/>
        <v/>
      </c>
      <c r="G1608" t="str">
        <f t="shared" si="49"/>
        <v/>
      </c>
    </row>
    <row r="1609" spans="1:7">
      <c r="A1609" s="57">
        <f>INDEX('1月'!$A$1:$E$2000,ROW()-$B$5+2,1)</f>
        <v>0</v>
      </c>
      <c r="B1609" s="55" t="str">
        <f>INDEX('1月'!$A$1:$E$2000,ROW()-$B$5+2,2)&amp;IF(INDEX('1月'!$A$1:$E$2000,ROW()-$B$5+2,3)="","","／"&amp;INDEX('1月'!$A$1:$E$2000,ROW()-$B$5+2,3))</f>
        <v/>
      </c>
      <c r="C1609" s="57">
        <f>INDEX('1月'!$A$1:$E$2000,ROW()-$B$5+2,4)</f>
        <v>0</v>
      </c>
      <c r="D1609" s="64">
        <f>INDEX('1月'!$A$1:$E$2000,ROW()-$B$5+2,5)</f>
        <v>0</v>
      </c>
      <c r="E1609" s="65">
        <f>DATE(設定・集計!$B$2,INT(A1609/100),A1609-INT(A1609/100)*100)</f>
        <v>43799</v>
      </c>
      <c r="F1609" t="str">
        <f t="shared" si="48"/>
        <v/>
      </c>
      <c r="G1609" t="str">
        <f t="shared" si="49"/>
        <v/>
      </c>
    </row>
    <row r="1610" spans="1:7">
      <c r="A1610" s="57">
        <f>INDEX('1月'!$A$1:$E$2000,ROW()-$B$5+2,1)</f>
        <v>0</v>
      </c>
      <c r="B1610" s="55" t="str">
        <f>INDEX('1月'!$A$1:$E$2000,ROW()-$B$5+2,2)&amp;IF(INDEX('1月'!$A$1:$E$2000,ROW()-$B$5+2,3)="","","／"&amp;INDEX('1月'!$A$1:$E$2000,ROW()-$B$5+2,3))</f>
        <v/>
      </c>
      <c r="C1610" s="57">
        <f>INDEX('1月'!$A$1:$E$2000,ROW()-$B$5+2,4)</f>
        <v>0</v>
      </c>
      <c r="D1610" s="64">
        <f>INDEX('1月'!$A$1:$E$2000,ROW()-$B$5+2,5)</f>
        <v>0</v>
      </c>
      <c r="E1610" s="65">
        <f>DATE(設定・集計!$B$2,INT(A1610/100),A1610-INT(A1610/100)*100)</f>
        <v>43799</v>
      </c>
      <c r="F1610" t="str">
        <f t="shared" si="48"/>
        <v/>
      </c>
      <c r="G1610" t="str">
        <f t="shared" si="49"/>
        <v/>
      </c>
    </row>
    <row r="1611" spans="1:7">
      <c r="A1611" s="57">
        <f>INDEX('1月'!$A$1:$E$2000,ROW()-$B$5+2,1)</f>
        <v>0</v>
      </c>
      <c r="B1611" s="55" t="str">
        <f>INDEX('1月'!$A$1:$E$2000,ROW()-$B$5+2,2)&amp;IF(INDEX('1月'!$A$1:$E$2000,ROW()-$B$5+2,3)="","","／"&amp;INDEX('1月'!$A$1:$E$2000,ROW()-$B$5+2,3))</f>
        <v/>
      </c>
      <c r="C1611" s="57">
        <f>INDEX('1月'!$A$1:$E$2000,ROW()-$B$5+2,4)</f>
        <v>0</v>
      </c>
      <c r="D1611" s="64">
        <f>INDEX('1月'!$A$1:$E$2000,ROW()-$B$5+2,5)</f>
        <v>0</v>
      </c>
      <c r="E1611" s="65">
        <f>DATE(設定・集計!$B$2,INT(A1611/100),A1611-INT(A1611/100)*100)</f>
        <v>43799</v>
      </c>
      <c r="F1611" t="str">
        <f t="shared" si="48"/>
        <v/>
      </c>
      <c r="G1611" t="str">
        <f t="shared" si="49"/>
        <v/>
      </c>
    </row>
    <row r="1612" spans="1:7">
      <c r="A1612" s="57">
        <f>INDEX('1月'!$A$1:$E$2000,ROW()-$B$5+2,1)</f>
        <v>0</v>
      </c>
      <c r="B1612" s="55" t="str">
        <f>INDEX('1月'!$A$1:$E$2000,ROW()-$B$5+2,2)&amp;IF(INDEX('1月'!$A$1:$E$2000,ROW()-$B$5+2,3)="","","／"&amp;INDEX('1月'!$A$1:$E$2000,ROW()-$B$5+2,3))</f>
        <v/>
      </c>
      <c r="C1612" s="57">
        <f>INDEX('1月'!$A$1:$E$2000,ROW()-$B$5+2,4)</f>
        <v>0</v>
      </c>
      <c r="D1612" s="64">
        <f>INDEX('1月'!$A$1:$E$2000,ROW()-$B$5+2,5)</f>
        <v>0</v>
      </c>
      <c r="E1612" s="65">
        <f>DATE(設定・集計!$B$2,INT(A1612/100),A1612-INT(A1612/100)*100)</f>
        <v>43799</v>
      </c>
      <c r="F1612" t="str">
        <f t="shared" si="48"/>
        <v/>
      </c>
      <c r="G1612" t="str">
        <f t="shared" si="49"/>
        <v/>
      </c>
    </row>
    <row r="1613" spans="1:7">
      <c r="A1613" s="57">
        <f>INDEX('1月'!$A$1:$E$2000,ROW()-$B$5+2,1)</f>
        <v>0</v>
      </c>
      <c r="B1613" s="55" t="str">
        <f>INDEX('1月'!$A$1:$E$2000,ROW()-$B$5+2,2)&amp;IF(INDEX('1月'!$A$1:$E$2000,ROW()-$B$5+2,3)="","","／"&amp;INDEX('1月'!$A$1:$E$2000,ROW()-$B$5+2,3))</f>
        <v/>
      </c>
      <c r="C1613" s="57">
        <f>INDEX('1月'!$A$1:$E$2000,ROW()-$B$5+2,4)</f>
        <v>0</v>
      </c>
      <c r="D1613" s="64">
        <f>INDEX('1月'!$A$1:$E$2000,ROW()-$B$5+2,5)</f>
        <v>0</v>
      </c>
      <c r="E1613" s="65">
        <f>DATE(設定・集計!$B$2,INT(A1613/100),A1613-INT(A1613/100)*100)</f>
        <v>43799</v>
      </c>
      <c r="F1613" t="str">
        <f t="shared" si="48"/>
        <v/>
      </c>
      <c r="G1613" t="str">
        <f t="shared" si="49"/>
        <v/>
      </c>
    </row>
    <row r="1614" spans="1:7">
      <c r="A1614" s="57">
        <f>INDEX('1月'!$A$1:$E$2000,ROW()-$B$5+2,1)</f>
        <v>0</v>
      </c>
      <c r="B1614" s="55" t="str">
        <f>INDEX('1月'!$A$1:$E$2000,ROW()-$B$5+2,2)&amp;IF(INDEX('1月'!$A$1:$E$2000,ROW()-$B$5+2,3)="","","／"&amp;INDEX('1月'!$A$1:$E$2000,ROW()-$B$5+2,3))</f>
        <v/>
      </c>
      <c r="C1614" s="57">
        <f>INDEX('1月'!$A$1:$E$2000,ROW()-$B$5+2,4)</f>
        <v>0</v>
      </c>
      <c r="D1614" s="64">
        <f>INDEX('1月'!$A$1:$E$2000,ROW()-$B$5+2,5)</f>
        <v>0</v>
      </c>
      <c r="E1614" s="65">
        <f>DATE(設定・集計!$B$2,INT(A1614/100),A1614-INT(A1614/100)*100)</f>
        <v>43799</v>
      </c>
      <c r="F1614" t="str">
        <f t="shared" si="48"/>
        <v/>
      </c>
      <c r="G1614" t="str">
        <f t="shared" si="49"/>
        <v/>
      </c>
    </row>
    <row r="1615" spans="1:7">
      <c r="A1615" s="57">
        <f>INDEX('1月'!$A$1:$E$2000,ROW()-$B$5+2,1)</f>
        <v>0</v>
      </c>
      <c r="B1615" s="55" t="str">
        <f>INDEX('1月'!$A$1:$E$2000,ROW()-$B$5+2,2)&amp;IF(INDEX('1月'!$A$1:$E$2000,ROW()-$B$5+2,3)="","","／"&amp;INDEX('1月'!$A$1:$E$2000,ROW()-$B$5+2,3))</f>
        <v/>
      </c>
      <c r="C1615" s="57">
        <f>INDEX('1月'!$A$1:$E$2000,ROW()-$B$5+2,4)</f>
        <v>0</v>
      </c>
      <c r="D1615" s="64">
        <f>INDEX('1月'!$A$1:$E$2000,ROW()-$B$5+2,5)</f>
        <v>0</v>
      </c>
      <c r="E1615" s="65">
        <f>DATE(設定・集計!$B$2,INT(A1615/100),A1615-INT(A1615/100)*100)</f>
        <v>43799</v>
      </c>
      <c r="F1615" t="str">
        <f t="shared" si="48"/>
        <v/>
      </c>
      <c r="G1615" t="str">
        <f t="shared" si="49"/>
        <v/>
      </c>
    </row>
    <row r="1616" spans="1:7">
      <c r="A1616" s="57">
        <f>INDEX('1月'!$A$1:$E$2000,ROW()-$B$5+2,1)</f>
        <v>0</v>
      </c>
      <c r="B1616" s="55" t="str">
        <f>INDEX('1月'!$A$1:$E$2000,ROW()-$B$5+2,2)&amp;IF(INDEX('1月'!$A$1:$E$2000,ROW()-$B$5+2,3)="","","／"&amp;INDEX('1月'!$A$1:$E$2000,ROW()-$B$5+2,3))</f>
        <v/>
      </c>
      <c r="C1616" s="57">
        <f>INDEX('1月'!$A$1:$E$2000,ROW()-$B$5+2,4)</f>
        <v>0</v>
      </c>
      <c r="D1616" s="64">
        <f>INDEX('1月'!$A$1:$E$2000,ROW()-$B$5+2,5)</f>
        <v>0</v>
      </c>
      <c r="E1616" s="65">
        <f>DATE(設定・集計!$B$2,INT(A1616/100),A1616-INT(A1616/100)*100)</f>
        <v>43799</v>
      </c>
      <c r="F1616" t="str">
        <f t="shared" si="48"/>
        <v/>
      </c>
      <c r="G1616" t="str">
        <f t="shared" si="49"/>
        <v/>
      </c>
    </row>
    <row r="1617" spans="1:7">
      <c r="A1617" s="57">
        <f>INDEX('1月'!$A$1:$E$2000,ROW()-$B$5+2,1)</f>
        <v>0</v>
      </c>
      <c r="B1617" s="55" t="str">
        <f>INDEX('1月'!$A$1:$E$2000,ROW()-$B$5+2,2)&amp;IF(INDEX('1月'!$A$1:$E$2000,ROW()-$B$5+2,3)="","","／"&amp;INDEX('1月'!$A$1:$E$2000,ROW()-$B$5+2,3))</f>
        <v/>
      </c>
      <c r="C1617" s="57">
        <f>INDEX('1月'!$A$1:$E$2000,ROW()-$B$5+2,4)</f>
        <v>0</v>
      </c>
      <c r="D1617" s="64">
        <f>INDEX('1月'!$A$1:$E$2000,ROW()-$B$5+2,5)</f>
        <v>0</v>
      </c>
      <c r="E1617" s="65">
        <f>DATE(設定・集計!$B$2,INT(A1617/100),A1617-INT(A1617/100)*100)</f>
        <v>43799</v>
      </c>
      <c r="F1617" t="str">
        <f t="shared" si="48"/>
        <v/>
      </c>
      <c r="G1617" t="str">
        <f t="shared" si="49"/>
        <v/>
      </c>
    </row>
    <row r="1618" spans="1:7">
      <c r="A1618" s="57">
        <f>INDEX('1月'!$A$1:$E$2000,ROW()-$B$5+2,1)</f>
        <v>0</v>
      </c>
      <c r="B1618" s="55" t="str">
        <f>INDEX('1月'!$A$1:$E$2000,ROW()-$B$5+2,2)&amp;IF(INDEX('1月'!$A$1:$E$2000,ROW()-$B$5+2,3)="","","／"&amp;INDEX('1月'!$A$1:$E$2000,ROW()-$B$5+2,3))</f>
        <v/>
      </c>
      <c r="C1618" s="57">
        <f>INDEX('1月'!$A$1:$E$2000,ROW()-$B$5+2,4)</f>
        <v>0</v>
      </c>
      <c r="D1618" s="64">
        <f>INDEX('1月'!$A$1:$E$2000,ROW()-$B$5+2,5)</f>
        <v>0</v>
      </c>
      <c r="E1618" s="65">
        <f>DATE(設定・集計!$B$2,INT(A1618/100),A1618-INT(A1618/100)*100)</f>
        <v>43799</v>
      </c>
      <c r="F1618" t="str">
        <f t="shared" si="48"/>
        <v/>
      </c>
      <c r="G1618" t="str">
        <f t="shared" si="49"/>
        <v/>
      </c>
    </row>
    <row r="1619" spans="1:7">
      <c r="A1619" s="57">
        <f>INDEX('1月'!$A$1:$E$2000,ROW()-$B$5+2,1)</f>
        <v>0</v>
      </c>
      <c r="B1619" s="55" t="str">
        <f>INDEX('1月'!$A$1:$E$2000,ROW()-$B$5+2,2)&amp;IF(INDEX('1月'!$A$1:$E$2000,ROW()-$B$5+2,3)="","","／"&amp;INDEX('1月'!$A$1:$E$2000,ROW()-$B$5+2,3))</f>
        <v/>
      </c>
      <c r="C1619" s="57">
        <f>INDEX('1月'!$A$1:$E$2000,ROW()-$B$5+2,4)</f>
        <v>0</v>
      </c>
      <c r="D1619" s="64">
        <f>INDEX('1月'!$A$1:$E$2000,ROW()-$B$5+2,5)</f>
        <v>0</v>
      </c>
      <c r="E1619" s="65">
        <f>DATE(設定・集計!$B$2,INT(A1619/100),A1619-INT(A1619/100)*100)</f>
        <v>43799</v>
      </c>
      <c r="F1619" t="str">
        <f t="shared" si="48"/>
        <v/>
      </c>
      <c r="G1619" t="str">
        <f t="shared" si="49"/>
        <v/>
      </c>
    </row>
    <row r="1620" spans="1:7">
      <c r="A1620" s="57">
        <f>INDEX('1月'!$A$1:$E$2000,ROW()-$B$5+2,1)</f>
        <v>0</v>
      </c>
      <c r="B1620" s="55" t="str">
        <f>INDEX('1月'!$A$1:$E$2000,ROW()-$B$5+2,2)&amp;IF(INDEX('1月'!$A$1:$E$2000,ROW()-$B$5+2,3)="","","／"&amp;INDEX('1月'!$A$1:$E$2000,ROW()-$B$5+2,3))</f>
        <v/>
      </c>
      <c r="C1620" s="57">
        <f>INDEX('1月'!$A$1:$E$2000,ROW()-$B$5+2,4)</f>
        <v>0</v>
      </c>
      <c r="D1620" s="64">
        <f>INDEX('1月'!$A$1:$E$2000,ROW()-$B$5+2,5)</f>
        <v>0</v>
      </c>
      <c r="E1620" s="65">
        <f>DATE(設定・集計!$B$2,INT(A1620/100),A1620-INT(A1620/100)*100)</f>
        <v>43799</v>
      </c>
      <c r="F1620" t="str">
        <f t="shared" si="48"/>
        <v/>
      </c>
      <c r="G1620" t="str">
        <f t="shared" si="49"/>
        <v/>
      </c>
    </row>
    <row r="1621" spans="1:7">
      <c r="A1621" s="57">
        <f>INDEX('1月'!$A$1:$E$2000,ROW()-$B$5+2,1)</f>
        <v>0</v>
      </c>
      <c r="B1621" s="55" t="str">
        <f>INDEX('1月'!$A$1:$E$2000,ROW()-$B$5+2,2)&amp;IF(INDEX('1月'!$A$1:$E$2000,ROW()-$B$5+2,3)="","","／"&amp;INDEX('1月'!$A$1:$E$2000,ROW()-$B$5+2,3))</f>
        <v/>
      </c>
      <c r="C1621" s="57">
        <f>INDEX('1月'!$A$1:$E$2000,ROW()-$B$5+2,4)</f>
        <v>0</v>
      </c>
      <c r="D1621" s="64">
        <f>INDEX('1月'!$A$1:$E$2000,ROW()-$B$5+2,5)</f>
        <v>0</v>
      </c>
      <c r="E1621" s="65">
        <f>DATE(設定・集計!$B$2,INT(A1621/100),A1621-INT(A1621/100)*100)</f>
        <v>43799</v>
      </c>
      <c r="F1621" t="str">
        <f t="shared" si="48"/>
        <v/>
      </c>
      <c r="G1621" t="str">
        <f t="shared" si="49"/>
        <v/>
      </c>
    </row>
    <row r="1622" spans="1:7">
      <c r="A1622" s="57">
        <f>INDEX('1月'!$A$1:$E$2000,ROW()-$B$5+2,1)</f>
        <v>0</v>
      </c>
      <c r="B1622" s="55" t="str">
        <f>INDEX('1月'!$A$1:$E$2000,ROW()-$B$5+2,2)&amp;IF(INDEX('1月'!$A$1:$E$2000,ROW()-$B$5+2,3)="","","／"&amp;INDEX('1月'!$A$1:$E$2000,ROW()-$B$5+2,3))</f>
        <v/>
      </c>
      <c r="C1622" s="57">
        <f>INDEX('1月'!$A$1:$E$2000,ROW()-$B$5+2,4)</f>
        <v>0</v>
      </c>
      <c r="D1622" s="64">
        <f>INDEX('1月'!$A$1:$E$2000,ROW()-$B$5+2,5)</f>
        <v>0</v>
      </c>
      <c r="E1622" s="65">
        <f>DATE(設定・集計!$B$2,INT(A1622/100),A1622-INT(A1622/100)*100)</f>
        <v>43799</v>
      </c>
      <c r="F1622" t="str">
        <f t="shared" si="48"/>
        <v/>
      </c>
      <c r="G1622" t="str">
        <f t="shared" si="49"/>
        <v/>
      </c>
    </row>
    <row r="1623" spans="1:7">
      <c r="A1623" s="57">
        <f>INDEX('1月'!$A$1:$E$2000,ROW()-$B$5+2,1)</f>
        <v>0</v>
      </c>
      <c r="B1623" s="55" t="str">
        <f>INDEX('1月'!$A$1:$E$2000,ROW()-$B$5+2,2)&amp;IF(INDEX('1月'!$A$1:$E$2000,ROW()-$B$5+2,3)="","","／"&amp;INDEX('1月'!$A$1:$E$2000,ROW()-$B$5+2,3))</f>
        <v/>
      </c>
      <c r="C1623" s="57">
        <f>INDEX('1月'!$A$1:$E$2000,ROW()-$B$5+2,4)</f>
        <v>0</v>
      </c>
      <c r="D1623" s="64">
        <f>INDEX('1月'!$A$1:$E$2000,ROW()-$B$5+2,5)</f>
        <v>0</v>
      </c>
      <c r="E1623" s="65">
        <f>DATE(設定・集計!$B$2,INT(A1623/100),A1623-INT(A1623/100)*100)</f>
        <v>43799</v>
      </c>
      <c r="F1623" t="str">
        <f t="shared" si="48"/>
        <v/>
      </c>
      <c r="G1623" t="str">
        <f t="shared" si="49"/>
        <v/>
      </c>
    </row>
    <row r="1624" spans="1:7">
      <c r="A1624" s="57">
        <f>INDEX('1月'!$A$1:$E$2000,ROW()-$B$5+2,1)</f>
        <v>0</v>
      </c>
      <c r="B1624" s="55" t="str">
        <f>INDEX('1月'!$A$1:$E$2000,ROW()-$B$5+2,2)&amp;IF(INDEX('1月'!$A$1:$E$2000,ROW()-$B$5+2,3)="","","／"&amp;INDEX('1月'!$A$1:$E$2000,ROW()-$B$5+2,3))</f>
        <v/>
      </c>
      <c r="C1624" s="57">
        <f>INDEX('1月'!$A$1:$E$2000,ROW()-$B$5+2,4)</f>
        <v>0</v>
      </c>
      <c r="D1624" s="64">
        <f>INDEX('1月'!$A$1:$E$2000,ROW()-$B$5+2,5)</f>
        <v>0</v>
      </c>
      <c r="E1624" s="65">
        <f>DATE(設定・集計!$B$2,INT(A1624/100),A1624-INT(A1624/100)*100)</f>
        <v>43799</v>
      </c>
      <c r="F1624" t="str">
        <f t="shared" si="48"/>
        <v/>
      </c>
      <c r="G1624" t="str">
        <f t="shared" si="49"/>
        <v/>
      </c>
    </row>
    <row r="1625" spans="1:7">
      <c r="A1625" s="57">
        <f>INDEX('1月'!$A$1:$E$2000,ROW()-$B$5+2,1)</f>
        <v>0</v>
      </c>
      <c r="B1625" s="55" t="str">
        <f>INDEX('1月'!$A$1:$E$2000,ROW()-$B$5+2,2)&amp;IF(INDEX('1月'!$A$1:$E$2000,ROW()-$B$5+2,3)="","","／"&amp;INDEX('1月'!$A$1:$E$2000,ROW()-$B$5+2,3))</f>
        <v/>
      </c>
      <c r="C1625" s="57">
        <f>INDEX('1月'!$A$1:$E$2000,ROW()-$B$5+2,4)</f>
        <v>0</v>
      </c>
      <c r="D1625" s="64">
        <f>INDEX('1月'!$A$1:$E$2000,ROW()-$B$5+2,5)</f>
        <v>0</v>
      </c>
      <c r="E1625" s="65">
        <f>DATE(設定・集計!$B$2,INT(A1625/100),A1625-INT(A1625/100)*100)</f>
        <v>43799</v>
      </c>
      <c r="F1625" t="str">
        <f t="shared" si="48"/>
        <v/>
      </c>
      <c r="G1625" t="str">
        <f t="shared" si="49"/>
        <v/>
      </c>
    </row>
    <row r="1626" spans="1:7">
      <c r="A1626" s="57">
        <f>INDEX('1月'!$A$1:$E$2000,ROW()-$B$5+2,1)</f>
        <v>0</v>
      </c>
      <c r="B1626" s="55" t="str">
        <f>INDEX('1月'!$A$1:$E$2000,ROW()-$B$5+2,2)&amp;IF(INDEX('1月'!$A$1:$E$2000,ROW()-$B$5+2,3)="","","／"&amp;INDEX('1月'!$A$1:$E$2000,ROW()-$B$5+2,3))</f>
        <v/>
      </c>
      <c r="C1626" s="57">
        <f>INDEX('1月'!$A$1:$E$2000,ROW()-$B$5+2,4)</f>
        <v>0</v>
      </c>
      <c r="D1626" s="64">
        <f>INDEX('1月'!$A$1:$E$2000,ROW()-$B$5+2,5)</f>
        <v>0</v>
      </c>
      <c r="E1626" s="65">
        <f>DATE(設定・集計!$B$2,INT(A1626/100),A1626-INT(A1626/100)*100)</f>
        <v>43799</v>
      </c>
      <c r="F1626" t="str">
        <f t="shared" si="48"/>
        <v/>
      </c>
      <c r="G1626" t="str">
        <f t="shared" si="49"/>
        <v/>
      </c>
    </row>
    <row r="1627" spans="1:7">
      <c r="A1627" s="57">
        <f>INDEX('1月'!$A$1:$E$2000,ROW()-$B$5+2,1)</f>
        <v>0</v>
      </c>
      <c r="B1627" s="55" t="str">
        <f>INDEX('1月'!$A$1:$E$2000,ROW()-$B$5+2,2)&amp;IF(INDEX('1月'!$A$1:$E$2000,ROW()-$B$5+2,3)="","","／"&amp;INDEX('1月'!$A$1:$E$2000,ROW()-$B$5+2,3))</f>
        <v/>
      </c>
      <c r="C1627" s="57">
        <f>INDEX('1月'!$A$1:$E$2000,ROW()-$B$5+2,4)</f>
        <v>0</v>
      </c>
      <c r="D1627" s="64">
        <f>INDEX('1月'!$A$1:$E$2000,ROW()-$B$5+2,5)</f>
        <v>0</v>
      </c>
      <c r="E1627" s="65">
        <f>DATE(設定・集計!$B$2,INT(A1627/100),A1627-INT(A1627/100)*100)</f>
        <v>43799</v>
      </c>
      <c r="F1627" t="str">
        <f t="shared" si="48"/>
        <v/>
      </c>
      <c r="G1627" t="str">
        <f t="shared" si="49"/>
        <v/>
      </c>
    </row>
    <row r="1628" spans="1:7">
      <c r="A1628" s="57">
        <f>INDEX('1月'!$A$1:$E$2000,ROW()-$B$5+2,1)</f>
        <v>0</v>
      </c>
      <c r="B1628" s="55" t="str">
        <f>INDEX('1月'!$A$1:$E$2000,ROW()-$B$5+2,2)&amp;IF(INDEX('1月'!$A$1:$E$2000,ROW()-$B$5+2,3)="","","／"&amp;INDEX('1月'!$A$1:$E$2000,ROW()-$B$5+2,3))</f>
        <v/>
      </c>
      <c r="C1628" s="57">
        <f>INDEX('1月'!$A$1:$E$2000,ROW()-$B$5+2,4)</f>
        <v>0</v>
      </c>
      <c r="D1628" s="64">
        <f>INDEX('1月'!$A$1:$E$2000,ROW()-$B$5+2,5)</f>
        <v>0</v>
      </c>
      <c r="E1628" s="65">
        <f>DATE(設定・集計!$B$2,INT(A1628/100),A1628-INT(A1628/100)*100)</f>
        <v>43799</v>
      </c>
      <c r="F1628" t="str">
        <f t="shared" si="48"/>
        <v/>
      </c>
      <c r="G1628" t="str">
        <f t="shared" si="49"/>
        <v/>
      </c>
    </row>
    <row r="1629" spans="1:7">
      <c r="A1629" s="57">
        <f>INDEX('1月'!$A$1:$E$2000,ROW()-$B$5+2,1)</f>
        <v>0</v>
      </c>
      <c r="B1629" s="55" t="str">
        <f>INDEX('1月'!$A$1:$E$2000,ROW()-$B$5+2,2)&amp;IF(INDEX('1月'!$A$1:$E$2000,ROW()-$B$5+2,3)="","","／"&amp;INDEX('1月'!$A$1:$E$2000,ROW()-$B$5+2,3))</f>
        <v/>
      </c>
      <c r="C1629" s="57">
        <f>INDEX('1月'!$A$1:$E$2000,ROW()-$B$5+2,4)</f>
        <v>0</v>
      </c>
      <c r="D1629" s="64">
        <f>INDEX('1月'!$A$1:$E$2000,ROW()-$B$5+2,5)</f>
        <v>0</v>
      </c>
      <c r="E1629" s="65">
        <f>DATE(設定・集計!$B$2,INT(A1629/100),A1629-INT(A1629/100)*100)</f>
        <v>43799</v>
      </c>
      <c r="F1629" t="str">
        <f t="shared" si="48"/>
        <v/>
      </c>
      <c r="G1629" t="str">
        <f t="shared" si="49"/>
        <v/>
      </c>
    </row>
    <row r="1630" spans="1:7">
      <c r="A1630" s="57">
        <f>INDEX('1月'!$A$1:$E$2000,ROW()-$B$5+2,1)</f>
        <v>0</v>
      </c>
      <c r="B1630" s="55" t="str">
        <f>INDEX('1月'!$A$1:$E$2000,ROW()-$B$5+2,2)&amp;IF(INDEX('1月'!$A$1:$E$2000,ROW()-$B$5+2,3)="","","／"&amp;INDEX('1月'!$A$1:$E$2000,ROW()-$B$5+2,3))</f>
        <v/>
      </c>
      <c r="C1630" s="57">
        <f>INDEX('1月'!$A$1:$E$2000,ROW()-$B$5+2,4)</f>
        <v>0</v>
      </c>
      <c r="D1630" s="64">
        <f>INDEX('1月'!$A$1:$E$2000,ROW()-$B$5+2,5)</f>
        <v>0</v>
      </c>
      <c r="E1630" s="65">
        <f>DATE(設定・集計!$B$2,INT(A1630/100),A1630-INT(A1630/100)*100)</f>
        <v>43799</v>
      </c>
      <c r="F1630" t="str">
        <f t="shared" si="48"/>
        <v/>
      </c>
      <c r="G1630" t="str">
        <f t="shared" si="49"/>
        <v/>
      </c>
    </row>
    <row r="1631" spans="1:7">
      <c r="A1631" s="57">
        <f>INDEX('1月'!$A$1:$E$2000,ROW()-$B$5+2,1)</f>
        <v>0</v>
      </c>
      <c r="B1631" s="55" t="str">
        <f>INDEX('1月'!$A$1:$E$2000,ROW()-$B$5+2,2)&amp;IF(INDEX('1月'!$A$1:$E$2000,ROW()-$B$5+2,3)="","","／"&amp;INDEX('1月'!$A$1:$E$2000,ROW()-$B$5+2,3))</f>
        <v/>
      </c>
      <c r="C1631" s="57">
        <f>INDEX('1月'!$A$1:$E$2000,ROW()-$B$5+2,4)</f>
        <v>0</v>
      </c>
      <c r="D1631" s="64">
        <f>INDEX('1月'!$A$1:$E$2000,ROW()-$B$5+2,5)</f>
        <v>0</v>
      </c>
      <c r="E1631" s="65">
        <f>DATE(設定・集計!$B$2,INT(A1631/100),A1631-INT(A1631/100)*100)</f>
        <v>43799</v>
      </c>
      <c r="F1631" t="str">
        <f t="shared" si="48"/>
        <v/>
      </c>
      <c r="G1631" t="str">
        <f t="shared" si="49"/>
        <v/>
      </c>
    </row>
    <row r="1632" spans="1:7">
      <c r="A1632" s="57">
        <f>INDEX('1月'!$A$1:$E$2000,ROW()-$B$5+2,1)</f>
        <v>0</v>
      </c>
      <c r="B1632" s="55" t="str">
        <f>INDEX('1月'!$A$1:$E$2000,ROW()-$B$5+2,2)&amp;IF(INDEX('1月'!$A$1:$E$2000,ROW()-$B$5+2,3)="","","／"&amp;INDEX('1月'!$A$1:$E$2000,ROW()-$B$5+2,3))</f>
        <v/>
      </c>
      <c r="C1632" s="57">
        <f>INDEX('1月'!$A$1:$E$2000,ROW()-$B$5+2,4)</f>
        <v>0</v>
      </c>
      <c r="D1632" s="64">
        <f>INDEX('1月'!$A$1:$E$2000,ROW()-$B$5+2,5)</f>
        <v>0</v>
      </c>
      <c r="E1632" s="65">
        <f>DATE(設定・集計!$B$2,INT(A1632/100),A1632-INT(A1632/100)*100)</f>
        <v>43799</v>
      </c>
      <c r="F1632" t="str">
        <f t="shared" si="48"/>
        <v/>
      </c>
      <c r="G1632" t="str">
        <f t="shared" si="49"/>
        <v/>
      </c>
    </row>
    <row r="1633" spans="1:7">
      <c r="A1633" s="57">
        <f>INDEX('1月'!$A$1:$E$2000,ROW()-$B$5+2,1)</f>
        <v>0</v>
      </c>
      <c r="B1633" s="55" t="str">
        <f>INDEX('1月'!$A$1:$E$2000,ROW()-$B$5+2,2)&amp;IF(INDEX('1月'!$A$1:$E$2000,ROW()-$B$5+2,3)="","","／"&amp;INDEX('1月'!$A$1:$E$2000,ROW()-$B$5+2,3))</f>
        <v/>
      </c>
      <c r="C1633" s="57">
        <f>INDEX('1月'!$A$1:$E$2000,ROW()-$B$5+2,4)</f>
        <v>0</v>
      </c>
      <c r="D1633" s="64">
        <f>INDEX('1月'!$A$1:$E$2000,ROW()-$B$5+2,5)</f>
        <v>0</v>
      </c>
      <c r="E1633" s="65">
        <f>DATE(設定・集計!$B$2,INT(A1633/100),A1633-INT(A1633/100)*100)</f>
        <v>43799</v>
      </c>
      <c r="F1633" t="str">
        <f t="shared" si="48"/>
        <v/>
      </c>
      <c r="G1633" t="str">
        <f t="shared" si="49"/>
        <v/>
      </c>
    </row>
    <row r="1634" spans="1:7">
      <c r="A1634" s="57">
        <f>INDEX('1月'!$A$1:$E$2000,ROW()-$B$5+2,1)</f>
        <v>0</v>
      </c>
      <c r="B1634" s="55" t="str">
        <f>INDEX('1月'!$A$1:$E$2000,ROW()-$B$5+2,2)&amp;IF(INDEX('1月'!$A$1:$E$2000,ROW()-$B$5+2,3)="","","／"&amp;INDEX('1月'!$A$1:$E$2000,ROW()-$B$5+2,3))</f>
        <v/>
      </c>
      <c r="C1634" s="57">
        <f>INDEX('1月'!$A$1:$E$2000,ROW()-$B$5+2,4)</f>
        <v>0</v>
      </c>
      <c r="D1634" s="64">
        <f>INDEX('1月'!$A$1:$E$2000,ROW()-$B$5+2,5)</f>
        <v>0</v>
      </c>
      <c r="E1634" s="65">
        <f>DATE(設定・集計!$B$2,INT(A1634/100),A1634-INT(A1634/100)*100)</f>
        <v>43799</v>
      </c>
      <c r="F1634" t="str">
        <f t="shared" si="48"/>
        <v/>
      </c>
      <c r="G1634" t="str">
        <f t="shared" si="49"/>
        <v/>
      </c>
    </row>
    <row r="1635" spans="1:7">
      <c r="A1635" s="57">
        <f>INDEX('1月'!$A$1:$E$2000,ROW()-$B$5+2,1)</f>
        <v>0</v>
      </c>
      <c r="B1635" s="55" t="str">
        <f>INDEX('1月'!$A$1:$E$2000,ROW()-$B$5+2,2)&amp;IF(INDEX('1月'!$A$1:$E$2000,ROW()-$B$5+2,3)="","","／"&amp;INDEX('1月'!$A$1:$E$2000,ROW()-$B$5+2,3))</f>
        <v/>
      </c>
      <c r="C1635" s="57">
        <f>INDEX('1月'!$A$1:$E$2000,ROW()-$B$5+2,4)</f>
        <v>0</v>
      </c>
      <c r="D1635" s="64">
        <f>INDEX('1月'!$A$1:$E$2000,ROW()-$B$5+2,5)</f>
        <v>0</v>
      </c>
      <c r="E1635" s="65">
        <f>DATE(設定・集計!$B$2,INT(A1635/100),A1635-INT(A1635/100)*100)</f>
        <v>43799</v>
      </c>
      <c r="F1635" t="str">
        <f t="shared" si="48"/>
        <v/>
      </c>
      <c r="G1635" t="str">
        <f t="shared" si="49"/>
        <v/>
      </c>
    </row>
    <row r="1636" spans="1:7">
      <c r="A1636" s="57">
        <f>INDEX('1月'!$A$1:$E$2000,ROW()-$B$5+2,1)</f>
        <v>0</v>
      </c>
      <c r="B1636" s="55" t="str">
        <f>INDEX('1月'!$A$1:$E$2000,ROW()-$B$5+2,2)&amp;IF(INDEX('1月'!$A$1:$E$2000,ROW()-$B$5+2,3)="","","／"&amp;INDEX('1月'!$A$1:$E$2000,ROW()-$B$5+2,3))</f>
        <v/>
      </c>
      <c r="C1636" s="57">
        <f>INDEX('1月'!$A$1:$E$2000,ROW()-$B$5+2,4)</f>
        <v>0</v>
      </c>
      <c r="D1636" s="64">
        <f>INDEX('1月'!$A$1:$E$2000,ROW()-$B$5+2,5)</f>
        <v>0</v>
      </c>
      <c r="E1636" s="65">
        <f>DATE(設定・集計!$B$2,INT(A1636/100),A1636-INT(A1636/100)*100)</f>
        <v>43799</v>
      </c>
      <c r="F1636" t="str">
        <f t="shared" si="48"/>
        <v/>
      </c>
      <c r="G1636" t="str">
        <f t="shared" si="49"/>
        <v/>
      </c>
    </row>
    <row r="1637" spans="1:7">
      <c r="A1637" s="57">
        <f>INDEX('1月'!$A$1:$E$2000,ROW()-$B$5+2,1)</f>
        <v>0</v>
      </c>
      <c r="B1637" s="55" t="str">
        <f>INDEX('1月'!$A$1:$E$2000,ROW()-$B$5+2,2)&amp;IF(INDEX('1月'!$A$1:$E$2000,ROW()-$B$5+2,3)="","","／"&amp;INDEX('1月'!$A$1:$E$2000,ROW()-$B$5+2,3))</f>
        <v/>
      </c>
      <c r="C1637" s="57">
        <f>INDEX('1月'!$A$1:$E$2000,ROW()-$B$5+2,4)</f>
        <v>0</v>
      </c>
      <c r="D1637" s="64">
        <f>INDEX('1月'!$A$1:$E$2000,ROW()-$B$5+2,5)</f>
        <v>0</v>
      </c>
      <c r="E1637" s="65">
        <f>DATE(設定・集計!$B$2,INT(A1637/100),A1637-INT(A1637/100)*100)</f>
        <v>43799</v>
      </c>
      <c r="F1637" t="str">
        <f t="shared" si="48"/>
        <v/>
      </c>
      <c r="G1637" t="str">
        <f t="shared" si="49"/>
        <v/>
      </c>
    </row>
    <row r="1638" spans="1:7">
      <c r="A1638" s="57">
        <f>INDEX('1月'!$A$1:$E$2000,ROW()-$B$5+2,1)</f>
        <v>0</v>
      </c>
      <c r="B1638" s="55" t="str">
        <f>INDEX('1月'!$A$1:$E$2000,ROW()-$B$5+2,2)&amp;IF(INDEX('1月'!$A$1:$E$2000,ROW()-$B$5+2,3)="","","／"&amp;INDEX('1月'!$A$1:$E$2000,ROW()-$B$5+2,3))</f>
        <v/>
      </c>
      <c r="C1638" s="57">
        <f>INDEX('1月'!$A$1:$E$2000,ROW()-$B$5+2,4)</f>
        <v>0</v>
      </c>
      <c r="D1638" s="64">
        <f>INDEX('1月'!$A$1:$E$2000,ROW()-$B$5+2,5)</f>
        <v>0</v>
      </c>
      <c r="E1638" s="65">
        <f>DATE(設定・集計!$B$2,INT(A1638/100),A1638-INT(A1638/100)*100)</f>
        <v>43799</v>
      </c>
      <c r="F1638" t="str">
        <f t="shared" ref="F1638:F1701" si="50">IF(A1638=0,"",A1638*10000+ROW())</f>
        <v/>
      </c>
      <c r="G1638" t="str">
        <f t="shared" si="49"/>
        <v/>
      </c>
    </row>
    <row r="1639" spans="1:7">
      <c r="A1639" s="57">
        <f>INDEX('1月'!$A$1:$E$2000,ROW()-$B$5+2,1)</f>
        <v>0</v>
      </c>
      <c r="B1639" s="55" t="str">
        <f>INDEX('1月'!$A$1:$E$2000,ROW()-$B$5+2,2)&amp;IF(INDEX('1月'!$A$1:$E$2000,ROW()-$B$5+2,3)="","","／"&amp;INDEX('1月'!$A$1:$E$2000,ROW()-$B$5+2,3))</f>
        <v/>
      </c>
      <c r="C1639" s="57">
        <f>INDEX('1月'!$A$1:$E$2000,ROW()-$B$5+2,4)</f>
        <v>0</v>
      </c>
      <c r="D1639" s="64">
        <f>INDEX('1月'!$A$1:$E$2000,ROW()-$B$5+2,5)</f>
        <v>0</v>
      </c>
      <c r="E1639" s="65">
        <f>DATE(設定・集計!$B$2,INT(A1639/100),A1639-INT(A1639/100)*100)</f>
        <v>43799</v>
      </c>
      <c r="F1639" t="str">
        <f t="shared" si="50"/>
        <v/>
      </c>
      <c r="G1639" t="str">
        <f t="shared" si="49"/>
        <v/>
      </c>
    </row>
    <row r="1640" spans="1:7">
      <c r="A1640" s="57">
        <f>INDEX('1月'!$A$1:$E$2000,ROW()-$B$5+2,1)</f>
        <v>0</v>
      </c>
      <c r="B1640" s="55" t="str">
        <f>INDEX('1月'!$A$1:$E$2000,ROW()-$B$5+2,2)&amp;IF(INDEX('1月'!$A$1:$E$2000,ROW()-$B$5+2,3)="","","／"&amp;INDEX('1月'!$A$1:$E$2000,ROW()-$B$5+2,3))</f>
        <v/>
      </c>
      <c r="C1640" s="57">
        <f>INDEX('1月'!$A$1:$E$2000,ROW()-$B$5+2,4)</f>
        <v>0</v>
      </c>
      <c r="D1640" s="64">
        <f>INDEX('1月'!$A$1:$E$2000,ROW()-$B$5+2,5)</f>
        <v>0</v>
      </c>
      <c r="E1640" s="65">
        <f>DATE(設定・集計!$B$2,INT(A1640/100),A1640-INT(A1640/100)*100)</f>
        <v>43799</v>
      </c>
      <c r="F1640" t="str">
        <f t="shared" si="50"/>
        <v/>
      </c>
      <c r="G1640" t="str">
        <f t="shared" si="49"/>
        <v/>
      </c>
    </row>
    <row r="1641" spans="1:7">
      <c r="A1641" s="57">
        <f>INDEX('1月'!$A$1:$E$2000,ROW()-$B$5+2,1)</f>
        <v>0</v>
      </c>
      <c r="B1641" s="55" t="str">
        <f>INDEX('1月'!$A$1:$E$2000,ROW()-$B$5+2,2)&amp;IF(INDEX('1月'!$A$1:$E$2000,ROW()-$B$5+2,3)="","","／"&amp;INDEX('1月'!$A$1:$E$2000,ROW()-$B$5+2,3))</f>
        <v/>
      </c>
      <c r="C1641" s="57">
        <f>INDEX('1月'!$A$1:$E$2000,ROW()-$B$5+2,4)</f>
        <v>0</v>
      </c>
      <c r="D1641" s="64">
        <f>INDEX('1月'!$A$1:$E$2000,ROW()-$B$5+2,5)</f>
        <v>0</v>
      </c>
      <c r="E1641" s="65">
        <f>DATE(設定・集計!$B$2,INT(A1641/100),A1641-INT(A1641/100)*100)</f>
        <v>43799</v>
      </c>
      <c r="F1641" t="str">
        <f t="shared" si="50"/>
        <v/>
      </c>
      <c r="G1641" t="str">
        <f t="shared" si="49"/>
        <v/>
      </c>
    </row>
    <row r="1642" spans="1:7">
      <c r="A1642" s="57">
        <f>INDEX('1月'!$A$1:$E$2000,ROW()-$B$5+2,1)</f>
        <v>0</v>
      </c>
      <c r="B1642" s="55" t="str">
        <f>INDEX('1月'!$A$1:$E$2000,ROW()-$B$5+2,2)&amp;IF(INDEX('1月'!$A$1:$E$2000,ROW()-$B$5+2,3)="","","／"&amp;INDEX('1月'!$A$1:$E$2000,ROW()-$B$5+2,3))</f>
        <v/>
      </c>
      <c r="C1642" s="57">
        <f>INDEX('1月'!$A$1:$E$2000,ROW()-$B$5+2,4)</f>
        <v>0</v>
      </c>
      <c r="D1642" s="64">
        <f>INDEX('1月'!$A$1:$E$2000,ROW()-$B$5+2,5)</f>
        <v>0</v>
      </c>
      <c r="E1642" s="65">
        <f>DATE(設定・集計!$B$2,INT(A1642/100),A1642-INT(A1642/100)*100)</f>
        <v>43799</v>
      </c>
      <c r="F1642" t="str">
        <f t="shared" si="50"/>
        <v/>
      </c>
      <c r="G1642" t="str">
        <f t="shared" si="49"/>
        <v/>
      </c>
    </row>
    <row r="1643" spans="1:7">
      <c r="A1643" s="57">
        <f>INDEX('1月'!$A$1:$E$2000,ROW()-$B$5+2,1)</f>
        <v>0</v>
      </c>
      <c r="B1643" s="55" t="str">
        <f>INDEX('1月'!$A$1:$E$2000,ROW()-$B$5+2,2)&amp;IF(INDEX('1月'!$A$1:$E$2000,ROW()-$B$5+2,3)="","","／"&amp;INDEX('1月'!$A$1:$E$2000,ROW()-$B$5+2,3))</f>
        <v/>
      </c>
      <c r="C1643" s="57">
        <f>INDEX('1月'!$A$1:$E$2000,ROW()-$B$5+2,4)</f>
        <v>0</v>
      </c>
      <c r="D1643" s="64">
        <f>INDEX('1月'!$A$1:$E$2000,ROW()-$B$5+2,5)</f>
        <v>0</v>
      </c>
      <c r="E1643" s="65">
        <f>DATE(設定・集計!$B$2,INT(A1643/100),A1643-INT(A1643/100)*100)</f>
        <v>43799</v>
      </c>
      <c r="F1643" t="str">
        <f t="shared" si="50"/>
        <v/>
      </c>
      <c r="G1643" t="str">
        <f t="shared" si="49"/>
        <v/>
      </c>
    </row>
    <row r="1644" spans="1:7">
      <c r="A1644" s="57">
        <f>INDEX('1月'!$A$1:$E$2000,ROW()-$B$5+2,1)</f>
        <v>0</v>
      </c>
      <c r="B1644" s="55" t="str">
        <f>INDEX('1月'!$A$1:$E$2000,ROW()-$B$5+2,2)&amp;IF(INDEX('1月'!$A$1:$E$2000,ROW()-$B$5+2,3)="","","／"&amp;INDEX('1月'!$A$1:$E$2000,ROW()-$B$5+2,3))</f>
        <v/>
      </c>
      <c r="C1644" s="57">
        <f>INDEX('1月'!$A$1:$E$2000,ROW()-$B$5+2,4)</f>
        <v>0</v>
      </c>
      <c r="D1644" s="64">
        <f>INDEX('1月'!$A$1:$E$2000,ROW()-$B$5+2,5)</f>
        <v>0</v>
      </c>
      <c r="E1644" s="65">
        <f>DATE(設定・集計!$B$2,INT(A1644/100),A1644-INT(A1644/100)*100)</f>
        <v>43799</v>
      </c>
      <c r="F1644" t="str">
        <f t="shared" si="50"/>
        <v/>
      </c>
      <c r="G1644" t="str">
        <f t="shared" si="49"/>
        <v/>
      </c>
    </row>
    <row r="1645" spans="1:7">
      <c r="A1645" s="57">
        <f>INDEX('1月'!$A$1:$E$2000,ROW()-$B$5+2,1)</f>
        <v>0</v>
      </c>
      <c r="B1645" s="55" t="str">
        <f>INDEX('1月'!$A$1:$E$2000,ROW()-$B$5+2,2)&amp;IF(INDEX('1月'!$A$1:$E$2000,ROW()-$B$5+2,3)="","","／"&amp;INDEX('1月'!$A$1:$E$2000,ROW()-$B$5+2,3))</f>
        <v/>
      </c>
      <c r="C1645" s="57">
        <f>INDEX('1月'!$A$1:$E$2000,ROW()-$B$5+2,4)</f>
        <v>0</v>
      </c>
      <c r="D1645" s="64">
        <f>INDEX('1月'!$A$1:$E$2000,ROW()-$B$5+2,5)</f>
        <v>0</v>
      </c>
      <c r="E1645" s="65">
        <f>DATE(設定・集計!$B$2,INT(A1645/100),A1645-INT(A1645/100)*100)</f>
        <v>43799</v>
      </c>
      <c r="F1645" t="str">
        <f t="shared" si="50"/>
        <v/>
      </c>
      <c r="G1645" t="str">
        <f t="shared" si="49"/>
        <v/>
      </c>
    </row>
    <row r="1646" spans="1:7">
      <c r="A1646" s="57">
        <f>INDEX('1月'!$A$1:$E$2000,ROW()-$B$5+2,1)</f>
        <v>0</v>
      </c>
      <c r="B1646" s="55" t="str">
        <f>INDEX('1月'!$A$1:$E$2000,ROW()-$B$5+2,2)&amp;IF(INDEX('1月'!$A$1:$E$2000,ROW()-$B$5+2,3)="","","／"&amp;INDEX('1月'!$A$1:$E$2000,ROW()-$B$5+2,3))</f>
        <v/>
      </c>
      <c r="C1646" s="57">
        <f>INDEX('1月'!$A$1:$E$2000,ROW()-$B$5+2,4)</f>
        <v>0</v>
      </c>
      <c r="D1646" s="64">
        <f>INDEX('1月'!$A$1:$E$2000,ROW()-$B$5+2,5)</f>
        <v>0</v>
      </c>
      <c r="E1646" s="65">
        <f>DATE(設定・集計!$B$2,INT(A1646/100),A1646-INT(A1646/100)*100)</f>
        <v>43799</v>
      </c>
      <c r="F1646" t="str">
        <f t="shared" si="50"/>
        <v/>
      </c>
      <c r="G1646" t="str">
        <f t="shared" si="49"/>
        <v/>
      </c>
    </row>
    <row r="1647" spans="1:7">
      <c r="A1647" s="57">
        <f>INDEX('1月'!$A$1:$E$2000,ROW()-$B$5+2,1)</f>
        <v>0</v>
      </c>
      <c r="B1647" s="55" t="str">
        <f>INDEX('1月'!$A$1:$E$2000,ROW()-$B$5+2,2)&amp;IF(INDEX('1月'!$A$1:$E$2000,ROW()-$B$5+2,3)="","","／"&amp;INDEX('1月'!$A$1:$E$2000,ROW()-$B$5+2,3))</f>
        <v/>
      </c>
      <c r="C1647" s="57">
        <f>INDEX('1月'!$A$1:$E$2000,ROW()-$B$5+2,4)</f>
        <v>0</v>
      </c>
      <c r="D1647" s="64">
        <f>INDEX('1月'!$A$1:$E$2000,ROW()-$B$5+2,5)</f>
        <v>0</v>
      </c>
      <c r="E1647" s="65">
        <f>DATE(設定・集計!$B$2,INT(A1647/100),A1647-INT(A1647/100)*100)</f>
        <v>43799</v>
      </c>
      <c r="F1647" t="str">
        <f t="shared" si="50"/>
        <v/>
      </c>
      <c r="G1647" t="str">
        <f t="shared" ref="G1647:G1710" si="51">IF(F1647="","",RANK(F1647,$F$46:$F$6000,1))</f>
        <v/>
      </c>
    </row>
    <row r="1648" spans="1:7">
      <c r="A1648" s="57">
        <f>INDEX('1月'!$A$1:$E$2000,ROW()-$B$5+2,1)</f>
        <v>0</v>
      </c>
      <c r="B1648" s="55" t="str">
        <f>INDEX('1月'!$A$1:$E$2000,ROW()-$B$5+2,2)&amp;IF(INDEX('1月'!$A$1:$E$2000,ROW()-$B$5+2,3)="","","／"&amp;INDEX('1月'!$A$1:$E$2000,ROW()-$B$5+2,3))</f>
        <v/>
      </c>
      <c r="C1648" s="57">
        <f>INDEX('1月'!$A$1:$E$2000,ROW()-$B$5+2,4)</f>
        <v>0</v>
      </c>
      <c r="D1648" s="64">
        <f>INDEX('1月'!$A$1:$E$2000,ROW()-$B$5+2,5)</f>
        <v>0</v>
      </c>
      <c r="E1648" s="65">
        <f>DATE(設定・集計!$B$2,INT(A1648/100),A1648-INT(A1648/100)*100)</f>
        <v>43799</v>
      </c>
      <c r="F1648" t="str">
        <f t="shared" si="50"/>
        <v/>
      </c>
      <c r="G1648" t="str">
        <f t="shared" si="51"/>
        <v/>
      </c>
    </row>
    <row r="1649" spans="1:7">
      <c r="A1649" s="57">
        <f>INDEX('1月'!$A$1:$E$2000,ROW()-$B$5+2,1)</f>
        <v>0</v>
      </c>
      <c r="B1649" s="55" t="str">
        <f>INDEX('1月'!$A$1:$E$2000,ROW()-$B$5+2,2)&amp;IF(INDEX('1月'!$A$1:$E$2000,ROW()-$B$5+2,3)="","","／"&amp;INDEX('1月'!$A$1:$E$2000,ROW()-$B$5+2,3))</f>
        <v/>
      </c>
      <c r="C1649" s="57">
        <f>INDEX('1月'!$A$1:$E$2000,ROW()-$B$5+2,4)</f>
        <v>0</v>
      </c>
      <c r="D1649" s="64">
        <f>INDEX('1月'!$A$1:$E$2000,ROW()-$B$5+2,5)</f>
        <v>0</v>
      </c>
      <c r="E1649" s="65">
        <f>DATE(設定・集計!$B$2,INT(A1649/100),A1649-INT(A1649/100)*100)</f>
        <v>43799</v>
      </c>
      <c r="F1649" t="str">
        <f t="shared" si="50"/>
        <v/>
      </c>
      <c r="G1649" t="str">
        <f t="shared" si="51"/>
        <v/>
      </c>
    </row>
    <row r="1650" spans="1:7">
      <c r="A1650" s="57">
        <f>INDEX('1月'!$A$1:$E$2000,ROW()-$B$5+2,1)</f>
        <v>0</v>
      </c>
      <c r="B1650" s="55" t="str">
        <f>INDEX('1月'!$A$1:$E$2000,ROW()-$B$5+2,2)&amp;IF(INDEX('1月'!$A$1:$E$2000,ROW()-$B$5+2,3)="","","／"&amp;INDEX('1月'!$A$1:$E$2000,ROW()-$B$5+2,3))</f>
        <v/>
      </c>
      <c r="C1650" s="57">
        <f>INDEX('1月'!$A$1:$E$2000,ROW()-$B$5+2,4)</f>
        <v>0</v>
      </c>
      <c r="D1650" s="64">
        <f>INDEX('1月'!$A$1:$E$2000,ROW()-$B$5+2,5)</f>
        <v>0</v>
      </c>
      <c r="E1650" s="65">
        <f>DATE(設定・集計!$B$2,INT(A1650/100),A1650-INT(A1650/100)*100)</f>
        <v>43799</v>
      </c>
      <c r="F1650" t="str">
        <f t="shared" si="50"/>
        <v/>
      </c>
      <c r="G1650" t="str">
        <f t="shared" si="51"/>
        <v/>
      </c>
    </row>
    <row r="1651" spans="1:7">
      <c r="A1651" s="57">
        <f>INDEX('1月'!$A$1:$E$2000,ROW()-$B$5+2,1)</f>
        <v>0</v>
      </c>
      <c r="B1651" s="55" t="str">
        <f>INDEX('1月'!$A$1:$E$2000,ROW()-$B$5+2,2)&amp;IF(INDEX('1月'!$A$1:$E$2000,ROW()-$B$5+2,3)="","","／"&amp;INDEX('1月'!$A$1:$E$2000,ROW()-$B$5+2,3))</f>
        <v/>
      </c>
      <c r="C1651" s="57">
        <f>INDEX('1月'!$A$1:$E$2000,ROW()-$B$5+2,4)</f>
        <v>0</v>
      </c>
      <c r="D1651" s="64">
        <f>INDEX('1月'!$A$1:$E$2000,ROW()-$B$5+2,5)</f>
        <v>0</v>
      </c>
      <c r="E1651" s="65">
        <f>DATE(設定・集計!$B$2,INT(A1651/100),A1651-INT(A1651/100)*100)</f>
        <v>43799</v>
      </c>
      <c r="F1651" t="str">
        <f t="shared" si="50"/>
        <v/>
      </c>
      <c r="G1651" t="str">
        <f t="shared" si="51"/>
        <v/>
      </c>
    </row>
    <row r="1652" spans="1:7">
      <c r="A1652" s="57">
        <f>INDEX('1月'!$A$1:$E$2000,ROW()-$B$5+2,1)</f>
        <v>0</v>
      </c>
      <c r="B1652" s="55" t="str">
        <f>INDEX('1月'!$A$1:$E$2000,ROW()-$B$5+2,2)&amp;IF(INDEX('1月'!$A$1:$E$2000,ROW()-$B$5+2,3)="","","／"&amp;INDEX('1月'!$A$1:$E$2000,ROW()-$B$5+2,3))</f>
        <v/>
      </c>
      <c r="C1652" s="57">
        <f>INDEX('1月'!$A$1:$E$2000,ROW()-$B$5+2,4)</f>
        <v>0</v>
      </c>
      <c r="D1652" s="64">
        <f>INDEX('1月'!$A$1:$E$2000,ROW()-$B$5+2,5)</f>
        <v>0</v>
      </c>
      <c r="E1652" s="65">
        <f>DATE(設定・集計!$B$2,INT(A1652/100),A1652-INT(A1652/100)*100)</f>
        <v>43799</v>
      </c>
      <c r="F1652" t="str">
        <f t="shared" si="50"/>
        <v/>
      </c>
      <c r="G1652" t="str">
        <f t="shared" si="51"/>
        <v/>
      </c>
    </row>
    <row r="1653" spans="1:7">
      <c r="A1653" s="57">
        <f>INDEX('1月'!$A$1:$E$2000,ROW()-$B$5+2,1)</f>
        <v>0</v>
      </c>
      <c r="B1653" s="55" t="str">
        <f>INDEX('1月'!$A$1:$E$2000,ROW()-$B$5+2,2)&amp;IF(INDEX('1月'!$A$1:$E$2000,ROW()-$B$5+2,3)="","","／"&amp;INDEX('1月'!$A$1:$E$2000,ROW()-$B$5+2,3))</f>
        <v/>
      </c>
      <c r="C1653" s="57">
        <f>INDEX('1月'!$A$1:$E$2000,ROW()-$B$5+2,4)</f>
        <v>0</v>
      </c>
      <c r="D1653" s="64">
        <f>INDEX('1月'!$A$1:$E$2000,ROW()-$B$5+2,5)</f>
        <v>0</v>
      </c>
      <c r="E1653" s="65">
        <f>DATE(設定・集計!$B$2,INT(A1653/100),A1653-INT(A1653/100)*100)</f>
        <v>43799</v>
      </c>
      <c r="F1653" t="str">
        <f t="shared" si="50"/>
        <v/>
      </c>
      <c r="G1653" t="str">
        <f t="shared" si="51"/>
        <v/>
      </c>
    </row>
    <row r="1654" spans="1:7">
      <c r="A1654" s="57">
        <f>INDEX('1月'!$A$1:$E$2000,ROW()-$B$5+2,1)</f>
        <v>0</v>
      </c>
      <c r="B1654" s="55" t="str">
        <f>INDEX('1月'!$A$1:$E$2000,ROW()-$B$5+2,2)&amp;IF(INDEX('1月'!$A$1:$E$2000,ROW()-$B$5+2,3)="","","／"&amp;INDEX('1月'!$A$1:$E$2000,ROW()-$B$5+2,3))</f>
        <v/>
      </c>
      <c r="C1654" s="57">
        <f>INDEX('1月'!$A$1:$E$2000,ROW()-$B$5+2,4)</f>
        <v>0</v>
      </c>
      <c r="D1654" s="64">
        <f>INDEX('1月'!$A$1:$E$2000,ROW()-$B$5+2,5)</f>
        <v>0</v>
      </c>
      <c r="E1654" s="65">
        <f>DATE(設定・集計!$B$2,INT(A1654/100),A1654-INT(A1654/100)*100)</f>
        <v>43799</v>
      </c>
      <c r="F1654" t="str">
        <f t="shared" si="50"/>
        <v/>
      </c>
      <c r="G1654" t="str">
        <f t="shared" si="51"/>
        <v/>
      </c>
    </row>
    <row r="1655" spans="1:7">
      <c r="A1655" s="57">
        <f>INDEX('1月'!$A$1:$E$2000,ROW()-$B$5+2,1)</f>
        <v>0</v>
      </c>
      <c r="B1655" s="55" t="str">
        <f>INDEX('1月'!$A$1:$E$2000,ROW()-$B$5+2,2)&amp;IF(INDEX('1月'!$A$1:$E$2000,ROW()-$B$5+2,3)="","","／"&amp;INDEX('1月'!$A$1:$E$2000,ROW()-$B$5+2,3))</f>
        <v/>
      </c>
      <c r="C1655" s="57">
        <f>INDEX('1月'!$A$1:$E$2000,ROW()-$B$5+2,4)</f>
        <v>0</v>
      </c>
      <c r="D1655" s="64">
        <f>INDEX('1月'!$A$1:$E$2000,ROW()-$B$5+2,5)</f>
        <v>0</v>
      </c>
      <c r="E1655" s="65">
        <f>DATE(設定・集計!$B$2,INT(A1655/100),A1655-INT(A1655/100)*100)</f>
        <v>43799</v>
      </c>
      <c r="F1655" t="str">
        <f t="shared" si="50"/>
        <v/>
      </c>
      <c r="G1655" t="str">
        <f t="shared" si="51"/>
        <v/>
      </c>
    </row>
    <row r="1656" spans="1:7">
      <c r="A1656" s="57">
        <f>INDEX('1月'!$A$1:$E$2000,ROW()-$B$5+2,1)</f>
        <v>0</v>
      </c>
      <c r="B1656" s="55" t="str">
        <f>INDEX('1月'!$A$1:$E$2000,ROW()-$B$5+2,2)&amp;IF(INDEX('1月'!$A$1:$E$2000,ROW()-$B$5+2,3)="","","／"&amp;INDEX('1月'!$A$1:$E$2000,ROW()-$B$5+2,3))</f>
        <v/>
      </c>
      <c r="C1656" s="57">
        <f>INDEX('1月'!$A$1:$E$2000,ROW()-$B$5+2,4)</f>
        <v>0</v>
      </c>
      <c r="D1656" s="64">
        <f>INDEX('1月'!$A$1:$E$2000,ROW()-$B$5+2,5)</f>
        <v>0</v>
      </c>
      <c r="E1656" s="65">
        <f>DATE(設定・集計!$B$2,INT(A1656/100),A1656-INT(A1656/100)*100)</f>
        <v>43799</v>
      </c>
      <c r="F1656" t="str">
        <f t="shared" si="50"/>
        <v/>
      </c>
      <c r="G1656" t="str">
        <f t="shared" si="51"/>
        <v/>
      </c>
    </row>
    <row r="1657" spans="1:7">
      <c r="A1657" s="57">
        <f>INDEX('1月'!$A$1:$E$2000,ROW()-$B$5+2,1)</f>
        <v>0</v>
      </c>
      <c r="B1657" s="55" t="str">
        <f>INDEX('1月'!$A$1:$E$2000,ROW()-$B$5+2,2)&amp;IF(INDEX('1月'!$A$1:$E$2000,ROW()-$B$5+2,3)="","","／"&amp;INDEX('1月'!$A$1:$E$2000,ROW()-$B$5+2,3))</f>
        <v/>
      </c>
      <c r="C1657" s="57">
        <f>INDEX('1月'!$A$1:$E$2000,ROW()-$B$5+2,4)</f>
        <v>0</v>
      </c>
      <c r="D1657" s="64">
        <f>INDEX('1月'!$A$1:$E$2000,ROW()-$B$5+2,5)</f>
        <v>0</v>
      </c>
      <c r="E1657" s="65">
        <f>DATE(設定・集計!$B$2,INT(A1657/100),A1657-INT(A1657/100)*100)</f>
        <v>43799</v>
      </c>
      <c r="F1657" t="str">
        <f t="shared" si="50"/>
        <v/>
      </c>
      <c r="G1657" t="str">
        <f t="shared" si="51"/>
        <v/>
      </c>
    </row>
    <row r="1658" spans="1:7">
      <c r="A1658" s="57">
        <f>INDEX('1月'!$A$1:$E$2000,ROW()-$B$5+2,1)</f>
        <v>0</v>
      </c>
      <c r="B1658" s="55" t="str">
        <f>INDEX('1月'!$A$1:$E$2000,ROW()-$B$5+2,2)&amp;IF(INDEX('1月'!$A$1:$E$2000,ROW()-$B$5+2,3)="","","／"&amp;INDEX('1月'!$A$1:$E$2000,ROW()-$B$5+2,3))</f>
        <v/>
      </c>
      <c r="C1658" s="57">
        <f>INDEX('1月'!$A$1:$E$2000,ROW()-$B$5+2,4)</f>
        <v>0</v>
      </c>
      <c r="D1658" s="64">
        <f>INDEX('1月'!$A$1:$E$2000,ROW()-$B$5+2,5)</f>
        <v>0</v>
      </c>
      <c r="E1658" s="65">
        <f>DATE(設定・集計!$B$2,INT(A1658/100),A1658-INT(A1658/100)*100)</f>
        <v>43799</v>
      </c>
      <c r="F1658" t="str">
        <f t="shared" si="50"/>
        <v/>
      </c>
      <c r="G1658" t="str">
        <f t="shared" si="51"/>
        <v/>
      </c>
    </row>
    <row r="1659" spans="1:7">
      <c r="A1659" s="57">
        <f>INDEX('1月'!$A$1:$E$2000,ROW()-$B$5+2,1)</f>
        <v>0</v>
      </c>
      <c r="B1659" s="55" t="str">
        <f>INDEX('1月'!$A$1:$E$2000,ROW()-$B$5+2,2)&amp;IF(INDEX('1月'!$A$1:$E$2000,ROW()-$B$5+2,3)="","","／"&amp;INDEX('1月'!$A$1:$E$2000,ROW()-$B$5+2,3))</f>
        <v/>
      </c>
      <c r="C1659" s="57">
        <f>INDEX('1月'!$A$1:$E$2000,ROW()-$B$5+2,4)</f>
        <v>0</v>
      </c>
      <c r="D1659" s="64">
        <f>INDEX('1月'!$A$1:$E$2000,ROW()-$B$5+2,5)</f>
        <v>0</v>
      </c>
      <c r="E1659" s="65">
        <f>DATE(設定・集計!$B$2,INT(A1659/100),A1659-INT(A1659/100)*100)</f>
        <v>43799</v>
      </c>
      <c r="F1659" t="str">
        <f t="shared" si="50"/>
        <v/>
      </c>
      <c r="G1659" t="str">
        <f t="shared" si="51"/>
        <v/>
      </c>
    </row>
    <row r="1660" spans="1:7">
      <c r="A1660" s="57">
        <f>INDEX('1月'!$A$1:$E$2000,ROW()-$B$5+2,1)</f>
        <v>0</v>
      </c>
      <c r="B1660" s="55" t="str">
        <f>INDEX('1月'!$A$1:$E$2000,ROW()-$B$5+2,2)&amp;IF(INDEX('1月'!$A$1:$E$2000,ROW()-$B$5+2,3)="","","／"&amp;INDEX('1月'!$A$1:$E$2000,ROW()-$B$5+2,3))</f>
        <v/>
      </c>
      <c r="C1660" s="57">
        <f>INDEX('1月'!$A$1:$E$2000,ROW()-$B$5+2,4)</f>
        <v>0</v>
      </c>
      <c r="D1660" s="64">
        <f>INDEX('1月'!$A$1:$E$2000,ROW()-$B$5+2,5)</f>
        <v>0</v>
      </c>
      <c r="E1660" s="65">
        <f>DATE(設定・集計!$B$2,INT(A1660/100),A1660-INT(A1660/100)*100)</f>
        <v>43799</v>
      </c>
      <c r="F1660" t="str">
        <f t="shared" si="50"/>
        <v/>
      </c>
      <c r="G1660" t="str">
        <f t="shared" si="51"/>
        <v/>
      </c>
    </row>
    <row r="1661" spans="1:7">
      <c r="A1661" s="57">
        <f>INDEX('1月'!$A$1:$E$2000,ROW()-$B$5+2,1)</f>
        <v>0</v>
      </c>
      <c r="B1661" s="55" t="str">
        <f>INDEX('1月'!$A$1:$E$2000,ROW()-$B$5+2,2)&amp;IF(INDEX('1月'!$A$1:$E$2000,ROW()-$B$5+2,3)="","","／"&amp;INDEX('1月'!$A$1:$E$2000,ROW()-$B$5+2,3))</f>
        <v/>
      </c>
      <c r="C1661" s="57">
        <f>INDEX('1月'!$A$1:$E$2000,ROW()-$B$5+2,4)</f>
        <v>0</v>
      </c>
      <c r="D1661" s="64">
        <f>INDEX('1月'!$A$1:$E$2000,ROW()-$B$5+2,5)</f>
        <v>0</v>
      </c>
      <c r="E1661" s="65">
        <f>DATE(設定・集計!$B$2,INT(A1661/100),A1661-INT(A1661/100)*100)</f>
        <v>43799</v>
      </c>
      <c r="F1661" t="str">
        <f t="shared" si="50"/>
        <v/>
      </c>
      <c r="G1661" t="str">
        <f t="shared" si="51"/>
        <v/>
      </c>
    </row>
    <row r="1662" spans="1:7">
      <c r="A1662" s="57">
        <f>INDEX('1月'!$A$1:$E$2000,ROW()-$B$5+2,1)</f>
        <v>0</v>
      </c>
      <c r="B1662" s="55" t="str">
        <f>INDEX('1月'!$A$1:$E$2000,ROW()-$B$5+2,2)&amp;IF(INDEX('1月'!$A$1:$E$2000,ROW()-$B$5+2,3)="","","／"&amp;INDEX('1月'!$A$1:$E$2000,ROW()-$B$5+2,3))</f>
        <v/>
      </c>
      <c r="C1662" s="57">
        <f>INDEX('1月'!$A$1:$E$2000,ROW()-$B$5+2,4)</f>
        <v>0</v>
      </c>
      <c r="D1662" s="64">
        <f>INDEX('1月'!$A$1:$E$2000,ROW()-$B$5+2,5)</f>
        <v>0</v>
      </c>
      <c r="E1662" s="65">
        <f>DATE(設定・集計!$B$2,INT(A1662/100),A1662-INT(A1662/100)*100)</f>
        <v>43799</v>
      </c>
      <c r="F1662" t="str">
        <f t="shared" si="50"/>
        <v/>
      </c>
      <c r="G1662" t="str">
        <f t="shared" si="51"/>
        <v/>
      </c>
    </row>
    <row r="1663" spans="1:7">
      <c r="A1663" s="57">
        <f>INDEX('1月'!$A$1:$E$2000,ROW()-$B$5+2,1)</f>
        <v>0</v>
      </c>
      <c r="B1663" s="55" t="str">
        <f>INDEX('1月'!$A$1:$E$2000,ROW()-$B$5+2,2)&amp;IF(INDEX('1月'!$A$1:$E$2000,ROW()-$B$5+2,3)="","","／"&amp;INDEX('1月'!$A$1:$E$2000,ROW()-$B$5+2,3))</f>
        <v/>
      </c>
      <c r="C1663" s="57">
        <f>INDEX('1月'!$A$1:$E$2000,ROW()-$B$5+2,4)</f>
        <v>0</v>
      </c>
      <c r="D1663" s="64">
        <f>INDEX('1月'!$A$1:$E$2000,ROW()-$B$5+2,5)</f>
        <v>0</v>
      </c>
      <c r="E1663" s="65">
        <f>DATE(設定・集計!$B$2,INT(A1663/100),A1663-INT(A1663/100)*100)</f>
        <v>43799</v>
      </c>
      <c r="F1663" t="str">
        <f t="shared" si="50"/>
        <v/>
      </c>
      <c r="G1663" t="str">
        <f t="shared" si="51"/>
        <v/>
      </c>
    </row>
    <row r="1664" spans="1:7">
      <c r="A1664" s="57">
        <f>INDEX('1月'!$A$1:$E$2000,ROW()-$B$5+2,1)</f>
        <v>0</v>
      </c>
      <c r="B1664" s="55" t="str">
        <f>INDEX('1月'!$A$1:$E$2000,ROW()-$B$5+2,2)&amp;IF(INDEX('1月'!$A$1:$E$2000,ROW()-$B$5+2,3)="","","／"&amp;INDEX('1月'!$A$1:$E$2000,ROW()-$B$5+2,3))</f>
        <v/>
      </c>
      <c r="C1664" s="57">
        <f>INDEX('1月'!$A$1:$E$2000,ROW()-$B$5+2,4)</f>
        <v>0</v>
      </c>
      <c r="D1664" s="64">
        <f>INDEX('1月'!$A$1:$E$2000,ROW()-$B$5+2,5)</f>
        <v>0</v>
      </c>
      <c r="E1664" s="65">
        <f>DATE(設定・集計!$B$2,INT(A1664/100),A1664-INT(A1664/100)*100)</f>
        <v>43799</v>
      </c>
      <c r="F1664" t="str">
        <f t="shared" si="50"/>
        <v/>
      </c>
      <c r="G1664" t="str">
        <f t="shared" si="51"/>
        <v/>
      </c>
    </row>
    <row r="1665" spans="1:7">
      <c r="A1665" s="57">
        <f>INDEX('1月'!$A$1:$E$2000,ROW()-$B$5+2,1)</f>
        <v>0</v>
      </c>
      <c r="B1665" s="55" t="str">
        <f>INDEX('1月'!$A$1:$E$2000,ROW()-$B$5+2,2)&amp;IF(INDEX('1月'!$A$1:$E$2000,ROW()-$B$5+2,3)="","","／"&amp;INDEX('1月'!$A$1:$E$2000,ROW()-$B$5+2,3))</f>
        <v/>
      </c>
      <c r="C1665" s="57">
        <f>INDEX('1月'!$A$1:$E$2000,ROW()-$B$5+2,4)</f>
        <v>0</v>
      </c>
      <c r="D1665" s="64">
        <f>INDEX('1月'!$A$1:$E$2000,ROW()-$B$5+2,5)</f>
        <v>0</v>
      </c>
      <c r="E1665" s="65">
        <f>DATE(設定・集計!$B$2,INT(A1665/100),A1665-INT(A1665/100)*100)</f>
        <v>43799</v>
      </c>
      <c r="F1665" t="str">
        <f t="shared" si="50"/>
        <v/>
      </c>
      <c r="G1665" t="str">
        <f t="shared" si="51"/>
        <v/>
      </c>
    </row>
    <row r="1666" spans="1:7">
      <c r="A1666" s="57">
        <f>INDEX('1月'!$A$1:$E$2000,ROW()-$B$5+2,1)</f>
        <v>0</v>
      </c>
      <c r="B1666" s="55" t="str">
        <f>INDEX('1月'!$A$1:$E$2000,ROW()-$B$5+2,2)&amp;IF(INDEX('1月'!$A$1:$E$2000,ROW()-$B$5+2,3)="","","／"&amp;INDEX('1月'!$A$1:$E$2000,ROW()-$B$5+2,3))</f>
        <v/>
      </c>
      <c r="C1666" s="57">
        <f>INDEX('1月'!$A$1:$E$2000,ROW()-$B$5+2,4)</f>
        <v>0</v>
      </c>
      <c r="D1666" s="64">
        <f>INDEX('1月'!$A$1:$E$2000,ROW()-$B$5+2,5)</f>
        <v>0</v>
      </c>
      <c r="E1666" s="65">
        <f>DATE(設定・集計!$B$2,INT(A1666/100),A1666-INT(A1666/100)*100)</f>
        <v>43799</v>
      </c>
      <c r="F1666" t="str">
        <f t="shared" si="50"/>
        <v/>
      </c>
      <c r="G1666" t="str">
        <f t="shared" si="51"/>
        <v/>
      </c>
    </row>
    <row r="1667" spans="1:7">
      <c r="A1667" s="57">
        <f>INDEX('1月'!$A$1:$E$2000,ROW()-$B$5+2,1)</f>
        <v>0</v>
      </c>
      <c r="B1667" s="55" t="str">
        <f>INDEX('1月'!$A$1:$E$2000,ROW()-$B$5+2,2)&amp;IF(INDEX('1月'!$A$1:$E$2000,ROW()-$B$5+2,3)="","","／"&amp;INDEX('1月'!$A$1:$E$2000,ROW()-$B$5+2,3))</f>
        <v/>
      </c>
      <c r="C1667" s="57">
        <f>INDEX('1月'!$A$1:$E$2000,ROW()-$B$5+2,4)</f>
        <v>0</v>
      </c>
      <c r="D1667" s="64">
        <f>INDEX('1月'!$A$1:$E$2000,ROW()-$B$5+2,5)</f>
        <v>0</v>
      </c>
      <c r="E1667" s="65">
        <f>DATE(設定・集計!$B$2,INT(A1667/100),A1667-INT(A1667/100)*100)</f>
        <v>43799</v>
      </c>
      <c r="F1667" t="str">
        <f t="shared" si="50"/>
        <v/>
      </c>
      <c r="G1667" t="str">
        <f t="shared" si="51"/>
        <v/>
      </c>
    </row>
    <row r="1668" spans="1:7">
      <c r="A1668" s="57">
        <f>INDEX('1月'!$A$1:$E$2000,ROW()-$B$5+2,1)</f>
        <v>0</v>
      </c>
      <c r="B1668" s="55" t="str">
        <f>INDEX('1月'!$A$1:$E$2000,ROW()-$B$5+2,2)&amp;IF(INDEX('1月'!$A$1:$E$2000,ROW()-$B$5+2,3)="","","／"&amp;INDEX('1月'!$A$1:$E$2000,ROW()-$B$5+2,3))</f>
        <v/>
      </c>
      <c r="C1668" s="57">
        <f>INDEX('1月'!$A$1:$E$2000,ROW()-$B$5+2,4)</f>
        <v>0</v>
      </c>
      <c r="D1668" s="64">
        <f>INDEX('1月'!$A$1:$E$2000,ROW()-$B$5+2,5)</f>
        <v>0</v>
      </c>
      <c r="E1668" s="65">
        <f>DATE(設定・集計!$B$2,INT(A1668/100),A1668-INT(A1668/100)*100)</f>
        <v>43799</v>
      </c>
      <c r="F1668" t="str">
        <f t="shared" si="50"/>
        <v/>
      </c>
      <c r="G1668" t="str">
        <f t="shared" si="51"/>
        <v/>
      </c>
    </row>
    <row r="1669" spans="1:7">
      <c r="A1669" s="57">
        <f>INDEX('1月'!$A$1:$E$2000,ROW()-$B$5+2,1)</f>
        <v>0</v>
      </c>
      <c r="B1669" s="55" t="str">
        <f>INDEX('1月'!$A$1:$E$2000,ROW()-$B$5+2,2)&amp;IF(INDEX('1月'!$A$1:$E$2000,ROW()-$B$5+2,3)="","","／"&amp;INDEX('1月'!$A$1:$E$2000,ROW()-$B$5+2,3))</f>
        <v/>
      </c>
      <c r="C1669" s="57">
        <f>INDEX('1月'!$A$1:$E$2000,ROW()-$B$5+2,4)</f>
        <v>0</v>
      </c>
      <c r="D1669" s="64">
        <f>INDEX('1月'!$A$1:$E$2000,ROW()-$B$5+2,5)</f>
        <v>0</v>
      </c>
      <c r="E1669" s="65">
        <f>DATE(設定・集計!$B$2,INT(A1669/100),A1669-INT(A1669/100)*100)</f>
        <v>43799</v>
      </c>
      <c r="F1669" t="str">
        <f t="shared" si="50"/>
        <v/>
      </c>
      <c r="G1669" t="str">
        <f t="shared" si="51"/>
        <v/>
      </c>
    </row>
    <row r="1670" spans="1:7">
      <c r="A1670" s="57">
        <f>INDEX('1月'!$A$1:$E$2000,ROW()-$B$5+2,1)</f>
        <v>0</v>
      </c>
      <c r="B1670" s="55" t="str">
        <f>INDEX('1月'!$A$1:$E$2000,ROW()-$B$5+2,2)&amp;IF(INDEX('1月'!$A$1:$E$2000,ROW()-$B$5+2,3)="","","／"&amp;INDEX('1月'!$A$1:$E$2000,ROW()-$B$5+2,3))</f>
        <v/>
      </c>
      <c r="C1670" s="57">
        <f>INDEX('1月'!$A$1:$E$2000,ROW()-$B$5+2,4)</f>
        <v>0</v>
      </c>
      <c r="D1670" s="64">
        <f>INDEX('1月'!$A$1:$E$2000,ROW()-$B$5+2,5)</f>
        <v>0</v>
      </c>
      <c r="E1670" s="65">
        <f>DATE(設定・集計!$B$2,INT(A1670/100),A1670-INT(A1670/100)*100)</f>
        <v>43799</v>
      </c>
      <c r="F1670" t="str">
        <f t="shared" si="50"/>
        <v/>
      </c>
      <c r="G1670" t="str">
        <f t="shared" si="51"/>
        <v/>
      </c>
    </row>
    <row r="1671" spans="1:7">
      <c r="A1671" s="57">
        <f>INDEX('1月'!$A$1:$E$2000,ROW()-$B$5+2,1)</f>
        <v>0</v>
      </c>
      <c r="B1671" s="55" t="str">
        <f>INDEX('1月'!$A$1:$E$2000,ROW()-$B$5+2,2)&amp;IF(INDEX('1月'!$A$1:$E$2000,ROW()-$B$5+2,3)="","","／"&amp;INDEX('1月'!$A$1:$E$2000,ROW()-$B$5+2,3))</f>
        <v/>
      </c>
      <c r="C1671" s="57">
        <f>INDEX('1月'!$A$1:$E$2000,ROW()-$B$5+2,4)</f>
        <v>0</v>
      </c>
      <c r="D1671" s="64">
        <f>INDEX('1月'!$A$1:$E$2000,ROW()-$B$5+2,5)</f>
        <v>0</v>
      </c>
      <c r="E1671" s="65">
        <f>DATE(設定・集計!$B$2,INT(A1671/100),A1671-INT(A1671/100)*100)</f>
        <v>43799</v>
      </c>
      <c r="F1671" t="str">
        <f t="shared" si="50"/>
        <v/>
      </c>
      <c r="G1671" t="str">
        <f t="shared" si="51"/>
        <v/>
      </c>
    </row>
    <row r="1672" spans="1:7">
      <c r="A1672" s="57">
        <f>INDEX('1月'!$A$1:$E$2000,ROW()-$B$5+2,1)</f>
        <v>0</v>
      </c>
      <c r="B1672" s="55" t="str">
        <f>INDEX('1月'!$A$1:$E$2000,ROW()-$B$5+2,2)&amp;IF(INDEX('1月'!$A$1:$E$2000,ROW()-$B$5+2,3)="","","／"&amp;INDEX('1月'!$A$1:$E$2000,ROW()-$B$5+2,3))</f>
        <v/>
      </c>
      <c r="C1672" s="57">
        <f>INDEX('1月'!$A$1:$E$2000,ROW()-$B$5+2,4)</f>
        <v>0</v>
      </c>
      <c r="D1672" s="64">
        <f>INDEX('1月'!$A$1:$E$2000,ROW()-$B$5+2,5)</f>
        <v>0</v>
      </c>
      <c r="E1672" s="65">
        <f>DATE(設定・集計!$B$2,INT(A1672/100),A1672-INT(A1672/100)*100)</f>
        <v>43799</v>
      </c>
      <c r="F1672" t="str">
        <f t="shared" si="50"/>
        <v/>
      </c>
      <c r="G1672" t="str">
        <f t="shared" si="51"/>
        <v/>
      </c>
    </row>
    <row r="1673" spans="1:7">
      <c r="A1673" s="57">
        <f>INDEX('1月'!$A$1:$E$2000,ROW()-$B$5+2,1)</f>
        <v>0</v>
      </c>
      <c r="B1673" s="55" t="str">
        <f>INDEX('1月'!$A$1:$E$2000,ROW()-$B$5+2,2)&amp;IF(INDEX('1月'!$A$1:$E$2000,ROW()-$B$5+2,3)="","","／"&amp;INDEX('1月'!$A$1:$E$2000,ROW()-$B$5+2,3))</f>
        <v/>
      </c>
      <c r="C1673" s="57">
        <f>INDEX('1月'!$A$1:$E$2000,ROW()-$B$5+2,4)</f>
        <v>0</v>
      </c>
      <c r="D1673" s="64">
        <f>INDEX('1月'!$A$1:$E$2000,ROW()-$B$5+2,5)</f>
        <v>0</v>
      </c>
      <c r="E1673" s="65">
        <f>DATE(設定・集計!$B$2,INT(A1673/100),A1673-INT(A1673/100)*100)</f>
        <v>43799</v>
      </c>
      <c r="F1673" t="str">
        <f t="shared" si="50"/>
        <v/>
      </c>
      <c r="G1673" t="str">
        <f t="shared" si="51"/>
        <v/>
      </c>
    </row>
    <row r="1674" spans="1:7">
      <c r="A1674" s="57">
        <f>INDEX('1月'!$A$1:$E$2000,ROW()-$B$5+2,1)</f>
        <v>0</v>
      </c>
      <c r="B1674" s="55" t="str">
        <f>INDEX('1月'!$A$1:$E$2000,ROW()-$B$5+2,2)&amp;IF(INDEX('1月'!$A$1:$E$2000,ROW()-$B$5+2,3)="","","／"&amp;INDEX('1月'!$A$1:$E$2000,ROW()-$B$5+2,3))</f>
        <v/>
      </c>
      <c r="C1674" s="57">
        <f>INDEX('1月'!$A$1:$E$2000,ROW()-$B$5+2,4)</f>
        <v>0</v>
      </c>
      <c r="D1674" s="64">
        <f>INDEX('1月'!$A$1:$E$2000,ROW()-$B$5+2,5)</f>
        <v>0</v>
      </c>
      <c r="E1674" s="65">
        <f>DATE(設定・集計!$B$2,INT(A1674/100),A1674-INT(A1674/100)*100)</f>
        <v>43799</v>
      </c>
      <c r="F1674" t="str">
        <f t="shared" si="50"/>
        <v/>
      </c>
      <c r="G1674" t="str">
        <f t="shared" si="51"/>
        <v/>
      </c>
    </row>
    <row r="1675" spans="1:7">
      <c r="A1675" s="57">
        <f>INDEX('1月'!$A$1:$E$2000,ROW()-$B$5+2,1)</f>
        <v>0</v>
      </c>
      <c r="B1675" s="55" t="str">
        <f>INDEX('1月'!$A$1:$E$2000,ROW()-$B$5+2,2)&amp;IF(INDEX('1月'!$A$1:$E$2000,ROW()-$B$5+2,3)="","","／"&amp;INDEX('1月'!$A$1:$E$2000,ROW()-$B$5+2,3))</f>
        <v/>
      </c>
      <c r="C1675" s="57">
        <f>INDEX('1月'!$A$1:$E$2000,ROW()-$B$5+2,4)</f>
        <v>0</v>
      </c>
      <c r="D1675" s="64">
        <f>INDEX('1月'!$A$1:$E$2000,ROW()-$B$5+2,5)</f>
        <v>0</v>
      </c>
      <c r="E1675" s="65">
        <f>DATE(設定・集計!$B$2,INT(A1675/100),A1675-INT(A1675/100)*100)</f>
        <v>43799</v>
      </c>
      <c r="F1675" t="str">
        <f t="shared" si="50"/>
        <v/>
      </c>
      <c r="G1675" t="str">
        <f t="shared" si="51"/>
        <v/>
      </c>
    </row>
    <row r="1676" spans="1:7">
      <c r="A1676" s="57">
        <f>INDEX('1月'!$A$1:$E$2000,ROW()-$B$5+2,1)</f>
        <v>0</v>
      </c>
      <c r="B1676" s="55" t="str">
        <f>INDEX('1月'!$A$1:$E$2000,ROW()-$B$5+2,2)&amp;IF(INDEX('1月'!$A$1:$E$2000,ROW()-$B$5+2,3)="","","／"&amp;INDEX('1月'!$A$1:$E$2000,ROW()-$B$5+2,3))</f>
        <v/>
      </c>
      <c r="C1676" s="57">
        <f>INDEX('1月'!$A$1:$E$2000,ROW()-$B$5+2,4)</f>
        <v>0</v>
      </c>
      <c r="D1676" s="64">
        <f>INDEX('1月'!$A$1:$E$2000,ROW()-$B$5+2,5)</f>
        <v>0</v>
      </c>
      <c r="E1676" s="65">
        <f>DATE(設定・集計!$B$2,INT(A1676/100),A1676-INT(A1676/100)*100)</f>
        <v>43799</v>
      </c>
      <c r="F1676" t="str">
        <f t="shared" si="50"/>
        <v/>
      </c>
      <c r="G1676" t="str">
        <f t="shared" si="51"/>
        <v/>
      </c>
    </row>
    <row r="1677" spans="1:7">
      <c r="A1677" s="57">
        <f>INDEX('1月'!$A$1:$E$2000,ROW()-$B$5+2,1)</f>
        <v>0</v>
      </c>
      <c r="B1677" s="55" t="str">
        <f>INDEX('1月'!$A$1:$E$2000,ROW()-$B$5+2,2)&amp;IF(INDEX('1月'!$A$1:$E$2000,ROW()-$B$5+2,3)="","","／"&amp;INDEX('1月'!$A$1:$E$2000,ROW()-$B$5+2,3))</f>
        <v/>
      </c>
      <c r="C1677" s="57">
        <f>INDEX('1月'!$A$1:$E$2000,ROW()-$B$5+2,4)</f>
        <v>0</v>
      </c>
      <c r="D1677" s="64">
        <f>INDEX('1月'!$A$1:$E$2000,ROW()-$B$5+2,5)</f>
        <v>0</v>
      </c>
      <c r="E1677" s="65">
        <f>DATE(設定・集計!$B$2,INT(A1677/100),A1677-INT(A1677/100)*100)</f>
        <v>43799</v>
      </c>
      <c r="F1677" t="str">
        <f t="shared" si="50"/>
        <v/>
      </c>
      <c r="G1677" t="str">
        <f t="shared" si="51"/>
        <v/>
      </c>
    </row>
    <row r="1678" spans="1:7">
      <c r="A1678" s="57">
        <f>INDEX('1月'!$A$1:$E$2000,ROW()-$B$5+2,1)</f>
        <v>0</v>
      </c>
      <c r="B1678" s="55" t="str">
        <f>INDEX('1月'!$A$1:$E$2000,ROW()-$B$5+2,2)&amp;IF(INDEX('1月'!$A$1:$E$2000,ROW()-$B$5+2,3)="","","／"&amp;INDEX('1月'!$A$1:$E$2000,ROW()-$B$5+2,3))</f>
        <v/>
      </c>
      <c r="C1678" s="57">
        <f>INDEX('1月'!$A$1:$E$2000,ROW()-$B$5+2,4)</f>
        <v>0</v>
      </c>
      <c r="D1678" s="64">
        <f>INDEX('1月'!$A$1:$E$2000,ROW()-$B$5+2,5)</f>
        <v>0</v>
      </c>
      <c r="E1678" s="65">
        <f>DATE(設定・集計!$B$2,INT(A1678/100),A1678-INT(A1678/100)*100)</f>
        <v>43799</v>
      </c>
      <c r="F1678" t="str">
        <f t="shared" si="50"/>
        <v/>
      </c>
      <c r="G1678" t="str">
        <f t="shared" si="51"/>
        <v/>
      </c>
    </row>
    <row r="1679" spans="1:7">
      <c r="A1679" s="57">
        <f>INDEX('1月'!$A$1:$E$2000,ROW()-$B$5+2,1)</f>
        <v>0</v>
      </c>
      <c r="B1679" s="55" t="str">
        <f>INDEX('1月'!$A$1:$E$2000,ROW()-$B$5+2,2)&amp;IF(INDEX('1月'!$A$1:$E$2000,ROW()-$B$5+2,3)="","","／"&amp;INDEX('1月'!$A$1:$E$2000,ROW()-$B$5+2,3))</f>
        <v/>
      </c>
      <c r="C1679" s="57">
        <f>INDEX('1月'!$A$1:$E$2000,ROW()-$B$5+2,4)</f>
        <v>0</v>
      </c>
      <c r="D1679" s="64">
        <f>INDEX('1月'!$A$1:$E$2000,ROW()-$B$5+2,5)</f>
        <v>0</v>
      </c>
      <c r="E1679" s="65">
        <f>DATE(設定・集計!$B$2,INT(A1679/100),A1679-INT(A1679/100)*100)</f>
        <v>43799</v>
      </c>
      <c r="F1679" t="str">
        <f t="shared" si="50"/>
        <v/>
      </c>
      <c r="G1679" t="str">
        <f t="shared" si="51"/>
        <v/>
      </c>
    </row>
    <row r="1680" spans="1:7">
      <c r="A1680" s="57">
        <f>INDEX('1月'!$A$1:$E$2000,ROW()-$B$5+2,1)</f>
        <v>0</v>
      </c>
      <c r="B1680" s="55" t="str">
        <f>INDEX('1月'!$A$1:$E$2000,ROW()-$B$5+2,2)&amp;IF(INDEX('1月'!$A$1:$E$2000,ROW()-$B$5+2,3)="","","／"&amp;INDEX('1月'!$A$1:$E$2000,ROW()-$B$5+2,3))</f>
        <v/>
      </c>
      <c r="C1680" s="57">
        <f>INDEX('1月'!$A$1:$E$2000,ROW()-$B$5+2,4)</f>
        <v>0</v>
      </c>
      <c r="D1680" s="64">
        <f>INDEX('1月'!$A$1:$E$2000,ROW()-$B$5+2,5)</f>
        <v>0</v>
      </c>
      <c r="E1680" s="65">
        <f>DATE(設定・集計!$B$2,INT(A1680/100),A1680-INT(A1680/100)*100)</f>
        <v>43799</v>
      </c>
      <c r="F1680" t="str">
        <f t="shared" si="50"/>
        <v/>
      </c>
      <c r="G1680" t="str">
        <f t="shared" si="51"/>
        <v/>
      </c>
    </row>
    <row r="1681" spans="1:7">
      <c r="A1681" s="57">
        <f>INDEX('1月'!$A$1:$E$2000,ROW()-$B$5+2,1)</f>
        <v>0</v>
      </c>
      <c r="B1681" s="55" t="str">
        <f>INDEX('1月'!$A$1:$E$2000,ROW()-$B$5+2,2)&amp;IF(INDEX('1月'!$A$1:$E$2000,ROW()-$B$5+2,3)="","","／"&amp;INDEX('1月'!$A$1:$E$2000,ROW()-$B$5+2,3))</f>
        <v/>
      </c>
      <c r="C1681" s="57">
        <f>INDEX('1月'!$A$1:$E$2000,ROW()-$B$5+2,4)</f>
        <v>0</v>
      </c>
      <c r="D1681" s="64">
        <f>INDEX('1月'!$A$1:$E$2000,ROW()-$B$5+2,5)</f>
        <v>0</v>
      </c>
      <c r="E1681" s="65">
        <f>DATE(設定・集計!$B$2,INT(A1681/100),A1681-INT(A1681/100)*100)</f>
        <v>43799</v>
      </c>
      <c r="F1681" t="str">
        <f t="shared" si="50"/>
        <v/>
      </c>
      <c r="G1681" t="str">
        <f t="shared" si="51"/>
        <v/>
      </c>
    </row>
    <row r="1682" spans="1:7">
      <c r="A1682" s="57">
        <f>INDEX('1月'!$A$1:$E$2000,ROW()-$B$5+2,1)</f>
        <v>0</v>
      </c>
      <c r="B1682" s="55" t="str">
        <f>INDEX('1月'!$A$1:$E$2000,ROW()-$B$5+2,2)&amp;IF(INDEX('1月'!$A$1:$E$2000,ROW()-$B$5+2,3)="","","／"&amp;INDEX('1月'!$A$1:$E$2000,ROW()-$B$5+2,3))</f>
        <v/>
      </c>
      <c r="C1682" s="57">
        <f>INDEX('1月'!$A$1:$E$2000,ROW()-$B$5+2,4)</f>
        <v>0</v>
      </c>
      <c r="D1682" s="64">
        <f>INDEX('1月'!$A$1:$E$2000,ROW()-$B$5+2,5)</f>
        <v>0</v>
      </c>
      <c r="E1682" s="65">
        <f>DATE(設定・集計!$B$2,INT(A1682/100),A1682-INT(A1682/100)*100)</f>
        <v>43799</v>
      </c>
      <c r="F1682" t="str">
        <f t="shared" si="50"/>
        <v/>
      </c>
      <c r="G1682" t="str">
        <f t="shared" si="51"/>
        <v/>
      </c>
    </row>
    <row r="1683" spans="1:7">
      <c r="A1683" s="57">
        <f>INDEX('1月'!$A$1:$E$2000,ROW()-$B$5+2,1)</f>
        <v>0</v>
      </c>
      <c r="B1683" s="55" t="str">
        <f>INDEX('1月'!$A$1:$E$2000,ROW()-$B$5+2,2)&amp;IF(INDEX('1月'!$A$1:$E$2000,ROW()-$B$5+2,3)="","","／"&amp;INDEX('1月'!$A$1:$E$2000,ROW()-$B$5+2,3))</f>
        <v/>
      </c>
      <c r="C1683" s="57">
        <f>INDEX('1月'!$A$1:$E$2000,ROW()-$B$5+2,4)</f>
        <v>0</v>
      </c>
      <c r="D1683" s="64">
        <f>INDEX('1月'!$A$1:$E$2000,ROW()-$B$5+2,5)</f>
        <v>0</v>
      </c>
      <c r="E1683" s="65">
        <f>DATE(設定・集計!$B$2,INT(A1683/100),A1683-INT(A1683/100)*100)</f>
        <v>43799</v>
      </c>
      <c r="F1683" t="str">
        <f t="shared" si="50"/>
        <v/>
      </c>
      <c r="G1683" t="str">
        <f t="shared" si="51"/>
        <v/>
      </c>
    </row>
    <row r="1684" spans="1:7">
      <c r="A1684" s="57">
        <f>INDEX('1月'!$A$1:$E$2000,ROW()-$B$5+2,1)</f>
        <v>0</v>
      </c>
      <c r="B1684" s="55" t="str">
        <f>INDEX('1月'!$A$1:$E$2000,ROW()-$B$5+2,2)&amp;IF(INDEX('1月'!$A$1:$E$2000,ROW()-$B$5+2,3)="","","／"&amp;INDEX('1月'!$A$1:$E$2000,ROW()-$B$5+2,3))</f>
        <v/>
      </c>
      <c r="C1684" s="57">
        <f>INDEX('1月'!$A$1:$E$2000,ROW()-$B$5+2,4)</f>
        <v>0</v>
      </c>
      <c r="D1684" s="64">
        <f>INDEX('1月'!$A$1:$E$2000,ROW()-$B$5+2,5)</f>
        <v>0</v>
      </c>
      <c r="E1684" s="65">
        <f>DATE(設定・集計!$B$2,INT(A1684/100),A1684-INT(A1684/100)*100)</f>
        <v>43799</v>
      </c>
      <c r="F1684" t="str">
        <f t="shared" si="50"/>
        <v/>
      </c>
      <c r="G1684" t="str">
        <f t="shared" si="51"/>
        <v/>
      </c>
    </row>
    <row r="1685" spans="1:7">
      <c r="A1685" s="57">
        <f>INDEX('1月'!$A$1:$E$2000,ROW()-$B$5+2,1)</f>
        <v>0</v>
      </c>
      <c r="B1685" s="55" t="str">
        <f>INDEX('1月'!$A$1:$E$2000,ROW()-$B$5+2,2)&amp;IF(INDEX('1月'!$A$1:$E$2000,ROW()-$B$5+2,3)="","","／"&amp;INDEX('1月'!$A$1:$E$2000,ROW()-$B$5+2,3))</f>
        <v/>
      </c>
      <c r="C1685" s="57">
        <f>INDEX('1月'!$A$1:$E$2000,ROW()-$B$5+2,4)</f>
        <v>0</v>
      </c>
      <c r="D1685" s="64">
        <f>INDEX('1月'!$A$1:$E$2000,ROW()-$B$5+2,5)</f>
        <v>0</v>
      </c>
      <c r="E1685" s="65">
        <f>DATE(設定・集計!$B$2,INT(A1685/100),A1685-INT(A1685/100)*100)</f>
        <v>43799</v>
      </c>
      <c r="F1685" t="str">
        <f t="shared" si="50"/>
        <v/>
      </c>
      <c r="G1685" t="str">
        <f t="shared" si="51"/>
        <v/>
      </c>
    </row>
    <row r="1686" spans="1:7">
      <c r="A1686" s="57">
        <f>INDEX('1月'!$A$1:$E$2000,ROW()-$B$5+2,1)</f>
        <v>0</v>
      </c>
      <c r="B1686" s="55" t="str">
        <f>INDEX('1月'!$A$1:$E$2000,ROW()-$B$5+2,2)&amp;IF(INDEX('1月'!$A$1:$E$2000,ROW()-$B$5+2,3)="","","／"&amp;INDEX('1月'!$A$1:$E$2000,ROW()-$B$5+2,3))</f>
        <v/>
      </c>
      <c r="C1686" s="57">
        <f>INDEX('1月'!$A$1:$E$2000,ROW()-$B$5+2,4)</f>
        <v>0</v>
      </c>
      <c r="D1686" s="64">
        <f>INDEX('1月'!$A$1:$E$2000,ROW()-$B$5+2,5)</f>
        <v>0</v>
      </c>
      <c r="E1686" s="65">
        <f>DATE(設定・集計!$B$2,INT(A1686/100),A1686-INT(A1686/100)*100)</f>
        <v>43799</v>
      </c>
      <c r="F1686" t="str">
        <f t="shared" si="50"/>
        <v/>
      </c>
      <c r="G1686" t="str">
        <f t="shared" si="51"/>
        <v/>
      </c>
    </row>
    <row r="1687" spans="1:7">
      <c r="A1687" s="57">
        <f>INDEX('1月'!$A$1:$E$2000,ROW()-$B$5+2,1)</f>
        <v>0</v>
      </c>
      <c r="B1687" s="55" t="str">
        <f>INDEX('1月'!$A$1:$E$2000,ROW()-$B$5+2,2)&amp;IF(INDEX('1月'!$A$1:$E$2000,ROW()-$B$5+2,3)="","","／"&amp;INDEX('1月'!$A$1:$E$2000,ROW()-$B$5+2,3))</f>
        <v/>
      </c>
      <c r="C1687" s="57">
        <f>INDEX('1月'!$A$1:$E$2000,ROW()-$B$5+2,4)</f>
        <v>0</v>
      </c>
      <c r="D1687" s="64">
        <f>INDEX('1月'!$A$1:$E$2000,ROW()-$B$5+2,5)</f>
        <v>0</v>
      </c>
      <c r="E1687" s="65">
        <f>DATE(設定・集計!$B$2,INT(A1687/100),A1687-INT(A1687/100)*100)</f>
        <v>43799</v>
      </c>
      <c r="F1687" t="str">
        <f t="shared" si="50"/>
        <v/>
      </c>
      <c r="G1687" t="str">
        <f t="shared" si="51"/>
        <v/>
      </c>
    </row>
    <row r="1688" spans="1:7">
      <c r="A1688" s="57">
        <f>INDEX('1月'!$A$1:$E$2000,ROW()-$B$5+2,1)</f>
        <v>0</v>
      </c>
      <c r="B1688" s="55" t="str">
        <f>INDEX('1月'!$A$1:$E$2000,ROW()-$B$5+2,2)&amp;IF(INDEX('1月'!$A$1:$E$2000,ROW()-$B$5+2,3)="","","／"&amp;INDEX('1月'!$A$1:$E$2000,ROW()-$B$5+2,3))</f>
        <v/>
      </c>
      <c r="C1688" s="57">
        <f>INDEX('1月'!$A$1:$E$2000,ROW()-$B$5+2,4)</f>
        <v>0</v>
      </c>
      <c r="D1688" s="64">
        <f>INDEX('1月'!$A$1:$E$2000,ROW()-$B$5+2,5)</f>
        <v>0</v>
      </c>
      <c r="E1688" s="65">
        <f>DATE(設定・集計!$B$2,INT(A1688/100),A1688-INT(A1688/100)*100)</f>
        <v>43799</v>
      </c>
      <c r="F1688" t="str">
        <f t="shared" si="50"/>
        <v/>
      </c>
      <c r="G1688" t="str">
        <f t="shared" si="51"/>
        <v/>
      </c>
    </row>
    <row r="1689" spans="1:7">
      <c r="A1689" s="57">
        <f>INDEX('1月'!$A$1:$E$2000,ROW()-$B$5+2,1)</f>
        <v>0</v>
      </c>
      <c r="B1689" s="55" t="str">
        <f>INDEX('1月'!$A$1:$E$2000,ROW()-$B$5+2,2)&amp;IF(INDEX('1月'!$A$1:$E$2000,ROW()-$B$5+2,3)="","","／"&amp;INDEX('1月'!$A$1:$E$2000,ROW()-$B$5+2,3))</f>
        <v/>
      </c>
      <c r="C1689" s="57">
        <f>INDEX('1月'!$A$1:$E$2000,ROW()-$B$5+2,4)</f>
        <v>0</v>
      </c>
      <c r="D1689" s="64">
        <f>INDEX('1月'!$A$1:$E$2000,ROW()-$B$5+2,5)</f>
        <v>0</v>
      </c>
      <c r="E1689" s="65">
        <f>DATE(設定・集計!$B$2,INT(A1689/100),A1689-INT(A1689/100)*100)</f>
        <v>43799</v>
      </c>
      <c r="F1689" t="str">
        <f t="shared" si="50"/>
        <v/>
      </c>
      <c r="G1689" t="str">
        <f t="shared" si="51"/>
        <v/>
      </c>
    </row>
    <row r="1690" spans="1:7">
      <c r="A1690" s="57">
        <f>INDEX('1月'!$A$1:$E$2000,ROW()-$B$5+2,1)</f>
        <v>0</v>
      </c>
      <c r="B1690" s="55" t="str">
        <f>INDEX('1月'!$A$1:$E$2000,ROW()-$B$5+2,2)&amp;IF(INDEX('1月'!$A$1:$E$2000,ROW()-$B$5+2,3)="","","／"&amp;INDEX('1月'!$A$1:$E$2000,ROW()-$B$5+2,3))</f>
        <v/>
      </c>
      <c r="C1690" s="57">
        <f>INDEX('1月'!$A$1:$E$2000,ROW()-$B$5+2,4)</f>
        <v>0</v>
      </c>
      <c r="D1690" s="64">
        <f>INDEX('1月'!$A$1:$E$2000,ROW()-$B$5+2,5)</f>
        <v>0</v>
      </c>
      <c r="E1690" s="65">
        <f>DATE(設定・集計!$B$2,INT(A1690/100),A1690-INT(A1690/100)*100)</f>
        <v>43799</v>
      </c>
      <c r="F1690" t="str">
        <f t="shared" si="50"/>
        <v/>
      </c>
      <c r="G1690" t="str">
        <f t="shared" si="51"/>
        <v/>
      </c>
    </row>
    <row r="1691" spans="1:7">
      <c r="A1691" s="57">
        <f>INDEX('1月'!$A$1:$E$2000,ROW()-$B$5+2,1)</f>
        <v>0</v>
      </c>
      <c r="B1691" s="55" t="str">
        <f>INDEX('1月'!$A$1:$E$2000,ROW()-$B$5+2,2)&amp;IF(INDEX('1月'!$A$1:$E$2000,ROW()-$B$5+2,3)="","","／"&amp;INDEX('1月'!$A$1:$E$2000,ROW()-$B$5+2,3))</f>
        <v/>
      </c>
      <c r="C1691" s="57">
        <f>INDEX('1月'!$A$1:$E$2000,ROW()-$B$5+2,4)</f>
        <v>0</v>
      </c>
      <c r="D1691" s="64">
        <f>INDEX('1月'!$A$1:$E$2000,ROW()-$B$5+2,5)</f>
        <v>0</v>
      </c>
      <c r="E1691" s="65">
        <f>DATE(設定・集計!$B$2,INT(A1691/100),A1691-INT(A1691/100)*100)</f>
        <v>43799</v>
      </c>
      <c r="F1691" t="str">
        <f t="shared" si="50"/>
        <v/>
      </c>
      <c r="G1691" t="str">
        <f t="shared" si="51"/>
        <v/>
      </c>
    </row>
    <row r="1692" spans="1:7">
      <c r="A1692" s="57">
        <f>INDEX('1月'!$A$1:$E$2000,ROW()-$B$5+2,1)</f>
        <v>0</v>
      </c>
      <c r="B1692" s="55" t="str">
        <f>INDEX('1月'!$A$1:$E$2000,ROW()-$B$5+2,2)&amp;IF(INDEX('1月'!$A$1:$E$2000,ROW()-$B$5+2,3)="","","／"&amp;INDEX('1月'!$A$1:$E$2000,ROW()-$B$5+2,3))</f>
        <v/>
      </c>
      <c r="C1692" s="57">
        <f>INDEX('1月'!$A$1:$E$2000,ROW()-$B$5+2,4)</f>
        <v>0</v>
      </c>
      <c r="D1692" s="64">
        <f>INDEX('1月'!$A$1:$E$2000,ROW()-$B$5+2,5)</f>
        <v>0</v>
      </c>
      <c r="E1692" s="65">
        <f>DATE(設定・集計!$B$2,INT(A1692/100),A1692-INT(A1692/100)*100)</f>
        <v>43799</v>
      </c>
      <c r="F1692" t="str">
        <f t="shared" si="50"/>
        <v/>
      </c>
      <c r="G1692" t="str">
        <f t="shared" si="51"/>
        <v/>
      </c>
    </row>
    <row r="1693" spans="1:7">
      <c r="A1693" s="57">
        <f>INDEX('1月'!$A$1:$E$2000,ROW()-$B$5+2,1)</f>
        <v>0</v>
      </c>
      <c r="B1693" s="55" t="str">
        <f>INDEX('1月'!$A$1:$E$2000,ROW()-$B$5+2,2)&amp;IF(INDEX('1月'!$A$1:$E$2000,ROW()-$B$5+2,3)="","","／"&amp;INDEX('1月'!$A$1:$E$2000,ROW()-$B$5+2,3))</f>
        <v/>
      </c>
      <c r="C1693" s="57">
        <f>INDEX('1月'!$A$1:$E$2000,ROW()-$B$5+2,4)</f>
        <v>0</v>
      </c>
      <c r="D1693" s="64">
        <f>INDEX('1月'!$A$1:$E$2000,ROW()-$B$5+2,5)</f>
        <v>0</v>
      </c>
      <c r="E1693" s="65">
        <f>DATE(設定・集計!$B$2,INT(A1693/100),A1693-INT(A1693/100)*100)</f>
        <v>43799</v>
      </c>
      <c r="F1693" t="str">
        <f t="shared" si="50"/>
        <v/>
      </c>
      <c r="G1693" t="str">
        <f t="shared" si="51"/>
        <v/>
      </c>
    </row>
    <row r="1694" spans="1:7">
      <c r="A1694" s="57">
        <f>INDEX('1月'!$A$1:$E$2000,ROW()-$B$5+2,1)</f>
        <v>0</v>
      </c>
      <c r="B1694" s="55" t="str">
        <f>INDEX('1月'!$A$1:$E$2000,ROW()-$B$5+2,2)&amp;IF(INDEX('1月'!$A$1:$E$2000,ROW()-$B$5+2,3)="","","／"&amp;INDEX('1月'!$A$1:$E$2000,ROW()-$B$5+2,3))</f>
        <v/>
      </c>
      <c r="C1694" s="57">
        <f>INDEX('1月'!$A$1:$E$2000,ROW()-$B$5+2,4)</f>
        <v>0</v>
      </c>
      <c r="D1694" s="64">
        <f>INDEX('1月'!$A$1:$E$2000,ROW()-$B$5+2,5)</f>
        <v>0</v>
      </c>
      <c r="E1694" s="65">
        <f>DATE(設定・集計!$B$2,INT(A1694/100),A1694-INT(A1694/100)*100)</f>
        <v>43799</v>
      </c>
      <c r="F1694" t="str">
        <f t="shared" si="50"/>
        <v/>
      </c>
      <c r="G1694" t="str">
        <f t="shared" si="51"/>
        <v/>
      </c>
    </row>
    <row r="1695" spans="1:7">
      <c r="A1695" s="57">
        <f>INDEX('1月'!$A$1:$E$2000,ROW()-$B$5+2,1)</f>
        <v>0</v>
      </c>
      <c r="B1695" s="55" t="str">
        <f>INDEX('1月'!$A$1:$E$2000,ROW()-$B$5+2,2)&amp;IF(INDEX('1月'!$A$1:$E$2000,ROW()-$B$5+2,3)="","","／"&amp;INDEX('1月'!$A$1:$E$2000,ROW()-$B$5+2,3))</f>
        <v/>
      </c>
      <c r="C1695" s="57">
        <f>INDEX('1月'!$A$1:$E$2000,ROW()-$B$5+2,4)</f>
        <v>0</v>
      </c>
      <c r="D1695" s="64">
        <f>INDEX('1月'!$A$1:$E$2000,ROW()-$B$5+2,5)</f>
        <v>0</v>
      </c>
      <c r="E1695" s="65">
        <f>DATE(設定・集計!$B$2,INT(A1695/100),A1695-INT(A1695/100)*100)</f>
        <v>43799</v>
      </c>
      <c r="F1695" t="str">
        <f t="shared" si="50"/>
        <v/>
      </c>
      <c r="G1695" t="str">
        <f t="shared" si="51"/>
        <v/>
      </c>
    </row>
    <row r="1696" spans="1:7">
      <c r="A1696" s="57">
        <f>INDEX('1月'!$A$1:$E$2000,ROW()-$B$5+2,1)</f>
        <v>0</v>
      </c>
      <c r="B1696" s="55" t="str">
        <f>INDEX('1月'!$A$1:$E$2000,ROW()-$B$5+2,2)&amp;IF(INDEX('1月'!$A$1:$E$2000,ROW()-$B$5+2,3)="","","／"&amp;INDEX('1月'!$A$1:$E$2000,ROW()-$B$5+2,3))</f>
        <v/>
      </c>
      <c r="C1696" s="57">
        <f>INDEX('1月'!$A$1:$E$2000,ROW()-$B$5+2,4)</f>
        <v>0</v>
      </c>
      <c r="D1696" s="64">
        <f>INDEX('1月'!$A$1:$E$2000,ROW()-$B$5+2,5)</f>
        <v>0</v>
      </c>
      <c r="E1696" s="65">
        <f>DATE(設定・集計!$B$2,INT(A1696/100),A1696-INT(A1696/100)*100)</f>
        <v>43799</v>
      </c>
      <c r="F1696" t="str">
        <f t="shared" si="50"/>
        <v/>
      </c>
      <c r="G1696" t="str">
        <f t="shared" si="51"/>
        <v/>
      </c>
    </row>
    <row r="1697" spans="1:7">
      <c r="A1697" s="57">
        <f>INDEX('1月'!$A$1:$E$2000,ROW()-$B$5+2,1)</f>
        <v>0</v>
      </c>
      <c r="B1697" s="55" t="str">
        <f>INDEX('1月'!$A$1:$E$2000,ROW()-$B$5+2,2)&amp;IF(INDEX('1月'!$A$1:$E$2000,ROW()-$B$5+2,3)="","","／"&amp;INDEX('1月'!$A$1:$E$2000,ROW()-$B$5+2,3))</f>
        <v/>
      </c>
      <c r="C1697" s="57">
        <f>INDEX('1月'!$A$1:$E$2000,ROW()-$B$5+2,4)</f>
        <v>0</v>
      </c>
      <c r="D1697" s="64">
        <f>INDEX('1月'!$A$1:$E$2000,ROW()-$B$5+2,5)</f>
        <v>0</v>
      </c>
      <c r="E1697" s="65">
        <f>DATE(設定・集計!$B$2,INT(A1697/100),A1697-INT(A1697/100)*100)</f>
        <v>43799</v>
      </c>
      <c r="F1697" t="str">
        <f t="shared" si="50"/>
        <v/>
      </c>
      <c r="G1697" t="str">
        <f t="shared" si="51"/>
        <v/>
      </c>
    </row>
    <row r="1698" spans="1:7">
      <c r="A1698" s="57">
        <f>INDEX('1月'!$A$1:$E$2000,ROW()-$B$5+2,1)</f>
        <v>0</v>
      </c>
      <c r="B1698" s="55" t="str">
        <f>INDEX('1月'!$A$1:$E$2000,ROW()-$B$5+2,2)&amp;IF(INDEX('1月'!$A$1:$E$2000,ROW()-$B$5+2,3)="","","／"&amp;INDEX('1月'!$A$1:$E$2000,ROW()-$B$5+2,3))</f>
        <v/>
      </c>
      <c r="C1698" s="57">
        <f>INDEX('1月'!$A$1:$E$2000,ROW()-$B$5+2,4)</f>
        <v>0</v>
      </c>
      <c r="D1698" s="64">
        <f>INDEX('1月'!$A$1:$E$2000,ROW()-$B$5+2,5)</f>
        <v>0</v>
      </c>
      <c r="E1698" s="65">
        <f>DATE(設定・集計!$B$2,INT(A1698/100),A1698-INT(A1698/100)*100)</f>
        <v>43799</v>
      </c>
      <c r="F1698" t="str">
        <f t="shared" si="50"/>
        <v/>
      </c>
      <c r="G1698" t="str">
        <f t="shared" si="51"/>
        <v/>
      </c>
    </row>
    <row r="1699" spans="1:7">
      <c r="A1699" s="57">
        <f>INDEX('1月'!$A$1:$E$2000,ROW()-$B$5+2,1)</f>
        <v>0</v>
      </c>
      <c r="B1699" s="55" t="str">
        <f>INDEX('1月'!$A$1:$E$2000,ROW()-$B$5+2,2)&amp;IF(INDEX('1月'!$A$1:$E$2000,ROW()-$B$5+2,3)="","","／"&amp;INDEX('1月'!$A$1:$E$2000,ROW()-$B$5+2,3))</f>
        <v/>
      </c>
      <c r="C1699" s="57">
        <f>INDEX('1月'!$A$1:$E$2000,ROW()-$B$5+2,4)</f>
        <v>0</v>
      </c>
      <c r="D1699" s="64">
        <f>INDEX('1月'!$A$1:$E$2000,ROW()-$B$5+2,5)</f>
        <v>0</v>
      </c>
      <c r="E1699" s="65">
        <f>DATE(設定・集計!$B$2,INT(A1699/100),A1699-INT(A1699/100)*100)</f>
        <v>43799</v>
      </c>
      <c r="F1699" t="str">
        <f t="shared" si="50"/>
        <v/>
      </c>
      <c r="G1699" t="str">
        <f t="shared" si="51"/>
        <v/>
      </c>
    </row>
    <row r="1700" spans="1:7">
      <c r="A1700" s="57">
        <f>INDEX('1月'!$A$1:$E$2000,ROW()-$B$5+2,1)</f>
        <v>0</v>
      </c>
      <c r="B1700" s="55" t="str">
        <f>INDEX('1月'!$A$1:$E$2000,ROW()-$B$5+2,2)&amp;IF(INDEX('1月'!$A$1:$E$2000,ROW()-$B$5+2,3)="","","／"&amp;INDEX('1月'!$A$1:$E$2000,ROW()-$B$5+2,3))</f>
        <v/>
      </c>
      <c r="C1700" s="57">
        <f>INDEX('1月'!$A$1:$E$2000,ROW()-$B$5+2,4)</f>
        <v>0</v>
      </c>
      <c r="D1700" s="64">
        <f>INDEX('1月'!$A$1:$E$2000,ROW()-$B$5+2,5)</f>
        <v>0</v>
      </c>
      <c r="E1700" s="65">
        <f>DATE(設定・集計!$B$2,INT(A1700/100),A1700-INT(A1700/100)*100)</f>
        <v>43799</v>
      </c>
      <c r="F1700" t="str">
        <f t="shared" si="50"/>
        <v/>
      </c>
      <c r="G1700" t="str">
        <f t="shared" si="51"/>
        <v/>
      </c>
    </row>
    <row r="1701" spans="1:7">
      <c r="A1701" s="57">
        <f>INDEX('1月'!$A$1:$E$2000,ROW()-$B$5+2,1)</f>
        <v>0</v>
      </c>
      <c r="B1701" s="55" t="str">
        <f>INDEX('1月'!$A$1:$E$2000,ROW()-$B$5+2,2)&amp;IF(INDEX('1月'!$A$1:$E$2000,ROW()-$B$5+2,3)="","","／"&amp;INDEX('1月'!$A$1:$E$2000,ROW()-$B$5+2,3))</f>
        <v/>
      </c>
      <c r="C1701" s="57">
        <f>INDEX('1月'!$A$1:$E$2000,ROW()-$B$5+2,4)</f>
        <v>0</v>
      </c>
      <c r="D1701" s="64">
        <f>INDEX('1月'!$A$1:$E$2000,ROW()-$B$5+2,5)</f>
        <v>0</v>
      </c>
      <c r="E1701" s="65">
        <f>DATE(設定・集計!$B$2,INT(A1701/100),A1701-INT(A1701/100)*100)</f>
        <v>43799</v>
      </c>
      <c r="F1701" t="str">
        <f t="shared" si="50"/>
        <v/>
      </c>
      <c r="G1701" t="str">
        <f t="shared" si="51"/>
        <v/>
      </c>
    </row>
    <row r="1702" spans="1:7">
      <c r="A1702" s="57">
        <f>INDEX('1月'!$A$1:$E$2000,ROW()-$B$5+2,1)</f>
        <v>0</v>
      </c>
      <c r="B1702" s="55" t="str">
        <f>INDEX('1月'!$A$1:$E$2000,ROW()-$B$5+2,2)&amp;IF(INDEX('1月'!$A$1:$E$2000,ROW()-$B$5+2,3)="","","／"&amp;INDEX('1月'!$A$1:$E$2000,ROW()-$B$5+2,3))</f>
        <v/>
      </c>
      <c r="C1702" s="57">
        <f>INDEX('1月'!$A$1:$E$2000,ROW()-$B$5+2,4)</f>
        <v>0</v>
      </c>
      <c r="D1702" s="64">
        <f>INDEX('1月'!$A$1:$E$2000,ROW()-$B$5+2,5)</f>
        <v>0</v>
      </c>
      <c r="E1702" s="65">
        <f>DATE(設定・集計!$B$2,INT(A1702/100),A1702-INT(A1702/100)*100)</f>
        <v>43799</v>
      </c>
      <c r="F1702" t="str">
        <f t="shared" ref="F1702:F1765" si="52">IF(A1702=0,"",A1702*10000+ROW())</f>
        <v/>
      </c>
      <c r="G1702" t="str">
        <f t="shared" si="51"/>
        <v/>
      </c>
    </row>
    <row r="1703" spans="1:7">
      <c r="A1703" s="57">
        <f>INDEX('1月'!$A$1:$E$2000,ROW()-$B$5+2,1)</f>
        <v>0</v>
      </c>
      <c r="B1703" s="55" t="str">
        <f>INDEX('1月'!$A$1:$E$2000,ROW()-$B$5+2,2)&amp;IF(INDEX('1月'!$A$1:$E$2000,ROW()-$B$5+2,3)="","","／"&amp;INDEX('1月'!$A$1:$E$2000,ROW()-$B$5+2,3))</f>
        <v/>
      </c>
      <c r="C1703" s="57">
        <f>INDEX('1月'!$A$1:$E$2000,ROW()-$B$5+2,4)</f>
        <v>0</v>
      </c>
      <c r="D1703" s="64">
        <f>INDEX('1月'!$A$1:$E$2000,ROW()-$B$5+2,5)</f>
        <v>0</v>
      </c>
      <c r="E1703" s="65">
        <f>DATE(設定・集計!$B$2,INT(A1703/100),A1703-INT(A1703/100)*100)</f>
        <v>43799</v>
      </c>
      <c r="F1703" t="str">
        <f t="shared" si="52"/>
        <v/>
      </c>
      <c r="G1703" t="str">
        <f t="shared" si="51"/>
        <v/>
      </c>
    </row>
    <row r="1704" spans="1:7">
      <c r="A1704" s="57">
        <f>INDEX('1月'!$A$1:$E$2000,ROW()-$B$5+2,1)</f>
        <v>0</v>
      </c>
      <c r="B1704" s="55" t="str">
        <f>INDEX('1月'!$A$1:$E$2000,ROW()-$B$5+2,2)&amp;IF(INDEX('1月'!$A$1:$E$2000,ROW()-$B$5+2,3)="","","／"&amp;INDEX('1月'!$A$1:$E$2000,ROW()-$B$5+2,3))</f>
        <v/>
      </c>
      <c r="C1704" s="57">
        <f>INDEX('1月'!$A$1:$E$2000,ROW()-$B$5+2,4)</f>
        <v>0</v>
      </c>
      <c r="D1704" s="64">
        <f>INDEX('1月'!$A$1:$E$2000,ROW()-$B$5+2,5)</f>
        <v>0</v>
      </c>
      <c r="E1704" s="65">
        <f>DATE(設定・集計!$B$2,INT(A1704/100),A1704-INT(A1704/100)*100)</f>
        <v>43799</v>
      </c>
      <c r="F1704" t="str">
        <f t="shared" si="52"/>
        <v/>
      </c>
      <c r="G1704" t="str">
        <f t="shared" si="51"/>
        <v/>
      </c>
    </row>
    <row r="1705" spans="1:7">
      <c r="A1705" s="57">
        <f>INDEX('1月'!$A$1:$E$2000,ROW()-$B$5+2,1)</f>
        <v>0</v>
      </c>
      <c r="B1705" s="55" t="str">
        <f>INDEX('1月'!$A$1:$E$2000,ROW()-$B$5+2,2)&amp;IF(INDEX('1月'!$A$1:$E$2000,ROW()-$B$5+2,3)="","","／"&amp;INDEX('1月'!$A$1:$E$2000,ROW()-$B$5+2,3))</f>
        <v/>
      </c>
      <c r="C1705" s="57">
        <f>INDEX('1月'!$A$1:$E$2000,ROW()-$B$5+2,4)</f>
        <v>0</v>
      </c>
      <c r="D1705" s="64">
        <f>INDEX('1月'!$A$1:$E$2000,ROW()-$B$5+2,5)</f>
        <v>0</v>
      </c>
      <c r="E1705" s="65">
        <f>DATE(設定・集計!$B$2,INT(A1705/100),A1705-INT(A1705/100)*100)</f>
        <v>43799</v>
      </c>
      <c r="F1705" t="str">
        <f t="shared" si="52"/>
        <v/>
      </c>
      <c r="G1705" t="str">
        <f t="shared" si="51"/>
        <v/>
      </c>
    </row>
    <row r="1706" spans="1:7">
      <c r="A1706" s="57">
        <f>INDEX('1月'!$A$1:$E$2000,ROW()-$B$5+2,1)</f>
        <v>0</v>
      </c>
      <c r="B1706" s="55" t="str">
        <f>INDEX('1月'!$A$1:$E$2000,ROW()-$B$5+2,2)&amp;IF(INDEX('1月'!$A$1:$E$2000,ROW()-$B$5+2,3)="","","／"&amp;INDEX('1月'!$A$1:$E$2000,ROW()-$B$5+2,3))</f>
        <v/>
      </c>
      <c r="C1706" s="57">
        <f>INDEX('1月'!$A$1:$E$2000,ROW()-$B$5+2,4)</f>
        <v>0</v>
      </c>
      <c r="D1706" s="64">
        <f>INDEX('1月'!$A$1:$E$2000,ROW()-$B$5+2,5)</f>
        <v>0</v>
      </c>
      <c r="E1706" s="65">
        <f>DATE(設定・集計!$B$2,INT(A1706/100),A1706-INT(A1706/100)*100)</f>
        <v>43799</v>
      </c>
      <c r="F1706" t="str">
        <f t="shared" si="52"/>
        <v/>
      </c>
      <c r="G1706" t="str">
        <f t="shared" si="51"/>
        <v/>
      </c>
    </row>
    <row r="1707" spans="1:7">
      <c r="A1707" s="57">
        <f>INDEX('1月'!$A$1:$E$2000,ROW()-$B$5+2,1)</f>
        <v>0</v>
      </c>
      <c r="B1707" s="55" t="str">
        <f>INDEX('1月'!$A$1:$E$2000,ROW()-$B$5+2,2)&amp;IF(INDEX('1月'!$A$1:$E$2000,ROW()-$B$5+2,3)="","","／"&amp;INDEX('1月'!$A$1:$E$2000,ROW()-$B$5+2,3))</f>
        <v/>
      </c>
      <c r="C1707" s="57">
        <f>INDEX('1月'!$A$1:$E$2000,ROW()-$B$5+2,4)</f>
        <v>0</v>
      </c>
      <c r="D1707" s="64">
        <f>INDEX('1月'!$A$1:$E$2000,ROW()-$B$5+2,5)</f>
        <v>0</v>
      </c>
      <c r="E1707" s="65">
        <f>DATE(設定・集計!$B$2,INT(A1707/100),A1707-INT(A1707/100)*100)</f>
        <v>43799</v>
      </c>
      <c r="F1707" t="str">
        <f t="shared" si="52"/>
        <v/>
      </c>
      <c r="G1707" t="str">
        <f t="shared" si="51"/>
        <v/>
      </c>
    </row>
    <row r="1708" spans="1:7">
      <c r="A1708" s="57">
        <f>INDEX('1月'!$A$1:$E$2000,ROW()-$B$5+2,1)</f>
        <v>0</v>
      </c>
      <c r="B1708" s="55" t="str">
        <f>INDEX('1月'!$A$1:$E$2000,ROW()-$B$5+2,2)&amp;IF(INDEX('1月'!$A$1:$E$2000,ROW()-$B$5+2,3)="","","／"&amp;INDEX('1月'!$A$1:$E$2000,ROW()-$B$5+2,3))</f>
        <v/>
      </c>
      <c r="C1708" s="57">
        <f>INDEX('1月'!$A$1:$E$2000,ROW()-$B$5+2,4)</f>
        <v>0</v>
      </c>
      <c r="D1708" s="64">
        <f>INDEX('1月'!$A$1:$E$2000,ROW()-$B$5+2,5)</f>
        <v>0</v>
      </c>
      <c r="E1708" s="65">
        <f>DATE(設定・集計!$B$2,INT(A1708/100),A1708-INT(A1708/100)*100)</f>
        <v>43799</v>
      </c>
      <c r="F1708" t="str">
        <f t="shared" si="52"/>
        <v/>
      </c>
      <c r="G1708" t="str">
        <f t="shared" si="51"/>
        <v/>
      </c>
    </row>
    <row r="1709" spans="1:7">
      <c r="A1709" s="57">
        <f>INDEX('1月'!$A$1:$E$2000,ROW()-$B$5+2,1)</f>
        <v>0</v>
      </c>
      <c r="B1709" s="55" t="str">
        <f>INDEX('1月'!$A$1:$E$2000,ROW()-$B$5+2,2)&amp;IF(INDEX('1月'!$A$1:$E$2000,ROW()-$B$5+2,3)="","","／"&amp;INDEX('1月'!$A$1:$E$2000,ROW()-$B$5+2,3))</f>
        <v/>
      </c>
      <c r="C1709" s="57">
        <f>INDEX('1月'!$A$1:$E$2000,ROW()-$B$5+2,4)</f>
        <v>0</v>
      </c>
      <c r="D1709" s="64">
        <f>INDEX('1月'!$A$1:$E$2000,ROW()-$B$5+2,5)</f>
        <v>0</v>
      </c>
      <c r="E1709" s="65">
        <f>DATE(設定・集計!$B$2,INT(A1709/100),A1709-INT(A1709/100)*100)</f>
        <v>43799</v>
      </c>
      <c r="F1709" t="str">
        <f t="shared" si="52"/>
        <v/>
      </c>
      <c r="G1709" t="str">
        <f t="shared" si="51"/>
        <v/>
      </c>
    </row>
    <row r="1710" spans="1:7">
      <c r="A1710" s="57">
        <f>INDEX('1月'!$A$1:$E$2000,ROW()-$B$5+2,1)</f>
        <v>0</v>
      </c>
      <c r="B1710" s="55" t="str">
        <f>INDEX('1月'!$A$1:$E$2000,ROW()-$B$5+2,2)&amp;IF(INDEX('1月'!$A$1:$E$2000,ROW()-$B$5+2,3)="","","／"&amp;INDEX('1月'!$A$1:$E$2000,ROW()-$B$5+2,3))</f>
        <v/>
      </c>
      <c r="C1710" s="57">
        <f>INDEX('1月'!$A$1:$E$2000,ROW()-$B$5+2,4)</f>
        <v>0</v>
      </c>
      <c r="D1710" s="64">
        <f>INDEX('1月'!$A$1:$E$2000,ROW()-$B$5+2,5)</f>
        <v>0</v>
      </c>
      <c r="E1710" s="65">
        <f>DATE(設定・集計!$B$2,INT(A1710/100),A1710-INT(A1710/100)*100)</f>
        <v>43799</v>
      </c>
      <c r="F1710" t="str">
        <f t="shared" si="52"/>
        <v/>
      </c>
      <c r="G1710" t="str">
        <f t="shared" si="51"/>
        <v/>
      </c>
    </row>
    <row r="1711" spans="1:7">
      <c r="A1711" s="57">
        <f>INDEX('1月'!$A$1:$E$2000,ROW()-$B$5+2,1)</f>
        <v>0</v>
      </c>
      <c r="B1711" s="55" t="str">
        <f>INDEX('1月'!$A$1:$E$2000,ROW()-$B$5+2,2)&amp;IF(INDEX('1月'!$A$1:$E$2000,ROW()-$B$5+2,3)="","","／"&amp;INDEX('1月'!$A$1:$E$2000,ROW()-$B$5+2,3))</f>
        <v/>
      </c>
      <c r="C1711" s="57">
        <f>INDEX('1月'!$A$1:$E$2000,ROW()-$B$5+2,4)</f>
        <v>0</v>
      </c>
      <c r="D1711" s="64">
        <f>INDEX('1月'!$A$1:$E$2000,ROW()-$B$5+2,5)</f>
        <v>0</v>
      </c>
      <c r="E1711" s="65">
        <f>DATE(設定・集計!$B$2,INT(A1711/100),A1711-INT(A1711/100)*100)</f>
        <v>43799</v>
      </c>
      <c r="F1711" t="str">
        <f t="shared" si="52"/>
        <v/>
      </c>
      <c r="G1711" t="str">
        <f t="shared" ref="G1711:G1774" si="53">IF(F1711="","",RANK(F1711,$F$46:$F$6000,1))</f>
        <v/>
      </c>
    </row>
    <row r="1712" spans="1:7">
      <c r="A1712" s="57">
        <f>INDEX('1月'!$A$1:$E$2000,ROW()-$B$5+2,1)</f>
        <v>0</v>
      </c>
      <c r="B1712" s="55" t="str">
        <f>INDEX('1月'!$A$1:$E$2000,ROW()-$B$5+2,2)&amp;IF(INDEX('1月'!$A$1:$E$2000,ROW()-$B$5+2,3)="","","／"&amp;INDEX('1月'!$A$1:$E$2000,ROW()-$B$5+2,3))</f>
        <v/>
      </c>
      <c r="C1712" s="57">
        <f>INDEX('1月'!$A$1:$E$2000,ROW()-$B$5+2,4)</f>
        <v>0</v>
      </c>
      <c r="D1712" s="64">
        <f>INDEX('1月'!$A$1:$E$2000,ROW()-$B$5+2,5)</f>
        <v>0</v>
      </c>
      <c r="E1712" s="65">
        <f>DATE(設定・集計!$B$2,INT(A1712/100),A1712-INT(A1712/100)*100)</f>
        <v>43799</v>
      </c>
      <c r="F1712" t="str">
        <f t="shared" si="52"/>
        <v/>
      </c>
      <c r="G1712" t="str">
        <f t="shared" si="53"/>
        <v/>
      </c>
    </row>
    <row r="1713" spans="1:7">
      <c r="A1713" s="57">
        <f>INDEX('1月'!$A$1:$E$2000,ROW()-$B$5+2,1)</f>
        <v>0</v>
      </c>
      <c r="B1713" s="55" t="str">
        <f>INDEX('1月'!$A$1:$E$2000,ROW()-$B$5+2,2)&amp;IF(INDEX('1月'!$A$1:$E$2000,ROW()-$B$5+2,3)="","","／"&amp;INDEX('1月'!$A$1:$E$2000,ROW()-$B$5+2,3))</f>
        <v/>
      </c>
      <c r="C1713" s="57">
        <f>INDEX('1月'!$A$1:$E$2000,ROW()-$B$5+2,4)</f>
        <v>0</v>
      </c>
      <c r="D1713" s="64">
        <f>INDEX('1月'!$A$1:$E$2000,ROW()-$B$5+2,5)</f>
        <v>0</v>
      </c>
      <c r="E1713" s="65">
        <f>DATE(設定・集計!$B$2,INT(A1713/100),A1713-INT(A1713/100)*100)</f>
        <v>43799</v>
      </c>
      <c r="F1713" t="str">
        <f t="shared" si="52"/>
        <v/>
      </c>
      <c r="G1713" t="str">
        <f t="shared" si="53"/>
        <v/>
      </c>
    </row>
    <row r="1714" spans="1:7">
      <c r="A1714" s="57">
        <f>INDEX('1月'!$A$1:$E$2000,ROW()-$B$5+2,1)</f>
        <v>0</v>
      </c>
      <c r="B1714" s="55" t="str">
        <f>INDEX('1月'!$A$1:$E$2000,ROW()-$B$5+2,2)&amp;IF(INDEX('1月'!$A$1:$E$2000,ROW()-$B$5+2,3)="","","／"&amp;INDEX('1月'!$A$1:$E$2000,ROW()-$B$5+2,3))</f>
        <v/>
      </c>
      <c r="C1714" s="57">
        <f>INDEX('1月'!$A$1:$E$2000,ROW()-$B$5+2,4)</f>
        <v>0</v>
      </c>
      <c r="D1714" s="64">
        <f>INDEX('1月'!$A$1:$E$2000,ROW()-$B$5+2,5)</f>
        <v>0</v>
      </c>
      <c r="E1714" s="65">
        <f>DATE(設定・集計!$B$2,INT(A1714/100),A1714-INT(A1714/100)*100)</f>
        <v>43799</v>
      </c>
      <c r="F1714" t="str">
        <f t="shared" si="52"/>
        <v/>
      </c>
      <c r="G1714" t="str">
        <f t="shared" si="53"/>
        <v/>
      </c>
    </row>
    <row r="1715" spans="1:7">
      <c r="A1715" s="57">
        <f>INDEX('1月'!$A$1:$E$2000,ROW()-$B$5+2,1)</f>
        <v>0</v>
      </c>
      <c r="B1715" s="55" t="str">
        <f>INDEX('1月'!$A$1:$E$2000,ROW()-$B$5+2,2)&amp;IF(INDEX('1月'!$A$1:$E$2000,ROW()-$B$5+2,3)="","","／"&amp;INDEX('1月'!$A$1:$E$2000,ROW()-$B$5+2,3))</f>
        <v/>
      </c>
      <c r="C1715" s="57">
        <f>INDEX('1月'!$A$1:$E$2000,ROW()-$B$5+2,4)</f>
        <v>0</v>
      </c>
      <c r="D1715" s="64">
        <f>INDEX('1月'!$A$1:$E$2000,ROW()-$B$5+2,5)</f>
        <v>0</v>
      </c>
      <c r="E1715" s="65">
        <f>DATE(設定・集計!$B$2,INT(A1715/100),A1715-INT(A1715/100)*100)</f>
        <v>43799</v>
      </c>
      <c r="F1715" t="str">
        <f t="shared" si="52"/>
        <v/>
      </c>
      <c r="G1715" t="str">
        <f t="shared" si="53"/>
        <v/>
      </c>
    </row>
    <row r="1716" spans="1:7">
      <c r="A1716" s="57">
        <f>INDEX('1月'!$A$1:$E$2000,ROW()-$B$5+2,1)</f>
        <v>0</v>
      </c>
      <c r="B1716" s="55" t="str">
        <f>INDEX('1月'!$A$1:$E$2000,ROW()-$B$5+2,2)&amp;IF(INDEX('1月'!$A$1:$E$2000,ROW()-$B$5+2,3)="","","／"&amp;INDEX('1月'!$A$1:$E$2000,ROW()-$B$5+2,3))</f>
        <v/>
      </c>
      <c r="C1716" s="57">
        <f>INDEX('1月'!$A$1:$E$2000,ROW()-$B$5+2,4)</f>
        <v>0</v>
      </c>
      <c r="D1716" s="64">
        <f>INDEX('1月'!$A$1:$E$2000,ROW()-$B$5+2,5)</f>
        <v>0</v>
      </c>
      <c r="E1716" s="65">
        <f>DATE(設定・集計!$B$2,INT(A1716/100),A1716-INT(A1716/100)*100)</f>
        <v>43799</v>
      </c>
      <c r="F1716" t="str">
        <f t="shared" si="52"/>
        <v/>
      </c>
      <c r="G1716" t="str">
        <f t="shared" si="53"/>
        <v/>
      </c>
    </row>
    <row r="1717" spans="1:7">
      <c r="A1717" s="57">
        <f>INDEX('1月'!$A$1:$E$2000,ROW()-$B$5+2,1)</f>
        <v>0</v>
      </c>
      <c r="B1717" s="55" t="str">
        <f>INDEX('1月'!$A$1:$E$2000,ROW()-$B$5+2,2)&amp;IF(INDEX('1月'!$A$1:$E$2000,ROW()-$B$5+2,3)="","","／"&amp;INDEX('1月'!$A$1:$E$2000,ROW()-$B$5+2,3))</f>
        <v/>
      </c>
      <c r="C1717" s="57">
        <f>INDEX('1月'!$A$1:$E$2000,ROW()-$B$5+2,4)</f>
        <v>0</v>
      </c>
      <c r="D1717" s="64">
        <f>INDEX('1月'!$A$1:$E$2000,ROW()-$B$5+2,5)</f>
        <v>0</v>
      </c>
      <c r="E1717" s="65">
        <f>DATE(設定・集計!$B$2,INT(A1717/100),A1717-INT(A1717/100)*100)</f>
        <v>43799</v>
      </c>
      <c r="F1717" t="str">
        <f t="shared" si="52"/>
        <v/>
      </c>
      <c r="G1717" t="str">
        <f t="shared" si="53"/>
        <v/>
      </c>
    </row>
    <row r="1718" spans="1:7">
      <c r="A1718" s="57">
        <f>INDEX('1月'!$A$1:$E$2000,ROW()-$B$5+2,1)</f>
        <v>0</v>
      </c>
      <c r="B1718" s="55" t="str">
        <f>INDEX('1月'!$A$1:$E$2000,ROW()-$B$5+2,2)&amp;IF(INDEX('1月'!$A$1:$E$2000,ROW()-$B$5+2,3)="","","／"&amp;INDEX('1月'!$A$1:$E$2000,ROW()-$B$5+2,3))</f>
        <v/>
      </c>
      <c r="C1718" s="57">
        <f>INDEX('1月'!$A$1:$E$2000,ROW()-$B$5+2,4)</f>
        <v>0</v>
      </c>
      <c r="D1718" s="64">
        <f>INDEX('1月'!$A$1:$E$2000,ROW()-$B$5+2,5)</f>
        <v>0</v>
      </c>
      <c r="E1718" s="65">
        <f>DATE(設定・集計!$B$2,INT(A1718/100),A1718-INT(A1718/100)*100)</f>
        <v>43799</v>
      </c>
      <c r="F1718" t="str">
        <f t="shared" si="52"/>
        <v/>
      </c>
      <c r="G1718" t="str">
        <f t="shared" si="53"/>
        <v/>
      </c>
    </row>
    <row r="1719" spans="1:7">
      <c r="A1719" s="57">
        <f>INDEX('1月'!$A$1:$E$2000,ROW()-$B$5+2,1)</f>
        <v>0</v>
      </c>
      <c r="B1719" s="55" t="str">
        <f>INDEX('1月'!$A$1:$E$2000,ROW()-$B$5+2,2)&amp;IF(INDEX('1月'!$A$1:$E$2000,ROW()-$B$5+2,3)="","","／"&amp;INDEX('1月'!$A$1:$E$2000,ROW()-$B$5+2,3))</f>
        <v/>
      </c>
      <c r="C1719" s="57">
        <f>INDEX('1月'!$A$1:$E$2000,ROW()-$B$5+2,4)</f>
        <v>0</v>
      </c>
      <c r="D1719" s="64">
        <f>INDEX('1月'!$A$1:$E$2000,ROW()-$B$5+2,5)</f>
        <v>0</v>
      </c>
      <c r="E1719" s="65">
        <f>DATE(設定・集計!$B$2,INT(A1719/100),A1719-INT(A1719/100)*100)</f>
        <v>43799</v>
      </c>
      <c r="F1719" t="str">
        <f t="shared" si="52"/>
        <v/>
      </c>
      <c r="G1719" t="str">
        <f t="shared" si="53"/>
        <v/>
      </c>
    </row>
    <row r="1720" spans="1:7">
      <c r="A1720" s="57">
        <f>INDEX('1月'!$A$1:$E$2000,ROW()-$B$5+2,1)</f>
        <v>0</v>
      </c>
      <c r="B1720" s="55" t="str">
        <f>INDEX('1月'!$A$1:$E$2000,ROW()-$B$5+2,2)&amp;IF(INDEX('1月'!$A$1:$E$2000,ROW()-$B$5+2,3)="","","／"&amp;INDEX('1月'!$A$1:$E$2000,ROW()-$B$5+2,3))</f>
        <v/>
      </c>
      <c r="C1720" s="57">
        <f>INDEX('1月'!$A$1:$E$2000,ROW()-$B$5+2,4)</f>
        <v>0</v>
      </c>
      <c r="D1720" s="64">
        <f>INDEX('1月'!$A$1:$E$2000,ROW()-$B$5+2,5)</f>
        <v>0</v>
      </c>
      <c r="E1720" s="65">
        <f>DATE(設定・集計!$B$2,INT(A1720/100),A1720-INT(A1720/100)*100)</f>
        <v>43799</v>
      </c>
      <c r="F1720" t="str">
        <f t="shared" si="52"/>
        <v/>
      </c>
      <c r="G1720" t="str">
        <f t="shared" si="53"/>
        <v/>
      </c>
    </row>
    <row r="1721" spans="1:7">
      <c r="A1721" s="57">
        <f>INDEX('1月'!$A$1:$E$2000,ROW()-$B$5+2,1)</f>
        <v>0</v>
      </c>
      <c r="B1721" s="55" t="str">
        <f>INDEX('1月'!$A$1:$E$2000,ROW()-$B$5+2,2)&amp;IF(INDEX('1月'!$A$1:$E$2000,ROW()-$B$5+2,3)="","","／"&amp;INDEX('1月'!$A$1:$E$2000,ROW()-$B$5+2,3))</f>
        <v/>
      </c>
      <c r="C1721" s="57">
        <f>INDEX('1月'!$A$1:$E$2000,ROW()-$B$5+2,4)</f>
        <v>0</v>
      </c>
      <c r="D1721" s="64">
        <f>INDEX('1月'!$A$1:$E$2000,ROW()-$B$5+2,5)</f>
        <v>0</v>
      </c>
      <c r="E1721" s="65">
        <f>DATE(設定・集計!$B$2,INT(A1721/100),A1721-INT(A1721/100)*100)</f>
        <v>43799</v>
      </c>
      <c r="F1721" t="str">
        <f t="shared" si="52"/>
        <v/>
      </c>
      <c r="G1721" t="str">
        <f t="shared" si="53"/>
        <v/>
      </c>
    </row>
    <row r="1722" spans="1:7">
      <c r="A1722" s="57">
        <f>INDEX('1月'!$A$1:$E$2000,ROW()-$B$5+2,1)</f>
        <v>0</v>
      </c>
      <c r="B1722" s="55" t="str">
        <f>INDEX('1月'!$A$1:$E$2000,ROW()-$B$5+2,2)&amp;IF(INDEX('1月'!$A$1:$E$2000,ROW()-$B$5+2,3)="","","／"&amp;INDEX('1月'!$A$1:$E$2000,ROW()-$B$5+2,3))</f>
        <v/>
      </c>
      <c r="C1722" s="57">
        <f>INDEX('1月'!$A$1:$E$2000,ROW()-$B$5+2,4)</f>
        <v>0</v>
      </c>
      <c r="D1722" s="64">
        <f>INDEX('1月'!$A$1:$E$2000,ROW()-$B$5+2,5)</f>
        <v>0</v>
      </c>
      <c r="E1722" s="65">
        <f>DATE(設定・集計!$B$2,INT(A1722/100),A1722-INT(A1722/100)*100)</f>
        <v>43799</v>
      </c>
      <c r="F1722" t="str">
        <f t="shared" si="52"/>
        <v/>
      </c>
      <c r="G1722" t="str">
        <f t="shared" si="53"/>
        <v/>
      </c>
    </row>
    <row r="1723" spans="1:7">
      <c r="A1723" s="57">
        <f>INDEX('1月'!$A$1:$E$2000,ROW()-$B$5+2,1)</f>
        <v>0</v>
      </c>
      <c r="B1723" s="55" t="str">
        <f>INDEX('1月'!$A$1:$E$2000,ROW()-$B$5+2,2)&amp;IF(INDEX('1月'!$A$1:$E$2000,ROW()-$B$5+2,3)="","","／"&amp;INDEX('1月'!$A$1:$E$2000,ROW()-$B$5+2,3))</f>
        <v/>
      </c>
      <c r="C1723" s="57">
        <f>INDEX('1月'!$A$1:$E$2000,ROW()-$B$5+2,4)</f>
        <v>0</v>
      </c>
      <c r="D1723" s="64">
        <f>INDEX('1月'!$A$1:$E$2000,ROW()-$B$5+2,5)</f>
        <v>0</v>
      </c>
      <c r="E1723" s="65">
        <f>DATE(設定・集計!$B$2,INT(A1723/100),A1723-INT(A1723/100)*100)</f>
        <v>43799</v>
      </c>
      <c r="F1723" t="str">
        <f t="shared" si="52"/>
        <v/>
      </c>
      <c r="G1723" t="str">
        <f t="shared" si="53"/>
        <v/>
      </c>
    </row>
    <row r="1724" spans="1:7">
      <c r="A1724" s="57">
        <f>INDEX('1月'!$A$1:$E$2000,ROW()-$B$5+2,1)</f>
        <v>0</v>
      </c>
      <c r="B1724" s="55" t="str">
        <f>INDEX('1月'!$A$1:$E$2000,ROW()-$B$5+2,2)&amp;IF(INDEX('1月'!$A$1:$E$2000,ROW()-$B$5+2,3)="","","／"&amp;INDEX('1月'!$A$1:$E$2000,ROW()-$B$5+2,3))</f>
        <v/>
      </c>
      <c r="C1724" s="57">
        <f>INDEX('1月'!$A$1:$E$2000,ROW()-$B$5+2,4)</f>
        <v>0</v>
      </c>
      <c r="D1724" s="64">
        <f>INDEX('1月'!$A$1:$E$2000,ROW()-$B$5+2,5)</f>
        <v>0</v>
      </c>
      <c r="E1724" s="65">
        <f>DATE(設定・集計!$B$2,INT(A1724/100),A1724-INT(A1724/100)*100)</f>
        <v>43799</v>
      </c>
      <c r="F1724" t="str">
        <f t="shared" si="52"/>
        <v/>
      </c>
      <c r="G1724" t="str">
        <f t="shared" si="53"/>
        <v/>
      </c>
    </row>
    <row r="1725" spans="1:7">
      <c r="A1725" s="57">
        <f>INDEX('1月'!$A$1:$E$2000,ROW()-$B$5+2,1)</f>
        <v>0</v>
      </c>
      <c r="B1725" s="55" t="str">
        <f>INDEX('1月'!$A$1:$E$2000,ROW()-$B$5+2,2)&amp;IF(INDEX('1月'!$A$1:$E$2000,ROW()-$B$5+2,3)="","","／"&amp;INDEX('1月'!$A$1:$E$2000,ROW()-$B$5+2,3))</f>
        <v/>
      </c>
      <c r="C1725" s="57">
        <f>INDEX('1月'!$A$1:$E$2000,ROW()-$B$5+2,4)</f>
        <v>0</v>
      </c>
      <c r="D1725" s="64">
        <f>INDEX('1月'!$A$1:$E$2000,ROW()-$B$5+2,5)</f>
        <v>0</v>
      </c>
      <c r="E1725" s="65">
        <f>DATE(設定・集計!$B$2,INT(A1725/100),A1725-INT(A1725/100)*100)</f>
        <v>43799</v>
      </c>
      <c r="F1725" t="str">
        <f t="shared" si="52"/>
        <v/>
      </c>
      <c r="G1725" t="str">
        <f t="shared" si="53"/>
        <v/>
      </c>
    </row>
    <row r="1726" spans="1:7">
      <c r="A1726" s="57">
        <f>INDEX('1月'!$A$1:$E$2000,ROW()-$B$5+2,1)</f>
        <v>0</v>
      </c>
      <c r="B1726" s="55" t="str">
        <f>INDEX('1月'!$A$1:$E$2000,ROW()-$B$5+2,2)&amp;IF(INDEX('1月'!$A$1:$E$2000,ROW()-$B$5+2,3)="","","／"&amp;INDEX('1月'!$A$1:$E$2000,ROW()-$B$5+2,3))</f>
        <v/>
      </c>
      <c r="C1726" s="57">
        <f>INDEX('1月'!$A$1:$E$2000,ROW()-$B$5+2,4)</f>
        <v>0</v>
      </c>
      <c r="D1726" s="64">
        <f>INDEX('1月'!$A$1:$E$2000,ROW()-$B$5+2,5)</f>
        <v>0</v>
      </c>
      <c r="E1726" s="65">
        <f>DATE(設定・集計!$B$2,INT(A1726/100),A1726-INT(A1726/100)*100)</f>
        <v>43799</v>
      </c>
      <c r="F1726" t="str">
        <f t="shared" si="52"/>
        <v/>
      </c>
      <c r="G1726" t="str">
        <f t="shared" si="53"/>
        <v/>
      </c>
    </row>
    <row r="1727" spans="1:7">
      <c r="A1727" s="57">
        <f>INDEX('1月'!$A$1:$E$2000,ROW()-$B$5+2,1)</f>
        <v>0</v>
      </c>
      <c r="B1727" s="55" t="str">
        <f>INDEX('1月'!$A$1:$E$2000,ROW()-$B$5+2,2)&amp;IF(INDEX('1月'!$A$1:$E$2000,ROW()-$B$5+2,3)="","","／"&amp;INDEX('1月'!$A$1:$E$2000,ROW()-$B$5+2,3))</f>
        <v/>
      </c>
      <c r="C1727" s="57">
        <f>INDEX('1月'!$A$1:$E$2000,ROW()-$B$5+2,4)</f>
        <v>0</v>
      </c>
      <c r="D1727" s="64">
        <f>INDEX('1月'!$A$1:$E$2000,ROW()-$B$5+2,5)</f>
        <v>0</v>
      </c>
      <c r="E1727" s="65">
        <f>DATE(設定・集計!$B$2,INT(A1727/100),A1727-INT(A1727/100)*100)</f>
        <v>43799</v>
      </c>
      <c r="F1727" t="str">
        <f t="shared" si="52"/>
        <v/>
      </c>
      <c r="G1727" t="str">
        <f t="shared" si="53"/>
        <v/>
      </c>
    </row>
    <row r="1728" spans="1:7">
      <c r="A1728" s="57">
        <f>INDEX('1月'!$A$1:$E$2000,ROW()-$B$5+2,1)</f>
        <v>0</v>
      </c>
      <c r="B1728" s="55" t="str">
        <f>INDEX('1月'!$A$1:$E$2000,ROW()-$B$5+2,2)&amp;IF(INDEX('1月'!$A$1:$E$2000,ROW()-$B$5+2,3)="","","／"&amp;INDEX('1月'!$A$1:$E$2000,ROW()-$B$5+2,3))</f>
        <v/>
      </c>
      <c r="C1728" s="57">
        <f>INDEX('1月'!$A$1:$E$2000,ROW()-$B$5+2,4)</f>
        <v>0</v>
      </c>
      <c r="D1728" s="64">
        <f>INDEX('1月'!$A$1:$E$2000,ROW()-$B$5+2,5)</f>
        <v>0</v>
      </c>
      <c r="E1728" s="65">
        <f>DATE(設定・集計!$B$2,INT(A1728/100),A1728-INT(A1728/100)*100)</f>
        <v>43799</v>
      </c>
      <c r="F1728" t="str">
        <f t="shared" si="52"/>
        <v/>
      </c>
      <c r="G1728" t="str">
        <f t="shared" si="53"/>
        <v/>
      </c>
    </row>
    <row r="1729" spans="1:7">
      <c r="A1729" s="57">
        <f>INDEX('1月'!$A$1:$E$2000,ROW()-$B$5+2,1)</f>
        <v>0</v>
      </c>
      <c r="B1729" s="55" t="str">
        <f>INDEX('1月'!$A$1:$E$2000,ROW()-$B$5+2,2)&amp;IF(INDEX('1月'!$A$1:$E$2000,ROW()-$B$5+2,3)="","","／"&amp;INDEX('1月'!$A$1:$E$2000,ROW()-$B$5+2,3))</f>
        <v/>
      </c>
      <c r="C1729" s="57">
        <f>INDEX('1月'!$A$1:$E$2000,ROW()-$B$5+2,4)</f>
        <v>0</v>
      </c>
      <c r="D1729" s="64">
        <f>INDEX('1月'!$A$1:$E$2000,ROW()-$B$5+2,5)</f>
        <v>0</v>
      </c>
      <c r="E1729" s="65">
        <f>DATE(設定・集計!$B$2,INT(A1729/100),A1729-INT(A1729/100)*100)</f>
        <v>43799</v>
      </c>
      <c r="F1729" t="str">
        <f t="shared" si="52"/>
        <v/>
      </c>
      <c r="G1729" t="str">
        <f t="shared" si="53"/>
        <v/>
      </c>
    </row>
    <row r="1730" spans="1:7">
      <c r="A1730" s="57">
        <f>INDEX('1月'!$A$1:$E$2000,ROW()-$B$5+2,1)</f>
        <v>0</v>
      </c>
      <c r="B1730" s="55" t="str">
        <f>INDEX('1月'!$A$1:$E$2000,ROW()-$B$5+2,2)&amp;IF(INDEX('1月'!$A$1:$E$2000,ROW()-$B$5+2,3)="","","／"&amp;INDEX('1月'!$A$1:$E$2000,ROW()-$B$5+2,3))</f>
        <v/>
      </c>
      <c r="C1730" s="57">
        <f>INDEX('1月'!$A$1:$E$2000,ROW()-$B$5+2,4)</f>
        <v>0</v>
      </c>
      <c r="D1730" s="64">
        <f>INDEX('1月'!$A$1:$E$2000,ROW()-$B$5+2,5)</f>
        <v>0</v>
      </c>
      <c r="E1730" s="65">
        <f>DATE(設定・集計!$B$2,INT(A1730/100),A1730-INT(A1730/100)*100)</f>
        <v>43799</v>
      </c>
      <c r="F1730" t="str">
        <f t="shared" si="52"/>
        <v/>
      </c>
      <c r="G1730" t="str">
        <f t="shared" si="53"/>
        <v/>
      </c>
    </row>
    <row r="1731" spans="1:7">
      <c r="A1731" s="57">
        <f>INDEX('1月'!$A$1:$E$2000,ROW()-$B$5+2,1)</f>
        <v>0</v>
      </c>
      <c r="B1731" s="55" t="str">
        <f>INDEX('1月'!$A$1:$E$2000,ROW()-$B$5+2,2)&amp;IF(INDEX('1月'!$A$1:$E$2000,ROW()-$B$5+2,3)="","","／"&amp;INDEX('1月'!$A$1:$E$2000,ROW()-$B$5+2,3))</f>
        <v/>
      </c>
      <c r="C1731" s="57">
        <f>INDEX('1月'!$A$1:$E$2000,ROW()-$B$5+2,4)</f>
        <v>0</v>
      </c>
      <c r="D1731" s="64">
        <f>INDEX('1月'!$A$1:$E$2000,ROW()-$B$5+2,5)</f>
        <v>0</v>
      </c>
      <c r="E1731" s="65">
        <f>DATE(設定・集計!$B$2,INT(A1731/100),A1731-INT(A1731/100)*100)</f>
        <v>43799</v>
      </c>
      <c r="F1731" t="str">
        <f t="shared" si="52"/>
        <v/>
      </c>
      <c r="G1731" t="str">
        <f t="shared" si="53"/>
        <v/>
      </c>
    </row>
    <row r="1732" spans="1:7">
      <c r="A1732" s="57">
        <f>INDEX('1月'!$A$1:$E$2000,ROW()-$B$5+2,1)</f>
        <v>0</v>
      </c>
      <c r="B1732" s="55" t="str">
        <f>INDEX('1月'!$A$1:$E$2000,ROW()-$B$5+2,2)&amp;IF(INDEX('1月'!$A$1:$E$2000,ROW()-$B$5+2,3)="","","／"&amp;INDEX('1月'!$A$1:$E$2000,ROW()-$B$5+2,3))</f>
        <v/>
      </c>
      <c r="C1732" s="57">
        <f>INDEX('1月'!$A$1:$E$2000,ROW()-$B$5+2,4)</f>
        <v>0</v>
      </c>
      <c r="D1732" s="64">
        <f>INDEX('1月'!$A$1:$E$2000,ROW()-$B$5+2,5)</f>
        <v>0</v>
      </c>
      <c r="E1732" s="65">
        <f>DATE(設定・集計!$B$2,INT(A1732/100),A1732-INT(A1732/100)*100)</f>
        <v>43799</v>
      </c>
      <c r="F1732" t="str">
        <f t="shared" si="52"/>
        <v/>
      </c>
      <c r="G1732" t="str">
        <f t="shared" si="53"/>
        <v/>
      </c>
    </row>
    <row r="1733" spans="1:7">
      <c r="A1733" s="57">
        <f>INDEX('1月'!$A$1:$E$2000,ROW()-$B$5+2,1)</f>
        <v>0</v>
      </c>
      <c r="B1733" s="55" t="str">
        <f>INDEX('1月'!$A$1:$E$2000,ROW()-$B$5+2,2)&amp;IF(INDEX('1月'!$A$1:$E$2000,ROW()-$B$5+2,3)="","","／"&amp;INDEX('1月'!$A$1:$E$2000,ROW()-$B$5+2,3))</f>
        <v/>
      </c>
      <c r="C1733" s="57">
        <f>INDEX('1月'!$A$1:$E$2000,ROW()-$B$5+2,4)</f>
        <v>0</v>
      </c>
      <c r="D1733" s="64">
        <f>INDEX('1月'!$A$1:$E$2000,ROW()-$B$5+2,5)</f>
        <v>0</v>
      </c>
      <c r="E1733" s="65">
        <f>DATE(設定・集計!$B$2,INT(A1733/100),A1733-INT(A1733/100)*100)</f>
        <v>43799</v>
      </c>
      <c r="F1733" t="str">
        <f t="shared" si="52"/>
        <v/>
      </c>
      <c r="G1733" t="str">
        <f t="shared" si="53"/>
        <v/>
      </c>
    </row>
    <row r="1734" spans="1:7">
      <c r="A1734" s="57">
        <f>INDEX('1月'!$A$1:$E$2000,ROW()-$B$5+2,1)</f>
        <v>0</v>
      </c>
      <c r="B1734" s="55" t="str">
        <f>INDEX('1月'!$A$1:$E$2000,ROW()-$B$5+2,2)&amp;IF(INDEX('1月'!$A$1:$E$2000,ROW()-$B$5+2,3)="","","／"&amp;INDEX('1月'!$A$1:$E$2000,ROW()-$B$5+2,3))</f>
        <v/>
      </c>
      <c r="C1734" s="57">
        <f>INDEX('1月'!$A$1:$E$2000,ROW()-$B$5+2,4)</f>
        <v>0</v>
      </c>
      <c r="D1734" s="64">
        <f>INDEX('1月'!$A$1:$E$2000,ROW()-$B$5+2,5)</f>
        <v>0</v>
      </c>
      <c r="E1734" s="65">
        <f>DATE(設定・集計!$B$2,INT(A1734/100),A1734-INT(A1734/100)*100)</f>
        <v>43799</v>
      </c>
      <c r="F1734" t="str">
        <f t="shared" si="52"/>
        <v/>
      </c>
      <c r="G1734" t="str">
        <f t="shared" si="53"/>
        <v/>
      </c>
    </row>
    <row r="1735" spans="1:7">
      <c r="A1735" s="57">
        <f>INDEX('1月'!$A$1:$E$2000,ROW()-$B$5+2,1)</f>
        <v>0</v>
      </c>
      <c r="B1735" s="55" t="str">
        <f>INDEX('1月'!$A$1:$E$2000,ROW()-$B$5+2,2)&amp;IF(INDEX('1月'!$A$1:$E$2000,ROW()-$B$5+2,3)="","","／"&amp;INDEX('1月'!$A$1:$E$2000,ROW()-$B$5+2,3))</f>
        <v/>
      </c>
      <c r="C1735" s="57">
        <f>INDEX('1月'!$A$1:$E$2000,ROW()-$B$5+2,4)</f>
        <v>0</v>
      </c>
      <c r="D1735" s="64">
        <f>INDEX('1月'!$A$1:$E$2000,ROW()-$B$5+2,5)</f>
        <v>0</v>
      </c>
      <c r="E1735" s="65">
        <f>DATE(設定・集計!$B$2,INT(A1735/100),A1735-INT(A1735/100)*100)</f>
        <v>43799</v>
      </c>
      <c r="F1735" t="str">
        <f t="shared" si="52"/>
        <v/>
      </c>
      <c r="G1735" t="str">
        <f t="shared" si="53"/>
        <v/>
      </c>
    </row>
    <row r="1736" spans="1:7">
      <c r="A1736" s="57">
        <f>INDEX('1月'!$A$1:$E$2000,ROW()-$B$5+2,1)</f>
        <v>0</v>
      </c>
      <c r="B1736" s="55" t="str">
        <f>INDEX('1月'!$A$1:$E$2000,ROW()-$B$5+2,2)&amp;IF(INDEX('1月'!$A$1:$E$2000,ROW()-$B$5+2,3)="","","／"&amp;INDEX('1月'!$A$1:$E$2000,ROW()-$B$5+2,3))</f>
        <v/>
      </c>
      <c r="C1736" s="57">
        <f>INDEX('1月'!$A$1:$E$2000,ROW()-$B$5+2,4)</f>
        <v>0</v>
      </c>
      <c r="D1736" s="64">
        <f>INDEX('1月'!$A$1:$E$2000,ROW()-$B$5+2,5)</f>
        <v>0</v>
      </c>
      <c r="E1736" s="65">
        <f>DATE(設定・集計!$B$2,INT(A1736/100),A1736-INT(A1736/100)*100)</f>
        <v>43799</v>
      </c>
      <c r="F1736" t="str">
        <f t="shared" si="52"/>
        <v/>
      </c>
      <c r="G1736" t="str">
        <f t="shared" si="53"/>
        <v/>
      </c>
    </row>
    <row r="1737" spans="1:7">
      <c r="A1737" s="57">
        <f>INDEX('1月'!$A$1:$E$2000,ROW()-$B$5+2,1)</f>
        <v>0</v>
      </c>
      <c r="B1737" s="55" t="str">
        <f>INDEX('1月'!$A$1:$E$2000,ROW()-$B$5+2,2)&amp;IF(INDEX('1月'!$A$1:$E$2000,ROW()-$B$5+2,3)="","","／"&amp;INDEX('1月'!$A$1:$E$2000,ROW()-$B$5+2,3))</f>
        <v/>
      </c>
      <c r="C1737" s="57">
        <f>INDEX('1月'!$A$1:$E$2000,ROW()-$B$5+2,4)</f>
        <v>0</v>
      </c>
      <c r="D1737" s="64">
        <f>INDEX('1月'!$A$1:$E$2000,ROW()-$B$5+2,5)</f>
        <v>0</v>
      </c>
      <c r="E1737" s="65">
        <f>DATE(設定・集計!$B$2,INT(A1737/100),A1737-INT(A1737/100)*100)</f>
        <v>43799</v>
      </c>
      <c r="F1737" t="str">
        <f t="shared" si="52"/>
        <v/>
      </c>
      <c r="G1737" t="str">
        <f t="shared" si="53"/>
        <v/>
      </c>
    </row>
    <row r="1738" spans="1:7">
      <c r="A1738" s="57">
        <f>INDEX('1月'!$A$1:$E$2000,ROW()-$B$5+2,1)</f>
        <v>0</v>
      </c>
      <c r="B1738" s="55" t="str">
        <f>INDEX('1月'!$A$1:$E$2000,ROW()-$B$5+2,2)&amp;IF(INDEX('1月'!$A$1:$E$2000,ROW()-$B$5+2,3)="","","／"&amp;INDEX('1月'!$A$1:$E$2000,ROW()-$B$5+2,3))</f>
        <v/>
      </c>
      <c r="C1738" s="57">
        <f>INDEX('1月'!$A$1:$E$2000,ROW()-$B$5+2,4)</f>
        <v>0</v>
      </c>
      <c r="D1738" s="64">
        <f>INDEX('1月'!$A$1:$E$2000,ROW()-$B$5+2,5)</f>
        <v>0</v>
      </c>
      <c r="E1738" s="65">
        <f>DATE(設定・集計!$B$2,INT(A1738/100),A1738-INT(A1738/100)*100)</f>
        <v>43799</v>
      </c>
      <c r="F1738" t="str">
        <f t="shared" si="52"/>
        <v/>
      </c>
      <c r="G1738" t="str">
        <f t="shared" si="53"/>
        <v/>
      </c>
    </row>
    <row r="1739" spans="1:7">
      <c r="A1739" s="57">
        <f>INDEX('1月'!$A$1:$E$2000,ROW()-$B$5+2,1)</f>
        <v>0</v>
      </c>
      <c r="B1739" s="55" t="str">
        <f>INDEX('1月'!$A$1:$E$2000,ROW()-$B$5+2,2)&amp;IF(INDEX('1月'!$A$1:$E$2000,ROW()-$B$5+2,3)="","","／"&amp;INDEX('1月'!$A$1:$E$2000,ROW()-$B$5+2,3))</f>
        <v/>
      </c>
      <c r="C1739" s="57">
        <f>INDEX('1月'!$A$1:$E$2000,ROW()-$B$5+2,4)</f>
        <v>0</v>
      </c>
      <c r="D1739" s="64">
        <f>INDEX('1月'!$A$1:$E$2000,ROW()-$B$5+2,5)</f>
        <v>0</v>
      </c>
      <c r="E1739" s="65">
        <f>DATE(設定・集計!$B$2,INT(A1739/100),A1739-INT(A1739/100)*100)</f>
        <v>43799</v>
      </c>
      <c r="F1739" t="str">
        <f t="shared" si="52"/>
        <v/>
      </c>
      <c r="G1739" t="str">
        <f t="shared" si="53"/>
        <v/>
      </c>
    </row>
    <row r="1740" spans="1:7">
      <c r="A1740" s="57">
        <f>INDEX('1月'!$A$1:$E$2000,ROW()-$B$5+2,1)</f>
        <v>0</v>
      </c>
      <c r="B1740" s="55" t="str">
        <f>INDEX('1月'!$A$1:$E$2000,ROW()-$B$5+2,2)&amp;IF(INDEX('1月'!$A$1:$E$2000,ROW()-$B$5+2,3)="","","／"&amp;INDEX('1月'!$A$1:$E$2000,ROW()-$B$5+2,3))</f>
        <v/>
      </c>
      <c r="C1740" s="57">
        <f>INDEX('1月'!$A$1:$E$2000,ROW()-$B$5+2,4)</f>
        <v>0</v>
      </c>
      <c r="D1740" s="64">
        <f>INDEX('1月'!$A$1:$E$2000,ROW()-$B$5+2,5)</f>
        <v>0</v>
      </c>
      <c r="E1740" s="65">
        <f>DATE(設定・集計!$B$2,INT(A1740/100),A1740-INT(A1740/100)*100)</f>
        <v>43799</v>
      </c>
      <c r="F1740" t="str">
        <f t="shared" si="52"/>
        <v/>
      </c>
      <c r="G1740" t="str">
        <f t="shared" si="53"/>
        <v/>
      </c>
    </row>
    <row r="1741" spans="1:7">
      <c r="A1741" s="57">
        <f>INDEX('1月'!$A$1:$E$2000,ROW()-$B$5+2,1)</f>
        <v>0</v>
      </c>
      <c r="B1741" s="55" t="str">
        <f>INDEX('1月'!$A$1:$E$2000,ROW()-$B$5+2,2)&amp;IF(INDEX('1月'!$A$1:$E$2000,ROW()-$B$5+2,3)="","","／"&amp;INDEX('1月'!$A$1:$E$2000,ROW()-$B$5+2,3))</f>
        <v/>
      </c>
      <c r="C1741" s="57">
        <f>INDEX('1月'!$A$1:$E$2000,ROW()-$B$5+2,4)</f>
        <v>0</v>
      </c>
      <c r="D1741" s="64">
        <f>INDEX('1月'!$A$1:$E$2000,ROW()-$B$5+2,5)</f>
        <v>0</v>
      </c>
      <c r="E1741" s="65">
        <f>DATE(設定・集計!$B$2,INT(A1741/100),A1741-INT(A1741/100)*100)</f>
        <v>43799</v>
      </c>
      <c r="F1741" t="str">
        <f t="shared" si="52"/>
        <v/>
      </c>
      <c r="G1741" t="str">
        <f t="shared" si="53"/>
        <v/>
      </c>
    </row>
    <row r="1742" spans="1:7">
      <c r="A1742" s="57">
        <f>INDEX('1月'!$A$1:$E$2000,ROW()-$B$5+2,1)</f>
        <v>0</v>
      </c>
      <c r="B1742" s="55" t="str">
        <f>INDEX('1月'!$A$1:$E$2000,ROW()-$B$5+2,2)&amp;IF(INDEX('1月'!$A$1:$E$2000,ROW()-$B$5+2,3)="","","／"&amp;INDEX('1月'!$A$1:$E$2000,ROW()-$B$5+2,3))</f>
        <v/>
      </c>
      <c r="C1742" s="57">
        <f>INDEX('1月'!$A$1:$E$2000,ROW()-$B$5+2,4)</f>
        <v>0</v>
      </c>
      <c r="D1742" s="64">
        <f>INDEX('1月'!$A$1:$E$2000,ROW()-$B$5+2,5)</f>
        <v>0</v>
      </c>
      <c r="E1742" s="65">
        <f>DATE(設定・集計!$B$2,INT(A1742/100),A1742-INT(A1742/100)*100)</f>
        <v>43799</v>
      </c>
      <c r="F1742" t="str">
        <f t="shared" si="52"/>
        <v/>
      </c>
      <c r="G1742" t="str">
        <f t="shared" si="53"/>
        <v/>
      </c>
    </row>
    <row r="1743" spans="1:7">
      <c r="A1743" s="57">
        <f>INDEX('1月'!$A$1:$E$2000,ROW()-$B$5+2,1)</f>
        <v>0</v>
      </c>
      <c r="B1743" s="55" t="str">
        <f>INDEX('1月'!$A$1:$E$2000,ROW()-$B$5+2,2)&amp;IF(INDEX('1月'!$A$1:$E$2000,ROW()-$B$5+2,3)="","","／"&amp;INDEX('1月'!$A$1:$E$2000,ROW()-$B$5+2,3))</f>
        <v/>
      </c>
      <c r="C1743" s="57">
        <f>INDEX('1月'!$A$1:$E$2000,ROW()-$B$5+2,4)</f>
        <v>0</v>
      </c>
      <c r="D1743" s="64">
        <f>INDEX('1月'!$A$1:$E$2000,ROW()-$B$5+2,5)</f>
        <v>0</v>
      </c>
      <c r="E1743" s="65">
        <f>DATE(設定・集計!$B$2,INT(A1743/100),A1743-INT(A1743/100)*100)</f>
        <v>43799</v>
      </c>
      <c r="F1743" t="str">
        <f t="shared" si="52"/>
        <v/>
      </c>
      <c r="G1743" t="str">
        <f t="shared" si="53"/>
        <v/>
      </c>
    </row>
    <row r="1744" spans="1:7">
      <c r="A1744" s="57">
        <f>INDEX('1月'!$A$1:$E$2000,ROW()-$B$5+2,1)</f>
        <v>0</v>
      </c>
      <c r="B1744" s="55" t="str">
        <f>INDEX('1月'!$A$1:$E$2000,ROW()-$B$5+2,2)&amp;IF(INDEX('1月'!$A$1:$E$2000,ROW()-$B$5+2,3)="","","／"&amp;INDEX('1月'!$A$1:$E$2000,ROW()-$B$5+2,3))</f>
        <v/>
      </c>
      <c r="C1744" s="57">
        <f>INDEX('1月'!$A$1:$E$2000,ROW()-$B$5+2,4)</f>
        <v>0</v>
      </c>
      <c r="D1744" s="64">
        <f>INDEX('1月'!$A$1:$E$2000,ROW()-$B$5+2,5)</f>
        <v>0</v>
      </c>
      <c r="E1744" s="65">
        <f>DATE(設定・集計!$B$2,INT(A1744/100),A1744-INT(A1744/100)*100)</f>
        <v>43799</v>
      </c>
      <c r="F1744" t="str">
        <f t="shared" si="52"/>
        <v/>
      </c>
      <c r="G1744" t="str">
        <f t="shared" si="53"/>
        <v/>
      </c>
    </row>
    <row r="1745" spans="1:7">
      <c r="A1745" s="57">
        <f>INDEX('1月'!$A$1:$E$2000,ROW()-$B$5+2,1)</f>
        <v>0</v>
      </c>
      <c r="B1745" s="55" t="str">
        <f>INDEX('1月'!$A$1:$E$2000,ROW()-$B$5+2,2)&amp;IF(INDEX('1月'!$A$1:$E$2000,ROW()-$B$5+2,3)="","","／"&amp;INDEX('1月'!$A$1:$E$2000,ROW()-$B$5+2,3))</f>
        <v/>
      </c>
      <c r="C1745" s="57">
        <f>INDEX('1月'!$A$1:$E$2000,ROW()-$B$5+2,4)</f>
        <v>0</v>
      </c>
      <c r="D1745" s="64">
        <f>INDEX('1月'!$A$1:$E$2000,ROW()-$B$5+2,5)</f>
        <v>0</v>
      </c>
      <c r="E1745" s="65">
        <f>DATE(設定・集計!$B$2,INT(A1745/100),A1745-INT(A1745/100)*100)</f>
        <v>43799</v>
      </c>
      <c r="F1745" t="str">
        <f t="shared" si="52"/>
        <v/>
      </c>
      <c r="G1745" t="str">
        <f t="shared" si="53"/>
        <v/>
      </c>
    </row>
    <row r="1746" spans="1:7">
      <c r="A1746" s="57">
        <f>INDEX('1月'!$A$1:$E$2000,ROW()-$B$5+2,1)</f>
        <v>0</v>
      </c>
      <c r="B1746" s="55" t="str">
        <f>INDEX('1月'!$A$1:$E$2000,ROW()-$B$5+2,2)&amp;IF(INDEX('1月'!$A$1:$E$2000,ROW()-$B$5+2,3)="","","／"&amp;INDEX('1月'!$A$1:$E$2000,ROW()-$B$5+2,3))</f>
        <v/>
      </c>
      <c r="C1746" s="57">
        <f>INDEX('1月'!$A$1:$E$2000,ROW()-$B$5+2,4)</f>
        <v>0</v>
      </c>
      <c r="D1746" s="64">
        <f>INDEX('1月'!$A$1:$E$2000,ROW()-$B$5+2,5)</f>
        <v>0</v>
      </c>
      <c r="E1746" s="65">
        <f>DATE(設定・集計!$B$2,INT(A1746/100),A1746-INT(A1746/100)*100)</f>
        <v>43799</v>
      </c>
      <c r="F1746" t="str">
        <f t="shared" si="52"/>
        <v/>
      </c>
      <c r="G1746" t="str">
        <f t="shared" si="53"/>
        <v/>
      </c>
    </row>
    <row r="1747" spans="1:7">
      <c r="A1747" s="57">
        <f>INDEX('1月'!$A$1:$E$2000,ROW()-$B$5+2,1)</f>
        <v>0</v>
      </c>
      <c r="B1747" s="55" t="str">
        <f>INDEX('1月'!$A$1:$E$2000,ROW()-$B$5+2,2)&amp;IF(INDEX('1月'!$A$1:$E$2000,ROW()-$B$5+2,3)="","","／"&amp;INDEX('1月'!$A$1:$E$2000,ROW()-$B$5+2,3))</f>
        <v/>
      </c>
      <c r="C1747" s="57">
        <f>INDEX('1月'!$A$1:$E$2000,ROW()-$B$5+2,4)</f>
        <v>0</v>
      </c>
      <c r="D1747" s="64">
        <f>INDEX('1月'!$A$1:$E$2000,ROW()-$B$5+2,5)</f>
        <v>0</v>
      </c>
      <c r="E1747" s="65">
        <f>DATE(設定・集計!$B$2,INT(A1747/100),A1747-INT(A1747/100)*100)</f>
        <v>43799</v>
      </c>
      <c r="F1747" t="str">
        <f t="shared" si="52"/>
        <v/>
      </c>
      <c r="G1747" t="str">
        <f t="shared" si="53"/>
        <v/>
      </c>
    </row>
    <row r="1748" spans="1:7">
      <c r="A1748" s="57">
        <f>INDEX('1月'!$A$1:$E$2000,ROW()-$B$5+2,1)</f>
        <v>0</v>
      </c>
      <c r="B1748" s="55" t="str">
        <f>INDEX('1月'!$A$1:$E$2000,ROW()-$B$5+2,2)&amp;IF(INDEX('1月'!$A$1:$E$2000,ROW()-$B$5+2,3)="","","／"&amp;INDEX('1月'!$A$1:$E$2000,ROW()-$B$5+2,3))</f>
        <v/>
      </c>
      <c r="C1748" s="57">
        <f>INDEX('1月'!$A$1:$E$2000,ROW()-$B$5+2,4)</f>
        <v>0</v>
      </c>
      <c r="D1748" s="64">
        <f>INDEX('1月'!$A$1:$E$2000,ROW()-$B$5+2,5)</f>
        <v>0</v>
      </c>
      <c r="E1748" s="65">
        <f>DATE(設定・集計!$B$2,INT(A1748/100),A1748-INT(A1748/100)*100)</f>
        <v>43799</v>
      </c>
      <c r="F1748" t="str">
        <f t="shared" si="52"/>
        <v/>
      </c>
      <c r="G1748" t="str">
        <f t="shared" si="53"/>
        <v/>
      </c>
    </row>
    <row r="1749" spans="1:7">
      <c r="A1749" s="57">
        <f>INDEX('1月'!$A$1:$E$2000,ROW()-$B$5+2,1)</f>
        <v>0</v>
      </c>
      <c r="B1749" s="55" t="str">
        <f>INDEX('1月'!$A$1:$E$2000,ROW()-$B$5+2,2)&amp;IF(INDEX('1月'!$A$1:$E$2000,ROW()-$B$5+2,3)="","","／"&amp;INDEX('1月'!$A$1:$E$2000,ROW()-$B$5+2,3))</f>
        <v/>
      </c>
      <c r="C1749" s="57">
        <f>INDEX('1月'!$A$1:$E$2000,ROW()-$B$5+2,4)</f>
        <v>0</v>
      </c>
      <c r="D1749" s="64">
        <f>INDEX('1月'!$A$1:$E$2000,ROW()-$B$5+2,5)</f>
        <v>0</v>
      </c>
      <c r="E1749" s="65">
        <f>DATE(設定・集計!$B$2,INT(A1749/100),A1749-INT(A1749/100)*100)</f>
        <v>43799</v>
      </c>
      <c r="F1749" t="str">
        <f t="shared" si="52"/>
        <v/>
      </c>
      <c r="G1749" t="str">
        <f t="shared" si="53"/>
        <v/>
      </c>
    </row>
    <row r="1750" spans="1:7">
      <c r="A1750" s="57">
        <f>INDEX('1月'!$A$1:$E$2000,ROW()-$B$5+2,1)</f>
        <v>0</v>
      </c>
      <c r="B1750" s="55" t="str">
        <f>INDEX('1月'!$A$1:$E$2000,ROW()-$B$5+2,2)&amp;IF(INDEX('1月'!$A$1:$E$2000,ROW()-$B$5+2,3)="","","／"&amp;INDEX('1月'!$A$1:$E$2000,ROW()-$B$5+2,3))</f>
        <v/>
      </c>
      <c r="C1750" s="57">
        <f>INDEX('1月'!$A$1:$E$2000,ROW()-$B$5+2,4)</f>
        <v>0</v>
      </c>
      <c r="D1750" s="64">
        <f>INDEX('1月'!$A$1:$E$2000,ROW()-$B$5+2,5)</f>
        <v>0</v>
      </c>
      <c r="E1750" s="65">
        <f>DATE(設定・集計!$B$2,INT(A1750/100),A1750-INT(A1750/100)*100)</f>
        <v>43799</v>
      </c>
      <c r="F1750" t="str">
        <f t="shared" si="52"/>
        <v/>
      </c>
      <c r="G1750" t="str">
        <f t="shared" si="53"/>
        <v/>
      </c>
    </row>
    <row r="1751" spans="1:7">
      <c r="A1751" s="57">
        <f>INDEX('1月'!$A$1:$E$2000,ROW()-$B$5+2,1)</f>
        <v>0</v>
      </c>
      <c r="B1751" s="55" t="str">
        <f>INDEX('1月'!$A$1:$E$2000,ROW()-$B$5+2,2)&amp;IF(INDEX('1月'!$A$1:$E$2000,ROW()-$B$5+2,3)="","","／"&amp;INDEX('1月'!$A$1:$E$2000,ROW()-$B$5+2,3))</f>
        <v/>
      </c>
      <c r="C1751" s="57">
        <f>INDEX('1月'!$A$1:$E$2000,ROW()-$B$5+2,4)</f>
        <v>0</v>
      </c>
      <c r="D1751" s="64">
        <f>INDEX('1月'!$A$1:$E$2000,ROW()-$B$5+2,5)</f>
        <v>0</v>
      </c>
      <c r="E1751" s="65">
        <f>DATE(設定・集計!$B$2,INT(A1751/100),A1751-INT(A1751/100)*100)</f>
        <v>43799</v>
      </c>
      <c r="F1751" t="str">
        <f t="shared" si="52"/>
        <v/>
      </c>
      <c r="G1751" t="str">
        <f t="shared" si="53"/>
        <v/>
      </c>
    </row>
    <row r="1752" spans="1:7">
      <c r="A1752" s="57">
        <f>INDEX('1月'!$A$1:$E$2000,ROW()-$B$5+2,1)</f>
        <v>0</v>
      </c>
      <c r="B1752" s="55" t="str">
        <f>INDEX('1月'!$A$1:$E$2000,ROW()-$B$5+2,2)&amp;IF(INDEX('1月'!$A$1:$E$2000,ROW()-$B$5+2,3)="","","／"&amp;INDEX('1月'!$A$1:$E$2000,ROW()-$B$5+2,3))</f>
        <v/>
      </c>
      <c r="C1752" s="57">
        <f>INDEX('1月'!$A$1:$E$2000,ROW()-$B$5+2,4)</f>
        <v>0</v>
      </c>
      <c r="D1752" s="64">
        <f>INDEX('1月'!$A$1:$E$2000,ROW()-$B$5+2,5)</f>
        <v>0</v>
      </c>
      <c r="E1752" s="65">
        <f>DATE(設定・集計!$B$2,INT(A1752/100),A1752-INT(A1752/100)*100)</f>
        <v>43799</v>
      </c>
      <c r="F1752" t="str">
        <f t="shared" si="52"/>
        <v/>
      </c>
      <c r="G1752" t="str">
        <f t="shared" si="53"/>
        <v/>
      </c>
    </row>
    <row r="1753" spans="1:7">
      <c r="A1753" s="57">
        <f>INDEX('1月'!$A$1:$E$2000,ROW()-$B$5+2,1)</f>
        <v>0</v>
      </c>
      <c r="B1753" s="55" t="str">
        <f>INDEX('1月'!$A$1:$E$2000,ROW()-$B$5+2,2)&amp;IF(INDEX('1月'!$A$1:$E$2000,ROW()-$B$5+2,3)="","","／"&amp;INDEX('1月'!$A$1:$E$2000,ROW()-$B$5+2,3))</f>
        <v/>
      </c>
      <c r="C1753" s="57">
        <f>INDEX('1月'!$A$1:$E$2000,ROW()-$B$5+2,4)</f>
        <v>0</v>
      </c>
      <c r="D1753" s="64">
        <f>INDEX('1月'!$A$1:$E$2000,ROW()-$B$5+2,5)</f>
        <v>0</v>
      </c>
      <c r="E1753" s="65">
        <f>DATE(設定・集計!$B$2,INT(A1753/100),A1753-INT(A1753/100)*100)</f>
        <v>43799</v>
      </c>
      <c r="F1753" t="str">
        <f t="shared" si="52"/>
        <v/>
      </c>
      <c r="G1753" t="str">
        <f t="shared" si="53"/>
        <v/>
      </c>
    </row>
    <row r="1754" spans="1:7">
      <c r="A1754" s="57">
        <f>INDEX('1月'!$A$1:$E$2000,ROW()-$B$5+2,1)</f>
        <v>0</v>
      </c>
      <c r="B1754" s="55" t="str">
        <f>INDEX('1月'!$A$1:$E$2000,ROW()-$B$5+2,2)&amp;IF(INDEX('1月'!$A$1:$E$2000,ROW()-$B$5+2,3)="","","／"&amp;INDEX('1月'!$A$1:$E$2000,ROW()-$B$5+2,3))</f>
        <v/>
      </c>
      <c r="C1754" s="57">
        <f>INDEX('1月'!$A$1:$E$2000,ROW()-$B$5+2,4)</f>
        <v>0</v>
      </c>
      <c r="D1754" s="64">
        <f>INDEX('1月'!$A$1:$E$2000,ROW()-$B$5+2,5)</f>
        <v>0</v>
      </c>
      <c r="E1754" s="65">
        <f>DATE(設定・集計!$B$2,INT(A1754/100),A1754-INT(A1754/100)*100)</f>
        <v>43799</v>
      </c>
      <c r="F1754" t="str">
        <f t="shared" si="52"/>
        <v/>
      </c>
      <c r="G1754" t="str">
        <f t="shared" si="53"/>
        <v/>
      </c>
    </row>
    <row r="1755" spans="1:7">
      <c r="A1755" s="57">
        <f>INDEX('1月'!$A$1:$E$2000,ROW()-$B$5+2,1)</f>
        <v>0</v>
      </c>
      <c r="B1755" s="55" t="str">
        <f>INDEX('1月'!$A$1:$E$2000,ROW()-$B$5+2,2)&amp;IF(INDEX('1月'!$A$1:$E$2000,ROW()-$B$5+2,3)="","","／"&amp;INDEX('1月'!$A$1:$E$2000,ROW()-$B$5+2,3))</f>
        <v/>
      </c>
      <c r="C1755" s="57">
        <f>INDEX('1月'!$A$1:$E$2000,ROW()-$B$5+2,4)</f>
        <v>0</v>
      </c>
      <c r="D1755" s="64">
        <f>INDEX('1月'!$A$1:$E$2000,ROW()-$B$5+2,5)</f>
        <v>0</v>
      </c>
      <c r="E1755" s="65">
        <f>DATE(設定・集計!$B$2,INT(A1755/100),A1755-INT(A1755/100)*100)</f>
        <v>43799</v>
      </c>
      <c r="F1755" t="str">
        <f t="shared" si="52"/>
        <v/>
      </c>
      <c r="G1755" t="str">
        <f t="shared" si="53"/>
        <v/>
      </c>
    </row>
    <row r="1756" spans="1:7">
      <c r="A1756" s="57">
        <f>INDEX('1月'!$A$1:$E$2000,ROW()-$B$5+2,1)</f>
        <v>0</v>
      </c>
      <c r="B1756" s="55" t="str">
        <f>INDEX('1月'!$A$1:$E$2000,ROW()-$B$5+2,2)&amp;IF(INDEX('1月'!$A$1:$E$2000,ROW()-$B$5+2,3)="","","／"&amp;INDEX('1月'!$A$1:$E$2000,ROW()-$B$5+2,3))</f>
        <v/>
      </c>
      <c r="C1756" s="57">
        <f>INDEX('1月'!$A$1:$E$2000,ROW()-$B$5+2,4)</f>
        <v>0</v>
      </c>
      <c r="D1756" s="64">
        <f>INDEX('1月'!$A$1:$E$2000,ROW()-$B$5+2,5)</f>
        <v>0</v>
      </c>
      <c r="E1756" s="65">
        <f>DATE(設定・集計!$B$2,INT(A1756/100),A1756-INT(A1756/100)*100)</f>
        <v>43799</v>
      </c>
      <c r="F1756" t="str">
        <f t="shared" si="52"/>
        <v/>
      </c>
      <c r="G1756" t="str">
        <f t="shared" si="53"/>
        <v/>
      </c>
    </row>
    <row r="1757" spans="1:7">
      <c r="A1757" s="57">
        <f>INDEX('1月'!$A$1:$E$2000,ROW()-$B$5+2,1)</f>
        <v>0</v>
      </c>
      <c r="B1757" s="55" t="str">
        <f>INDEX('1月'!$A$1:$E$2000,ROW()-$B$5+2,2)&amp;IF(INDEX('1月'!$A$1:$E$2000,ROW()-$B$5+2,3)="","","／"&amp;INDEX('1月'!$A$1:$E$2000,ROW()-$B$5+2,3))</f>
        <v/>
      </c>
      <c r="C1757" s="57">
        <f>INDEX('1月'!$A$1:$E$2000,ROW()-$B$5+2,4)</f>
        <v>0</v>
      </c>
      <c r="D1757" s="64">
        <f>INDEX('1月'!$A$1:$E$2000,ROW()-$B$5+2,5)</f>
        <v>0</v>
      </c>
      <c r="E1757" s="65">
        <f>DATE(設定・集計!$B$2,INT(A1757/100),A1757-INT(A1757/100)*100)</f>
        <v>43799</v>
      </c>
      <c r="F1757" t="str">
        <f t="shared" si="52"/>
        <v/>
      </c>
      <c r="G1757" t="str">
        <f t="shared" si="53"/>
        <v/>
      </c>
    </row>
    <row r="1758" spans="1:7">
      <c r="A1758" s="57">
        <f>INDEX('1月'!$A$1:$E$2000,ROW()-$B$5+2,1)</f>
        <v>0</v>
      </c>
      <c r="B1758" s="55" t="str">
        <f>INDEX('1月'!$A$1:$E$2000,ROW()-$B$5+2,2)&amp;IF(INDEX('1月'!$A$1:$E$2000,ROW()-$B$5+2,3)="","","／"&amp;INDEX('1月'!$A$1:$E$2000,ROW()-$B$5+2,3))</f>
        <v/>
      </c>
      <c r="C1758" s="57">
        <f>INDEX('1月'!$A$1:$E$2000,ROW()-$B$5+2,4)</f>
        <v>0</v>
      </c>
      <c r="D1758" s="64">
        <f>INDEX('1月'!$A$1:$E$2000,ROW()-$B$5+2,5)</f>
        <v>0</v>
      </c>
      <c r="E1758" s="65">
        <f>DATE(設定・集計!$B$2,INT(A1758/100),A1758-INT(A1758/100)*100)</f>
        <v>43799</v>
      </c>
      <c r="F1758" t="str">
        <f t="shared" si="52"/>
        <v/>
      </c>
      <c r="G1758" t="str">
        <f t="shared" si="53"/>
        <v/>
      </c>
    </row>
    <row r="1759" spans="1:7">
      <c r="A1759" s="57">
        <f>INDEX('1月'!$A$1:$E$2000,ROW()-$B$5+2,1)</f>
        <v>0</v>
      </c>
      <c r="B1759" s="55" t="str">
        <f>INDEX('1月'!$A$1:$E$2000,ROW()-$B$5+2,2)&amp;IF(INDEX('1月'!$A$1:$E$2000,ROW()-$B$5+2,3)="","","／"&amp;INDEX('1月'!$A$1:$E$2000,ROW()-$B$5+2,3))</f>
        <v/>
      </c>
      <c r="C1759" s="57">
        <f>INDEX('1月'!$A$1:$E$2000,ROW()-$B$5+2,4)</f>
        <v>0</v>
      </c>
      <c r="D1759" s="64">
        <f>INDEX('1月'!$A$1:$E$2000,ROW()-$B$5+2,5)</f>
        <v>0</v>
      </c>
      <c r="E1759" s="65">
        <f>DATE(設定・集計!$B$2,INT(A1759/100),A1759-INT(A1759/100)*100)</f>
        <v>43799</v>
      </c>
      <c r="F1759" t="str">
        <f t="shared" si="52"/>
        <v/>
      </c>
      <c r="G1759" t="str">
        <f t="shared" si="53"/>
        <v/>
      </c>
    </row>
    <row r="1760" spans="1:7">
      <c r="A1760" s="57">
        <f>INDEX('1月'!$A$1:$E$2000,ROW()-$B$5+2,1)</f>
        <v>0</v>
      </c>
      <c r="B1760" s="55" t="str">
        <f>INDEX('1月'!$A$1:$E$2000,ROW()-$B$5+2,2)&amp;IF(INDEX('1月'!$A$1:$E$2000,ROW()-$B$5+2,3)="","","／"&amp;INDEX('1月'!$A$1:$E$2000,ROW()-$B$5+2,3))</f>
        <v/>
      </c>
      <c r="C1760" s="57">
        <f>INDEX('1月'!$A$1:$E$2000,ROW()-$B$5+2,4)</f>
        <v>0</v>
      </c>
      <c r="D1760" s="64">
        <f>INDEX('1月'!$A$1:$E$2000,ROW()-$B$5+2,5)</f>
        <v>0</v>
      </c>
      <c r="E1760" s="65">
        <f>DATE(設定・集計!$B$2,INT(A1760/100),A1760-INT(A1760/100)*100)</f>
        <v>43799</v>
      </c>
      <c r="F1760" t="str">
        <f t="shared" si="52"/>
        <v/>
      </c>
      <c r="G1760" t="str">
        <f t="shared" si="53"/>
        <v/>
      </c>
    </row>
    <row r="1761" spans="1:7">
      <c r="A1761" s="57">
        <f>INDEX('1月'!$A$1:$E$2000,ROW()-$B$5+2,1)</f>
        <v>0</v>
      </c>
      <c r="B1761" s="55" t="str">
        <f>INDEX('1月'!$A$1:$E$2000,ROW()-$B$5+2,2)&amp;IF(INDEX('1月'!$A$1:$E$2000,ROW()-$B$5+2,3)="","","／"&amp;INDEX('1月'!$A$1:$E$2000,ROW()-$B$5+2,3))</f>
        <v/>
      </c>
      <c r="C1761" s="57">
        <f>INDEX('1月'!$A$1:$E$2000,ROW()-$B$5+2,4)</f>
        <v>0</v>
      </c>
      <c r="D1761" s="64">
        <f>INDEX('1月'!$A$1:$E$2000,ROW()-$B$5+2,5)</f>
        <v>0</v>
      </c>
      <c r="E1761" s="65">
        <f>DATE(設定・集計!$B$2,INT(A1761/100),A1761-INT(A1761/100)*100)</f>
        <v>43799</v>
      </c>
      <c r="F1761" t="str">
        <f t="shared" si="52"/>
        <v/>
      </c>
      <c r="G1761" t="str">
        <f t="shared" si="53"/>
        <v/>
      </c>
    </row>
    <row r="1762" spans="1:7">
      <c r="A1762" s="57">
        <f>INDEX('1月'!$A$1:$E$2000,ROW()-$B$5+2,1)</f>
        <v>0</v>
      </c>
      <c r="B1762" s="55" t="str">
        <f>INDEX('1月'!$A$1:$E$2000,ROW()-$B$5+2,2)&amp;IF(INDEX('1月'!$A$1:$E$2000,ROW()-$B$5+2,3)="","","／"&amp;INDEX('1月'!$A$1:$E$2000,ROW()-$B$5+2,3))</f>
        <v/>
      </c>
      <c r="C1762" s="57">
        <f>INDEX('1月'!$A$1:$E$2000,ROW()-$B$5+2,4)</f>
        <v>0</v>
      </c>
      <c r="D1762" s="64">
        <f>INDEX('1月'!$A$1:$E$2000,ROW()-$B$5+2,5)</f>
        <v>0</v>
      </c>
      <c r="E1762" s="65">
        <f>DATE(設定・集計!$B$2,INT(A1762/100),A1762-INT(A1762/100)*100)</f>
        <v>43799</v>
      </c>
      <c r="F1762" t="str">
        <f t="shared" si="52"/>
        <v/>
      </c>
      <c r="G1762" t="str">
        <f t="shared" si="53"/>
        <v/>
      </c>
    </row>
    <row r="1763" spans="1:7">
      <c r="A1763" s="57">
        <f>INDEX('1月'!$A$1:$E$2000,ROW()-$B$5+2,1)</f>
        <v>0</v>
      </c>
      <c r="B1763" s="55" t="str">
        <f>INDEX('1月'!$A$1:$E$2000,ROW()-$B$5+2,2)&amp;IF(INDEX('1月'!$A$1:$E$2000,ROW()-$B$5+2,3)="","","／"&amp;INDEX('1月'!$A$1:$E$2000,ROW()-$B$5+2,3))</f>
        <v/>
      </c>
      <c r="C1763" s="57">
        <f>INDEX('1月'!$A$1:$E$2000,ROW()-$B$5+2,4)</f>
        <v>0</v>
      </c>
      <c r="D1763" s="64">
        <f>INDEX('1月'!$A$1:$E$2000,ROW()-$B$5+2,5)</f>
        <v>0</v>
      </c>
      <c r="E1763" s="65">
        <f>DATE(設定・集計!$B$2,INT(A1763/100),A1763-INT(A1763/100)*100)</f>
        <v>43799</v>
      </c>
      <c r="F1763" t="str">
        <f t="shared" si="52"/>
        <v/>
      </c>
      <c r="G1763" t="str">
        <f t="shared" si="53"/>
        <v/>
      </c>
    </row>
    <row r="1764" spans="1:7">
      <c r="A1764" s="57">
        <f>INDEX('1月'!$A$1:$E$2000,ROW()-$B$5+2,1)</f>
        <v>0</v>
      </c>
      <c r="B1764" s="55" t="str">
        <f>INDEX('1月'!$A$1:$E$2000,ROW()-$B$5+2,2)&amp;IF(INDEX('1月'!$A$1:$E$2000,ROW()-$B$5+2,3)="","","／"&amp;INDEX('1月'!$A$1:$E$2000,ROW()-$B$5+2,3))</f>
        <v/>
      </c>
      <c r="C1764" s="57">
        <f>INDEX('1月'!$A$1:$E$2000,ROW()-$B$5+2,4)</f>
        <v>0</v>
      </c>
      <c r="D1764" s="64">
        <f>INDEX('1月'!$A$1:$E$2000,ROW()-$B$5+2,5)</f>
        <v>0</v>
      </c>
      <c r="E1764" s="65">
        <f>DATE(設定・集計!$B$2,INT(A1764/100),A1764-INT(A1764/100)*100)</f>
        <v>43799</v>
      </c>
      <c r="F1764" t="str">
        <f t="shared" si="52"/>
        <v/>
      </c>
      <c r="G1764" t="str">
        <f t="shared" si="53"/>
        <v/>
      </c>
    </row>
    <row r="1765" spans="1:7">
      <c r="A1765" s="57">
        <f>INDEX('1月'!$A$1:$E$2000,ROW()-$B$5+2,1)</f>
        <v>0</v>
      </c>
      <c r="B1765" s="55" t="str">
        <f>INDEX('1月'!$A$1:$E$2000,ROW()-$B$5+2,2)&amp;IF(INDEX('1月'!$A$1:$E$2000,ROW()-$B$5+2,3)="","","／"&amp;INDEX('1月'!$A$1:$E$2000,ROW()-$B$5+2,3))</f>
        <v/>
      </c>
      <c r="C1765" s="57">
        <f>INDEX('1月'!$A$1:$E$2000,ROW()-$B$5+2,4)</f>
        <v>0</v>
      </c>
      <c r="D1765" s="64">
        <f>INDEX('1月'!$A$1:$E$2000,ROW()-$B$5+2,5)</f>
        <v>0</v>
      </c>
      <c r="E1765" s="65">
        <f>DATE(設定・集計!$B$2,INT(A1765/100),A1765-INT(A1765/100)*100)</f>
        <v>43799</v>
      </c>
      <c r="F1765" t="str">
        <f t="shared" si="52"/>
        <v/>
      </c>
      <c r="G1765" t="str">
        <f t="shared" si="53"/>
        <v/>
      </c>
    </row>
    <row r="1766" spans="1:7">
      <c r="A1766" s="57">
        <f>INDEX('1月'!$A$1:$E$2000,ROW()-$B$5+2,1)</f>
        <v>0</v>
      </c>
      <c r="B1766" s="55" t="str">
        <f>INDEX('1月'!$A$1:$E$2000,ROW()-$B$5+2,2)&amp;IF(INDEX('1月'!$A$1:$E$2000,ROW()-$B$5+2,3)="","","／"&amp;INDEX('1月'!$A$1:$E$2000,ROW()-$B$5+2,3))</f>
        <v/>
      </c>
      <c r="C1766" s="57">
        <f>INDEX('1月'!$A$1:$E$2000,ROW()-$B$5+2,4)</f>
        <v>0</v>
      </c>
      <c r="D1766" s="64">
        <f>INDEX('1月'!$A$1:$E$2000,ROW()-$B$5+2,5)</f>
        <v>0</v>
      </c>
      <c r="E1766" s="65">
        <f>DATE(設定・集計!$B$2,INT(A1766/100),A1766-INT(A1766/100)*100)</f>
        <v>43799</v>
      </c>
      <c r="F1766" t="str">
        <f t="shared" ref="F1766:F1829" si="54">IF(A1766=0,"",A1766*10000+ROW())</f>
        <v/>
      </c>
      <c r="G1766" t="str">
        <f t="shared" si="53"/>
        <v/>
      </c>
    </row>
    <row r="1767" spans="1:7">
      <c r="A1767" s="57">
        <f>INDEX('1月'!$A$1:$E$2000,ROW()-$B$5+2,1)</f>
        <v>0</v>
      </c>
      <c r="B1767" s="55" t="str">
        <f>INDEX('1月'!$A$1:$E$2000,ROW()-$B$5+2,2)&amp;IF(INDEX('1月'!$A$1:$E$2000,ROW()-$B$5+2,3)="","","／"&amp;INDEX('1月'!$A$1:$E$2000,ROW()-$B$5+2,3))</f>
        <v/>
      </c>
      <c r="C1767" s="57">
        <f>INDEX('1月'!$A$1:$E$2000,ROW()-$B$5+2,4)</f>
        <v>0</v>
      </c>
      <c r="D1767" s="64">
        <f>INDEX('1月'!$A$1:$E$2000,ROW()-$B$5+2,5)</f>
        <v>0</v>
      </c>
      <c r="E1767" s="65">
        <f>DATE(設定・集計!$B$2,INT(A1767/100),A1767-INT(A1767/100)*100)</f>
        <v>43799</v>
      </c>
      <c r="F1767" t="str">
        <f t="shared" si="54"/>
        <v/>
      </c>
      <c r="G1767" t="str">
        <f t="shared" si="53"/>
        <v/>
      </c>
    </row>
    <row r="1768" spans="1:7">
      <c r="A1768" s="57">
        <f>INDEX('1月'!$A$1:$E$2000,ROW()-$B$5+2,1)</f>
        <v>0</v>
      </c>
      <c r="B1768" s="55" t="str">
        <f>INDEX('1月'!$A$1:$E$2000,ROW()-$B$5+2,2)&amp;IF(INDEX('1月'!$A$1:$E$2000,ROW()-$B$5+2,3)="","","／"&amp;INDEX('1月'!$A$1:$E$2000,ROW()-$B$5+2,3))</f>
        <v/>
      </c>
      <c r="C1768" s="57">
        <f>INDEX('1月'!$A$1:$E$2000,ROW()-$B$5+2,4)</f>
        <v>0</v>
      </c>
      <c r="D1768" s="64">
        <f>INDEX('1月'!$A$1:$E$2000,ROW()-$B$5+2,5)</f>
        <v>0</v>
      </c>
      <c r="E1768" s="65">
        <f>DATE(設定・集計!$B$2,INT(A1768/100),A1768-INT(A1768/100)*100)</f>
        <v>43799</v>
      </c>
      <c r="F1768" t="str">
        <f t="shared" si="54"/>
        <v/>
      </c>
      <c r="G1768" t="str">
        <f t="shared" si="53"/>
        <v/>
      </c>
    </row>
    <row r="1769" spans="1:7">
      <c r="A1769" s="57">
        <f>INDEX('1月'!$A$1:$E$2000,ROW()-$B$5+2,1)</f>
        <v>0</v>
      </c>
      <c r="B1769" s="55" t="str">
        <f>INDEX('1月'!$A$1:$E$2000,ROW()-$B$5+2,2)&amp;IF(INDEX('1月'!$A$1:$E$2000,ROW()-$B$5+2,3)="","","／"&amp;INDEX('1月'!$A$1:$E$2000,ROW()-$B$5+2,3))</f>
        <v/>
      </c>
      <c r="C1769" s="57">
        <f>INDEX('1月'!$A$1:$E$2000,ROW()-$B$5+2,4)</f>
        <v>0</v>
      </c>
      <c r="D1769" s="64">
        <f>INDEX('1月'!$A$1:$E$2000,ROW()-$B$5+2,5)</f>
        <v>0</v>
      </c>
      <c r="E1769" s="65">
        <f>DATE(設定・集計!$B$2,INT(A1769/100),A1769-INT(A1769/100)*100)</f>
        <v>43799</v>
      </c>
      <c r="F1769" t="str">
        <f t="shared" si="54"/>
        <v/>
      </c>
      <c r="G1769" t="str">
        <f t="shared" si="53"/>
        <v/>
      </c>
    </row>
    <row r="1770" spans="1:7">
      <c r="A1770" s="57">
        <f>INDEX('1月'!$A$1:$E$2000,ROW()-$B$5+2,1)</f>
        <v>0</v>
      </c>
      <c r="B1770" s="55" t="str">
        <f>INDEX('1月'!$A$1:$E$2000,ROW()-$B$5+2,2)&amp;IF(INDEX('1月'!$A$1:$E$2000,ROW()-$B$5+2,3)="","","／"&amp;INDEX('1月'!$A$1:$E$2000,ROW()-$B$5+2,3))</f>
        <v/>
      </c>
      <c r="C1770" s="57">
        <f>INDEX('1月'!$A$1:$E$2000,ROW()-$B$5+2,4)</f>
        <v>0</v>
      </c>
      <c r="D1770" s="64">
        <f>INDEX('1月'!$A$1:$E$2000,ROW()-$B$5+2,5)</f>
        <v>0</v>
      </c>
      <c r="E1770" s="65">
        <f>DATE(設定・集計!$B$2,INT(A1770/100),A1770-INT(A1770/100)*100)</f>
        <v>43799</v>
      </c>
      <c r="F1770" t="str">
        <f t="shared" si="54"/>
        <v/>
      </c>
      <c r="G1770" t="str">
        <f t="shared" si="53"/>
        <v/>
      </c>
    </row>
    <row r="1771" spans="1:7">
      <c r="A1771" s="57">
        <f>INDEX('1月'!$A$1:$E$2000,ROW()-$B$5+2,1)</f>
        <v>0</v>
      </c>
      <c r="B1771" s="55" t="str">
        <f>INDEX('1月'!$A$1:$E$2000,ROW()-$B$5+2,2)&amp;IF(INDEX('1月'!$A$1:$E$2000,ROW()-$B$5+2,3)="","","／"&amp;INDEX('1月'!$A$1:$E$2000,ROW()-$B$5+2,3))</f>
        <v/>
      </c>
      <c r="C1771" s="57">
        <f>INDEX('1月'!$A$1:$E$2000,ROW()-$B$5+2,4)</f>
        <v>0</v>
      </c>
      <c r="D1771" s="64">
        <f>INDEX('1月'!$A$1:$E$2000,ROW()-$B$5+2,5)</f>
        <v>0</v>
      </c>
      <c r="E1771" s="65">
        <f>DATE(設定・集計!$B$2,INT(A1771/100),A1771-INT(A1771/100)*100)</f>
        <v>43799</v>
      </c>
      <c r="F1771" t="str">
        <f t="shared" si="54"/>
        <v/>
      </c>
      <c r="G1771" t="str">
        <f t="shared" si="53"/>
        <v/>
      </c>
    </row>
    <row r="1772" spans="1:7">
      <c r="A1772" s="57">
        <f>INDEX('1月'!$A$1:$E$2000,ROW()-$B$5+2,1)</f>
        <v>0</v>
      </c>
      <c r="B1772" s="55" t="str">
        <f>INDEX('1月'!$A$1:$E$2000,ROW()-$B$5+2,2)&amp;IF(INDEX('1月'!$A$1:$E$2000,ROW()-$B$5+2,3)="","","／"&amp;INDEX('1月'!$A$1:$E$2000,ROW()-$B$5+2,3))</f>
        <v/>
      </c>
      <c r="C1772" s="57">
        <f>INDEX('1月'!$A$1:$E$2000,ROW()-$B$5+2,4)</f>
        <v>0</v>
      </c>
      <c r="D1772" s="64">
        <f>INDEX('1月'!$A$1:$E$2000,ROW()-$B$5+2,5)</f>
        <v>0</v>
      </c>
      <c r="E1772" s="65">
        <f>DATE(設定・集計!$B$2,INT(A1772/100),A1772-INT(A1772/100)*100)</f>
        <v>43799</v>
      </c>
      <c r="F1772" t="str">
        <f t="shared" si="54"/>
        <v/>
      </c>
      <c r="G1772" t="str">
        <f t="shared" si="53"/>
        <v/>
      </c>
    </row>
    <row r="1773" spans="1:7">
      <c r="A1773" s="57">
        <f>INDEX('1月'!$A$1:$E$2000,ROW()-$B$5+2,1)</f>
        <v>0</v>
      </c>
      <c r="B1773" s="55" t="str">
        <f>INDEX('1月'!$A$1:$E$2000,ROW()-$B$5+2,2)&amp;IF(INDEX('1月'!$A$1:$E$2000,ROW()-$B$5+2,3)="","","／"&amp;INDEX('1月'!$A$1:$E$2000,ROW()-$B$5+2,3))</f>
        <v/>
      </c>
      <c r="C1773" s="57">
        <f>INDEX('1月'!$A$1:$E$2000,ROW()-$B$5+2,4)</f>
        <v>0</v>
      </c>
      <c r="D1773" s="64">
        <f>INDEX('1月'!$A$1:$E$2000,ROW()-$B$5+2,5)</f>
        <v>0</v>
      </c>
      <c r="E1773" s="65">
        <f>DATE(設定・集計!$B$2,INT(A1773/100),A1773-INT(A1773/100)*100)</f>
        <v>43799</v>
      </c>
      <c r="F1773" t="str">
        <f t="shared" si="54"/>
        <v/>
      </c>
      <c r="G1773" t="str">
        <f t="shared" si="53"/>
        <v/>
      </c>
    </row>
    <row r="1774" spans="1:7">
      <c r="A1774" s="57">
        <f>INDEX('1月'!$A$1:$E$2000,ROW()-$B$5+2,1)</f>
        <v>0</v>
      </c>
      <c r="B1774" s="55" t="str">
        <f>INDEX('1月'!$A$1:$E$2000,ROW()-$B$5+2,2)&amp;IF(INDEX('1月'!$A$1:$E$2000,ROW()-$B$5+2,3)="","","／"&amp;INDEX('1月'!$A$1:$E$2000,ROW()-$B$5+2,3))</f>
        <v/>
      </c>
      <c r="C1774" s="57">
        <f>INDEX('1月'!$A$1:$E$2000,ROW()-$B$5+2,4)</f>
        <v>0</v>
      </c>
      <c r="D1774" s="64">
        <f>INDEX('1月'!$A$1:$E$2000,ROW()-$B$5+2,5)</f>
        <v>0</v>
      </c>
      <c r="E1774" s="65">
        <f>DATE(設定・集計!$B$2,INT(A1774/100),A1774-INT(A1774/100)*100)</f>
        <v>43799</v>
      </c>
      <c r="F1774" t="str">
        <f t="shared" si="54"/>
        <v/>
      </c>
      <c r="G1774" t="str">
        <f t="shared" si="53"/>
        <v/>
      </c>
    </row>
    <row r="1775" spans="1:7">
      <c r="A1775" s="57">
        <f>INDEX('1月'!$A$1:$E$2000,ROW()-$B$5+2,1)</f>
        <v>0</v>
      </c>
      <c r="B1775" s="55" t="str">
        <f>INDEX('1月'!$A$1:$E$2000,ROW()-$B$5+2,2)&amp;IF(INDEX('1月'!$A$1:$E$2000,ROW()-$B$5+2,3)="","","／"&amp;INDEX('1月'!$A$1:$E$2000,ROW()-$B$5+2,3))</f>
        <v/>
      </c>
      <c r="C1775" s="57">
        <f>INDEX('1月'!$A$1:$E$2000,ROW()-$B$5+2,4)</f>
        <v>0</v>
      </c>
      <c r="D1775" s="64">
        <f>INDEX('1月'!$A$1:$E$2000,ROW()-$B$5+2,5)</f>
        <v>0</v>
      </c>
      <c r="E1775" s="65">
        <f>DATE(設定・集計!$B$2,INT(A1775/100),A1775-INT(A1775/100)*100)</f>
        <v>43799</v>
      </c>
      <c r="F1775" t="str">
        <f t="shared" si="54"/>
        <v/>
      </c>
      <c r="G1775" t="str">
        <f t="shared" ref="G1775:G1838" si="55">IF(F1775="","",RANK(F1775,$F$46:$F$6000,1))</f>
        <v/>
      </c>
    </row>
    <row r="1776" spans="1:7">
      <c r="A1776" s="57">
        <f>INDEX('1月'!$A$1:$E$2000,ROW()-$B$5+2,1)</f>
        <v>0</v>
      </c>
      <c r="B1776" s="55" t="str">
        <f>INDEX('1月'!$A$1:$E$2000,ROW()-$B$5+2,2)&amp;IF(INDEX('1月'!$A$1:$E$2000,ROW()-$B$5+2,3)="","","／"&amp;INDEX('1月'!$A$1:$E$2000,ROW()-$B$5+2,3))</f>
        <v/>
      </c>
      <c r="C1776" s="57">
        <f>INDEX('1月'!$A$1:$E$2000,ROW()-$B$5+2,4)</f>
        <v>0</v>
      </c>
      <c r="D1776" s="64">
        <f>INDEX('1月'!$A$1:$E$2000,ROW()-$B$5+2,5)</f>
        <v>0</v>
      </c>
      <c r="E1776" s="65">
        <f>DATE(設定・集計!$B$2,INT(A1776/100),A1776-INT(A1776/100)*100)</f>
        <v>43799</v>
      </c>
      <c r="F1776" t="str">
        <f t="shared" si="54"/>
        <v/>
      </c>
      <c r="G1776" t="str">
        <f t="shared" si="55"/>
        <v/>
      </c>
    </row>
    <row r="1777" spans="1:7">
      <c r="A1777" s="57">
        <f>INDEX('1月'!$A$1:$E$2000,ROW()-$B$5+2,1)</f>
        <v>0</v>
      </c>
      <c r="B1777" s="55" t="str">
        <f>INDEX('1月'!$A$1:$E$2000,ROW()-$B$5+2,2)&amp;IF(INDEX('1月'!$A$1:$E$2000,ROW()-$B$5+2,3)="","","／"&amp;INDEX('1月'!$A$1:$E$2000,ROW()-$B$5+2,3))</f>
        <v/>
      </c>
      <c r="C1777" s="57">
        <f>INDEX('1月'!$A$1:$E$2000,ROW()-$B$5+2,4)</f>
        <v>0</v>
      </c>
      <c r="D1777" s="64">
        <f>INDEX('1月'!$A$1:$E$2000,ROW()-$B$5+2,5)</f>
        <v>0</v>
      </c>
      <c r="E1777" s="65">
        <f>DATE(設定・集計!$B$2,INT(A1777/100),A1777-INT(A1777/100)*100)</f>
        <v>43799</v>
      </c>
      <c r="F1777" t="str">
        <f t="shared" si="54"/>
        <v/>
      </c>
      <c r="G1777" t="str">
        <f t="shared" si="55"/>
        <v/>
      </c>
    </row>
    <row r="1778" spans="1:7">
      <c r="A1778" s="57">
        <f>INDEX('1月'!$A$1:$E$2000,ROW()-$B$5+2,1)</f>
        <v>0</v>
      </c>
      <c r="B1778" s="55" t="str">
        <f>INDEX('1月'!$A$1:$E$2000,ROW()-$B$5+2,2)&amp;IF(INDEX('1月'!$A$1:$E$2000,ROW()-$B$5+2,3)="","","／"&amp;INDEX('1月'!$A$1:$E$2000,ROW()-$B$5+2,3))</f>
        <v/>
      </c>
      <c r="C1778" s="57">
        <f>INDEX('1月'!$A$1:$E$2000,ROW()-$B$5+2,4)</f>
        <v>0</v>
      </c>
      <c r="D1778" s="64">
        <f>INDEX('1月'!$A$1:$E$2000,ROW()-$B$5+2,5)</f>
        <v>0</v>
      </c>
      <c r="E1778" s="65">
        <f>DATE(設定・集計!$B$2,INT(A1778/100),A1778-INT(A1778/100)*100)</f>
        <v>43799</v>
      </c>
      <c r="F1778" t="str">
        <f t="shared" si="54"/>
        <v/>
      </c>
      <c r="G1778" t="str">
        <f t="shared" si="55"/>
        <v/>
      </c>
    </row>
    <row r="1779" spans="1:7">
      <c r="A1779" s="57">
        <f>INDEX('1月'!$A$1:$E$2000,ROW()-$B$5+2,1)</f>
        <v>0</v>
      </c>
      <c r="B1779" s="55" t="str">
        <f>INDEX('1月'!$A$1:$E$2000,ROW()-$B$5+2,2)&amp;IF(INDEX('1月'!$A$1:$E$2000,ROW()-$B$5+2,3)="","","／"&amp;INDEX('1月'!$A$1:$E$2000,ROW()-$B$5+2,3))</f>
        <v/>
      </c>
      <c r="C1779" s="57">
        <f>INDEX('1月'!$A$1:$E$2000,ROW()-$B$5+2,4)</f>
        <v>0</v>
      </c>
      <c r="D1779" s="64">
        <f>INDEX('1月'!$A$1:$E$2000,ROW()-$B$5+2,5)</f>
        <v>0</v>
      </c>
      <c r="E1779" s="65">
        <f>DATE(設定・集計!$B$2,INT(A1779/100),A1779-INT(A1779/100)*100)</f>
        <v>43799</v>
      </c>
      <c r="F1779" t="str">
        <f t="shared" si="54"/>
        <v/>
      </c>
      <c r="G1779" t="str">
        <f t="shared" si="55"/>
        <v/>
      </c>
    </row>
    <row r="1780" spans="1:7">
      <c r="A1780" s="57">
        <f>INDEX('1月'!$A$1:$E$2000,ROW()-$B$5+2,1)</f>
        <v>0</v>
      </c>
      <c r="B1780" s="55" t="str">
        <f>INDEX('1月'!$A$1:$E$2000,ROW()-$B$5+2,2)&amp;IF(INDEX('1月'!$A$1:$E$2000,ROW()-$B$5+2,3)="","","／"&amp;INDEX('1月'!$A$1:$E$2000,ROW()-$B$5+2,3))</f>
        <v/>
      </c>
      <c r="C1780" s="57">
        <f>INDEX('1月'!$A$1:$E$2000,ROW()-$B$5+2,4)</f>
        <v>0</v>
      </c>
      <c r="D1780" s="64">
        <f>INDEX('1月'!$A$1:$E$2000,ROW()-$B$5+2,5)</f>
        <v>0</v>
      </c>
      <c r="E1780" s="65">
        <f>DATE(設定・集計!$B$2,INT(A1780/100),A1780-INT(A1780/100)*100)</f>
        <v>43799</v>
      </c>
      <c r="F1780" t="str">
        <f t="shared" si="54"/>
        <v/>
      </c>
      <c r="G1780" t="str">
        <f t="shared" si="55"/>
        <v/>
      </c>
    </row>
    <row r="1781" spans="1:7">
      <c r="A1781" s="57">
        <f>INDEX('1月'!$A$1:$E$2000,ROW()-$B$5+2,1)</f>
        <v>0</v>
      </c>
      <c r="B1781" s="55" t="str">
        <f>INDEX('1月'!$A$1:$E$2000,ROW()-$B$5+2,2)&amp;IF(INDEX('1月'!$A$1:$E$2000,ROW()-$B$5+2,3)="","","／"&amp;INDEX('1月'!$A$1:$E$2000,ROW()-$B$5+2,3))</f>
        <v/>
      </c>
      <c r="C1781" s="57">
        <f>INDEX('1月'!$A$1:$E$2000,ROW()-$B$5+2,4)</f>
        <v>0</v>
      </c>
      <c r="D1781" s="64">
        <f>INDEX('1月'!$A$1:$E$2000,ROW()-$B$5+2,5)</f>
        <v>0</v>
      </c>
      <c r="E1781" s="65">
        <f>DATE(設定・集計!$B$2,INT(A1781/100),A1781-INT(A1781/100)*100)</f>
        <v>43799</v>
      </c>
      <c r="F1781" t="str">
        <f t="shared" si="54"/>
        <v/>
      </c>
      <c r="G1781" t="str">
        <f t="shared" si="55"/>
        <v/>
      </c>
    </row>
    <row r="1782" spans="1:7">
      <c r="A1782" s="57">
        <f>INDEX('1月'!$A$1:$E$2000,ROW()-$B$5+2,1)</f>
        <v>0</v>
      </c>
      <c r="B1782" s="55" t="str">
        <f>INDEX('1月'!$A$1:$E$2000,ROW()-$B$5+2,2)&amp;IF(INDEX('1月'!$A$1:$E$2000,ROW()-$B$5+2,3)="","","／"&amp;INDEX('1月'!$A$1:$E$2000,ROW()-$B$5+2,3))</f>
        <v/>
      </c>
      <c r="C1782" s="57">
        <f>INDEX('1月'!$A$1:$E$2000,ROW()-$B$5+2,4)</f>
        <v>0</v>
      </c>
      <c r="D1782" s="64">
        <f>INDEX('1月'!$A$1:$E$2000,ROW()-$B$5+2,5)</f>
        <v>0</v>
      </c>
      <c r="E1782" s="65">
        <f>DATE(設定・集計!$B$2,INT(A1782/100),A1782-INT(A1782/100)*100)</f>
        <v>43799</v>
      </c>
      <c r="F1782" t="str">
        <f t="shared" si="54"/>
        <v/>
      </c>
      <c r="G1782" t="str">
        <f t="shared" si="55"/>
        <v/>
      </c>
    </row>
    <row r="1783" spans="1:7">
      <c r="A1783" s="57">
        <f>INDEX('1月'!$A$1:$E$2000,ROW()-$B$5+2,1)</f>
        <v>0</v>
      </c>
      <c r="B1783" s="55" t="str">
        <f>INDEX('1月'!$A$1:$E$2000,ROW()-$B$5+2,2)&amp;IF(INDEX('1月'!$A$1:$E$2000,ROW()-$B$5+2,3)="","","／"&amp;INDEX('1月'!$A$1:$E$2000,ROW()-$B$5+2,3))</f>
        <v/>
      </c>
      <c r="C1783" s="57">
        <f>INDEX('1月'!$A$1:$E$2000,ROW()-$B$5+2,4)</f>
        <v>0</v>
      </c>
      <c r="D1783" s="64">
        <f>INDEX('1月'!$A$1:$E$2000,ROW()-$B$5+2,5)</f>
        <v>0</v>
      </c>
      <c r="E1783" s="65">
        <f>DATE(設定・集計!$B$2,INT(A1783/100),A1783-INT(A1783/100)*100)</f>
        <v>43799</v>
      </c>
      <c r="F1783" t="str">
        <f t="shared" si="54"/>
        <v/>
      </c>
      <c r="G1783" t="str">
        <f t="shared" si="55"/>
        <v/>
      </c>
    </row>
    <row r="1784" spans="1:7">
      <c r="A1784" s="57">
        <f>INDEX('1月'!$A$1:$E$2000,ROW()-$B$5+2,1)</f>
        <v>0</v>
      </c>
      <c r="B1784" s="55" t="str">
        <f>INDEX('1月'!$A$1:$E$2000,ROW()-$B$5+2,2)&amp;IF(INDEX('1月'!$A$1:$E$2000,ROW()-$B$5+2,3)="","","／"&amp;INDEX('1月'!$A$1:$E$2000,ROW()-$B$5+2,3))</f>
        <v/>
      </c>
      <c r="C1784" s="57">
        <f>INDEX('1月'!$A$1:$E$2000,ROW()-$B$5+2,4)</f>
        <v>0</v>
      </c>
      <c r="D1784" s="64">
        <f>INDEX('1月'!$A$1:$E$2000,ROW()-$B$5+2,5)</f>
        <v>0</v>
      </c>
      <c r="E1784" s="65">
        <f>DATE(設定・集計!$B$2,INT(A1784/100),A1784-INT(A1784/100)*100)</f>
        <v>43799</v>
      </c>
      <c r="F1784" t="str">
        <f t="shared" si="54"/>
        <v/>
      </c>
      <c r="G1784" t="str">
        <f t="shared" si="55"/>
        <v/>
      </c>
    </row>
    <row r="1785" spans="1:7">
      <c r="A1785" s="57">
        <f>INDEX('1月'!$A$1:$E$2000,ROW()-$B$5+2,1)</f>
        <v>0</v>
      </c>
      <c r="B1785" s="55" t="str">
        <f>INDEX('1月'!$A$1:$E$2000,ROW()-$B$5+2,2)&amp;IF(INDEX('1月'!$A$1:$E$2000,ROW()-$B$5+2,3)="","","／"&amp;INDEX('1月'!$A$1:$E$2000,ROW()-$B$5+2,3))</f>
        <v/>
      </c>
      <c r="C1785" s="57">
        <f>INDEX('1月'!$A$1:$E$2000,ROW()-$B$5+2,4)</f>
        <v>0</v>
      </c>
      <c r="D1785" s="64">
        <f>INDEX('1月'!$A$1:$E$2000,ROW()-$B$5+2,5)</f>
        <v>0</v>
      </c>
      <c r="E1785" s="65">
        <f>DATE(設定・集計!$B$2,INT(A1785/100),A1785-INT(A1785/100)*100)</f>
        <v>43799</v>
      </c>
      <c r="F1785" t="str">
        <f t="shared" si="54"/>
        <v/>
      </c>
      <c r="G1785" t="str">
        <f t="shared" si="55"/>
        <v/>
      </c>
    </row>
    <row r="1786" spans="1:7">
      <c r="A1786" s="57">
        <f>INDEX('1月'!$A$1:$E$2000,ROW()-$B$5+2,1)</f>
        <v>0</v>
      </c>
      <c r="B1786" s="55" t="str">
        <f>INDEX('1月'!$A$1:$E$2000,ROW()-$B$5+2,2)&amp;IF(INDEX('1月'!$A$1:$E$2000,ROW()-$B$5+2,3)="","","／"&amp;INDEX('1月'!$A$1:$E$2000,ROW()-$B$5+2,3))</f>
        <v/>
      </c>
      <c r="C1786" s="57">
        <f>INDEX('1月'!$A$1:$E$2000,ROW()-$B$5+2,4)</f>
        <v>0</v>
      </c>
      <c r="D1786" s="64">
        <f>INDEX('1月'!$A$1:$E$2000,ROW()-$B$5+2,5)</f>
        <v>0</v>
      </c>
      <c r="E1786" s="65">
        <f>DATE(設定・集計!$B$2,INT(A1786/100),A1786-INT(A1786/100)*100)</f>
        <v>43799</v>
      </c>
      <c r="F1786" t="str">
        <f t="shared" si="54"/>
        <v/>
      </c>
      <c r="G1786" t="str">
        <f t="shared" si="55"/>
        <v/>
      </c>
    </row>
    <row r="1787" spans="1:7">
      <c r="A1787" s="57">
        <f>INDEX('1月'!$A$1:$E$2000,ROW()-$B$5+2,1)</f>
        <v>0</v>
      </c>
      <c r="B1787" s="55" t="str">
        <f>INDEX('1月'!$A$1:$E$2000,ROW()-$B$5+2,2)&amp;IF(INDEX('1月'!$A$1:$E$2000,ROW()-$B$5+2,3)="","","／"&amp;INDEX('1月'!$A$1:$E$2000,ROW()-$B$5+2,3))</f>
        <v/>
      </c>
      <c r="C1787" s="57">
        <f>INDEX('1月'!$A$1:$E$2000,ROW()-$B$5+2,4)</f>
        <v>0</v>
      </c>
      <c r="D1787" s="64">
        <f>INDEX('1月'!$A$1:$E$2000,ROW()-$B$5+2,5)</f>
        <v>0</v>
      </c>
      <c r="E1787" s="65">
        <f>DATE(設定・集計!$B$2,INT(A1787/100),A1787-INT(A1787/100)*100)</f>
        <v>43799</v>
      </c>
      <c r="F1787" t="str">
        <f t="shared" si="54"/>
        <v/>
      </c>
      <c r="G1787" t="str">
        <f t="shared" si="55"/>
        <v/>
      </c>
    </row>
    <row r="1788" spans="1:7">
      <c r="A1788" s="57">
        <f>INDEX('1月'!$A$1:$E$2000,ROW()-$B$5+2,1)</f>
        <v>0</v>
      </c>
      <c r="B1788" s="55" t="str">
        <f>INDEX('1月'!$A$1:$E$2000,ROW()-$B$5+2,2)&amp;IF(INDEX('1月'!$A$1:$E$2000,ROW()-$B$5+2,3)="","","／"&amp;INDEX('1月'!$A$1:$E$2000,ROW()-$B$5+2,3))</f>
        <v/>
      </c>
      <c r="C1788" s="57">
        <f>INDEX('1月'!$A$1:$E$2000,ROW()-$B$5+2,4)</f>
        <v>0</v>
      </c>
      <c r="D1788" s="64">
        <f>INDEX('1月'!$A$1:$E$2000,ROW()-$B$5+2,5)</f>
        <v>0</v>
      </c>
      <c r="E1788" s="65">
        <f>DATE(設定・集計!$B$2,INT(A1788/100),A1788-INT(A1788/100)*100)</f>
        <v>43799</v>
      </c>
      <c r="F1788" t="str">
        <f t="shared" si="54"/>
        <v/>
      </c>
      <c r="G1788" t="str">
        <f t="shared" si="55"/>
        <v/>
      </c>
    </row>
    <row r="1789" spans="1:7">
      <c r="A1789" s="57">
        <f>INDEX('1月'!$A$1:$E$2000,ROW()-$B$5+2,1)</f>
        <v>0</v>
      </c>
      <c r="B1789" s="55" t="str">
        <f>INDEX('1月'!$A$1:$E$2000,ROW()-$B$5+2,2)&amp;IF(INDEX('1月'!$A$1:$E$2000,ROW()-$B$5+2,3)="","","／"&amp;INDEX('1月'!$A$1:$E$2000,ROW()-$B$5+2,3))</f>
        <v/>
      </c>
      <c r="C1789" s="57">
        <f>INDEX('1月'!$A$1:$E$2000,ROW()-$B$5+2,4)</f>
        <v>0</v>
      </c>
      <c r="D1789" s="64">
        <f>INDEX('1月'!$A$1:$E$2000,ROW()-$B$5+2,5)</f>
        <v>0</v>
      </c>
      <c r="E1789" s="65">
        <f>DATE(設定・集計!$B$2,INT(A1789/100),A1789-INT(A1789/100)*100)</f>
        <v>43799</v>
      </c>
      <c r="F1789" t="str">
        <f t="shared" si="54"/>
        <v/>
      </c>
      <c r="G1789" t="str">
        <f t="shared" si="55"/>
        <v/>
      </c>
    </row>
    <row r="1790" spans="1:7">
      <c r="A1790" s="57">
        <f>INDEX('1月'!$A$1:$E$2000,ROW()-$B$5+2,1)</f>
        <v>0</v>
      </c>
      <c r="B1790" s="55" t="str">
        <f>INDEX('1月'!$A$1:$E$2000,ROW()-$B$5+2,2)&amp;IF(INDEX('1月'!$A$1:$E$2000,ROW()-$B$5+2,3)="","","／"&amp;INDEX('1月'!$A$1:$E$2000,ROW()-$B$5+2,3))</f>
        <v/>
      </c>
      <c r="C1790" s="57">
        <f>INDEX('1月'!$A$1:$E$2000,ROW()-$B$5+2,4)</f>
        <v>0</v>
      </c>
      <c r="D1790" s="64">
        <f>INDEX('1月'!$A$1:$E$2000,ROW()-$B$5+2,5)</f>
        <v>0</v>
      </c>
      <c r="E1790" s="65">
        <f>DATE(設定・集計!$B$2,INT(A1790/100),A1790-INT(A1790/100)*100)</f>
        <v>43799</v>
      </c>
      <c r="F1790" t="str">
        <f t="shared" si="54"/>
        <v/>
      </c>
      <c r="G1790" t="str">
        <f t="shared" si="55"/>
        <v/>
      </c>
    </row>
    <row r="1791" spans="1:7">
      <c r="A1791" s="57">
        <f>INDEX('1月'!$A$1:$E$2000,ROW()-$B$5+2,1)</f>
        <v>0</v>
      </c>
      <c r="B1791" s="55" t="str">
        <f>INDEX('1月'!$A$1:$E$2000,ROW()-$B$5+2,2)&amp;IF(INDEX('1月'!$A$1:$E$2000,ROW()-$B$5+2,3)="","","／"&amp;INDEX('1月'!$A$1:$E$2000,ROW()-$B$5+2,3))</f>
        <v/>
      </c>
      <c r="C1791" s="57">
        <f>INDEX('1月'!$A$1:$E$2000,ROW()-$B$5+2,4)</f>
        <v>0</v>
      </c>
      <c r="D1791" s="64">
        <f>INDEX('1月'!$A$1:$E$2000,ROW()-$B$5+2,5)</f>
        <v>0</v>
      </c>
      <c r="E1791" s="65">
        <f>DATE(設定・集計!$B$2,INT(A1791/100),A1791-INT(A1791/100)*100)</f>
        <v>43799</v>
      </c>
      <c r="F1791" t="str">
        <f t="shared" si="54"/>
        <v/>
      </c>
      <c r="G1791" t="str">
        <f t="shared" si="55"/>
        <v/>
      </c>
    </row>
    <row r="1792" spans="1:7">
      <c r="A1792" s="57">
        <f>INDEX('1月'!$A$1:$E$2000,ROW()-$B$5+2,1)</f>
        <v>0</v>
      </c>
      <c r="B1792" s="55" t="str">
        <f>INDEX('1月'!$A$1:$E$2000,ROW()-$B$5+2,2)&amp;IF(INDEX('1月'!$A$1:$E$2000,ROW()-$B$5+2,3)="","","／"&amp;INDEX('1月'!$A$1:$E$2000,ROW()-$B$5+2,3))</f>
        <v/>
      </c>
      <c r="C1792" s="57">
        <f>INDEX('1月'!$A$1:$E$2000,ROW()-$B$5+2,4)</f>
        <v>0</v>
      </c>
      <c r="D1792" s="64">
        <f>INDEX('1月'!$A$1:$E$2000,ROW()-$B$5+2,5)</f>
        <v>0</v>
      </c>
      <c r="E1792" s="65">
        <f>DATE(設定・集計!$B$2,INT(A1792/100),A1792-INT(A1792/100)*100)</f>
        <v>43799</v>
      </c>
      <c r="F1792" t="str">
        <f t="shared" si="54"/>
        <v/>
      </c>
      <c r="G1792" t="str">
        <f t="shared" si="55"/>
        <v/>
      </c>
    </row>
    <row r="1793" spans="1:7">
      <c r="A1793" s="57">
        <f>INDEX('1月'!$A$1:$E$2000,ROW()-$B$5+2,1)</f>
        <v>0</v>
      </c>
      <c r="B1793" s="55" t="str">
        <f>INDEX('1月'!$A$1:$E$2000,ROW()-$B$5+2,2)&amp;IF(INDEX('1月'!$A$1:$E$2000,ROW()-$B$5+2,3)="","","／"&amp;INDEX('1月'!$A$1:$E$2000,ROW()-$B$5+2,3))</f>
        <v/>
      </c>
      <c r="C1793" s="57">
        <f>INDEX('1月'!$A$1:$E$2000,ROW()-$B$5+2,4)</f>
        <v>0</v>
      </c>
      <c r="D1793" s="64">
        <f>INDEX('1月'!$A$1:$E$2000,ROW()-$B$5+2,5)</f>
        <v>0</v>
      </c>
      <c r="E1793" s="65">
        <f>DATE(設定・集計!$B$2,INT(A1793/100),A1793-INT(A1793/100)*100)</f>
        <v>43799</v>
      </c>
      <c r="F1793" t="str">
        <f t="shared" si="54"/>
        <v/>
      </c>
      <c r="G1793" t="str">
        <f t="shared" si="55"/>
        <v/>
      </c>
    </row>
    <row r="1794" spans="1:7">
      <c r="A1794" s="57">
        <f>INDEX('1月'!$A$1:$E$2000,ROW()-$B$5+2,1)</f>
        <v>0</v>
      </c>
      <c r="B1794" s="55" t="str">
        <f>INDEX('1月'!$A$1:$E$2000,ROW()-$B$5+2,2)&amp;IF(INDEX('1月'!$A$1:$E$2000,ROW()-$B$5+2,3)="","","／"&amp;INDEX('1月'!$A$1:$E$2000,ROW()-$B$5+2,3))</f>
        <v/>
      </c>
      <c r="C1794" s="57">
        <f>INDEX('1月'!$A$1:$E$2000,ROW()-$B$5+2,4)</f>
        <v>0</v>
      </c>
      <c r="D1794" s="64">
        <f>INDEX('1月'!$A$1:$E$2000,ROW()-$B$5+2,5)</f>
        <v>0</v>
      </c>
      <c r="E1794" s="65">
        <f>DATE(設定・集計!$B$2,INT(A1794/100),A1794-INT(A1794/100)*100)</f>
        <v>43799</v>
      </c>
      <c r="F1794" t="str">
        <f t="shared" si="54"/>
        <v/>
      </c>
      <c r="G1794" t="str">
        <f t="shared" si="55"/>
        <v/>
      </c>
    </row>
    <row r="1795" spans="1:7">
      <c r="A1795" s="57">
        <f>INDEX('1月'!$A$1:$E$2000,ROW()-$B$5+2,1)</f>
        <v>0</v>
      </c>
      <c r="B1795" s="55" t="str">
        <f>INDEX('1月'!$A$1:$E$2000,ROW()-$B$5+2,2)&amp;IF(INDEX('1月'!$A$1:$E$2000,ROW()-$B$5+2,3)="","","／"&amp;INDEX('1月'!$A$1:$E$2000,ROW()-$B$5+2,3))</f>
        <v/>
      </c>
      <c r="C1795" s="57">
        <f>INDEX('1月'!$A$1:$E$2000,ROW()-$B$5+2,4)</f>
        <v>0</v>
      </c>
      <c r="D1795" s="64">
        <f>INDEX('1月'!$A$1:$E$2000,ROW()-$B$5+2,5)</f>
        <v>0</v>
      </c>
      <c r="E1795" s="65">
        <f>DATE(設定・集計!$B$2,INT(A1795/100),A1795-INT(A1795/100)*100)</f>
        <v>43799</v>
      </c>
      <c r="F1795" t="str">
        <f t="shared" si="54"/>
        <v/>
      </c>
      <c r="G1795" t="str">
        <f t="shared" si="55"/>
        <v/>
      </c>
    </row>
    <row r="1796" spans="1:7">
      <c r="A1796" s="57">
        <f>INDEX('1月'!$A$1:$E$2000,ROW()-$B$5+2,1)</f>
        <v>0</v>
      </c>
      <c r="B1796" s="55" t="str">
        <f>INDEX('1月'!$A$1:$E$2000,ROW()-$B$5+2,2)&amp;IF(INDEX('1月'!$A$1:$E$2000,ROW()-$B$5+2,3)="","","／"&amp;INDEX('1月'!$A$1:$E$2000,ROW()-$B$5+2,3))</f>
        <v/>
      </c>
      <c r="C1796" s="57">
        <f>INDEX('1月'!$A$1:$E$2000,ROW()-$B$5+2,4)</f>
        <v>0</v>
      </c>
      <c r="D1796" s="64">
        <f>INDEX('1月'!$A$1:$E$2000,ROW()-$B$5+2,5)</f>
        <v>0</v>
      </c>
      <c r="E1796" s="65">
        <f>DATE(設定・集計!$B$2,INT(A1796/100),A1796-INT(A1796/100)*100)</f>
        <v>43799</v>
      </c>
      <c r="F1796" t="str">
        <f t="shared" si="54"/>
        <v/>
      </c>
      <c r="G1796" t="str">
        <f t="shared" si="55"/>
        <v/>
      </c>
    </row>
    <row r="1797" spans="1:7">
      <c r="A1797" s="57">
        <f>INDEX('1月'!$A$1:$E$2000,ROW()-$B$5+2,1)</f>
        <v>0</v>
      </c>
      <c r="B1797" s="55" t="str">
        <f>INDEX('1月'!$A$1:$E$2000,ROW()-$B$5+2,2)&amp;IF(INDEX('1月'!$A$1:$E$2000,ROW()-$B$5+2,3)="","","／"&amp;INDEX('1月'!$A$1:$E$2000,ROW()-$B$5+2,3))</f>
        <v/>
      </c>
      <c r="C1797" s="57">
        <f>INDEX('1月'!$A$1:$E$2000,ROW()-$B$5+2,4)</f>
        <v>0</v>
      </c>
      <c r="D1797" s="64">
        <f>INDEX('1月'!$A$1:$E$2000,ROW()-$B$5+2,5)</f>
        <v>0</v>
      </c>
      <c r="E1797" s="65">
        <f>DATE(設定・集計!$B$2,INT(A1797/100),A1797-INT(A1797/100)*100)</f>
        <v>43799</v>
      </c>
      <c r="F1797" t="str">
        <f t="shared" si="54"/>
        <v/>
      </c>
      <c r="G1797" t="str">
        <f t="shared" si="55"/>
        <v/>
      </c>
    </row>
    <row r="1798" spans="1:7">
      <c r="A1798" s="57">
        <f>INDEX('1月'!$A$1:$E$2000,ROW()-$B$5+2,1)</f>
        <v>0</v>
      </c>
      <c r="B1798" s="55" t="str">
        <f>INDEX('1月'!$A$1:$E$2000,ROW()-$B$5+2,2)&amp;IF(INDEX('1月'!$A$1:$E$2000,ROW()-$B$5+2,3)="","","／"&amp;INDEX('1月'!$A$1:$E$2000,ROW()-$B$5+2,3))</f>
        <v/>
      </c>
      <c r="C1798" s="57">
        <f>INDEX('1月'!$A$1:$E$2000,ROW()-$B$5+2,4)</f>
        <v>0</v>
      </c>
      <c r="D1798" s="64">
        <f>INDEX('1月'!$A$1:$E$2000,ROW()-$B$5+2,5)</f>
        <v>0</v>
      </c>
      <c r="E1798" s="65">
        <f>DATE(設定・集計!$B$2,INT(A1798/100),A1798-INT(A1798/100)*100)</f>
        <v>43799</v>
      </c>
      <c r="F1798" t="str">
        <f t="shared" si="54"/>
        <v/>
      </c>
      <c r="G1798" t="str">
        <f t="shared" si="55"/>
        <v/>
      </c>
    </row>
    <row r="1799" spans="1:7">
      <c r="A1799" s="57">
        <f>INDEX('1月'!$A$1:$E$2000,ROW()-$B$5+2,1)</f>
        <v>0</v>
      </c>
      <c r="B1799" s="55" t="str">
        <f>INDEX('1月'!$A$1:$E$2000,ROW()-$B$5+2,2)&amp;IF(INDEX('1月'!$A$1:$E$2000,ROW()-$B$5+2,3)="","","／"&amp;INDEX('1月'!$A$1:$E$2000,ROW()-$B$5+2,3))</f>
        <v/>
      </c>
      <c r="C1799" s="57">
        <f>INDEX('1月'!$A$1:$E$2000,ROW()-$B$5+2,4)</f>
        <v>0</v>
      </c>
      <c r="D1799" s="64">
        <f>INDEX('1月'!$A$1:$E$2000,ROW()-$B$5+2,5)</f>
        <v>0</v>
      </c>
      <c r="E1799" s="65">
        <f>DATE(設定・集計!$B$2,INT(A1799/100),A1799-INT(A1799/100)*100)</f>
        <v>43799</v>
      </c>
      <c r="F1799" t="str">
        <f t="shared" si="54"/>
        <v/>
      </c>
      <c r="G1799" t="str">
        <f t="shared" si="55"/>
        <v/>
      </c>
    </row>
    <row r="1800" spans="1:7">
      <c r="A1800" s="57">
        <f>INDEX('1月'!$A$1:$E$2000,ROW()-$B$5+2,1)</f>
        <v>0</v>
      </c>
      <c r="B1800" s="55" t="str">
        <f>INDEX('1月'!$A$1:$E$2000,ROW()-$B$5+2,2)&amp;IF(INDEX('1月'!$A$1:$E$2000,ROW()-$B$5+2,3)="","","／"&amp;INDEX('1月'!$A$1:$E$2000,ROW()-$B$5+2,3))</f>
        <v/>
      </c>
      <c r="C1800" s="57">
        <f>INDEX('1月'!$A$1:$E$2000,ROW()-$B$5+2,4)</f>
        <v>0</v>
      </c>
      <c r="D1800" s="64">
        <f>INDEX('1月'!$A$1:$E$2000,ROW()-$B$5+2,5)</f>
        <v>0</v>
      </c>
      <c r="E1800" s="65">
        <f>DATE(設定・集計!$B$2,INT(A1800/100),A1800-INT(A1800/100)*100)</f>
        <v>43799</v>
      </c>
      <c r="F1800" t="str">
        <f t="shared" si="54"/>
        <v/>
      </c>
      <c r="G1800" t="str">
        <f t="shared" si="55"/>
        <v/>
      </c>
    </row>
    <row r="1801" spans="1:7">
      <c r="A1801" s="57">
        <f>INDEX('1月'!$A$1:$E$2000,ROW()-$B$5+2,1)</f>
        <v>0</v>
      </c>
      <c r="B1801" s="55" t="str">
        <f>INDEX('1月'!$A$1:$E$2000,ROW()-$B$5+2,2)&amp;IF(INDEX('1月'!$A$1:$E$2000,ROW()-$B$5+2,3)="","","／"&amp;INDEX('1月'!$A$1:$E$2000,ROW()-$B$5+2,3))</f>
        <v/>
      </c>
      <c r="C1801" s="57">
        <f>INDEX('1月'!$A$1:$E$2000,ROW()-$B$5+2,4)</f>
        <v>0</v>
      </c>
      <c r="D1801" s="64">
        <f>INDEX('1月'!$A$1:$E$2000,ROW()-$B$5+2,5)</f>
        <v>0</v>
      </c>
      <c r="E1801" s="65">
        <f>DATE(設定・集計!$B$2,INT(A1801/100),A1801-INT(A1801/100)*100)</f>
        <v>43799</v>
      </c>
      <c r="F1801" t="str">
        <f t="shared" si="54"/>
        <v/>
      </c>
      <c r="G1801" t="str">
        <f t="shared" si="55"/>
        <v/>
      </c>
    </row>
    <row r="1802" spans="1:7">
      <c r="A1802" s="57">
        <f>INDEX('1月'!$A$1:$E$2000,ROW()-$B$5+2,1)</f>
        <v>0</v>
      </c>
      <c r="B1802" s="55" t="str">
        <f>INDEX('1月'!$A$1:$E$2000,ROW()-$B$5+2,2)&amp;IF(INDEX('1月'!$A$1:$E$2000,ROW()-$B$5+2,3)="","","／"&amp;INDEX('1月'!$A$1:$E$2000,ROW()-$B$5+2,3))</f>
        <v/>
      </c>
      <c r="C1802" s="57">
        <f>INDEX('1月'!$A$1:$E$2000,ROW()-$B$5+2,4)</f>
        <v>0</v>
      </c>
      <c r="D1802" s="64">
        <f>INDEX('1月'!$A$1:$E$2000,ROW()-$B$5+2,5)</f>
        <v>0</v>
      </c>
      <c r="E1802" s="65">
        <f>DATE(設定・集計!$B$2,INT(A1802/100),A1802-INT(A1802/100)*100)</f>
        <v>43799</v>
      </c>
      <c r="F1802" t="str">
        <f t="shared" si="54"/>
        <v/>
      </c>
      <c r="G1802" t="str">
        <f t="shared" si="55"/>
        <v/>
      </c>
    </row>
    <row r="1803" spans="1:7">
      <c r="A1803" s="57">
        <f>INDEX('1月'!$A$1:$E$2000,ROW()-$B$5+2,1)</f>
        <v>0</v>
      </c>
      <c r="B1803" s="55" t="str">
        <f>INDEX('1月'!$A$1:$E$2000,ROW()-$B$5+2,2)&amp;IF(INDEX('1月'!$A$1:$E$2000,ROW()-$B$5+2,3)="","","／"&amp;INDEX('1月'!$A$1:$E$2000,ROW()-$B$5+2,3))</f>
        <v/>
      </c>
      <c r="C1803" s="57">
        <f>INDEX('1月'!$A$1:$E$2000,ROW()-$B$5+2,4)</f>
        <v>0</v>
      </c>
      <c r="D1803" s="64">
        <f>INDEX('1月'!$A$1:$E$2000,ROW()-$B$5+2,5)</f>
        <v>0</v>
      </c>
      <c r="E1803" s="65">
        <f>DATE(設定・集計!$B$2,INT(A1803/100),A1803-INT(A1803/100)*100)</f>
        <v>43799</v>
      </c>
      <c r="F1803" t="str">
        <f t="shared" si="54"/>
        <v/>
      </c>
      <c r="G1803" t="str">
        <f t="shared" si="55"/>
        <v/>
      </c>
    </row>
    <row r="1804" spans="1:7">
      <c r="A1804" s="57">
        <f>INDEX('1月'!$A$1:$E$2000,ROW()-$B$5+2,1)</f>
        <v>0</v>
      </c>
      <c r="B1804" s="55" t="str">
        <f>INDEX('1月'!$A$1:$E$2000,ROW()-$B$5+2,2)&amp;IF(INDEX('1月'!$A$1:$E$2000,ROW()-$B$5+2,3)="","","／"&amp;INDEX('1月'!$A$1:$E$2000,ROW()-$B$5+2,3))</f>
        <v/>
      </c>
      <c r="C1804" s="57">
        <f>INDEX('1月'!$A$1:$E$2000,ROW()-$B$5+2,4)</f>
        <v>0</v>
      </c>
      <c r="D1804" s="64">
        <f>INDEX('1月'!$A$1:$E$2000,ROW()-$B$5+2,5)</f>
        <v>0</v>
      </c>
      <c r="E1804" s="65">
        <f>DATE(設定・集計!$B$2,INT(A1804/100),A1804-INT(A1804/100)*100)</f>
        <v>43799</v>
      </c>
      <c r="F1804" t="str">
        <f t="shared" si="54"/>
        <v/>
      </c>
      <c r="G1804" t="str">
        <f t="shared" si="55"/>
        <v/>
      </c>
    </row>
    <row r="1805" spans="1:7">
      <c r="A1805" s="57">
        <f>INDEX('1月'!$A$1:$E$2000,ROW()-$B$5+2,1)</f>
        <v>0</v>
      </c>
      <c r="B1805" s="55" t="str">
        <f>INDEX('1月'!$A$1:$E$2000,ROW()-$B$5+2,2)&amp;IF(INDEX('1月'!$A$1:$E$2000,ROW()-$B$5+2,3)="","","／"&amp;INDEX('1月'!$A$1:$E$2000,ROW()-$B$5+2,3))</f>
        <v/>
      </c>
      <c r="C1805" s="57">
        <f>INDEX('1月'!$A$1:$E$2000,ROW()-$B$5+2,4)</f>
        <v>0</v>
      </c>
      <c r="D1805" s="64">
        <f>INDEX('1月'!$A$1:$E$2000,ROW()-$B$5+2,5)</f>
        <v>0</v>
      </c>
      <c r="E1805" s="65">
        <f>DATE(設定・集計!$B$2,INT(A1805/100),A1805-INT(A1805/100)*100)</f>
        <v>43799</v>
      </c>
      <c r="F1805" t="str">
        <f t="shared" si="54"/>
        <v/>
      </c>
      <c r="G1805" t="str">
        <f t="shared" si="55"/>
        <v/>
      </c>
    </row>
    <row r="1806" spans="1:7">
      <c r="A1806" s="57">
        <f>INDEX('1月'!$A$1:$E$2000,ROW()-$B$5+2,1)</f>
        <v>0</v>
      </c>
      <c r="B1806" s="55" t="str">
        <f>INDEX('1月'!$A$1:$E$2000,ROW()-$B$5+2,2)&amp;IF(INDEX('1月'!$A$1:$E$2000,ROW()-$B$5+2,3)="","","／"&amp;INDEX('1月'!$A$1:$E$2000,ROW()-$B$5+2,3))</f>
        <v/>
      </c>
      <c r="C1806" s="57">
        <f>INDEX('1月'!$A$1:$E$2000,ROW()-$B$5+2,4)</f>
        <v>0</v>
      </c>
      <c r="D1806" s="64">
        <f>INDEX('1月'!$A$1:$E$2000,ROW()-$B$5+2,5)</f>
        <v>0</v>
      </c>
      <c r="E1806" s="65">
        <f>DATE(設定・集計!$B$2,INT(A1806/100),A1806-INT(A1806/100)*100)</f>
        <v>43799</v>
      </c>
      <c r="F1806" t="str">
        <f t="shared" si="54"/>
        <v/>
      </c>
      <c r="G1806" t="str">
        <f t="shared" si="55"/>
        <v/>
      </c>
    </row>
    <row r="1807" spans="1:7">
      <c r="A1807" s="57">
        <f>INDEX('1月'!$A$1:$E$2000,ROW()-$B$5+2,1)</f>
        <v>0</v>
      </c>
      <c r="B1807" s="55" t="str">
        <f>INDEX('1月'!$A$1:$E$2000,ROW()-$B$5+2,2)&amp;IF(INDEX('1月'!$A$1:$E$2000,ROW()-$B$5+2,3)="","","／"&amp;INDEX('1月'!$A$1:$E$2000,ROW()-$B$5+2,3))</f>
        <v/>
      </c>
      <c r="C1807" s="57">
        <f>INDEX('1月'!$A$1:$E$2000,ROW()-$B$5+2,4)</f>
        <v>0</v>
      </c>
      <c r="D1807" s="64">
        <f>INDEX('1月'!$A$1:$E$2000,ROW()-$B$5+2,5)</f>
        <v>0</v>
      </c>
      <c r="E1807" s="65">
        <f>DATE(設定・集計!$B$2,INT(A1807/100),A1807-INT(A1807/100)*100)</f>
        <v>43799</v>
      </c>
      <c r="F1807" t="str">
        <f t="shared" si="54"/>
        <v/>
      </c>
      <c r="G1807" t="str">
        <f t="shared" si="55"/>
        <v/>
      </c>
    </row>
    <row r="1808" spans="1:7">
      <c r="A1808" s="57">
        <f>INDEX('1月'!$A$1:$E$2000,ROW()-$B$5+2,1)</f>
        <v>0</v>
      </c>
      <c r="B1808" s="55" t="str">
        <f>INDEX('1月'!$A$1:$E$2000,ROW()-$B$5+2,2)&amp;IF(INDEX('1月'!$A$1:$E$2000,ROW()-$B$5+2,3)="","","／"&amp;INDEX('1月'!$A$1:$E$2000,ROW()-$B$5+2,3))</f>
        <v/>
      </c>
      <c r="C1808" s="57">
        <f>INDEX('1月'!$A$1:$E$2000,ROW()-$B$5+2,4)</f>
        <v>0</v>
      </c>
      <c r="D1808" s="64">
        <f>INDEX('1月'!$A$1:$E$2000,ROW()-$B$5+2,5)</f>
        <v>0</v>
      </c>
      <c r="E1808" s="65">
        <f>DATE(設定・集計!$B$2,INT(A1808/100),A1808-INT(A1808/100)*100)</f>
        <v>43799</v>
      </c>
      <c r="F1808" t="str">
        <f t="shared" si="54"/>
        <v/>
      </c>
      <c r="G1808" t="str">
        <f t="shared" si="55"/>
        <v/>
      </c>
    </row>
    <row r="1809" spans="1:7">
      <c r="A1809" s="57">
        <f>INDEX('1月'!$A$1:$E$2000,ROW()-$B$5+2,1)</f>
        <v>0</v>
      </c>
      <c r="B1809" s="55" t="str">
        <f>INDEX('1月'!$A$1:$E$2000,ROW()-$B$5+2,2)&amp;IF(INDEX('1月'!$A$1:$E$2000,ROW()-$B$5+2,3)="","","／"&amp;INDEX('1月'!$A$1:$E$2000,ROW()-$B$5+2,3))</f>
        <v/>
      </c>
      <c r="C1809" s="57">
        <f>INDEX('1月'!$A$1:$E$2000,ROW()-$B$5+2,4)</f>
        <v>0</v>
      </c>
      <c r="D1809" s="64">
        <f>INDEX('1月'!$A$1:$E$2000,ROW()-$B$5+2,5)</f>
        <v>0</v>
      </c>
      <c r="E1809" s="65">
        <f>DATE(設定・集計!$B$2,INT(A1809/100),A1809-INT(A1809/100)*100)</f>
        <v>43799</v>
      </c>
      <c r="F1809" t="str">
        <f t="shared" si="54"/>
        <v/>
      </c>
      <c r="G1809" t="str">
        <f t="shared" si="55"/>
        <v/>
      </c>
    </row>
    <row r="1810" spans="1:7">
      <c r="A1810" s="57">
        <f>INDEX('1月'!$A$1:$E$2000,ROW()-$B$5+2,1)</f>
        <v>0</v>
      </c>
      <c r="B1810" s="55" t="str">
        <f>INDEX('1月'!$A$1:$E$2000,ROW()-$B$5+2,2)&amp;IF(INDEX('1月'!$A$1:$E$2000,ROW()-$B$5+2,3)="","","／"&amp;INDEX('1月'!$A$1:$E$2000,ROW()-$B$5+2,3))</f>
        <v/>
      </c>
      <c r="C1810" s="57">
        <f>INDEX('1月'!$A$1:$E$2000,ROW()-$B$5+2,4)</f>
        <v>0</v>
      </c>
      <c r="D1810" s="64">
        <f>INDEX('1月'!$A$1:$E$2000,ROW()-$B$5+2,5)</f>
        <v>0</v>
      </c>
      <c r="E1810" s="65">
        <f>DATE(設定・集計!$B$2,INT(A1810/100),A1810-INT(A1810/100)*100)</f>
        <v>43799</v>
      </c>
      <c r="F1810" t="str">
        <f t="shared" si="54"/>
        <v/>
      </c>
      <c r="G1810" t="str">
        <f t="shared" si="55"/>
        <v/>
      </c>
    </row>
    <row r="1811" spans="1:7">
      <c r="A1811" s="57">
        <f>INDEX('1月'!$A$1:$E$2000,ROW()-$B$5+2,1)</f>
        <v>0</v>
      </c>
      <c r="B1811" s="55" t="str">
        <f>INDEX('1月'!$A$1:$E$2000,ROW()-$B$5+2,2)&amp;IF(INDEX('1月'!$A$1:$E$2000,ROW()-$B$5+2,3)="","","／"&amp;INDEX('1月'!$A$1:$E$2000,ROW()-$B$5+2,3))</f>
        <v/>
      </c>
      <c r="C1811" s="57">
        <f>INDEX('1月'!$A$1:$E$2000,ROW()-$B$5+2,4)</f>
        <v>0</v>
      </c>
      <c r="D1811" s="64">
        <f>INDEX('1月'!$A$1:$E$2000,ROW()-$B$5+2,5)</f>
        <v>0</v>
      </c>
      <c r="E1811" s="65">
        <f>DATE(設定・集計!$B$2,INT(A1811/100),A1811-INT(A1811/100)*100)</f>
        <v>43799</v>
      </c>
      <c r="F1811" t="str">
        <f t="shared" si="54"/>
        <v/>
      </c>
      <c r="G1811" t="str">
        <f t="shared" si="55"/>
        <v/>
      </c>
    </row>
    <row r="1812" spans="1:7">
      <c r="A1812" s="57">
        <f>INDEX('1月'!$A$1:$E$2000,ROW()-$B$5+2,1)</f>
        <v>0</v>
      </c>
      <c r="B1812" s="55" t="str">
        <f>INDEX('1月'!$A$1:$E$2000,ROW()-$B$5+2,2)&amp;IF(INDEX('1月'!$A$1:$E$2000,ROW()-$B$5+2,3)="","","／"&amp;INDEX('1月'!$A$1:$E$2000,ROW()-$B$5+2,3))</f>
        <v/>
      </c>
      <c r="C1812" s="57">
        <f>INDEX('1月'!$A$1:$E$2000,ROW()-$B$5+2,4)</f>
        <v>0</v>
      </c>
      <c r="D1812" s="64">
        <f>INDEX('1月'!$A$1:$E$2000,ROW()-$B$5+2,5)</f>
        <v>0</v>
      </c>
      <c r="E1812" s="65">
        <f>DATE(設定・集計!$B$2,INT(A1812/100),A1812-INT(A1812/100)*100)</f>
        <v>43799</v>
      </c>
      <c r="F1812" t="str">
        <f t="shared" si="54"/>
        <v/>
      </c>
      <c r="G1812" t="str">
        <f t="shared" si="55"/>
        <v/>
      </c>
    </row>
    <row r="1813" spans="1:7">
      <c r="A1813" s="57">
        <f>INDEX('1月'!$A$1:$E$2000,ROW()-$B$5+2,1)</f>
        <v>0</v>
      </c>
      <c r="B1813" s="55" t="str">
        <f>INDEX('1月'!$A$1:$E$2000,ROW()-$B$5+2,2)&amp;IF(INDEX('1月'!$A$1:$E$2000,ROW()-$B$5+2,3)="","","／"&amp;INDEX('1月'!$A$1:$E$2000,ROW()-$B$5+2,3))</f>
        <v/>
      </c>
      <c r="C1813" s="57">
        <f>INDEX('1月'!$A$1:$E$2000,ROW()-$B$5+2,4)</f>
        <v>0</v>
      </c>
      <c r="D1813" s="64">
        <f>INDEX('1月'!$A$1:$E$2000,ROW()-$B$5+2,5)</f>
        <v>0</v>
      </c>
      <c r="E1813" s="65">
        <f>DATE(設定・集計!$B$2,INT(A1813/100),A1813-INT(A1813/100)*100)</f>
        <v>43799</v>
      </c>
      <c r="F1813" t="str">
        <f t="shared" si="54"/>
        <v/>
      </c>
      <c r="G1813" t="str">
        <f t="shared" si="55"/>
        <v/>
      </c>
    </row>
    <row r="1814" spans="1:7">
      <c r="A1814" s="57">
        <f>INDEX('1月'!$A$1:$E$2000,ROW()-$B$5+2,1)</f>
        <v>0</v>
      </c>
      <c r="B1814" s="55" t="str">
        <f>INDEX('1月'!$A$1:$E$2000,ROW()-$B$5+2,2)&amp;IF(INDEX('1月'!$A$1:$E$2000,ROW()-$B$5+2,3)="","","／"&amp;INDEX('1月'!$A$1:$E$2000,ROW()-$B$5+2,3))</f>
        <v/>
      </c>
      <c r="C1814" s="57">
        <f>INDEX('1月'!$A$1:$E$2000,ROW()-$B$5+2,4)</f>
        <v>0</v>
      </c>
      <c r="D1814" s="64">
        <f>INDEX('1月'!$A$1:$E$2000,ROW()-$B$5+2,5)</f>
        <v>0</v>
      </c>
      <c r="E1814" s="65">
        <f>DATE(設定・集計!$B$2,INT(A1814/100),A1814-INT(A1814/100)*100)</f>
        <v>43799</v>
      </c>
      <c r="F1814" t="str">
        <f t="shared" si="54"/>
        <v/>
      </c>
      <c r="G1814" t="str">
        <f t="shared" si="55"/>
        <v/>
      </c>
    </row>
    <row r="1815" spans="1:7">
      <c r="A1815" s="57">
        <f>INDEX('1月'!$A$1:$E$2000,ROW()-$B$5+2,1)</f>
        <v>0</v>
      </c>
      <c r="B1815" s="55" t="str">
        <f>INDEX('1月'!$A$1:$E$2000,ROW()-$B$5+2,2)&amp;IF(INDEX('1月'!$A$1:$E$2000,ROW()-$B$5+2,3)="","","／"&amp;INDEX('1月'!$A$1:$E$2000,ROW()-$B$5+2,3))</f>
        <v/>
      </c>
      <c r="C1815" s="57">
        <f>INDEX('1月'!$A$1:$E$2000,ROW()-$B$5+2,4)</f>
        <v>0</v>
      </c>
      <c r="D1815" s="64">
        <f>INDEX('1月'!$A$1:$E$2000,ROW()-$B$5+2,5)</f>
        <v>0</v>
      </c>
      <c r="E1815" s="65">
        <f>DATE(設定・集計!$B$2,INT(A1815/100),A1815-INT(A1815/100)*100)</f>
        <v>43799</v>
      </c>
      <c r="F1815" t="str">
        <f t="shared" si="54"/>
        <v/>
      </c>
      <c r="G1815" t="str">
        <f t="shared" si="55"/>
        <v/>
      </c>
    </row>
    <row r="1816" spans="1:7">
      <c r="A1816" s="57">
        <f>INDEX('1月'!$A$1:$E$2000,ROW()-$B$5+2,1)</f>
        <v>0</v>
      </c>
      <c r="B1816" s="55" t="str">
        <f>INDEX('1月'!$A$1:$E$2000,ROW()-$B$5+2,2)&amp;IF(INDEX('1月'!$A$1:$E$2000,ROW()-$B$5+2,3)="","","／"&amp;INDEX('1月'!$A$1:$E$2000,ROW()-$B$5+2,3))</f>
        <v/>
      </c>
      <c r="C1816" s="57">
        <f>INDEX('1月'!$A$1:$E$2000,ROW()-$B$5+2,4)</f>
        <v>0</v>
      </c>
      <c r="D1816" s="64">
        <f>INDEX('1月'!$A$1:$E$2000,ROW()-$B$5+2,5)</f>
        <v>0</v>
      </c>
      <c r="E1816" s="65">
        <f>DATE(設定・集計!$B$2,INT(A1816/100),A1816-INT(A1816/100)*100)</f>
        <v>43799</v>
      </c>
      <c r="F1816" t="str">
        <f t="shared" si="54"/>
        <v/>
      </c>
      <c r="G1816" t="str">
        <f t="shared" si="55"/>
        <v/>
      </c>
    </row>
    <row r="1817" spans="1:7">
      <c r="A1817" s="57">
        <f>INDEX('1月'!$A$1:$E$2000,ROW()-$B$5+2,1)</f>
        <v>0</v>
      </c>
      <c r="B1817" s="55" t="str">
        <f>INDEX('1月'!$A$1:$E$2000,ROW()-$B$5+2,2)&amp;IF(INDEX('1月'!$A$1:$E$2000,ROW()-$B$5+2,3)="","","／"&amp;INDEX('1月'!$A$1:$E$2000,ROW()-$B$5+2,3))</f>
        <v/>
      </c>
      <c r="C1817" s="57">
        <f>INDEX('1月'!$A$1:$E$2000,ROW()-$B$5+2,4)</f>
        <v>0</v>
      </c>
      <c r="D1817" s="64">
        <f>INDEX('1月'!$A$1:$E$2000,ROW()-$B$5+2,5)</f>
        <v>0</v>
      </c>
      <c r="E1817" s="65">
        <f>DATE(設定・集計!$B$2,INT(A1817/100),A1817-INT(A1817/100)*100)</f>
        <v>43799</v>
      </c>
      <c r="F1817" t="str">
        <f t="shared" si="54"/>
        <v/>
      </c>
      <c r="G1817" t="str">
        <f t="shared" si="55"/>
        <v/>
      </c>
    </row>
    <row r="1818" spans="1:7">
      <c r="A1818" s="57">
        <f>INDEX('1月'!$A$1:$E$2000,ROW()-$B$5+2,1)</f>
        <v>0</v>
      </c>
      <c r="B1818" s="55" t="str">
        <f>INDEX('1月'!$A$1:$E$2000,ROW()-$B$5+2,2)&amp;IF(INDEX('1月'!$A$1:$E$2000,ROW()-$B$5+2,3)="","","／"&amp;INDEX('1月'!$A$1:$E$2000,ROW()-$B$5+2,3))</f>
        <v/>
      </c>
      <c r="C1818" s="57">
        <f>INDEX('1月'!$A$1:$E$2000,ROW()-$B$5+2,4)</f>
        <v>0</v>
      </c>
      <c r="D1818" s="64">
        <f>INDEX('1月'!$A$1:$E$2000,ROW()-$B$5+2,5)</f>
        <v>0</v>
      </c>
      <c r="E1818" s="65">
        <f>DATE(設定・集計!$B$2,INT(A1818/100),A1818-INT(A1818/100)*100)</f>
        <v>43799</v>
      </c>
      <c r="F1818" t="str">
        <f t="shared" si="54"/>
        <v/>
      </c>
      <c r="G1818" t="str">
        <f t="shared" si="55"/>
        <v/>
      </c>
    </row>
    <row r="1819" spans="1:7">
      <c r="A1819" s="57">
        <f>INDEX('1月'!$A$1:$E$2000,ROW()-$B$5+2,1)</f>
        <v>0</v>
      </c>
      <c r="B1819" s="55" t="str">
        <f>INDEX('1月'!$A$1:$E$2000,ROW()-$B$5+2,2)&amp;IF(INDEX('1月'!$A$1:$E$2000,ROW()-$B$5+2,3)="","","／"&amp;INDEX('1月'!$A$1:$E$2000,ROW()-$B$5+2,3))</f>
        <v/>
      </c>
      <c r="C1819" s="57">
        <f>INDEX('1月'!$A$1:$E$2000,ROW()-$B$5+2,4)</f>
        <v>0</v>
      </c>
      <c r="D1819" s="64">
        <f>INDEX('1月'!$A$1:$E$2000,ROW()-$B$5+2,5)</f>
        <v>0</v>
      </c>
      <c r="E1819" s="65">
        <f>DATE(設定・集計!$B$2,INT(A1819/100),A1819-INT(A1819/100)*100)</f>
        <v>43799</v>
      </c>
      <c r="F1819" t="str">
        <f t="shared" si="54"/>
        <v/>
      </c>
      <c r="G1819" t="str">
        <f t="shared" si="55"/>
        <v/>
      </c>
    </row>
    <row r="1820" spans="1:7">
      <c r="A1820" s="57">
        <f>INDEX('1月'!$A$1:$E$2000,ROW()-$B$5+2,1)</f>
        <v>0</v>
      </c>
      <c r="B1820" s="55" t="str">
        <f>INDEX('1月'!$A$1:$E$2000,ROW()-$B$5+2,2)&amp;IF(INDEX('1月'!$A$1:$E$2000,ROW()-$B$5+2,3)="","","／"&amp;INDEX('1月'!$A$1:$E$2000,ROW()-$B$5+2,3))</f>
        <v/>
      </c>
      <c r="C1820" s="57">
        <f>INDEX('1月'!$A$1:$E$2000,ROW()-$B$5+2,4)</f>
        <v>0</v>
      </c>
      <c r="D1820" s="64">
        <f>INDEX('1月'!$A$1:$E$2000,ROW()-$B$5+2,5)</f>
        <v>0</v>
      </c>
      <c r="E1820" s="65">
        <f>DATE(設定・集計!$B$2,INT(A1820/100),A1820-INT(A1820/100)*100)</f>
        <v>43799</v>
      </c>
      <c r="F1820" t="str">
        <f t="shared" si="54"/>
        <v/>
      </c>
      <c r="G1820" t="str">
        <f t="shared" si="55"/>
        <v/>
      </c>
    </row>
    <row r="1821" spans="1:7">
      <c r="A1821" s="57">
        <f>INDEX('1月'!$A$1:$E$2000,ROW()-$B$5+2,1)</f>
        <v>0</v>
      </c>
      <c r="B1821" s="55" t="str">
        <f>INDEX('1月'!$A$1:$E$2000,ROW()-$B$5+2,2)&amp;IF(INDEX('1月'!$A$1:$E$2000,ROW()-$B$5+2,3)="","","／"&amp;INDEX('1月'!$A$1:$E$2000,ROW()-$B$5+2,3))</f>
        <v/>
      </c>
      <c r="C1821" s="57">
        <f>INDEX('1月'!$A$1:$E$2000,ROW()-$B$5+2,4)</f>
        <v>0</v>
      </c>
      <c r="D1821" s="64">
        <f>INDEX('1月'!$A$1:$E$2000,ROW()-$B$5+2,5)</f>
        <v>0</v>
      </c>
      <c r="E1821" s="65">
        <f>DATE(設定・集計!$B$2,INT(A1821/100),A1821-INT(A1821/100)*100)</f>
        <v>43799</v>
      </c>
      <c r="F1821" t="str">
        <f t="shared" si="54"/>
        <v/>
      </c>
      <c r="G1821" t="str">
        <f t="shared" si="55"/>
        <v/>
      </c>
    </row>
    <row r="1822" spans="1:7">
      <c r="A1822" s="57">
        <f>INDEX('1月'!$A$1:$E$2000,ROW()-$B$5+2,1)</f>
        <v>0</v>
      </c>
      <c r="B1822" s="55" t="str">
        <f>INDEX('1月'!$A$1:$E$2000,ROW()-$B$5+2,2)&amp;IF(INDEX('1月'!$A$1:$E$2000,ROW()-$B$5+2,3)="","","／"&amp;INDEX('1月'!$A$1:$E$2000,ROW()-$B$5+2,3))</f>
        <v/>
      </c>
      <c r="C1822" s="57">
        <f>INDEX('1月'!$A$1:$E$2000,ROW()-$B$5+2,4)</f>
        <v>0</v>
      </c>
      <c r="D1822" s="64">
        <f>INDEX('1月'!$A$1:$E$2000,ROW()-$B$5+2,5)</f>
        <v>0</v>
      </c>
      <c r="E1822" s="65">
        <f>DATE(設定・集計!$B$2,INT(A1822/100),A1822-INT(A1822/100)*100)</f>
        <v>43799</v>
      </c>
      <c r="F1822" t="str">
        <f t="shared" si="54"/>
        <v/>
      </c>
      <c r="G1822" t="str">
        <f t="shared" si="55"/>
        <v/>
      </c>
    </row>
    <row r="1823" spans="1:7">
      <c r="A1823" s="57">
        <f>INDEX('1月'!$A$1:$E$2000,ROW()-$B$5+2,1)</f>
        <v>0</v>
      </c>
      <c r="B1823" s="55" t="str">
        <f>INDEX('1月'!$A$1:$E$2000,ROW()-$B$5+2,2)&amp;IF(INDEX('1月'!$A$1:$E$2000,ROW()-$B$5+2,3)="","","／"&amp;INDEX('1月'!$A$1:$E$2000,ROW()-$B$5+2,3))</f>
        <v/>
      </c>
      <c r="C1823" s="57">
        <f>INDEX('1月'!$A$1:$E$2000,ROW()-$B$5+2,4)</f>
        <v>0</v>
      </c>
      <c r="D1823" s="64">
        <f>INDEX('1月'!$A$1:$E$2000,ROW()-$B$5+2,5)</f>
        <v>0</v>
      </c>
      <c r="E1823" s="65">
        <f>DATE(設定・集計!$B$2,INT(A1823/100),A1823-INT(A1823/100)*100)</f>
        <v>43799</v>
      </c>
      <c r="F1823" t="str">
        <f t="shared" si="54"/>
        <v/>
      </c>
      <c r="G1823" t="str">
        <f t="shared" si="55"/>
        <v/>
      </c>
    </row>
    <row r="1824" spans="1:7">
      <c r="A1824" s="57">
        <f>INDEX('1月'!$A$1:$E$2000,ROW()-$B$5+2,1)</f>
        <v>0</v>
      </c>
      <c r="B1824" s="55" t="str">
        <f>INDEX('1月'!$A$1:$E$2000,ROW()-$B$5+2,2)&amp;IF(INDEX('1月'!$A$1:$E$2000,ROW()-$B$5+2,3)="","","／"&amp;INDEX('1月'!$A$1:$E$2000,ROW()-$B$5+2,3))</f>
        <v/>
      </c>
      <c r="C1824" s="57">
        <f>INDEX('1月'!$A$1:$E$2000,ROW()-$B$5+2,4)</f>
        <v>0</v>
      </c>
      <c r="D1824" s="64">
        <f>INDEX('1月'!$A$1:$E$2000,ROW()-$B$5+2,5)</f>
        <v>0</v>
      </c>
      <c r="E1824" s="65">
        <f>DATE(設定・集計!$B$2,INT(A1824/100),A1824-INT(A1824/100)*100)</f>
        <v>43799</v>
      </c>
      <c r="F1824" t="str">
        <f t="shared" si="54"/>
        <v/>
      </c>
      <c r="G1824" t="str">
        <f t="shared" si="55"/>
        <v/>
      </c>
    </row>
    <row r="1825" spans="1:7">
      <c r="A1825" s="57">
        <f>INDEX('1月'!$A$1:$E$2000,ROW()-$B$5+2,1)</f>
        <v>0</v>
      </c>
      <c r="B1825" s="55" t="str">
        <f>INDEX('1月'!$A$1:$E$2000,ROW()-$B$5+2,2)&amp;IF(INDEX('1月'!$A$1:$E$2000,ROW()-$B$5+2,3)="","","／"&amp;INDEX('1月'!$A$1:$E$2000,ROW()-$B$5+2,3))</f>
        <v/>
      </c>
      <c r="C1825" s="57">
        <f>INDEX('1月'!$A$1:$E$2000,ROW()-$B$5+2,4)</f>
        <v>0</v>
      </c>
      <c r="D1825" s="64">
        <f>INDEX('1月'!$A$1:$E$2000,ROW()-$B$5+2,5)</f>
        <v>0</v>
      </c>
      <c r="E1825" s="65">
        <f>DATE(設定・集計!$B$2,INT(A1825/100),A1825-INT(A1825/100)*100)</f>
        <v>43799</v>
      </c>
      <c r="F1825" t="str">
        <f t="shared" si="54"/>
        <v/>
      </c>
      <c r="G1825" t="str">
        <f t="shared" si="55"/>
        <v/>
      </c>
    </row>
    <row r="1826" spans="1:7">
      <c r="A1826" s="57">
        <f>INDEX('1月'!$A$1:$E$2000,ROW()-$B$5+2,1)</f>
        <v>0</v>
      </c>
      <c r="B1826" s="55" t="str">
        <f>INDEX('1月'!$A$1:$E$2000,ROW()-$B$5+2,2)&amp;IF(INDEX('1月'!$A$1:$E$2000,ROW()-$B$5+2,3)="","","／"&amp;INDEX('1月'!$A$1:$E$2000,ROW()-$B$5+2,3))</f>
        <v/>
      </c>
      <c r="C1826" s="57">
        <f>INDEX('1月'!$A$1:$E$2000,ROW()-$B$5+2,4)</f>
        <v>0</v>
      </c>
      <c r="D1826" s="64">
        <f>INDEX('1月'!$A$1:$E$2000,ROW()-$B$5+2,5)</f>
        <v>0</v>
      </c>
      <c r="E1826" s="65">
        <f>DATE(設定・集計!$B$2,INT(A1826/100),A1826-INT(A1826/100)*100)</f>
        <v>43799</v>
      </c>
      <c r="F1826" t="str">
        <f t="shared" si="54"/>
        <v/>
      </c>
      <c r="G1826" t="str">
        <f t="shared" si="55"/>
        <v/>
      </c>
    </row>
    <row r="1827" spans="1:7">
      <c r="A1827" s="57">
        <f>INDEX('1月'!$A$1:$E$2000,ROW()-$B$5+2,1)</f>
        <v>0</v>
      </c>
      <c r="B1827" s="55" t="str">
        <f>INDEX('1月'!$A$1:$E$2000,ROW()-$B$5+2,2)&amp;IF(INDEX('1月'!$A$1:$E$2000,ROW()-$B$5+2,3)="","","／"&amp;INDEX('1月'!$A$1:$E$2000,ROW()-$B$5+2,3))</f>
        <v/>
      </c>
      <c r="C1827" s="57">
        <f>INDEX('1月'!$A$1:$E$2000,ROW()-$B$5+2,4)</f>
        <v>0</v>
      </c>
      <c r="D1827" s="64">
        <f>INDEX('1月'!$A$1:$E$2000,ROW()-$B$5+2,5)</f>
        <v>0</v>
      </c>
      <c r="E1827" s="65">
        <f>DATE(設定・集計!$B$2,INT(A1827/100),A1827-INT(A1827/100)*100)</f>
        <v>43799</v>
      </c>
      <c r="F1827" t="str">
        <f t="shared" si="54"/>
        <v/>
      </c>
      <c r="G1827" t="str">
        <f t="shared" si="55"/>
        <v/>
      </c>
    </row>
    <row r="1828" spans="1:7">
      <c r="A1828" s="57">
        <f>INDEX('1月'!$A$1:$E$2000,ROW()-$B$5+2,1)</f>
        <v>0</v>
      </c>
      <c r="B1828" s="55" t="str">
        <f>INDEX('1月'!$A$1:$E$2000,ROW()-$B$5+2,2)&amp;IF(INDEX('1月'!$A$1:$E$2000,ROW()-$B$5+2,3)="","","／"&amp;INDEX('1月'!$A$1:$E$2000,ROW()-$B$5+2,3))</f>
        <v/>
      </c>
      <c r="C1828" s="57">
        <f>INDEX('1月'!$A$1:$E$2000,ROW()-$B$5+2,4)</f>
        <v>0</v>
      </c>
      <c r="D1828" s="64">
        <f>INDEX('1月'!$A$1:$E$2000,ROW()-$B$5+2,5)</f>
        <v>0</v>
      </c>
      <c r="E1828" s="65">
        <f>DATE(設定・集計!$B$2,INT(A1828/100),A1828-INT(A1828/100)*100)</f>
        <v>43799</v>
      </c>
      <c r="F1828" t="str">
        <f t="shared" si="54"/>
        <v/>
      </c>
      <c r="G1828" t="str">
        <f t="shared" si="55"/>
        <v/>
      </c>
    </row>
    <row r="1829" spans="1:7">
      <c r="A1829" s="57">
        <f>INDEX('1月'!$A$1:$E$2000,ROW()-$B$5+2,1)</f>
        <v>0</v>
      </c>
      <c r="B1829" s="55" t="str">
        <f>INDEX('1月'!$A$1:$E$2000,ROW()-$B$5+2,2)&amp;IF(INDEX('1月'!$A$1:$E$2000,ROW()-$B$5+2,3)="","","／"&amp;INDEX('1月'!$A$1:$E$2000,ROW()-$B$5+2,3))</f>
        <v/>
      </c>
      <c r="C1829" s="57">
        <f>INDEX('1月'!$A$1:$E$2000,ROW()-$B$5+2,4)</f>
        <v>0</v>
      </c>
      <c r="D1829" s="64">
        <f>INDEX('1月'!$A$1:$E$2000,ROW()-$B$5+2,5)</f>
        <v>0</v>
      </c>
      <c r="E1829" s="65">
        <f>DATE(設定・集計!$B$2,INT(A1829/100),A1829-INT(A1829/100)*100)</f>
        <v>43799</v>
      </c>
      <c r="F1829" t="str">
        <f t="shared" si="54"/>
        <v/>
      </c>
      <c r="G1829" t="str">
        <f t="shared" si="55"/>
        <v/>
      </c>
    </row>
    <row r="1830" spans="1:7">
      <c r="A1830" s="57">
        <f>INDEX('1月'!$A$1:$E$2000,ROW()-$B$5+2,1)</f>
        <v>0</v>
      </c>
      <c r="B1830" s="55" t="str">
        <f>INDEX('1月'!$A$1:$E$2000,ROW()-$B$5+2,2)&amp;IF(INDEX('1月'!$A$1:$E$2000,ROW()-$B$5+2,3)="","","／"&amp;INDEX('1月'!$A$1:$E$2000,ROW()-$B$5+2,3))</f>
        <v/>
      </c>
      <c r="C1830" s="57">
        <f>INDEX('1月'!$A$1:$E$2000,ROW()-$B$5+2,4)</f>
        <v>0</v>
      </c>
      <c r="D1830" s="64">
        <f>INDEX('1月'!$A$1:$E$2000,ROW()-$B$5+2,5)</f>
        <v>0</v>
      </c>
      <c r="E1830" s="65">
        <f>DATE(設定・集計!$B$2,INT(A1830/100),A1830-INT(A1830/100)*100)</f>
        <v>43799</v>
      </c>
      <c r="F1830" t="str">
        <f t="shared" ref="F1830:F1893" si="56">IF(A1830=0,"",A1830*10000+ROW())</f>
        <v/>
      </c>
      <c r="G1830" t="str">
        <f t="shared" si="55"/>
        <v/>
      </c>
    </row>
    <row r="1831" spans="1:7">
      <c r="A1831" s="57">
        <f>INDEX('1月'!$A$1:$E$2000,ROW()-$B$5+2,1)</f>
        <v>0</v>
      </c>
      <c r="B1831" s="55" t="str">
        <f>INDEX('1月'!$A$1:$E$2000,ROW()-$B$5+2,2)&amp;IF(INDEX('1月'!$A$1:$E$2000,ROW()-$B$5+2,3)="","","／"&amp;INDEX('1月'!$A$1:$E$2000,ROW()-$B$5+2,3))</f>
        <v/>
      </c>
      <c r="C1831" s="57">
        <f>INDEX('1月'!$A$1:$E$2000,ROW()-$B$5+2,4)</f>
        <v>0</v>
      </c>
      <c r="D1831" s="64">
        <f>INDEX('1月'!$A$1:$E$2000,ROW()-$B$5+2,5)</f>
        <v>0</v>
      </c>
      <c r="E1831" s="65">
        <f>DATE(設定・集計!$B$2,INT(A1831/100),A1831-INT(A1831/100)*100)</f>
        <v>43799</v>
      </c>
      <c r="F1831" t="str">
        <f t="shared" si="56"/>
        <v/>
      </c>
      <c r="G1831" t="str">
        <f t="shared" si="55"/>
        <v/>
      </c>
    </row>
    <row r="1832" spans="1:7">
      <c r="A1832" s="57">
        <f>INDEX('1月'!$A$1:$E$2000,ROW()-$B$5+2,1)</f>
        <v>0</v>
      </c>
      <c r="B1832" s="55" t="str">
        <f>INDEX('1月'!$A$1:$E$2000,ROW()-$B$5+2,2)&amp;IF(INDEX('1月'!$A$1:$E$2000,ROW()-$B$5+2,3)="","","／"&amp;INDEX('1月'!$A$1:$E$2000,ROW()-$B$5+2,3))</f>
        <v/>
      </c>
      <c r="C1832" s="57">
        <f>INDEX('1月'!$A$1:$E$2000,ROW()-$B$5+2,4)</f>
        <v>0</v>
      </c>
      <c r="D1832" s="64">
        <f>INDEX('1月'!$A$1:$E$2000,ROW()-$B$5+2,5)</f>
        <v>0</v>
      </c>
      <c r="E1832" s="65">
        <f>DATE(設定・集計!$B$2,INT(A1832/100),A1832-INT(A1832/100)*100)</f>
        <v>43799</v>
      </c>
      <c r="F1832" t="str">
        <f t="shared" si="56"/>
        <v/>
      </c>
      <c r="G1832" t="str">
        <f t="shared" si="55"/>
        <v/>
      </c>
    </row>
    <row r="1833" spans="1:7">
      <c r="A1833" s="57">
        <f>INDEX('1月'!$A$1:$E$2000,ROW()-$B$5+2,1)</f>
        <v>0</v>
      </c>
      <c r="B1833" s="55" t="str">
        <f>INDEX('1月'!$A$1:$E$2000,ROW()-$B$5+2,2)&amp;IF(INDEX('1月'!$A$1:$E$2000,ROW()-$B$5+2,3)="","","／"&amp;INDEX('1月'!$A$1:$E$2000,ROW()-$B$5+2,3))</f>
        <v/>
      </c>
      <c r="C1833" s="57">
        <f>INDEX('1月'!$A$1:$E$2000,ROW()-$B$5+2,4)</f>
        <v>0</v>
      </c>
      <c r="D1833" s="64">
        <f>INDEX('1月'!$A$1:$E$2000,ROW()-$B$5+2,5)</f>
        <v>0</v>
      </c>
      <c r="E1833" s="65">
        <f>DATE(設定・集計!$B$2,INT(A1833/100),A1833-INT(A1833/100)*100)</f>
        <v>43799</v>
      </c>
      <c r="F1833" t="str">
        <f t="shared" si="56"/>
        <v/>
      </c>
      <c r="G1833" t="str">
        <f t="shared" si="55"/>
        <v/>
      </c>
    </row>
    <row r="1834" spans="1:7">
      <c r="A1834" s="57">
        <f>INDEX('1月'!$A$1:$E$2000,ROW()-$B$5+2,1)</f>
        <v>0</v>
      </c>
      <c r="B1834" s="55" t="str">
        <f>INDEX('1月'!$A$1:$E$2000,ROW()-$B$5+2,2)&amp;IF(INDEX('1月'!$A$1:$E$2000,ROW()-$B$5+2,3)="","","／"&amp;INDEX('1月'!$A$1:$E$2000,ROW()-$B$5+2,3))</f>
        <v/>
      </c>
      <c r="C1834" s="57">
        <f>INDEX('1月'!$A$1:$E$2000,ROW()-$B$5+2,4)</f>
        <v>0</v>
      </c>
      <c r="D1834" s="64">
        <f>INDEX('1月'!$A$1:$E$2000,ROW()-$B$5+2,5)</f>
        <v>0</v>
      </c>
      <c r="E1834" s="65">
        <f>DATE(設定・集計!$B$2,INT(A1834/100),A1834-INT(A1834/100)*100)</f>
        <v>43799</v>
      </c>
      <c r="F1834" t="str">
        <f t="shared" si="56"/>
        <v/>
      </c>
      <c r="G1834" t="str">
        <f t="shared" si="55"/>
        <v/>
      </c>
    </row>
    <row r="1835" spans="1:7">
      <c r="A1835" s="57">
        <f>INDEX('1月'!$A$1:$E$2000,ROW()-$B$5+2,1)</f>
        <v>0</v>
      </c>
      <c r="B1835" s="55" t="str">
        <f>INDEX('1月'!$A$1:$E$2000,ROW()-$B$5+2,2)&amp;IF(INDEX('1月'!$A$1:$E$2000,ROW()-$B$5+2,3)="","","／"&amp;INDEX('1月'!$A$1:$E$2000,ROW()-$B$5+2,3))</f>
        <v/>
      </c>
      <c r="C1835" s="57">
        <f>INDEX('1月'!$A$1:$E$2000,ROW()-$B$5+2,4)</f>
        <v>0</v>
      </c>
      <c r="D1835" s="64">
        <f>INDEX('1月'!$A$1:$E$2000,ROW()-$B$5+2,5)</f>
        <v>0</v>
      </c>
      <c r="E1835" s="65">
        <f>DATE(設定・集計!$B$2,INT(A1835/100),A1835-INT(A1835/100)*100)</f>
        <v>43799</v>
      </c>
      <c r="F1835" t="str">
        <f t="shared" si="56"/>
        <v/>
      </c>
      <c r="G1835" t="str">
        <f t="shared" si="55"/>
        <v/>
      </c>
    </row>
    <row r="1836" spans="1:7">
      <c r="A1836" s="57">
        <f>INDEX('1月'!$A$1:$E$2000,ROW()-$B$5+2,1)</f>
        <v>0</v>
      </c>
      <c r="B1836" s="55" t="str">
        <f>INDEX('1月'!$A$1:$E$2000,ROW()-$B$5+2,2)&amp;IF(INDEX('1月'!$A$1:$E$2000,ROW()-$B$5+2,3)="","","／"&amp;INDEX('1月'!$A$1:$E$2000,ROW()-$B$5+2,3))</f>
        <v/>
      </c>
      <c r="C1836" s="57">
        <f>INDEX('1月'!$A$1:$E$2000,ROW()-$B$5+2,4)</f>
        <v>0</v>
      </c>
      <c r="D1836" s="64">
        <f>INDEX('1月'!$A$1:$E$2000,ROW()-$B$5+2,5)</f>
        <v>0</v>
      </c>
      <c r="E1836" s="65">
        <f>DATE(設定・集計!$B$2,INT(A1836/100),A1836-INT(A1836/100)*100)</f>
        <v>43799</v>
      </c>
      <c r="F1836" t="str">
        <f t="shared" si="56"/>
        <v/>
      </c>
      <c r="G1836" t="str">
        <f t="shared" si="55"/>
        <v/>
      </c>
    </row>
    <row r="1837" spans="1:7">
      <c r="A1837" s="57">
        <f>INDEX('1月'!$A$1:$E$2000,ROW()-$B$5+2,1)</f>
        <v>0</v>
      </c>
      <c r="B1837" s="55" t="str">
        <f>INDEX('1月'!$A$1:$E$2000,ROW()-$B$5+2,2)&amp;IF(INDEX('1月'!$A$1:$E$2000,ROW()-$B$5+2,3)="","","／"&amp;INDEX('1月'!$A$1:$E$2000,ROW()-$B$5+2,3))</f>
        <v/>
      </c>
      <c r="C1837" s="57">
        <f>INDEX('1月'!$A$1:$E$2000,ROW()-$B$5+2,4)</f>
        <v>0</v>
      </c>
      <c r="D1837" s="64">
        <f>INDEX('1月'!$A$1:$E$2000,ROW()-$B$5+2,5)</f>
        <v>0</v>
      </c>
      <c r="E1837" s="65">
        <f>DATE(設定・集計!$B$2,INT(A1837/100),A1837-INT(A1837/100)*100)</f>
        <v>43799</v>
      </c>
      <c r="F1837" t="str">
        <f t="shared" si="56"/>
        <v/>
      </c>
      <c r="G1837" t="str">
        <f t="shared" si="55"/>
        <v/>
      </c>
    </row>
    <row r="1838" spans="1:7">
      <c r="A1838" s="57">
        <f>INDEX('1月'!$A$1:$E$2000,ROW()-$B$5+2,1)</f>
        <v>0</v>
      </c>
      <c r="B1838" s="55" t="str">
        <f>INDEX('1月'!$A$1:$E$2000,ROW()-$B$5+2,2)&amp;IF(INDEX('1月'!$A$1:$E$2000,ROW()-$B$5+2,3)="","","／"&amp;INDEX('1月'!$A$1:$E$2000,ROW()-$B$5+2,3))</f>
        <v/>
      </c>
      <c r="C1838" s="57">
        <f>INDEX('1月'!$A$1:$E$2000,ROW()-$B$5+2,4)</f>
        <v>0</v>
      </c>
      <c r="D1838" s="64">
        <f>INDEX('1月'!$A$1:$E$2000,ROW()-$B$5+2,5)</f>
        <v>0</v>
      </c>
      <c r="E1838" s="65">
        <f>DATE(設定・集計!$B$2,INT(A1838/100),A1838-INT(A1838/100)*100)</f>
        <v>43799</v>
      </c>
      <c r="F1838" t="str">
        <f t="shared" si="56"/>
        <v/>
      </c>
      <c r="G1838" t="str">
        <f t="shared" si="55"/>
        <v/>
      </c>
    </row>
    <row r="1839" spans="1:7">
      <c r="A1839" s="57">
        <f>INDEX('1月'!$A$1:$E$2000,ROW()-$B$5+2,1)</f>
        <v>0</v>
      </c>
      <c r="B1839" s="55" t="str">
        <f>INDEX('1月'!$A$1:$E$2000,ROW()-$B$5+2,2)&amp;IF(INDEX('1月'!$A$1:$E$2000,ROW()-$B$5+2,3)="","","／"&amp;INDEX('1月'!$A$1:$E$2000,ROW()-$B$5+2,3))</f>
        <v/>
      </c>
      <c r="C1839" s="57">
        <f>INDEX('1月'!$A$1:$E$2000,ROW()-$B$5+2,4)</f>
        <v>0</v>
      </c>
      <c r="D1839" s="64">
        <f>INDEX('1月'!$A$1:$E$2000,ROW()-$B$5+2,5)</f>
        <v>0</v>
      </c>
      <c r="E1839" s="65">
        <f>DATE(設定・集計!$B$2,INT(A1839/100),A1839-INT(A1839/100)*100)</f>
        <v>43799</v>
      </c>
      <c r="F1839" t="str">
        <f t="shared" si="56"/>
        <v/>
      </c>
      <c r="G1839" t="str">
        <f t="shared" ref="G1839:G1902" si="57">IF(F1839="","",RANK(F1839,$F$46:$F$6000,1))</f>
        <v/>
      </c>
    </row>
    <row r="1840" spans="1:7">
      <c r="A1840" s="57">
        <f>INDEX('1月'!$A$1:$E$2000,ROW()-$B$5+2,1)</f>
        <v>0</v>
      </c>
      <c r="B1840" s="55" t="str">
        <f>INDEX('1月'!$A$1:$E$2000,ROW()-$B$5+2,2)&amp;IF(INDEX('1月'!$A$1:$E$2000,ROW()-$B$5+2,3)="","","／"&amp;INDEX('1月'!$A$1:$E$2000,ROW()-$B$5+2,3))</f>
        <v/>
      </c>
      <c r="C1840" s="57">
        <f>INDEX('1月'!$A$1:$E$2000,ROW()-$B$5+2,4)</f>
        <v>0</v>
      </c>
      <c r="D1840" s="64">
        <f>INDEX('1月'!$A$1:$E$2000,ROW()-$B$5+2,5)</f>
        <v>0</v>
      </c>
      <c r="E1840" s="65">
        <f>DATE(設定・集計!$B$2,INT(A1840/100),A1840-INT(A1840/100)*100)</f>
        <v>43799</v>
      </c>
      <c r="F1840" t="str">
        <f t="shared" si="56"/>
        <v/>
      </c>
      <c r="G1840" t="str">
        <f t="shared" si="57"/>
        <v/>
      </c>
    </row>
    <row r="1841" spans="1:7">
      <c r="A1841" s="57">
        <f>INDEX('1月'!$A$1:$E$2000,ROW()-$B$5+2,1)</f>
        <v>0</v>
      </c>
      <c r="B1841" s="55" t="str">
        <f>INDEX('1月'!$A$1:$E$2000,ROW()-$B$5+2,2)&amp;IF(INDEX('1月'!$A$1:$E$2000,ROW()-$B$5+2,3)="","","／"&amp;INDEX('1月'!$A$1:$E$2000,ROW()-$B$5+2,3))</f>
        <v/>
      </c>
      <c r="C1841" s="57">
        <f>INDEX('1月'!$A$1:$E$2000,ROW()-$B$5+2,4)</f>
        <v>0</v>
      </c>
      <c r="D1841" s="64">
        <f>INDEX('1月'!$A$1:$E$2000,ROW()-$B$5+2,5)</f>
        <v>0</v>
      </c>
      <c r="E1841" s="65">
        <f>DATE(設定・集計!$B$2,INT(A1841/100),A1841-INT(A1841/100)*100)</f>
        <v>43799</v>
      </c>
      <c r="F1841" t="str">
        <f t="shared" si="56"/>
        <v/>
      </c>
      <c r="G1841" t="str">
        <f t="shared" si="57"/>
        <v/>
      </c>
    </row>
    <row r="1842" spans="1:7">
      <c r="A1842" s="57">
        <f>INDEX('1月'!$A$1:$E$2000,ROW()-$B$5+2,1)</f>
        <v>0</v>
      </c>
      <c r="B1842" s="55" t="str">
        <f>INDEX('1月'!$A$1:$E$2000,ROW()-$B$5+2,2)&amp;IF(INDEX('1月'!$A$1:$E$2000,ROW()-$B$5+2,3)="","","／"&amp;INDEX('1月'!$A$1:$E$2000,ROW()-$B$5+2,3))</f>
        <v/>
      </c>
      <c r="C1842" s="57">
        <f>INDEX('1月'!$A$1:$E$2000,ROW()-$B$5+2,4)</f>
        <v>0</v>
      </c>
      <c r="D1842" s="64">
        <f>INDEX('1月'!$A$1:$E$2000,ROW()-$B$5+2,5)</f>
        <v>0</v>
      </c>
      <c r="E1842" s="65">
        <f>DATE(設定・集計!$B$2,INT(A1842/100),A1842-INT(A1842/100)*100)</f>
        <v>43799</v>
      </c>
      <c r="F1842" t="str">
        <f t="shared" si="56"/>
        <v/>
      </c>
      <c r="G1842" t="str">
        <f t="shared" si="57"/>
        <v/>
      </c>
    </row>
    <row r="1843" spans="1:7">
      <c r="A1843" s="57">
        <f>INDEX('1月'!$A$1:$E$2000,ROW()-$B$5+2,1)</f>
        <v>0</v>
      </c>
      <c r="B1843" s="55" t="str">
        <f>INDEX('1月'!$A$1:$E$2000,ROW()-$B$5+2,2)&amp;IF(INDEX('1月'!$A$1:$E$2000,ROW()-$B$5+2,3)="","","／"&amp;INDEX('1月'!$A$1:$E$2000,ROW()-$B$5+2,3))</f>
        <v/>
      </c>
      <c r="C1843" s="57">
        <f>INDEX('1月'!$A$1:$E$2000,ROW()-$B$5+2,4)</f>
        <v>0</v>
      </c>
      <c r="D1843" s="64">
        <f>INDEX('1月'!$A$1:$E$2000,ROW()-$B$5+2,5)</f>
        <v>0</v>
      </c>
      <c r="E1843" s="65">
        <f>DATE(設定・集計!$B$2,INT(A1843/100),A1843-INT(A1843/100)*100)</f>
        <v>43799</v>
      </c>
      <c r="F1843" t="str">
        <f t="shared" si="56"/>
        <v/>
      </c>
      <c r="G1843" t="str">
        <f t="shared" si="57"/>
        <v/>
      </c>
    </row>
    <row r="1844" spans="1:7">
      <c r="A1844" s="57">
        <f>INDEX('1月'!$A$1:$E$2000,ROW()-$B$5+2,1)</f>
        <v>0</v>
      </c>
      <c r="B1844" s="55" t="str">
        <f>INDEX('1月'!$A$1:$E$2000,ROW()-$B$5+2,2)&amp;IF(INDEX('1月'!$A$1:$E$2000,ROW()-$B$5+2,3)="","","／"&amp;INDEX('1月'!$A$1:$E$2000,ROW()-$B$5+2,3))</f>
        <v/>
      </c>
      <c r="C1844" s="57">
        <f>INDEX('1月'!$A$1:$E$2000,ROW()-$B$5+2,4)</f>
        <v>0</v>
      </c>
      <c r="D1844" s="64">
        <f>INDEX('1月'!$A$1:$E$2000,ROW()-$B$5+2,5)</f>
        <v>0</v>
      </c>
      <c r="E1844" s="65">
        <f>DATE(設定・集計!$B$2,INT(A1844/100),A1844-INT(A1844/100)*100)</f>
        <v>43799</v>
      </c>
      <c r="F1844" t="str">
        <f t="shared" si="56"/>
        <v/>
      </c>
      <c r="G1844" t="str">
        <f t="shared" si="57"/>
        <v/>
      </c>
    </row>
    <row r="1845" spans="1:7">
      <c r="A1845" s="57">
        <f>INDEX('1月'!$A$1:$E$2000,ROW()-$B$5+2,1)</f>
        <v>0</v>
      </c>
      <c r="B1845" s="55" t="str">
        <f>INDEX('1月'!$A$1:$E$2000,ROW()-$B$5+2,2)&amp;IF(INDEX('1月'!$A$1:$E$2000,ROW()-$B$5+2,3)="","","／"&amp;INDEX('1月'!$A$1:$E$2000,ROW()-$B$5+2,3))</f>
        <v/>
      </c>
      <c r="C1845" s="57">
        <f>INDEX('1月'!$A$1:$E$2000,ROW()-$B$5+2,4)</f>
        <v>0</v>
      </c>
      <c r="D1845" s="64">
        <f>INDEX('1月'!$A$1:$E$2000,ROW()-$B$5+2,5)</f>
        <v>0</v>
      </c>
      <c r="E1845" s="65">
        <f>DATE(設定・集計!$B$2,INT(A1845/100),A1845-INT(A1845/100)*100)</f>
        <v>43799</v>
      </c>
      <c r="F1845" t="str">
        <f t="shared" si="56"/>
        <v/>
      </c>
      <c r="G1845" t="str">
        <f t="shared" si="57"/>
        <v/>
      </c>
    </row>
    <row r="1846" spans="1:7">
      <c r="A1846" s="57">
        <f>INDEX('1月'!$A$1:$E$2000,ROW()-$B$5+2,1)</f>
        <v>0</v>
      </c>
      <c r="B1846" s="55" t="str">
        <f>INDEX('1月'!$A$1:$E$2000,ROW()-$B$5+2,2)&amp;IF(INDEX('1月'!$A$1:$E$2000,ROW()-$B$5+2,3)="","","／"&amp;INDEX('1月'!$A$1:$E$2000,ROW()-$B$5+2,3))</f>
        <v/>
      </c>
      <c r="C1846" s="57">
        <f>INDEX('1月'!$A$1:$E$2000,ROW()-$B$5+2,4)</f>
        <v>0</v>
      </c>
      <c r="D1846" s="64">
        <f>INDEX('1月'!$A$1:$E$2000,ROW()-$B$5+2,5)</f>
        <v>0</v>
      </c>
      <c r="E1846" s="65">
        <f>DATE(設定・集計!$B$2,INT(A1846/100),A1846-INT(A1846/100)*100)</f>
        <v>43799</v>
      </c>
      <c r="F1846" t="str">
        <f t="shared" si="56"/>
        <v/>
      </c>
      <c r="G1846" t="str">
        <f t="shared" si="57"/>
        <v/>
      </c>
    </row>
    <row r="1847" spans="1:7">
      <c r="A1847" s="57">
        <f>INDEX('1月'!$A$1:$E$2000,ROW()-$B$5+2,1)</f>
        <v>0</v>
      </c>
      <c r="B1847" s="55" t="str">
        <f>INDEX('1月'!$A$1:$E$2000,ROW()-$B$5+2,2)&amp;IF(INDEX('1月'!$A$1:$E$2000,ROW()-$B$5+2,3)="","","／"&amp;INDEX('1月'!$A$1:$E$2000,ROW()-$B$5+2,3))</f>
        <v/>
      </c>
      <c r="C1847" s="57">
        <f>INDEX('1月'!$A$1:$E$2000,ROW()-$B$5+2,4)</f>
        <v>0</v>
      </c>
      <c r="D1847" s="64">
        <f>INDEX('1月'!$A$1:$E$2000,ROW()-$B$5+2,5)</f>
        <v>0</v>
      </c>
      <c r="E1847" s="65">
        <f>DATE(設定・集計!$B$2,INT(A1847/100),A1847-INT(A1847/100)*100)</f>
        <v>43799</v>
      </c>
      <c r="F1847" t="str">
        <f t="shared" si="56"/>
        <v/>
      </c>
      <c r="G1847" t="str">
        <f t="shared" si="57"/>
        <v/>
      </c>
    </row>
    <row r="1848" spans="1:7">
      <c r="A1848" s="57">
        <f>INDEX('1月'!$A$1:$E$2000,ROW()-$B$5+2,1)</f>
        <v>0</v>
      </c>
      <c r="B1848" s="55" t="str">
        <f>INDEX('1月'!$A$1:$E$2000,ROW()-$B$5+2,2)&amp;IF(INDEX('1月'!$A$1:$E$2000,ROW()-$B$5+2,3)="","","／"&amp;INDEX('1月'!$A$1:$E$2000,ROW()-$B$5+2,3))</f>
        <v/>
      </c>
      <c r="C1848" s="57">
        <f>INDEX('1月'!$A$1:$E$2000,ROW()-$B$5+2,4)</f>
        <v>0</v>
      </c>
      <c r="D1848" s="64">
        <f>INDEX('1月'!$A$1:$E$2000,ROW()-$B$5+2,5)</f>
        <v>0</v>
      </c>
      <c r="E1848" s="65">
        <f>DATE(設定・集計!$B$2,INT(A1848/100),A1848-INT(A1848/100)*100)</f>
        <v>43799</v>
      </c>
      <c r="F1848" t="str">
        <f t="shared" si="56"/>
        <v/>
      </c>
      <c r="G1848" t="str">
        <f t="shared" si="57"/>
        <v/>
      </c>
    </row>
    <row r="1849" spans="1:7">
      <c r="A1849" s="57">
        <f>INDEX('1月'!$A$1:$E$2000,ROW()-$B$5+2,1)</f>
        <v>0</v>
      </c>
      <c r="B1849" s="55" t="str">
        <f>INDEX('1月'!$A$1:$E$2000,ROW()-$B$5+2,2)&amp;IF(INDEX('1月'!$A$1:$E$2000,ROW()-$B$5+2,3)="","","／"&amp;INDEX('1月'!$A$1:$E$2000,ROW()-$B$5+2,3))</f>
        <v/>
      </c>
      <c r="C1849" s="57">
        <f>INDEX('1月'!$A$1:$E$2000,ROW()-$B$5+2,4)</f>
        <v>0</v>
      </c>
      <c r="D1849" s="64">
        <f>INDEX('1月'!$A$1:$E$2000,ROW()-$B$5+2,5)</f>
        <v>0</v>
      </c>
      <c r="E1849" s="65">
        <f>DATE(設定・集計!$B$2,INT(A1849/100),A1849-INT(A1849/100)*100)</f>
        <v>43799</v>
      </c>
      <c r="F1849" t="str">
        <f t="shared" si="56"/>
        <v/>
      </c>
      <c r="G1849" t="str">
        <f t="shared" si="57"/>
        <v/>
      </c>
    </row>
    <row r="1850" spans="1:7">
      <c r="A1850" s="57">
        <f>INDEX('1月'!$A$1:$E$2000,ROW()-$B$5+2,1)</f>
        <v>0</v>
      </c>
      <c r="B1850" s="55" t="str">
        <f>INDEX('1月'!$A$1:$E$2000,ROW()-$B$5+2,2)&amp;IF(INDEX('1月'!$A$1:$E$2000,ROW()-$B$5+2,3)="","","／"&amp;INDEX('1月'!$A$1:$E$2000,ROW()-$B$5+2,3))</f>
        <v/>
      </c>
      <c r="C1850" s="57">
        <f>INDEX('1月'!$A$1:$E$2000,ROW()-$B$5+2,4)</f>
        <v>0</v>
      </c>
      <c r="D1850" s="64">
        <f>INDEX('1月'!$A$1:$E$2000,ROW()-$B$5+2,5)</f>
        <v>0</v>
      </c>
      <c r="E1850" s="65">
        <f>DATE(設定・集計!$B$2,INT(A1850/100),A1850-INT(A1850/100)*100)</f>
        <v>43799</v>
      </c>
      <c r="F1850" t="str">
        <f t="shared" si="56"/>
        <v/>
      </c>
      <c r="G1850" t="str">
        <f t="shared" si="57"/>
        <v/>
      </c>
    </row>
    <row r="1851" spans="1:7">
      <c r="A1851" s="57">
        <f>INDEX('1月'!$A$1:$E$2000,ROW()-$B$5+2,1)</f>
        <v>0</v>
      </c>
      <c r="B1851" s="55" t="str">
        <f>INDEX('1月'!$A$1:$E$2000,ROW()-$B$5+2,2)&amp;IF(INDEX('1月'!$A$1:$E$2000,ROW()-$B$5+2,3)="","","／"&amp;INDEX('1月'!$A$1:$E$2000,ROW()-$B$5+2,3))</f>
        <v/>
      </c>
      <c r="C1851" s="57">
        <f>INDEX('1月'!$A$1:$E$2000,ROW()-$B$5+2,4)</f>
        <v>0</v>
      </c>
      <c r="D1851" s="64">
        <f>INDEX('1月'!$A$1:$E$2000,ROW()-$B$5+2,5)</f>
        <v>0</v>
      </c>
      <c r="E1851" s="65">
        <f>DATE(設定・集計!$B$2,INT(A1851/100),A1851-INT(A1851/100)*100)</f>
        <v>43799</v>
      </c>
      <c r="F1851" t="str">
        <f t="shared" si="56"/>
        <v/>
      </c>
      <c r="G1851" t="str">
        <f t="shared" si="57"/>
        <v/>
      </c>
    </row>
    <row r="1852" spans="1:7">
      <c r="A1852" s="57">
        <f>INDEX('1月'!$A$1:$E$2000,ROW()-$B$5+2,1)</f>
        <v>0</v>
      </c>
      <c r="B1852" s="55" t="str">
        <f>INDEX('1月'!$A$1:$E$2000,ROW()-$B$5+2,2)&amp;IF(INDEX('1月'!$A$1:$E$2000,ROW()-$B$5+2,3)="","","／"&amp;INDEX('1月'!$A$1:$E$2000,ROW()-$B$5+2,3))</f>
        <v/>
      </c>
      <c r="C1852" s="57">
        <f>INDEX('1月'!$A$1:$E$2000,ROW()-$B$5+2,4)</f>
        <v>0</v>
      </c>
      <c r="D1852" s="64">
        <f>INDEX('1月'!$A$1:$E$2000,ROW()-$B$5+2,5)</f>
        <v>0</v>
      </c>
      <c r="E1852" s="65">
        <f>DATE(設定・集計!$B$2,INT(A1852/100),A1852-INT(A1852/100)*100)</f>
        <v>43799</v>
      </c>
      <c r="F1852" t="str">
        <f t="shared" si="56"/>
        <v/>
      </c>
      <c r="G1852" t="str">
        <f t="shared" si="57"/>
        <v/>
      </c>
    </row>
    <row r="1853" spans="1:7">
      <c r="A1853" s="57">
        <f>INDEX('1月'!$A$1:$E$2000,ROW()-$B$5+2,1)</f>
        <v>0</v>
      </c>
      <c r="B1853" s="55" t="str">
        <f>INDEX('1月'!$A$1:$E$2000,ROW()-$B$5+2,2)&amp;IF(INDEX('1月'!$A$1:$E$2000,ROW()-$B$5+2,3)="","","／"&amp;INDEX('1月'!$A$1:$E$2000,ROW()-$B$5+2,3))</f>
        <v/>
      </c>
      <c r="C1853" s="57">
        <f>INDEX('1月'!$A$1:$E$2000,ROW()-$B$5+2,4)</f>
        <v>0</v>
      </c>
      <c r="D1853" s="64">
        <f>INDEX('1月'!$A$1:$E$2000,ROW()-$B$5+2,5)</f>
        <v>0</v>
      </c>
      <c r="E1853" s="65">
        <f>DATE(設定・集計!$B$2,INT(A1853/100),A1853-INT(A1853/100)*100)</f>
        <v>43799</v>
      </c>
      <c r="F1853" t="str">
        <f t="shared" si="56"/>
        <v/>
      </c>
      <c r="G1853" t="str">
        <f t="shared" si="57"/>
        <v/>
      </c>
    </row>
    <row r="1854" spans="1:7">
      <c r="A1854" s="57">
        <f>INDEX('1月'!$A$1:$E$2000,ROW()-$B$5+2,1)</f>
        <v>0</v>
      </c>
      <c r="B1854" s="55" t="str">
        <f>INDEX('1月'!$A$1:$E$2000,ROW()-$B$5+2,2)&amp;IF(INDEX('1月'!$A$1:$E$2000,ROW()-$B$5+2,3)="","","／"&amp;INDEX('1月'!$A$1:$E$2000,ROW()-$B$5+2,3))</f>
        <v/>
      </c>
      <c r="C1854" s="57">
        <f>INDEX('1月'!$A$1:$E$2000,ROW()-$B$5+2,4)</f>
        <v>0</v>
      </c>
      <c r="D1854" s="64">
        <f>INDEX('1月'!$A$1:$E$2000,ROW()-$B$5+2,5)</f>
        <v>0</v>
      </c>
      <c r="E1854" s="65">
        <f>DATE(設定・集計!$B$2,INT(A1854/100),A1854-INT(A1854/100)*100)</f>
        <v>43799</v>
      </c>
      <c r="F1854" t="str">
        <f t="shared" si="56"/>
        <v/>
      </c>
      <c r="G1854" t="str">
        <f t="shared" si="57"/>
        <v/>
      </c>
    </row>
    <row r="1855" spans="1:7">
      <c r="A1855" s="57">
        <f>INDEX('1月'!$A$1:$E$2000,ROW()-$B$5+2,1)</f>
        <v>0</v>
      </c>
      <c r="B1855" s="55" t="str">
        <f>INDEX('1月'!$A$1:$E$2000,ROW()-$B$5+2,2)&amp;IF(INDEX('1月'!$A$1:$E$2000,ROW()-$B$5+2,3)="","","／"&amp;INDEX('1月'!$A$1:$E$2000,ROW()-$B$5+2,3))</f>
        <v/>
      </c>
      <c r="C1855" s="57">
        <f>INDEX('1月'!$A$1:$E$2000,ROW()-$B$5+2,4)</f>
        <v>0</v>
      </c>
      <c r="D1855" s="64">
        <f>INDEX('1月'!$A$1:$E$2000,ROW()-$B$5+2,5)</f>
        <v>0</v>
      </c>
      <c r="E1855" s="65">
        <f>DATE(設定・集計!$B$2,INT(A1855/100),A1855-INT(A1855/100)*100)</f>
        <v>43799</v>
      </c>
      <c r="F1855" t="str">
        <f t="shared" si="56"/>
        <v/>
      </c>
      <c r="G1855" t="str">
        <f t="shared" si="57"/>
        <v/>
      </c>
    </row>
    <row r="1856" spans="1:7">
      <c r="A1856" s="57">
        <f>INDEX('1月'!$A$1:$E$2000,ROW()-$B$5+2,1)</f>
        <v>0</v>
      </c>
      <c r="B1856" s="55" t="str">
        <f>INDEX('1月'!$A$1:$E$2000,ROW()-$B$5+2,2)&amp;IF(INDEX('1月'!$A$1:$E$2000,ROW()-$B$5+2,3)="","","／"&amp;INDEX('1月'!$A$1:$E$2000,ROW()-$B$5+2,3))</f>
        <v/>
      </c>
      <c r="C1856" s="57">
        <f>INDEX('1月'!$A$1:$E$2000,ROW()-$B$5+2,4)</f>
        <v>0</v>
      </c>
      <c r="D1856" s="64">
        <f>INDEX('1月'!$A$1:$E$2000,ROW()-$B$5+2,5)</f>
        <v>0</v>
      </c>
      <c r="E1856" s="65">
        <f>DATE(設定・集計!$B$2,INT(A1856/100),A1856-INT(A1856/100)*100)</f>
        <v>43799</v>
      </c>
      <c r="F1856" t="str">
        <f t="shared" si="56"/>
        <v/>
      </c>
      <c r="G1856" t="str">
        <f t="shared" si="57"/>
        <v/>
      </c>
    </row>
    <row r="1857" spans="1:7">
      <c r="A1857" s="57">
        <f>INDEX('1月'!$A$1:$E$2000,ROW()-$B$5+2,1)</f>
        <v>0</v>
      </c>
      <c r="B1857" s="55" t="str">
        <f>INDEX('1月'!$A$1:$E$2000,ROW()-$B$5+2,2)&amp;IF(INDEX('1月'!$A$1:$E$2000,ROW()-$B$5+2,3)="","","／"&amp;INDEX('1月'!$A$1:$E$2000,ROW()-$B$5+2,3))</f>
        <v/>
      </c>
      <c r="C1857" s="57">
        <f>INDEX('1月'!$A$1:$E$2000,ROW()-$B$5+2,4)</f>
        <v>0</v>
      </c>
      <c r="D1857" s="64">
        <f>INDEX('1月'!$A$1:$E$2000,ROW()-$B$5+2,5)</f>
        <v>0</v>
      </c>
      <c r="E1857" s="65">
        <f>DATE(設定・集計!$B$2,INT(A1857/100),A1857-INT(A1857/100)*100)</f>
        <v>43799</v>
      </c>
      <c r="F1857" t="str">
        <f t="shared" si="56"/>
        <v/>
      </c>
      <c r="G1857" t="str">
        <f t="shared" si="57"/>
        <v/>
      </c>
    </row>
    <row r="1858" spans="1:7">
      <c r="A1858" s="57">
        <f>INDEX('1月'!$A$1:$E$2000,ROW()-$B$5+2,1)</f>
        <v>0</v>
      </c>
      <c r="B1858" s="55" t="str">
        <f>INDEX('1月'!$A$1:$E$2000,ROW()-$B$5+2,2)&amp;IF(INDEX('1月'!$A$1:$E$2000,ROW()-$B$5+2,3)="","","／"&amp;INDEX('1月'!$A$1:$E$2000,ROW()-$B$5+2,3))</f>
        <v/>
      </c>
      <c r="C1858" s="57">
        <f>INDEX('1月'!$A$1:$E$2000,ROW()-$B$5+2,4)</f>
        <v>0</v>
      </c>
      <c r="D1858" s="64">
        <f>INDEX('1月'!$A$1:$E$2000,ROW()-$B$5+2,5)</f>
        <v>0</v>
      </c>
      <c r="E1858" s="65">
        <f>DATE(設定・集計!$B$2,INT(A1858/100),A1858-INT(A1858/100)*100)</f>
        <v>43799</v>
      </c>
      <c r="F1858" t="str">
        <f t="shared" si="56"/>
        <v/>
      </c>
      <c r="G1858" t="str">
        <f t="shared" si="57"/>
        <v/>
      </c>
    </row>
    <row r="1859" spans="1:7">
      <c r="A1859" s="57">
        <f>INDEX('1月'!$A$1:$E$2000,ROW()-$B$5+2,1)</f>
        <v>0</v>
      </c>
      <c r="B1859" s="55" t="str">
        <f>INDEX('1月'!$A$1:$E$2000,ROW()-$B$5+2,2)&amp;IF(INDEX('1月'!$A$1:$E$2000,ROW()-$B$5+2,3)="","","／"&amp;INDEX('1月'!$A$1:$E$2000,ROW()-$B$5+2,3))</f>
        <v/>
      </c>
      <c r="C1859" s="57">
        <f>INDEX('1月'!$A$1:$E$2000,ROW()-$B$5+2,4)</f>
        <v>0</v>
      </c>
      <c r="D1859" s="64">
        <f>INDEX('1月'!$A$1:$E$2000,ROW()-$B$5+2,5)</f>
        <v>0</v>
      </c>
      <c r="E1859" s="65">
        <f>DATE(設定・集計!$B$2,INT(A1859/100),A1859-INT(A1859/100)*100)</f>
        <v>43799</v>
      </c>
      <c r="F1859" t="str">
        <f t="shared" si="56"/>
        <v/>
      </c>
      <c r="G1859" t="str">
        <f t="shared" si="57"/>
        <v/>
      </c>
    </row>
    <row r="1860" spans="1:7">
      <c r="A1860" s="57">
        <f>INDEX('1月'!$A$1:$E$2000,ROW()-$B$5+2,1)</f>
        <v>0</v>
      </c>
      <c r="B1860" s="55" t="str">
        <f>INDEX('1月'!$A$1:$E$2000,ROW()-$B$5+2,2)&amp;IF(INDEX('1月'!$A$1:$E$2000,ROW()-$B$5+2,3)="","","／"&amp;INDEX('1月'!$A$1:$E$2000,ROW()-$B$5+2,3))</f>
        <v/>
      </c>
      <c r="C1860" s="57">
        <f>INDEX('1月'!$A$1:$E$2000,ROW()-$B$5+2,4)</f>
        <v>0</v>
      </c>
      <c r="D1860" s="64">
        <f>INDEX('1月'!$A$1:$E$2000,ROW()-$B$5+2,5)</f>
        <v>0</v>
      </c>
      <c r="E1860" s="65">
        <f>DATE(設定・集計!$B$2,INT(A1860/100),A1860-INT(A1860/100)*100)</f>
        <v>43799</v>
      </c>
      <c r="F1860" t="str">
        <f t="shared" si="56"/>
        <v/>
      </c>
      <c r="G1860" t="str">
        <f t="shared" si="57"/>
        <v/>
      </c>
    </row>
    <row r="1861" spans="1:7">
      <c r="A1861" s="57">
        <f>INDEX('1月'!$A$1:$E$2000,ROW()-$B$5+2,1)</f>
        <v>0</v>
      </c>
      <c r="B1861" s="55" t="str">
        <f>INDEX('1月'!$A$1:$E$2000,ROW()-$B$5+2,2)&amp;IF(INDEX('1月'!$A$1:$E$2000,ROW()-$B$5+2,3)="","","／"&amp;INDEX('1月'!$A$1:$E$2000,ROW()-$B$5+2,3))</f>
        <v/>
      </c>
      <c r="C1861" s="57">
        <f>INDEX('1月'!$A$1:$E$2000,ROW()-$B$5+2,4)</f>
        <v>0</v>
      </c>
      <c r="D1861" s="64">
        <f>INDEX('1月'!$A$1:$E$2000,ROW()-$B$5+2,5)</f>
        <v>0</v>
      </c>
      <c r="E1861" s="65">
        <f>DATE(設定・集計!$B$2,INT(A1861/100),A1861-INT(A1861/100)*100)</f>
        <v>43799</v>
      </c>
      <c r="F1861" t="str">
        <f t="shared" si="56"/>
        <v/>
      </c>
      <c r="G1861" t="str">
        <f t="shared" si="57"/>
        <v/>
      </c>
    </row>
    <row r="1862" spans="1:7">
      <c r="A1862" s="57">
        <f>INDEX('1月'!$A$1:$E$2000,ROW()-$B$5+2,1)</f>
        <v>0</v>
      </c>
      <c r="B1862" s="55" t="str">
        <f>INDEX('1月'!$A$1:$E$2000,ROW()-$B$5+2,2)&amp;IF(INDEX('1月'!$A$1:$E$2000,ROW()-$B$5+2,3)="","","／"&amp;INDEX('1月'!$A$1:$E$2000,ROW()-$B$5+2,3))</f>
        <v/>
      </c>
      <c r="C1862" s="57">
        <f>INDEX('1月'!$A$1:$E$2000,ROW()-$B$5+2,4)</f>
        <v>0</v>
      </c>
      <c r="D1862" s="64">
        <f>INDEX('1月'!$A$1:$E$2000,ROW()-$B$5+2,5)</f>
        <v>0</v>
      </c>
      <c r="E1862" s="65">
        <f>DATE(設定・集計!$B$2,INT(A1862/100),A1862-INT(A1862/100)*100)</f>
        <v>43799</v>
      </c>
      <c r="F1862" t="str">
        <f t="shared" si="56"/>
        <v/>
      </c>
      <c r="G1862" t="str">
        <f t="shared" si="57"/>
        <v/>
      </c>
    </row>
    <row r="1863" spans="1:7">
      <c r="A1863" s="57">
        <f>INDEX('1月'!$A$1:$E$2000,ROW()-$B$5+2,1)</f>
        <v>0</v>
      </c>
      <c r="B1863" s="55" t="str">
        <f>INDEX('1月'!$A$1:$E$2000,ROW()-$B$5+2,2)&amp;IF(INDEX('1月'!$A$1:$E$2000,ROW()-$B$5+2,3)="","","／"&amp;INDEX('1月'!$A$1:$E$2000,ROW()-$B$5+2,3))</f>
        <v/>
      </c>
      <c r="C1863" s="57">
        <f>INDEX('1月'!$A$1:$E$2000,ROW()-$B$5+2,4)</f>
        <v>0</v>
      </c>
      <c r="D1863" s="64">
        <f>INDEX('1月'!$A$1:$E$2000,ROW()-$B$5+2,5)</f>
        <v>0</v>
      </c>
      <c r="E1863" s="65">
        <f>DATE(設定・集計!$B$2,INT(A1863/100),A1863-INT(A1863/100)*100)</f>
        <v>43799</v>
      </c>
      <c r="F1863" t="str">
        <f t="shared" si="56"/>
        <v/>
      </c>
      <c r="G1863" t="str">
        <f t="shared" si="57"/>
        <v/>
      </c>
    </row>
    <row r="1864" spans="1:7">
      <c r="A1864" s="57">
        <f>INDEX('1月'!$A$1:$E$2000,ROW()-$B$5+2,1)</f>
        <v>0</v>
      </c>
      <c r="B1864" s="55" t="str">
        <f>INDEX('1月'!$A$1:$E$2000,ROW()-$B$5+2,2)&amp;IF(INDEX('1月'!$A$1:$E$2000,ROW()-$B$5+2,3)="","","／"&amp;INDEX('1月'!$A$1:$E$2000,ROW()-$B$5+2,3))</f>
        <v/>
      </c>
      <c r="C1864" s="57">
        <f>INDEX('1月'!$A$1:$E$2000,ROW()-$B$5+2,4)</f>
        <v>0</v>
      </c>
      <c r="D1864" s="64">
        <f>INDEX('1月'!$A$1:$E$2000,ROW()-$B$5+2,5)</f>
        <v>0</v>
      </c>
      <c r="E1864" s="65">
        <f>DATE(設定・集計!$B$2,INT(A1864/100),A1864-INT(A1864/100)*100)</f>
        <v>43799</v>
      </c>
      <c r="F1864" t="str">
        <f t="shared" si="56"/>
        <v/>
      </c>
      <c r="G1864" t="str">
        <f t="shared" si="57"/>
        <v/>
      </c>
    </row>
    <row r="1865" spans="1:7">
      <c r="A1865" s="57">
        <f>INDEX('1月'!$A$1:$E$2000,ROW()-$B$5+2,1)</f>
        <v>0</v>
      </c>
      <c r="B1865" s="55" t="str">
        <f>INDEX('1月'!$A$1:$E$2000,ROW()-$B$5+2,2)&amp;IF(INDEX('1月'!$A$1:$E$2000,ROW()-$B$5+2,3)="","","／"&amp;INDEX('1月'!$A$1:$E$2000,ROW()-$B$5+2,3))</f>
        <v/>
      </c>
      <c r="C1865" s="57">
        <f>INDEX('1月'!$A$1:$E$2000,ROW()-$B$5+2,4)</f>
        <v>0</v>
      </c>
      <c r="D1865" s="64">
        <f>INDEX('1月'!$A$1:$E$2000,ROW()-$B$5+2,5)</f>
        <v>0</v>
      </c>
      <c r="E1865" s="65">
        <f>DATE(設定・集計!$B$2,INT(A1865/100),A1865-INT(A1865/100)*100)</f>
        <v>43799</v>
      </c>
      <c r="F1865" t="str">
        <f t="shared" si="56"/>
        <v/>
      </c>
      <c r="G1865" t="str">
        <f t="shared" si="57"/>
        <v/>
      </c>
    </row>
    <row r="1866" spans="1:7">
      <c r="A1866" s="57">
        <f>INDEX('1月'!$A$1:$E$2000,ROW()-$B$5+2,1)</f>
        <v>0</v>
      </c>
      <c r="B1866" s="55" t="str">
        <f>INDEX('1月'!$A$1:$E$2000,ROW()-$B$5+2,2)&amp;IF(INDEX('1月'!$A$1:$E$2000,ROW()-$B$5+2,3)="","","／"&amp;INDEX('1月'!$A$1:$E$2000,ROW()-$B$5+2,3))</f>
        <v/>
      </c>
      <c r="C1866" s="57">
        <f>INDEX('1月'!$A$1:$E$2000,ROW()-$B$5+2,4)</f>
        <v>0</v>
      </c>
      <c r="D1866" s="64">
        <f>INDEX('1月'!$A$1:$E$2000,ROW()-$B$5+2,5)</f>
        <v>0</v>
      </c>
      <c r="E1866" s="65">
        <f>DATE(設定・集計!$B$2,INT(A1866/100),A1866-INT(A1866/100)*100)</f>
        <v>43799</v>
      </c>
      <c r="F1866" t="str">
        <f t="shared" si="56"/>
        <v/>
      </c>
      <c r="G1866" t="str">
        <f t="shared" si="57"/>
        <v/>
      </c>
    </row>
    <row r="1867" spans="1:7">
      <c r="A1867" s="57">
        <f>INDEX('1月'!$A$1:$E$2000,ROW()-$B$5+2,1)</f>
        <v>0</v>
      </c>
      <c r="B1867" s="55" t="str">
        <f>INDEX('1月'!$A$1:$E$2000,ROW()-$B$5+2,2)&amp;IF(INDEX('1月'!$A$1:$E$2000,ROW()-$B$5+2,3)="","","／"&amp;INDEX('1月'!$A$1:$E$2000,ROW()-$B$5+2,3))</f>
        <v/>
      </c>
      <c r="C1867" s="57">
        <f>INDEX('1月'!$A$1:$E$2000,ROW()-$B$5+2,4)</f>
        <v>0</v>
      </c>
      <c r="D1867" s="64">
        <f>INDEX('1月'!$A$1:$E$2000,ROW()-$B$5+2,5)</f>
        <v>0</v>
      </c>
      <c r="E1867" s="65">
        <f>DATE(設定・集計!$B$2,INT(A1867/100),A1867-INT(A1867/100)*100)</f>
        <v>43799</v>
      </c>
      <c r="F1867" t="str">
        <f t="shared" si="56"/>
        <v/>
      </c>
      <c r="G1867" t="str">
        <f t="shared" si="57"/>
        <v/>
      </c>
    </row>
    <row r="1868" spans="1:7">
      <c r="A1868" s="57">
        <f>INDEX('1月'!$A$1:$E$2000,ROW()-$B$5+2,1)</f>
        <v>0</v>
      </c>
      <c r="B1868" s="55" t="str">
        <f>INDEX('1月'!$A$1:$E$2000,ROW()-$B$5+2,2)&amp;IF(INDEX('1月'!$A$1:$E$2000,ROW()-$B$5+2,3)="","","／"&amp;INDEX('1月'!$A$1:$E$2000,ROW()-$B$5+2,3))</f>
        <v/>
      </c>
      <c r="C1868" s="57">
        <f>INDEX('1月'!$A$1:$E$2000,ROW()-$B$5+2,4)</f>
        <v>0</v>
      </c>
      <c r="D1868" s="64">
        <f>INDEX('1月'!$A$1:$E$2000,ROW()-$B$5+2,5)</f>
        <v>0</v>
      </c>
      <c r="E1868" s="65">
        <f>DATE(設定・集計!$B$2,INT(A1868/100),A1868-INT(A1868/100)*100)</f>
        <v>43799</v>
      </c>
      <c r="F1868" t="str">
        <f t="shared" si="56"/>
        <v/>
      </c>
      <c r="G1868" t="str">
        <f t="shared" si="57"/>
        <v/>
      </c>
    </row>
    <row r="1869" spans="1:7">
      <c r="A1869" s="57">
        <f>INDEX('1月'!$A$1:$E$2000,ROW()-$B$5+2,1)</f>
        <v>0</v>
      </c>
      <c r="B1869" s="55" t="str">
        <f>INDEX('1月'!$A$1:$E$2000,ROW()-$B$5+2,2)&amp;IF(INDEX('1月'!$A$1:$E$2000,ROW()-$B$5+2,3)="","","／"&amp;INDEX('1月'!$A$1:$E$2000,ROW()-$B$5+2,3))</f>
        <v/>
      </c>
      <c r="C1869" s="57">
        <f>INDEX('1月'!$A$1:$E$2000,ROW()-$B$5+2,4)</f>
        <v>0</v>
      </c>
      <c r="D1869" s="64">
        <f>INDEX('1月'!$A$1:$E$2000,ROW()-$B$5+2,5)</f>
        <v>0</v>
      </c>
      <c r="E1869" s="65">
        <f>DATE(設定・集計!$B$2,INT(A1869/100),A1869-INT(A1869/100)*100)</f>
        <v>43799</v>
      </c>
      <c r="F1869" t="str">
        <f t="shared" si="56"/>
        <v/>
      </c>
      <c r="G1869" t="str">
        <f t="shared" si="57"/>
        <v/>
      </c>
    </row>
    <row r="1870" spans="1:7">
      <c r="A1870" s="57">
        <f>INDEX('1月'!$A$1:$E$2000,ROW()-$B$5+2,1)</f>
        <v>0</v>
      </c>
      <c r="B1870" s="55" t="str">
        <f>INDEX('1月'!$A$1:$E$2000,ROW()-$B$5+2,2)&amp;IF(INDEX('1月'!$A$1:$E$2000,ROW()-$B$5+2,3)="","","／"&amp;INDEX('1月'!$A$1:$E$2000,ROW()-$B$5+2,3))</f>
        <v/>
      </c>
      <c r="C1870" s="57">
        <f>INDEX('1月'!$A$1:$E$2000,ROW()-$B$5+2,4)</f>
        <v>0</v>
      </c>
      <c r="D1870" s="64">
        <f>INDEX('1月'!$A$1:$E$2000,ROW()-$B$5+2,5)</f>
        <v>0</v>
      </c>
      <c r="E1870" s="65">
        <f>DATE(設定・集計!$B$2,INT(A1870/100),A1870-INT(A1870/100)*100)</f>
        <v>43799</v>
      </c>
      <c r="F1870" t="str">
        <f t="shared" si="56"/>
        <v/>
      </c>
      <c r="G1870" t="str">
        <f t="shared" si="57"/>
        <v/>
      </c>
    </row>
    <row r="1871" spans="1:7">
      <c r="A1871" s="57">
        <f>INDEX('1月'!$A$1:$E$2000,ROW()-$B$5+2,1)</f>
        <v>0</v>
      </c>
      <c r="B1871" s="55" t="str">
        <f>INDEX('1月'!$A$1:$E$2000,ROW()-$B$5+2,2)&amp;IF(INDEX('1月'!$A$1:$E$2000,ROW()-$B$5+2,3)="","","／"&amp;INDEX('1月'!$A$1:$E$2000,ROW()-$B$5+2,3))</f>
        <v/>
      </c>
      <c r="C1871" s="57">
        <f>INDEX('1月'!$A$1:$E$2000,ROW()-$B$5+2,4)</f>
        <v>0</v>
      </c>
      <c r="D1871" s="64">
        <f>INDEX('1月'!$A$1:$E$2000,ROW()-$B$5+2,5)</f>
        <v>0</v>
      </c>
      <c r="E1871" s="65">
        <f>DATE(設定・集計!$B$2,INT(A1871/100),A1871-INT(A1871/100)*100)</f>
        <v>43799</v>
      </c>
      <c r="F1871" t="str">
        <f t="shared" si="56"/>
        <v/>
      </c>
      <c r="G1871" t="str">
        <f t="shared" si="57"/>
        <v/>
      </c>
    </row>
    <row r="1872" spans="1:7">
      <c r="A1872" s="57">
        <f>INDEX('1月'!$A$1:$E$2000,ROW()-$B$5+2,1)</f>
        <v>0</v>
      </c>
      <c r="B1872" s="55" t="str">
        <f>INDEX('1月'!$A$1:$E$2000,ROW()-$B$5+2,2)&amp;IF(INDEX('1月'!$A$1:$E$2000,ROW()-$B$5+2,3)="","","／"&amp;INDEX('1月'!$A$1:$E$2000,ROW()-$B$5+2,3))</f>
        <v/>
      </c>
      <c r="C1872" s="57">
        <f>INDEX('1月'!$A$1:$E$2000,ROW()-$B$5+2,4)</f>
        <v>0</v>
      </c>
      <c r="D1872" s="64">
        <f>INDEX('1月'!$A$1:$E$2000,ROW()-$B$5+2,5)</f>
        <v>0</v>
      </c>
      <c r="E1872" s="65">
        <f>DATE(設定・集計!$B$2,INT(A1872/100),A1872-INT(A1872/100)*100)</f>
        <v>43799</v>
      </c>
      <c r="F1872" t="str">
        <f t="shared" si="56"/>
        <v/>
      </c>
      <c r="G1872" t="str">
        <f t="shared" si="57"/>
        <v/>
      </c>
    </row>
    <row r="1873" spans="1:7">
      <c r="A1873" s="57">
        <f>INDEX('1月'!$A$1:$E$2000,ROW()-$B$5+2,1)</f>
        <v>0</v>
      </c>
      <c r="B1873" s="55" t="str">
        <f>INDEX('1月'!$A$1:$E$2000,ROW()-$B$5+2,2)&amp;IF(INDEX('1月'!$A$1:$E$2000,ROW()-$B$5+2,3)="","","／"&amp;INDEX('1月'!$A$1:$E$2000,ROW()-$B$5+2,3))</f>
        <v/>
      </c>
      <c r="C1873" s="57">
        <f>INDEX('1月'!$A$1:$E$2000,ROW()-$B$5+2,4)</f>
        <v>0</v>
      </c>
      <c r="D1873" s="64">
        <f>INDEX('1月'!$A$1:$E$2000,ROW()-$B$5+2,5)</f>
        <v>0</v>
      </c>
      <c r="E1873" s="65">
        <f>DATE(設定・集計!$B$2,INT(A1873/100),A1873-INT(A1873/100)*100)</f>
        <v>43799</v>
      </c>
      <c r="F1873" t="str">
        <f t="shared" si="56"/>
        <v/>
      </c>
      <c r="G1873" t="str">
        <f t="shared" si="57"/>
        <v/>
      </c>
    </row>
    <row r="1874" spans="1:7">
      <c r="A1874" s="57">
        <f>INDEX('1月'!$A$1:$E$2000,ROW()-$B$5+2,1)</f>
        <v>0</v>
      </c>
      <c r="B1874" s="55" t="str">
        <f>INDEX('1月'!$A$1:$E$2000,ROW()-$B$5+2,2)&amp;IF(INDEX('1月'!$A$1:$E$2000,ROW()-$B$5+2,3)="","","／"&amp;INDEX('1月'!$A$1:$E$2000,ROW()-$B$5+2,3))</f>
        <v/>
      </c>
      <c r="C1874" s="57">
        <f>INDEX('1月'!$A$1:$E$2000,ROW()-$B$5+2,4)</f>
        <v>0</v>
      </c>
      <c r="D1874" s="64">
        <f>INDEX('1月'!$A$1:$E$2000,ROW()-$B$5+2,5)</f>
        <v>0</v>
      </c>
      <c r="E1874" s="65">
        <f>DATE(設定・集計!$B$2,INT(A1874/100),A1874-INT(A1874/100)*100)</f>
        <v>43799</v>
      </c>
      <c r="F1874" t="str">
        <f t="shared" si="56"/>
        <v/>
      </c>
      <c r="G1874" t="str">
        <f t="shared" si="57"/>
        <v/>
      </c>
    </row>
    <row r="1875" spans="1:7">
      <c r="A1875" s="57">
        <f>INDEX('1月'!$A$1:$E$2000,ROW()-$B$5+2,1)</f>
        <v>0</v>
      </c>
      <c r="B1875" s="55" t="str">
        <f>INDEX('1月'!$A$1:$E$2000,ROW()-$B$5+2,2)&amp;IF(INDEX('1月'!$A$1:$E$2000,ROW()-$B$5+2,3)="","","／"&amp;INDEX('1月'!$A$1:$E$2000,ROW()-$B$5+2,3))</f>
        <v/>
      </c>
      <c r="C1875" s="57">
        <f>INDEX('1月'!$A$1:$E$2000,ROW()-$B$5+2,4)</f>
        <v>0</v>
      </c>
      <c r="D1875" s="64">
        <f>INDEX('1月'!$A$1:$E$2000,ROW()-$B$5+2,5)</f>
        <v>0</v>
      </c>
      <c r="E1875" s="65">
        <f>DATE(設定・集計!$B$2,INT(A1875/100),A1875-INT(A1875/100)*100)</f>
        <v>43799</v>
      </c>
      <c r="F1875" t="str">
        <f t="shared" si="56"/>
        <v/>
      </c>
      <c r="G1875" t="str">
        <f t="shared" si="57"/>
        <v/>
      </c>
    </row>
    <row r="1876" spans="1:7">
      <c r="A1876" s="57">
        <f>INDEX('1月'!$A$1:$E$2000,ROW()-$B$5+2,1)</f>
        <v>0</v>
      </c>
      <c r="B1876" s="55" t="str">
        <f>INDEX('1月'!$A$1:$E$2000,ROW()-$B$5+2,2)&amp;IF(INDEX('1月'!$A$1:$E$2000,ROW()-$B$5+2,3)="","","／"&amp;INDEX('1月'!$A$1:$E$2000,ROW()-$B$5+2,3))</f>
        <v/>
      </c>
      <c r="C1876" s="57">
        <f>INDEX('1月'!$A$1:$E$2000,ROW()-$B$5+2,4)</f>
        <v>0</v>
      </c>
      <c r="D1876" s="64">
        <f>INDEX('1月'!$A$1:$E$2000,ROW()-$B$5+2,5)</f>
        <v>0</v>
      </c>
      <c r="E1876" s="65">
        <f>DATE(設定・集計!$B$2,INT(A1876/100),A1876-INT(A1876/100)*100)</f>
        <v>43799</v>
      </c>
      <c r="F1876" t="str">
        <f t="shared" si="56"/>
        <v/>
      </c>
      <c r="G1876" t="str">
        <f t="shared" si="57"/>
        <v/>
      </c>
    </row>
    <row r="1877" spans="1:7">
      <c r="A1877" s="57">
        <f>INDEX('1月'!$A$1:$E$2000,ROW()-$B$5+2,1)</f>
        <v>0</v>
      </c>
      <c r="B1877" s="55" t="str">
        <f>INDEX('1月'!$A$1:$E$2000,ROW()-$B$5+2,2)&amp;IF(INDEX('1月'!$A$1:$E$2000,ROW()-$B$5+2,3)="","","／"&amp;INDEX('1月'!$A$1:$E$2000,ROW()-$B$5+2,3))</f>
        <v/>
      </c>
      <c r="C1877" s="57">
        <f>INDEX('1月'!$A$1:$E$2000,ROW()-$B$5+2,4)</f>
        <v>0</v>
      </c>
      <c r="D1877" s="64">
        <f>INDEX('1月'!$A$1:$E$2000,ROW()-$B$5+2,5)</f>
        <v>0</v>
      </c>
      <c r="E1877" s="65">
        <f>DATE(設定・集計!$B$2,INT(A1877/100),A1877-INT(A1877/100)*100)</f>
        <v>43799</v>
      </c>
      <c r="F1877" t="str">
        <f t="shared" si="56"/>
        <v/>
      </c>
      <c r="G1877" t="str">
        <f t="shared" si="57"/>
        <v/>
      </c>
    </row>
    <row r="1878" spans="1:7">
      <c r="A1878" s="57">
        <f>INDEX('1月'!$A$1:$E$2000,ROW()-$B$5+2,1)</f>
        <v>0</v>
      </c>
      <c r="B1878" s="55" t="str">
        <f>INDEX('1月'!$A$1:$E$2000,ROW()-$B$5+2,2)&amp;IF(INDEX('1月'!$A$1:$E$2000,ROW()-$B$5+2,3)="","","／"&amp;INDEX('1月'!$A$1:$E$2000,ROW()-$B$5+2,3))</f>
        <v/>
      </c>
      <c r="C1878" s="57">
        <f>INDEX('1月'!$A$1:$E$2000,ROW()-$B$5+2,4)</f>
        <v>0</v>
      </c>
      <c r="D1878" s="64">
        <f>INDEX('1月'!$A$1:$E$2000,ROW()-$B$5+2,5)</f>
        <v>0</v>
      </c>
      <c r="E1878" s="65">
        <f>DATE(設定・集計!$B$2,INT(A1878/100),A1878-INT(A1878/100)*100)</f>
        <v>43799</v>
      </c>
      <c r="F1878" t="str">
        <f t="shared" si="56"/>
        <v/>
      </c>
      <c r="G1878" t="str">
        <f t="shared" si="57"/>
        <v/>
      </c>
    </row>
    <row r="1879" spans="1:7">
      <c r="A1879" s="57">
        <f>INDEX('1月'!$A$1:$E$2000,ROW()-$B$5+2,1)</f>
        <v>0</v>
      </c>
      <c r="B1879" s="55" t="str">
        <f>INDEX('1月'!$A$1:$E$2000,ROW()-$B$5+2,2)&amp;IF(INDEX('1月'!$A$1:$E$2000,ROW()-$B$5+2,3)="","","／"&amp;INDEX('1月'!$A$1:$E$2000,ROW()-$B$5+2,3))</f>
        <v/>
      </c>
      <c r="C1879" s="57">
        <f>INDEX('1月'!$A$1:$E$2000,ROW()-$B$5+2,4)</f>
        <v>0</v>
      </c>
      <c r="D1879" s="64">
        <f>INDEX('1月'!$A$1:$E$2000,ROW()-$B$5+2,5)</f>
        <v>0</v>
      </c>
      <c r="E1879" s="65">
        <f>DATE(設定・集計!$B$2,INT(A1879/100),A1879-INT(A1879/100)*100)</f>
        <v>43799</v>
      </c>
      <c r="F1879" t="str">
        <f t="shared" si="56"/>
        <v/>
      </c>
      <c r="G1879" t="str">
        <f t="shared" si="57"/>
        <v/>
      </c>
    </row>
    <row r="1880" spans="1:7">
      <c r="A1880" s="57">
        <f>INDEX('1月'!$A$1:$E$2000,ROW()-$B$5+2,1)</f>
        <v>0</v>
      </c>
      <c r="B1880" s="55" t="str">
        <f>INDEX('1月'!$A$1:$E$2000,ROW()-$B$5+2,2)&amp;IF(INDEX('1月'!$A$1:$E$2000,ROW()-$B$5+2,3)="","","／"&amp;INDEX('1月'!$A$1:$E$2000,ROW()-$B$5+2,3))</f>
        <v/>
      </c>
      <c r="C1880" s="57">
        <f>INDEX('1月'!$A$1:$E$2000,ROW()-$B$5+2,4)</f>
        <v>0</v>
      </c>
      <c r="D1880" s="64">
        <f>INDEX('1月'!$A$1:$E$2000,ROW()-$B$5+2,5)</f>
        <v>0</v>
      </c>
      <c r="E1880" s="65">
        <f>DATE(設定・集計!$B$2,INT(A1880/100),A1880-INT(A1880/100)*100)</f>
        <v>43799</v>
      </c>
      <c r="F1880" t="str">
        <f t="shared" si="56"/>
        <v/>
      </c>
      <c r="G1880" t="str">
        <f t="shared" si="57"/>
        <v/>
      </c>
    </row>
    <row r="1881" spans="1:7">
      <c r="A1881" s="57">
        <f>INDEX('1月'!$A$1:$E$2000,ROW()-$B$5+2,1)</f>
        <v>0</v>
      </c>
      <c r="B1881" s="55" t="str">
        <f>INDEX('1月'!$A$1:$E$2000,ROW()-$B$5+2,2)&amp;IF(INDEX('1月'!$A$1:$E$2000,ROW()-$B$5+2,3)="","","／"&amp;INDEX('1月'!$A$1:$E$2000,ROW()-$B$5+2,3))</f>
        <v/>
      </c>
      <c r="C1881" s="57">
        <f>INDEX('1月'!$A$1:$E$2000,ROW()-$B$5+2,4)</f>
        <v>0</v>
      </c>
      <c r="D1881" s="64">
        <f>INDEX('1月'!$A$1:$E$2000,ROW()-$B$5+2,5)</f>
        <v>0</v>
      </c>
      <c r="E1881" s="65">
        <f>DATE(設定・集計!$B$2,INT(A1881/100),A1881-INT(A1881/100)*100)</f>
        <v>43799</v>
      </c>
      <c r="F1881" t="str">
        <f t="shared" si="56"/>
        <v/>
      </c>
      <c r="G1881" t="str">
        <f t="shared" si="57"/>
        <v/>
      </c>
    </row>
    <row r="1882" spans="1:7">
      <c r="A1882" s="57">
        <f>INDEX('1月'!$A$1:$E$2000,ROW()-$B$5+2,1)</f>
        <v>0</v>
      </c>
      <c r="B1882" s="55" t="str">
        <f>INDEX('1月'!$A$1:$E$2000,ROW()-$B$5+2,2)&amp;IF(INDEX('1月'!$A$1:$E$2000,ROW()-$B$5+2,3)="","","／"&amp;INDEX('1月'!$A$1:$E$2000,ROW()-$B$5+2,3))</f>
        <v/>
      </c>
      <c r="C1882" s="57">
        <f>INDEX('1月'!$A$1:$E$2000,ROW()-$B$5+2,4)</f>
        <v>0</v>
      </c>
      <c r="D1882" s="64">
        <f>INDEX('1月'!$A$1:$E$2000,ROW()-$B$5+2,5)</f>
        <v>0</v>
      </c>
      <c r="E1882" s="65">
        <f>DATE(設定・集計!$B$2,INT(A1882/100),A1882-INT(A1882/100)*100)</f>
        <v>43799</v>
      </c>
      <c r="F1882" t="str">
        <f t="shared" si="56"/>
        <v/>
      </c>
      <c r="G1882" t="str">
        <f t="shared" si="57"/>
        <v/>
      </c>
    </row>
    <row r="1883" spans="1:7">
      <c r="A1883" s="57">
        <f>INDEX('1月'!$A$1:$E$2000,ROW()-$B$5+2,1)</f>
        <v>0</v>
      </c>
      <c r="B1883" s="55" t="str">
        <f>INDEX('1月'!$A$1:$E$2000,ROW()-$B$5+2,2)&amp;IF(INDEX('1月'!$A$1:$E$2000,ROW()-$B$5+2,3)="","","／"&amp;INDEX('1月'!$A$1:$E$2000,ROW()-$B$5+2,3))</f>
        <v/>
      </c>
      <c r="C1883" s="57">
        <f>INDEX('1月'!$A$1:$E$2000,ROW()-$B$5+2,4)</f>
        <v>0</v>
      </c>
      <c r="D1883" s="64">
        <f>INDEX('1月'!$A$1:$E$2000,ROW()-$B$5+2,5)</f>
        <v>0</v>
      </c>
      <c r="E1883" s="65">
        <f>DATE(設定・集計!$B$2,INT(A1883/100),A1883-INT(A1883/100)*100)</f>
        <v>43799</v>
      </c>
      <c r="F1883" t="str">
        <f t="shared" si="56"/>
        <v/>
      </c>
      <c r="G1883" t="str">
        <f t="shared" si="57"/>
        <v/>
      </c>
    </row>
    <row r="1884" spans="1:7">
      <c r="A1884" s="57">
        <f>INDEX('1月'!$A$1:$E$2000,ROW()-$B$5+2,1)</f>
        <v>0</v>
      </c>
      <c r="B1884" s="55" t="str">
        <f>INDEX('1月'!$A$1:$E$2000,ROW()-$B$5+2,2)&amp;IF(INDEX('1月'!$A$1:$E$2000,ROW()-$B$5+2,3)="","","／"&amp;INDEX('1月'!$A$1:$E$2000,ROW()-$B$5+2,3))</f>
        <v/>
      </c>
      <c r="C1884" s="57">
        <f>INDEX('1月'!$A$1:$E$2000,ROW()-$B$5+2,4)</f>
        <v>0</v>
      </c>
      <c r="D1884" s="64">
        <f>INDEX('1月'!$A$1:$E$2000,ROW()-$B$5+2,5)</f>
        <v>0</v>
      </c>
      <c r="E1884" s="65">
        <f>DATE(設定・集計!$B$2,INT(A1884/100),A1884-INT(A1884/100)*100)</f>
        <v>43799</v>
      </c>
      <c r="F1884" t="str">
        <f t="shared" si="56"/>
        <v/>
      </c>
      <c r="G1884" t="str">
        <f t="shared" si="57"/>
        <v/>
      </c>
    </row>
    <row r="1885" spans="1:7">
      <c r="A1885" s="57">
        <f>INDEX('1月'!$A$1:$E$2000,ROW()-$B$5+2,1)</f>
        <v>0</v>
      </c>
      <c r="B1885" s="55" t="str">
        <f>INDEX('1月'!$A$1:$E$2000,ROW()-$B$5+2,2)&amp;IF(INDEX('1月'!$A$1:$E$2000,ROW()-$B$5+2,3)="","","／"&amp;INDEX('1月'!$A$1:$E$2000,ROW()-$B$5+2,3))</f>
        <v/>
      </c>
      <c r="C1885" s="57">
        <f>INDEX('1月'!$A$1:$E$2000,ROW()-$B$5+2,4)</f>
        <v>0</v>
      </c>
      <c r="D1885" s="64">
        <f>INDEX('1月'!$A$1:$E$2000,ROW()-$B$5+2,5)</f>
        <v>0</v>
      </c>
      <c r="E1885" s="65">
        <f>DATE(設定・集計!$B$2,INT(A1885/100),A1885-INT(A1885/100)*100)</f>
        <v>43799</v>
      </c>
      <c r="F1885" t="str">
        <f t="shared" si="56"/>
        <v/>
      </c>
      <c r="G1885" t="str">
        <f t="shared" si="57"/>
        <v/>
      </c>
    </row>
    <row r="1886" spans="1:7">
      <c r="A1886" s="57">
        <f>INDEX('1月'!$A$1:$E$2000,ROW()-$B$5+2,1)</f>
        <v>0</v>
      </c>
      <c r="B1886" s="55" t="str">
        <f>INDEX('1月'!$A$1:$E$2000,ROW()-$B$5+2,2)&amp;IF(INDEX('1月'!$A$1:$E$2000,ROW()-$B$5+2,3)="","","／"&amp;INDEX('1月'!$A$1:$E$2000,ROW()-$B$5+2,3))</f>
        <v/>
      </c>
      <c r="C1886" s="57">
        <f>INDEX('1月'!$A$1:$E$2000,ROW()-$B$5+2,4)</f>
        <v>0</v>
      </c>
      <c r="D1886" s="64">
        <f>INDEX('1月'!$A$1:$E$2000,ROW()-$B$5+2,5)</f>
        <v>0</v>
      </c>
      <c r="E1886" s="65">
        <f>DATE(設定・集計!$B$2,INT(A1886/100),A1886-INT(A1886/100)*100)</f>
        <v>43799</v>
      </c>
      <c r="F1886" t="str">
        <f t="shared" si="56"/>
        <v/>
      </c>
      <c r="G1886" t="str">
        <f t="shared" si="57"/>
        <v/>
      </c>
    </row>
    <row r="1887" spans="1:7">
      <c r="A1887" s="57">
        <f>INDEX('1月'!$A$1:$E$2000,ROW()-$B$5+2,1)</f>
        <v>0</v>
      </c>
      <c r="B1887" s="55" t="str">
        <f>INDEX('1月'!$A$1:$E$2000,ROW()-$B$5+2,2)&amp;IF(INDEX('1月'!$A$1:$E$2000,ROW()-$B$5+2,3)="","","／"&amp;INDEX('1月'!$A$1:$E$2000,ROW()-$B$5+2,3))</f>
        <v/>
      </c>
      <c r="C1887" s="57">
        <f>INDEX('1月'!$A$1:$E$2000,ROW()-$B$5+2,4)</f>
        <v>0</v>
      </c>
      <c r="D1887" s="64">
        <f>INDEX('1月'!$A$1:$E$2000,ROW()-$B$5+2,5)</f>
        <v>0</v>
      </c>
      <c r="E1887" s="65">
        <f>DATE(設定・集計!$B$2,INT(A1887/100),A1887-INT(A1887/100)*100)</f>
        <v>43799</v>
      </c>
      <c r="F1887" t="str">
        <f t="shared" si="56"/>
        <v/>
      </c>
      <c r="G1887" t="str">
        <f t="shared" si="57"/>
        <v/>
      </c>
    </row>
    <row r="1888" spans="1:7">
      <c r="A1888" s="57">
        <f>INDEX('1月'!$A$1:$E$2000,ROW()-$B$5+2,1)</f>
        <v>0</v>
      </c>
      <c r="B1888" s="55" t="str">
        <f>INDEX('1月'!$A$1:$E$2000,ROW()-$B$5+2,2)&amp;IF(INDEX('1月'!$A$1:$E$2000,ROW()-$B$5+2,3)="","","／"&amp;INDEX('1月'!$A$1:$E$2000,ROW()-$B$5+2,3))</f>
        <v/>
      </c>
      <c r="C1888" s="57">
        <f>INDEX('1月'!$A$1:$E$2000,ROW()-$B$5+2,4)</f>
        <v>0</v>
      </c>
      <c r="D1888" s="64">
        <f>INDEX('1月'!$A$1:$E$2000,ROW()-$B$5+2,5)</f>
        <v>0</v>
      </c>
      <c r="E1888" s="65">
        <f>DATE(設定・集計!$B$2,INT(A1888/100),A1888-INT(A1888/100)*100)</f>
        <v>43799</v>
      </c>
      <c r="F1888" t="str">
        <f t="shared" si="56"/>
        <v/>
      </c>
      <c r="G1888" t="str">
        <f t="shared" si="57"/>
        <v/>
      </c>
    </row>
    <row r="1889" spans="1:7">
      <c r="A1889" s="57">
        <f>INDEX('1月'!$A$1:$E$2000,ROW()-$B$5+2,1)</f>
        <v>0</v>
      </c>
      <c r="B1889" s="55" t="str">
        <f>INDEX('1月'!$A$1:$E$2000,ROW()-$B$5+2,2)&amp;IF(INDEX('1月'!$A$1:$E$2000,ROW()-$B$5+2,3)="","","／"&amp;INDEX('1月'!$A$1:$E$2000,ROW()-$B$5+2,3))</f>
        <v/>
      </c>
      <c r="C1889" s="57">
        <f>INDEX('1月'!$A$1:$E$2000,ROW()-$B$5+2,4)</f>
        <v>0</v>
      </c>
      <c r="D1889" s="64">
        <f>INDEX('1月'!$A$1:$E$2000,ROW()-$B$5+2,5)</f>
        <v>0</v>
      </c>
      <c r="E1889" s="65">
        <f>DATE(設定・集計!$B$2,INT(A1889/100),A1889-INT(A1889/100)*100)</f>
        <v>43799</v>
      </c>
      <c r="F1889" t="str">
        <f t="shared" si="56"/>
        <v/>
      </c>
      <c r="G1889" t="str">
        <f t="shared" si="57"/>
        <v/>
      </c>
    </row>
    <row r="1890" spans="1:7">
      <c r="A1890" s="57">
        <f>INDEX('1月'!$A$1:$E$2000,ROW()-$B$5+2,1)</f>
        <v>0</v>
      </c>
      <c r="B1890" s="55" t="str">
        <f>INDEX('1月'!$A$1:$E$2000,ROW()-$B$5+2,2)&amp;IF(INDEX('1月'!$A$1:$E$2000,ROW()-$B$5+2,3)="","","／"&amp;INDEX('1月'!$A$1:$E$2000,ROW()-$B$5+2,3))</f>
        <v/>
      </c>
      <c r="C1890" s="57">
        <f>INDEX('1月'!$A$1:$E$2000,ROW()-$B$5+2,4)</f>
        <v>0</v>
      </c>
      <c r="D1890" s="64">
        <f>INDEX('1月'!$A$1:$E$2000,ROW()-$B$5+2,5)</f>
        <v>0</v>
      </c>
      <c r="E1890" s="65">
        <f>DATE(設定・集計!$B$2,INT(A1890/100),A1890-INT(A1890/100)*100)</f>
        <v>43799</v>
      </c>
      <c r="F1890" t="str">
        <f t="shared" si="56"/>
        <v/>
      </c>
      <c r="G1890" t="str">
        <f t="shared" si="57"/>
        <v/>
      </c>
    </row>
    <row r="1891" spans="1:7">
      <c r="A1891" s="57">
        <f>INDEX('1月'!$A$1:$E$2000,ROW()-$B$5+2,1)</f>
        <v>0</v>
      </c>
      <c r="B1891" s="55" t="str">
        <f>INDEX('1月'!$A$1:$E$2000,ROW()-$B$5+2,2)&amp;IF(INDEX('1月'!$A$1:$E$2000,ROW()-$B$5+2,3)="","","／"&amp;INDEX('1月'!$A$1:$E$2000,ROW()-$B$5+2,3))</f>
        <v/>
      </c>
      <c r="C1891" s="57">
        <f>INDEX('1月'!$A$1:$E$2000,ROW()-$B$5+2,4)</f>
        <v>0</v>
      </c>
      <c r="D1891" s="64">
        <f>INDEX('1月'!$A$1:$E$2000,ROW()-$B$5+2,5)</f>
        <v>0</v>
      </c>
      <c r="E1891" s="65">
        <f>DATE(設定・集計!$B$2,INT(A1891/100),A1891-INT(A1891/100)*100)</f>
        <v>43799</v>
      </c>
      <c r="F1891" t="str">
        <f t="shared" si="56"/>
        <v/>
      </c>
      <c r="G1891" t="str">
        <f t="shared" si="57"/>
        <v/>
      </c>
    </row>
    <row r="1892" spans="1:7">
      <c r="A1892" s="57">
        <f>INDEX('1月'!$A$1:$E$2000,ROW()-$B$5+2,1)</f>
        <v>0</v>
      </c>
      <c r="B1892" s="55" t="str">
        <f>INDEX('1月'!$A$1:$E$2000,ROW()-$B$5+2,2)&amp;IF(INDEX('1月'!$A$1:$E$2000,ROW()-$B$5+2,3)="","","／"&amp;INDEX('1月'!$A$1:$E$2000,ROW()-$B$5+2,3))</f>
        <v/>
      </c>
      <c r="C1892" s="57">
        <f>INDEX('1月'!$A$1:$E$2000,ROW()-$B$5+2,4)</f>
        <v>0</v>
      </c>
      <c r="D1892" s="64">
        <f>INDEX('1月'!$A$1:$E$2000,ROW()-$B$5+2,5)</f>
        <v>0</v>
      </c>
      <c r="E1892" s="65">
        <f>DATE(設定・集計!$B$2,INT(A1892/100),A1892-INT(A1892/100)*100)</f>
        <v>43799</v>
      </c>
      <c r="F1892" t="str">
        <f t="shared" si="56"/>
        <v/>
      </c>
      <c r="G1892" t="str">
        <f t="shared" si="57"/>
        <v/>
      </c>
    </row>
    <row r="1893" spans="1:7">
      <c r="A1893" s="57">
        <f>INDEX('1月'!$A$1:$E$2000,ROW()-$B$5+2,1)</f>
        <v>0</v>
      </c>
      <c r="B1893" s="55" t="str">
        <f>INDEX('1月'!$A$1:$E$2000,ROW()-$B$5+2,2)&amp;IF(INDEX('1月'!$A$1:$E$2000,ROW()-$B$5+2,3)="","","／"&amp;INDEX('1月'!$A$1:$E$2000,ROW()-$B$5+2,3))</f>
        <v/>
      </c>
      <c r="C1893" s="57">
        <f>INDEX('1月'!$A$1:$E$2000,ROW()-$B$5+2,4)</f>
        <v>0</v>
      </c>
      <c r="D1893" s="64">
        <f>INDEX('1月'!$A$1:$E$2000,ROW()-$B$5+2,5)</f>
        <v>0</v>
      </c>
      <c r="E1893" s="65">
        <f>DATE(設定・集計!$B$2,INT(A1893/100),A1893-INT(A1893/100)*100)</f>
        <v>43799</v>
      </c>
      <c r="F1893" t="str">
        <f t="shared" si="56"/>
        <v/>
      </c>
      <c r="G1893" t="str">
        <f t="shared" si="57"/>
        <v/>
      </c>
    </row>
    <row r="1894" spans="1:7">
      <c r="A1894" s="57">
        <f>INDEX('1月'!$A$1:$E$2000,ROW()-$B$5+2,1)</f>
        <v>0</v>
      </c>
      <c r="B1894" s="55" t="str">
        <f>INDEX('1月'!$A$1:$E$2000,ROW()-$B$5+2,2)&amp;IF(INDEX('1月'!$A$1:$E$2000,ROW()-$B$5+2,3)="","","／"&amp;INDEX('1月'!$A$1:$E$2000,ROW()-$B$5+2,3))</f>
        <v/>
      </c>
      <c r="C1894" s="57">
        <f>INDEX('1月'!$A$1:$E$2000,ROW()-$B$5+2,4)</f>
        <v>0</v>
      </c>
      <c r="D1894" s="64">
        <f>INDEX('1月'!$A$1:$E$2000,ROW()-$B$5+2,5)</f>
        <v>0</v>
      </c>
      <c r="E1894" s="65">
        <f>DATE(設定・集計!$B$2,INT(A1894/100),A1894-INT(A1894/100)*100)</f>
        <v>43799</v>
      </c>
      <c r="F1894" t="str">
        <f t="shared" ref="F1894:F1957" si="58">IF(A1894=0,"",A1894*10000+ROW())</f>
        <v/>
      </c>
      <c r="G1894" t="str">
        <f t="shared" si="57"/>
        <v/>
      </c>
    </row>
    <row r="1895" spans="1:7">
      <c r="A1895" s="57">
        <f>INDEX('1月'!$A$1:$E$2000,ROW()-$B$5+2,1)</f>
        <v>0</v>
      </c>
      <c r="B1895" s="55" t="str">
        <f>INDEX('1月'!$A$1:$E$2000,ROW()-$B$5+2,2)&amp;IF(INDEX('1月'!$A$1:$E$2000,ROW()-$B$5+2,3)="","","／"&amp;INDEX('1月'!$A$1:$E$2000,ROW()-$B$5+2,3))</f>
        <v/>
      </c>
      <c r="C1895" s="57">
        <f>INDEX('1月'!$A$1:$E$2000,ROW()-$B$5+2,4)</f>
        <v>0</v>
      </c>
      <c r="D1895" s="64">
        <f>INDEX('1月'!$A$1:$E$2000,ROW()-$B$5+2,5)</f>
        <v>0</v>
      </c>
      <c r="E1895" s="65">
        <f>DATE(設定・集計!$B$2,INT(A1895/100),A1895-INT(A1895/100)*100)</f>
        <v>43799</v>
      </c>
      <c r="F1895" t="str">
        <f t="shared" si="58"/>
        <v/>
      </c>
      <c r="G1895" t="str">
        <f t="shared" si="57"/>
        <v/>
      </c>
    </row>
    <row r="1896" spans="1:7">
      <c r="A1896" s="57">
        <f>INDEX('1月'!$A$1:$E$2000,ROW()-$B$5+2,1)</f>
        <v>0</v>
      </c>
      <c r="B1896" s="55" t="str">
        <f>INDEX('1月'!$A$1:$E$2000,ROW()-$B$5+2,2)&amp;IF(INDEX('1月'!$A$1:$E$2000,ROW()-$B$5+2,3)="","","／"&amp;INDEX('1月'!$A$1:$E$2000,ROW()-$B$5+2,3))</f>
        <v/>
      </c>
      <c r="C1896" s="57">
        <f>INDEX('1月'!$A$1:$E$2000,ROW()-$B$5+2,4)</f>
        <v>0</v>
      </c>
      <c r="D1896" s="64">
        <f>INDEX('1月'!$A$1:$E$2000,ROW()-$B$5+2,5)</f>
        <v>0</v>
      </c>
      <c r="E1896" s="65">
        <f>DATE(設定・集計!$B$2,INT(A1896/100),A1896-INT(A1896/100)*100)</f>
        <v>43799</v>
      </c>
      <c r="F1896" t="str">
        <f t="shared" si="58"/>
        <v/>
      </c>
      <c r="G1896" t="str">
        <f t="shared" si="57"/>
        <v/>
      </c>
    </row>
    <row r="1897" spans="1:7">
      <c r="A1897" s="57">
        <f>INDEX('1月'!$A$1:$E$2000,ROW()-$B$5+2,1)</f>
        <v>0</v>
      </c>
      <c r="B1897" s="55" t="str">
        <f>INDEX('1月'!$A$1:$E$2000,ROW()-$B$5+2,2)&amp;IF(INDEX('1月'!$A$1:$E$2000,ROW()-$B$5+2,3)="","","／"&amp;INDEX('1月'!$A$1:$E$2000,ROW()-$B$5+2,3))</f>
        <v/>
      </c>
      <c r="C1897" s="57">
        <f>INDEX('1月'!$A$1:$E$2000,ROW()-$B$5+2,4)</f>
        <v>0</v>
      </c>
      <c r="D1897" s="64">
        <f>INDEX('1月'!$A$1:$E$2000,ROW()-$B$5+2,5)</f>
        <v>0</v>
      </c>
      <c r="E1897" s="65">
        <f>DATE(設定・集計!$B$2,INT(A1897/100),A1897-INT(A1897/100)*100)</f>
        <v>43799</v>
      </c>
      <c r="F1897" t="str">
        <f t="shared" si="58"/>
        <v/>
      </c>
      <c r="G1897" t="str">
        <f t="shared" si="57"/>
        <v/>
      </c>
    </row>
    <row r="1898" spans="1:7">
      <c r="A1898" s="57">
        <f>INDEX('1月'!$A$1:$E$2000,ROW()-$B$5+2,1)</f>
        <v>0</v>
      </c>
      <c r="B1898" s="55" t="str">
        <f>INDEX('1月'!$A$1:$E$2000,ROW()-$B$5+2,2)&amp;IF(INDEX('1月'!$A$1:$E$2000,ROW()-$B$5+2,3)="","","／"&amp;INDEX('1月'!$A$1:$E$2000,ROW()-$B$5+2,3))</f>
        <v/>
      </c>
      <c r="C1898" s="57">
        <f>INDEX('1月'!$A$1:$E$2000,ROW()-$B$5+2,4)</f>
        <v>0</v>
      </c>
      <c r="D1898" s="64">
        <f>INDEX('1月'!$A$1:$E$2000,ROW()-$B$5+2,5)</f>
        <v>0</v>
      </c>
      <c r="E1898" s="65">
        <f>DATE(設定・集計!$B$2,INT(A1898/100),A1898-INT(A1898/100)*100)</f>
        <v>43799</v>
      </c>
      <c r="F1898" t="str">
        <f t="shared" si="58"/>
        <v/>
      </c>
      <c r="G1898" t="str">
        <f t="shared" si="57"/>
        <v/>
      </c>
    </row>
    <row r="1899" spans="1:7">
      <c r="A1899" s="57">
        <f>INDEX('1月'!$A$1:$E$2000,ROW()-$B$5+2,1)</f>
        <v>0</v>
      </c>
      <c r="B1899" s="55" t="str">
        <f>INDEX('1月'!$A$1:$E$2000,ROW()-$B$5+2,2)&amp;IF(INDEX('1月'!$A$1:$E$2000,ROW()-$B$5+2,3)="","","／"&amp;INDEX('1月'!$A$1:$E$2000,ROW()-$B$5+2,3))</f>
        <v/>
      </c>
      <c r="C1899" s="57">
        <f>INDEX('1月'!$A$1:$E$2000,ROW()-$B$5+2,4)</f>
        <v>0</v>
      </c>
      <c r="D1899" s="64">
        <f>INDEX('1月'!$A$1:$E$2000,ROW()-$B$5+2,5)</f>
        <v>0</v>
      </c>
      <c r="E1899" s="65">
        <f>DATE(設定・集計!$B$2,INT(A1899/100),A1899-INT(A1899/100)*100)</f>
        <v>43799</v>
      </c>
      <c r="F1899" t="str">
        <f t="shared" si="58"/>
        <v/>
      </c>
      <c r="G1899" t="str">
        <f t="shared" si="57"/>
        <v/>
      </c>
    </row>
    <row r="1900" spans="1:7">
      <c r="A1900" s="57">
        <f>INDEX('1月'!$A$1:$E$2000,ROW()-$B$5+2,1)</f>
        <v>0</v>
      </c>
      <c r="B1900" s="55" t="str">
        <f>INDEX('1月'!$A$1:$E$2000,ROW()-$B$5+2,2)&amp;IF(INDEX('1月'!$A$1:$E$2000,ROW()-$B$5+2,3)="","","／"&amp;INDEX('1月'!$A$1:$E$2000,ROW()-$B$5+2,3))</f>
        <v/>
      </c>
      <c r="C1900" s="57">
        <f>INDEX('1月'!$A$1:$E$2000,ROW()-$B$5+2,4)</f>
        <v>0</v>
      </c>
      <c r="D1900" s="64">
        <f>INDEX('1月'!$A$1:$E$2000,ROW()-$B$5+2,5)</f>
        <v>0</v>
      </c>
      <c r="E1900" s="65">
        <f>DATE(設定・集計!$B$2,INT(A1900/100),A1900-INT(A1900/100)*100)</f>
        <v>43799</v>
      </c>
      <c r="F1900" t="str">
        <f t="shared" si="58"/>
        <v/>
      </c>
      <c r="G1900" t="str">
        <f t="shared" si="57"/>
        <v/>
      </c>
    </row>
    <row r="1901" spans="1:7">
      <c r="A1901" s="57">
        <f>INDEX('1月'!$A$1:$E$2000,ROW()-$B$5+2,1)</f>
        <v>0</v>
      </c>
      <c r="B1901" s="55" t="str">
        <f>INDEX('1月'!$A$1:$E$2000,ROW()-$B$5+2,2)&amp;IF(INDEX('1月'!$A$1:$E$2000,ROW()-$B$5+2,3)="","","／"&amp;INDEX('1月'!$A$1:$E$2000,ROW()-$B$5+2,3))</f>
        <v/>
      </c>
      <c r="C1901" s="57">
        <f>INDEX('1月'!$A$1:$E$2000,ROW()-$B$5+2,4)</f>
        <v>0</v>
      </c>
      <c r="D1901" s="64">
        <f>INDEX('1月'!$A$1:$E$2000,ROW()-$B$5+2,5)</f>
        <v>0</v>
      </c>
      <c r="E1901" s="65">
        <f>DATE(設定・集計!$B$2,INT(A1901/100),A1901-INT(A1901/100)*100)</f>
        <v>43799</v>
      </c>
      <c r="F1901" t="str">
        <f t="shared" si="58"/>
        <v/>
      </c>
      <c r="G1901" t="str">
        <f t="shared" si="57"/>
        <v/>
      </c>
    </row>
    <row r="1902" spans="1:7">
      <c r="A1902" s="57">
        <f>INDEX('1月'!$A$1:$E$2000,ROW()-$B$5+2,1)</f>
        <v>0</v>
      </c>
      <c r="B1902" s="55" t="str">
        <f>INDEX('1月'!$A$1:$E$2000,ROW()-$B$5+2,2)&amp;IF(INDEX('1月'!$A$1:$E$2000,ROW()-$B$5+2,3)="","","／"&amp;INDEX('1月'!$A$1:$E$2000,ROW()-$B$5+2,3))</f>
        <v/>
      </c>
      <c r="C1902" s="57">
        <f>INDEX('1月'!$A$1:$E$2000,ROW()-$B$5+2,4)</f>
        <v>0</v>
      </c>
      <c r="D1902" s="64">
        <f>INDEX('1月'!$A$1:$E$2000,ROW()-$B$5+2,5)</f>
        <v>0</v>
      </c>
      <c r="E1902" s="65">
        <f>DATE(設定・集計!$B$2,INT(A1902/100),A1902-INT(A1902/100)*100)</f>
        <v>43799</v>
      </c>
      <c r="F1902" t="str">
        <f t="shared" si="58"/>
        <v/>
      </c>
      <c r="G1902" t="str">
        <f t="shared" si="57"/>
        <v/>
      </c>
    </row>
    <row r="1903" spans="1:7">
      <c r="A1903" s="57">
        <f>INDEX('1月'!$A$1:$E$2000,ROW()-$B$5+2,1)</f>
        <v>0</v>
      </c>
      <c r="B1903" s="55" t="str">
        <f>INDEX('1月'!$A$1:$E$2000,ROW()-$B$5+2,2)&amp;IF(INDEX('1月'!$A$1:$E$2000,ROW()-$B$5+2,3)="","","／"&amp;INDEX('1月'!$A$1:$E$2000,ROW()-$B$5+2,3))</f>
        <v/>
      </c>
      <c r="C1903" s="57">
        <f>INDEX('1月'!$A$1:$E$2000,ROW()-$B$5+2,4)</f>
        <v>0</v>
      </c>
      <c r="D1903" s="64">
        <f>INDEX('1月'!$A$1:$E$2000,ROW()-$B$5+2,5)</f>
        <v>0</v>
      </c>
      <c r="E1903" s="65">
        <f>DATE(設定・集計!$B$2,INT(A1903/100),A1903-INT(A1903/100)*100)</f>
        <v>43799</v>
      </c>
      <c r="F1903" t="str">
        <f t="shared" si="58"/>
        <v/>
      </c>
      <c r="G1903" t="str">
        <f t="shared" ref="G1903:G1966" si="59">IF(F1903="","",RANK(F1903,$F$46:$F$6000,1))</f>
        <v/>
      </c>
    </row>
    <row r="1904" spans="1:7">
      <c r="A1904" s="57">
        <f>INDEX('1月'!$A$1:$E$2000,ROW()-$B$5+2,1)</f>
        <v>0</v>
      </c>
      <c r="B1904" s="55" t="str">
        <f>INDEX('1月'!$A$1:$E$2000,ROW()-$B$5+2,2)&amp;IF(INDEX('1月'!$A$1:$E$2000,ROW()-$B$5+2,3)="","","／"&amp;INDEX('1月'!$A$1:$E$2000,ROW()-$B$5+2,3))</f>
        <v/>
      </c>
      <c r="C1904" s="57">
        <f>INDEX('1月'!$A$1:$E$2000,ROW()-$B$5+2,4)</f>
        <v>0</v>
      </c>
      <c r="D1904" s="64">
        <f>INDEX('1月'!$A$1:$E$2000,ROW()-$B$5+2,5)</f>
        <v>0</v>
      </c>
      <c r="E1904" s="65">
        <f>DATE(設定・集計!$B$2,INT(A1904/100),A1904-INT(A1904/100)*100)</f>
        <v>43799</v>
      </c>
      <c r="F1904" t="str">
        <f t="shared" si="58"/>
        <v/>
      </c>
      <c r="G1904" t="str">
        <f t="shared" si="59"/>
        <v/>
      </c>
    </row>
    <row r="1905" spans="1:7">
      <c r="A1905" s="57">
        <f>INDEX('1月'!$A$1:$E$2000,ROW()-$B$5+2,1)</f>
        <v>0</v>
      </c>
      <c r="B1905" s="55" t="str">
        <f>INDEX('1月'!$A$1:$E$2000,ROW()-$B$5+2,2)&amp;IF(INDEX('1月'!$A$1:$E$2000,ROW()-$B$5+2,3)="","","／"&amp;INDEX('1月'!$A$1:$E$2000,ROW()-$B$5+2,3))</f>
        <v/>
      </c>
      <c r="C1905" s="57">
        <f>INDEX('1月'!$A$1:$E$2000,ROW()-$B$5+2,4)</f>
        <v>0</v>
      </c>
      <c r="D1905" s="64">
        <f>INDEX('1月'!$A$1:$E$2000,ROW()-$B$5+2,5)</f>
        <v>0</v>
      </c>
      <c r="E1905" s="65">
        <f>DATE(設定・集計!$B$2,INT(A1905/100),A1905-INT(A1905/100)*100)</f>
        <v>43799</v>
      </c>
      <c r="F1905" t="str">
        <f t="shared" si="58"/>
        <v/>
      </c>
      <c r="G1905" t="str">
        <f t="shared" si="59"/>
        <v/>
      </c>
    </row>
    <row r="1906" spans="1:7">
      <c r="A1906" s="57">
        <f>INDEX('1月'!$A$1:$E$2000,ROW()-$B$5+2,1)</f>
        <v>0</v>
      </c>
      <c r="B1906" s="55" t="str">
        <f>INDEX('1月'!$A$1:$E$2000,ROW()-$B$5+2,2)&amp;IF(INDEX('1月'!$A$1:$E$2000,ROW()-$B$5+2,3)="","","／"&amp;INDEX('1月'!$A$1:$E$2000,ROW()-$B$5+2,3))</f>
        <v/>
      </c>
      <c r="C1906" s="57">
        <f>INDEX('1月'!$A$1:$E$2000,ROW()-$B$5+2,4)</f>
        <v>0</v>
      </c>
      <c r="D1906" s="64">
        <f>INDEX('1月'!$A$1:$E$2000,ROW()-$B$5+2,5)</f>
        <v>0</v>
      </c>
      <c r="E1906" s="65">
        <f>DATE(設定・集計!$B$2,INT(A1906/100),A1906-INT(A1906/100)*100)</f>
        <v>43799</v>
      </c>
      <c r="F1906" t="str">
        <f t="shared" si="58"/>
        <v/>
      </c>
      <c r="G1906" t="str">
        <f t="shared" si="59"/>
        <v/>
      </c>
    </row>
    <row r="1907" spans="1:7">
      <c r="A1907" s="57">
        <f>INDEX('1月'!$A$1:$E$2000,ROW()-$B$5+2,1)</f>
        <v>0</v>
      </c>
      <c r="B1907" s="55" t="str">
        <f>INDEX('1月'!$A$1:$E$2000,ROW()-$B$5+2,2)&amp;IF(INDEX('1月'!$A$1:$E$2000,ROW()-$B$5+2,3)="","","／"&amp;INDEX('1月'!$A$1:$E$2000,ROW()-$B$5+2,3))</f>
        <v/>
      </c>
      <c r="C1907" s="57">
        <f>INDEX('1月'!$A$1:$E$2000,ROW()-$B$5+2,4)</f>
        <v>0</v>
      </c>
      <c r="D1907" s="64">
        <f>INDEX('1月'!$A$1:$E$2000,ROW()-$B$5+2,5)</f>
        <v>0</v>
      </c>
      <c r="E1907" s="65">
        <f>DATE(設定・集計!$B$2,INT(A1907/100),A1907-INT(A1907/100)*100)</f>
        <v>43799</v>
      </c>
      <c r="F1907" t="str">
        <f t="shared" si="58"/>
        <v/>
      </c>
      <c r="G1907" t="str">
        <f t="shared" si="59"/>
        <v/>
      </c>
    </row>
    <row r="1908" spans="1:7">
      <c r="A1908" s="57">
        <f>INDEX('1月'!$A$1:$E$2000,ROW()-$B$5+2,1)</f>
        <v>0</v>
      </c>
      <c r="B1908" s="55" t="str">
        <f>INDEX('1月'!$A$1:$E$2000,ROW()-$B$5+2,2)&amp;IF(INDEX('1月'!$A$1:$E$2000,ROW()-$B$5+2,3)="","","／"&amp;INDEX('1月'!$A$1:$E$2000,ROW()-$B$5+2,3))</f>
        <v/>
      </c>
      <c r="C1908" s="57">
        <f>INDEX('1月'!$A$1:$E$2000,ROW()-$B$5+2,4)</f>
        <v>0</v>
      </c>
      <c r="D1908" s="64">
        <f>INDEX('1月'!$A$1:$E$2000,ROW()-$B$5+2,5)</f>
        <v>0</v>
      </c>
      <c r="E1908" s="65">
        <f>DATE(設定・集計!$B$2,INT(A1908/100),A1908-INT(A1908/100)*100)</f>
        <v>43799</v>
      </c>
      <c r="F1908" t="str">
        <f t="shared" si="58"/>
        <v/>
      </c>
      <c r="G1908" t="str">
        <f t="shared" si="59"/>
        <v/>
      </c>
    </row>
    <row r="1909" spans="1:7">
      <c r="A1909" s="57">
        <f>INDEX('1月'!$A$1:$E$2000,ROW()-$B$5+2,1)</f>
        <v>0</v>
      </c>
      <c r="B1909" s="55" t="str">
        <f>INDEX('1月'!$A$1:$E$2000,ROW()-$B$5+2,2)&amp;IF(INDEX('1月'!$A$1:$E$2000,ROW()-$B$5+2,3)="","","／"&amp;INDEX('1月'!$A$1:$E$2000,ROW()-$B$5+2,3))</f>
        <v/>
      </c>
      <c r="C1909" s="57">
        <f>INDEX('1月'!$A$1:$E$2000,ROW()-$B$5+2,4)</f>
        <v>0</v>
      </c>
      <c r="D1909" s="64">
        <f>INDEX('1月'!$A$1:$E$2000,ROW()-$B$5+2,5)</f>
        <v>0</v>
      </c>
      <c r="E1909" s="65">
        <f>DATE(設定・集計!$B$2,INT(A1909/100),A1909-INT(A1909/100)*100)</f>
        <v>43799</v>
      </c>
      <c r="F1909" t="str">
        <f t="shared" si="58"/>
        <v/>
      </c>
      <c r="G1909" t="str">
        <f t="shared" si="59"/>
        <v/>
      </c>
    </row>
    <row r="1910" spans="1:7">
      <c r="A1910" s="57">
        <f>INDEX('1月'!$A$1:$E$2000,ROW()-$B$5+2,1)</f>
        <v>0</v>
      </c>
      <c r="B1910" s="55" t="str">
        <f>INDEX('1月'!$A$1:$E$2000,ROW()-$B$5+2,2)&amp;IF(INDEX('1月'!$A$1:$E$2000,ROW()-$B$5+2,3)="","","／"&amp;INDEX('1月'!$A$1:$E$2000,ROW()-$B$5+2,3))</f>
        <v/>
      </c>
      <c r="C1910" s="57">
        <f>INDEX('1月'!$A$1:$E$2000,ROW()-$B$5+2,4)</f>
        <v>0</v>
      </c>
      <c r="D1910" s="64">
        <f>INDEX('1月'!$A$1:$E$2000,ROW()-$B$5+2,5)</f>
        <v>0</v>
      </c>
      <c r="E1910" s="65">
        <f>DATE(設定・集計!$B$2,INT(A1910/100),A1910-INT(A1910/100)*100)</f>
        <v>43799</v>
      </c>
      <c r="F1910" t="str">
        <f t="shared" si="58"/>
        <v/>
      </c>
      <c r="G1910" t="str">
        <f t="shared" si="59"/>
        <v/>
      </c>
    </row>
    <row r="1911" spans="1:7">
      <c r="A1911" s="57">
        <f>INDEX('1月'!$A$1:$E$2000,ROW()-$B$5+2,1)</f>
        <v>0</v>
      </c>
      <c r="B1911" s="55" t="str">
        <f>INDEX('1月'!$A$1:$E$2000,ROW()-$B$5+2,2)&amp;IF(INDEX('1月'!$A$1:$E$2000,ROW()-$B$5+2,3)="","","／"&amp;INDEX('1月'!$A$1:$E$2000,ROW()-$B$5+2,3))</f>
        <v/>
      </c>
      <c r="C1911" s="57">
        <f>INDEX('1月'!$A$1:$E$2000,ROW()-$B$5+2,4)</f>
        <v>0</v>
      </c>
      <c r="D1911" s="64">
        <f>INDEX('1月'!$A$1:$E$2000,ROW()-$B$5+2,5)</f>
        <v>0</v>
      </c>
      <c r="E1911" s="65">
        <f>DATE(設定・集計!$B$2,INT(A1911/100),A1911-INT(A1911/100)*100)</f>
        <v>43799</v>
      </c>
      <c r="F1911" t="str">
        <f t="shared" si="58"/>
        <v/>
      </c>
      <c r="G1911" t="str">
        <f t="shared" si="59"/>
        <v/>
      </c>
    </row>
    <row r="1912" spans="1:7">
      <c r="A1912" s="57">
        <f>INDEX('1月'!$A$1:$E$2000,ROW()-$B$5+2,1)</f>
        <v>0</v>
      </c>
      <c r="B1912" s="55" t="str">
        <f>INDEX('1月'!$A$1:$E$2000,ROW()-$B$5+2,2)&amp;IF(INDEX('1月'!$A$1:$E$2000,ROW()-$B$5+2,3)="","","／"&amp;INDEX('1月'!$A$1:$E$2000,ROW()-$B$5+2,3))</f>
        <v/>
      </c>
      <c r="C1912" s="57">
        <f>INDEX('1月'!$A$1:$E$2000,ROW()-$B$5+2,4)</f>
        <v>0</v>
      </c>
      <c r="D1912" s="64">
        <f>INDEX('1月'!$A$1:$E$2000,ROW()-$B$5+2,5)</f>
        <v>0</v>
      </c>
      <c r="E1912" s="65">
        <f>DATE(設定・集計!$B$2,INT(A1912/100),A1912-INT(A1912/100)*100)</f>
        <v>43799</v>
      </c>
      <c r="F1912" t="str">
        <f t="shared" si="58"/>
        <v/>
      </c>
      <c r="G1912" t="str">
        <f t="shared" si="59"/>
        <v/>
      </c>
    </row>
    <row r="1913" spans="1:7">
      <c r="A1913" s="57">
        <f>INDEX('1月'!$A$1:$E$2000,ROW()-$B$5+2,1)</f>
        <v>0</v>
      </c>
      <c r="B1913" s="55" t="str">
        <f>INDEX('1月'!$A$1:$E$2000,ROW()-$B$5+2,2)&amp;IF(INDEX('1月'!$A$1:$E$2000,ROW()-$B$5+2,3)="","","／"&amp;INDEX('1月'!$A$1:$E$2000,ROW()-$B$5+2,3))</f>
        <v/>
      </c>
      <c r="C1913" s="57">
        <f>INDEX('1月'!$A$1:$E$2000,ROW()-$B$5+2,4)</f>
        <v>0</v>
      </c>
      <c r="D1913" s="64">
        <f>INDEX('1月'!$A$1:$E$2000,ROW()-$B$5+2,5)</f>
        <v>0</v>
      </c>
      <c r="E1913" s="65">
        <f>DATE(設定・集計!$B$2,INT(A1913/100),A1913-INT(A1913/100)*100)</f>
        <v>43799</v>
      </c>
      <c r="F1913" t="str">
        <f t="shared" si="58"/>
        <v/>
      </c>
      <c r="G1913" t="str">
        <f t="shared" si="59"/>
        <v/>
      </c>
    </row>
    <row r="1914" spans="1:7">
      <c r="A1914" s="57">
        <f>INDEX('1月'!$A$1:$E$2000,ROW()-$B$5+2,1)</f>
        <v>0</v>
      </c>
      <c r="B1914" s="55" t="str">
        <f>INDEX('1月'!$A$1:$E$2000,ROW()-$B$5+2,2)&amp;IF(INDEX('1月'!$A$1:$E$2000,ROW()-$B$5+2,3)="","","／"&amp;INDEX('1月'!$A$1:$E$2000,ROW()-$B$5+2,3))</f>
        <v/>
      </c>
      <c r="C1914" s="57">
        <f>INDEX('1月'!$A$1:$E$2000,ROW()-$B$5+2,4)</f>
        <v>0</v>
      </c>
      <c r="D1914" s="64">
        <f>INDEX('1月'!$A$1:$E$2000,ROW()-$B$5+2,5)</f>
        <v>0</v>
      </c>
      <c r="E1914" s="65">
        <f>DATE(設定・集計!$B$2,INT(A1914/100),A1914-INT(A1914/100)*100)</f>
        <v>43799</v>
      </c>
      <c r="F1914" t="str">
        <f t="shared" si="58"/>
        <v/>
      </c>
      <c r="G1914" t="str">
        <f t="shared" si="59"/>
        <v/>
      </c>
    </row>
    <row r="1915" spans="1:7">
      <c r="A1915" s="57">
        <f>INDEX('1月'!$A$1:$E$2000,ROW()-$B$5+2,1)</f>
        <v>0</v>
      </c>
      <c r="B1915" s="55" t="str">
        <f>INDEX('1月'!$A$1:$E$2000,ROW()-$B$5+2,2)&amp;IF(INDEX('1月'!$A$1:$E$2000,ROW()-$B$5+2,3)="","","／"&amp;INDEX('1月'!$A$1:$E$2000,ROW()-$B$5+2,3))</f>
        <v/>
      </c>
      <c r="C1915" s="57">
        <f>INDEX('1月'!$A$1:$E$2000,ROW()-$B$5+2,4)</f>
        <v>0</v>
      </c>
      <c r="D1915" s="64">
        <f>INDEX('1月'!$A$1:$E$2000,ROW()-$B$5+2,5)</f>
        <v>0</v>
      </c>
      <c r="E1915" s="65">
        <f>DATE(設定・集計!$B$2,INT(A1915/100),A1915-INT(A1915/100)*100)</f>
        <v>43799</v>
      </c>
      <c r="F1915" t="str">
        <f t="shared" si="58"/>
        <v/>
      </c>
      <c r="G1915" t="str">
        <f t="shared" si="59"/>
        <v/>
      </c>
    </row>
    <row r="1916" spans="1:7">
      <c r="A1916" s="57">
        <f>INDEX('1月'!$A$1:$E$2000,ROW()-$B$5+2,1)</f>
        <v>0</v>
      </c>
      <c r="B1916" s="55" t="str">
        <f>INDEX('1月'!$A$1:$E$2000,ROW()-$B$5+2,2)&amp;IF(INDEX('1月'!$A$1:$E$2000,ROW()-$B$5+2,3)="","","／"&amp;INDEX('1月'!$A$1:$E$2000,ROW()-$B$5+2,3))</f>
        <v/>
      </c>
      <c r="C1916" s="57">
        <f>INDEX('1月'!$A$1:$E$2000,ROW()-$B$5+2,4)</f>
        <v>0</v>
      </c>
      <c r="D1916" s="64">
        <f>INDEX('1月'!$A$1:$E$2000,ROW()-$B$5+2,5)</f>
        <v>0</v>
      </c>
      <c r="E1916" s="65">
        <f>DATE(設定・集計!$B$2,INT(A1916/100),A1916-INT(A1916/100)*100)</f>
        <v>43799</v>
      </c>
      <c r="F1916" t="str">
        <f t="shared" si="58"/>
        <v/>
      </c>
      <c r="G1916" t="str">
        <f t="shared" si="59"/>
        <v/>
      </c>
    </row>
    <row r="1917" spans="1:7">
      <c r="A1917" s="57">
        <f>INDEX('1月'!$A$1:$E$2000,ROW()-$B$5+2,1)</f>
        <v>0</v>
      </c>
      <c r="B1917" s="55" t="str">
        <f>INDEX('1月'!$A$1:$E$2000,ROW()-$B$5+2,2)&amp;IF(INDEX('1月'!$A$1:$E$2000,ROW()-$B$5+2,3)="","","／"&amp;INDEX('1月'!$A$1:$E$2000,ROW()-$B$5+2,3))</f>
        <v/>
      </c>
      <c r="C1917" s="57">
        <f>INDEX('1月'!$A$1:$E$2000,ROW()-$B$5+2,4)</f>
        <v>0</v>
      </c>
      <c r="D1917" s="64">
        <f>INDEX('1月'!$A$1:$E$2000,ROW()-$B$5+2,5)</f>
        <v>0</v>
      </c>
      <c r="E1917" s="65">
        <f>DATE(設定・集計!$B$2,INT(A1917/100),A1917-INT(A1917/100)*100)</f>
        <v>43799</v>
      </c>
      <c r="F1917" t="str">
        <f t="shared" si="58"/>
        <v/>
      </c>
      <c r="G1917" t="str">
        <f t="shared" si="59"/>
        <v/>
      </c>
    </row>
    <row r="1918" spans="1:7">
      <c r="A1918" s="57">
        <f>INDEX('1月'!$A$1:$E$2000,ROW()-$B$5+2,1)</f>
        <v>0</v>
      </c>
      <c r="B1918" s="55" t="str">
        <f>INDEX('1月'!$A$1:$E$2000,ROW()-$B$5+2,2)&amp;IF(INDEX('1月'!$A$1:$E$2000,ROW()-$B$5+2,3)="","","／"&amp;INDEX('1月'!$A$1:$E$2000,ROW()-$B$5+2,3))</f>
        <v/>
      </c>
      <c r="C1918" s="57">
        <f>INDEX('1月'!$A$1:$E$2000,ROW()-$B$5+2,4)</f>
        <v>0</v>
      </c>
      <c r="D1918" s="64">
        <f>INDEX('1月'!$A$1:$E$2000,ROW()-$B$5+2,5)</f>
        <v>0</v>
      </c>
      <c r="E1918" s="65">
        <f>DATE(設定・集計!$B$2,INT(A1918/100),A1918-INT(A1918/100)*100)</f>
        <v>43799</v>
      </c>
      <c r="F1918" t="str">
        <f t="shared" si="58"/>
        <v/>
      </c>
      <c r="G1918" t="str">
        <f t="shared" si="59"/>
        <v/>
      </c>
    </row>
    <row r="1919" spans="1:7">
      <c r="A1919" s="57">
        <f>INDEX('1月'!$A$1:$E$2000,ROW()-$B$5+2,1)</f>
        <v>0</v>
      </c>
      <c r="B1919" s="55" t="str">
        <f>INDEX('1月'!$A$1:$E$2000,ROW()-$B$5+2,2)&amp;IF(INDEX('1月'!$A$1:$E$2000,ROW()-$B$5+2,3)="","","／"&amp;INDEX('1月'!$A$1:$E$2000,ROW()-$B$5+2,3))</f>
        <v/>
      </c>
      <c r="C1919" s="57">
        <f>INDEX('1月'!$A$1:$E$2000,ROW()-$B$5+2,4)</f>
        <v>0</v>
      </c>
      <c r="D1919" s="64">
        <f>INDEX('1月'!$A$1:$E$2000,ROW()-$B$5+2,5)</f>
        <v>0</v>
      </c>
      <c r="E1919" s="65">
        <f>DATE(設定・集計!$B$2,INT(A1919/100),A1919-INT(A1919/100)*100)</f>
        <v>43799</v>
      </c>
      <c r="F1919" t="str">
        <f t="shared" si="58"/>
        <v/>
      </c>
      <c r="G1919" t="str">
        <f t="shared" si="59"/>
        <v/>
      </c>
    </row>
    <row r="1920" spans="1:7">
      <c r="A1920" s="57">
        <f>INDEX('1月'!$A$1:$E$2000,ROW()-$B$5+2,1)</f>
        <v>0</v>
      </c>
      <c r="B1920" s="55" t="str">
        <f>INDEX('1月'!$A$1:$E$2000,ROW()-$B$5+2,2)&amp;IF(INDEX('1月'!$A$1:$E$2000,ROW()-$B$5+2,3)="","","／"&amp;INDEX('1月'!$A$1:$E$2000,ROW()-$B$5+2,3))</f>
        <v/>
      </c>
      <c r="C1920" s="57">
        <f>INDEX('1月'!$A$1:$E$2000,ROW()-$B$5+2,4)</f>
        <v>0</v>
      </c>
      <c r="D1920" s="64">
        <f>INDEX('1月'!$A$1:$E$2000,ROW()-$B$5+2,5)</f>
        <v>0</v>
      </c>
      <c r="E1920" s="65">
        <f>DATE(設定・集計!$B$2,INT(A1920/100),A1920-INT(A1920/100)*100)</f>
        <v>43799</v>
      </c>
      <c r="F1920" t="str">
        <f t="shared" si="58"/>
        <v/>
      </c>
      <c r="G1920" t="str">
        <f t="shared" si="59"/>
        <v/>
      </c>
    </row>
    <row r="1921" spans="1:7">
      <c r="A1921" s="57">
        <f>INDEX('1月'!$A$1:$E$2000,ROW()-$B$5+2,1)</f>
        <v>0</v>
      </c>
      <c r="B1921" s="55" t="str">
        <f>INDEX('1月'!$A$1:$E$2000,ROW()-$B$5+2,2)&amp;IF(INDEX('1月'!$A$1:$E$2000,ROW()-$B$5+2,3)="","","／"&amp;INDEX('1月'!$A$1:$E$2000,ROW()-$B$5+2,3))</f>
        <v/>
      </c>
      <c r="C1921" s="57">
        <f>INDEX('1月'!$A$1:$E$2000,ROW()-$B$5+2,4)</f>
        <v>0</v>
      </c>
      <c r="D1921" s="64">
        <f>INDEX('1月'!$A$1:$E$2000,ROW()-$B$5+2,5)</f>
        <v>0</v>
      </c>
      <c r="E1921" s="65">
        <f>DATE(設定・集計!$B$2,INT(A1921/100),A1921-INT(A1921/100)*100)</f>
        <v>43799</v>
      </c>
      <c r="F1921" t="str">
        <f t="shared" si="58"/>
        <v/>
      </c>
      <c r="G1921" t="str">
        <f t="shared" si="59"/>
        <v/>
      </c>
    </row>
    <row r="1922" spans="1:7">
      <c r="A1922" s="57">
        <f>INDEX('1月'!$A$1:$E$2000,ROW()-$B$5+2,1)</f>
        <v>0</v>
      </c>
      <c r="B1922" s="55" t="str">
        <f>INDEX('1月'!$A$1:$E$2000,ROW()-$B$5+2,2)&amp;IF(INDEX('1月'!$A$1:$E$2000,ROW()-$B$5+2,3)="","","／"&amp;INDEX('1月'!$A$1:$E$2000,ROW()-$B$5+2,3))</f>
        <v/>
      </c>
      <c r="C1922" s="57">
        <f>INDEX('1月'!$A$1:$E$2000,ROW()-$B$5+2,4)</f>
        <v>0</v>
      </c>
      <c r="D1922" s="64">
        <f>INDEX('1月'!$A$1:$E$2000,ROW()-$B$5+2,5)</f>
        <v>0</v>
      </c>
      <c r="E1922" s="65">
        <f>DATE(設定・集計!$B$2,INT(A1922/100),A1922-INT(A1922/100)*100)</f>
        <v>43799</v>
      </c>
      <c r="F1922" t="str">
        <f t="shared" si="58"/>
        <v/>
      </c>
      <c r="G1922" t="str">
        <f t="shared" si="59"/>
        <v/>
      </c>
    </row>
    <row r="1923" spans="1:7">
      <c r="A1923" s="57">
        <f>INDEX('1月'!$A$1:$E$2000,ROW()-$B$5+2,1)</f>
        <v>0</v>
      </c>
      <c r="B1923" s="55" t="str">
        <f>INDEX('1月'!$A$1:$E$2000,ROW()-$B$5+2,2)&amp;IF(INDEX('1月'!$A$1:$E$2000,ROW()-$B$5+2,3)="","","／"&amp;INDEX('1月'!$A$1:$E$2000,ROW()-$B$5+2,3))</f>
        <v/>
      </c>
      <c r="C1923" s="57">
        <f>INDEX('1月'!$A$1:$E$2000,ROW()-$B$5+2,4)</f>
        <v>0</v>
      </c>
      <c r="D1923" s="64">
        <f>INDEX('1月'!$A$1:$E$2000,ROW()-$B$5+2,5)</f>
        <v>0</v>
      </c>
      <c r="E1923" s="65">
        <f>DATE(設定・集計!$B$2,INT(A1923/100),A1923-INT(A1923/100)*100)</f>
        <v>43799</v>
      </c>
      <c r="F1923" t="str">
        <f t="shared" si="58"/>
        <v/>
      </c>
      <c r="G1923" t="str">
        <f t="shared" si="59"/>
        <v/>
      </c>
    </row>
    <row r="1924" spans="1:7">
      <c r="A1924" s="57">
        <f>INDEX('1月'!$A$1:$E$2000,ROW()-$B$5+2,1)</f>
        <v>0</v>
      </c>
      <c r="B1924" s="55" t="str">
        <f>INDEX('1月'!$A$1:$E$2000,ROW()-$B$5+2,2)&amp;IF(INDEX('1月'!$A$1:$E$2000,ROW()-$B$5+2,3)="","","／"&amp;INDEX('1月'!$A$1:$E$2000,ROW()-$B$5+2,3))</f>
        <v/>
      </c>
      <c r="C1924" s="57">
        <f>INDEX('1月'!$A$1:$E$2000,ROW()-$B$5+2,4)</f>
        <v>0</v>
      </c>
      <c r="D1924" s="64">
        <f>INDEX('1月'!$A$1:$E$2000,ROW()-$B$5+2,5)</f>
        <v>0</v>
      </c>
      <c r="E1924" s="65">
        <f>DATE(設定・集計!$B$2,INT(A1924/100),A1924-INT(A1924/100)*100)</f>
        <v>43799</v>
      </c>
      <c r="F1924" t="str">
        <f t="shared" si="58"/>
        <v/>
      </c>
      <c r="G1924" t="str">
        <f t="shared" si="59"/>
        <v/>
      </c>
    </row>
    <row r="1925" spans="1:7">
      <c r="A1925" s="57">
        <f>INDEX('1月'!$A$1:$E$2000,ROW()-$B$5+2,1)</f>
        <v>0</v>
      </c>
      <c r="B1925" s="55" t="str">
        <f>INDEX('1月'!$A$1:$E$2000,ROW()-$B$5+2,2)&amp;IF(INDEX('1月'!$A$1:$E$2000,ROW()-$B$5+2,3)="","","／"&amp;INDEX('1月'!$A$1:$E$2000,ROW()-$B$5+2,3))</f>
        <v/>
      </c>
      <c r="C1925" s="57">
        <f>INDEX('1月'!$A$1:$E$2000,ROW()-$B$5+2,4)</f>
        <v>0</v>
      </c>
      <c r="D1925" s="64">
        <f>INDEX('1月'!$A$1:$E$2000,ROW()-$B$5+2,5)</f>
        <v>0</v>
      </c>
      <c r="E1925" s="65">
        <f>DATE(設定・集計!$B$2,INT(A1925/100),A1925-INT(A1925/100)*100)</f>
        <v>43799</v>
      </c>
      <c r="F1925" t="str">
        <f t="shared" si="58"/>
        <v/>
      </c>
      <c r="G1925" t="str">
        <f t="shared" si="59"/>
        <v/>
      </c>
    </row>
    <row r="1926" spans="1:7">
      <c r="A1926" s="57">
        <f>INDEX('1月'!$A$1:$E$2000,ROW()-$B$5+2,1)</f>
        <v>0</v>
      </c>
      <c r="B1926" s="55" t="str">
        <f>INDEX('1月'!$A$1:$E$2000,ROW()-$B$5+2,2)&amp;IF(INDEX('1月'!$A$1:$E$2000,ROW()-$B$5+2,3)="","","／"&amp;INDEX('1月'!$A$1:$E$2000,ROW()-$B$5+2,3))</f>
        <v/>
      </c>
      <c r="C1926" s="57">
        <f>INDEX('1月'!$A$1:$E$2000,ROW()-$B$5+2,4)</f>
        <v>0</v>
      </c>
      <c r="D1926" s="64">
        <f>INDEX('1月'!$A$1:$E$2000,ROW()-$B$5+2,5)</f>
        <v>0</v>
      </c>
      <c r="E1926" s="65">
        <f>DATE(設定・集計!$B$2,INT(A1926/100),A1926-INT(A1926/100)*100)</f>
        <v>43799</v>
      </c>
      <c r="F1926" t="str">
        <f t="shared" si="58"/>
        <v/>
      </c>
      <c r="G1926" t="str">
        <f t="shared" si="59"/>
        <v/>
      </c>
    </row>
    <row r="1927" spans="1:7">
      <c r="A1927" s="57">
        <f>INDEX('1月'!$A$1:$E$2000,ROW()-$B$5+2,1)</f>
        <v>0</v>
      </c>
      <c r="B1927" s="55" t="str">
        <f>INDEX('1月'!$A$1:$E$2000,ROW()-$B$5+2,2)&amp;IF(INDEX('1月'!$A$1:$E$2000,ROW()-$B$5+2,3)="","","／"&amp;INDEX('1月'!$A$1:$E$2000,ROW()-$B$5+2,3))</f>
        <v/>
      </c>
      <c r="C1927" s="57">
        <f>INDEX('1月'!$A$1:$E$2000,ROW()-$B$5+2,4)</f>
        <v>0</v>
      </c>
      <c r="D1927" s="64">
        <f>INDEX('1月'!$A$1:$E$2000,ROW()-$B$5+2,5)</f>
        <v>0</v>
      </c>
      <c r="E1927" s="65">
        <f>DATE(設定・集計!$B$2,INT(A1927/100),A1927-INT(A1927/100)*100)</f>
        <v>43799</v>
      </c>
      <c r="F1927" t="str">
        <f t="shared" si="58"/>
        <v/>
      </c>
      <c r="G1927" t="str">
        <f t="shared" si="59"/>
        <v/>
      </c>
    </row>
    <row r="1928" spans="1:7">
      <c r="A1928" s="57">
        <f>INDEX('1月'!$A$1:$E$2000,ROW()-$B$5+2,1)</f>
        <v>0</v>
      </c>
      <c r="B1928" s="55" t="str">
        <f>INDEX('1月'!$A$1:$E$2000,ROW()-$B$5+2,2)&amp;IF(INDEX('1月'!$A$1:$E$2000,ROW()-$B$5+2,3)="","","／"&amp;INDEX('1月'!$A$1:$E$2000,ROW()-$B$5+2,3))</f>
        <v/>
      </c>
      <c r="C1928" s="57">
        <f>INDEX('1月'!$A$1:$E$2000,ROW()-$B$5+2,4)</f>
        <v>0</v>
      </c>
      <c r="D1928" s="64">
        <f>INDEX('1月'!$A$1:$E$2000,ROW()-$B$5+2,5)</f>
        <v>0</v>
      </c>
      <c r="E1928" s="65">
        <f>DATE(設定・集計!$B$2,INT(A1928/100),A1928-INT(A1928/100)*100)</f>
        <v>43799</v>
      </c>
      <c r="F1928" t="str">
        <f t="shared" si="58"/>
        <v/>
      </c>
      <c r="G1928" t="str">
        <f t="shared" si="59"/>
        <v/>
      </c>
    </row>
    <row r="1929" spans="1:7">
      <c r="A1929" s="57">
        <f>INDEX('1月'!$A$1:$E$2000,ROW()-$B$5+2,1)</f>
        <v>0</v>
      </c>
      <c r="B1929" s="55" t="str">
        <f>INDEX('1月'!$A$1:$E$2000,ROW()-$B$5+2,2)&amp;IF(INDEX('1月'!$A$1:$E$2000,ROW()-$B$5+2,3)="","","／"&amp;INDEX('1月'!$A$1:$E$2000,ROW()-$B$5+2,3))</f>
        <v/>
      </c>
      <c r="C1929" s="57">
        <f>INDEX('1月'!$A$1:$E$2000,ROW()-$B$5+2,4)</f>
        <v>0</v>
      </c>
      <c r="D1929" s="64">
        <f>INDEX('1月'!$A$1:$E$2000,ROW()-$B$5+2,5)</f>
        <v>0</v>
      </c>
      <c r="E1929" s="65">
        <f>DATE(設定・集計!$B$2,INT(A1929/100),A1929-INT(A1929/100)*100)</f>
        <v>43799</v>
      </c>
      <c r="F1929" t="str">
        <f t="shared" si="58"/>
        <v/>
      </c>
      <c r="G1929" t="str">
        <f t="shared" si="59"/>
        <v/>
      </c>
    </row>
    <row r="1930" spans="1:7">
      <c r="A1930" s="57">
        <f>INDEX('1月'!$A$1:$E$2000,ROW()-$B$5+2,1)</f>
        <v>0</v>
      </c>
      <c r="B1930" s="55" t="str">
        <f>INDEX('1月'!$A$1:$E$2000,ROW()-$B$5+2,2)&amp;IF(INDEX('1月'!$A$1:$E$2000,ROW()-$B$5+2,3)="","","／"&amp;INDEX('1月'!$A$1:$E$2000,ROW()-$B$5+2,3))</f>
        <v/>
      </c>
      <c r="C1930" s="57">
        <f>INDEX('1月'!$A$1:$E$2000,ROW()-$B$5+2,4)</f>
        <v>0</v>
      </c>
      <c r="D1930" s="64">
        <f>INDEX('1月'!$A$1:$E$2000,ROW()-$B$5+2,5)</f>
        <v>0</v>
      </c>
      <c r="E1930" s="65">
        <f>DATE(設定・集計!$B$2,INT(A1930/100),A1930-INT(A1930/100)*100)</f>
        <v>43799</v>
      </c>
      <c r="F1930" t="str">
        <f t="shared" si="58"/>
        <v/>
      </c>
      <c r="G1930" t="str">
        <f t="shared" si="59"/>
        <v/>
      </c>
    </row>
    <row r="1931" spans="1:7">
      <c r="A1931" s="57">
        <f>INDEX('1月'!$A$1:$E$2000,ROW()-$B$5+2,1)</f>
        <v>0</v>
      </c>
      <c r="B1931" s="55" t="str">
        <f>INDEX('1月'!$A$1:$E$2000,ROW()-$B$5+2,2)&amp;IF(INDEX('1月'!$A$1:$E$2000,ROW()-$B$5+2,3)="","","／"&amp;INDEX('1月'!$A$1:$E$2000,ROW()-$B$5+2,3))</f>
        <v/>
      </c>
      <c r="C1931" s="57">
        <f>INDEX('1月'!$A$1:$E$2000,ROW()-$B$5+2,4)</f>
        <v>0</v>
      </c>
      <c r="D1931" s="64">
        <f>INDEX('1月'!$A$1:$E$2000,ROW()-$B$5+2,5)</f>
        <v>0</v>
      </c>
      <c r="E1931" s="65">
        <f>DATE(設定・集計!$B$2,INT(A1931/100),A1931-INT(A1931/100)*100)</f>
        <v>43799</v>
      </c>
      <c r="F1931" t="str">
        <f t="shared" si="58"/>
        <v/>
      </c>
      <c r="G1931" t="str">
        <f t="shared" si="59"/>
        <v/>
      </c>
    </row>
    <row r="1932" spans="1:7">
      <c r="A1932" s="57">
        <f>INDEX('1月'!$A$1:$E$2000,ROW()-$B$5+2,1)</f>
        <v>0</v>
      </c>
      <c r="B1932" s="55" t="str">
        <f>INDEX('1月'!$A$1:$E$2000,ROW()-$B$5+2,2)&amp;IF(INDEX('1月'!$A$1:$E$2000,ROW()-$B$5+2,3)="","","／"&amp;INDEX('1月'!$A$1:$E$2000,ROW()-$B$5+2,3))</f>
        <v/>
      </c>
      <c r="C1932" s="57">
        <f>INDEX('1月'!$A$1:$E$2000,ROW()-$B$5+2,4)</f>
        <v>0</v>
      </c>
      <c r="D1932" s="64">
        <f>INDEX('1月'!$A$1:$E$2000,ROW()-$B$5+2,5)</f>
        <v>0</v>
      </c>
      <c r="E1932" s="65">
        <f>DATE(設定・集計!$B$2,INT(A1932/100),A1932-INT(A1932/100)*100)</f>
        <v>43799</v>
      </c>
      <c r="F1932" t="str">
        <f t="shared" si="58"/>
        <v/>
      </c>
      <c r="G1932" t="str">
        <f t="shared" si="59"/>
        <v/>
      </c>
    </row>
    <row r="1933" spans="1:7">
      <c r="A1933" s="57">
        <f>INDEX('1月'!$A$1:$E$2000,ROW()-$B$5+2,1)</f>
        <v>0</v>
      </c>
      <c r="B1933" s="55" t="str">
        <f>INDEX('1月'!$A$1:$E$2000,ROW()-$B$5+2,2)&amp;IF(INDEX('1月'!$A$1:$E$2000,ROW()-$B$5+2,3)="","","／"&amp;INDEX('1月'!$A$1:$E$2000,ROW()-$B$5+2,3))</f>
        <v/>
      </c>
      <c r="C1933" s="57">
        <f>INDEX('1月'!$A$1:$E$2000,ROW()-$B$5+2,4)</f>
        <v>0</v>
      </c>
      <c r="D1933" s="64">
        <f>INDEX('1月'!$A$1:$E$2000,ROW()-$B$5+2,5)</f>
        <v>0</v>
      </c>
      <c r="E1933" s="65">
        <f>DATE(設定・集計!$B$2,INT(A1933/100),A1933-INT(A1933/100)*100)</f>
        <v>43799</v>
      </c>
      <c r="F1933" t="str">
        <f t="shared" si="58"/>
        <v/>
      </c>
      <c r="G1933" t="str">
        <f t="shared" si="59"/>
        <v/>
      </c>
    </row>
    <row r="1934" spans="1:7">
      <c r="A1934" s="57">
        <f>INDEX('1月'!$A$1:$E$2000,ROW()-$B$5+2,1)</f>
        <v>0</v>
      </c>
      <c r="B1934" s="55" t="str">
        <f>INDEX('1月'!$A$1:$E$2000,ROW()-$B$5+2,2)&amp;IF(INDEX('1月'!$A$1:$E$2000,ROW()-$B$5+2,3)="","","／"&amp;INDEX('1月'!$A$1:$E$2000,ROW()-$B$5+2,3))</f>
        <v/>
      </c>
      <c r="C1934" s="57">
        <f>INDEX('1月'!$A$1:$E$2000,ROW()-$B$5+2,4)</f>
        <v>0</v>
      </c>
      <c r="D1934" s="64">
        <f>INDEX('1月'!$A$1:$E$2000,ROW()-$B$5+2,5)</f>
        <v>0</v>
      </c>
      <c r="E1934" s="65">
        <f>DATE(設定・集計!$B$2,INT(A1934/100),A1934-INT(A1934/100)*100)</f>
        <v>43799</v>
      </c>
      <c r="F1934" t="str">
        <f t="shared" si="58"/>
        <v/>
      </c>
      <c r="G1934" t="str">
        <f t="shared" si="59"/>
        <v/>
      </c>
    </row>
    <row r="1935" spans="1:7">
      <c r="A1935" s="57">
        <f>INDEX('1月'!$A$1:$E$2000,ROW()-$B$5+2,1)</f>
        <v>0</v>
      </c>
      <c r="B1935" s="55" t="str">
        <f>INDEX('1月'!$A$1:$E$2000,ROW()-$B$5+2,2)&amp;IF(INDEX('1月'!$A$1:$E$2000,ROW()-$B$5+2,3)="","","／"&amp;INDEX('1月'!$A$1:$E$2000,ROW()-$B$5+2,3))</f>
        <v/>
      </c>
      <c r="C1935" s="57">
        <f>INDEX('1月'!$A$1:$E$2000,ROW()-$B$5+2,4)</f>
        <v>0</v>
      </c>
      <c r="D1935" s="64">
        <f>INDEX('1月'!$A$1:$E$2000,ROW()-$B$5+2,5)</f>
        <v>0</v>
      </c>
      <c r="E1935" s="65">
        <f>DATE(設定・集計!$B$2,INT(A1935/100),A1935-INT(A1935/100)*100)</f>
        <v>43799</v>
      </c>
      <c r="F1935" t="str">
        <f t="shared" si="58"/>
        <v/>
      </c>
      <c r="G1935" t="str">
        <f t="shared" si="59"/>
        <v/>
      </c>
    </row>
    <row r="1936" spans="1:7">
      <c r="A1936" s="57">
        <f>INDEX('1月'!$A$1:$E$2000,ROW()-$B$5+2,1)</f>
        <v>0</v>
      </c>
      <c r="B1936" s="55" t="str">
        <f>INDEX('1月'!$A$1:$E$2000,ROW()-$B$5+2,2)&amp;IF(INDEX('1月'!$A$1:$E$2000,ROW()-$B$5+2,3)="","","／"&amp;INDEX('1月'!$A$1:$E$2000,ROW()-$B$5+2,3))</f>
        <v/>
      </c>
      <c r="C1936" s="57">
        <f>INDEX('1月'!$A$1:$E$2000,ROW()-$B$5+2,4)</f>
        <v>0</v>
      </c>
      <c r="D1936" s="64">
        <f>INDEX('1月'!$A$1:$E$2000,ROW()-$B$5+2,5)</f>
        <v>0</v>
      </c>
      <c r="E1936" s="65">
        <f>DATE(設定・集計!$B$2,INT(A1936/100),A1936-INT(A1936/100)*100)</f>
        <v>43799</v>
      </c>
      <c r="F1936" t="str">
        <f t="shared" si="58"/>
        <v/>
      </c>
      <c r="G1936" t="str">
        <f t="shared" si="59"/>
        <v/>
      </c>
    </row>
    <row r="1937" spans="1:7">
      <c r="A1937" s="57">
        <f>INDEX('1月'!$A$1:$E$2000,ROW()-$B$5+2,1)</f>
        <v>0</v>
      </c>
      <c r="B1937" s="55" t="str">
        <f>INDEX('1月'!$A$1:$E$2000,ROW()-$B$5+2,2)&amp;IF(INDEX('1月'!$A$1:$E$2000,ROW()-$B$5+2,3)="","","／"&amp;INDEX('1月'!$A$1:$E$2000,ROW()-$B$5+2,3))</f>
        <v/>
      </c>
      <c r="C1937" s="57">
        <f>INDEX('1月'!$A$1:$E$2000,ROW()-$B$5+2,4)</f>
        <v>0</v>
      </c>
      <c r="D1937" s="64">
        <f>INDEX('1月'!$A$1:$E$2000,ROW()-$B$5+2,5)</f>
        <v>0</v>
      </c>
      <c r="E1937" s="65">
        <f>DATE(設定・集計!$B$2,INT(A1937/100),A1937-INT(A1937/100)*100)</f>
        <v>43799</v>
      </c>
      <c r="F1937" t="str">
        <f t="shared" si="58"/>
        <v/>
      </c>
      <c r="G1937" t="str">
        <f t="shared" si="59"/>
        <v/>
      </c>
    </row>
    <row r="1938" spans="1:7">
      <c r="A1938" s="57">
        <f>INDEX('1月'!$A$1:$E$2000,ROW()-$B$5+2,1)</f>
        <v>0</v>
      </c>
      <c r="B1938" s="55" t="str">
        <f>INDEX('1月'!$A$1:$E$2000,ROW()-$B$5+2,2)&amp;IF(INDEX('1月'!$A$1:$E$2000,ROW()-$B$5+2,3)="","","／"&amp;INDEX('1月'!$A$1:$E$2000,ROW()-$B$5+2,3))</f>
        <v/>
      </c>
      <c r="C1938" s="57">
        <f>INDEX('1月'!$A$1:$E$2000,ROW()-$B$5+2,4)</f>
        <v>0</v>
      </c>
      <c r="D1938" s="64">
        <f>INDEX('1月'!$A$1:$E$2000,ROW()-$B$5+2,5)</f>
        <v>0</v>
      </c>
      <c r="E1938" s="65">
        <f>DATE(設定・集計!$B$2,INT(A1938/100),A1938-INT(A1938/100)*100)</f>
        <v>43799</v>
      </c>
      <c r="F1938" t="str">
        <f t="shared" si="58"/>
        <v/>
      </c>
      <c r="G1938" t="str">
        <f t="shared" si="59"/>
        <v/>
      </c>
    </row>
    <row r="1939" spans="1:7">
      <c r="A1939" s="57">
        <f>INDEX('1月'!$A$1:$E$2000,ROW()-$B$5+2,1)</f>
        <v>0</v>
      </c>
      <c r="B1939" s="55" t="str">
        <f>INDEX('1月'!$A$1:$E$2000,ROW()-$B$5+2,2)&amp;IF(INDEX('1月'!$A$1:$E$2000,ROW()-$B$5+2,3)="","","／"&amp;INDEX('1月'!$A$1:$E$2000,ROW()-$B$5+2,3))</f>
        <v/>
      </c>
      <c r="C1939" s="57">
        <f>INDEX('1月'!$A$1:$E$2000,ROW()-$B$5+2,4)</f>
        <v>0</v>
      </c>
      <c r="D1939" s="64">
        <f>INDEX('1月'!$A$1:$E$2000,ROW()-$B$5+2,5)</f>
        <v>0</v>
      </c>
      <c r="E1939" s="65">
        <f>DATE(設定・集計!$B$2,INT(A1939/100),A1939-INT(A1939/100)*100)</f>
        <v>43799</v>
      </c>
      <c r="F1939" t="str">
        <f t="shared" si="58"/>
        <v/>
      </c>
      <c r="G1939" t="str">
        <f t="shared" si="59"/>
        <v/>
      </c>
    </row>
    <row r="1940" spans="1:7">
      <c r="A1940" s="57">
        <f>INDEX('1月'!$A$1:$E$2000,ROW()-$B$5+2,1)</f>
        <v>0</v>
      </c>
      <c r="B1940" s="55" t="str">
        <f>INDEX('1月'!$A$1:$E$2000,ROW()-$B$5+2,2)&amp;IF(INDEX('1月'!$A$1:$E$2000,ROW()-$B$5+2,3)="","","／"&amp;INDEX('1月'!$A$1:$E$2000,ROW()-$B$5+2,3))</f>
        <v/>
      </c>
      <c r="C1940" s="57">
        <f>INDEX('1月'!$A$1:$E$2000,ROW()-$B$5+2,4)</f>
        <v>0</v>
      </c>
      <c r="D1940" s="64">
        <f>INDEX('1月'!$A$1:$E$2000,ROW()-$B$5+2,5)</f>
        <v>0</v>
      </c>
      <c r="E1940" s="65">
        <f>DATE(設定・集計!$B$2,INT(A1940/100),A1940-INT(A1940/100)*100)</f>
        <v>43799</v>
      </c>
      <c r="F1940" t="str">
        <f t="shared" si="58"/>
        <v/>
      </c>
      <c r="G1940" t="str">
        <f t="shared" si="59"/>
        <v/>
      </c>
    </row>
    <row r="1941" spans="1:7">
      <c r="A1941" s="57">
        <f>INDEX('1月'!$A$1:$E$2000,ROW()-$B$5+2,1)</f>
        <v>0</v>
      </c>
      <c r="B1941" s="55" t="str">
        <f>INDEX('1月'!$A$1:$E$2000,ROW()-$B$5+2,2)&amp;IF(INDEX('1月'!$A$1:$E$2000,ROW()-$B$5+2,3)="","","／"&amp;INDEX('1月'!$A$1:$E$2000,ROW()-$B$5+2,3))</f>
        <v/>
      </c>
      <c r="C1941" s="57">
        <f>INDEX('1月'!$A$1:$E$2000,ROW()-$B$5+2,4)</f>
        <v>0</v>
      </c>
      <c r="D1941" s="64">
        <f>INDEX('1月'!$A$1:$E$2000,ROW()-$B$5+2,5)</f>
        <v>0</v>
      </c>
      <c r="E1941" s="65">
        <f>DATE(設定・集計!$B$2,INT(A1941/100),A1941-INT(A1941/100)*100)</f>
        <v>43799</v>
      </c>
      <c r="F1941" t="str">
        <f t="shared" si="58"/>
        <v/>
      </c>
      <c r="G1941" t="str">
        <f t="shared" si="59"/>
        <v/>
      </c>
    </row>
    <row r="1942" spans="1:7">
      <c r="A1942" s="57">
        <f>INDEX('1月'!$A$1:$E$2000,ROW()-$B$5+2,1)</f>
        <v>0</v>
      </c>
      <c r="B1942" s="55" t="str">
        <f>INDEX('1月'!$A$1:$E$2000,ROW()-$B$5+2,2)&amp;IF(INDEX('1月'!$A$1:$E$2000,ROW()-$B$5+2,3)="","","／"&amp;INDEX('1月'!$A$1:$E$2000,ROW()-$B$5+2,3))</f>
        <v/>
      </c>
      <c r="C1942" s="57">
        <f>INDEX('1月'!$A$1:$E$2000,ROW()-$B$5+2,4)</f>
        <v>0</v>
      </c>
      <c r="D1942" s="64">
        <f>INDEX('1月'!$A$1:$E$2000,ROW()-$B$5+2,5)</f>
        <v>0</v>
      </c>
      <c r="E1942" s="65">
        <f>DATE(設定・集計!$B$2,INT(A1942/100),A1942-INT(A1942/100)*100)</f>
        <v>43799</v>
      </c>
      <c r="F1942" t="str">
        <f t="shared" si="58"/>
        <v/>
      </c>
      <c r="G1942" t="str">
        <f t="shared" si="59"/>
        <v/>
      </c>
    </row>
    <row r="1943" spans="1:7">
      <c r="A1943" s="57">
        <f>INDEX('1月'!$A$1:$E$2000,ROW()-$B$5+2,1)</f>
        <v>0</v>
      </c>
      <c r="B1943" s="55" t="str">
        <f>INDEX('1月'!$A$1:$E$2000,ROW()-$B$5+2,2)&amp;IF(INDEX('1月'!$A$1:$E$2000,ROW()-$B$5+2,3)="","","／"&amp;INDEX('1月'!$A$1:$E$2000,ROW()-$B$5+2,3))</f>
        <v/>
      </c>
      <c r="C1943" s="57">
        <f>INDEX('1月'!$A$1:$E$2000,ROW()-$B$5+2,4)</f>
        <v>0</v>
      </c>
      <c r="D1943" s="64">
        <f>INDEX('1月'!$A$1:$E$2000,ROW()-$B$5+2,5)</f>
        <v>0</v>
      </c>
      <c r="E1943" s="65">
        <f>DATE(設定・集計!$B$2,INT(A1943/100),A1943-INT(A1943/100)*100)</f>
        <v>43799</v>
      </c>
      <c r="F1943" t="str">
        <f t="shared" si="58"/>
        <v/>
      </c>
      <c r="G1943" t="str">
        <f t="shared" si="59"/>
        <v/>
      </c>
    </row>
    <row r="1944" spans="1:7">
      <c r="A1944" s="57">
        <f>INDEX('1月'!$A$1:$E$2000,ROW()-$B$5+2,1)</f>
        <v>0</v>
      </c>
      <c r="B1944" s="55" t="str">
        <f>INDEX('1月'!$A$1:$E$2000,ROW()-$B$5+2,2)&amp;IF(INDEX('1月'!$A$1:$E$2000,ROW()-$B$5+2,3)="","","／"&amp;INDEX('1月'!$A$1:$E$2000,ROW()-$B$5+2,3))</f>
        <v/>
      </c>
      <c r="C1944" s="57">
        <f>INDEX('1月'!$A$1:$E$2000,ROW()-$B$5+2,4)</f>
        <v>0</v>
      </c>
      <c r="D1944" s="64">
        <f>INDEX('1月'!$A$1:$E$2000,ROW()-$B$5+2,5)</f>
        <v>0</v>
      </c>
      <c r="E1944" s="65">
        <f>DATE(設定・集計!$B$2,INT(A1944/100),A1944-INT(A1944/100)*100)</f>
        <v>43799</v>
      </c>
      <c r="F1944" t="str">
        <f t="shared" si="58"/>
        <v/>
      </c>
      <c r="G1944" t="str">
        <f t="shared" si="59"/>
        <v/>
      </c>
    </row>
    <row r="1945" spans="1:7">
      <c r="A1945" s="57">
        <f>INDEX('1月'!$A$1:$E$2000,ROW()-$B$5+2,1)</f>
        <v>0</v>
      </c>
      <c r="B1945" s="55" t="str">
        <f>INDEX('1月'!$A$1:$E$2000,ROW()-$B$5+2,2)&amp;IF(INDEX('1月'!$A$1:$E$2000,ROW()-$B$5+2,3)="","","／"&amp;INDEX('1月'!$A$1:$E$2000,ROW()-$B$5+2,3))</f>
        <v/>
      </c>
      <c r="C1945" s="57">
        <f>INDEX('1月'!$A$1:$E$2000,ROW()-$B$5+2,4)</f>
        <v>0</v>
      </c>
      <c r="D1945" s="64">
        <f>INDEX('1月'!$A$1:$E$2000,ROW()-$B$5+2,5)</f>
        <v>0</v>
      </c>
      <c r="E1945" s="65">
        <f>DATE(設定・集計!$B$2,INT(A1945/100),A1945-INT(A1945/100)*100)</f>
        <v>43799</v>
      </c>
      <c r="F1945" t="str">
        <f t="shared" si="58"/>
        <v/>
      </c>
      <c r="G1945" t="str">
        <f t="shared" si="59"/>
        <v/>
      </c>
    </row>
    <row r="1946" spans="1:7">
      <c r="A1946" s="57">
        <f>INDEX('1月'!$A$1:$E$2000,ROW()-$B$5+2,1)</f>
        <v>0</v>
      </c>
      <c r="B1946" s="55" t="str">
        <f>INDEX('1月'!$A$1:$E$2000,ROW()-$B$5+2,2)&amp;IF(INDEX('1月'!$A$1:$E$2000,ROW()-$B$5+2,3)="","","／"&amp;INDEX('1月'!$A$1:$E$2000,ROW()-$B$5+2,3))</f>
        <v/>
      </c>
      <c r="C1946" s="57">
        <f>INDEX('1月'!$A$1:$E$2000,ROW()-$B$5+2,4)</f>
        <v>0</v>
      </c>
      <c r="D1946" s="64">
        <f>INDEX('1月'!$A$1:$E$2000,ROW()-$B$5+2,5)</f>
        <v>0</v>
      </c>
      <c r="E1946" s="65">
        <f>DATE(設定・集計!$B$2,INT(A1946/100),A1946-INT(A1946/100)*100)</f>
        <v>43799</v>
      </c>
      <c r="F1946" t="str">
        <f t="shared" si="58"/>
        <v/>
      </c>
      <c r="G1946" t="str">
        <f t="shared" si="59"/>
        <v/>
      </c>
    </row>
    <row r="1947" spans="1:7">
      <c r="A1947" s="57">
        <f>INDEX('1月'!$A$1:$E$2000,ROW()-$B$5+2,1)</f>
        <v>0</v>
      </c>
      <c r="B1947" s="55" t="str">
        <f>INDEX('1月'!$A$1:$E$2000,ROW()-$B$5+2,2)&amp;IF(INDEX('1月'!$A$1:$E$2000,ROW()-$B$5+2,3)="","","／"&amp;INDEX('1月'!$A$1:$E$2000,ROW()-$B$5+2,3))</f>
        <v/>
      </c>
      <c r="C1947" s="57">
        <f>INDEX('1月'!$A$1:$E$2000,ROW()-$B$5+2,4)</f>
        <v>0</v>
      </c>
      <c r="D1947" s="64">
        <f>INDEX('1月'!$A$1:$E$2000,ROW()-$B$5+2,5)</f>
        <v>0</v>
      </c>
      <c r="E1947" s="65">
        <f>DATE(設定・集計!$B$2,INT(A1947/100),A1947-INT(A1947/100)*100)</f>
        <v>43799</v>
      </c>
      <c r="F1947" t="str">
        <f t="shared" si="58"/>
        <v/>
      </c>
      <c r="G1947" t="str">
        <f t="shared" si="59"/>
        <v/>
      </c>
    </row>
    <row r="1948" spans="1:7">
      <c r="A1948" s="57">
        <f>INDEX('1月'!$A$1:$E$2000,ROW()-$B$5+2,1)</f>
        <v>0</v>
      </c>
      <c r="B1948" s="55" t="str">
        <f>INDEX('1月'!$A$1:$E$2000,ROW()-$B$5+2,2)&amp;IF(INDEX('1月'!$A$1:$E$2000,ROW()-$B$5+2,3)="","","／"&amp;INDEX('1月'!$A$1:$E$2000,ROW()-$B$5+2,3))</f>
        <v/>
      </c>
      <c r="C1948" s="57">
        <f>INDEX('1月'!$A$1:$E$2000,ROW()-$B$5+2,4)</f>
        <v>0</v>
      </c>
      <c r="D1948" s="64">
        <f>INDEX('1月'!$A$1:$E$2000,ROW()-$B$5+2,5)</f>
        <v>0</v>
      </c>
      <c r="E1948" s="65">
        <f>DATE(設定・集計!$B$2,INT(A1948/100),A1948-INT(A1948/100)*100)</f>
        <v>43799</v>
      </c>
      <c r="F1948" t="str">
        <f t="shared" si="58"/>
        <v/>
      </c>
      <c r="G1948" t="str">
        <f t="shared" si="59"/>
        <v/>
      </c>
    </row>
    <row r="1949" spans="1:7">
      <c r="A1949" s="57">
        <f>INDEX('1月'!$A$1:$E$2000,ROW()-$B$5+2,1)</f>
        <v>0</v>
      </c>
      <c r="B1949" s="55" t="str">
        <f>INDEX('1月'!$A$1:$E$2000,ROW()-$B$5+2,2)&amp;IF(INDEX('1月'!$A$1:$E$2000,ROW()-$B$5+2,3)="","","／"&amp;INDEX('1月'!$A$1:$E$2000,ROW()-$B$5+2,3))</f>
        <v/>
      </c>
      <c r="C1949" s="57">
        <f>INDEX('1月'!$A$1:$E$2000,ROW()-$B$5+2,4)</f>
        <v>0</v>
      </c>
      <c r="D1949" s="64">
        <f>INDEX('1月'!$A$1:$E$2000,ROW()-$B$5+2,5)</f>
        <v>0</v>
      </c>
      <c r="E1949" s="65">
        <f>DATE(設定・集計!$B$2,INT(A1949/100),A1949-INT(A1949/100)*100)</f>
        <v>43799</v>
      </c>
      <c r="F1949" t="str">
        <f t="shared" si="58"/>
        <v/>
      </c>
      <c r="G1949" t="str">
        <f t="shared" si="59"/>
        <v/>
      </c>
    </row>
    <row r="1950" spans="1:7">
      <c r="A1950" s="57">
        <f>INDEX('1月'!$A$1:$E$2000,ROW()-$B$5+2,1)</f>
        <v>0</v>
      </c>
      <c r="B1950" s="55" t="str">
        <f>INDEX('1月'!$A$1:$E$2000,ROW()-$B$5+2,2)&amp;IF(INDEX('1月'!$A$1:$E$2000,ROW()-$B$5+2,3)="","","／"&amp;INDEX('1月'!$A$1:$E$2000,ROW()-$B$5+2,3))</f>
        <v/>
      </c>
      <c r="C1950" s="57">
        <f>INDEX('1月'!$A$1:$E$2000,ROW()-$B$5+2,4)</f>
        <v>0</v>
      </c>
      <c r="D1950" s="64">
        <f>INDEX('1月'!$A$1:$E$2000,ROW()-$B$5+2,5)</f>
        <v>0</v>
      </c>
      <c r="E1950" s="65">
        <f>DATE(設定・集計!$B$2,INT(A1950/100),A1950-INT(A1950/100)*100)</f>
        <v>43799</v>
      </c>
      <c r="F1950" t="str">
        <f t="shared" si="58"/>
        <v/>
      </c>
      <c r="G1950" t="str">
        <f t="shared" si="59"/>
        <v/>
      </c>
    </row>
    <row r="1951" spans="1:7">
      <c r="A1951" s="57">
        <f>INDEX('1月'!$A$1:$E$2000,ROW()-$B$5+2,1)</f>
        <v>0</v>
      </c>
      <c r="B1951" s="55" t="str">
        <f>INDEX('1月'!$A$1:$E$2000,ROW()-$B$5+2,2)&amp;IF(INDEX('1月'!$A$1:$E$2000,ROW()-$B$5+2,3)="","","／"&amp;INDEX('1月'!$A$1:$E$2000,ROW()-$B$5+2,3))</f>
        <v/>
      </c>
      <c r="C1951" s="57">
        <f>INDEX('1月'!$A$1:$E$2000,ROW()-$B$5+2,4)</f>
        <v>0</v>
      </c>
      <c r="D1951" s="64">
        <f>INDEX('1月'!$A$1:$E$2000,ROW()-$B$5+2,5)</f>
        <v>0</v>
      </c>
      <c r="E1951" s="65">
        <f>DATE(設定・集計!$B$2,INT(A1951/100),A1951-INT(A1951/100)*100)</f>
        <v>43799</v>
      </c>
      <c r="F1951" t="str">
        <f t="shared" si="58"/>
        <v/>
      </c>
      <c r="G1951" t="str">
        <f t="shared" si="59"/>
        <v/>
      </c>
    </row>
    <row r="1952" spans="1:7">
      <c r="A1952" s="57">
        <f>INDEX('1月'!$A$1:$E$2000,ROW()-$B$5+2,1)</f>
        <v>0</v>
      </c>
      <c r="B1952" s="55" t="str">
        <f>INDEX('1月'!$A$1:$E$2000,ROW()-$B$5+2,2)&amp;IF(INDEX('1月'!$A$1:$E$2000,ROW()-$B$5+2,3)="","","／"&amp;INDEX('1月'!$A$1:$E$2000,ROW()-$B$5+2,3))</f>
        <v/>
      </c>
      <c r="C1952" s="57">
        <f>INDEX('1月'!$A$1:$E$2000,ROW()-$B$5+2,4)</f>
        <v>0</v>
      </c>
      <c r="D1952" s="64">
        <f>INDEX('1月'!$A$1:$E$2000,ROW()-$B$5+2,5)</f>
        <v>0</v>
      </c>
      <c r="E1952" s="65">
        <f>DATE(設定・集計!$B$2,INT(A1952/100),A1952-INT(A1952/100)*100)</f>
        <v>43799</v>
      </c>
      <c r="F1952" t="str">
        <f t="shared" si="58"/>
        <v/>
      </c>
      <c r="G1952" t="str">
        <f t="shared" si="59"/>
        <v/>
      </c>
    </row>
    <row r="1953" spans="1:7">
      <c r="A1953" s="57">
        <f>INDEX('1月'!$A$1:$E$2000,ROW()-$B$5+2,1)</f>
        <v>0</v>
      </c>
      <c r="B1953" s="55" t="str">
        <f>INDEX('1月'!$A$1:$E$2000,ROW()-$B$5+2,2)&amp;IF(INDEX('1月'!$A$1:$E$2000,ROW()-$B$5+2,3)="","","／"&amp;INDEX('1月'!$A$1:$E$2000,ROW()-$B$5+2,3))</f>
        <v/>
      </c>
      <c r="C1953" s="57">
        <f>INDEX('1月'!$A$1:$E$2000,ROW()-$B$5+2,4)</f>
        <v>0</v>
      </c>
      <c r="D1953" s="64">
        <f>INDEX('1月'!$A$1:$E$2000,ROW()-$B$5+2,5)</f>
        <v>0</v>
      </c>
      <c r="E1953" s="65">
        <f>DATE(設定・集計!$B$2,INT(A1953/100),A1953-INT(A1953/100)*100)</f>
        <v>43799</v>
      </c>
      <c r="F1953" t="str">
        <f t="shared" si="58"/>
        <v/>
      </c>
      <c r="G1953" t="str">
        <f t="shared" si="59"/>
        <v/>
      </c>
    </row>
    <row r="1954" spans="1:7">
      <c r="A1954" s="57">
        <f>INDEX('1月'!$A$1:$E$2000,ROW()-$B$5+2,1)</f>
        <v>0</v>
      </c>
      <c r="B1954" s="55" t="str">
        <f>INDEX('1月'!$A$1:$E$2000,ROW()-$B$5+2,2)&amp;IF(INDEX('1月'!$A$1:$E$2000,ROW()-$B$5+2,3)="","","／"&amp;INDEX('1月'!$A$1:$E$2000,ROW()-$B$5+2,3))</f>
        <v/>
      </c>
      <c r="C1954" s="57">
        <f>INDEX('1月'!$A$1:$E$2000,ROW()-$B$5+2,4)</f>
        <v>0</v>
      </c>
      <c r="D1954" s="64">
        <f>INDEX('1月'!$A$1:$E$2000,ROW()-$B$5+2,5)</f>
        <v>0</v>
      </c>
      <c r="E1954" s="65">
        <f>DATE(設定・集計!$B$2,INT(A1954/100),A1954-INT(A1954/100)*100)</f>
        <v>43799</v>
      </c>
      <c r="F1954" t="str">
        <f t="shared" si="58"/>
        <v/>
      </c>
      <c r="G1954" t="str">
        <f t="shared" si="59"/>
        <v/>
      </c>
    </row>
    <row r="1955" spans="1:7">
      <c r="A1955" s="57">
        <f>INDEX('1月'!$A$1:$E$2000,ROW()-$B$5+2,1)</f>
        <v>0</v>
      </c>
      <c r="B1955" s="55" t="str">
        <f>INDEX('1月'!$A$1:$E$2000,ROW()-$B$5+2,2)&amp;IF(INDEX('1月'!$A$1:$E$2000,ROW()-$B$5+2,3)="","","／"&amp;INDEX('1月'!$A$1:$E$2000,ROW()-$B$5+2,3))</f>
        <v/>
      </c>
      <c r="C1955" s="57">
        <f>INDEX('1月'!$A$1:$E$2000,ROW()-$B$5+2,4)</f>
        <v>0</v>
      </c>
      <c r="D1955" s="64">
        <f>INDEX('1月'!$A$1:$E$2000,ROW()-$B$5+2,5)</f>
        <v>0</v>
      </c>
      <c r="E1955" s="65">
        <f>DATE(設定・集計!$B$2,INT(A1955/100),A1955-INT(A1955/100)*100)</f>
        <v>43799</v>
      </c>
      <c r="F1955" t="str">
        <f t="shared" si="58"/>
        <v/>
      </c>
      <c r="G1955" t="str">
        <f t="shared" si="59"/>
        <v/>
      </c>
    </row>
    <row r="1956" spans="1:7">
      <c r="A1956" s="57">
        <f>INDEX('1月'!$A$1:$E$2000,ROW()-$B$5+2,1)</f>
        <v>0</v>
      </c>
      <c r="B1956" s="55" t="str">
        <f>INDEX('1月'!$A$1:$E$2000,ROW()-$B$5+2,2)&amp;IF(INDEX('1月'!$A$1:$E$2000,ROW()-$B$5+2,3)="","","／"&amp;INDEX('1月'!$A$1:$E$2000,ROW()-$B$5+2,3))</f>
        <v/>
      </c>
      <c r="C1956" s="57">
        <f>INDEX('1月'!$A$1:$E$2000,ROW()-$B$5+2,4)</f>
        <v>0</v>
      </c>
      <c r="D1956" s="64">
        <f>INDEX('1月'!$A$1:$E$2000,ROW()-$B$5+2,5)</f>
        <v>0</v>
      </c>
      <c r="E1956" s="65">
        <f>DATE(設定・集計!$B$2,INT(A1956/100),A1956-INT(A1956/100)*100)</f>
        <v>43799</v>
      </c>
      <c r="F1956" t="str">
        <f t="shared" si="58"/>
        <v/>
      </c>
      <c r="G1956" t="str">
        <f t="shared" si="59"/>
        <v/>
      </c>
    </row>
    <row r="1957" spans="1:7">
      <c r="A1957" s="57">
        <f>INDEX('1月'!$A$1:$E$2000,ROW()-$B$5+2,1)</f>
        <v>0</v>
      </c>
      <c r="B1957" s="55" t="str">
        <f>INDEX('1月'!$A$1:$E$2000,ROW()-$B$5+2,2)&amp;IF(INDEX('1月'!$A$1:$E$2000,ROW()-$B$5+2,3)="","","／"&amp;INDEX('1月'!$A$1:$E$2000,ROW()-$B$5+2,3))</f>
        <v/>
      </c>
      <c r="C1957" s="57">
        <f>INDEX('1月'!$A$1:$E$2000,ROW()-$B$5+2,4)</f>
        <v>0</v>
      </c>
      <c r="D1957" s="64">
        <f>INDEX('1月'!$A$1:$E$2000,ROW()-$B$5+2,5)</f>
        <v>0</v>
      </c>
      <c r="E1957" s="65">
        <f>DATE(設定・集計!$B$2,INT(A1957/100),A1957-INT(A1957/100)*100)</f>
        <v>43799</v>
      </c>
      <c r="F1957" t="str">
        <f t="shared" si="58"/>
        <v/>
      </c>
      <c r="G1957" t="str">
        <f t="shared" si="59"/>
        <v/>
      </c>
    </row>
    <row r="1958" spans="1:7">
      <c r="A1958" s="57">
        <f>INDEX('1月'!$A$1:$E$2000,ROW()-$B$5+2,1)</f>
        <v>0</v>
      </c>
      <c r="B1958" s="55" t="str">
        <f>INDEX('1月'!$A$1:$E$2000,ROW()-$B$5+2,2)&amp;IF(INDEX('1月'!$A$1:$E$2000,ROW()-$B$5+2,3)="","","／"&amp;INDEX('1月'!$A$1:$E$2000,ROW()-$B$5+2,3))</f>
        <v/>
      </c>
      <c r="C1958" s="57">
        <f>INDEX('1月'!$A$1:$E$2000,ROW()-$B$5+2,4)</f>
        <v>0</v>
      </c>
      <c r="D1958" s="64">
        <f>INDEX('1月'!$A$1:$E$2000,ROW()-$B$5+2,5)</f>
        <v>0</v>
      </c>
      <c r="E1958" s="65">
        <f>DATE(設定・集計!$B$2,INT(A1958/100),A1958-INT(A1958/100)*100)</f>
        <v>43799</v>
      </c>
      <c r="F1958" t="str">
        <f t="shared" ref="F1958:F2021" si="60">IF(A1958=0,"",A1958*10000+ROW())</f>
        <v/>
      </c>
      <c r="G1958" t="str">
        <f t="shared" si="59"/>
        <v/>
      </c>
    </row>
    <row r="1959" spans="1:7">
      <c r="A1959" s="57">
        <f>INDEX('1月'!$A$1:$E$2000,ROW()-$B$5+2,1)</f>
        <v>0</v>
      </c>
      <c r="B1959" s="55" t="str">
        <f>INDEX('1月'!$A$1:$E$2000,ROW()-$B$5+2,2)&amp;IF(INDEX('1月'!$A$1:$E$2000,ROW()-$B$5+2,3)="","","／"&amp;INDEX('1月'!$A$1:$E$2000,ROW()-$B$5+2,3))</f>
        <v/>
      </c>
      <c r="C1959" s="57">
        <f>INDEX('1月'!$A$1:$E$2000,ROW()-$B$5+2,4)</f>
        <v>0</v>
      </c>
      <c r="D1959" s="64">
        <f>INDEX('1月'!$A$1:$E$2000,ROW()-$B$5+2,5)</f>
        <v>0</v>
      </c>
      <c r="E1959" s="65">
        <f>DATE(設定・集計!$B$2,INT(A1959/100),A1959-INT(A1959/100)*100)</f>
        <v>43799</v>
      </c>
      <c r="F1959" t="str">
        <f t="shared" si="60"/>
        <v/>
      </c>
      <c r="G1959" t="str">
        <f t="shared" si="59"/>
        <v/>
      </c>
    </row>
    <row r="1960" spans="1:7">
      <c r="A1960" s="57">
        <f>INDEX('1月'!$A$1:$E$2000,ROW()-$B$5+2,1)</f>
        <v>0</v>
      </c>
      <c r="B1960" s="55" t="str">
        <f>INDEX('1月'!$A$1:$E$2000,ROW()-$B$5+2,2)&amp;IF(INDEX('1月'!$A$1:$E$2000,ROW()-$B$5+2,3)="","","／"&amp;INDEX('1月'!$A$1:$E$2000,ROW()-$B$5+2,3))</f>
        <v/>
      </c>
      <c r="C1960" s="57">
        <f>INDEX('1月'!$A$1:$E$2000,ROW()-$B$5+2,4)</f>
        <v>0</v>
      </c>
      <c r="D1960" s="64">
        <f>INDEX('1月'!$A$1:$E$2000,ROW()-$B$5+2,5)</f>
        <v>0</v>
      </c>
      <c r="E1960" s="65">
        <f>DATE(設定・集計!$B$2,INT(A1960/100),A1960-INT(A1960/100)*100)</f>
        <v>43799</v>
      </c>
      <c r="F1960" t="str">
        <f t="shared" si="60"/>
        <v/>
      </c>
      <c r="G1960" t="str">
        <f t="shared" si="59"/>
        <v/>
      </c>
    </row>
    <row r="1961" spans="1:7">
      <c r="A1961" s="57">
        <f>INDEX('1月'!$A$1:$E$2000,ROW()-$B$5+2,1)</f>
        <v>0</v>
      </c>
      <c r="B1961" s="55" t="str">
        <f>INDEX('1月'!$A$1:$E$2000,ROW()-$B$5+2,2)&amp;IF(INDEX('1月'!$A$1:$E$2000,ROW()-$B$5+2,3)="","","／"&amp;INDEX('1月'!$A$1:$E$2000,ROW()-$B$5+2,3))</f>
        <v/>
      </c>
      <c r="C1961" s="57">
        <f>INDEX('1月'!$A$1:$E$2000,ROW()-$B$5+2,4)</f>
        <v>0</v>
      </c>
      <c r="D1961" s="64">
        <f>INDEX('1月'!$A$1:$E$2000,ROW()-$B$5+2,5)</f>
        <v>0</v>
      </c>
      <c r="E1961" s="65">
        <f>DATE(設定・集計!$B$2,INT(A1961/100),A1961-INT(A1961/100)*100)</f>
        <v>43799</v>
      </c>
      <c r="F1961" t="str">
        <f t="shared" si="60"/>
        <v/>
      </c>
      <c r="G1961" t="str">
        <f t="shared" si="59"/>
        <v/>
      </c>
    </row>
    <row r="1962" spans="1:7">
      <c r="A1962" s="57">
        <f>INDEX('1月'!$A$1:$E$2000,ROW()-$B$5+2,1)</f>
        <v>0</v>
      </c>
      <c r="B1962" s="55" t="str">
        <f>INDEX('1月'!$A$1:$E$2000,ROW()-$B$5+2,2)&amp;IF(INDEX('1月'!$A$1:$E$2000,ROW()-$B$5+2,3)="","","／"&amp;INDEX('1月'!$A$1:$E$2000,ROW()-$B$5+2,3))</f>
        <v/>
      </c>
      <c r="C1962" s="57">
        <f>INDEX('1月'!$A$1:$E$2000,ROW()-$B$5+2,4)</f>
        <v>0</v>
      </c>
      <c r="D1962" s="64">
        <f>INDEX('1月'!$A$1:$E$2000,ROW()-$B$5+2,5)</f>
        <v>0</v>
      </c>
      <c r="E1962" s="65">
        <f>DATE(設定・集計!$B$2,INT(A1962/100),A1962-INT(A1962/100)*100)</f>
        <v>43799</v>
      </c>
      <c r="F1962" t="str">
        <f t="shared" si="60"/>
        <v/>
      </c>
      <c r="G1962" t="str">
        <f t="shared" si="59"/>
        <v/>
      </c>
    </row>
    <row r="1963" spans="1:7">
      <c r="A1963" s="57">
        <f>INDEX('1月'!$A$1:$E$2000,ROW()-$B$5+2,1)</f>
        <v>0</v>
      </c>
      <c r="B1963" s="55" t="str">
        <f>INDEX('1月'!$A$1:$E$2000,ROW()-$B$5+2,2)&amp;IF(INDEX('1月'!$A$1:$E$2000,ROW()-$B$5+2,3)="","","／"&amp;INDEX('1月'!$A$1:$E$2000,ROW()-$B$5+2,3))</f>
        <v/>
      </c>
      <c r="C1963" s="57">
        <f>INDEX('1月'!$A$1:$E$2000,ROW()-$B$5+2,4)</f>
        <v>0</v>
      </c>
      <c r="D1963" s="64">
        <f>INDEX('1月'!$A$1:$E$2000,ROW()-$B$5+2,5)</f>
        <v>0</v>
      </c>
      <c r="E1963" s="65">
        <f>DATE(設定・集計!$B$2,INT(A1963/100),A1963-INT(A1963/100)*100)</f>
        <v>43799</v>
      </c>
      <c r="F1963" t="str">
        <f t="shared" si="60"/>
        <v/>
      </c>
      <c r="G1963" t="str">
        <f t="shared" si="59"/>
        <v/>
      </c>
    </row>
    <row r="1964" spans="1:7">
      <c r="A1964" s="57">
        <f>INDEX('1月'!$A$1:$E$2000,ROW()-$B$5+2,1)</f>
        <v>0</v>
      </c>
      <c r="B1964" s="55" t="str">
        <f>INDEX('1月'!$A$1:$E$2000,ROW()-$B$5+2,2)&amp;IF(INDEX('1月'!$A$1:$E$2000,ROW()-$B$5+2,3)="","","／"&amp;INDEX('1月'!$A$1:$E$2000,ROW()-$B$5+2,3))</f>
        <v/>
      </c>
      <c r="C1964" s="57">
        <f>INDEX('1月'!$A$1:$E$2000,ROW()-$B$5+2,4)</f>
        <v>0</v>
      </c>
      <c r="D1964" s="64">
        <f>INDEX('1月'!$A$1:$E$2000,ROW()-$B$5+2,5)</f>
        <v>0</v>
      </c>
      <c r="E1964" s="65">
        <f>DATE(設定・集計!$B$2,INT(A1964/100),A1964-INT(A1964/100)*100)</f>
        <v>43799</v>
      </c>
      <c r="F1964" t="str">
        <f t="shared" si="60"/>
        <v/>
      </c>
      <c r="G1964" t="str">
        <f t="shared" si="59"/>
        <v/>
      </c>
    </row>
    <row r="1965" spans="1:7">
      <c r="A1965" s="57">
        <f>INDEX('1月'!$A$1:$E$2000,ROW()-$B$5+2,1)</f>
        <v>0</v>
      </c>
      <c r="B1965" s="55" t="str">
        <f>INDEX('1月'!$A$1:$E$2000,ROW()-$B$5+2,2)&amp;IF(INDEX('1月'!$A$1:$E$2000,ROW()-$B$5+2,3)="","","／"&amp;INDEX('1月'!$A$1:$E$2000,ROW()-$B$5+2,3))</f>
        <v/>
      </c>
      <c r="C1965" s="57">
        <f>INDEX('1月'!$A$1:$E$2000,ROW()-$B$5+2,4)</f>
        <v>0</v>
      </c>
      <c r="D1965" s="64">
        <f>INDEX('1月'!$A$1:$E$2000,ROW()-$B$5+2,5)</f>
        <v>0</v>
      </c>
      <c r="E1965" s="65">
        <f>DATE(設定・集計!$B$2,INT(A1965/100),A1965-INT(A1965/100)*100)</f>
        <v>43799</v>
      </c>
      <c r="F1965" t="str">
        <f t="shared" si="60"/>
        <v/>
      </c>
      <c r="G1965" t="str">
        <f t="shared" si="59"/>
        <v/>
      </c>
    </row>
    <row r="1966" spans="1:7">
      <c r="A1966" s="57">
        <f>INDEX('1月'!$A$1:$E$2000,ROW()-$B$5+2,1)</f>
        <v>0</v>
      </c>
      <c r="B1966" s="55" t="str">
        <f>INDEX('1月'!$A$1:$E$2000,ROW()-$B$5+2,2)&amp;IF(INDEX('1月'!$A$1:$E$2000,ROW()-$B$5+2,3)="","","／"&amp;INDEX('1月'!$A$1:$E$2000,ROW()-$B$5+2,3))</f>
        <v/>
      </c>
      <c r="C1966" s="57">
        <f>INDEX('1月'!$A$1:$E$2000,ROW()-$B$5+2,4)</f>
        <v>0</v>
      </c>
      <c r="D1966" s="64">
        <f>INDEX('1月'!$A$1:$E$2000,ROW()-$B$5+2,5)</f>
        <v>0</v>
      </c>
      <c r="E1966" s="65">
        <f>DATE(設定・集計!$B$2,INT(A1966/100),A1966-INT(A1966/100)*100)</f>
        <v>43799</v>
      </c>
      <c r="F1966" t="str">
        <f t="shared" si="60"/>
        <v/>
      </c>
      <c r="G1966" t="str">
        <f t="shared" si="59"/>
        <v/>
      </c>
    </row>
    <row r="1967" spans="1:7">
      <c r="A1967" s="57">
        <f>INDEX('1月'!$A$1:$E$2000,ROW()-$B$5+2,1)</f>
        <v>0</v>
      </c>
      <c r="B1967" s="55" t="str">
        <f>INDEX('1月'!$A$1:$E$2000,ROW()-$B$5+2,2)&amp;IF(INDEX('1月'!$A$1:$E$2000,ROW()-$B$5+2,3)="","","／"&amp;INDEX('1月'!$A$1:$E$2000,ROW()-$B$5+2,3))</f>
        <v/>
      </c>
      <c r="C1967" s="57">
        <f>INDEX('1月'!$A$1:$E$2000,ROW()-$B$5+2,4)</f>
        <v>0</v>
      </c>
      <c r="D1967" s="64">
        <f>INDEX('1月'!$A$1:$E$2000,ROW()-$B$5+2,5)</f>
        <v>0</v>
      </c>
      <c r="E1967" s="65">
        <f>DATE(設定・集計!$B$2,INT(A1967/100),A1967-INT(A1967/100)*100)</f>
        <v>43799</v>
      </c>
      <c r="F1967" t="str">
        <f t="shared" si="60"/>
        <v/>
      </c>
      <c r="G1967" t="str">
        <f t="shared" ref="G1967:G2030" si="61">IF(F1967="","",RANK(F1967,$F$46:$F$6000,1))</f>
        <v/>
      </c>
    </row>
    <row r="1968" spans="1:7">
      <c r="A1968" s="57">
        <f>INDEX('1月'!$A$1:$E$2000,ROW()-$B$5+2,1)</f>
        <v>0</v>
      </c>
      <c r="B1968" s="55" t="str">
        <f>INDEX('1月'!$A$1:$E$2000,ROW()-$B$5+2,2)&amp;IF(INDEX('1月'!$A$1:$E$2000,ROW()-$B$5+2,3)="","","／"&amp;INDEX('1月'!$A$1:$E$2000,ROW()-$B$5+2,3))</f>
        <v/>
      </c>
      <c r="C1968" s="57">
        <f>INDEX('1月'!$A$1:$E$2000,ROW()-$B$5+2,4)</f>
        <v>0</v>
      </c>
      <c r="D1968" s="64">
        <f>INDEX('1月'!$A$1:$E$2000,ROW()-$B$5+2,5)</f>
        <v>0</v>
      </c>
      <c r="E1968" s="65">
        <f>DATE(設定・集計!$B$2,INT(A1968/100),A1968-INT(A1968/100)*100)</f>
        <v>43799</v>
      </c>
      <c r="F1968" t="str">
        <f t="shared" si="60"/>
        <v/>
      </c>
      <c r="G1968" t="str">
        <f t="shared" si="61"/>
        <v/>
      </c>
    </row>
    <row r="1969" spans="1:7">
      <c r="A1969" s="57">
        <f>INDEX('1月'!$A$1:$E$2000,ROW()-$B$5+2,1)</f>
        <v>0</v>
      </c>
      <c r="B1969" s="55" t="str">
        <f>INDEX('1月'!$A$1:$E$2000,ROW()-$B$5+2,2)&amp;IF(INDEX('1月'!$A$1:$E$2000,ROW()-$B$5+2,3)="","","／"&amp;INDEX('1月'!$A$1:$E$2000,ROW()-$B$5+2,3))</f>
        <v/>
      </c>
      <c r="C1969" s="57">
        <f>INDEX('1月'!$A$1:$E$2000,ROW()-$B$5+2,4)</f>
        <v>0</v>
      </c>
      <c r="D1969" s="64">
        <f>INDEX('1月'!$A$1:$E$2000,ROW()-$B$5+2,5)</f>
        <v>0</v>
      </c>
      <c r="E1969" s="65">
        <f>DATE(設定・集計!$B$2,INT(A1969/100),A1969-INT(A1969/100)*100)</f>
        <v>43799</v>
      </c>
      <c r="F1969" t="str">
        <f t="shared" si="60"/>
        <v/>
      </c>
      <c r="G1969" t="str">
        <f t="shared" si="61"/>
        <v/>
      </c>
    </row>
    <row r="1970" spans="1:7">
      <c r="A1970" s="57">
        <f>INDEX('1月'!$A$1:$E$2000,ROW()-$B$5+2,1)</f>
        <v>0</v>
      </c>
      <c r="B1970" s="55" t="str">
        <f>INDEX('1月'!$A$1:$E$2000,ROW()-$B$5+2,2)&amp;IF(INDEX('1月'!$A$1:$E$2000,ROW()-$B$5+2,3)="","","／"&amp;INDEX('1月'!$A$1:$E$2000,ROW()-$B$5+2,3))</f>
        <v/>
      </c>
      <c r="C1970" s="57">
        <f>INDEX('1月'!$A$1:$E$2000,ROW()-$B$5+2,4)</f>
        <v>0</v>
      </c>
      <c r="D1970" s="64">
        <f>INDEX('1月'!$A$1:$E$2000,ROW()-$B$5+2,5)</f>
        <v>0</v>
      </c>
      <c r="E1970" s="65">
        <f>DATE(設定・集計!$B$2,INT(A1970/100),A1970-INT(A1970/100)*100)</f>
        <v>43799</v>
      </c>
      <c r="F1970" t="str">
        <f t="shared" si="60"/>
        <v/>
      </c>
      <c r="G1970" t="str">
        <f t="shared" si="61"/>
        <v/>
      </c>
    </row>
    <row r="1971" spans="1:7">
      <c r="A1971" s="57">
        <f>INDEX('1月'!$A$1:$E$2000,ROW()-$B$5+2,1)</f>
        <v>0</v>
      </c>
      <c r="B1971" s="55" t="str">
        <f>INDEX('1月'!$A$1:$E$2000,ROW()-$B$5+2,2)&amp;IF(INDEX('1月'!$A$1:$E$2000,ROW()-$B$5+2,3)="","","／"&amp;INDEX('1月'!$A$1:$E$2000,ROW()-$B$5+2,3))</f>
        <v/>
      </c>
      <c r="C1971" s="57">
        <f>INDEX('1月'!$A$1:$E$2000,ROW()-$B$5+2,4)</f>
        <v>0</v>
      </c>
      <c r="D1971" s="64">
        <f>INDEX('1月'!$A$1:$E$2000,ROW()-$B$5+2,5)</f>
        <v>0</v>
      </c>
      <c r="E1971" s="65">
        <f>DATE(設定・集計!$B$2,INT(A1971/100),A1971-INT(A1971/100)*100)</f>
        <v>43799</v>
      </c>
      <c r="F1971" t="str">
        <f t="shared" si="60"/>
        <v/>
      </c>
      <c r="G1971" t="str">
        <f t="shared" si="61"/>
        <v/>
      </c>
    </row>
    <row r="1972" spans="1:7">
      <c r="A1972" s="57">
        <f>INDEX('1月'!$A$1:$E$2000,ROW()-$B$5+2,1)</f>
        <v>0</v>
      </c>
      <c r="B1972" s="55" t="str">
        <f>INDEX('1月'!$A$1:$E$2000,ROW()-$B$5+2,2)&amp;IF(INDEX('1月'!$A$1:$E$2000,ROW()-$B$5+2,3)="","","／"&amp;INDEX('1月'!$A$1:$E$2000,ROW()-$B$5+2,3))</f>
        <v/>
      </c>
      <c r="C1972" s="57">
        <f>INDEX('1月'!$A$1:$E$2000,ROW()-$B$5+2,4)</f>
        <v>0</v>
      </c>
      <c r="D1972" s="64">
        <f>INDEX('1月'!$A$1:$E$2000,ROW()-$B$5+2,5)</f>
        <v>0</v>
      </c>
      <c r="E1972" s="65">
        <f>DATE(設定・集計!$B$2,INT(A1972/100),A1972-INT(A1972/100)*100)</f>
        <v>43799</v>
      </c>
      <c r="F1972" t="str">
        <f t="shared" si="60"/>
        <v/>
      </c>
      <c r="G1972" t="str">
        <f t="shared" si="61"/>
        <v/>
      </c>
    </row>
    <row r="1973" spans="1:7">
      <c r="A1973" s="57">
        <f>INDEX('1月'!$A$1:$E$2000,ROW()-$B$5+2,1)</f>
        <v>0</v>
      </c>
      <c r="B1973" s="55" t="str">
        <f>INDEX('1月'!$A$1:$E$2000,ROW()-$B$5+2,2)&amp;IF(INDEX('1月'!$A$1:$E$2000,ROW()-$B$5+2,3)="","","／"&amp;INDEX('1月'!$A$1:$E$2000,ROW()-$B$5+2,3))</f>
        <v/>
      </c>
      <c r="C1973" s="57">
        <f>INDEX('1月'!$A$1:$E$2000,ROW()-$B$5+2,4)</f>
        <v>0</v>
      </c>
      <c r="D1973" s="64">
        <f>INDEX('1月'!$A$1:$E$2000,ROW()-$B$5+2,5)</f>
        <v>0</v>
      </c>
      <c r="E1973" s="65">
        <f>DATE(設定・集計!$B$2,INT(A1973/100),A1973-INT(A1973/100)*100)</f>
        <v>43799</v>
      </c>
      <c r="F1973" t="str">
        <f t="shared" si="60"/>
        <v/>
      </c>
      <c r="G1973" t="str">
        <f t="shared" si="61"/>
        <v/>
      </c>
    </row>
    <row r="1974" spans="1:7">
      <c r="A1974" s="57">
        <f>INDEX('1月'!$A$1:$E$2000,ROW()-$B$5+2,1)</f>
        <v>0</v>
      </c>
      <c r="B1974" s="55" t="str">
        <f>INDEX('1月'!$A$1:$E$2000,ROW()-$B$5+2,2)&amp;IF(INDEX('1月'!$A$1:$E$2000,ROW()-$B$5+2,3)="","","／"&amp;INDEX('1月'!$A$1:$E$2000,ROW()-$B$5+2,3))</f>
        <v/>
      </c>
      <c r="C1974" s="57">
        <f>INDEX('1月'!$A$1:$E$2000,ROW()-$B$5+2,4)</f>
        <v>0</v>
      </c>
      <c r="D1974" s="64">
        <f>INDEX('1月'!$A$1:$E$2000,ROW()-$B$5+2,5)</f>
        <v>0</v>
      </c>
      <c r="E1974" s="65">
        <f>DATE(設定・集計!$B$2,INT(A1974/100),A1974-INT(A1974/100)*100)</f>
        <v>43799</v>
      </c>
      <c r="F1974" t="str">
        <f t="shared" si="60"/>
        <v/>
      </c>
      <c r="G1974" t="str">
        <f t="shared" si="61"/>
        <v/>
      </c>
    </row>
    <row r="1975" spans="1:7">
      <c r="A1975" s="57">
        <f>INDEX('1月'!$A$1:$E$2000,ROW()-$B$5+2,1)</f>
        <v>0</v>
      </c>
      <c r="B1975" s="55" t="str">
        <f>INDEX('1月'!$A$1:$E$2000,ROW()-$B$5+2,2)&amp;IF(INDEX('1月'!$A$1:$E$2000,ROW()-$B$5+2,3)="","","／"&amp;INDEX('1月'!$A$1:$E$2000,ROW()-$B$5+2,3))</f>
        <v/>
      </c>
      <c r="C1975" s="57">
        <f>INDEX('1月'!$A$1:$E$2000,ROW()-$B$5+2,4)</f>
        <v>0</v>
      </c>
      <c r="D1975" s="64">
        <f>INDEX('1月'!$A$1:$E$2000,ROW()-$B$5+2,5)</f>
        <v>0</v>
      </c>
      <c r="E1975" s="65">
        <f>DATE(設定・集計!$B$2,INT(A1975/100),A1975-INT(A1975/100)*100)</f>
        <v>43799</v>
      </c>
      <c r="F1975" t="str">
        <f t="shared" si="60"/>
        <v/>
      </c>
      <c r="G1975" t="str">
        <f t="shared" si="61"/>
        <v/>
      </c>
    </row>
    <row r="1976" spans="1:7">
      <c r="A1976" s="57">
        <f>INDEX('1月'!$A$1:$E$2000,ROW()-$B$5+2,1)</f>
        <v>0</v>
      </c>
      <c r="B1976" s="55" t="str">
        <f>INDEX('1月'!$A$1:$E$2000,ROW()-$B$5+2,2)&amp;IF(INDEX('1月'!$A$1:$E$2000,ROW()-$B$5+2,3)="","","／"&amp;INDEX('1月'!$A$1:$E$2000,ROW()-$B$5+2,3))</f>
        <v/>
      </c>
      <c r="C1976" s="57">
        <f>INDEX('1月'!$A$1:$E$2000,ROW()-$B$5+2,4)</f>
        <v>0</v>
      </c>
      <c r="D1976" s="64">
        <f>INDEX('1月'!$A$1:$E$2000,ROW()-$B$5+2,5)</f>
        <v>0</v>
      </c>
      <c r="E1976" s="65">
        <f>DATE(設定・集計!$B$2,INT(A1976/100),A1976-INT(A1976/100)*100)</f>
        <v>43799</v>
      </c>
      <c r="F1976" t="str">
        <f t="shared" si="60"/>
        <v/>
      </c>
      <c r="G1976" t="str">
        <f t="shared" si="61"/>
        <v/>
      </c>
    </row>
    <row r="1977" spans="1:7">
      <c r="A1977" s="57">
        <f>INDEX('1月'!$A$1:$E$2000,ROW()-$B$5+2,1)</f>
        <v>0</v>
      </c>
      <c r="B1977" s="55" t="str">
        <f>INDEX('1月'!$A$1:$E$2000,ROW()-$B$5+2,2)&amp;IF(INDEX('1月'!$A$1:$E$2000,ROW()-$B$5+2,3)="","","／"&amp;INDEX('1月'!$A$1:$E$2000,ROW()-$B$5+2,3))</f>
        <v/>
      </c>
      <c r="C1977" s="57">
        <f>INDEX('1月'!$A$1:$E$2000,ROW()-$B$5+2,4)</f>
        <v>0</v>
      </c>
      <c r="D1977" s="64">
        <f>INDEX('1月'!$A$1:$E$2000,ROW()-$B$5+2,5)</f>
        <v>0</v>
      </c>
      <c r="E1977" s="65">
        <f>DATE(設定・集計!$B$2,INT(A1977/100),A1977-INT(A1977/100)*100)</f>
        <v>43799</v>
      </c>
      <c r="F1977" t="str">
        <f t="shared" si="60"/>
        <v/>
      </c>
      <c r="G1977" t="str">
        <f t="shared" si="61"/>
        <v/>
      </c>
    </row>
    <row r="1978" spans="1:7">
      <c r="A1978" s="57">
        <f>INDEX('1月'!$A$1:$E$2000,ROW()-$B$5+2,1)</f>
        <v>0</v>
      </c>
      <c r="B1978" s="55" t="str">
        <f>INDEX('1月'!$A$1:$E$2000,ROW()-$B$5+2,2)&amp;IF(INDEX('1月'!$A$1:$E$2000,ROW()-$B$5+2,3)="","","／"&amp;INDEX('1月'!$A$1:$E$2000,ROW()-$B$5+2,3))</f>
        <v/>
      </c>
      <c r="C1978" s="57">
        <f>INDEX('1月'!$A$1:$E$2000,ROW()-$B$5+2,4)</f>
        <v>0</v>
      </c>
      <c r="D1978" s="64">
        <f>INDEX('1月'!$A$1:$E$2000,ROW()-$B$5+2,5)</f>
        <v>0</v>
      </c>
      <c r="E1978" s="65">
        <f>DATE(設定・集計!$B$2,INT(A1978/100),A1978-INT(A1978/100)*100)</f>
        <v>43799</v>
      </c>
      <c r="F1978" t="str">
        <f t="shared" si="60"/>
        <v/>
      </c>
      <c r="G1978" t="str">
        <f t="shared" si="61"/>
        <v/>
      </c>
    </row>
    <row r="1979" spans="1:7">
      <c r="A1979" s="57">
        <f>INDEX('1月'!$A$1:$E$2000,ROW()-$B$5+2,1)</f>
        <v>0</v>
      </c>
      <c r="B1979" s="55" t="str">
        <f>INDEX('1月'!$A$1:$E$2000,ROW()-$B$5+2,2)&amp;IF(INDEX('1月'!$A$1:$E$2000,ROW()-$B$5+2,3)="","","／"&amp;INDEX('1月'!$A$1:$E$2000,ROW()-$B$5+2,3))</f>
        <v/>
      </c>
      <c r="C1979" s="57">
        <f>INDEX('1月'!$A$1:$E$2000,ROW()-$B$5+2,4)</f>
        <v>0</v>
      </c>
      <c r="D1979" s="64">
        <f>INDEX('1月'!$A$1:$E$2000,ROW()-$B$5+2,5)</f>
        <v>0</v>
      </c>
      <c r="E1979" s="65">
        <f>DATE(設定・集計!$B$2,INT(A1979/100),A1979-INT(A1979/100)*100)</f>
        <v>43799</v>
      </c>
      <c r="F1979" t="str">
        <f t="shared" si="60"/>
        <v/>
      </c>
      <c r="G1979" t="str">
        <f t="shared" si="61"/>
        <v/>
      </c>
    </row>
    <row r="1980" spans="1:7">
      <c r="A1980" s="57">
        <f>INDEX('1月'!$A$1:$E$2000,ROW()-$B$5+2,1)</f>
        <v>0</v>
      </c>
      <c r="B1980" s="55" t="str">
        <f>INDEX('1月'!$A$1:$E$2000,ROW()-$B$5+2,2)&amp;IF(INDEX('1月'!$A$1:$E$2000,ROW()-$B$5+2,3)="","","／"&amp;INDEX('1月'!$A$1:$E$2000,ROW()-$B$5+2,3))</f>
        <v/>
      </c>
      <c r="C1980" s="57">
        <f>INDEX('1月'!$A$1:$E$2000,ROW()-$B$5+2,4)</f>
        <v>0</v>
      </c>
      <c r="D1980" s="64">
        <f>INDEX('1月'!$A$1:$E$2000,ROW()-$B$5+2,5)</f>
        <v>0</v>
      </c>
      <c r="E1980" s="65">
        <f>DATE(設定・集計!$B$2,INT(A1980/100),A1980-INT(A1980/100)*100)</f>
        <v>43799</v>
      </c>
      <c r="F1980" t="str">
        <f t="shared" si="60"/>
        <v/>
      </c>
      <c r="G1980" t="str">
        <f t="shared" si="61"/>
        <v/>
      </c>
    </row>
    <row r="1981" spans="1:7">
      <c r="A1981" s="57">
        <f>INDEX('1月'!$A$1:$E$2000,ROW()-$B$5+2,1)</f>
        <v>0</v>
      </c>
      <c r="B1981" s="55" t="str">
        <f>INDEX('1月'!$A$1:$E$2000,ROW()-$B$5+2,2)&amp;IF(INDEX('1月'!$A$1:$E$2000,ROW()-$B$5+2,3)="","","／"&amp;INDEX('1月'!$A$1:$E$2000,ROW()-$B$5+2,3))</f>
        <v/>
      </c>
      <c r="C1981" s="57">
        <f>INDEX('1月'!$A$1:$E$2000,ROW()-$B$5+2,4)</f>
        <v>0</v>
      </c>
      <c r="D1981" s="64">
        <f>INDEX('1月'!$A$1:$E$2000,ROW()-$B$5+2,5)</f>
        <v>0</v>
      </c>
      <c r="E1981" s="65">
        <f>DATE(設定・集計!$B$2,INT(A1981/100),A1981-INT(A1981/100)*100)</f>
        <v>43799</v>
      </c>
      <c r="F1981" t="str">
        <f t="shared" si="60"/>
        <v/>
      </c>
      <c r="G1981" t="str">
        <f t="shared" si="61"/>
        <v/>
      </c>
    </row>
    <row r="1982" spans="1:7">
      <c r="A1982" s="57">
        <f>INDEX('1月'!$A$1:$E$2000,ROW()-$B$5+2,1)</f>
        <v>0</v>
      </c>
      <c r="B1982" s="55" t="str">
        <f>INDEX('1月'!$A$1:$E$2000,ROW()-$B$5+2,2)&amp;IF(INDEX('1月'!$A$1:$E$2000,ROW()-$B$5+2,3)="","","／"&amp;INDEX('1月'!$A$1:$E$2000,ROW()-$B$5+2,3))</f>
        <v/>
      </c>
      <c r="C1982" s="57">
        <f>INDEX('1月'!$A$1:$E$2000,ROW()-$B$5+2,4)</f>
        <v>0</v>
      </c>
      <c r="D1982" s="64">
        <f>INDEX('1月'!$A$1:$E$2000,ROW()-$B$5+2,5)</f>
        <v>0</v>
      </c>
      <c r="E1982" s="65">
        <f>DATE(設定・集計!$B$2,INT(A1982/100),A1982-INT(A1982/100)*100)</f>
        <v>43799</v>
      </c>
      <c r="F1982" t="str">
        <f t="shared" si="60"/>
        <v/>
      </c>
      <c r="G1982" t="str">
        <f t="shared" si="61"/>
        <v/>
      </c>
    </row>
    <row r="1983" spans="1:7">
      <c r="A1983" s="57">
        <f>INDEX('1月'!$A$1:$E$2000,ROW()-$B$5+2,1)</f>
        <v>0</v>
      </c>
      <c r="B1983" s="55" t="str">
        <f>INDEX('1月'!$A$1:$E$2000,ROW()-$B$5+2,2)&amp;IF(INDEX('1月'!$A$1:$E$2000,ROW()-$B$5+2,3)="","","／"&amp;INDEX('1月'!$A$1:$E$2000,ROW()-$B$5+2,3))</f>
        <v/>
      </c>
      <c r="C1983" s="57">
        <f>INDEX('1月'!$A$1:$E$2000,ROW()-$B$5+2,4)</f>
        <v>0</v>
      </c>
      <c r="D1983" s="64">
        <f>INDEX('1月'!$A$1:$E$2000,ROW()-$B$5+2,5)</f>
        <v>0</v>
      </c>
      <c r="E1983" s="65">
        <f>DATE(設定・集計!$B$2,INT(A1983/100),A1983-INT(A1983/100)*100)</f>
        <v>43799</v>
      </c>
      <c r="F1983" t="str">
        <f t="shared" si="60"/>
        <v/>
      </c>
      <c r="G1983" t="str">
        <f t="shared" si="61"/>
        <v/>
      </c>
    </row>
    <row r="1984" spans="1:7">
      <c r="A1984" s="57">
        <f>INDEX('1月'!$A$1:$E$2000,ROW()-$B$5+2,1)</f>
        <v>0</v>
      </c>
      <c r="B1984" s="55" t="str">
        <f>INDEX('1月'!$A$1:$E$2000,ROW()-$B$5+2,2)&amp;IF(INDEX('1月'!$A$1:$E$2000,ROW()-$B$5+2,3)="","","／"&amp;INDEX('1月'!$A$1:$E$2000,ROW()-$B$5+2,3))</f>
        <v/>
      </c>
      <c r="C1984" s="57">
        <f>INDEX('1月'!$A$1:$E$2000,ROW()-$B$5+2,4)</f>
        <v>0</v>
      </c>
      <c r="D1984" s="64">
        <f>INDEX('1月'!$A$1:$E$2000,ROW()-$B$5+2,5)</f>
        <v>0</v>
      </c>
      <c r="E1984" s="65">
        <f>DATE(設定・集計!$B$2,INT(A1984/100),A1984-INT(A1984/100)*100)</f>
        <v>43799</v>
      </c>
      <c r="F1984" t="str">
        <f t="shared" si="60"/>
        <v/>
      </c>
      <c r="G1984" t="str">
        <f t="shared" si="61"/>
        <v/>
      </c>
    </row>
    <row r="1985" spans="1:7">
      <c r="A1985" s="57">
        <f>INDEX('1月'!$A$1:$E$2000,ROW()-$B$5+2,1)</f>
        <v>0</v>
      </c>
      <c r="B1985" s="55" t="str">
        <f>INDEX('1月'!$A$1:$E$2000,ROW()-$B$5+2,2)&amp;IF(INDEX('1月'!$A$1:$E$2000,ROW()-$B$5+2,3)="","","／"&amp;INDEX('1月'!$A$1:$E$2000,ROW()-$B$5+2,3))</f>
        <v/>
      </c>
      <c r="C1985" s="57">
        <f>INDEX('1月'!$A$1:$E$2000,ROW()-$B$5+2,4)</f>
        <v>0</v>
      </c>
      <c r="D1985" s="64">
        <f>INDEX('1月'!$A$1:$E$2000,ROW()-$B$5+2,5)</f>
        <v>0</v>
      </c>
      <c r="E1985" s="65">
        <f>DATE(設定・集計!$B$2,INT(A1985/100),A1985-INT(A1985/100)*100)</f>
        <v>43799</v>
      </c>
      <c r="F1985" t="str">
        <f t="shared" si="60"/>
        <v/>
      </c>
      <c r="G1985" t="str">
        <f t="shared" si="61"/>
        <v/>
      </c>
    </row>
    <row r="1986" spans="1:7">
      <c r="A1986" s="57">
        <f>INDEX('1月'!$A$1:$E$2000,ROW()-$B$5+2,1)</f>
        <v>0</v>
      </c>
      <c r="B1986" s="55" t="str">
        <f>INDEX('1月'!$A$1:$E$2000,ROW()-$B$5+2,2)&amp;IF(INDEX('1月'!$A$1:$E$2000,ROW()-$B$5+2,3)="","","／"&amp;INDEX('1月'!$A$1:$E$2000,ROW()-$B$5+2,3))</f>
        <v/>
      </c>
      <c r="C1986" s="57">
        <f>INDEX('1月'!$A$1:$E$2000,ROW()-$B$5+2,4)</f>
        <v>0</v>
      </c>
      <c r="D1986" s="64">
        <f>INDEX('1月'!$A$1:$E$2000,ROW()-$B$5+2,5)</f>
        <v>0</v>
      </c>
      <c r="E1986" s="65">
        <f>DATE(設定・集計!$B$2,INT(A1986/100),A1986-INT(A1986/100)*100)</f>
        <v>43799</v>
      </c>
      <c r="F1986" t="str">
        <f t="shared" si="60"/>
        <v/>
      </c>
      <c r="G1986" t="str">
        <f t="shared" si="61"/>
        <v/>
      </c>
    </row>
    <row r="1987" spans="1:7">
      <c r="A1987" s="57">
        <f>INDEX('1月'!$A$1:$E$2000,ROW()-$B$5+2,1)</f>
        <v>0</v>
      </c>
      <c r="B1987" s="55" t="str">
        <f>INDEX('1月'!$A$1:$E$2000,ROW()-$B$5+2,2)&amp;IF(INDEX('1月'!$A$1:$E$2000,ROW()-$B$5+2,3)="","","／"&amp;INDEX('1月'!$A$1:$E$2000,ROW()-$B$5+2,3))</f>
        <v/>
      </c>
      <c r="C1987" s="57">
        <f>INDEX('1月'!$A$1:$E$2000,ROW()-$B$5+2,4)</f>
        <v>0</v>
      </c>
      <c r="D1987" s="64">
        <f>INDEX('1月'!$A$1:$E$2000,ROW()-$B$5+2,5)</f>
        <v>0</v>
      </c>
      <c r="E1987" s="65">
        <f>DATE(設定・集計!$B$2,INT(A1987/100),A1987-INT(A1987/100)*100)</f>
        <v>43799</v>
      </c>
      <c r="F1987" t="str">
        <f t="shared" si="60"/>
        <v/>
      </c>
      <c r="G1987" t="str">
        <f t="shared" si="61"/>
        <v/>
      </c>
    </row>
    <row r="1988" spans="1:7">
      <c r="A1988" s="57">
        <f>INDEX('1月'!$A$1:$E$2000,ROW()-$B$5+2,1)</f>
        <v>0</v>
      </c>
      <c r="B1988" s="55" t="str">
        <f>INDEX('1月'!$A$1:$E$2000,ROW()-$B$5+2,2)&amp;IF(INDEX('1月'!$A$1:$E$2000,ROW()-$B$5+2,3)="","","／"&amp;INDEX('1月'!$A$1:$E$2000,ROW()-$B$5+2,3))</f>
        <v/>
      </c>
      <c r="C1988" s="57">
        <f>INDEX('1月'!$A$1:$E$2000,ROW()-$B$5+2,4)</f>
        <v>0</v>
      </c>
      <c r="D1988" s="64">
        <f>INDEX('1月'!$A$1:$E$2000,ROW()-$B$5+2,5)</f>
        <v>0</v>
      </c>
      <c r="E1988" s="65">
        <f>DATE(設定・集計!$B$2,INT(A1988/100),A1988-INT(A1988/100)*100)</f>
        <v>43799</v>
      </c>
      <c r="F1988" t="str">
        <f t="shared" si="60"/>
        <v/>
      </c>
      <c r="G1988" t="str">
        <f t="shared" si="61"/>
        <v/>
      </c>
    </row>
    <row r="1989" spans="1:7">
      <c r="A1989" s="57">
        <f>INDEX('1月'!$A$1:$E$2000,ROW()-$B$5+2,1)</f>
        <v>0</v>
      </c>
      <c r="B1989" s="55" t="str">
        <f>INDEX('1月'!$A$1:$E$2000,ROW()-$B$5+2,2)&amp;IF(INDEX('1月'!$A$1:$E$2000,ROW()-$B$5+2,3)="","","／"&amp;INDEX('1月'!$A$1:$E$2000,ROW()-$B$5+2,3))</f>
        <v/>
      </c>
      <c r="C1989" s="57">
        <f>INDEX('1月'!$A$1:$E$2000,ROW()-$B$5+2,4)</f>
        <v>0</v>
      </c>
      <c r="D1989" s="64">
        <f>INDEX('1月'!$A$1:$E$2000,ROW()-$B$5+2,5)</f>
        <v>0</v>
      </c>
      <c r="E1989" s="65">
        <f>DATE(設定・集計!$B$2,INT(A1989/100),A1989-INT(A1989/100)*100)</f>
        <v>43799</v>
      </c>
      <c r="F1989" t="str">
        <f t="shared" si="60"/>
        <v/>
      </c>
      <c r="G1989" t="str">
        <f t="shared" si="61"/>
        <v/>
      </c>
    </row>
    <row r="1990" spans="1:7">
      <c r="A1990" s="57">
        <f>INDEX('1月'!$A$1:$E$2000,ROW()-$B$5+2,1)</f>
        <v>0</v>
      </c>
      <c r="B1990" s="55" t="str">
        <f>INDEX('1月'!$A$1:$E$2000,ROW()-$B$5+2,2)&amp;IF(INDEX('1月'!$A$1:$E$2000,ROW()-$B$5+2,3)="","","／"&amp;INDEX('1月'!$A$1:$E$2000,ROW()-$B$5+2,3))</f>
        <v/>
      </c>
      <c r="C1990" s="57">
        <f>INDEX('1月'!$A$1:$E$2000,ROW()-$B$5+2,4)</f>
        <v>0</v>
      </c>
      <c r="D1990" s="64">
        <f>INDEX('1月'!$A$1:$E$2000,ROW()-$B$5+2,5)</f>
        <v>0</v>
      </c>
      <c r="E1990" s="65">
        <f>DATE(設定・集計!$B$2,INT(A1990/100),A1990-INT(A1990/100)*100)</f>
        <v>43799</v>
      </c>
      <c r="F1990" t="str">
        <f t="shared" si="60"/>
        <v/>
      </c>
      <c r="G1990" t="str">
        <f t="shared" si="61"/>
        <v/>
      </c>
    </row>
    <row r="1991" spans="1:7">
      <c r="A1991" s="57">
        <f>INDEX('1月'!$A$1:$E$2000,ROW()-$B$5+2,1)</f>
        <v>0</v>
      </c>
      <c r="B1991" s="55" t="str">
        <f>INDEX('1月'!$A$1:$E$2000,ROW()-$B$5+2,2)&amp;IF(INDEX('1月'!$A$1:$E$2000,ROW()-$B$5+2,3)="","","／"&amp;INDEX('1月'!$A$1:$E$2000,ROW()-$B$5+2,3))</f>
        <v/>
      </c>
      <c r="C1991" s="57">
        <f>INDEX('1月'!$A$1:$E$2000,ROW()-$B$5+2,4)</f>
        <v>0</v>
      </c>
      <c r="D1991" s="64">
        <f>INDEX('1月'!$A$1:$E$2000,ROW()-$B$5+2,5)</f>
        <v>0</v>
      </c>
      <c r="E1991" s="65">
        <f>DATE(設定・集計!$B$2,INT(A1991/100),A1991-INT(A1991/100)*100)</f>
        <v>43799</v>
      </c>
      <c r="F1991" t="str">
        <f t="shared" si="60"/>
        <v/>
      </c>
      <c r="G1991" t="str">
        <f t="shared" si="61"/>
        <v/>
      </c>
    </row>
    <row r="1992" spans="1:7">
      <c r="A1992" s="57">
        <f>INDEX('1月'!$A$1:$E$2000,ROW()-$B$5+2,1)</f>
        <v>0</v>
      </c>
      <c r="B1992" s="55" t="str">
        <f>INDEX('1月'!$A$1:$E$2000,ROW()-$B$5+2,2)&amp;IF(INDEX('1月'!$A$1:$E$2000,ROW()-$B$5+2,3)="","","／"&amp;INDEX('1月'!$A$1:$E$2000,ROW()-$B$5+2,3))</f>
        <v/>
      </c>
      <c r="C1992" s="57">
        <f>INDEX('1月'!$A$1:$E$2000,ROW()-$B$5+2,4)</f>
        <v>0</v>
      </c>
      <c r="D1992" s="64">
        <f>INDEX('1月'!$A$1:$E$2000,ROW()-$B$5+2,5)</f>
        <v>0</v>
      </c>
      <c r="E1992" s="65">
        <f>DATE(設定・集計!$B$2,INT(A1992/100),A1992-INT(A1992/100)*100)</f>
        <v>43799</v>
      </c>
      <c r="F1992" t="str">
        <f t="shared" si="60"/>
        <v/>
      </c>
      <c r="G1992" t="str">
        <f t="shared" si="61"/>
        <v/>
      </c>
    </row>
    <row r="1993" spans="1:7">
      <c r="A1993" s="57">
        <f>INDEX('1月'!$A$1:$E$2000,ROW()-$B$5+2,1)</f>
        <v>0</v>
      </c>
      <c r="B1993" s="55" t="str">
        <f>INDEX('1月'!$A$1:$E$2000,ROW()-$B$5+2,2)&amp;IF(INDEX('1月'!$A$1:$E$2000,ROW()-$B$5+2,3)="","","／"&amp;INDEX('1月'!$A$1:$E$2000,ROW()-$B$5+2,3))</f>
        <v/>
      </c>
      <c r="C1993" s="57">
        <f>INDEX('1月'!$A$1:$E$2000,ROW()-$B$5+2,4)</f>
        <v>0</v>
      </c>
      <c r="D1993" s="64">
        <f>INDEX('1月'!$A$1:$E$2000,ROW()-$B$5+2,5)</f>
        <v>0</v>
      </c>
      <c r="E1993" s="65">
        <f>DATE(設定・集計!$B$2,INT(A1993/100),A1993-INT(A1993/100)*100)</f>
        <v>43799</v>
      </c>
      <c r="F1993" t="str">
        <f t="shared" si="60"/>
        <v/>
      </c>
      <c r="G1993" t="str">
        <f t="shared" si="61"/>
        <v/>
      </c>
    </row>
    <row r="1994" spans="1:7">
      <c r="A1994" s="57">
        <f>INDEX('1月'!$A$1:$E$2000,ROW()-$B$5+2,1)</f>
        <v>0</v>
      </c>
      <c r="B1994" s="55" t="str">
        <f>INDEX('1月'!$A$1:$E$2000,ROW()-$B$5+2,2)&amp;IF(INDEX('1月'!$A$1:$E$2000,ROW()-$B$5+2,3)="","","／"&amp;INDEX('1月'!$A$1:$E$2000,ROW()-$B$5+2,3))</f>
        <v/>
      </c>
      <c r="C1994" s="57">
        <f>INDEX('1月'!$A$1:$E$2000,ROW()-$B$5+2,4)</f>
        <v>0</v>
      </c>
      <c r="D1994" s="64">
        <f>INDEX('1月'!$A$1:$E$2000,ROW()-$B$5+2,5)</f>
        <v>0</v>
      </c>
      <c r="E1994" s="65">
        <f>DATE(設定・集計!$B$2,INT(A1994/100),A1994-INT(A1994/100)*100)</f>
        <v>43799</v>
      </c>
      <c r="F1994" t="str">
        <f t="shared" si="60"/>
        <v/>
      </c>
      <c r="G1994" t="str">
        <f t="shared" si="61"/>
        <v/>
      </c>
    </row>
    <row r="1995" spans="1:7">
      <c r="A1995" s="57">
        <f>INDEX('1月'!$A$1:$E$2000,ROW()-$B$5+2,1)</f>
        <v>0</v>
      </c>
      <c r="B1995" s="55" t="str">
        <f>INDEX('1月'!$A$1:$E$2000,ROW()-$B$5+2,2)&amp;IF(INDEX('1月'!$A$1:$E$2000,ROW()-$B$5+2,3)="","","／"&amp;INDEX('1月'!$A$1:$E$2000,ROW()-$B$5+2,3))</f>
        <v/>
      </c>
      <c r="C1995" s="57">
        <f>INDEX('1月'!$A$1:$E$2000,ROW()-$B$5+2,4)</f>
        <v>0</v>
      </c>
      <c r="D1995" s="64">
        <f>INDEX('1月'!$A$1:$E$2000,ROW()-$B$5+2,5)</f>
        <v>0</v>
      </c>
      <c r="E1995" s="65">
        <f>DATE(設定・集計!$B$2,INT(A1995/100),A1995-INT(A1995/100)*100)</f>
        <v>43799</v>
      </c>
      <c r="F1995" t="str">
        <f t="shared" si="60"/>
        <v/>
      </c>
      <c r="G1995" t="str">
        <f t="shared" si="61"/>
        <v/>
      </c>
    </row>
    <row r="1996" spans="1:7">
      <c r="A1996" s="57">
        <f>INDEX('1月'!$A$1:$E$2000,ROW()-$B$5+2,1)</f>
        <v>0</v>
      </c>
      <c r="B1996" s="55" t="str">
        <f>INDEX('1月'!$A$1:$E$2000,ROW()-$B$5+2,2)&amp;IF(INDEX('1月'!$A$1:$E$2000,ROW()-$B$5+2,3)="","","／"&amp;INDEX('1月'!$A$1:$E$2000,ROW()-$B$5+2,3))</f>
        <v/>
      </c>
      <c r="C1996" s="57">
        <f>INDEX('1月'!$A$1:$E$2000,ROW()-$B$5+2,4)</f>
        <v>0</v>
      </c>
      <c r="D1996" s="64">
        <f>INDEX('1月'!$A$1:$E$2000,ROW()-$B$5+2,5)</f>
        <v>0</v>
      </c>
      <c r="E1996" s="65">
        <f>DATE(設定・集計!$B$2,INT(A1996/100),A1996-INT(A1996/100)*100)</f>
        <v>43799</v>
      </c>
      <c r="F1996" t="str">
        <f t="shared" si="60"/>
        <v/>
      </c>
      <c r="G1996" t="str">
        <f t="shared" si="61"/>
        <v/>
      </c>
    </row>
    <row r="1997" spans="1:7">
      <c r="A1997" s="57">
        <f>INDEX('1月'!$A$1:$E$2000,ROW()-$B$5+2,1)</f>
        <v>0</v>
      </c>
      <c r="B1997" s="55" t="str">
        <f>INDEX('1月'!$A$1:$E$2000,ROW()-$B$5+2,2)&amp;IF(INDEX('1月'!$A$1:$E$2000,ROW()-$B$5+2,3)="","","／"&amp;INDEX('1月'!$A$1:$E$2000,ROW()-$B$5+2,3))</f>
        <v/>
      </c>
      <c r="C1997" s="57">
        <f>INDEX('1月'!$A$1:$E$2000,ROW()-$B$5+2,4)</f>
        <v>0</v>
      </c>
      <c r="D1997" s="64">
        <f>INDEX('1月'!$A$1:$E$2000,ROW()-$B$5+2,5)</f>
        <v>0</v>
      </c>
      <c r="E1997" s="65">
        <f>DATE(設定・集計!$B$2,INT(A1997/100),A1997-INT(A1997/100)*100)</f>
        <v>43799</v>
      </c>
      <c r="F1997" t="str">
        <f t="shared" si="60"/>
        <v/>
      </c>
      <c r="G1997" t="str">
        <f t="shared" si="61"/>
        <v/>
      </c>
    </row>
    <row r="1998" spans="1:7">
      <c r="A1998" s="57">
        <f>INDEX('1月'!$A$1:$E$2000,ROW()-$B$5+2,1)</f>
        <v>0</v>
      </c>
      <c r="B1998" s="55" t="str">
        <f>INDEX('1月'!$A$1:$E$2000,ROW()-$B$5+2,2)&amp;IF(INDEX('1月'!$A$1:$E$2000,ROW()-$B$5+2,3)="","","／"&amp;INDEX('1月'!$A$1:$E$2000,ROW()-$B$5+2,3))</f>
        <v/>
      </c>
      <c r="C1998" s="57">
        <f>INDEX('1月'!$A$1:$E$2000,ROW()-$B$5+2,4)</f>
        <v>0</v>
      </c>
      <c r="D1998" s="64">
        <f>INDEX('1月'!$A$1:$E$2000,ROW()-$B$5+2,5)</f>
        <v>0</v>
      </c>
      <c r="E1998" s="65">
        <f>DATE(設定・集計!$B$2,INT(A1998/100),A1998-INT(A1998/100)*100)</f>
        <v>43799</v>
      </c>
      <c r="F1998" t="str">
        <f t="shared" si="60"/>
        <v/>
      </c>
      <c r="G1998" t="str">
        <f t="shared" si="61"/>
        <v/>
      </c>
    </row>
    <row r="1999" spans="1:7">
      <c r="A1999" s="57">
        <f>INDEX('1月'!$A$1:$E$2000,ROW()-$B$5+2,1)</f>
        <v>0</v>
      </c>
      <c r="B1999" s="55" t="str">
        <f>INDEX('1月'!$A$1:$E$2000,ROW()-$B$5+2,2)&amp;IF(INDEX('1月'!$A$1:$E$2000,ROW()-$B$5+2,3)="","","／"&amp;INDEX('1月'!$A$1:$E$2000,ROW()-$B$5+2,3))</f>
        <v/>
      </c>
      <c r="C1999" s="57">
        <f>INDEX('1月'!$A$1:$E$2000,ROW()-$B$5+2,4)</f>
        <v>0</v>
      </c>
      <c r="D1999" s="64">
        <f>INDEX('1月'!$A$1:$E$2000,ROW()-$B$5+2,5)</f>
        <v>0</v>
      </c>
      <c r="E1999" s="65">
        <f>DATE(設定・集計!$B$2,INT(A1999/100),A1999-INT(A1999/100)*100)</f>
        <v>43799</v>
      </c>
      <c r="F1999" t="str">
        <f t="shared" si="60"/>
        <v/>
      </c>
      <c r="G1999" t="str">
        <f t="shared" si="61"/>
        <v/>
      </c>
    </row>
    <row r="2000" spans="1:7">
      <c r="A2000" s="57">
        <f>INDEX('1月'!$A$1:$E$2000,ROW()-$B$5+2,1)</f>
        <v>0</v>
      </c>
      <c r="B2000" s="55" t="str">
        <f>INDEX('1月'!$A$1:$E$2000,ROW()-$B$5+2,2)&amp;IF(INDEX('1月'!$A$1:$E$2000,ROW()-$B$5+2,3)="","","／"&amp;INDEX('1月'!$A$1:$E$2000,ROW()-$B$5+2,3))</f>
        <v/>
      </c>
      <c r="C2000" s="57">
        <f>INDEX('1月'!$A$1:$E$2000,ROW()-$B$5+2,4)</f>
        <v>0</v>
      </c>
      <c r="D2000" s="64">
        <f>INDEX('1月'!$A$1:$E$2000,ROW()-$B$5+2,5)</f>
        <v>0</v>
      </c>
      <c r="E2000" s="65">
        <f>DATE(設定・集計!$B$2,INT(A2000/100),A2000-INT(A2000/100)*100)</f>
        <v>43799</v>
      </c>
      <c r="F2000" t="str">
        <f t="shared" si="60"/>
        <v/>
      </c>
      <c r="G2000" t="str">
        <f t="shared" si="61"/>
        <v/>
      </c>
    </row>
    <row r="2001" spans="1:7">
      <c r="A2001" s="57">
        <f>INDEX('1月'!$A$1:$E$2000,ROW()-$B$5+2,1)</f>
        <v>0</v>
      </c>
      <c r="B2001" s="55" t="str">
        <f>INDEX('1月'!$A$1:$E$2000,ROW()-$B$5+2,2)&amp;IF(INDEX('1月'!$A$1:$E$2000,ROW()-$B$5+2,3)="","","／"&amp;INDEX('1月'!$A$1:$E$2000,ROW()-$B$5+2,3))</f>
        <v/>
      </c>
      <c r="C2001" s="57">
        <f>INDEX('1月'!$A$1:$E$2000,ROW()-$B$5+2,4)</f>
        <v>0</v>
      </c>
      <c r="D2001" s="64">
        <f>INDEX('1月'!$A$1:$E$2000,ROW()-$B$5+2,5)</f>
        <v>0</v>
      </c>
      <c r="E2001" s="65">
        <f>DATE(設定・集計!$B$2,INT(A2001/100),A2001-INT(A2001/100)*100)</f>
        <v>43799</v>
      </c>
      <c r="F2001" t="str">
        <f t="shared" si="60"/>
        <v/>
      </c>
      <c r="G2001" t="str">
        <f t="shared" si="61"/>
        <v/>
      </c>
    </row>
    <row r="2002" spans="1:7">
      <c r="A2002" s="57">
        <f>INDEX('1月'!$A$1:$E$2000,ROW()-$B$5+2,1)</f>
        <v>0</v>
      </c>
      <c r="B2002" s="55" t="str">
        <f>INDEX('1月'!$A$1:$E$2000,ROW()-$B$5+2,2)&amp;IF(INDEX('1月'!$A$1:$E$2000,ROW()-$B$5+2,3)="","","／"&amp;INDEX('1月'!$A$1:$E$2000,ROW()-$B$5+2,3))</f>
        <v/>
      </c>
      <c r="C2002" s="57">
        <f>INDEX('1月'!$A$1:$E$2000,ROW()-$B$5+2,4)</f>
        <v>0</v>
      </c>
      <c r="D2002" s="64">
        <f>INDEX('1月'!$A$1:$E$2000,ROW()-$B$5+2,5)</f>
        <v>0</v>
      </c>
      <c r="E2002" s="65">
        <f>DATE(設定・集計!$B$2,INT(A2002/100),A2002-INT(A2002/100)*100)</f>
        <v>43799</v>
      </c>
      <c r="F2002" t="str">
        <f t="shared" si="60"/>
        <v/>
      </c>
      <c r="G2002" t="str">
        <f t="shared" si="61"/>
        <v/>
      </c>
    </row>
    <row r="2003" spans="1:7">
      <c r="A2003" s="57">
        <f>INDEX('1月'!$A$1:$E$2000,ROW()-$B$5+2,1)</f>
        <v>0</v>
      </c>
      <c r="B2003" s="55" t="str">
        <f>INDEX('1月'!$A$1:$E$2000,ROW()-$B$5+2,2)&amp;IF(INDEX('1月'!$A$1:$E$2000,ROW()-$B$5+2,3)="","","／"&amp;INDEX('1月'!$A$1:$E$2000,ROW()-$B$5+2,3))</f>
        <v/>
      </c>
      <c r="C2003" s="57">
        <f>INDEX('1月'!$A$1:$E$2000,ROW()-$B$5+2,4)</f>
        <v>0</v>
      </c>
      <c r="D2003" s="64">
        <f>INDEX('1月'!$A$1:$E$2000,ROW()-$B$5+2,5)</f>
        <v>0</v>
      </c>
      <c r="E2003" s="65">
        <f>DATE(設定・集計!$B$2,INT(A2003/100),A2003-INT(A2003/100)*100)</f>
        <v>43799</v>
      </c>
      <c r="F2003" t="str">
        <f t="shared" si="60"/>
        <v/>
      </c>
      <c r="G2003" t="str">
        <f t="shared" si="61"/>
        <v/>
      </c>
    </row>
    <row r="2004" spans="1:7">
      <c r="A2004" s="57">
        <f>INDEX('1月'!$A$1:$E$2000,ROW()-$B$5+2,1)</f>
        <v>0</v>
      </c>
      <c r="B2004" s="55" t="str">
        <f>INDEX('1月'!$A$1:$E$2000,ROW()-$B$5+2,2)&amp;IF(INDEX('1月'!$A$1:$E$2000,ROW()-$B$5+2,3)="","","／"&amp;INDEX('1月'!$A$1:$E$2000,ROW()-$B$5+2,3))</f>
        <v/>
      </c>
      <c r="C2004" s="57">
        <f>INDEX('1月'!$A$1:$E$2000,ROW()-$B$5+2,4)</f>
        <v>0</v>
      </c>
      <c r="D2004" s="64">
        <f>INDEX('1月'!$A$1:$E$2000,ROW()-$B$5+2,5)</f>
        <v>0</v>
      </c>
      <c r="E2004" s="65">
        <f>DATE(設定・集計!$B$2,INT(A2004/100),A2004-INT(A2004/100)*100)</f>
        <v>43799</v>
      </c>
      <c r="F2004" t="str">
        <f t="shared" si="60"/>
        <v/>
      </c>
      <c r="G2004" t="str">
        <f t="shared" si="61"/>
        <v/>
      </c>
    </row>
    <row r="2005" spans="1:7">
      <c r="A2005" s="57">
        <f>INDEX('1月'!$A$1:$E$2000,ROW()-$B$5+2,1)</f>
        <v>0</v>
      </c>
      <c r="B2005" s="55" t="str">
        <f>INDEX('1月'!$A$1:$E$2000,ROW()-$B$5+2,2)&amp;IF(INDEX('1月'!$A$1:$E$2000,ROW()-$B$5+2,3)="","","／"&amp;INDEX('1月'!$A$1:$E$2000,ROW()-$B$5+2,3))</f>
        <v/>
      </c>
      <c r="C2005" s="57">
        <f>INDEX('1月'!$A$1:$E$2000,ROW()-$B$5+2,4)</f>
        <v>0</v>
      </c>
      <c r="D2005" s="64">
        <f>INDEX('1月'!$A$1:$E$2000,ROW()-$B$5+2,5)</f>
        <v>0</v>
      </c>
      <c r="E2005" s="65">
        <f>DATE(設定・集計!$B$2,INT(A2005/100),A2005-INT(A2005/100)*100)</f>
        <v>43799</v>
      </c>
      <c r="F2005" t="str">
        <f t="shared" si="60"/>
        <v/>
      </c>
      <c r="G2005" t="str">
        <f t="shared" si="61"/>
        <v/>
      </c>
    </row>
    <row r="2006" spans="1:7">
      <c r="A2006" s="57">
        <f>INDEX('1月'!$A$1:$E$2000,ROW()-$B$5+2,1)</f>
        <v>0</v>
      </c>
      <c r="B2006" s="55" t="str">
        <f>INDEX('1月'!$A$1:$E$2000,ROW()-$B$5+2,2)&amp;IF(INDEX('1月'!$A$1:$E$2000,ROW()-$B$5+2,3)="","","／"&amp;INDEX('1月'!$A$1:$E$2000,ROW()-$B$5+2,3))</f>
        <v/>
      </c>
      <c r="C2006" s="57">
        <f>INDEX('1月'!$A$1:$E$2000,ROW()-$B$5+2,4)</f>
        <v>0</v>
      </c>
      <c r="D2006" s="64">
        <f>INDEX('1月'!$A$1:$E$2000,ROW()-$B$5+2,5)</f>
        <v>0</v>
      </c>
      <c r="E2006" s="65">
        <f>DATE(設定・集計!$B$2,INT(A2006/100),A2006-INT(A2006/100)*100)</f>
        <v>43799</v>
      </c>
      <c r="F2006" t="str">
        <f t="shared" si="60"/>
        <v/>
      </c>
      <c r="G2006" t="str">
        <f t="shared" si="61"/>
        <v/>
      </c>
    </row>
    <row r="2007" spans="1:7">
      <c r="A2007" s="57">
        <f>INDEX('1月'!$A$1:$E$2000,ROW()-$B$5+2,1)</f>
        <v>0</v>
      </c>
      <c r="B2007" s="55" t="str">
        <f>INDEX('1月'!$A$1:$E$2000,ROW()-$B$5+2,2)&amp;IF(INDEX('1月'!$A$1:$E$2000,ROW()-$B$5+2,3)="","","／"&amp;INDEX('1月'!$A$1:$E$2000,ROW()-$B$5+2,3))</f>
        <v/>
      </c>
      <c r="C2007" s="57">
        <f>INDEX('1月'!$A$1:$E$2000,ROW()-$B$5+2,4)</f>
        <v>0</v>
      </c>
      <c r="D2007" s="64">
        <f>INDEX('1月'!$A$1:$E$2000,ROW()-$B$5+2,5)</f>
        <v>0</v>
      </c>
      <c r="E2007" s="65">
        <f>DATE(設定・集計!$B$2,INT(A2007/100),A2007-INT(A2007/100)*100)</f>
        <v>43799</v>
      </c>
      <c r="F2007" t="str">
        <f t="shared" si="60"/>
        <v/>
      </c>
      <c r="G2007" t="str">
        <f t="shared" si="61"/>
        <v/>
      </c>
    </row>
    <row r="2008" spans="1:7">
      <c r="A2008" s="57">
        <f>INDEX('1月'!$A$1:$E$2000,ROW()-$B$5+2,1)</f>
        <v>0</v>
      </c>
      <c r="B2008" s="55" t="str">
        <f>INDEX('1月'!$A$1:$E$2000,ROW()-$B$5+2,2)&amp;IF(INDEX('1月'!$A$1:$E$2000,ROW()-$B$5+2,3)="","","／"&amp;INDEX('1月'!$A$1:$E$2000,ROW()-$B$5+2,3))</f>
        <v/>
      </c>
      <c r="C2008" s="57">
        <f>INDEX('1月'!$A$1:$E$2000,ROW()-$B$5+2,4)</f>
        <v>0</v>
      </c>
      <c r="D2008" s="64">
        <f>INDEX('1月'!$A$1:$E$2000,ROW()-$B$5+2,5)</f>
        <v>0</v>
      </c>
      <c r="E2008" s="65">
        <f>DATE(設定・集計!$B$2,INT(A2008/100),A2008-INT(A2008/100)*100)</f>
        <v>43799</v>
      </c>
      <c r="F2008" t="str">
        <f t="shared" si="60"/>
        <v/>
      </c>
      <c r="G2008" t="str">
        <f t="shared" si="61"/>
        <v/>
      </c>
    </row>
    <row r="2009" spans="1:7">
      <c r="A2009" s="57">
        <f>INDEX('1月'!$A$1:$E$2000,ROW()-$B$5+2,1)</f>
        <v>0</v>
      </c>
      <c r="B2009" s="55" t="str">
        <f>INDEX('1月'!$A$1:$E$2000,ROW()-$B$5+2,2)&amp;IF(INDEX('1月'!$A$1:$E$2000,ROW()-$B$5+2,3)="","","／"&amp;INDEX('1月'!$A$1:$E$2000,ROW()-$B$5+2,3))</f>
        <v/>
      </c>
      <c r="C2009" s="57">
        <f>INDEX('1月'!$A$1:$E$2000,ROW()-$B$5+2,4)</f>
        <v>0</v>
      </c>
      <c r="D2009" s="64">
        <f>INDEX('1月'!$A$1:$E$2000,ROW()-$B$5+2,5)</f>
        <v>0</v>
      </c>
      <c r="E2009" s="65">
        <f>DATE(設定・集計!$B$2,INT(A2009/100),A2009-INT(A2009/100)*100)</f>
        <v>43799</v>
      </c>
      <c r="F2009" t="str">
        <f t="shared" si="60"/>
        <v/>
      </c>
      <c r="G2009" t="str">
        <f t="shared" si="61"/>
        <v/>
      </c>
    </row>
    <row r="2010" spans="1:7">
      <c r="A2010" s="57">
        <f>INDEX('1月'!$A$1:$E$2000,ROW()-$B$5+2,1)</f>
        <v>0</v>
      </c>
      <c r="B2010" s="55" t="str">
        <f>INDEX('1月'!$A$1:$E$2000,ROW()-$B$5+2,2)&amp;IF(INDEX('1月'!$A$1:$E$2000,ROW()-$B$5+2,3)="","","／"&amp;INDEX('1月'!$A$1:$E$2000,ROW()-$B$5+2,3))</f>
        <v/>
      </c>
      <c r="C2010" s="57">
        <f>INDEX('1月'!$A$1:$E$2000,ROW()-$B$5+2,4)</f>
        <v>0</v>
      </c>
      <c r="D2010" s="64">
        <f>INDEX('1月'!$A$1:$E$2000,ROW()-$B$5+2,5)</f>
        <v>0</v>
      </c>
      <c r="E2010" s="65">
        <f>DATE(設定・集計!$B$2,INT(A2010/100),A2010-INT(A2010/100)*100)</f>
        <v>43799</v>
      </c>
      <c r="F2010" t="str">
        <f t="shared" si="60"/>
        <v/>
      </c>
      <c r="G2010" t="str">
        <f t="shared" si="61"/>
        <v/>
      </c>
    </row>
    <row r="2011" spans="1:7">
      <c r="A2011" s="57">
        <f>INDEX('1月'!$A$1:$E$2000,ROW()-$B$5+2,1)</f>
        <v>0</v>
      </c>
      <c r="B2011" s="55" t="str">
        <f>INDEX('1月'!$A$1:$E$2000,ROW()-$B$5+2,2)&amp;IF(INDEX('1月'!$A$1:$E$2000,ROW()-$B$5+2,3)="","","／"&amp;INDEX('1月'!$A$1:$E$2000,ROW()-$B$5+2,3))</f>
        <v/>
      </c>
      <c r="C2011" s="57">
        <f>INDEX('1月'!$A$1:$E$2000,ROW()-$B$5+2,4)</f>
        <v>0</v>
      </c>
      <c r="D2011" s="64">
        <f>INDEX('1月'!$A$1:$E$2000,ROW()-$B$5+2,5)</f>
        <v>0</v>
      </c>
      <c r="E2011" s="65">
        <f>DATE(設定・集計!$B$2,INT(A2011/100),A2011-INT(A2011/100)*100)</f>
        <v>43799</v>
      </c>
      <c r="F2011" t="str">
        <f t="shared" si="60"/>
        <v/>
      </c>
      <c r="G2011" t="str">
        <f t="shared" si="61"/>
        <v/>
      </c>
    </row>
    <row r="2012" spans="1:7">
      <c r="A2012" s="57">
        <f>INDEX('1月'!$A$1:$E$2000,ROW()-$B$5+2,1)</f>
        <v>0</v>
      </c>
      <c r="B2012" s="55" t="str">
        <f>INDEX('1月'!$A$1:$E$2000,ROW()-$B$5+2,2)&amp;IF(INDEX('1月'!$A$1:$E$2000,ROW()-$B$5+2,3)="","","／"&amp;INDEX('1月'!$A$1:$E$2000,ROW()-$B$5+2,3))</f>
        <v/>
      </c>
      <c r="C2012" s="57">
        <f>INDEX('1月'!$A$1:$E$2000,ROW()-$B$5+2,4)</f>
        <v>0</v>
      </c>
      <c r="D2012" s="64">
        <f>INDEX('1月'!$A$1:$E$2000,ROW()-$B$5+2,5)</f>
        <v>0</v>
      </c>
      <c r="E2012" s="65">
        <f>DATE(設定・集計!$B$2,INT(A2012/100),A2012-INT(A2012/100)*100)</f>
        <v>43799</v>
      </c>
      <c r="F2012" t="str">
        <f t="shared" si="60"/>
        <v/>
      </c>
      <c r="G2012" t="str">
        <f t="shared" si="61"/>
        <v/>
      </c>
    </row>
    <row r="2013" spans="1:7">
      <c r="A2013" s="57">
        <f>INDEX('1月'!$A$1:$E$2000,ROW()-$B$5+2,1)</f>
        <v>0</v>
      </c>
      <c r="B2013" s="55" t="str">
        <f>INDEX('1月'!$A$1:$E$2000,ROW()-$B$5+2,2)&amp;IF(INDEX('1月'!$A$1:$E$2000,ROW()-$B$5+2,3)="","","／"&amp;INDEX('1月'!$A$1:$E$2000,ROW()-$B$5+2,3))</f>
        <v/>
      </c>
      <c r="C2013" s="57">
        <f>INDEX('1月'!$A$1:$E$2000,ROW()-$B$5+2,4)</f>
        <v>0</v>
      </c>
      <c r="D2013" s="64">
        <f>INDEX('1月'!$A$1:$E$2000,ROW()-$B$5+2,5)</f>
        <v>0</v>
      </c>
      <c r="E2013" s="65">
        <f>DATE(設定・集計!$B$2,INT(A2013/100),A2013-INT(A2013/100)*100)</f>
        <v>43799</v>
      </c>
      <c r="F2013" t="str">
        <f t="shared" si="60"/>
        <v/>
      </c>
      <c r="G2013" t="str">
        <f t="shared" si="61"/>
        <v/>
      </c>
    </row>
    <row r="2014" spans="1:7">
      <c r="A2014" s="57">
        <f>INDEX('1月'!$A$1:$E$2000,ROW()-$B$5+2,1)</f>
        <v>0</v>
      </c>
      <c r="B2014" s="55" t="str">
        <f>INDEX('1月'!$A$1:$E$2000,ROW()-$B$5+2,2)&amp;IF(INDEX('1月'!$A$1:$E$2000,ROW()-$B$5+2,3)="","","／"&amp;INDEX('1月'!$A$1:$E$2000,ROW()-$B$5+2,3))</f>
        <v/>
      </c>
      <c r="C2014" s="57">
        <f>INDEX('1月'!$A$1:$E$2000,ROW()-$B$5+2,4)</f>
        <v>0</v>
      </c>
      <c r="D2014" s="64">
        <f>INDEX('1月'!$A$1:$E$2000,ROW()-$B$5+2,5)</f>
        <v>0</v>
      </c>
      <c r="E2014" s="65">
        <f>DATE(設定・集計!$B$2,INT(A2014/100),A2014-INT(A2014/100)*100)</f>
        <v>43799</v>
      </c>
      <c r="F2014" t="str">
        <f t="shared" si="60"/>
        <v/>
      </c>
      <c r="G2014" t="str">
        <f t="shared" si="61"/>
        <v/>
      </c>
    </row>
    <row r="2015" spans="1:7">
      <c r="A2015" s="57">
        <f>INDEX('1月'!$A$1:$E$2000,ROW()-$B$5+2,1)</f>
        <v>0</v>
      </c>
      <c r="B2015" s="55" t="str">
        <f>INDEX('1月'!$A$1:$E$2000,ROW()-$B$5+2,2)&amp;IF(INDEX('1月'!$A$1:$E$2000,ROW()-$B$5+2,3)="","","／"&amp;INDEX('1月'!$A$1:$E$2000,ROW()-$B$5+2,3))</f>
        <v/>
      </c>
      <c r="C2015" s="57">
        <f>INDEX('1月'!$A$1:$E$2000,ROW()-$B$5+2,4)</f>
        <v>0</v>
      </c>
      <c r="D2015" s="64">
        <f>INDEX('1月'!$A$1:$E$2000,ROW()-$B$5+2,5)</f>
        <v>0</v>
      </c>
      <c r="E2015" s="65">
        <f>DATE(設定・集計!$B$2,INT(A2015/100),A2015-INT(A2015/100)*100)</f>
        <v>43799</v>
      </c>
      <c r="F2015" t="str">
        <f t="shared" si="60"/>
        <v/>
      </c>
      <c r="G2015" t="str">
        <f t="shared" si="61"/>
        <v/>
      </c>
    </row>
    <row r="2016" spans="1:7">
      <c r="A2016" s="57">
        <f>INDEX('1月'!$A$1:$E$2000,ROW()-$B$5+2,1)</f>
        <v>0</v>
      </c>
      <c r="B2016" s="55" t="str">
        <f>INDEX('1月'!$A$1:$E$2000,ROW()-$B$5+2,2)&amp;IF(INDEX('1月'!$A$1:$E$2000,ROW()-$B$5+2,3)="","","／"&amp;INDEX('1月'!$A$1:$E$2000,ROW()-$B$5+2,3))</f>
        <v/>
      </c>
      <c r="C2016" s="57">
        <f>INDEX('1月'!$A$1:$E$2000,ROW()-$B$5+2,4)</f>
        <v>0</v>
      </c>
      <c r="D2016" s="64">
        <f>INDEX('1月'!$A$1:$E$2000,ROW()-$B$5+2,5)</f>
        <v>0</v>
      </c>
      <c r="E2016" s="65">
        <f>DATE(設定・集計!$B$2,INT(A2016/100),A2016-INT(A2016/100)*100)</f>
        <v>43799</v>
      </c>
      <c r="F2016" t="str">
        <f t="shared" si="60"/>
        <v/>
      </c>
      <c r="G2016" t="str">
        <f t="shared" si="61"/>
        <v/>
      </c>
    </row>
    <row r="2017" spans="1:7">
      <c r="A2017" s="57">
        <f>INDEX('1月'!$A$1:$E$2000,ROW()-$B$5+2,1)</f>
        <v>0</v>
      </c>
      <c r="B2017" s="55" t="str">
        <f>INDEX('1月'!$A$1:$E$2000,ROW()-$B$5+2,2)&amp;IF(INDEX('1月'!$A$1:$E$2000,ROW()-$B$5+2,3)="","","／"&amp;INDEX('1月'!$A$1:$E$2000,ROW()-$B$5+2,3))</f>
        <v/>
      </c>
      <c r="C2017" s="57">
        <f>INDEX('1月'!$A$1:$E$2000,ROW()-$B$5+2,4)</f>
        <v>0</v>
      </c>
      <c r="D2017" s="64">
        <f>INDEX('1月'!$A$1:$E$2000,ROW()-$B$5+2,5)</f>
        <v>0</v>
      </c>
      <c r="E2017" s="65">
        <f>DATE(設定・集計!$B$2,INT(A2017/100),A2017-INT(A2017/100)*100)</f>
        <v>43799</v>
      </c>
      <c r="F2017" t="str">
        <f t="shared" si="60"/>
        <v/>
      </c>
      <c r="G2017" t="str">
        <f t="shared" si="61"/>
        <v/>
      </c>
    </row>
    <row r="2018" spans="1:7">
      <c r="A2018" s="57">
        <f>INDEX('1月'!$A$1:$E$2000,ROW()-$B$5+2,1)</f>
        <v>0</v>
      </c>
      <c r="B2018" s="55" t="str">
        <f>INDEX('1月'!$A$1:$E$2000,ROW()-$B$5+2,2)&amp;IF(INDEX('1月'!$A$1:$E$2000,ROW()-$B$5+2,3)="","","／"&amp;INDEX('1月'!$A$1:$E$2000,ROW()-$B$5+2,3))</f>
        <v/>
      </c>
      <c r="C2018" s="57">
        <f>INDEX('1月'!$A$1:$E$2000,ROW()-$B$5+2,4)</f>
        <v>0</v>
      </c>
      <c r="D2018" s="64">
        <f>INDEX('1月'!$A$1:$E$2000,ROW()-$B$5+2,5)</f>
        <v>0</v>
      </c>
      <c r="E2018" s="65">
        <f>DATE(設定・集計!$B$2,INT(A2018/100),A2018-INT(A2018/100)*100)</f>
        <v>43799</v>
      </c>
      <c r="F2018" t="str">
        <f t="shared" si="60"/>
        <v/>
      </c>
      <c r="G2018" t="str">
        <f t="shared" si="61"/>
        <v/>
      </c>
    </row>
    <row r="2019" spans="1:7">
      <c r="A2019" s="57">
        <f>INDEX('1月'!$A$1:$E$2000,ROW()-$B$5+2,1)</f>
        <v>0</v>
      </c>
      <c r="B2019" s="55" t="str">
        <f>INDEX('1月'!$A$1:$E$2000,ROW()-$B$5+2,2)&amp;IF(INDEX('1月'!$A$1:$E$2000,ROW()-$B$5+2,3)="","","／"&amp;INDEX('1月'!$A$1:$E$2000,ROW()-$B$5+2,3))</f>
        <v/>
      </c>
      <c r="C2019" s="57">
        <f>INDEX('1月'!$A$1:$E$2000,ROW()-$B$5+2,4)</f>
        <v>0</v>
      </c>
      <c r="D2019" s="64">
        <f>INDEX('1月'!$A$1:$E$2000,ROW()-$B$5+2,5)</f>
        <v>0</v>
      </c>
      <c r="E2019" s="65">
        <f>DATE(設定・集計!$B$2,INT(A2019/100),A2019-INT(A2019/100)*100)</f>
        <v>43799</v>
      </c>
      <c r="F2019" t="str">
        <f t="shared" si="60"/>
        <v/>
      </c>
      <c r="G2019" t="str">
        <f t="shared" si="61"/>
        <v/>
      </c>
    </row>
    <row r="2020" spans="1:7">
      <c r="A2020" s="57">
        <f>INDEX('1月'!$A$1:$E$2000,ROW()-$B$5+2,1)</f>
        <v>0</v>
      </c>
      <c r="B2020" s="55" t="str">
        <f>INDEX('1月'!$A$1:$E$2000,ROW()-$B$5+2,2)&amp;IF(INDEX('1月'!$A$1:$E$2000,ROW()-$B$5+2,3)="","","／"&amp;INDEX('1月'!$A$1:$E$2000,ROW()-$B$5+2,3))</f>
        <v/>
      </c>
      <c r="C2020" s="57">
        <f>INDEX('1月'!$A$1:$E$2000,ROW()-$B$5+2,4)</f>
        <v>0</v>
      </c>
      <c r="D2020" s="64">
        <f>INDEX('1月'!$A$1:$E$2000,ROW()-$B$5+2,5)</f>
        <v>0</v>
      </c>
      <c r="E2020" s="65">
        <f>DATE(設定・集計!$B$2,INT(A2020/100),A2020-INT(A2020/100)*100)</f>
        <v>43799</v>
      </c>
      <c r="F2020" t="str">
        <f t="shared" si="60"/>
        <v/>
      </c>
      <c r="G2020" t="str">
        <f t="shared" si="61"/>
        <v/>
      </c>
    </row>
    <row r="2021" spans="1:7">
      <c r="A2021" s="57">
        <f>INDEX('1月'!$A$1:$E$2000,ROW()-$B$5+2,1)</f>
        <v>0</v>
      </c>
      <c r="B2021" s="55" t="str">
        <f>INDEX('1月'!$A$1:$E$2000,ROW()-$B$5+2,2)&amp;IF(INDEX('1月'!$A$1:$E$2000,ROW()-$B$5+2,3)="","","／"&amp;INDEX('1月'!$A$1:$E$2000,ROW()-$B$5+2,3))</f>
        <v/>
      </c>
      <c r="C2021" s="57">
        <f>INDEX('1月'!$A$1:$E$2000,ROW()-$B$5+2,4)</f>
        <v>0</v>
      </c>
      <c r="D2021" s="64">
        <f>INDEX('1月'!$A$1:$E$2000,ROW()-$B$5+2,5)</f>
        <v>0</v>
      </c>
      <c r="E2021" s="65">
        <f>DATE(設定・集計!$B$2,INT(A2021/100),A2021-INT(A2021/100)*100)</f>
        <v>43799</v>
      </c>
      <c r="F2021" t="str">
        <f t="shared" si="60"/>
        <v/>
      </c>
      <c r="G2021" t="str">
        <f t="shared" si="61"/>
        <v/>
      </c>
    </row>
    <row r="2022" spans="1:7">
      <c r="A2022" s="57">
        <f>INDEX('1月'!$A$1:$E$2000,ROW()-$B$5+2,1)</f>
        <v>0</v>
      </c>
      <c r="B2022" s="55" t="str">
        <f>INDEX('1月'!$A$1:$E$2000,ROW()-$B$5+2,2)&amp;IF(INDEX('1月'!$A$1:$E$2000,ROW()-$B$5+2,3)="","","／"&amp;INDEX('1月'!$A$1:$E$2000,ROW()-$B$5+2,3))</f>
        <v/>
      </c>
      <c r="C2022" s="57">
        <f>INDEX('1月'!$A$1:$E$2000,ROW()-$B$5+2,4)</f>
        <v>0</v>
      </c>
      <c r="D2022" s="64">
        <f>INDEX('1月'!$A$1:$E$2000,ROW()-$B$5+2,5)</f>
        <v>0</v>
      </c>
      <c r="E2022" s="65">
        <f>DATE(設定・集計!$B$2,INT(A2022/100),A2022-INT(A2022/100)*100)</f>
        <v>43799</v>
      </c>
      <c r="F2022" t="str">
        <f t="shared" ref="F2022:F2042" si="62">IF(A2022=0,"",A2022*10000+ROW())</f>
        <v/>
      </c>
      <c r="G2022" t="str">
        <f t="shared" si="61"/>
        <v/>
      </c>
    </row>
    <row r="2023" spans="1:7">
      <c r="A2023" s="57">
        <f>INDEX('1月'!$A$1:$E$2000,ROW()-$B$5+2,1)</f>
        <v>0</v>
      </c>
      <c r="B2023" s="55" t="str">
        <f>INDEX('1月'!$A$1:$E$2000,ROW()-$B$5+2,2)&amp;IF(INDEX('1月'!$A$1:$E$2000,ROW()-$B$5+2,3)="","","／"&amp;INDEX('1月'!$A$1:$E$2000,ROW()-$B$5+2,3))</f>
        <v/>
      </c>
      <c r="C2023" s="57">
        <f>INDEX('1月'!$A$1:$E$2000,ROW()-$B$5+2,4)</f>
        <v>0</v>
      </c>
      <c r="D2023" s="64">
        <f>INDEX('1月'!$A$1:$E$2000,ROW()-$B$5+2,5)</f>
        <v>0</v>
      </c>
      <c r="E2023" s="65">
        <f>DATE(設定・集計!$B$2,INT(A2023/100),A2023-INT(A2023/100)*100)</f>
        <v>43799</v>
      </c>
      <c r="F2023" t="str">
        <f t="shared" si="62"/>
        <v/>
      </c>
      <c r="G2023" t="str">
        <f t="shared" si="61"/>
        <v/>
      </c>
    </row>
    <row r="2024" spans="1:7">
      <c r="A2024" s="57">
        <f>INDEX('1月'!$A$1:$E$2000,ROW()-$B$5+2,1)</f>
        <v>0</v>
      </c>
      <c r="B2024" s="55" t="str">
        <f>INDEX('1月'!$A$1:$E$2000,ROW()-$B$5+2,2)&amp;IF(INDEX('1月'!$A$1:$E$2000,ROW()-$B$5+2,3)="","","／"&amp;INDEX('1月'!$A$1:$E$2000,ROW()-$B$5+2,3))</f>
        <v/>
      </c>
      <c r="C2024" s="57">
        <f>INDEX('1月'!$A$1:$E$2000,ROW()-$B$5+2,4)</f>
        <v>0</v>
      </c>
      <c r="D2024" s="64">
        <f>INDEX('1月'!$A$1:$E$2000,ROW()-$B$5+2,5)</f>
        <v>0</v>
      </c>
      <c r="E2024" s="65">
        <f>DATE(設定・集計!$B$2,INT(A2024/100),A2024-INT(A2024/100)*100)</f>
        <v>43799</v>
      </c>
      <c r="F2024" t="str">
        <f t="shared" si="62"/>
        <v/>
      </c>
      <c r="G2024" t="str">
        <f t="shared" si="61"/>
        <v/>
      </c>
    </row>
    <row r="2025" spans="1:7">
      <c r="A2025" s="57">
        <f>INDEX('1月'!$A$1:$E$2000,ROW()-$B$5+2,1)</f>
        <v>0</v>
      </c>
      <c r="B2025" s="55" t="str">
        <f>INDEX('1月'!$A$1:$E$2000,ROW()-$B$5+2,2)&amp;IF(INDEX('1月'!$A$1:$E$2000,ROW()-$B$5+2,3)="","","／"&amp;INDEX('1月'!$A$1:$E$2000,ROW()-$B$5+2,3))</f>
        <v/>
      </c>
      <c r="C2025" s="57">
        <f>INDEX('1月'!$A$1:$E$2000,ROW()-$B$5+2,4)</f>
        <v>0</v>
      </c>
      <c r="D2025" s="64">
        <f>INDEX('1月'!$A$1:$E$2000,ROW()-$B$5+2,5)</f>
        <v>0</v>
      </c>
      <c r="E2025" s="65">
        <f>DATE(設定・集計!$B$2,INT(A2025/100),A2025-INT(A2025/100)*100)</f>
        <v>43799</v>
      </c>
      <c r="F2025" t="str">
        <f t="shared" si="62"/>
        <v/>
      </c>
      <c r="G2025" t="str">
        <f t="shared" si="61"/>
        <v/>
      </c>
    </row>
    <row r="2026" spans="1:7">
      <c r="A2026" s="57">
        <f>INDEX('1月'!$A$1:$E$2000,ROW()-$B$5+2,1)</f>
        <v>0</v>
      </c>
      <c r="B2026" s="55" t="str">
        <f>INDEX('1月'!$A$1:$E$2000,ROW()-$B$5+2,2)&amp;IF(INDEX('1月'!$A$1:$E$2000,ROW()-$B$5+2,3)="","","／"&amp;INDEX('1月'!$A$1:$E$2000,ROW()-$B$5+2,3))</f>
        <v/>
      </c>
      <c r="C2026" s="57">
        <f>INDEX('1月'!$A$1:$E$2000,ROW()-$B$5+2,4)</f>
        <v>0</v>
      </c>
      <c r="D2026" s="64">
        <f>INDEX('1月'!$A$1:$E$2000,ROW()-$B$5+2,5)</f>
        <v>0</v>
      </c>
      <c r="E2026" s="65">
        <f>DATE(設定・集計!$B$2,INT(A2026/100),A2026-INT(A2026/100)*100)</f>
        <v>43799</v>
      </c>
      <c r="F2026" t="str">
        <f t="shared" si="62"/>
        <v/>
      </c>
      <c r="G2026" t="str">
        <f t="shared" si="61"/>
        <v/>
      </c>
    </row>
    <row r="2027" spans="1:7">
      <c r="A2027" s="57">
        <f>INDEX('1月'!$A$1:$E$2000,ROW()-$B$5+2,1)</f>
        <v>0</v>
      </c>
      <c r="B2027" s="55" t="str">
        <f>INDEX('1月'!$A$1:$E$2000,ROW()-$B$5+2,2)&amp;IF(INDEX('1月'!$A$1:$E$2000,ROW()-$B$5+2,3)="","","／"&amp;INDEX('1月'!$A$1:$E$2000,ROW()-$B$5+2,3))</f>
        <v/>
      </c>
      <c r="C2027" s="57">
        <f>INDEX('1月'!$A$1:$E$2000,ROW()-$B$5+2,4)</f>
        <v>0</v>
      </c>
      <c r="D2027" s="64">
        <f>INDEX('1月'!$A$1:$E$2000,ROW()-$B$5+2,5)</f>
        <v>0</v>
      </c>
      <c r="E2027" s="65">
        <f>DATE(設定・集計!$B$2,INT(A2027/100),A2027-INT(A2027/100)*100)</f>
        <v>43799</v>
      </c>
      <c r="F2027" t="str">
        <f t="shared" si="62"/>
        <v/>
      </c>
      <c r="G2027" t="str">
        <f t="shared" si="61"/>
        <v/>
      </c>
    </row>
    <row r="2028" spans="1:7">
      <c r="A2028" s="57">
        <f>INDEX('1月'!$A$1:$E$2000,ROW()-$B$5+2,1)</f>
        <v>0</v>
      </c>
      <c r="B2028" s="55" t="str">
        <f>INDEX('1月'!$A$1:$E$2000,ROW()-$B$5+2,2)&amp;IF(INDEX('1月'!$A$1:$E$2000,ROW()-$B$5+2,3)="","","／"&amp;INDEX('1月'!$A$1:$E$2000,ROW()-$B$5+2,3))</f>
        <v/>
      </c>
      <c r="C2028" s="57">
        <f>INDEX('1月'!$A$1:$E$2000,ROW()-$B$5+2,4)</f>
        <v>0</v>
      </c>
      <c r="D2028" s="64">
        <f>INDEX('1月'!$A$1:$E$2000,ROW()-$B$5+2,5)</f>
        <v>0</v>
      </c>
      <c r="E2028" s="65">
        <f>DATE(設定・集計!$B$2,INT(A2028/100),A2028-INT(A2028/100)*100)</f>
        <v>43799</v>
      </c>
      <c r="F2028" t="str">
        <f t="shared" si="62"/>
        <v/>
      </c>
      <c r="G2028" t="str">
        <f t="shared" si="61"/>
        <v/>
      </c>
    </row>
    <row r="2029" spans="1:7">
      <c r="A2029" s="57">
        <f>INDEX('1月'!$A$1:$E$2000,ROW()-$B$5+2,1)</f>
        <v>0</v>
      </c>
      <c r="B2029" s="55" t="str">
        <f>INDEX('1月'!$A$1:$E$2000,ROW()-$B$5+2,2)&amp;IF(INDEX('1月'!$A$1:$E$2000,ROW()-$B$5+2,3)="","","／"&amp;INDEX('1月'!$A$1:$E$2000,ROW()-$B$5+2,3))</f>
        <v/>
      </c>
      <c r="C2029" s="57">
        <f>INDEX('1月'!$A$1:$E$2000,ROW()-$B$5+2,4)</f>
        <v>0</v>
      </c>
      <c r="D2029" s="64">
        <f>INDEX('1月'!$A$1:$E$2000,ROW()-$B$5+2,5)</f>
        <v>0</v>
      </c>
      <c r="E2029" s="65">
        <f>DATE(設定・集計!$B$2,INT(A2029/100),A2029-INT(A2029/100)*100)</f>
        <v>43799</v>
      </c>
      <c r="F2029" t="str">
        <f t="shared" si="62"/>
        <v/>
      </c>
      <c r="G2029" t="str">
        <f t="shared" si="61"/>
        <v/>
      </c>
    </row>
    <row r="2030" spans="1:7">
      <c r="A2030" s="57">
        <f>INDEX('1月'!$A$1:$E$2000,ROW()-$B$5+2,1)</f>
        <v>0</v>
      </c>
      <c r="B2030" s="55" t="str">
        <f>INDEX('1月'!$A$1:$E$2000,ROW()-$B$5+2,2)&amp;IF(INDEX('1月'!$A$1:$E$2000,ROW()-$B$5+2,3)="","","／"&amp;INDEX('1月'!$A$1:$E$2000,ROW()-$B$5+2,3))</f>
        <v/>
      </c>
      <c r="C2030" s="57">
        <f>INDEX('1月'!$A$1:$E$2000,ROW()-$B$5+2,4)</f>
        <v>0</v>
      </c>
      <c r="D2030" s="64">
        <f>INDEX('1月'!$A$1:$E$2000,ROW()-$B$5+2,5)</f>
        <v>0</v>
      </c>
      <c r="E2030" s="65">
        <f>DATE(設定・集計!$B$2,INT(A2030/100),A2030-INT(A2030/100)*100)</f>
        <v>43799</v>
      </c>
      <c r="F2030" t="str">
        <f t="shared" si="62"/>
        <v/>
      </c>
      <c r="G2030" t="str">
        <f t="shared" si="61"/>
        <v/>
      </c>
    </row>
    <row r="2031" spans="1:7">
      <c r="A2031" s="57">
        <f>INDEX('1月'!$A$1:$E$2000,ROW()-$B$5+2,1)</f>
        <v>0</v>
      </c>
      <c r="B2031" s="55" t="str">
        <f>INDEX('1月'!$A$1:$E$2000,ROW()-$B$5+2,2)&amp;IF(INDEX('1月'!$A$1:$E$2000,ROW()-$B$5+2,3)="","","／"&amp;INDEX('1月'!$A$1:$E$2000,ROW()-$B$5+2,3))</f>
        <v/>
      </c>
      <c r="C2031" s="57">
        <f>INDEX('1月'!$A$1:$E$2000,ROW()-$B$5+2,4)</f>
        <v>0</v>
      </c>
      <c r="D2031" s="64">
        <f>INDEX('1月'!$A$1:$E$2000,ROW()-$B$5+2,5)</f>
        <v>0</v>
      </c>
      <c r="E2031" s="65">
        <f>DATE(設定・集計!$B$2,INT(A2031/100),A2031-INT(A2031/100)*100)</f>
        <v>43799</v>
      </c>
      <c r="F2031" t="str">
        <f t="shared" si="62"/>
        <v/>
      </c>
      <c r="G2031" t="str">
        <f t="shared" ref="G2031:G2094" si="63">IF(F2031="","",RANK(F2031,$F$46:$F$6000,1))</f>
        <v/>
      </c>
    </row>
    <row r="2032" spans="1:7">
      <c r="A2032" s="57">
        <f>INDEX('1月'!$A$1:$E$2000,ROW()-$B$5+2,1)</f>
        <v>0</v>
      </c>
      <c r="B2032" s="55" t="str">
        <f>INDEX('1月'!$A$1:$E$2000,ROW()-$B$5+2,2)&amp;IF(INDEX('1月'!$A$1:$E$2000,ROW()-$B$5+2,3)="","","／"&amp;INDEX('1月'!$A$1:$E$2000,ROW()-$B$5+2,3))</f>
        <v/>
      </c>
      <c r="C2032" s="57">
        <f>INDEX('1月'!$A$1:$E$2000,ROW()-$B$5+2,4)</f>
        <v>0</v>
      </c>
      <c r="D2032" s="64">
        <f>INDEX('1月'!$A$1:$E$2000,ROW()-$B$5+2,5)</f>
        <v>0</v>
      </c>
      <c r="E2032" s="65">
        <f>DATE(設定・集計!$B$2,INT(A2032/100),A2032-INT(A2032/100)*100)</f>
        <v>43799</v>
      </c>
      <c r="F2032" t="str">
        <f t="shared" si="62"/>
        <v/>
      </c>
      <c r="G2032" t="str">
        <f t="shared" si="63"/>
        <v/>
      </c>
    </row>
    <row r="2033" spans="1:7">
      <c r="A2033" s="57">
        <f>INDEX('1月'!$A$1:$E$2000,ROW()-$B$5+2,1)</f>
        <v>0</v>
      </c>
      <c r="B2033" s="55" t="str">
        <f>INDEX('1月'!$A$1:$E$2000,ROW()-$B$5+2,2)&amp;IF(INDEX('1月'!$A$1:$E$2000,ROW()-$B$5+2,3)="","","／"&amp;INDEX('1月'!$A$1:$E$2000,ROW()-$B$5+2,3))</f>
        <v/>
      </c>
      <c r="C2033" s="57">
        <f>INDEX('1月'!$A$1:$E$2000,ROW()-$B$5+2,4)</f>
        <v>0</v>
      </c>
      <c r="D2033" s="64">
        <f>INDEX('1月'!$A$1:$E$2000,ROW()-$B$5+2,5)</f>
        <v>0</v>
      </c>
      <c r="E2033" s="65">
        <f>DATE(設定・集計!$B$2,INT(A2033/100),A2033-INT(A2033/100)*100)</f>
        <v>43799</v>
      </c>
      <c r="F2033" t="str">
        <f t="shared" si="62"/>
        <v/>
      </c>
      <c r="G2033" t="str">
        <f t="shared" si="63"/>
        <v/>
      </c>
    </row>
    <row r="2034" spans="1:7">
      <c r="A2034" s="57">
        <f>INDEX('1月'!$A$1:$E$2000,ROW()-$B$5+2,1)</f>
        <v>0</v>
      </c>
      <c r="B2034" s="55" t="str">
        <f>INDEX('1月'!$A$1:$E$2000,ROW()-$B$5+2,2)&amp;IF(INDEX('1月'!$A$1:$E$2000,ROW()-$B$5+2,3)="","","／"&amp;INDEX('1月'!$A$1:$E$2000,ROW()-$B$5+2,3))</f>
        <v/>
      </c>
      <c r="C2034" s="57">
        <f>INDEX('1月'!$A$1:$E$2000,ROW()-$B$5+2,4)</f>
        <v>0</v>
      </c>
      <c r="D2034" s="64">
        <f>INDEX('1月'!$A$1:$E$2000,ROW()-$B$5+2,5)</f>
        <v>0</v>
      </c>
      <c r="E2034" s="65">
        <f>DATE(設定・集計!$B$2,INT(A2034/100),A2034-INT(A2034/100)*100)</f>
        <v>43799</v>
      </c>
      <c r="F2034" t="str">
        <f t="shared" si="62"/>
        <v/>
      </c>
      <c r="G2034" t="str">
        <f t="shared" si="63"/>
        <v/>
      </c>
    </row>
    <row r="2035" spans="1:7">
      <c r="A2035" s="57">
        <f>INDEX('1月'!$A$1:$E$2000,ROW()-$B$5+2,1)</f>
        <v>0</v>
      </c>
      <c r="B2035" s="55" t="str">
        <f>INDEX('1月'!$A$1:$E$2000,ROW()-$B$5+2,2)&amp;IF(INDEX('1月'!$A$1:$E$2000,ROW()-$B$5+2,3)="","","／"&amp;INDEX('1月'!$A$1:$E$2000,ROW()-$B$5+2,3))</f>
        <v/>
      </c>
      <c r="C2035" s="57">
        <f>INDEX('1月'!$A$1:$E$2000,ROW()-$B$5+2,4)</f>
        <v>0</v>
      </c>
      <c r="D2035" s="64">
        <f>INDEX('1月'!$A$1:$E$2000,ROW()-$B$5+2,5)</f>
        <v>0</v>
      </c>
      <c r="E2035" s="65">
        <f>DATE(設定・集計!$B$2,INT(A2035/100),A2035-INT(A2035/100)*100)</f>
        <v>43799</v>
      </c>
      <c r="F2035" t="str">
        <f t="shared" si="62"/>
        <v/>
      </c>
      <c r="G2035" t="str">
        <f t="shared" si="63"/>
        <v/>
      </c>
    </row>
    <row r="2036" spans="1:7">
      <c r="A2036" s="57">
        <f>INDEX('1月'!$A$1:$E$2000,ROW()-$B$5+2,1)</f>
        <v>0</v>
      </c>
      <c r="B2036" s="55" t="str">
        <f>INDEX('1月'!$A$1:$E$2000,ROW()-$B$5+2,2)&amp;IF(INDEX('1月'!$A$1:$E$2000,ROW()-$B$5+2,3)="","","／"&amp;INDEX('1月'!$A$1:$E$2000,ROW()-$B$5+2,3))</f>
        <v/>
      </c>
      <c r="C2036" s="57">
        <f>INDEX('1月'!$A$1:$E$2000,ROW()-$B$5+2,4)</f>
        <v>0</v>
      </c>
      <c r="D2036" s="64">
        <f>INDEX('1月'!$A$1:$E$2000,ROW()-$B$5+2,5)</f>
        <v>0</v>
      </c>
      <c r="E2036" s="65">
        <f>DATE(設定・集計!$B$2,INT(A2036/100),A2036-INT(A2036/100)*100)</f>
        <v>43799</v>
      </c>
      <c r="F2036" t="str">
        <f t="shared" si="62"/>
        <v/>
      </c>
      <c r="G2036" t="str">
        <f t="shared" si="63"/>
        <v/>
      </c>
    </row>
    <row r="2037" spans="1:7">
      <c r="A2037" s="57">
        <f>INDEX('1月'!$A$1:$E$2000,ROW()-$B$5+2,1)</f>
        <v>0</v>
      </c>
      <c r="B2037" s="55" t="str">
        <f>INDEX('1月'!$A$1:$E$2000,ROW()-$B$5+2,2)&amp;IF(INDEX('1月'!$A$1:$E$2000,ROW()-$B$5+2,3)="","","／"&amp;INDEX('1月'!$A$1:$E$2000,ROW()-$B$5+2,3))</f>
        <v/>
      </c>
      <c r="C2037" s="57">
        <f>INDEX('1月'!$A$1:$E$2000,ROW()-$B$5+2,4)</f>
        <v>0</v>
      </c>
      <c r="D2037" s="64">
        <f>INDEX('1月'!$A$1:$E$2000,ROW()-$B$5+2,5)</f>
        <v>0</v>
      </c>
      <c r="E2037" s="65">
        <f>DATE(設定・集計!$B$2,INT(A2037/100),A2037-INT(A2037/100)*100)</f>
        <v>43799</v>
      </c>
      <c r="F2037" t="str">
        <f t="shared" si="62"/>
        <v/>
      </c>
      <c r="G2037" t="str">
        <f t="shared" si="63"/>
        <v/>
      </c>
    </row>
    <row r="2038" spans="1:7">
      <c r="A2038" s="57">
        <f>INDEX('1月'!$A$1:$E$2000,ROW()-$B$5+2,1)</f>
        <v>0</v>
      </c>
      <c r="B2038" s="55" t="str">
        <f>INDEX('1月'!$A$1:$E$2000,ROW()-$B$5+2,2)&amp;IF(INDEX('1月'!$A$1:$E$2000,ROW()-$B$5+2,3)="","","／"&amp;INDEX('1月'!$A$1:$E$2000,ROW()-$B$5+2,3))</f>
        <v/>
      </c>
      <c r="C2038" s="57">
        <f>INDEX('1月'!$A$1:$E$2000,ROW()-$B$5+2,4)</f>
        <v>0</v>
      </c>
      <c r="D2038" s="64">
        <f>INDEX('1月'!$A$1:$E$2000,ROW()-$B$5+2,5)</f>
        <v>0</v>
      </c>
      <c r="E2038" s="65">
        <f>DATE(設定・集計!$B$2,INT(A2038/100),A2038-INT(A2038/100)*100)</f>
        <v>43799</v>
      </c>
      <c r="F2038" t="str">
        <f t="shared" si="62"/>
        <v/>
      </c>
      <c r="G2038" t="str">
        <f t="shared" si="63"/>
        <v/>
      </c>
    </row>
    <row r="2039" spans="1:7">
      <c r="A2039" s="57">
        <f>INDEX('1月'!$A$1:$E$2000,ROW()-$B$5+2,1)</f>
        <v>0</v>
      </c>
      <c r="B2039" s="55" t="str">
        <f>INDEX('1月'!$A$1:$E$2000,ROW()-$B$5+2,2)&amp;IF(INDEX('1月'!$A$1:$E$2000,ROW()-$B$5+2,3)="","","／"&amp;INDEX('1月'!$A$1:$E$2000,ROW()-$B$5+2,3))</f>
        <v/>
      </c>
      <c r="C2039" s="57">
        <f>INDEX('1月'!$A$1:$E$2000,ROW()-$B$5+2,4)</f>
        <v>0</v>
      </c>
      <c r="D2039" s="64">
        <f>INDEX('1月'!$A$1:$E$2000,ROW()-$B$5+2,5)</f>
        <v>0</v>
      </c>
      <c r="E2039" s="65">
        <f>DATE(設定・集計!$B$2,INT(A2039/100),A2039-INT(A2039/100)*100)</f>
        <v>43799</v>
      </c>
      <c r="F2039" t="str">
        <f t="shared" si="62"/>
        <v/>
      </c>
      <c r="G2039" t="str">
        <f t="shared" si="63"/>
        <v/>
      </c>
    </row>
    <row r="2040" spans="1:7">
      <c r="A2040" s="57">
        <f>INDEX('1月'!$A$1:$E$2000,ROW()-$B$5+2,1)</f>
        <v>0</v>
      </c>
      <c r="B2040" s="55" t="str">
        <f>INDEX('1月'!$A$1:$E$2000,ROW()-$B$5+2,2)&amp;IF(INDEX('1月'!$A$1:$E$2000,ROW()-$B$5+2,3)="","","／"&amp;INDEX('1月'!$A$1:$E$2000,ROW()-$B$5+2,3))</f>
        <v/>
      </c>
      <c r="C2040" s="57">
        <f>INDEX('1月'!$A$1:$E$2000,ROW()-$B$5+2,4)</f>
        <v>0</v>
      </c>
      <c r="D2040" s="64">
        <f>INDEX('1月'!$A$1:$E$2000,ROW()-$B$5+2,5)</f>
        <v>0</v>
      </c>
      <c r="E2040" s="65">
        <f>DATE(設定・集計!$B$2,INT(A2040/100),A2040-INT(A2040/100)*100)</f>
        <v>43799</v>
      </c>
      <c r="F2040" t="str">
        <f t="shared" si="62"/>
        <v/>
      </c>
      <c r="G2040" t="str">
        <f t="shared" si="63"/>
        <v/>
      </c>
    </row>
    <row r="2041" spans="1:7">
      <c r="A2041" s="57">
        <f>INDEX('1月'!$A$1:$E$2000,ROW()-$B$5+2,1)</f>
        <v>0</v>
      </c>
      <c r="B2041" s="55" t="str">
        <f>INDEX('1月'!$A$1:$E$2000,ROW()-$B$5+2,2)&amp;IF(INDEX('1月'!$A$1:$E$2000,ROW()-$B$5+2,3)="","","／"&amp;INDEX('1月'!$A$1:$E$2000,ROW()-$B$5+2,3))</f>
        <v/>
      </c>
      <c r="C2041" s="57">
        <f>INDEX('1月'!$A$1:$E$2000,ROW()-$B$5+2,4)</f>
        <v>0</v>
      </c>
      <c r="D2041" s="64">
        <f>INDEX('1月'!$A$1:$E$2000,ROW()-$B$5+2,5)</f>
        <v>0</v>
      </c>
      <c r="E2041" s="65">
        <f>DATE(設定・集計!$B$2,INT(A2041/100),A2041-INT(A2041/100)*100)</f>
        <v>43799</v>
      </c>
      <c r="F2041" t="str">
        <f t="shared" si="62"/>
        <v/>
      </c>
      <c r="G2041" t="str">
        <f t="shared" si="63"/>
        <v/>
      </c>
    </row>
    <row r="2042" spans="1:7">
      <c r="A2042" s="57">
        <f>INDEX('1月'!$A$1:$E$2000,ROW()-$B$5+2,1)</f>
        <v>0</v>
      </c>
      <c r="B2042" s="55" t="str">
        <f>INDEX('1月'!$A$1:$E$2000,ROW()-$B$5+2,2)&amp;IF(INDEX('1月'!$A$1:$E$2000,ROW()-$B$5+2,3)="","","／"&amp;INDEX('1月'!$A$1:$E$2000,ROW()-$B$5+2,3))</f>
        <v/>
      </c>
      <c r="C2042" s="57">
        <f>INDEX('1月'!$A$1:$E$2000,ROW()-$B$5+2,4)</f>
        <v>0</v>
      </c>
      <c r="D2042" s="64">
        <f>INDEX('1月'!$A$1:$E$2000,ROW()-$B$5+2,5)</f>
        <v>0</v>
      </c>
      <c r="E2042" s="65">
        <f>DATE(設定・集計!$B$2,INT(A2042/100),A2042-INT(A2042/100)*100)</f>
        <v>43799</v>
      </c>
      <c r="F2042" t="str">
        <f t="shared" si="62"/>
        <v/>
      </c>
      <c r="G2042" t="str">
        <f t="shared" si="63"/>
        <v/>
      </c>
    </row>
    <row r="2043" spans="1:7" s="69" customFormat="1">
      <c r="A2043" s="66"/>
      <c r="B2043" s="67"/>
      <c r="C2043" s="66"/>
      <c r="D2043" s="68"/>
      <c r="E2043" s="65">
        <f>DATE(設定・集計!$B$2,INT(A2043/100),A2043-INT(A2043/100)*100)</f>
        <v>43799</v>
      </c>
      <c r="F2043" t="str">
        <f t="shared" ref="F2043:F2106" si="64">IF(A2043=0,"",A2043*10000+ROW())</f>
        <v/>
      </c>
      <c r="G2043" t="str">
        <f t="shared" si="63"/>
        <v/>
      </c>
    </row>
    <row r="2044" spans="1:7">
      <c r="A2044" s="57">
        <f>INDEX('2月'!$A$1:$E$301,ROW()-$B$8+2,1)</f>
        <v>0</v>
      </c>
      <c r="B2044" s="55" t="str">
        <f>INDEX('2月'!$A$1:$E$301,ROW()-$B$8+2,2)&amp;IF(INDEX('2月'!$A$1:$E$3012,ROW()-$B$8+2,3)="","","／"&amp;INDEX('2月'!$A$1:$E$301,ROW()-$B$8+2,3))</f>
        <v/>
      </c>
      <c r="C2044" s="57">
        <f>INDEX('2月'!$A$1:$E$301,ROW()-$B$8+2,4)</f>
        <v>0</v>
      </c>
      <c r="D2044" s="64">
        <f>INDEX('2月'!$A$1:$E$301,ROW()-$B$8+2,5)</f>
        <v>0</v>
      </c>
      <c r="E2044" s="65">
        <f>DATE(設定・集計!$B$2,INT(A2044/100),A2044-INT(A2044/100)*100)</f>
        <v>43799</v>
      </c>
      <c r="F2044" t="str">
        <f t="shared" si="64"/>
        <v/>
      </c>
      <c r="G2044" t="str">
        <f t="shared" si="63"/>
        <v/>
      </c>
    </row>
    <row r="2045" spans="1:7">
      <c r="A2045" s="57">
        <f>INDEX('2月'!$A$1:$E$301,ROW()-$B$8+2,1)</f>
        <v>0</v>
      </c>
      <c r="B2045" s="55" t="str">
        <f>INDEX('2月'!$A$1:$E$301,ROW()-$B$8+2,2)&amp;IF(INDEX('2月'!$A$1:$E$3012,ROW()-$B$8+2,3)="","","／"&amp;INDEX('2月'!$A$1:$E$301,ROW()-$B$8+2,3))</f>
        <v/>
      </c>
      <c r="C2045" s="57">
        <f>INDEX('2月'!$A$1:$E$301,ROW()-$B$8+2,4)</f>
        <v>0</v>
      </c>
      <c r="D2045" s="64">
        <f>INDEX('2月'!$A$1:$E$301,ROW()-$B$8+2,5)</f>
        <v>0</v>
      </c>
      <c r="E2045" s="65">
        <f>DATE(設定・集計!$B$2,INT(A2045/100),A2045-INT(A2045/100)*100)</f>
        <v>43799</v>
      </c>
      <c r="F2045" t="str">
        <f t="shared" si="64"/>
        <v/>
      </c>
      <c r="G2045" t="str">
        <f t="shared" si="63"/>
        <v/>
      </c>
    </row>
    <row r="2046" spans="1:7">
      <c r="A2046" s="57">
        <f>INDEX('2月'!$A$1:$E$301,ROW()-$B$8+2,1)</f>
        <v>0</v>
      </c>
      <c r="B2046" s="55" t="str">
        <f>INDEX('2月'!$A$1:$E$301,ROW()-$B$8+2,2)&amp;IF(INDEX('2月'!$A$1:$E$3012,ROW()-$B$8+2,3)="","","／"&amp;INDEX('2月'!$A$1:$E$301,ROW()-$B$8+2,3))</f>
        <v/>
      </c>
      <c r="C2046" s="57">
        <f>INDEX('2月'!$A$1:$E$301,ROW()-$B$8+2,4)</f>
        <v>0</v>
      </c>
      <c r="D2046" s="64">
        <f>INDEX('2月'!$A$1:$E$301,ROW()-$B$8+2,5)</f>
        <v>0</v>
      </c>
      <c r="E2046" s="65">
        <f>DATE(設定・集計!$B$2,INT(A2046/100),A2046-INT(A2046/100)*100)</f>
        <v>43799</v>
      </c>
      <c r="F2046" t="str">
        <f t="shared" si="64"/>
        <v/>
      </c>
      <c r="G2046" t="str">
        <f t="shared" si="63"/>
        <v/>
      </c>
    </row>
    <row r="2047" spans="1:7">
      <c r="A2047" s="57">
        <f>INDEX('2月'!$A$1:$E$301,ROW()-$B$8+2,1)</f>
        <v>0</v>
      </c>
      <c r="B2047" s="55" t="str">
        <f>INDEX('2月'!$A$1:$E$301,ROW()-$B$8+2,2)&amp;IF(INDEX('2月'!$A$1:$E$3012,ROW()-$B$8+2,3)="","","／"&amp;INDEX('2月'!$A$1:$E$301,ROW()-$B$8+2,3))</f>
        <v/>
      </c>
      <c r="C2047" s="57">
        <f>INDEX('2月'!$A$1:$E$301,ROW()-$B$8+2,4)</f>
        <v>0</v>
      </c>
      <c r="D2047" s="64">
        <f>INDEX('2月'!$A$1:$E$301,ROW()-$B$8+2,5)</f>
        <v>0</v>
      </c>
      <c r="E2047" s="65">
        <f>DATE(設定・集計!$B$2,INT(A2047/100),A2047-INT(A2047/100)*100)</f>
        <v>43799</v>
      </c>
      <c r="F2047" t="str">
        <f t="shared" si="64"/>
        <v/>
      </c>
      <c r="G2047" t="str">
        <f t="shared" si="63"/>
        <v/>
      </c>
    </row>
    <row r="2048" spans="1:7">
      <c r="A2048" s="57">
        <f>INDEX('2月'!$A$1:$E$301,ROW()-$B$8+2,1)</f>
        <v>0</v>
      </c>
      <c r="B2048" s="55" t="str">
        <f>INDEX('2月'!$A$1:$E$301,ROW()-$B$8+2,2)&amp;IF(INDEX('2月'!$A$1:$E$3012,ROW()-$B$8+2,3)="","","／"&amp;INDEX('2月'!$A$1:$E$301,ROW()-$B$8+2,3))</f>
        <v/>
      </c>
      <c r="C2048" s="57">
        <f>INDEX('2月'!$A$1:$E$301,ROW()-$B$8+2,4)</f>
        <v>0</v>
      </c>
      <c r="D2048" s="64">
        <f>INDEX('2月'!$A$1:$E$301,ROW()-$B$8+2,5)</f>
        <v>0</v>
      </c>
      <c r="E2048" s="65">
        <f>DATE(設定・集計!$B$2,INT(A2048/100),A2048-INT(A2048/100)*100)</f>
        <v>43799</v>
      </c>
      <c r="F2048" t="str">
        <f t="shared" si="64"/>
        <v/>
      </c>
      <c r="G2048" t="str">
        <f t="shared" si="63"/>
        <v/>
      </c>
    </row>
    <row r="2049" spans="1:7">
      <c r="A2049" s="57">
        <f>INDEX('2月'!$A$1:$E$301,ROW()-$B$8+2,1)</f>
        <v>0</v>
      </c>
      <c r="B2049" s="55" t="str">
        <f>INDEX('2月'!$A$1:$E$301,ROW()-$B$8+2,2)&amp;IF(INDEX('2月'!$A$1:$E$3012,ROW()-$B$8+2,3)="","","／"&amp;INDEX('2月'!$A$1:$E$301,ROW()-$B$8+2,3))</f>
        <v/>
      </c>
      <c r="C2049" s="57">
        <f>INDEX('2月'!$A$1:$E$301,ROW()-$B$8+2,4)</f>
        <v>0</v>
      </c>
      <c r="D2049" s="64">
        <f>INDEX('2月'!$A$1:$E$301,ROW()-$B$8+2,5)</f>
        <v>0</v>
      </c>
      <c r="E2049" s="65">
        <f>DATE(設定・集計!$B$2,INT(A2049/100),A2049-INT(A2049/100)*100)</f>
        <v>43799</v>
      </c>
      <c r="F2049" t="str">
        <f t="shared" si="64"/>
        <v/>
      </c>
      <c r="G2049" t="str">
        <f t="shared" si="63"/>
        <v/>
      </c>
    </row>
    <row r="2050" spans="1:7">
      <c r="A2050" s="57">
        <f>INDEX('2月'!$A$1:$E$301,ROW()-$B$8+2,1)</f>
        <v>0</v>
      </c>
      <c r="B2050" s="55" t="str">
        <f>INDEX('2月'!$A$1:$E$301,ROW()-$B$8+2,2)&amp;IF(INDEX('2月'!$A$1:$E$3012,ROW()-$B$8+2,3)="","","／"&amp;INDEX('2月'!$A$1:$E$301,ROW()-$B$8+2,3))</f>
        <v/>
      </c>
      <c r="C2050" s="57">
        <f>INDEX('2月'!$A$1:$E$301,ROW()-$B$8+2,4)</f>
        <v>0</v>
      </c>
      <c r="D2050" s="64">
        <f>INDEX('2月'!$A$1:$E$301,ROW()-$B$8+2,5)</f>
        <v>0</v>
      </c>
      <c r="E2050" s="65">
        <f>DATE(設定・集計!$B$2,INT(A2050/100),A2050-INT(A2050/100)*100)</f>
        <v>43799</v>
      </c>
      <c r="F2050" t="str">
        <f t="shared" si="64"/>
        <v/>
      </c>
      <c r="G2050" t="str">
        <f t="shared" si="63"/>
        <v/>
      </c>
    </row>
    <row r="2051" spans="1:7">
      <c r="A2051" s="57">
        <f>INDEX('2月'!$A$1:$E$301,ROW()-$B$8+2,1)</f>
        <v>0</v>
      </c>
      <c r="B2051" s="55" t="str">
        <f>INDEX('2月'!$A$1:$E$301,ROW()-$B$8+2,2)&amp;IF(INDEX('2月'!$A$1:$E$3012,ROW()-$B$8+2,3)="","","／"&amp;INDEX('2月'!$A$1:$E$301,ROW()-$B$8+2,3))</f>
        <v/>
      </c>
      <c r="C2051" s="57">
        <f>INDEX('2月'!$A$1:$E$301,ROW()-$B$8+2,4)</f>
        <v>0</v>
      </c>
      <c r="D2051" s="64">
        <f>INDEX('2月'!$A$1:$E$301,ROW()-$B$8+2,5)</f>
        <v>0</v>
      </c>
      <c r="E2051" s="65">
        <f>DATE(設定・集計!$B$2,INT(A2051/100),A2051-INT(A2051/100)*100)</f>
        <v>43799</v>
      </c>
      <c r="F2051" t="str">
        <f t="shared" si="64"/>
        <v/>
      </c>
      <c r="G2051" t="str">
        <f t="shared" si="63"/>
        <v/>
      </c>
    </row>
    <row r="2052" spans="1:7">
      <c r="A2052" s="57">
        <f>INDEX('2月'!$A$1:$E$301,ROW()-$B$8+2,1)</f>
        <v>0</v>
      </c>
      <c r="B2052" s="55" t="str">
        <f>INDEX('2月'!$A$1:$E$301,ROW()-$B$8+2,2)&amp;IF(INDEX('2月'!$A$1:$E$3012,ROW()-$B$8+2,3)="","","／"&amp;INDEX('2月'!$A$1:$E$301,ROW()-$B$8+2,3))</f>
        <v/>
      </c>
      <c r="C2052" s="57">
        <f>INDEX('2月'!$A$1:$E$301,ROW()-$B$8+2,4)</f>
        <v>0</v>
      </c>
      <c r="D2052" s="64">
        <f>INDEX('2月'!$A$1:$E$301,ROW()-$B$8+2,5)</f>
        <v>0</v>
      </c>
      <c r="E2052" s="65">
        <f>DATE(設定・集計!$B$2,INT(A2052/100),A2052-INT(A2052/100)*100)</f>
        <v>43799</v>
      </c>
      <c r="F2052" t="str">
        <f t="shared" si="64"/>
        <v/>
      </c>
      <c r="G2052" t="str">
        <f t="shared" si="63"/>
        <v/>
      </c>
    </row>
    <row r="2053" spans="1:7">
      <c r="A2053" s="57">
        <f>INDEX('2月'!$A$1:$E$301,ROW()-$B$8+2,1)</f>
        <v>0</v>
      </c>
      <c r="B2053" s="55" t="str">
        <f>INDEX('2月'!$A$1:$E$301,ROW()-$B$8+2,2)&amp;IF(INDEX('2月'!$A$1:$E$3012,ROW()-$B$8+2,3)="","","／"&amp;INDEX('2月'!$A$1:$E$301,ROW()-$B$8+2,3))</f>
        <v/>
      </c>
      <c r="C2053" s="57">
        <f>INDEX('2月'!$A$1:$E$301,ROW()-$B$8+2,4)</f>
        <v>0</v>
      </c>
      <c r="D2053" s="64">
        <f>INDEX('2月'!$A$1:$E$301,ROW()-$B$8+2,5)</f>
        <v>0</v>
      </c>
      <c r="E2053" s="65">
        <f>DATE(設定・集計!$B$2,INT(A2053/100),A2053-INT(A2053/100)*100)</f>
        <v>43799</v>
      </c>
      <c r="F2053" t="str">
        <f t="shared" si="64"/>
        <v/>
      </c>
      <c r="G2053" t="str">
        <f t="shared" si="63"/>
        <v/>
      </c>
    </row>
    <row r="2054" spans="1:7">
      <c r="A2054" s="57">
        <f>INDEX('2月'!$A$1:$E$301,ROW()-$B$8+2,1)</f>
        <v>0</v>
      </c>
      <c r="B2054" s="55" t="str">
        <f>INDEX('2月'!$A$1:$E$301,ROW()-$B$8+2,2)&amp;IF(INDEX('2月'!$A$1:$E$3012,ROW()-$B$8+2,3)="","","／"&amp;INDEX('2月'!$A$1:$E$301,ROW()-$B$8+2,3))</f>
        <v/>
      </c>
      <c r="C2054" s="57">
        <f>INDEX('2月'!$A$1:$E$301,ROW()-$B$8+2,4)</f>
        <v>0</v>
      </c>
      <c r="D2054" s="64">
        <f>INDEX('2月'!$A$1:$E$301,ROW()-$B$8+2,5)</f>
        <v>0</v>
      </c>
      <c r="E2054" s="65">
        <f>DATE(設定・集計!$B$2,INT(A2054/100),A2054-INT(A2054/100)*100)</f>
        <v>43799</v>
      </c>
      <c r="F2054" t="str">
        <f t="shared" si="64"/>
        <v/>
      </c>
      <c r="G2054" t="str">
        <f t="shared" si="63"/>
        <v/>
      </c>
    </row>
    <row r="2055" spans="1:7">
      <c r="A2055" s="57">
        <f>INDEX('2月'!$A$1:$E$301,ROW()-$B$8+2,1)</f>
        <v>0</v>
      </c>
      <c r="B2055" s="55" t="str">
        <f>INDEX('2月'!$A$1:$E$301,ROW()-$B$8+2,2)&amp;IF(INDEX('2月'!$A$1:$E$3012,ROW()-$B$8+2,3)="","","／"&amp;INDEX('2月'!$A$1:$E$301,ROW()-$B$8+2,3))</f>
        <v/>
      </c>
      <c r="C2055" s="57">
        <f>INDEX('2月'!$A$1:$E$301,ROW()-$B$8+2,4)</f>
        <v>0</v>
      </c>
      <c r="D2055" s="64">
        <f>INDEX('2月'!$A$1:$E$301,ROW()-$B$8+2,5)</f>
        <v>0</v>
      </c>
      <c r="E2055" s="65">
        <f>DATE(設定・集計!$B$2,INT(A2055/100),A2055-INT(A2055/100)*100)</f>
        <v>43799</v>
      </c>
      <c r="F2055" t="str">
        <f t="shared" si="64"/>
        <v/>
      </c>
      <c r="G2055" t="str">
        <f t="shared" si="63"/>
        <v/>
      </c>
    </row>
    <row r="2056" spans="1:7">
      <c r="A2056" s="57">
        <f>INDEX('2月'!$A$1:$E$301,ROW()-$B$8+2,1)</f>
        <v>0</v>
      </c>
      <c r="B2056" s="55" t="str">
        <f>INDEX('2月'!$A$1:$E$301,ROW()-$B$8+2,2)&amp;IF(INDEX('2月'!$A$1:$E$3012,ROW()-$B$8+2,3)="","","／"&amp;INDEX('2月'!$A$1:$E$301,ROW()-$B$8+2,3))</f>
        <v/>
      </c>
      <c r="C2056" s="57">
        <f>INDEX('2月'!$A$1:$E$301,ROW()-$B$8+2,4)</f>
        <v>0</v>
      </c>
      <c r="D2056" s="64">
        <f>INDEX('2月'!$A$1:$E$301,ROW()-$B$8+2,5)</f>
        <v>0</v>
      </c>
      <c r="E2056" s="65">
        <f>DATE(設定・集計!$B$2,INT(A2056/100),A2056-INT(A2056/100)*100)</f>
        <v>43799</v>
      </c>
      <c r="F2056" t="str">
        <f t="shared" si="64"/>
        <v/>
      </c>
      <c r="G2056" t="str">
        <f t="shared" si="63"/>
        <v/>
      </c>
    </row>
    <row r="2057" spans="1:7">
      <c r="A2057" s="57">
        <f>INDEX('2月'!$A$1:$E$301,ROW()-$B$8+2,1)</f>
        <v>0</v>
      </c>
      <c r="B2057" s="55" t="str">
        <f>INDEX('2月'!$A$1:$E$301,ROW()-$B$8+2,2)&amp;IF(INDEX('2月'!$A$1:$E$3012,ROW()-$B$8+2,3)="","","／"&amp;INDEX('2月'!$A$1:$E$301,ROW()-$B$8+2,3))</f>
        <v/>
      </c>
      <c r="C2057" s="57">
        <f>INDEX('2月'!$A$1:$E$301,ROW()-$B$8+2,4)</f>
        <v>0</v>
      </c>
      <c r="D2057" s="64">
        <f>INDEX('2月'!$A$1:$E$301,ROW()-$B$8+2,5)</f>
        <v>0</v>
      </c>
      <c r="E2057" s="65">
        <f>DATE(設定・集計!$B$2,INT(A2057/100),A2057-INT(A2057/100)*100)</f>
        <v>43799</v>
      </c>
      <c r="F2057" t="str">
        <f t="shared" si="64"/>
        <v/>
      </c>
      <c r="G2057" t="str">
        <f t="shared" si="63"/>
        <v/>
      </c>
    </row>
    <row r="2058" spans="1:7">
      <c r="A2058" s="57">
        <f>INDEX('2月'!$A$1:$E$301,ROW()-$B$8+2,1)</f>
        <v>0</v>
      </c>
      <c r="B2058" s="55" t="str">
        <f>INDEX('2月'!$A$1:$E$301,ROW()-$B$8+2,2)&amp;IF(INDEX('2月'!$A$1:$E$3012,ROW()-$B$8+2,3)="","","／"&amp;INDEX('2月'!$A$1:$E$301,ROW()-$B$8+2,3))</f>
        <v/>
      </c>
      <c r="C2058" s="57">
        <f>INDEX('2月'!$A$1:$E$301,ROW()-$B$8+2,4)</f>
        <v>0</v>
      </c>
      <c r="D2058" s="64">
        <f>INDEX('2月'!$A$1:$E$301,ROW()-$B$8+2,5)</f>
        <v>0</v>
      </c>
      <c r="E2058" s="65">
        <f>DATE(設定・集計!$B$2,INT(A2058/100),A2058-INT(A2058/100)*100)</f>
        <v>43799</v>
      </c>
      <c r="F2058" t="str">
        <f t="shared" si="64"/>
        <v/>
      </c>
      <c r="G2058" t="str">
        <f t="shared" si="63"/>
        <v/>
      </c>
    </row>
    <row r="2059" spans="1:7">
      <c r="A2059" s="57">
        <f>INDEX('2月'!$A$1:$E$301,ROW()-$B$8+2,1)</f>
        <v>0</v>
      </c>
      <c r="B2059" s="55" t="str">
        <f>INDEX('2月'!$A$1:$E$301,ROW()-$B$8+2,2)&amp;IF(INDEX('2月'!$A$1:$E$3012,ROW()-$B$8+2,3)="","","／"&amp;INDEX('2月'!$A$1:$E$301,ROW()-$B$8+2,3))</f>
        <v/>
      </c>
      <c r="C2059" s="57">
        <f>INDEX('2月'!$A$1:$E$301,ROW()-$B$8+2,4)</f>
        <v>0</v>
      </c>
      <c r="D2059" s="64">
        <f>INDEX('2月'!$A$1:$E$301,ROW()-$B$8+2,5)</f>
        <v>0</v>
      </c>
      <c r="E2059" s="65">
        <f>DATE(設定・集計!$B$2,INT(A2059/100),A2059-INT(A2059/100)*100)</f>
        <v>43799</v>
      </c>
      <c r="F2059" t="str">
        <f t="shared" si="64"/>
        <v/>
      </c>
      <c r="G2059" t="str">
        <f t="shared" si="63"/>
        <v/>
      </c>
    </row>
    <row r="2060" spans="1:7">
      <c r="A2060" s="57">
        <f>INDEX('2月'!$A$1:$E$301,ROW()-$B$8+2,1)</f>
        <v>0</v>
      </c>
      <c r="B2060" s="55" t="str">
        <f>INDEX('2月'!$A$1:$E$301,ROW()-$B$8+2,2)&amp;IF(INDEX('2月'!$A$1:$E$3012,ROW()-$B$8+2,3)="","","／"&amp;INDEX('2月'!$A$1:$E$301,ROW()-$B$8+2,3))</f>
        <v/>
      </c>
      <c r="C2060" s="57">
        <f>INDEX('2月'!$A$1:$E$301,ROW()-$B$8+2,4)</f>
        <v>0</v>
      </c>
      <c r="D2060" s="64">
        <f>INDEX('2月'!$A$1:$E$301,ROW()-$B$8+2,5)</f>
        <v>0</v>
      </c>
      <c r="E2060" s="65">
        <f>DATE(設定・集計!$B$2,INT(A2060/100),A2060-INT(A2060/100)*100)</f>
        <v>43799</v>
      </c>
      <c r="F2060" t="str">
        <f t="shared" si="64"/>
        <v/>
      </c>
      <c r="G2060" t="str">
        <f t="shared" si="63"/>
        <v/>
      </c>
    </row>
    <row r="2061" spans="1:7">
      <c r="A2061" s="57">
        <f>INDEX('2月'!$A$1:$E$301,ROW()-$B$8+2,1)</f>
        <v>0</v>
      </c>
      <c r="B2061" s="55" t="str">
        <f>INDEX('2月'!$A$1:$E$301,ROW()-$B$8+2,2)&amp;IF(INDEX('2月'!$A$1:$E$3012,ROW()-$B$8+2,3)="","","／"&amp;INDEX('2月'!$A$1:$E$301,ROW()-$B$8+2,3))</f>
        <v/>
      </c>
      <c r="C2061" s="57">
        <f>INDEX('2月'!$A$1:$E$301,ROW()-$B$8+2,4)</f>
        <v>0</v>
      </c>
      <c r="D2061" s="64">
        <f>INDEX('2月'!$A$1:$E$301,ROW()-$B$8+2,5)</f>
        <v>0</v>
      </c>
      <c r="E2061" s="65">
        <f>DATE(設定・集計!$B$2,INT(A2061/100),A2061-INT(A2061/100)*100)</f>
        <v>43799</v>
      </c>
      <c r="F2061" t="str">
        <f t="shared" si="64"/>
        <v/>
      </c>
      <c r="G2061" t="str">
        <f t="shared" si="63"/>
        <v/>
      </c>
    </row>
    <row r="2062" spans="1:7">
      <c r="A2062" s="57">
        <f>INDEX('2月'!$A$1:$E$301,ROW()-$B$8+2,1)</f>
        <v>0</v>
      </c>
      <c r="B2062" s="55" t="str">
        <f>INDEX('2月'!$A$1:$E$301,ROW()-$B$8+2,2)&amp;IF(INDEX('2月'!$A$1:$E$3012,ROW()-$B$8+2,3)="","","／"&amp;INDEX('2月'!$A$1:$E$301,ROW()-$B$8+2,3))</f>
        <v/>
      </c>
      <c r="C2062" s="57">
        <f>INDEX('2月'!$A$1:$E$301,ROW()-$B$8+2,4)</f>
        <v>0</v>
      </c>
      <c r="D2062" s="64">
        <f>INDEX('2月'!$A$1:$E$301,ROW()-$B$8+2,5)</f>
        <v>0</v>
      </c>
      <c r="E2062" s="65">
        <f>DATE(設定・集計!$B$2,INT(A2062/100),A2062-INT(A2062/100)*100)</f>
        <v>43799</v>
      </c>
      <c r="F2062" t="str">
        <f t="shared" si="64"/>
        <v/>
      </c>
      <c r="G2062" t="str">
        <f t="shared" si="63"/>
        <v/>
      </c>
    </row>
    <row r="2063" spans="1:7">
      <c r="A2063" s="57">
        <f>INDEX('2月'!$A$1:$E$301,ROW()-$B$8+2,1)</f>
        <v>0</v>
      </c>
      <c r="B2063" s="55" t="str">
        <f>INDEX('2月'!$A$1:$E$301,ROW()-$B$8+2,2)&amp;IF(INDEX('2月'!$A$1:$E$3012,ROW()-$B$8+2,3)="","","／"&amp;INDEX('2月'!$A$1:$E$301,ROW()-$B$8+2,3))</f>
        <v/>
      </c>
      <c r="C2063" s="57">
        <f>INDEX('2月'!$A$1:$E$301,ROW()-$B$8+2,4)</f>
        <v>0</v>
      </c>
      <c r="D2063" s="64">
        <f>INDEX('2月'!$A$1:$E$301,ROW()-$B$8+2,5)</f>
        <v>0</v>
      </c>
      <c r="E2063" s="65">
        <f>DATE(設定・集計!$B$2,INT(A2063/100),A2063-INT(A2063/100)*100)</f>
        <v>43799</v>
      </c>
      <c r="F2063" t="str">
        <f t="shared" si="64"/>
        <v/>
      </c>
      <c r="G2063" t="str">
        <f t="shared" si="63"/>
        <v/>
      </c>
    </row>
    <row r="2064" spans="1:7">
      <c r="A2064" s="57">
        <f>INDEX('2月'!$A$1:$E$301,ROW()-$B$8+2,1)</f>
        <v>0</v>
      </c>
      <c r="B2064" s="55" t="str">
        <f>INDEX('2月'!$A$1:$E$301,ROW()-$B$8+2,2)&amp;IF(INDEX('2月'!$A$1:$E$3012,ROW()-$B$8+2,3)="","","／"&amp;INDEX('2月'!$A$1:$E$301,ROW()-$B$8+2,3))</f>
        <v/>
      </c>
      <c r="C2064" s="57">
        <f>INDEX('2月'!$A$1:$E$301,ROW()-$B$8+2,4)</f>
        <v>0</v>
      </c>
      <c r="D2064" s="64">
        <f>INDEX('2月'!$A$1:$E$301,ROW()-$B$8+2,5)</f>
        <v>0</v>
      </c>
      <c r="E2064" s="65">
        <f>DATE(設定・集計!$B$2,INT(A2064/100),A2064-INT(A2064/100)*100)</f>
        <v>43799</v>
      </c>
      <c r="F2064" t="str">
        <f t="shared" si="64"/>
        <v/>
      </c>
      <c r="G2064" t="str">
        <f t="shared" si="63"/>
        <v/>
      </c>
    </row>
    <row r="2065" spans="1:7">
      <c r="A2065" s="57">
        <f>INDEX('2月'!$A$1:$E$301,ROW()-$B$8+2,1)</f>
        <v>0</v>
      </c>
      <c r="B2065" s="55" t="str">
        <f>INDEX('2月'!$A$1:$E$301,ROW()-$B$8+2,2)&amp;IF(INDEX('2月'!$A$1:$E$3012,ROW()-$B$8+2,3)="","","／"&amp;INDEX('2月'!$A$1:$E$301,ROW()-$B$8+2,3))</f>
        <v/>
      </c>
      <c r="C2065" s="57">
        <f>INDEX('2月'!$A$1:$E$301,ROW()-$B$8+2,4)</f>
        <v>0</v>
      </c>
      <c r="D2065" s="64">
        <f>INDEX('2月'!$A$1:$E$301,ROW()-$B$8+2,5)</f>
        <v>0</v>
      </c>
      <c r="E2065" s="65">
        <f>DATE(設定・集計!$B$2,INT(A2065/100),A2065-INT(A2065/100)*100)</f>
        <v>43799</v>
      </c>
      <c r="F2065" t="str">
        <f t="shared" si="64"/>
        <v/>
      </c>
      <c r="G2065" t="str">
        <f t="shared" si="63"/>
        <v/>
      </c>
    </row>
    <row r="2066" spans="1:7">
      <c r="A2066" s="57">
        <f>INDEX('2月'!$A$1:$E$301,ROW()-$B$8+2,1)</f>
        <v>0</v>
      </c>
      <c r="B2066" s="55" t="str">
        <f>INDEX('2月'!$A$1:$E$301,ROW()-$B$8+2,2)&amp;IF(INDEX('2月'!$A$1:$E$3012,ROW()-$B$8+2,3)="","","／"&amp;INDEX('2月'!$A$1:$E$301,ROW()-$B$8+2,3))</f>
        <v/>
      </c>
      <c r="C2066" s="57">
        <f>INDEX('2月'!$A$1:$E$301,ROW()-$B$8+2,4)</f>
        <v>0</v>
      </c>
      <c r="D2066" s="64">
        <f>INDEX('2月'!$A$1:$E$301,ROW()-$B$8+2,5)</f>
        <v>0</v>
      </c>
      <c r="E2066" s="65">
        <f>DATE(設定・集計!$B$2,INT(A2066/100),A2066-INT(A2066/100)*100)</f>
        <v>43799</v>
      </c>
      <c r="F2066" t="str">
        <f t="shared" si="64"/>
        <v/>
      </c>
      <c r="G2066" t="str">
        <f t="shared" si="63"/>
        <v/>
      </c>
    </row>
    <row r="2067" spans="1:7">
      <c r="A2067" s="57">
        <f>INDEX('2月'!$A$1:$E$301,ROW()-$B$8+2,1)</f>
        <v>0</v>
      </c>
      <c r="B2067" s="55" t="str">
        <f>INDEX('2月'!$A$1:$E$301,ROW()-$B$8+2,2)&amp;IF(INDEX('2月'!$A$1:$E$3012,ROW()-$B$8+2,3)="","","／"&amp;INDEX('2月'!$A$1:$E$301,ROW()-$B$8+2,3))</f>
        <v/>
      </c>
      <c r="C2067" s="57">
        <f>INDEX('2月'!$A$1:$E$301,ROW()-$B$8+2,4)</f>
        <v>0</v>
      </c>
      <c r="D2067" s="64">
        <f>INDEX('2月'!$A$1:$E$301,ROW()-$B$8+2,5)</f>
        <v>0</v>
      </c>
      <c r="E2067" s="65">
        <f>DATE(設定・集計!$B$2,INT(A2067/100),A2067-INT(A2067/100)*100)</f>
        <v>43799</v>
      </c>
      <c r="F2067" t="str">
        <f t="shared" si="64"/>
        <v/>
      </c>
      <c r="G2067" t="str">
        <f t="shared" si="63"/>
        <v/>
      </c>
    </row>
    <row r="2068" spans="1:7">
      <c r="A2068" s="57">
        <f>INDEX('2月'!$A$1:$E$301,ROW()-$B$8+2,1)</f>
        <v>0</v>
      </c>
      <c r="B2068" s="55" t="str">
        <f>INDEX('2月'!$A$1:$E$301,ROW()-$B$8+2,2)&amp;IF(INDEX('2月'!$A$1:$E$3012,ROW()-$B$8+2,3)="","","／"&amp;INDEX('2月'!$A$1:$E$301,ROW()-$B$8+2,3))</f>
        <v/>
      </c>
      <c r="C2068" s="57">
        <f>INDEX('2月'!$A$1:$E$301,ROW()-$B$8+2,4)</f>
        <v>0</v>
      </c>
      <c r="D2068" s="64">
        <f>INDEX('2月'!$A$1:$E$301,ROW()-$B$8+2,5)</f>
        <v>0</v>
      </c>
      <c r="E2068" s="65">
        <f>DATE(設定・集計!$B$2,INT(A2068/100),A2068-INT(A2068/100)*100)</f>
        <v>43799</v>
      </c>
      <c r="F2068" t="str">
        <f t="shared" si="64"/>
        <v/>
      </c>
      <c r="G2068" t="str">
        <f t="shared" si="63"/>
        <v/>
      </c>
    </row>
    <row r="2069" spans="1:7">
      <c r="A2069" s="57">
        <f>INDEX('2月'!$A$1:$E$301,ROW()-$B$8+2,1)</f>
        <v>0</v>
      </c>
      <c r="B2069" s="55" t="str">
        <f>INDEX('2月'!$A$1:$E$301,ROW()-$B$8+2,2)&amp;IF(INDEX('2月'!$A$1:$E$3012,ROW()-$B$8+2,3)="","","／"&amp;INDEX('2月'!$A$1:$E$301,ROW()-$B$8+2,3))</f>
        <v/>
      </c>
      <c r="C2069" s="57">
        <f>INDEX('2月'!$A$1:$E$301,ROW()-$B$8+2,4)</f>
        <v>0</v>
      </c>
      <c r="D2069" s="64">
        <f>INDEX('2月'!$A$1:$E$301,ROW()-$B$8+2,5)</f>
        <v>0</v>
      </c>
      <c r="E2069" s="65">
        <f>DATE(設定・集計!$B$2,INT(A2069/100),A2069-INT(A2069/100)*100)</f>
        <v>43799</v>
      </c>
      <c r="F2069" t="str">
        <f t="shared" si="64"/>
        <v/>
      </c>
      <c r="G2069" t="str">
        <f t="shared" si="63"/>
        <v/>
      </c>
    </row>
    <row r="2070" spans="1:7">
      <c r="A2070" s="57">
        <f>INDEX('2月'!$A$1:$E$301,ROW()-$B$8+2,1)</f>
        <v>0</v>
      </c>
      <c r="B2070" s="55" t="str">
        <f>INDEX('2月'!$A$1:$E$301,ROW()-$B$8+2,2)&amp;IF(INDEX('2月'!$A$1:$E$3012,ROW()-$B$8+2,3)="","","／"&amp;INDEX('2月'!$A$1:$E$301,ROW()-$B$8+2,3))</f>
        <v/>
      </c>
      <c r="C2070" s="57">
        <f>INDEX('2月'!$A$1:$E$301,ROW()-$B$8+2,4)</f>
        <v>0</v>
      </c>
      <c r="D2070" s="64">
        <f>INDEX('2月'!$A$1:$E$301,ROW()-$B$8+2,5)</f>
        <v>0</v>
      </c>
      <c r="E2070" s="65">
        <f>DATE(設定・集計!$B$2,INT(A2070/100),A2070-INT(A2070/100)*100)</f>
        <v>43799</v>
      </c>
      <c r="F2070" t="str">
        <f t="shared" si="64"/>
        <v/>
      </c>
      <c r="G2070" t="str">
        <f t="shared" si="63"/>
        <v/>
      </c>
    </row>
    <row r="2071" spans="1:7">
      <c r="A2071" s="57">
        <f>INDEX('2月'!$A$1:$E$301,ROW()-$B$8+2,1)</f>
        <v>0</v>
      </c>
      <c r="B2071" s="55" t="str">
        <f>INDEX('2月'!$A$1:$E$301,ROW()-$B$8+2,2)&amp;IF(INDEX('2月'!$A$1:$E$3012,ROW()-$B$8+2,3)="","","／"&amp;INDEX('2月'!$A$1:$E$301,ROW()-$B$8+2,3))</f>
        <v/>
      </c>
      <c r="C2071" s="57">
        <f>INDEX('2月'!$A$1:$E$301,ROW()-$B$8+2,4)</f>
        <v>0</v>
      </c>
      <c r="D2071" s="64">
        <f>INDEX('2月'!$A$1:$E$301,ROW()-$B$8+2,5)</f>
        <v>0</v>
      </c>
      <c r="E2071" s="65">
        <f>DATE(設定・集計!$B$2,INT(A2071/100),A2071-INT(A2071/100)*100)</f>
        <v>43799</v>
      </c>
      <c r="F2071" t="str">
        <f t="shared" si="64"/>
        <v/>
      </c>
      <c r="G2071" t="str">
        <f t="shared" si="63"/>
        <v/>
      </c>
    </row>
    <row r="2072" spans="1:7">
      <c r="A2072" s="57">
        <f>INDEX('2月'!$A$1:$E$301,ROW()-$B$8+2,1)</f>
        <v>0</v>
      </c>
      <c r="B2072" s="55" t="str">
        <f>INDEX('2月'!$A$1:$E$301,ROW()-$B$8+2,2)&amp;IF(INDEX('2月'!$A$1:$E$3012,ROW()-$B$8+2,3)="","","／"&amp;INDEX('2月'!$A$1:$E$301,ROW()-$B$8+2,3))</f>
        <v/>
      </c>
      <c r="C2072" s="57">
        <f>INDEX('2月'!$A$1:$E$301,ROW()-$B$8+2,4)</f>
        <v>0</v>
      </c>
      <c r="D2072" s="64">
        <f>INDEX('2月'!$A$1:$E$301,ROW()-$B$8+2,5)</f>
        <v>0</v>
      </c>
      <c r="E2072" s="65">
        <f>DATE(設定・集計!$B$2,INT(A2072/100),A2072-INT(A2072/100)*100)</f>
        <v>43799</v>
      </c>
      <c r="F2072" t="str">
        <f t="shared" si="64"/>
        <v/>
      </c>
      <c r="G2072" t="str">
        <f t="shared" si="63"/>
        <v/>
      </c>
    </row>
    <row r="2073" spans="1:7">
      <c r="A2073" s="57">
        <f>INDEX('2月'!$A$1:$E$301,ROW()-$B$8+2,1)</f>
        <v>0</v>
      </c>
      <c r="B2073" s="55" t="str">
        <f>INDEX('2月'!$A$1:$E$301,ROW()-$B$8+2,2)&amp;IF(INDEX('2月'!$A$1:$E$3012,ROW()-$B$8+2,3)="","","／"&amp;INDEX('2月'!$A$1:$E$301,ROW()-$B$8+2,3))</f>
        <v/>
      </c>
      <c r="C2073" s="57">
        <f>INDEX('2月'!$A$1:$E$301,ROW()-$B$8+2,4)</f>
        <v>0</v>
      </c>
      <c r="D2073" s="64">
        <f>INDEX('2月'!$A$1:$E$301,ROW()-$B$8+2,5)</f>
        <v>0</v>
      </c>
      <c r="E2073" s="65">
        <f>DATE(設定・集計!$B$2,INT(A2073/100),A2073-INT(A2073/100)*100)</f>
        <v>43799</v>
      </c>
      <c r="F2073" t="str">
        <f t="shared" si="64"/>
        <v/>
      </c>
      <c r="G2073" t="str">
        <f t="shared" si="63"/>
        <v/>
      </c>
    </row>
    <row r="2074" spans="1:7">
      <c r="A2074" s="57">
        <f>INDEX('2月'!$A$1:$E$301,ROW()-$B$8+2,1)</f>
        <v>0</v>
      </c>
      <c r="B2074" s="55" t="str">
        <f>INDEX('2月'!$A$1:$E$301,ROW()-$B$8+2,2)&amp;IF(INDEX('2月'!$A$1:$E$3012,ROW()-$B$8+2,3)="","","／"&amp;INDEX('2月'!$A$1:$E$301,ROW()-$B$8+2,3))</f>
        <v/>
      </c>
      <c r="C2074" s="57">
        <f>INDEX('2月'!$A$1:$E$301,ROW()-$B$8+2,4)</f>
        <v>0</v>
      </c>
      <c r="D2074" s="64">
        <f>INDEX('2月'!$A$1:$E$301,ROW()-$B$8+2,5)</f>
        <v>0</v>
      </c>
      <c r="E2074" s="65">
        <f>DATE(設定・集計!$B$2,INT(A2074/100),A2074-INT(A2074/100)*100)</f>
        <v>43799</v>
      </c>
      <c r="F2074" t="str">
        <f t="shared" si="64"/>
        <v/>
      </c>
      <c r="G2074" t="str">
        <f t="shared" si="63"/>
        <v/>
      </c>
    </row>
    <row r="2075" spans="1:7">
      <c r="A2075" s="57">
        <f>INDEX('2月'!$A$1:$E$301,ROW()-$B$8+2,1)</f>
        <v>0</v>
      </c>
      <c r="B2075" s="55" t="str">
        <f>INDEX('2月'!$A$1:$E$301,ROW()-$B$8+2,2)&amp;IF(INDEX('2月'!$A$1:$E$3012,ROW()-$B$8+2,3)="","","／"&amp;INDEX('2月'!$A$1:$E$301,ROW()-$B$8+2,3))</f>
        <v/>
      </c>
      <c r="C2075" s="57">
        <f>INDEX('2月'!$A$1:$E$301,ROW()-$B$8+2,4)</f>
        <v>0</v>
      </c>
      <c r="D2075" s="64">
        <f>INDEX('2月'!$A$1:$E$301,ROW()-$B$8+2,5)</f>
        <v>0</v>
      </c>
      <c r="E2075" s="65">
        <f>DATE(設定・集計!$B$2,INT(A2075/100),A2075-INT(A2075/100)*100)</f>
        <v>43799</v>
      </c>
      <c r="F2075" t="str">
        <f t="shared" si="64"/>
        <v/>
      </c>
      <c r="G2075" t="str">
        <f t="shared" si="63"/>
        <v/>
      </c>
    </row>
    <row r="2076" spans="1:7">
      <c r="A2076" s="57">
        <f>INDEX('2月'!$A$1:$E$301,ROW()-$B$8+2,1)</f>
        <v>0</v>
      </c>
      <c r="B2076" s="55" t="str">
        <f>INDEX('2月'!$A$1:$E$301,ROW()-$B$8+2,2)&amp;IF(INDEX('2月'!$A$1:$E$3012,ROW()-$B$8+2,3)="","","／"&amp;INDEX('2月'!$A$1:$E$301,ROW()-$B$8+2,3))</f>
        <v/>
      </c>
      <c r="C2076" s="57">
        <f>INDEX('2月'!$A$1:$E$301,ROW()-$B$8+2,4)</f>
        <v>0</v>
      </c>
      <c r="D2076" s="64">
        <f>INDEX('2月'!$A$1:$E$301,ROW()-$B$8+2,5)</f>
        <v>0</v>
      </c>
      <c r="E2076" s="65">
        <f>DATE(設定・集計!$B$2,INT(A2076/100),A2076-INT(A2076/100)*100)</f>
        <v>43799</v>
      </c>
      <c r="F2076" t="str">
        <f t="shared" si="64"/>
        <v/>
      </c>
      <c r="G2076" t="str">
        <f t="shared" si="63"/>
        <v/>
      </c>
    </row>
    <row r="2077" spans="1:7">
      <c r="A2077" s="57">
        <f>INDEX('2月'!$A$1:$E$301,ROW()-$B$8+2,1)</f>
        <v>0</v>
      </c>
      <c r="B2077" s="55" t="str">
        <f>INDEX('2月'!$A$1:$E$301,ROW()-$B$8+2,2)&amp;IF(INDEX('2月'!$A$1:$E$3012,ROW()-$B$8+2,3)="","","／"&amp;INDEX('2月'!$A$1:$E$301,ROW()-$B$8+2,3))</f>
        <v/>
      </c>
      <c r="C2077" s="57">
        <f>INDEX('2月'!$A$1:$E$301,ROW()-$B$8+2,4)</f>
        <v>0</v>
      </c>
      <c r="D2077" s="64">
        <f>INDEX('2月'!$A$1:$E$301,ROW()-$B$8+2,5)</f>
        <v>0</v>
      </c>
      <c r="E2077" s="65">
        <f>DATE(設定・集計!$B$2,INT(A2077/100),A2077-INT(A2077/100)*100)</f>
        <v>43799</v>
      </c>
      <c r="F2077" t="str">
        <f t="shared" si="64"/>
        <v/>
      </c>
      <c r="G2077" t="str">
        <f t="shared" si="63"/>
        <v/>
      </c>
    </row>
    <row r="2078" spans="1:7">
      <c r="A2078" s="57">
        <f>INDEX('2月'!$A$1:$E$301,ROW()-$B$8+2,1)</f>
        <v>0</v>
      </c>
      <c r="B2078" s="55" t="str">
        <f>INDEX('2月'!$A$1:$E$301,ROW()-$B$8+2,2)&amp;IF(INDEX('2月'!$A$1:$E$3012,ROW()-$B$8+2,3)="","","／"&amp;INDEX('2月'!$A$1:$E$301,ROW()-$B$8+2,3))</f>
        <v/>
      </c>
      <c r="C2078" s="57">
        <f>INDEX('2月'!$A$1:$E$301,ROW()-$B$8+2,4)</f>
        <v>0</v>
      </c>
      <c r="D2078" s="64">
        <f>INDEX('2月'!$A$1:$E$301,ROW()-$B$8+2,5)</f>
        <v>0</v>
      </c>
      <c r="E2078" s="65">
        <f>DATE(設定・集計!$B$2,INT(A2078/100),A2078-INT(A2078/100)*100)</f>
        <v>43799</v>
      </c>
      <c r="F2078" t="str">
        <f t="shared" si="64"/>
        <v/>
      </c>
      <c r="G2078" t="str">
        <f t="shared" si="63"/>
        <v/>
      </c>
    </row>
    <row r="2079" spans="1:7">
      <c r="A2079" s="57">
        <f>INDEX('2月'!$A$1:$E$301,ROW()-$B$8+2,1)</f>
        <v>0</v>
      </c>
      <c r="B2079" s="55" t="str">
        <f>INDEX('2月'!$A$1:$E$301,ROW()-$B$8+2,2)&amp;IF(INDEX('2月'!$A$1:$E$3012,ROW()-$B$8+2,3)="","","／"&amp;INDEX('2月'!$A$1:$E$301,ROW()-$B$8+2,3))</f>
        <v/>
      </c>
      <c r="C2079" s="57">
        <f>INDEX('2月'!$A$1:$E$301,ROW()-$B$8+2,4)</f>
        <v>0</v>
      </c>
      <c r="D2079" s="64">
        <f>INDEX('2月'!$A$1:$E$301,ROW()-$B$8+2,5)</f>
        <v>0</v>
      </c>
      <c r="E2079" s="65">
        <f>DATE(設定・集計!$B$2,INT(A2079/100),A2079-INT(A2079/100)*100)</f>
        <v>43799</v>
      </c>
      <c r="F2079" t="str">
        <f t="shared" si="64"/>
        <v/>
      </c>
      <c r="G2079" t="str">
        <f t="shared" si="63"/>
        <v/>
      </c>
    </row>
    <row r="2080" spans="1:7">
      <c r="A2080" s="57">
        <f>INDEX('2月'!$A$1:$E$301,ROW()-$B$8+2,1)</f>
        <v>0</v>
      </c>
      <c r="B2080" s="55" t="str">
        <f>INDEX('2月'!$A$1:$E$301,ROW()-$B$8+2,2)&amp;IF(INDEX('2月'!$A$1:$E$3012,ROW()-$B$8+2,3)="","","／"&amp;INDEX('2月'!$A$1:$E$301,ROW()-$B$8+2,3))</f>
        <v/>
      </c>
      <c r="C2080" s="57">
        <f>INDEX('2月'!$A$1:$E$301,ROW()-$B$8+2,4)</f>
        <v>0</v>
      </c>
      <c r="D2080" s="64">
        <f>INDEX('2月'!$A$1:$E$301,ROW()-$B$8+2,5)</f>
        <v>0</v>
      </c>
      <c r="E2080" s="65">
        <f>DATE(設定・集計!$B$2,INT(A2080/100),A2080-INT(A2080/100)*100)</f>
        <v>43799</v>
      </c>
      <c r="F2080" t="str">
        <f t="shared" si="64"/>
        <v/>
      </c>
      <c r="G2080" t="str">
        <f t="shared" si="63"/>
        <v/>
      </c>
    </row>
    <row r="2081" spans="1:7">
      <c r="A2081" s="57">
        <f>INDEX('2月'!$A$1:$E$301,ROW()-$B$8+2,1)</f>
        <v>0</v>
      </c>
      <c r="B2081" s="55" t="str">
        <f>INDEX('2月'!$A$1:$E$301,ROW()-$B$8+2,2)&amp;IF(INDEX('2月'!$A$1:$E$3012,ROW()-$B$8+2,3)="","","／"&amp;INDEX('2月'!$A$1:$E$301,ROW()-$B$8+2,3))</f>
        <v/>
      </c>
      <c r="C2081" s="57">
        <f>INDEX('2月'!$A$1:$E$301,ROW()-$B$8+2,4)</f>
        <v>0</v>
      </c>
      <c r="D2081" s="64">
        <f>INDEX('2月'!$A$1:$E$301,ROW()-$B$8+2,5)</f>
        <v>0</v>
      </c>
      <c r="E2081" s="65">
        <f>DATE(設定・集計!$B$2,INT(A2081/100),A2081-INT(A2081/100)*100)</f>
        <v>43799</v>
      </c>
      <c r="F2081" t="str">
        <f t="shared" si="64"/>
        <v/>
      </c>
      <c r="G2081" t="str">
        <f t="shared" si="63"/>
        <v/>
      </c>
    </row>
    <row r="2082" spans="1:7">
      <c r="A2082" s="57">
        <f>INDEX('2月'!$A$1:$E$301,ROW()-$B$8+2,1)</f>
        <v>0</v>
      </c>
      <c r="B2082" s="55" t="str">
        <f>INDEX('2月'!$A$1:$E$301,ROW()-$B$8+2,2)&amp;IF(INDEX('2月'!$A$1:$E$3012,ROW()-$B$8+2,3)="","","／"&amp;INDEX('2月'!$A$1:$E$301,ROW()-$B$8+2,3))</f>
        <v/>
      </c>
      <c r="C2082" s="57">
        <f>INDEX('2月'!$A$1:$E$301,ROW()-$B$8+2,4)</f>
        <v>0</v>
      </c>
      <c r="D2082" s="64">
        <f>INDEX('2月'!$A$1:$E$301,ROW()-$B$8+2,5)</f>
        <v>0</v>
      </c>
      <c r="E2082" s="65">
        <f>DATE(設定・集計!$B$2,INT(A2082/100),A2082-INT(A2082/100)*100)</f>
        <v>43799</v>
      </c>
      <c r="F2082" t="str">
        <f t="shared" si="64"/>
        <v/>
      </c>
      <c r="G2082" t="str">
        <f t="shared" si="63"/>
        <v/>
      </c>
    </row>
    <row r="2083" spans="1:7">
      <c r="A2083" s="57">
        <f>INDEX('2月'!$A$1:$E$301,ROW()-$B$8+2,1)</f>
        <v>0</v>
      </c>
      <c r="B2083" s="55" t="str">
        <f>INDEX('2月'!$A$1:$E$301,ROW()-$B$8+2,2)&amp;IF(INDEX('2月'!$A$1:$E$3012,ROW()-$B$8+2,3)="","","／"&amp;INDEX('2月'!$A$1:$E$301,ROW()-$B$8+2,3))</f>
        <v/>
      </c>
      <c r="C2083" s="57">
        <f>INDEX('2月'!$A$1:$E$301,ROW()-$B$8+2,4)</f>
        <v>0</v>
      </c>
      <c r="D2083" s="64">
        <f>INDEX('2月'!$A$1:$E$301,ROW()-$B$8+2,5)</f>
        <v>0</v>
      </c>
      <c r="E2083" s="65">
        <f>DATE(設定・集計!$B$2,INT(A2083/100),A2083-INT(A2083/100)*100)</f>
        <v>43799</v>
      </c>
      <c r="F2083" t="str">
        <f t="shared" si="64"/>
        <v/>
      </c>
      <c r="G2083" t="str">
        <f t="shared" si="63"/>
        <v/>
      </c>
    </row>
    <row r="2084" spans="1:7">
      <c r="A2084" s="57">
        <f>INDEX('2月'!$A$1:$E$301,ROW()-$B$8+2,1)</f>
        <v>0</v>
      </c>
      <c r="B2084" s="55" t="str">
        <f>INDEX('2月'!$A$1:$E$301,ROW()-$B$8+2,2)&amp;IF(INDEX('2月'!$A$1:$E$3012,ROW()-$B$8+2,3)="","","／"&amp;INDEX('2月'!$A$1:$E$301,ROW()-$B$8+2,3))</f>
        <v/>
      </c>
      <c r="C2084" s="57">
        <f>INDEX('2月'!$A$1:$E$301,ROW()-$B$8+2,4)</f>
        <v>0</v>
      </c>
      <c r="D2084" s="64">
        <f>INDEX('2月'!$A$1:$E$301,ROW()-$B$8+2,5)</f>
        <v>0</v>
      </c>
      <c r="E2084" s="65">
        <f>DATE(設定・集計!$B$2,INT(A2084/100),A2084-INT(A2084/100)*100)</f>
        <v>43799</v>
      </c>
      <c r="F2084" t="str">
        <f t="shared" si="64"/>
        <v/>
      </c>
      <c r="G2084" t="str">
        <f t="shared" si="63"/>
        <v/>
      </c>
    </row>
    <row r="2085" spans="1:7">
      <c r="A2085" s="57">
        <f>INDEX('2月'!$A$1:$E$301,ROW()-$B$8+2,1)</f>
        <v>0</v>
      </c>
      <c r="B2085" s="55" t="str">
        <f>INDEX('2月'!$A$1:$E$301,ROW()-$B$8+2,2)&amp;IF(INDEX('2月'!$A$1:$E$3012,ROW()-$B$8+2,3)="","","／"&amp;INDEX('2月'!$A$1:$E$301,ROW()-$B$8+2,3))</f>
        <v/>
      </c>
      <c r="C2085" s="57">
        <f>INDEX('2月'!$A$1:$E$301,ROW()-$B$8+2,4)</f>
        <v>0</v>
      </c>
      <c r="D2085" s="64">
        <f>INDEX('2月'!$A$1:$E$301,ROW()-$B$8+2,5)</f>
        <v>0</v>
      </c>
      <c r="E2085" s="65">
        <f>DATE(設定・集計!$B$2,INT(A2085/100),A2085-INT(A2085/100)*100)</f>
        <v>43799</v>
      </c>
      <c r="F2085" t="str">
        <f t="shared" si="64"/>
        <v/>
      </c>
      <c r="G2085" t="str">
        <f t="shared" si="63"/>
        <v/>
      </c>
    </row>
    <row r="2086" spans="1:7">
      <c r="A2086" s="57">
        <f>INDEX('2月'!$A$1:$E$301,ROW()-$B$8+2,1)</f>
        <v>0</v>
      </c>
      <c r="B2086" s="55" t="str">
        <f>INDEX('2月'!$A$1:$E$301,ROW()-$B$8+2,2)&amp;IF(INDEX('2月'!$A$1:$E$3012,ROW()-$B$8+2,3)="","","／"&amp;INDEX('2月'!$A$1:$E$301,ROW()-$B$8+2,3))</f>
        <v/>
      </c>
      <c r="C2086" s="57">
        <f>INDEX('2月'!$A$1:$E$301,ROW()-$B$8+2,4)</f>
        <v>0</v>
      </c>
      <c r="D2086" s="64">
        <f>INDEX('2月'!$A$1:$E$301,ROW()-$B$8+2,5)</f>
        <v>0</v>
      </c>
      <c r="E2086" s="65">
        <f>DATE(設定・集計!$B$2,INT(A2086/100),A2086-INT(A2086/100)*100)</f>
        <v>43799</v>
      </c>
      <c r="F2086" t="str">
        <f t="shared" si="64"/>
        <v/>
      </c>
      <c r="G2086" t="str">
        <f t="shared" si="63"/>
        <v/>
      </c>
    </row>
    <row r="2087" spans="1:7">
      <c r="A2087" s="57">
        <f>INDEX('2月'!$A$1:$E$301,ROW()-$B$8+2,1)</f>
        <v>0</v>
      </c>
      <c r="B2087" s="55" t="str">
        <f>INDEX('2月'!$A$1:$E$301,ROW()-$B$8+2,2)&amp;IF(INDEX('2月'!$A$1:$E$3012,ROW()-$B$8+2,3)="","","／"&amp;INDEX('2月'!$A$1:$E$301,ROW()-$B$8+2,3))</f>
        <v/>
      </c>
      <c r="C2087" s="57">
        <f>INDEX('2月'!$A$1:$E$301,ROW()-$B$8+2,4)</f>
        <v>0</v>
      </c>
      <c r="D2087" s="64">
        <f>INDEX('2月'!$A$1:$E$301,ROW()-$B$8+2,5)</f>
        <v>0</v>
      </c>
      <c r="E2087" s="65">
        <f>DATE(設定・集計!$B$2,INT(A2087/100),A2087-INT(A2087/100)*100)</f>
        <v>43799</v>
      </c>
      <c r="F2087" t="str">
        <f t="shared" si="64"/>
        <v/>
      </c>
      <c r="G2087" t="str">
        <f t="shared" si="63"/>
        <v/>
      </c>
    </row>
    <row r="2088" spans="1:7">
      <c r="A2088" s="57">
        <f>INDEX('2月'!$A$1:$E$301,ROW()-$B$8+2,1)</f>
        <v>0</v>
      </c>
      <c r="B2088" s="55" t="str">
        <f>INDEX('2月'!$A$1:$E$301,ROW()-$B$8+2,2)&amp;IF(INDEX('2月'!$A$1:$E$3012,ROW()-$B$8+2,3)="","","／"&amp;INDEX('2月'!$A$1:$E$301,ROW()-$B$8+2,3))</f>
        <v/>
      </c>
      <c r="C2088" s="57">
        <f>INDEX('2月'!$A$1:$E$301,ROW()-$B$8+2,4)</f>
        <v>0</v>
      </c>
      <c r="D2088" s="64">
        <f>INDEX('2月'!$A$1:$E$301,ROW()-$B$8+2,5)</f>
        <v>0</v>
      </c>
      <c r="E2088" s="65">
        <f>DATE(設定・集計!$B$2,INT(A2088/100),A2088-INT(A2088/100)*100)</f>
        <v>43799</v>
      </c>
      <c r="F2088" t="str">
        <f t="shared" si="64"/>
        <v/>
      </c>
      <c r="G2088" t="str">
        <f t="shared" si="63"/>
        <v/>
      </c>
    </row>
    <row r="2089" spans="1:7">
      <c r="A2089" s="57">
        <f>INDEX('2月'!$A$1:$E$301,ROW()-$B$8+2,1)</f>
        <v>0</v>
      </c>
      <c r="B2089" s="55" t="str">
        <f>INDEX('2月'!$A$1:$E$301,ROW()-$B$8+2,2)&amp;IF(INDEX('2月'!$A$1:$E$3012,ROW()-$B$8+2,3)="","","／"&amp;INDEX('2月'!$A$1:$E$301,ROW()-$B$8+2,3))</f>
        <v/>
      </c>
      <c r="C2089" s="57">
        <f>INDEX('2月'!$A$1:$E$301,ROW()-$B$8+2,4)</f>
        <v>0</v>
      </c>
      <c r="D2089" s="64">
        <f>INDEX('2月'!$A$1:$E$301,ROW()-$B$8+2,5)</f>
        <v>0</v>
      </c>
      <c r="E2089" s="65">
        <f>DATE(設定・集計!$B$2,INT(A2089/100),A2089-INT(A2089/100)*100)</f>
        <v>43799</v>
      </c>
      <c r="F2089" t="str">
        <f t="shared" si="64"/>
        <v/>
      </c>
      <c r="G2089" t="str">
        <f t="shared" si="63"/>
        <v/>
      </c>
    </row>
    <row r="2090" spans="1:7">
      <c r="A2090" s="57">
        <f>INDEX('2月'!$A$1:$E$301,ROW()-$B$8+2,1)</f>
        <v>0</v>
      </c>
      <c r="B2090" s="55" t="str">
        <f>INDEX('2月'!$A$1:$E$301,ROW()-$B$8+2,2)&amp;IF(INDEX('2月'!$A$1:$E$3012,ROW()-$B$8+2,3)="","","／"&amp;INDEX('2月'!$A$1:$E$301,ROW()-$B$8+2,3))</f>
        <v/>
      </c>
      <c r="C2090" s="57">
        <f>INDEX('2月'!$A$1:$E$301,ROW()-$B$8+2,4)</f>
        <v>0</v>
      </c>
      <c r="D2090" s="64">
        <f>INDEX('2月'!$A$1:$E$301,ROW()-$B$8+2,5)</f>
        <v>0</v>
      </c>
      <c r="E2090" s="65">
        <f>DATE(設定・集計!$B$2,INT(A2090/100),A2090-INT(A2090/100)*100)</f>
        <v>43799</v>
      </c>
      <c r="F2090" t="str">
        <f t="shared" si="64"/>
        <v/>
      </c>
      <c r="G2090" t="str">
        <f t="shared" si="63"/>
        <v/>
      </c>
    </row>
    <row r="2091" spans="1:7">
      <c r="A2091" s="57">
        <f>INDEX('2月'!$A$1:$E$301,ROW()-$B$8+2,1)</f>
        <v>0</v>
      </c>
      <c r="B2091" s="55" t="str">
        <f>INDEX('2月'!$A$1:$E$301,ROW()-$B$8+2,2)&amp;IF(INDEX('2月'!$A$1:$E$3012,ROW()-$B$8+2,3)="","","／"&amp;INDEX('2月'!$A$1:$E$301,ROW()-$B$8+2,3))</f>
        <v/>
      </c>
      <c r="C2091" s="57">
        <f>INDEX('2月'!$A$1:$E$301,ROW()-$B$8+2,4)</f>
        <v>0</v>
      </c>
      <c r="D2091" s="64">
        <f>INDEX('2月'!$A$1:$E$301,ROW()-$B$8+2,5)</f>
        <v>0</v>
      </c>
      <c r="E2091" s="65">
        <f>DATE(設定・集計!$B$2,INT(A2091/100),A2091-INT(A2091/100)*100)</f>
        <v>43799</v>
      </c>
      <c r="F2091" t="str">
        <f t="shared" si="64"/>
        <v/>
      </c>
      <c r="G2091" t="str">
        <f t="shared" si="63"/>
        <v/>
      </c>
    </row>
    <row r="2092" spans="1:7">
      <c r="A2092" s="57">
        <f>INDEX('2月'!$A$1:$E$301,ROW()-$B$8+2,1)</f>
        <v>0</v>
      </c>
      <c r="B2092" s="55" t="str">
        <f>INDEX('2月'!$A$1:$E$301,ROW()-$B$8+2,2)&amp;IF(INDEX('2月'!$A$1:$E$3012,ROW()-$B$8+2,3)="","","／"&amp;INDEX('2月'!$A$1:$E$301,ROW()-$B$8+2,3))</f>
        <v/>
      </c>
      <c r="C2092" s="57">
        <f>INDEX('2月'!$A$1:$E$301,ROW()-$B$8+2,4)</f>
        <v>0</v>
      </c>
      <c r="D2092" s="64">
        <f>INDEX('2月'!$A$1:$E$301,ROW()-$B$8+2,5)</f>
        <v>0</v>
      </c>
      <c r="E2092" s="65">
        <f>DATE(設定・集計!$B$2,INT(A2092/100),A2092-INT(A2092/100)*100)</f>
        <v>43799</v>
      </c>
      <c r="F2092" t="str">
        <f t="shared" si="64"/>
        <v/>
      </c>
      <c r="G2092" t="str">
        <f t="shared" si="63"/>
        <v/>
      </c>
    </row>
    <row r="2093" spans="1:7">
      <c r="A2093" s="57">
        <f>INDEX('2月'!$A$1:$E$301,ROW()-$B$8+2,1)</f>
        <v>0</v>
      </c>
      <c r="B2093" s="55" t="str">
        <f>INDEX('2月'!$A$1:$E$301,ROW()-$B$8+2,2)&amp;IF(INDEX('2月'!$A$1:$E$3012,ROW()-$B$8+2,3)="","","／"&amp;INDEX('2月'!$A$1:$E$301,ROW()-$B$8+2,3))</f>
        <v/>
      </c>
      <c r="C2093" s="57">
        <f>INDEX('2月'!$A$1:$E$301,ROW()-$B$8+2,4)</f>
        <v>0</v>
      </c>
      <c r="D2093" s="64">
        <f>INDEX('2月'!$A$1:$E$301,ROW()-$B$8+2,5)</f>
        <v>0</v>
      </c>
      <c r="E2093" s="65">
        <f>DATE(設定・集計!$B$2,INT(A2093/100),A2093-INT(A2093/100)*100)</f>
        <v>43799</v>
      </c>
      <c r="F2093" t="str">
        <f t="shared" si="64"/>
        <v/>
      </c>
      <c r="G2093" t="str">
        <f t="shared" si="63"/>
        <v/>
      </c>
    </row>
    <row r="2094" spans="1:7">
      <c r="A2094" s="57">
        <f>INDEX('2月'!$A$1:$E$301,ROW()-$B$8+2,1)</f>
        <v>0</v>
      </c>
      <c r="B2094" s="55" t="str">
        <f>INDEX('2月'!$A$1:$E$301,ROW()-$B$8+2,2)&amp;IF(INDEX('2月'!$A$1:$E$3012,ROW()-$B$8+2,3)="","","／"&amp;INDEX('2月'!$A$1:$E$301,ROW()-$B$8+2,3))</f>
        <v/>
      </c>
      <c r="C2094" s="57">
        <f>INDEX('2月'!$A$1:$E$301,ROW()-$B$8+2,4)</f>
        <v>0</v>
      </c>
      <c r="D2094" s="64">
        <f>INDEX('2月'!$A$1:$E$301,ROW()-$B$8+2,5)</f>
        <v>0</v>
      </c>
      <c r="E2094" s="65">
        <f>DATE(設定・集計!$B$2,INT(A2094/100),A2094-INT(A2094/100)*100)</f>
        <v>43799</v>
      </c>
      <c r="F2094" t="str">
        <f t="shared" si="64"/>
        <v/>
      </c>
      <c r="G2094" t="str">
        <f t="shared" si="63"/>
        <v/>
      </c>
    </row>
    <row r="2095" spans="1:7">
      <c r="A2095" s="57">
        <f>INDEX('2月'!$A$1:$E$301,ROW()-$B$8+2,1)</f>
        <v>0</v>
      </c>
      <c r="B2095" s="55" t="str">
        <f>INDEX('2月'!$A$1:$E$301,ROW()-$B$8+2,2)&amp;IF(INDEX('2月'!$A$1:$E$3012,ROW()-$B$8+2,3)="","","／"&amp;INDEX('2月'!$A$1:$E$301,ROW()-$B$8+2,3))</f>
        <v/>
      </c>
      <c r="C2095" s="57">
        <f>INDEX('2月'!$A$1:$E$301,ROW()-$B$8+2,4)</f>
        <v>0</v>
      </c>
      <c r="D2095" s="64">
        <f>INDEX('2月'!$A$1:$E$301,ROW()-$B$8+2,5)</f>
        <v>0</v>
      </c>
      <c r="E2095" s="65">
        <f>DATE(設定・集計!$B$2,INT(A2095/100),A2095-INT(A2095/100)*100)</f>
        <v>43799</v>
      </c>
      <c r="F2095" t="str">
        <f t="shared" si="64"/>
        <v/>
      </c>
      <c r="G2095" t="str">
        <f t="shared" ref="G2095:G2158" si="65">IF(F2095="","",RANK(F2095,$F$46:$F$6000,1))</f>
        <v/>
      </c>
    </row>
    <row r="2096" spans="1:7">
      <c r="A2096" s="57">
        <f>INDEX('2月'!$A$1:$E$301,ROW()-$B$8+2,1)</f>
        <v>0</v>
      </c>
      <c r="B2096" s="55" t="str">
        <f>INDEX('2月'!$A$1:$E$301,ROW()-$B$8+2,2)&amp;IF(INDEX('2月'!$A$1:$E$3012,ROW()-$B$8+2,3)="","","／"&amp;INDEX('2月'!$A$1:$E$301,ROW()-$B$8+2,3))</f>
        <v/>
      </c>
      <c r="C2096" s="57">
        <f>INDEX('2月'!$A$1:$E$301,ROW()-$B$8+2,4)</f>
        <v>0</v>
      </c>
      <c r="D2096" s="64">
        <f>INDEX('2月'!$A$1:$E$301,ROW()-$B$8+2,5)</f>
        <v>0</v>
      </c>
      <c r="E2096" s="65">
        <f>DATE(設定・集計!$B$2,INT(A2096/100),A2096-INT(A2096/100)*100)</f>
        <v>43799</v>
      </c>
      <c r="F2096" t="str">
        <f t="shared" si="64"/>
        <v/>
      </c>
      <c r="G2096" t="str">
        <f t="shared" si="65"/>
        <v/>
      </c>
    </row>
    <row r="2097" spans="1:7">
      <c r="A2097" s="57">
        <f>INDEX('2月'!$A$1:$E$301,ROW()-$B$8+2,1)</f>
        <v>0</v>
      </c>
      <c r="B2097" s="55" t="str">
        <f>INDEX('2月'!$A$1:$E$301,ROW()-$B$8+2,2)&amp;IF(INDEX('2月'!$A$1:$E$3012,ROW()-$B$8+2,3)="","","／"&amp;INDEX('2月'!$A$1:$E$301,ROW()-$B$8+2,3))</f>
        <v/>
      </c>
      <c r="C2097" s="57">
        <f>INDEX('2月'!$A$1:$E$301,ROW()-$B$8+2,4)</f>
        <v>0</v>
      </c>
      <c r="D2097" s="64">
        <f>INDEX('2月'!$A$1:$E$301,ROW()-$B$8+2,5)</f>
        <v>0</v>
      </c>
      <c r="E2097" s="65">
        <f>DATE(設定・集計!$B$2,INT(A2097/100),A2097-INT(A2097/100)*100)</f>
        <v>43799</v>
      </c>
      <c r="F2097" t="str">
        <f t="shared" si="64"/>
        <v/>
      </c>
      <c r="G2097" t="str">
        <f t="shared" si="65"/>
        <v/>
      </c>
    </row>
    <row r="2098" spans="1:7">
      <c r="A2098" s="57">
        <f>INDEX('2月'!$A$1:$E$301,ROW()-$B$8+2,1)</f>
        <v>0</v>
      </c>
      <c r="B2098" s="55" t="str">
        <f>INDEX('2月'!$A$1:$E$301,ROW()-$B$8+2,2)&amp;IF(INDEX('2月'!$A$1:$E$3012,ROW()-$B$8+2,3)="","","／"&amp;INDEX('2月'!$A$1:$E$301,ROW()-$B$8+2,3))</f>
        <v/>
      </c>
      <c r="C2098" s="57">
        <f>INDEX('2月'!$A$1:$E$301,ROW()-$B$8+2,4)</f>
        <v>0</v>
      </c>
      <c r="D2098" s="64">
        <f>INDEX('2月'!$A$1:$E$301,ROW()-$B$8+2,5)</f>
        <v>0</v>
      </c>
      <c r="E2098" s="65">
        <f>DATE(設定・集計!$B$2,INT(A2098/100),A2098-INT(A2098/100)*100)</f>
        <v>43799</v>
      </c>
      <c r="F2098" t="str">
        <f t="shared" si="64"/>
        <v/>
      </c>
      <c r="G2098" t="str">
        <f t="shared" si="65"/>
        <v/>
      </c>
    </row>
    <row r="2099" spans="1:7">
      <c r="A2099" s="57">
        <f>INDEX('2月'!$A$1:$E$301,ROW()-$B$8+2,1)</f>
        <v>0</v>
      </c>
      <c r="B2099" s="55" t="str">
        <f>INDEX('2月'!$A$1:$E$301,ROW()-$B$8+2,2)&amp;IF(INDEX('2月'!$A$1:$E$3012,ROW()-$B$8+2,3)="","","／"&amp;INDEX('2月'!$A$1:$E$301,ROW()-$B$8+2,3))</f>
        <v/>
      </c>
      <c r="C2099" s="57">
        <f>INDEX('2月'!$A$1:$E$301,ROW()-$B$8+2,4)</f>
        <v>0</v>
      </c>
      <c r="D2099" s="64">
        <f>INDEX('2月'!$A$1:$E$301,ROW()-$B$8+2,5)</f>
        <v>0</v>
      </c>
      <c r="E2099" s="65">
        <f>DATE(設定・集計!$B$2,INT(A2099/100),A2099-INT(A2099/100)*100)</f>
        <v>43799</v>
      </c>
      <c r="F2099" t="str">
        <f t="shared" si="64"/>
        <v/>
      </c>
      <c r="G2099" t="str">
        <f t="shared" si="65"/>
        <v/>
      </c>
    </row>
    <row r="2100" spans="1:7">
      <c r="A2100" s="57">
        <f>INDEX('2月'!$A$1:$E$301,ROW()-$B$8+2,1)</f>
        <v>0</v>
      </c>
      <c r="B2100" s="55" t="str">
        <f>INDEX('2月'!$A$1:$E$301,ROW()-$B$8+2,2)&amp;IF(INDEX('2月'!$A$1:$E$3012,ROW()-$B$8+2,3)="","","／"&amp;INDEX('2月'!$A$1:$E$301,ROW()-$B$8+2,3))</f>
        <v/>
      </c>
      <c r="C2100" s="57">
        <f>INDEX('2月'!$A$1:$E$301,ROW()-$B$8+2,4)</f>
        <v>0</v>
      </c>
      <c r="D2100" s="64">
        <f>INDEX('2月'!$A$1:$E$301,ROW()-$B$8+2,5)</f>
        <v>0</v>
      </c>
      <c r="E2100" s="65">
        <f>DATE(設定・集計!$B$2,INT(A2100/100),A2100-INT(A2100/100)*100)</f>
        <v>43799</v>
      </c>
      <c r="F2100" t="str">
        <f t="shared" si="64"/>
        <v/>
      </c>
      <c r="G2100" t="str">
        <f t="shared" si="65"/>
        <v/>
      </c>
    </row>
    <row r="2101" spans="1:7">
      <c r="A2101" s="57">
        <f>INDEX('2月'!$A$1:$E$301,ROW()-$B$8+2,1)</f>
        <v>0</v>
      </c>
      <c r="B2101" s="55" t="str">
        <f>INDEX('2月'!$A$1:$E$301,ROW()-$B$8+2,2)&amp;IF(INDEX('2月'!$A$1:$E$3012,ROW()-$B$8+2,3)="","","／"&amp;INDEX('2月'!$A$1:$E$301,ROW()-$B$8+2,3))</f>
        <v/>
      </c>
      <c r="C2101" s="57">
        <f>INDEX('2月'!$A$1:$E$301,ROW()-$B$8+2,4)</f>
        <v>0</v>
      </c>
      <c r="D2101" s="64">
        <f>INDEX('2月'!$A$1:$E$301,ROW()-$B$8+2,5)</f>
        <v>0</v>
      </c>
      <c r="E2101" s="65">
        <f>DATE(設定・集計!$B$2,INT(A2101/100),A2101-INT(A2101/100)*100)</f>
        <v>43799</v>
      </c>
      <c r="F2101" t="str">
        <f t="shared" si="64"/>
        <v/>
      </c>
      <c r="G2101" t="str">
        <f t="shared" si="65"/>
        <v/>
      </c>
    </row>
    <row r="2102" spans="1:7">
      <c r="A2102" s="57">
        <f>INDEX('2月'!$A$1:$E$301,ROW()-$B$8+2,1)</f>
        <v>0</v>
      </c>
      <c r="B2102" s="55" t="str">
        <f>INDEX('2月'!$A$1:$E$301,ROW()-$B$8+2,2)&amp;IF(INDEX('2月'!$A$1:$E$3012,ROW()-$B$8+2,3)="","","／"&amp;INDEX('2月'!$A$1:$E$301,ROW()-$B$8+2,3))</f>
        <v/>
      </c>
      <c r="C2102" s="57">
        <f>INDEX('2月'!$A$1:$E$301,ROW()-$B$8+2,4)</f>
        <v>0</v>
      </c>
      <c r="D2102" s="64">
        <f>INDEX('2月'!$A$1:$E$301,ROW()-$B$8+2,5)</f>
        <v>0</v>
      </c>
      <c r="E2102" s="65">
        <f>DATE(設定・集計!$B$2,INT(A2102/100),A2102-INT(A2102/100)*100)</f>
        <v>43799</v>
      </c>
      <c r="F2102" t="str">
        <f t="shared" si="64"/>
        <v/>
      </c>
      <c r="G2102" t="str">
        <f t="shared" si="65"/>
        <v/>
      </c>
    </row>
    <row r="2103" spans="1:7">
      <c r="A2103" s="57">
        <f>INDEX('2月'!$A$1:$E$301,ROW()-$B$8+2,1)</f>
        <v>0</v>
      </c>
      <c r="B2103" s="55" t="str">
        <f>INDEX('2月'!$A$1:$E$301,ROW()-$B$8+2,2)&amp;IF(INDEX('2月'!$A$1:$E$3012,ROW()-$B$8+2,3)="","","／"&amp;INDEX('2月'!$A$1:$E$301,ROW()-$B$8+2,3))</f>
        <v/>
      </c>
      <c r="C2103" s="57">
        <f>INDEX('2月'!$A$1:$E$301,ROW()-$B$8+2,4)</f>
        <v>0</v>
      </c>
      <c r="D2103" s="64">
        <f>INDEX('2月'!$A$1:$E$301,ROW()-$B$8+2,5)</f>
        <v>0</v>
      </c>
      <c r="E2103" s="65">
        <f>DATE(設定・集計!$B$2,INT(A2103/100),A2103-INT(A2103/100)*100)</f>
        <v>43799</v>
      </c>
      <c r="F2103" t="str">
        <f t="shared" si="64"/>
        <v/>
      </c>
      <c r="G2103" t="str">
        <f t="shared" si="65"/>
        <v/>
      </c>
    </row>
    <row r="2104" spans="1:7">
      <c r="A2104" s="57">
        <f>INDEX('2月'!$A$1:$E$301,ROW()-$B$8+2,1)</f>
        <v>0</v>
      </c>
      <c r="B2104" s="55" t="str">
        <f>INDEX('2月'!$A$1:$E$301,ROW()-$B$8+2,2)&amp;IF(INDEX('2月'!$A$1:$E$3012,ROW()-$B$8+2,3)="","","／"&amp;INDEX('2月'!$A$1:$E$301,ROW()-$B$8+2,3))</f>
        <v/>
      </c>
      <c r="C2104" s="57">
        <f>INDEX('2月'!$A$1:$E$301,ROW()-$B$8+2,4)</f>
        <v>0</v>
      </c>
      <c r="D2104" s="64">
        <f>INDEX('2月'!$A$1:$E$301,ROW()-$B$8+2,5)</f>
        <v>0</v>
      </c>
      <c r="E2104" s="65">
        <f>DATE(設定・集計!$B$2,INT(A2104/100),A2104-INT(A2104/100)*100)</f>
        <v>43799</v>
      </c>
      <c r="F2104" t="str">
        <f t="shared" si="64"/>
        <v/>
      </c>
      <c r="G2104" t="str">
        <f t="shared" si="65"/>
        <v/>
      </c>
    </row>
    <row r="2105" spans="1:7">
      <c r="A2105" s="57">
        <f>INDEX('2月'!$A$1:$E$301,ROW()-$B$8+2,1)</f>
        <v>0</v>
      </c>
      <c r="B2105" s="55" t="str">
        <f>INDEX('2月'!$A$1:$E$301,ROW()-$B$8+2,2)&amp;IF(INDEX('2月'!$A$1:$E$3012,ROW()-$B$8+2,3)="","","／"&amp;INDEX('2月'!$A$1:$E$301,ROW()-$B$8+2,3))</f>
        <v/>
      </c>
      <c r="C2105" s="57">
        <f>INDEX('2月'!$A$1:$E$301,ROW()-$B$8+2,4)</f>
        <v>0</v>
      </c>
      <c r="D2105" s="64">
        <f>INDEX('2月'!$A$1:$E$301,ROW()-$B$8+2,5)</f>
        <v>0</v>
      </c>
      <c r="E2105" s="65">
        <f>DATE(設定・集計!$B$2,INT(A2105/100),A2105-INT(A2105/100)*100)</f>
        <v>43799</v>
      </c>
      <c r="F2105" t="str">
        <f t="shared" si="64"/>
        <v/>
      </c>
      <c r="G2105" t="str">
        <f t="shared" si="65"/>
        <v/>
      </c>
    </row>
    <row r="2106" spans="1:7">
      <c r="A2106" s="57">
        <f>INDEX('2月'!$A$1:$E$301,ROW()-$B$8+2,1)</f>
        <v>0</v>
      </c>
      <c r="B2106" s="55" t="str">
        <f>INDEX('2月'!$A$1:$E$301,ROW()-$B$8+2,2)&amp;IF(INDEX('2月'!$A$1:$E$3012,ROW()-$B$8+2,3)="","","／"&amp;INDEX('2月'!$A$1:$E$301,ROW()-$B$8+2,3))</f>
        <v/>
      </c>
      <c r="C2106" s="57">
        <f>INDEX('2月'!$A$1:$E$301,ROW()-$B$8+2,4)</f>
        <v>0</v>
      </c>
      <c r="D2106" s="64">
        <f>INDEX('2月'!$A$1:$E$301,ROW()-$B$8+2,5)</f>
        <v>0</v>
      </c>
      <c r="E2106" s="65">
        <f>DATE(設定・集計!$B$2,INT(A2106/100),A2106-INT(A2106/100)*100)</f>
        <v>43799</v>
      </c>
      <c r="F2106" t="str">
        <f t="shared" si="64"/>
        <v/>
      </c>
      <c r="G2106" t="str">
        <f t="shared" si="65"/>
        <v/>
      </c>
    </row>
    <row r="2107" spans="1:7">
      <c r="A2107" s="57">
        <f>INDEX('2月'!$A$1:$E$301,ROW()-$B$8+2,1)</f>
        <v>0</v>
      </c>
      <c r="B2107" s="55" t="str">
        <f>INDEX('2月'!$A$1:$E$301,ROW()-$B$8+2,2)&amp;IF(INDEX('2月'!$A$1:$E$3012,ROW()-$B$8+2,3)="","","／"&amp;INDEX('2月'!$A$1:$E$301,ROW()-$B$8+2,3))</f>
        <v/>
      </c>
      <c r="C2107" s="57">
        <f>INDEX('2月'!$A$1:$E$301,ROW()-$B$8+2,4)</f>
        <v>0</v>
      </c>
      <c r="D2107" s="64">
        <f>INDEX('2月'!$A$1:$E$301,ROW()-$B$8+2,5)</f>
        <v>0</v>
      </c>
      <c r="E2107" s="65">
        <f>DATE(設定・集計!$B$2,INT(A2107/100),A2107-INT(A2107/100)*100)</f>
        <v>43799</v>
      </c>
      <c r="F2107" t="str">
        <f t="shared" ref="F2107:F2170" si="66">IF(A2107=0,"",A2107*10000+ROW())</f>
        <v/>
      </c>
      <c r="G2107" t="str">
        <f t="shared" si="65"/>
        <v/>
      </c>
    </row>
    <row r="2108" spans="1:7">
      <c r="A2108" s="57">
        <f>INDEX('2月'!$A$1:$E$301,ROW()-$B$8+2,1)</f>
        <v>0</v>
      </c>
      <c r="B2108" s="55" t="str">
        <f>INDEX('2月'!$A$1:$E$301,ROW()-$B$8+2,2)&amp;IF(INDEX('2月'!$A$1:$E$3012,ROW()-$B$8+2,3)="","","／"&amp;INDEX('2月'!$A$1:$E$301,ROW()-$B$8+2,3))</f>
        <v/>
      </c>
      <c r="C2108" s="57">
        <f>INDEX('2月'!$A$1:$E$301,ROW()-$B$8+2,4)</f>
        <v>0</v>
      </c>
      <c r="D2108" s="64">
        <f>INDEX('2月'!$A$1:$E$301,ROW()-$B$8+2,5)</f>
        <v>0</v>
      </c>
      <c r="E2108" s="65">
        <f>DATE(設定・集計!$B$2,INT(A2108/100),A2108-INT(A2108/100)*100)</f>
        <v>43799</v>
      </c>
      <c r="F2108" t="str">
        <f t="shared" si="66"/>
        <v/>
      </c>
      <c r="G2108" t="str">
        <f t="shared" si="65"/>
        <v/>
      </c>
    </row>
    <row r="2109" spans="1:7">
      <c r="A2109" s="57">
        <f>INDEX('2月'!$A$1:$E$301,ROW()-$B$8+2,1)</f>
        <v>0</v>
      </c>
      <c r="B2109" s="55" t="str">
        <f>INDEX('2月'!$A$1:$E$301,ROW()-$B$8+2,2)&amp;IF(INDEX('2月'!$A$1:$E$3012,ROW()-$B$8+2,3)="","","／"&amp;INDEX('2月'!$A$1:$E$301,ROW()-$B$8+2,3))</f>
        <v/>
      </c>
      <c r="C2109" s="57">
        <f>INDEX('2月'!$A$1:$E$301,ROW()-$B$8+2,4)</f>
        <v>0</v>
      </c>
      <c r="D2109" s="64">
        <f>INDEX('2月'!$A$1:$E$301,ROW()-$B$8+2,5)</f>
        <v>0</v>
      </c>
      <c r="E2109" s="65">
        <f>DATE(設定・集計!$B$2,INT(A2109/100),A2109-INT(A2109/100)*100)</f>
        <v>43799</v>
      </c>
      <c r="F2109" t="str">
        <f t="shared" si="66"/>
        <v/>
      </c>
      <c r="G2109" t="str">
        <f t="shared" si="65"/>
        <v/>
      </c>
    </row>
    <row r="2110" spans="1:7">
      <c r="A2110" s="57">
        <f>INDEX('2月'!$A$1:$E$301,ROW()-$B$8+2,1)</f>
        <v>0</v>
      </c>
      <c r="B2110" s="55" t="str">
        <f>INDEX('2月'!$A$1:$E$301,ROW()-$B$8+2,2)&amp;IF(INDEX('2月'!$A$1:$E$3012,ROW()-$B$8+2,3)="","","／"&amp;INDEX('2月'!$A$1:$E$301,ROW()-$B$8+2,3))</f>
        <v/>
      </c>
      <c r="C2110" s="57">
        <f>INDEX('2月'!$A$1:$E$301,ROW()-$B$8+2,4)</f>
        <v>0</v>
      </c>
      <c r="D2110" s="64">
        <f>INDEX('2月'!$A$1:$E$301,ROW()-$B$8+2,5)</f>
        <v>0</v>
      </c>
      <c r="E2110" s="65">
        <f>DATE(設定・集計!$B$2,INT(A2110/100),A2110-INT(A2110/100)*100)</f>
        <v>43799</v>
      </c>
      <c r="F2110" t="str">
        <f t="shared" si="66"/>
        <v/>
      </c>
      <c r="G2110" t="str">
        <f t="shared" si="65"/>
        <v/>
      </c>
    </row>
    <row r="2111" spans="1:7">
      <c r="A2111" s="57">
        <f>INDEX('2月'!$A$1:$E$301,ROW()-$B$8+2,1)</f>
        <v>0</v>
      </c>
      <c r="B2111" s="55" t="str">
        <f>INDEX('2月'!$A$1:$E$301,ROW()-$B$8+2,2)&amp;IF(INDEX('2月'!$A$1:$E$3012,ROW()-$B$8+2,3)="","","／"&amp;INDEX('2月'!$A$1:$E$301,ROW()-$B$8+2,3))</f>
        <v/>
      </c>
      <c r="C2111" s="57">
        <f>INDEX('2月'!$A$1:$E$301,ROW()-$B$8+2,4)</f>
        <v>0</v>
      </c>
      <c r="D2111" s="64">
        <f>INDEX('2月'!$A$1:$E$301,ROW()-$B$8+2,5)</f>
        <v>0</v>
      </c>
      <c r="E2111" s="65">
        <f>DATE(設定・集計!$B$2,INT(A2111/100),A2111-INT(A2111/100)*100)</f>
        <v>43799</v>
      </c>
      <c r="F2111" t="str">
        <f t="shared" si="66"/>
        <v/>
      </c>
      <c r="G2111" t="str">
        <f t="shared" si="65"/>
        <v/>
      </c>
    </row>
    <row r="2112" spans="1:7">
      <c r="A2112" s="57">
        <f>INDEX('2月'!$A$1:$E$301,ROW()-$B$8+2,1)</f>
        <v>0</v>
      </c>
      <c r="B2112" s="55" t="str">
        <f>INDEX('2月'!$A$1:$E$301,ROW()-$B$8+2,2)&amp;IF(INDEX('2月'!$A$1:$E$3012,ROW()-$B$8+2,3)="","","／"&amp;INDEX('2月'!$A$1:$E$301,ROW()-$B$8+2,3))</f>
        <v/>
      </c>
      <c r="C2112" s="57">
        <f>INDEX('2月'!$A$1:$E$301,ROW()-$B$8+2,4)</f>
        <v>0</v>
      </c>
      <c r="D2112" s="64">
        <f>INDEX('2月'!$A$1:$E$301,ROW()-$B$8+2,5)</f>
        <v>0</v>
      </c>
      <c r="E2112" s="65">
        <f>DATE(設定・集計!$B$2,INT(A2112/100),A2112-INT(A2112/100)*100)</f>
        <v>43799</v>
      </c>
      <c r="F2112" t="str">
        <f t="shared" si="66"/>
        <v/>
      </c>
      <c r="G2112" t="str">
        <f t="shared" si="65"/>
        <v/>
      </c>
    </row>
    <row r="2113" spans="1:7">
      <c r="A2113" s="57">
        <f>INDEX('2月'!$A$1:$E$301,ROW()-$B$8+2,1)</f>
        <v>0</v>
      </c>
      <c r="B2113" s="55" t="str">
        <f>INDEX('2月'!$A$1:$E$301,ROW()-$B$8+2,2)&amp;IF(INDEX('2月'!$A$1:$E$3012,ROW()-$B$8+2,3)="","","／"&amp;INDEX('2月'!$A$1:$E$301,ROW()-$B$8+2,3))</f>
        <v/>
      </c>
      <c r="C2113" s="57">
        <f>INDEX('2月'!$A$1:$E$301,ROW()-$B$8+2,4)</f>
        <v>0</v>
      </c>
      <c r="D2113" s="64">
        <f>INDEX('2月'!$A$1:$E$301,ROW()-$B$8+2,5)</f>
        <v>0</v>
      </c>
      <c r="E2113" s="65">
        <f>DATE(設定・集計!$B$2,INT(A2113/100),A2113-INT(A2113/100)*100)</f>
        <v>43799</v>
      </c>
      <c r="F2113" t="str">
        <f t="shared" si="66"/>
        <v/>
      </c>
      <c r="G2113" t="str">
        <f t="shared" si="65"/>
        <v/>
      </c>
    </row>
    <row r="2114" spans="1:7">
      <c r="A2114" s="57">
        <f>INDEX('2月'!$A$1:$E$301,ROW()-$B$8+2,1)</f>
        <v>0</v>
      </c>
      <c r="B2114" s="55" t="str">
        <f>INDEX('2月'!$A$1:$E$301,ROW()-$B$8+2,2)&amp;IF(INDEX('2月'!$A$1:$E$3012,ROW()-$B$8+2,3)="","","／"&amp;INDEX('2月'!$A$1:$E$301,ROW()-$B$8+2,3))</f>
        <v/>
      </c>
      <c r="C2114" s="57">
        <f>INDEX('2月'!$A$1:$E$301,ROW()-$B$8+2,4)</f>
        <v>0</v>
      </c>
      <c r="D2114" s="64">
        <f>INDEX('2月'!$A$1:$E$301,ROW()-$B$8+2,5)</f>
        <v>0</v>
      </c>
      <c r="E2114" s="65">
        <f>DATE(設定・集計!$B$2,INT(A2114/100),A2114-INT(A2114/100)*100)</f>
        <v>43799</v>
      </c>
      <c r="F2114" t="str">
        <f t="shared" si="66"/>
        <v/>
      </c>
      <c r="G2114" t="str">
        <f t="shared" si="65"/>
        <v/>
      </c>
    </row>
    <row r="2115" spans="1:7">
      <c r="A2115" s="57">
        <f>INDEX('2月'!$A$1:$E$301,ROW()-$B$8+2,1)</f>
        <v>0</v>
      </c>
      <c r="B2115" s="55" t="str">
        <f>INDEX('2月'!$A$1:$E$301,ROW()-$B$8+2,2)&amp;IF(INDEX('2月'!$A$1:$E$3012,ROW()-$B$8+2,3)="","","／"&amp;INDEX('2月'!$A$1:$E$301,ROW()-$B$8+2,3))</f>
        <v/>
      </c>
      <c r="C2115" s="57">
        <f>INDEX('2月'!$A$1:$E$301,ROW()-$B$8+2,4)</f>
        <v>0</v>
      </c>
      <c r="D2115" s="64">
        <f>INDEX('2月'!$A$1:$E$301,ROW()-$B$8+2,5)</f>
        <v>0</v>
      </c>
      <c r="E2115" s="65">
        <f>DATE(設定・集計!$B$2,INT(A2115/100),A2115-INT(A2115/100)*100)</f>
        <v>43799</v>
      </c>
      <c r="F2115" t="str">
        <f t="shared" si="66"/>
        <v/>
      </c>
      <c r="G2115" t="str">
        <f t="shared" si="65"/>
        <v/>
      </c>
    </row>
    <row r="2116" spans="1:7">
      <c r="A2116" s="57">
        <f>INDEX('2月'!$A$1:$E$301,ROW()-$B$8+2,1)</f>
        <v>0</v>
      </c>
      <c r="B2116" s="55" t="str">
        <f>INDEX('2月'!$A$1:$E$301,ROW()-$B$8+2,2)&amp;IF(INDEX('2月'!$A$1:$E$3012,ROW()-$B$8+2,3)="","","／"&amp;INDEX('2月'!$A$1:$E$301,ROW()-$B$8+2,3))</f>
        <v/>
      </c>
      <c r="C2116" s="57">
        <f>INDEX('2月'!$A$1:$E$301,ROW()-$B$8+2,4)</f>
        <v>0</v>
      </c>
      <c r="D2116" s="64">
        <f>INDEX('2月'!$A$1:$E$301,ROW()-$B$8+2,5)</f>
        <v>0</v>
      </c>
      <c r="E2116" s="65">
        <f>DATE(設定・集計!$B$2,INT(A2116/100),A2116-INT(A2116/100)*100)</f>
        <v>43799</v>
      </c>
      <c r="F2116" t="str">
        <f t="shared" si="66"/>
        <v/>
      </c>
      <c r="G2116" t="str">
        <f t="shared" si="65"/>
        <v/>
      </c>
    </row>
    <row r="2117" spans="1:7">
      <c r="A2117" s="57">
        <f>INDEX('2月'!$A$1:$E$301,ROW()-$B$8+2,1)</f>
        <v>0</v>
      </c>
      <c r="B2117" s="55" t="str">
        <f>INDEX('2月'!$A$1:$E$301,ROW()-$B$8+2,2)&amp;IF(INDEX('2月'!$A$1:$E$3012,ROW()-$B$8+2,3)="","","／"&amp;INDEX('2月'!$A$1:$E$301,ROW()-$B$8+2,3))</f>
        <v/>
      </c>
      <c r="C2117" s="57">
        <f>INDEX('2月'!$A$1:$E$301,ROW()-$B$8+2,4)</f>
        <v>0</v>
      </c>
      <c r="D2117" s="64">
        <f>INDEX('2月'!$A$1:$E$301,ROW()-$B$8+2,5)</f>
        <v>0</v>
      </c>
      <c r="E2117" s="65">
        <f>DATE(設定・集計!$B$2,INT(A2117/100),A2117-INT(A2117/100)*100)</f>
        <v>43799</v>
      </c>
      <c r="F2117" t="str">
        <f t="shared" si="66"/>
        <v/>
      </c>
      <c r="G2117" t="str">
        <f t="shared" si="65"/>
        <v/>
      </c>
    </row>
    <row r="2118" spans="1:7">
      <c r="A2118" s="57">
        <f>INDEX('2月'!$A$1:$E$301,ROW()-$B$8+2,1)</f>
        <v>0</v>
      </c>
      <c r="B2118" s="55" t="str">
        <f>INDEX('2月'!$A$1:$E$301,ROW()-$B$8+2,2)&amp;IF(INDEX('2月'!$A$1:$E$3012,ROW()-$B$8+2,3)="","","／"&amp;INDEX('2月'!$A$1:$E$301,ROW()-$B$8+2,3))</f>
        <v/>
      </c>
      <c r="C2118" s="57">
        <f>INDEX('2月'!$A$1:$E$301,ROW()-$B$8+2,4)</f>
        <v>0</v>
      </c>
      <c r="D2118" s="64">
        <f>INDEX('2月'!$A$1:$E$301,ROW()-$B$8+2,5)</f>
        <v>0</v>
      </c>
      <c r="E2118" s="65">
        <f>DATE(設定・集計!$B$2,INT(A2118/100),A2118-INT(A2118/100)*100)</f>
        <v>43799</v>
      </c>
      <c r="F2118" t="str">
        <f t="shared" si="66"/>
        <v/>
      </c>
      <c r="G2118" t="str">
        <f t="shared" si="65"/>
        <v/>
      </c>
    </row>
    <row r="2119" spans="1:7">
      <c r="A2119" s="57">
        <f>INDEX('2月'!$A$1:$E$301,ROW()-$B$8+2,1)</f>
        <v>0</v>
      </c>
      <c r="B2119" s="55" t="str">
        <f>INDEX('2月'!$A$1:$E$301,ROW()-$B$8+2,2)&amp;IF(INDEX('2月'!$A$1:$E$3012,ROW()-$B$8+2,3)="","","／"&amp;INDEX('2月'!$A$1:$E$301,ROW()-$B$8+2,3))</f>
        <v/>
      </c>
      <c r="C2119" s="57">
        <f>INDEX('2月'!$A$1:$E$301,ROW()-$B$8+2,4)</f>
        <v>0</v>
      </c>
      <c r="D2119" s="64">
        <f>INDEX('2月'!$A$1:$E$301,ROW()-$B$8+2,5)</f>
        <v>0</v>
      </c>
      <c r="E2119" s="65">
        <f>DATE(設定・集計!$B$2,INT(A2119/100),A2119-INT(A2119/100)*100)</f>
        <v>43799</v>
      </c>
      <c r="F2119" t="str">
        <f t="shared" si="66"/>
        <v/>
      </c>
      <c r="G2119" t="str">
        <f t="shared" si="65"/>
        <v/>
      </c>
    </row>
    <row r="2120" spans="1:7">
      <c r="A2120" s="57">
        <f>INDEX('2月'!$A$1:$E$301,ROW()-$B$8+2,1)</f>
        <v>0</v>
      </c>
      <c r="B2120" s="55" t="str">
        <f>INDEX('2月'!$A$1:$E$301,ROW()-$B$8+2,2)&amp;IF(INDEX('2月'!$A$1:$E$3012,ROW()-$B$8+2,3)="","","／"&amp;INDEX('2月'!$A$1:$E$301,ROW()-$B$8+2,3))</f>
        <v/>
      </c>
      <c r="C2120" s="57">
        <f>INDEX('2月'!$A$1:$E$301,ROW()-$B$8+2,4)</f>
        <v>0</v>
      </c>
      <c r="D2120" s="64">
        <f>INDEX('2月'!$A$1:$E$301,ROW()-$B$8+2,5)</f>
        <v>0</v>
      </c>
      <c r="E2120" s="65">
        <f>DATE(設定・集計!$B$2,INT(A2120/100),A2120-INT(A2120/100)*100)</f>
        <v>43799</v>
      </c>
      <c r="F2120" t="str">
        <f t="shared" si="66"/>
        <v/>
      </c>
      <c r="G2120" t="str">
        <f t="shared" si="65"/>
        <v/>
      </c>
    </row>
    <row r="2121" spans="1:7">
      <c r="A2121" s="57">
        <f>INDEX('2月'!$A$1:$E$301,ROW()-$B$8+2,1)</f>
        <v>0</v>
      </c>
      <c r="B2121" s="55" t="str">
        <f>INDEX('2月'!$A$1:$E$301,ROW()-$B$8+2,2)&amp;IF(INDEX('2月'!$A$1:$E$3012,ROW()-$B$8+2,3)="","","／"&amp;INDEX('2月'!$A$1:$E$301,ROW()-$B$8+2,3))</f>
        <v/>
      </c>
      <c r="C2121" s="57">
        <f>INDEX('2月'!$A$1:$E$301,ROW()-$B$8+2,4)</f>
        <v>0</v>
      </c>
      <c r="D2121" s="64">
        <f>INDEX('2月'!$A$1:$E$301,ROW()-$B$8+2,5)</f>
        <v>0</v>
      </c>
      <c r="E2121" s="65">
        <f>DATE(設定・集計!$B$2,INT(A2121/100),A2121-INT(A2121/100)*100)</f>
        <v>43799</v>
      </c>
      <c r="F2121" t="str">
        <f t="shared" si="66"/>
        <v/>
      </c>
      <c r="G2121" t="str">
        <f t="shared" si="65"/>
        <v/>
      </c>
    </row>
    <row r="2122" spans="1:7">
      <c r="A2122" s="57">
        <f>INDEX('2月'!$A$1:$E$301,ROW()-$B$8+2,1)</f>
        <v>0</v>
      </c>
      <c r="B2122" s="55" t="str">
        <f>INDEX('2月'!$A$1:$E$301,ROW()-$B$8+2,2)&amp;IF(INDEX('2月'!$A$1:$E$3012,ROW()-$B$8+2,3)="","","／"&amp;INDEX('2月'!$A$1:$E$301,ROW()-$B$8+2,3))</f>
        <v/>
      </c>
      <c r="C2122" s="57">
        <f>INDEX('2月'!$A$1:$E$301,ROW()-$B$8+2,4)</f>
        <v>0</v>
      </c>
      <c r="D2122" s="64">
        <f>INDEX('2月'!$A$1:$E$301,ROW()-$B$8+2,5)</f>
        <v>0</v>
      </c>
      <c r="E2122" s="65">
        <f>DATE(設定・集計!$B$2,INT(A2122/100),A2122-INT(A2122/100)*100)</f>
        <v>43799</v>
      </c>
      <c r="F2122" t="str">
        <f t="shared" si="66"/>
        <v/>
      </c>
      <c r="G2122" t="str">
        <f t="shared" si="65"/>
        <v/>
      </c>
    </row>
    <row r="2123" spans="1:7">
      <c r="A2123" s="57">
        <f>INDEX('2月'!$A$1:$E$301,ROW()-$B$8+2,1)</f>
        <v>0</v>
      </c>
      <c r="B2123" s="55" t="str">
        <f>INDEX('2月'!$A$1:$E$301,ROW()-$B$8+2,2)&amp;IF(INDEX('2月'!$A$1:$E$3012,ROW()-$B$8+2,3)="","","／"&amp;INDEX('2月'!$A$1:$E$301,ROW()-$B$8+2,3))</f>
        <v/>
      </c>
      <c r="C2123" s="57">
        <f>INDEX('2月'!$A$1:$E$301,ROW()-$B$8+2,4)</f>
        <v>0</v>
      </c>
      <c r="D2123" s="64">
        <f>INDEX('2月'!$A$1:$E$301,ROW()-$B$8+2,5)</f>
        <v>0</v>
      </c>
      <c r="E2123" s="65">
        <f>DATE(設定・集計!$B$2,INT(A2123/100),A2123-INT(A2123/100)*100)</f>
        <v>43799</v>
      </c>
      <c r="F2123" t="str">
        <f t="shared" si="66"/>
        <v/>
      </c>
      <c r="G2123" t="str">
        <f t="shared" si="65"/>
        <v/>
      </c>
    </row>
    <row r="2124" spans="1:7">
      <c r="A2124" s="57">
        <f>INDEX('2月'!$A$1:$E$301,ROW()-$B$8+2,1)</f>
        <v>0</v>
      </c>
      <c r="B2124" s="55" t="str">
        <f>INDEX('2月'!$A$1:$E$301,ROW()-$B$8+2,2)&amp;IF(INDEX('2月'!$A$1:$E$3012,ROW()-$B$8+2,3)="","","／"&amp;INDEX('2月'!$A$1:$E$301,ROW()-$B$8+2,3))</f>
        <v/>
      </c>
      <c r="C2124" s="57">
        <f>INDEX('2月'!$A$1:$E$301,ROW()-$B$8+2,4)</f>
        <v>0</v>
      </c>
      <c r="D2124" s="64">
        <f>INDEX('2月'!$A$1:$E$301,ROW()-$B$8+2,5)</f>
        <v>0</v>
      </c>
      <c r="E2124" s="65">
        <f>DATE(設定・集計!$B$2,INT(A2124/100),A2124-INT(A2124/100)*100)</f>
        <v>43799</v>
      </c>
      <c r="F2124" t="str">
        <f t="shared" si="66"/>
        <v/>
      </c>
      <c r="G2124" t="str">
        <f t="shared" si="65"/>
        <v/>
      </c>
    </row>
    <row r="2125" spans="1:7">
      <c r="A2125" s="57">
        <f>INDEX('2月'!$A$1:$E$301,ROW()-$B$8+2,1)</f>
        <v>0</v>
      </c>
      <c r="B2125" s="55" t="str">
        <f>INDEX('2月'!$A$1:$E$301,ROW()-$B$8+2,2)&amp;IF(INDEX('2月'!$A$1:$E$3012,ROW()-$B$8+2,3)="","","／"&amp;INDEX('2月'!$A$1:$E$301,ROW()-$B$8+2,3))</f>
        <v/>
      </c>
      <c r="C2125" s="57">
        <f>INDEX('2月'!$A$1:$E$301,ROW()-$B$8+2,4)</f>
        <v>0</v>
      </c>
      <c r="D2125" s="64">
        <f>INDEX('2月'!$A$1:$E$301,ROW()-$B$8+2,5)</f>
        <v>0</v>
      </c>
      <c r="E2125" s="65">
        <f>DATE(設定・集計!$B$2,INT(A2125/100),A2125-INT(A2125/100)*100)</f>
        <v>43799</v>
      </c>
      <c r="F2125" t="str">
        <f t="shared" si="66"/>
        <v/>
      </c>
      <c r="G2125" t="str">
        <f t="shared" si="65"/>
        <v/>
      </c>
    </row>
    <row r="2126" spans="1:7">
      <c r="A2126" s="57">
        <f>INDEX('2月'!$A$1:$E$301,ROW()-$B$8+2,1)</f>
        <v>0</v>
      </c>
      <c r="B2126" s="55" t="str">
        <f>INDEX('2月'!$A$1:$E$301,ROW()-$B$8+2,2)&amp;IF(INDEX('2月'!$A$1:$E$3012,ROW()-$B$8+2,3)="","","／"&amp;INDEX('2月'!$A$1:$E$301,ROW()-$B$8+2,3))</f>
        <v/>
      </c>
      <c r="C2126" s="57">
        <f>INDEX('2月'!$A$1:$E$301,ROW()-$B$8+2,4)</f>
        <v>0</v>
      </c>
      <c r="D2126" s="64">
        <f>INDEX('2月'!$A$1:$E$301,ROW()-$B$8+2,5)</f>
        <v>0</v>
      </c>
      <c r="E2126" s="65">
        <f>DATE(設定・集計!$B$2,INT(A2126/100),A2126-INT(A2126/100)*100)</f>
        <v>43799</v>
      </c>
      <c r="F2126" t="str">
        <f t="shared" si="66"/>
        <v/>
      </c>
      <c r="G2126" t="str">
        <f t="shared" si="65"/>
        <v/>
      </c>
    </row>
    <row r="2127" spans="1:7">
      <c r="A2127" s="57">
        <f>INDEX('2月'!$A$1:$E$301,ROW()-$B$8+2,1)</f>
        <v>0</v>
      </c>
      <c r="B2127" s="55" t="str">
        <f>INDEX('2月'!$A$1:$E$301,ROW()-$B$8+2,2)&amp;IF(INDEX('2月'!$A$1:$E$3012,ROW()-$B$8+2,3)="","","／"&amp;INDEX('2月'!$A$1:$E$301,ROW()-$B$8+2,3))</f>
        <v/>
      </c>
      <c r="C2127" s="57">
        <f>INDEX('2月'!$A$1:$E$301,ROW()-$B$8+2,4)</f>
        <v>0</v>
      </c>
      <c r="D2127" s="64">
        <f>INDEX('2月'!$A$1:$E$301,ROW()-$B$8+2,5)</f>
        <v>0</v>
      </c>
      <c r="E2127" s="65">
        <f>DATE(設定・集計!$B$2,INT(A2127/100),A2127-INT(A2127/100)*100)</f>
        <v>43799</v>
      </c>
      <c r="F2127" t="str">
        <f t="shared" si="66"/>
        <v/>
      </c>
      <c r="G2127" t="str">
        <f t="shared" si="65"/>
        <v/>
      </c>
    </row>
    <row r="2128" spans="1:7">
      <c r="A2128" s="57">
        <f>INDEX('2月'!$A$1:$E$301,ROW()-$B$8+2,1)</f>
        <v>0</v>
      </c>
      <c r="B2128" s="55" t="str">
        <f>INDEX('2月'!$A$1:$E$301,ROW()-$B$8+2,2)&amp;IF(INDEX('2月'!$A$1:$E$3012,ROW()-$B$8+2,3)="","","／"&amp;INDEX('2月'!$A$1:$E$301,ROW()-$B$8+2,3))</f>
        <v/>
      </c>
      <c r="C2128" s="57">
        <f>INDEX('2月'!$A$1:$E$301,ROW()-$B$8+2,4)</f>
        <v>0</v>
      </c>
      <c r="D2128" s="64">
        <f>INDEX('2月'!$A$1:$E$301,ROW()-$B$8+2,5)</f>
        <v>0</v>
      </c>
      <c r="E2128" s="65">
        <f>DATE(設定・集計!$B$2,INT(A2128/100),A2128-INT(A2128/100)*100)</f>
        <v>43799</v>
      </c>
      <c r="F2128" t="str">
        <f t="shared" si="66"/>
        <v/>
      </c>
      <c r="G2128" t="str">
        <f t="shared" si="65"/>
        <v/>
      </c>
    </row>
    <row r="2129" spans="1:7">
      <c r="A2129" s="57">
        <f>INDEX('2月'!$A$1:$E$301,ROW()-$B$8+2,1)</f>
        <v>0</v>
      </c>
      <c r="B2129" s="55" t="str">
        <f>INDEX('2月'!$A$1:$E$301,ROW()-$B$8+2,2)&amp;IF(INDEX('2月'!$A$1:$E$3012,ROW()-$B$8+2,3)="","","／"&amp;INDEX('2月'!$A$1:$E$301,ROW()-$B$8+2,3))</f>
        <v/>
      </c>
      <c r="C2129" s="57">
        <f>INDEX('2月'!$A$1:$E$301,ROW()-$B$8+2,4)</f>
        <v>0</v>
      </c>
      <c r="D2129" s="64">
        <f>INDEX('2月'!$A$1:$E$301,ROW()-$B$8+2,5)</f>
        <v>0</v>
      </c>
      <c r="E2129" s="65">
        <f>DATE(設定・集計!$B$2,INT(A2129/100),A2129-INT(A2129/100)*100)</f>
        <v>43799</v>
      </c>
      <c r="F2129" t="str">
        <f t="shared" si="66"/>
        <v/>
      </c>
      <c r="G2129" t="str">
        <f t="shared" si="65"/>
        <v/>
      </c>
    </row>
    <row r="2130" spans="1:7">
      <c r="A2130" s="57">
        <f>INDEX('2月'!$A$1:$E$301,ROW()-$B$8+2,1)</f>
        <v>0</v>
      </c>
      <c r="B2130" s="55" t="str">
        <f>INDEX('2月'!$A$1:$E$301,ROW()-$B$8+2,2)&amp;IF(INDEX('2月'!$A$1:$E$3012,ROW()-$B$8+2,3)="","","／"&amp;INDEX('2月'!$A$1:$E$301,ROW()-$B$8+2,3))</f>
        <v/>
      </c>
      <c r="C2130" s="57">
        <f>INDEX('2月'!$A$1:$E$301,ROW()-$B$8+2,4)</f>
        <v>0</v>
      </c>
      <c r="D2130" s="64">
        <f>INDEX('2月'!$A$1:$E$301,ROW()-$B$8+2,5)</f>
        <v>0</v>
      </c>
      <c r="E2130" s="65">
        <f>DATE(設定・集計!$B$2,INT(A2130/100),A2130-INT(A2130/100)*100)</f>
        <v>43799</v>
      </c>
      <c r="F2130" t="str">
        <f t="shared" si="66"/>
        <v/>
      </c>
      <c r="G2130" t="str">
        <f t="shared" si="65"/>
        <v/>
      </c>
    </row>
    <row r="2131" spans="1:7">
      <c r="A2131" s="57">
        <f>INDEX('2月'!$A$1:$E$301,ROW()-$B$8+2,1)</f>
        <v>0</v>
      </c>
      <c r="B2131" s="55" t="str">
        <f>INDEX('2月'!$A$1:$E$301,ROW()-$B$8+2,2)&amp;IF(INDEX('2月'!$A$1:$E$3012,ROW()-$B$8+2,3)="","","／"&amp;INDEX('2月'!$A$1:$E$301,ROW()-$B$8+2,3))</f>
        <v/>
      </c>
      <c r="C2131" s="57">
        <f>INDEX('2月'!$A$1:$E$301,ROW()-$B$8+2,4)</f>
        <v>0</v>
      </c>
      <c r="D2131" s="64">
        <f>INDEX('2月'!$A$1:$E$301,ROW()-$B$8+2,5)</f>
        <v>0</v>
      </c>
      <c r="E2131" s="65">
        <f>DATE(設定・集計!$B$2,INT(A2131/100),A2131-INT(A2131/100)*100)</f>
        <v>43799</v>
      </c>
      <c r="F2131" t="str">
        <f t="shared" si="66"/>
        <v/>
      </c>
      <c r="G2131" t="str">
        <f t="shared" si="65"/>
        <v/>
      </c>
    </row>
    <row r="2132" spans="1:7">
      <c r="A2132" s="57">
        <f>INDEX('2月'!$A$1:$E$301,ROW()-$B$8+2,1)</f>
        <v>0</v>
      </c>
      <c r="B2132" s="55" t="str">
        <f>INDEX('2月'!$A$1:$E$301,ROW()-$B$8+2,2)&amp;IF(INDEX('2月'!$A$1:$E$3012,ROW()-$B$8+2,3)="","","／"&amp;INDEX('2月'!$A$1:$E$301,ROW()-$B$8+2,3))</f>
        <v/>
      </c>
      <c r="C2132" s="57">
        <f>INDEX('2月'!$A$1:$E$301,ROW()-$B$8+2,4)</f>
        <v>0</v>
      </c>
      <c r="D2132" s="64">
        <f>INDEX('2月'!$A$1:$E$301,ROW()-$B$8+2,5)</f>
        <v>0</v>
      </c>
      <c r="E2132" s="65">
        <f>DATE(設定・集計!$B$2,INT(A2132/100),A2132-INT(A2132/100)*100)</f>
        <v>43799</v>
      </c>
      <c r="F2132" t="str">
        <f t="shared" si="66"/>
        <v/>
      </c>
      <c r="G2132" t="str">
        <f t="shared" si="65"/>
        <v/>
      </c>
    </row>
    <row r="2133" spans="1:7">
      <c r="A2133" s="57">
        <f>INDEX('2月'!$A$1:$E$301,ROW()-$B$8+2,1)</f>
        <v>0</v>
      </c>
      <c r="B2133" s="55" t="str">
        <f>INDEX('2月'!$A$1:$E$301,ROW()-$B$8+2,2)&amp;IF(INDEX('2月'!$A$1:$E$3012,ROW()-$B$8+2,3)="","","／"&amp;INDEX('2月'!$A$1:$E$301,ROW()-$B$8+2,3))</f>
        <v/>
      </c>
      <c r="C2133" s="57">
        <f>INDEX('2月'!$A$1:$E$301,ROW()-$B$8+2,4)</f>
        <v>0</v>
      </c>
      <c r="D2133" s="64">
        <f>INDEX('2月'!$A$1:$E$301,ROW()-$B$8+2,5)</f>
        <v>0</v>
      </c>
      <c r="E2133" s="65">
        <f>DATE(設定・集計!$B$2,INT(A2133/100),A2133-INT(A2133/100)*100)</f>
        <v>43799</v>
      </c>
      <c r="F2133" t="str">
        <f t="shared" si="66"/>
        <v/>
      </c>
      <c r="G2133" t="str">
        <f t="shared" si="65"/>
        <v/>
      </c>
    </row>
    <row r="2134" spans="1:7">
      <c r="A2134" s="57">
        <f>INDEX('2月'!$A$1:$E$301,ROW()-$B$8+2,1)</f>
        <v>0</v>
      </c>
      <c r="B2134" s="55" t="str">
        <f>INDEX('2月'!$A$1:$E$301,ROW()-$B$8+2,2)&amp;IF(INDEX('2月'!$A$1:$E$3012,ROW()-$B$8+2,3)="","","／"&amp;INDEX('2月'!$A$1:$E$301,ROW()-$B$8+2,3))</f>
        <v/>
      </c>
      <c r="C2134" s="57">
        <f>INDEX('2月'!$A$1:$E$301,ROW()-$B$8+2,4)</f>
        <v>0</v>
      </c>
      <c r="D2134" s="64">
        <f>INDEX('2月'!$A$1:$E$301,ROW()-$B$8+2,5)</f>
        <v>0</v>
      </c>
      <c r="E2134" s="65">
        <f>DATE(設定・集計!$B$2,INT(A2134/100),A2134-INT(A2134/100)*100)</f>
        <v>43799</v>
      </c>
      <c r="F2134" t="str">
        <f t="shared" si="66"/>
        <v/>
      </c>
      <c r="G2134" t="str">
        <f t="shared" si="65"/>
        <v/>
      </c>
    </row>
    <row r="2135" spans="1:7">
      <c r="A2135" s="57">
        <f>INDEX('2月'!$A$1:$E$301,ROW()-$B$8+2,1)</f>
        <v>0</v>
      </c>
      <c r="B2135" s="55" t="str">
        <f>INDEX('2月'!$A$1:$E$301,ROW()-$B$8+2,2)&amp;IF(INDEX('2月'!$A$1:$E$3012,ROW()-$B$8+2,3)="","","／"&amp;INDEX('2月'!$A$1:$E$301,ROW()-$B$8+2,3))</f>
        <v/>
      </c>
      <c r="C2135" s="57">
        <f>INDEX('2月'!$A$1:$E$301,ROW()-$B$8+2,4)</f>
        <v>0</v>
      </c>
      <c r="D2135" s="64">
        <f>INDEX('2月'!$A$1:$E$301,ROW()-$B$8+2,5)</f>
        <v>0</v>
      </c>
      <c r="E2135" s="65">
        <f>DATE(設定・集計!$B$2,INT(A2135/100),A2135-INT(A2135/100)*100)</f>
        <v>43799</v>
      </c>
      <c r="F2135" t="str">
        <f t="shared" si="66"/>
        <v/>
      </c>
      <c r="G2135" t="str">
        <f t="shared" si="65"/>
        <v/>
      </c>
    </row>
    <row r="2136" spans="1:7">
      <c r="A2136" s="57">
        <f>INDEX('2月'!$A$1:$E$301,ROW()-$B$8+2,1)</f>
        <v>0</v>
      </c>
      <c r="B2136" s="55" t="str">
        <f>INDEX('2月'!$A$1:$E$301,ROW()-$B$8+2,2)&amp;IF(INDEX('2月'!$A$1:$E$3012,ROW()-$B$8+2,3)="","","／"&amp;INDEX('2月'!$A$1:$E$301,ROW()-$B$8+2,3))</f>
        <v/>
      </c>
      <c r="C2136" s="57">
        <f>INDEX('2月'!$A$1:$E$301,ROW()-$B$8+2,4)</f>
        <v>0</v>
      </c>
      <c r="D2136" s="64">
        <f>INDEX('2月'!$A$1:$E$301,ROW()-$B$8+2,5)</f>
        <v>0</v>
      </c>
      <c r="E2136" s="65">
        <f>DATE(設定・集計!$B$2,INT(A2136/100),A2136-INT(A2136/100)*100)</f>
        <v>43799</v>
      </c>
      <c r="F2136" t="str">
        <f t="shared" si="66"/>
        <v/>
      </c>
      <c r="G2136" t="str">
        <f t="shared" si="65"/>
        <v/>
      </c>
    </row>
    <row r="2137" spans="1:7">
      <c r="A2137" s="57">
        <f>INDEX('2月'!$A$1:$E$301,ROW()-$B$8+2,1)</f>
        <v>0</v>
      </c>
      <c r="B2137" s="55" t="str">
        <f>INDEX('2月'!$A$1:$E$301,ROW()-$B$8+2,2)&amp;IF(INDEX('2月'!$A$1:$E$3012,ROW()-$B$8+2,3)="","","／"&amp;INDEX('2月'!$A$1:$E$301,ROW()-$B$8+2,3))</f>
        <v/>
      </c>
      <c r="C2137" s="57">
        <f>INDEX('2月'!$A$1:$E$301,ROW()-$B$8+2,4)</f>
        <v>0</v>
      </c>
      <c r="D2137" s="64">
        <f>INDEX('2月'!$A$1:$E$301,ROW()-$B$8+2,5)</f>
        <v>0</v>
      </c>
      <c r="E2137" s="65">
        <f>DATE(設定・集計!$B$2,INT(A2137/100),A2137-INT(A2137/100)*100)</f>
        <v>43799</v>
      </c>
      <c r="F2137" t="str">
        <f t="shared" si="66"/>
        <v/>
      </c>
      <c r="G2137" t="str">
        <f t="shared" si="65"/>
        <v/>
      </c>
    </row>
    <row r="2138" spans="1:7">
      <c r="A2138" s="57">
        <f>INDEX('2月'!$A$1:$E$301,ROW()-$B$8+2,1)</f>
        <v>0</v>
      </c>
      <c r="B2138" s="55" t="str">
        <f>INDEX('2月'!$A$1:$E$301,ROW()-$B$8+2,2)&amp;IF(INDEX('2月'!$A$1:$E$3012,ROW()-$B$8+2,3)="","","／"&amp;INDEX('2月'!$A$1:$E$301,ROW()-$B$8+2,3))</f>
        <v/>
      </c>
      <c r="C2138" s="57">
        <f>INDEX('2月'!$A$1:$E$301,ROW()-$B$8+2,4)</f>
        <v>0</v>
      </c>
      <c r="D2138" s="64">
        <f>INDEX('2月'!$A$1:$E$301,ROW()-$B$8+2,5)</f>
        <v>0</v>
      </c>
      <c r="E2138" s="65">
        <f>DATE(設定・集計!$B$2,INT(A2138/100),A2138-INT(A2138/100)*100)</f>
        <v>43799</v>
      </c>
      <c r="F2138" t="str">
        <f t="shared" si="66"/>
        <v/>
      </c>
      <c r="G2138" t="str">
        <f t="shared" si="65"/>
        <v/>
      </c>
    </row>
    <row r="2139" spans="1:7">
      <c r="A2139" s="57">
        <f>INDEX('2月'!$A$1:$E$301,ROW()-$B$8+2,1)</f>
        <v>0</v>
      </c>
      <c r="B2139" s="55" t="str">
        <f>INDEX('2月'!$A$1:$E$301,ROW()-$B$8+2,2)&amp;IF(INDEX('2月'!$A$1:$E$3012,ROW()-$B$8+2,3)="","","／"&amp;INDEX('2月'!$A$1:$E$301,ROW()-$B$8+2,3))</f>
        <v/>
      </c>
      <c r="C2139" s="57">
        <f>INDEX('2月'!$A$1:$E$301,ROW()-$B$8+2,4)</f>
        <v>0</v>
      </c>
      <c r="D2139" s="64">
        <f>INDEX('2月'!$A$1:$E$301,ROW()-$B$8+2,5)</f>
        <v>0</v>
      </c>
      <c r="E2139" s="65">
        <f>DATE(設定・集計!$B$2,INT(A2139/100),A2139-INT(A2139/100)*100)</f>
        <v>43799</v>
      </c>
      <c r="F2139" t="str">
        <f t="shared" si="66"/>
        <v/>
      </c>
      <c r="G2139" t="str">
        <f t="shared" si="65"/>
        <v/>
      </c>
    </row>
    <row r="2140" spans="1:7">
      <c r="A2140" s="57">
        <f>INDEX('2月'!$A$1:$E$301,ROW()-$B$8+2,1)</f>
        <v>0</v>
      </c>
      <c r="B2140" s="55" t="str">
        <f>INDEX('2月'!$A$1:$E$301,ROW()-$B$8+2,2)&amp;IF(INDEX('2月'!$A$1:$E$3012,ROW()-$B$8+2,3)="","","／"&amp;INDEX('2月'!$A$1:$E$301,ROW()-$B$8+2,3))</f>
        <v/>
      </c>
      <c r="C2140" s="57">
        <f>INDEX('2月'!$A$1:$E$301,ROW()-$B$8+2,4)</f>
        <v>0</v>
      </c>
      <c r="D2140" s="64">
        <f>INDEX('2月'!$A$1:$E$301,ROW()-$B$8+2,5)</f>
        <v>0</v>
      </c>
      <c r="E2140" s="65">
        <f>DATE(設定・集計!$B$2,INT(A2140/100),A2140-INT(A2140/100)*100)</f>
        <v>43799</v>
      </c>
      <c r="F2140" t="str">
        <f t="shared" si="66"/>
        <v/>
      </c>
      <c r="G2140" t="str">
        <f t="shared" si="65"/>
        <v/>
      </c>
    </row>
    <row r="2141" spans="1:7">
      <c r="A2141" s="57">
        <f>INDEX('2月'!$A$1:$E$301,ROW()-$B$8+2,1)</f>
        <v>0</v>
      </c>
      <c r="B2141" s="55" t="str">
        <f>INDEX('2月'!$A$1:$E$301,ROW()-$B$8+2,2)&amp;IF(INDEX('2月'!$A$1:$E$3012,ROW()-$B$8+2,3)="","","／"&amp;INDEX('2月'!$A$1:$E$301,ROW()-$B$8+2,3))</f>
        <v/>
      </c>
      <c r="C2141" s="57">
        <f>INDEX('2月'!$A$1:$E$301,ROW()-$B$8+2,4)</f>
        <v>0</v>
      </c>
      <c r="D2141" s="64">
        <f>INDEX('2月'!$A$1:$E$301,ROW()-$B$8+2,5)</f>
        <v>0</v>
      </c>
      <c r="E2141" s="65">
        <f>DATE(設定・集計!$B$2,INT(A2141/100),A2141-INT(A2141/100)*100)</f>
        <v>43799</v>
      </c>
      <c r="F2141" t="str">
        <f t="shared" si="66"/>
        <v/>
      </c>
      <c r="G2141" t="str">
        <f t="shared" si="65"/>
        <v/>
      </c>
    </row>
    <row r="2142" spans="1:7">
      <c r="A2142" s="57">
        <f>INDEX('2月'!$A$1:$E$301,ROW()-$B$8+2,1)</f>
        <v>0</v>
      </c>
      <c r="B2142" s="55" t="str">
        <f>INDEX('2月'!$A$1:$E$301,ROW()-$B$8+2,2)&amp;IF(INDEX('2月'!$A$1:$E$3012,ROW()-$B$8+2,3)="","","／"&amp;INDEX('2月'!$A$1:$E$301,ROW()-$B$8+2,3))</f>
        <v/>
      </c>
      <c r="C2142" s="57">
        <f>INDEX('2月'!$A$1:$E$301,ROW()-$B$8+2,4)</f>
        <v>0</v>
      </c>
      <c r="D2142" s="64">
        <f>INDEX('2月'!$A$1:$E$301,ROW()-$B$8+2,5)</f>
        <v>0</v>
      </c>
      <c r="E2142" s="65">
        <f>DATE(設定・集計!$B$2,INT(A2142/100),A2142-INT(A2142/100)*100)</f>
        <v>43799</v>
      </c>
      <c r="F2142" t="str">
        <f t="shared" si="66"/>
        <v/>
      </c>
      <c r="G2142" t="str">
        <f t="shared" si="65"/>
        <v/>
      </c>
    </row>
    <row r="2143" spans="1:7">
      <c r="A2143" s="57">
        <f>INDEX('2月'!$A$1:$E$301,ROW()-$B$8+2,1)</f>
        <v>0</v>
      </c>
      <c r="B2143" s="55" t="str">
        <f>INDEX('2月'!$A$1:$E$301,ROW()-$B$8+2,2)&amp;IF(INDEX('2月'!$A$1:$E$3012,ROW()-$B$8+2,3)="","","／"&amp;INDEX('2月'!$A$1:$E$301,ROW()-$B$8+2,3))</f>
        <v/>
      </c>
      <c r="C2143" s="57">
        <f>INDEX('2月'!$A$1:$E$301,ROW()-$B$8+2,4)</f>
        <v>0</v>
      </c>
      <c r="D2143" s="64">
        <f>INDEX('2月'!$A$1:$E$301,ROW()-$B$8+2,5)</f>
        <v>0</v>
      </c>
      <c r="E2143" s="65">
        <f>DATE(設定・集計!$B$2,INT(A2143/100),A2143-INT(A2143/100)*100)</f>
        <v>43799</v>
      </c>
      <c r="F2143" t="str">
        <f t="shared" si="66"/>
        <v/>
      </c>
      <c r="G2143" t="str">
        <f t="shared" si="65"/>
        <v/>
      </c>
    </row>
    <row r="2144" spans="1:7">
      <c r="A2144" s="57">
        <f>INDEX('2月'!$A$1:$E$301,ROW()-$B$8+2,1)</f>
        <v>0</v>
      </c>
      <c r="B2144" s="55" t="str">
        <f>INDEX('2月'!$A$1:$E$301,ROW()-$B$8+2,2)&amp;IF(INDEX('2月'!$A$1:$E$3012,ROW()-$B$8+2,3)="","","／"&amp;INDEX('2月'!$A$1:$E$301,ROW()-$B$8+2,3))</f>
        <v/>
      </c>
      <c r="C2144" s="57">
        <f>INDEX('2月'!$A$1:$E$301,ROW()-$B$8+2,4)</f>
        <v>0</v>
      </c>
      <c r="D2144" s="64">
        <f>INDEX('2月'!$A$1:$E$301,ROW()-$B$8+2,5)</f>
        <v>0</v>
      </c>
      <c r="E2144" s="65">
        <f>DATE(設定・集計!$B$2,INT(A2144/100),A2144-INT(A2144/100)*100)</f>
        <v>43799</v>
      </c>
      <c r="F2144" t="str">
        <f t="shared" si="66"/>
        <v/>
      </c>
      <c r="G2144" t="str">
        <f t="shared" si="65"/>
        <v/>
      </c>
    </row>
    <row r="2145" spans="1:7">
      <c r="A2145" s="57">
        <f>INDEX('2月'!$A$1:$E$301,ROW()-$B$8+2,1)</f>
        <v>0</v>
      </c>
      <c r="B2145" s="55" t="str">
        <f>INDEX('2月'!$A$1:$E$301,ROW()-$B$8+2,2)&amp;IF(INDEX('2月'!$A$1:$E$3012,ROW()-$B$8+2,3)="","","／"&amp;INDEX('2月'!$A$1:$E$301,ROW()-$B$8+2,3))</f>
        <v/>
      </c>
      <c r="C2145" s="57">
        <f>INDEX('2月'!$A$1:$E$301,ROW()-$B$8+2,4)</f>
        <v>0</v>
      </c>
      <c r="D2145" s="64">
        <f>INDEX('2月'!$A$1:$E$301,ROW()-$B$8+2,5)</f>
        <v>0</v>
      </c>
      <c r="E2145" s="65">
        <f>DATE(設定・集計!$B$2,INT(A2145/100),A2145-INT(A2145/100)*100)</f>
        <v>43799</v>
      </c>
      <c r="F2145" t="str">
        <f t="shared" si="66"/>
        <v/>
      </c>
      <c r="G2145" t="str">
        <f t="shared" si="65"/>
        <v/>
      </c>
    </row>
    <row r="2146" spans="1:7">
      <c r="A2146" s="57">
        <f>INDEX('2月'!$A$1:$E$301,ROW()-$B$8+2,1)</f>
        <v>0</v>
      </c>
      <c r="B2146" s="55" t="str">
        <f>INDEX('2月'!$A$1:$E$301,ROW()-$B$8+2,2)&amp;IF(INDEX('2月'!$A$1:$E$3012,ROW()-$B$8+2,3)="","","／"&amp;INDEX('2月'!$A$1:$E$301,ROW()-$B$8+2,3))</f>
        <v/>
      </c>
      <c r="C2146" s="57">
        <f>INDEX('2月'!$A$1:$E$301,ROW()-$B$8+2,4)</f>
        <v>0</v>
      </c>
      <c r="D2146" s="64">
        <f>INDEX('2月'!$A$1:$E$301,ROW()-$B$8+2,5)</f>
        <v>0</v>
      </c>
      <c r="E2146" s="65">
        <f>DATE(設定・集計!$B$2,INT(A2146/100),A2146-INT(A2146/100)*100)</f>
        <v>43799</v>
      </c>
      <c r="F2146" t="str">
        <f t="shared" si="66"/>
        <v/>
      </c>
      <c r="G2146" t="str">
        <f t="shared" si="65"/>
        <v/>
      </c>
    </row>
    <row r="2147" spans="1:7">
      <c r="A2147" s="57">
        <f>INDEX('2月'!$A$1:$E$301,ROW()-$B$8+2,1)</f>
        <v>0</v>
      </c>
      <c r="B2147" s="55" t="str">
        <f>INDEX('2月'!$A$1:$E$301,ROW()-$B$8+2,2)&amp;IF(INDEX('2月'!$A$1:$E$3012,ROW()-$B$8+2,3)="","","／"&amp;INDEX('2月'!$A$1:$E$301,ROW()-$B$8+2,3))</f>
        <v/>
      </c>
      <c r="C2147" s="57">
        <f>INDEX('2月'!$A$1:$E$301,ROW()-$B$8+2,4)</f>
        <v>0</v>
      </c>
      <c r="D2147" s="64">
        <f>INDEX('2月'!$A$1:$E$301,ROW()-$B$8+2,5)</f>
        <v>0</v>
      </c>
      <c r="E2147" s="65">
        <f>DATE(設定・集計!$B$2,INT(A2147/100),A2147-INT(A2147/100)*100)</f>
        <v>43799</v>
      </c>
      <c r="F2147" t="str">
        <f t="shared" si="66"/>
        <v/>
      </c>
      <c r="G2147" t="str">
        <f t="shared" si="65"/>
        <v/>
      </c>
    </row>
    <row r="2148" spans="1:7">
      <c r="A2148" s="57">
        <f>INDEX('2月'!$A$1:$E$301,ROW()-$B$8+2,1)</f>
        <v>0</v>
      </c>
      <c r="B2148" s="55" t="str">
        <f>INDEX('2月'!$A$1:$E$301,ROW()-$B$8+2,2)&amp;IF(INDEX('2月'!$A$1:$E$3012,ROW()-$B$8+2,3)="","","／"&amp;INDEX('2月'!$A$1:$E$301,ROW()-$B$8+2,3))</f>
        <v/>
      </c>
      <c r="C2148" s="57">
        <f>INDEX('2月'!$A$1:$E$301,ROW()-$B$8+2,4)</f>
        <v>0</v>
      </c>
      <c r="D2148" s="64">
        <f>INDEX('2月'!$A$1:$E$301,ROW()-$B$8+2,5)</f>
        <v>0</v>
      </c>
      <c r="E2148" s="65">
        <f>DATE(設定・集計!$B$2,INT(A2148/100),A2148-INT(A2148/100)*100)</f>
        <v>43799</v>
      </c>
      <c r="F2148" t="str">
        <f t="shared" si="66"/>
        <v/>
      </c>
      <c r="G2148" t="str">
        <f t="shared" si="65"/>
        <v/>
      </c>
    </row>
    <row r="2149" spans="1:7">
      <c r="A2149" s="57">
        <f>INDEX('2月'!$A$1:$E$301,ROW()-$B$8+2,1)</f>
        <v>0</v>
      </c>
      <c r="B2149" s="55" t="str">
        <f>INDEX('2月'!$A$1:$E$301,ROW()-$B$8+2,2)&amp;IF(INDEX('2月'!$A$1:$E$3012,ROW()-$B$8+2,3)="","","／"&amp;INDEX('2月'!$A$1:$E$301,ROW()-$B$8+2,3))</f>
        <v/>
      </c>
      <c r="C2149" s="57">
        <f>INDEX('2月'!$A$1:$E$301,ROW()-$B$8+2,4)</f>
        <v>0</v>
      </c>
      <c r="D2149" s="64">
        <f>INDEX('2月'!$A$1:$E$301,ROW()-$B$8+2,5)</f>
        <v>0</v>
      </c>
      <c r="E2149" s="65">
        <f>DATE(設定・集計!$B$2,INT(A2149/100),A2149-INT(A2149/100)*100)</f>
        <v>43799</v>
      </c>
      <c r="F2149" t="str">
        <f t="shared" si="66"/>
        <v/>
      </c>
      <c r="G2149" t="str">
        <f t="shared" si="65"/>
        <v/>
      </c>
    </row>
    <row r="2150" spans="1:7">
      <c r="A2150" s="57">
        <f>INDEX('2月'!$A$1:$E$301,ROW()-$B$8+2,1)</f>
        <v>0</v>
      </c>
      <c r="B2150" s="55" t="str">
        <f>INDEX('2月'!$A$1:$E$301,ROW()-$B$8+2,2)&amp;IF(INDEX('2月'!$A$1:$E$3012,ROW()-$B$8+2,3)="","","／"&amp;INDEX('2月'!$A$1:$E$301,ROW()-$B$8+2,3))</f>
        <v/>
      </c>
      <c r="C2150" s="57">
        <f>INDEX('2月'!$A$1:$E$301,ROW()-$B$8+2,4)</f>
        <v>0</v>
      </c>
      <c r="D2150" s="64">
        <f>INDEX('2月'!$A$1:$E$301,ROW()-$B$8+2,5)</f>
        <v>0</v>
      </c>
      <c r="E2150" s="65">
        <f>DATE(設定・集計!$B$2,INT(A2150/100),A2150-INT(A2150/100)*100)</f>
        <v>43799</v>
      </c>
      <c r="F2150" t="str">
        <f t="shared" si="66"/>
        <v/>
      </c>
      <c r="G2150" t="str">
        <f t="shared" si="65"/>
        <v/>
      </c>
    </row>
    <row r="2151" spans="1:7">
      <c r="A2151" s="57">
        <f>INDEX('2月'!$A$1:$E$301,ROW()-$B$8+2,1)</f>
        <v>0</v>
      </c>
      <c r="B2151" s="55" t="str">
        <f>INDEX('2月'!$A$1:$E$301,ROW()-$B$8+2,2)&amp;IF(INDEX('2月'!$A$1:$E$3012,ROW()-$B$8+2,3)="","","／"&amp;INDEX('2月'!$A$1:$E$301,ROW()-$B$8+2,3))</f>
        <v/>
      </c>
      <c r="C2151" s="57">
        <f>INDEX('2月'!$A$1:$E$301,ROW()-$B$8+2,4)</f>
        <v>0</v>
      </c>
      <c r="D2151" s="64">
        <f>INDEX('2月'!$A$1:$E$301,ROW()-$B$8+2,5)</f>
        <v>0</v>
      </c>
      <c r="E2151" s="65">
        <f>DATE(設定・集計!$B$2,INT(A2151/100),A2151-INT(A2151/100)*100)</f>
        <v>43799</v>
      </c>
      <c r="F2151" t="str">
        <f t="shared" si="66"/>
        <v/>
      </c>
      <c r="G2151" t="str">
        <f t="shared" si="65"/>
        <v/>
      </c>
    </row>
    <row r="2152" spans="1:7">
      <c r="A2152" s="57">
        <f>INDEX('2月'!$A$1:$E$301,ROW()-$B$8+2,1)</f>
        <v>0</v>
      </c>
      <c r="B2152" s="55" t="str">
        <f>INDEX('2月'!$A$1:$E$301,ROW()-$B$8+2,2)&amp;IF(INDEX('2月'!$A$1:$E$3012,ROW()-$B$8+2,3)="","","／"&amp;INDEX('2月'!$A$1:$E$301,ROW()-$B$8+2,3))</f>
        <v/>
      </c>
      <c r="C2152" s="57">
        <f>INDEX('2月'!$A$1:$E$301,ROW()-$B$8+2,4)</f>
        <v>0</v>
      </c>
      <c r="D2152" s="64">
        <f>INDEX('2月'!$A$1:$E$301,ROW()-$B$8+2,5)</f>
        <v>0</v>
      </c>
      <c r="E2152" s="65">
        <f>DATE(設定・集計!$B$2,INT(A2152/100),A2152-INT(A2152/100)*100)</f>
        <v>43799</v>
      </c>
      <c r="F2152" t="str">
        <f t="shared" si="66"/>
        <v/>
      </c>
      <c r="G2152" t="str">
        <f t="shared" si="65"/>
        <v/>
      </c>
    </row>
    <row r="2153" spans="1:7">
      <c r="A2153" s="57">
        <f>INDEX('2月'!$A$1:$E$301,ROW()-$B$8+2,1)</f>
        <v>0</v>
      </c>
      <c r="B2153" s="55" t="str">
        <f>INDEX('2月'!$A$1:$E$301,ROW()-$B$8+2,2)&amp;IF(INDEX('2月'!$A$1:$E$3012,ROW()-$B$8+2,3)="","","／"&amp;INDEX('2月'!$A$1:$E$301,ROW()-$B$8+2,3))</f>
        <v/>
      </c>
      <c r="C2153" s="57">
        <f>INDEX('2月'!$A$1:$E$301,ROW()-$B$8+2,4)</f>
        <v>0</v>
      </c>
      <c r="D2153" s="64">
        <f>INDEX('2月'!$A$1:$E$301,ROW()-$B$8+2,5)</f>
        <v>0</v>
      </c>
      <c r="E2153" s="65">
        <f>DATE(設定・集計!$B$2,INT(A2153/100),A2153-INT(A2153/100)*100)</f>
        <v>43799</v>
      </c>
      <c r="F2153" t="str">
        <f t="shared" si="66"/>
        <v/>
      </c>
      <c r="G2153" t="str">
        <f t="shared" si="65"/>
        <v/>
      </c>
    </row>
    <row r="2154" spans="1:7">
      <c r="A2154" s="57">
        <f>INDEX('2月'!$A$1:$E$301,ROW()-$B$8+2,1)</f>
        <v>0</v>
      </c>
      <c r="B2154" s="55" t="str">
        <f>INDEX('2月'!$A$1:$E$301,ROW()-$B$8+2,2)&amp;IF(INDEX('2月'!$A$1:$E$3012,ROW()-$B$8+2,3)="","","／"&amp;INDEX('2月'!$A$1:$E$301,ROW()-$B$8+2,3))</f>
        <v/>
      </c>
      <c r="C2154" s="57">
        <f>INDEX('2月'!$A$1:$E$301,ROW()-$B$8+2,4)</f>
        <v>0</v>
      </c>
      <c r="D2154" s="64">
        <f>INDEX('2月'!$A$1:$E$301,ROW()-$B$8+2,5)</f>
        <v>0</v>
      </c>
      <c r="E2154" s="65">
        <f>DATE(設定・集計!$B$2,INT(A2154/100),A2154-INT(A2154/100)*100)</f>
        <v>43799</v>
      </c>
      <c r="F2154" t="str">
        <f t="shared" si="66"/>
        <v/>
      </c>
      <c r="G2154" t="str">
        <f t="shared" si="65"/>
        <v/>
      </c>
    </row>
    <row r="2155" spans="1:7">
      <c r="A2155" s="57">
        <f>INDEX('2月'!$A$1:$E$301,ROW()-$B$8+2,1)</f>
        <v>0</v>
      </c>
      <c r="B2155" s="55" t="str">
        <f>INDEX('2月'!$A$1:$E$301,ROW()-$B$8+2,2)&amp;IF(INDEX('2月'!$A$1:$E$3012,ROW()-$B$8+2,3)="","","／"&amp;INDEX('2月'!$A$1:$E$301,ROW()-$B$8+2,3))</f>
        <v/>
      </c>
      <c r="C2155" s="57">
        <f>INDEX('2月'!$A$1:$E$301,ROW()-$B$8+2,4)</f>
        <v>0</v>
      </c>
      <c r="D2155" s="64">
        <f>INDEX('2月'!$A$1:$E$301,ROW()-$B$8+2,5)</f>
        <v>0</v>
      </c>
      <c r="E2155" s="65">
        <f>DATE(設定・集計!$B$2,INT(A2155/100),A2155-INT(A2155/100)*100)</f>
        <v>43799</v>
      </c>
      <c r="F2155" t="str">
        <f t="shared" si="66"/>
        <v/>
      </c>
      <c r="G2155" t="str">
        <f t="shared" si="65"/>
        <v/>
      </c>
    </row>
    <row r="2156" spans="1:7">
      <c r="A2156" s="57">
        <f>INDEX('2月'!$A$1:$E$301,ROW()-$B$8+2,1)</f>
        <v>0</v>
      </c>
      <c r="B2156" s="55" t="str">
        <f>INDEX('2月'!$A$1:$E$301,ROW()-$B$8+2,2)&amp;IF(INDEX('2月'!$A$1:$E$3012,ROW()-$B$8+2,3)="","","／"&amp;INDEX('2月'!$A$1:$E$301,ROW()-$B$8+2,3))</f>
        <v/>
      </c>
      <c r="C2156" s="57">
        <f>INDEX('2月'!$A$1:$E$301,ROW()-$B$8+2,4)</f>
        <v>0</v>
      </c>
      <c r="D2156" s="64">
        <f>INDEX('2月'!$A$1:$E$301,ROW()-$B$8+2,5)</f>
        <v>0</v>
      </c>
      <c r="E2156" s="65">
        <f>DATE(設定・集計!$B$2,INT(A2156/100),A2156-INT(A2156/100)*100)</f>
        <v>43799</v>
      </c>
      <c r="F2156" t="str">
        <f t="shared" si="66"/>
        <v/>
      </c>
      <c r="G2156" t="str">
        <f t="shared" si="65"/>
        <v/>
      </c>
    </row>
    <row r="2157" spans="1:7">
      <c r="A2157" s="57">
        <f>INDEX('2月'!$A$1:$E$301,ROW()-$B$8+2,1)</f>
        <v>0</v>
      </c>
      <c r="B2157" s="55" t="str">
        <f>INDEX('2月'!$A$1:$E$301,ROW()-$B$8+2,2)&amp;IF(INDEX('2月'!$A$1:$E$3012,ROW()-$B$8+2,3)="","","／"&amp;INDEX('2月'!$A$1:$E$301,ROW()-$B$8+2,3))</f>
        <v/>
      </c>
      <c r="C2157" s="57">
        <f>INDEX('2月'!$A$1:$E$301,ROW()-$B$8+2,4)</f>
        <v>0</v>
      </c>
      <c r="D2157" s="64">
        <f>INDEX('2月'!$A$1:$E$301,ROW()-$B$8+2,5)</f>
        <v>0</v>
      </c>
      <c r="E2157" s="65">
        <f>DATE(設定・集計!$B$2,INT(A2157/100),A2157-INT(A2157/100)*100)</f>
        <v>43799</v>
      </c>
      <c r="F2157" t="str">
        <f t="shared" si="66"/>
        <v/>
      </c>
      <c r="G2157" t="str">
        <f t="shared" si="65"/>
        <v/>
      </c>
    </row>
    <row r="2158" spans="1:7">
      <c r="A2158" s="57">
        <f>INDEX('2月'!$A$1:$E$301,ROW()-$B$8+2,1)</f>
        <v>0</v>
      </c>
      <c r="B2158" s="55" t="str">
        <f>INDEX('2月'!$A$1:$E$301,ROW()-$B$8+2,2)&amp;IF(INDEX('2月'!$A$1:$E$3012,ROW()-$B$8+2,3)="","","／"&amp;INDEX('2月'!$A$1:$E$301,ROW()-$B$8+2,3))</f>
        <v/>
      </c>
      <c r="C2158" s="57">
        <f>INDEX('2月'!$A$1:$E$301,ROW()-$B$8+2,4)</f>
        <v>0</v>
      </c>
      <c r="D2158" s="64">
        <f>INDEX('2月'!$A$1:$E$301,ROW()-$B$8+2,5)</f>
        <v>0</v>
      </c>
      <c r="E2158" s="65">
        <f>DATE(設定・集計!$B$2,INT(A2158/100),A2158-INT(A2158/100)*100)</f>
        <v>43799</v>
      </c>
      <c r="F2158" t="str">
        <f t="shared" si="66"/>
        <v/>
      </c>
      <c r="G2158" t="str">
        <f t="shared" si="65"/>
        <v/>
      </c>
    </row>
    <row r="2159" spans="1:7">
      <c r="A2159" s="57">
        <f>INDEX('2月'!$A$1:$E$301,ROW()-$B$8+2,1)</f>
        <v>0</v>
      </c>
      <c r="B2159" s="55" t="str">
        <f>INDEX('2月'!$A$1:$E$301,ROW()-$B$8+2,2)&amp;IF(INDEX('2月'!$A$1:$E$3012,ROW()-$B$8+2,3)="","","／"&amp;INDEX('2月'!$A$1:$E$301,ROW()-$B$8+2,3))</f>
        <v/>
      </c>
      <c r="C2159" s="57">
        <f>INDEX('2月'!$A$1:$E$301,ROW()-$B$8+2,4)</f>
        <v>0</v>
      </c>
      <c r="D2159" s="64">
        <f>INDEX('2月'!$A$1:$E$301,ROW()-$B$8+2,5)</f>
        <v>0</v>
      </c>
      <c r="E2159" s="65">
        <f>DATE(設定・集計!$B$2,INT(A2159/100),A2159-INT(A2159/100)*100)</f>
        <v>43799</v>
      </c>
      <c r="F2159" t="str">
        <f t="shared" si="66"/>
        <v/>
      </c>
      <c r="G2159" t="str">
        <f t="shared" ref="G2159:G2222" si="67">IF(F2159="","",RANK(F2159,$F$46:$F$6000,1))</f>
        <v/>
      </c>
    </row>
    <row r="2160" spans="1:7">
      <c r="A2160" s="57">
        <f>INDEX('2月'!$A$1:$E$301,ROW()-$B$8+2,1)</f>
        <v>0</v>
      </c>
      <c r="B2160" s="55" t="str">
        <f>INDEX('2月'!$A$1:$E$301,ROW()-$B$8+2,2)&amp;IF(INDEX('2月'!$A$1:$E$3012,ROW()-$B$8+2,3)="","","／"&amp;INDEX('2月'!$A$1:$E$301,ROW()-$B$8+2,3))</f>
        <v/>
      </c>
      <c r="C2160" s="57">
        <f>INDEX('2月'!$A$1:$E$301,ROW()-$B$8+2,4)</f>
        <v>0</v>
      </c>
      <c r="D2160" s="64">
        <f>INDEX('2月'!$A$1:$E$301,ROW()-$B$8+2,5)</f>
        <v>0</v>
      </c>
      <c r="E2160" s="65">
        <f>DATE(設定・集計!$B$2,INT(A2160/100),A2160-INT(A2160/100)*100)</f>
        <v>43799</v>
      </c>
      <c r="F2160" t="str">
        <f t="shared" si="66"/>
        <v/>
      </c>
      <c r="G2160" t="str">
        <f t="shared" si="67"/>
        <v/>
      </c>
    </row>
    <row r="2161" spans="1:7">
      <c r="A2161" s="57">
        <f>INDEX('2月'!$A$1:$E$301,ROW()-$B$8+2,1)</f>
        <v>0</v>
      </c>
      <c r="B2161" s="55" t="str">
        <f>INDEX('2月'!$A$1:$E$301,ROW()-$B$8+2,2)&amp;IF(INDEX('2月'!$A$1:$E$3012,ROW()-$B$8+2,3)="","","／"&amp;INDEX('2月'!$A$1:$E$301,ROW()-$B$8+2,3))</f>
        <v/>
      </c>
      <c r="C2161" s="57">
        <f>INDEX('2月'!$A$1:$E$301,ROW()-$B$8+2,4)</f>
        <v>0</v>
      </c>
      <c r="D2161" s="64">
        <f>INDEX('2月'!$A$1:$E$301,ROW()-$B$8+2,5)</f>
        <v>0</v>
      </c>
      <c r="E2161" s="65">
        <f>DATE(設定・集計!$B$2,INT(A2161/100),A2161-INT(A2161/100)*100)</f>
        <v>43799</v>
      </c>
      <c r="F2161" t="str">
        <f t="shared" si="66"/>
        <v/>
      </c>
      <c r="G2161" t="str">
        <f t="shared" si="67"/>
        <v/>
      </c>
    </row>
    <row r="2162" spans="1:7">
      <c r="A2162" s="57">
        <f>INDEX('2月'!$A$1:$E$301,ROW()-$B$8+2,1)</f>
        <v>0</v>
      </c>
      <c r="B2162" s="55" t="str">
        <f>INDEX('2月'!$A$1:$E$301,ROW()-$B$8+2,2)&amp;IF(INDEX('2月'!$A$1:$E$3012,ROW()-$B$8+2,3)="","","／"&amp;INDEX('2月'!$A$1:$E$301,ROW()-$B$8+2,3))</f>
        <v/>
      </c>
      <c r="C2162" s="57">
        <f>INDEX('2月'!$A$1:$E$301,ROW()-$B$8+2,4)</f>
        <v>0</v>
      </c>
      <c r="D2162" s="64">
        <f>INDEX('2月'!$A$1:$E$301,ROW()-$B$8+2,5)</f>
        <v>0</v>
      </c>
      <c r="E2162" s="65">
        <f>DATE(設定・集計!$B$2,INT(A2162/100),A2162-INT(A2162/100)*100)</f>
        <v>43799</v>
      </c>
      <c r="F2162" t="str">
        <f t="shared" si="66"/>
        <v/>
      </c>
      <c r="G2162" t="str">
        <f t="shared" si="67"/>
        <v/>
      </c>
    </row>
    <row r="2163" spans="1:7">
      <c r="A2163" s="57">
        <f>INDEX('2月'!$A$1:$E$301,ROW()-$B$8+2,1)</f>
        <v>0</v>
      </c>
      <c r="B2163" s="55" t="str">
        <f>INDEX('2月'!$A$1:$E$301,ROW()-$B$8+2,2)&amp;IF(INDEX('2月'!$A$1:$E$3012,ROW()-$B$8+2,3)="","","／"&amp;INDEX('2月'!$A$1:$E$301,ROW()-$B$8+2,3))</f>
        <v/>
      </c>
      <c r="C2163" s="57">
        <f>INDEX('2月'!$A$1:$E$301,ROW()-$B$8+2,4)</f>
        <v>0</v>
      </c>
      <c r="D2163" s="64">
        <f>INDEX('2月'!$A$1:$E$301,ROW()-$B$8+2,5)</f>
        <v>0</v>
      </c>
      <c r="E2163" s="65">
        <f>DATE(設定・集計!$B$2,INT(A2163/100),A2163-INT(A2163/100)*100)</f>
        <v>43799</v>
      </c>
      <c r="F2163" t="str">
        <f t="shared" si="66"/>
        <v/>
      </c>
      <c r="G2163" t="str">
        <f t="shared" si="67"/>
        <v/>
      </c>
    </row>
    <row r="2164" spans="1:7">
      <c r="A2164" s="57">
        <f>INDEX('2月'!$A$1:$E$301,ROW()-$B$8+2,1)</f>
        <v>0</v>
      </c>
      <c r="B2164" s="55" t="str">
        <f>INDEX('2月'!$A$1:$E$301,ROW()-$B$8+2,2)&amp;IF(INDEX('2月'!$A$1:$E$3012,ROW()-$B$8+2,3)="","","／"&amp;INDEX('2月'!$A$1:$E$301,ROW()-$B$8+2,3))</f>
        <v/>
      </c>
      <c r="C2164" s="57">
        <f>INDEX('2月'!$A$1:$E$301,ROW()-$B$8+2,4)</f>
        <v>0</v>
      </c>
      <c r="D2164" s="64">
        <f>INDEX('2月'!$A$1:$E$301,ROW()-$B$8+2,5)</f>
        <v>0</v>
      </c>
      <c r="E2164" s="65">
        <f>DATE(設定・集計!$B$2,INT(A2164/100),A2164-INT(A2164/100)*100)</f>
        <v>43799</v>
      </c>
      <c r="F2164" t="str">
        <f t="shared" si="66"/>
        <v/>
      </c>
      <c r="G2164" t="str">
        <f t="shared" si="67"/>
        <v/>
      </c>
    </row>
    <row r="2165" spans="1:7">
      <c r="A2165" s="57">
        <f>INDEX('2月'!$A$1:$E$301,ROW()-$B$8+2,1)</f>
        <v>0</v>
      </c>
      <c r="B2165" s="55" t="str">
        <f>INDEX('2月'!$A$1:$E$301,ROW()-$B$8+2,2)&amp;IF(INDEX('2月'!$A$1:$E$3012,ROW()-$B$8+2,3)="","","／"&amp;INDEX('2月'!$A$1:$E$301,ROW()-$B$8+2,3))</f>
        <v/>
      </c>
      <c r="C2165" s="57">
        <f>INDEX('2月'!$A$1:$E$301,ROW()-$B$8+2,4)</f>
        <v>0</v>
      </c>
      <c r="D2165" s="64">
        <f>INDEX('2月'!$A$1:$E$301,ROW()-$B$8+2,5)</f>
        <v>0</v>
      </c>
      <c r="E2165" s="65">
        <f>DATE(設定・集計!$B$2,INT(A2165/100),A2165-INT(A2165/100)*100)</f>
        <v>43799</v>
      </c>
      <c r="F2165" t="str">
        <f t="shared" si="66"/>
        <v/>
      </c>
      <c r="G2165" t="str">
        <f t="shared" si="67"/>
        <v/>
      </c>
    </row>
    <row r="2166" spans="1:7">
      <c r="A2166" s="57">
        <f>INDEX('2月'!$A$1:$E$301,ROW()-$B$8+2,1)</f>
        <v>0</v>
      </c>
      <c r="B2166" s="55" t="str">
        <f>INDEX('2月'!$A$1:$E$301,ROW()-$B$8+2,2)&amp;IF(INDEX('2月'!$A$1:$E$3012,ROW()-$B$8+2,3)="","","／"&amp;INDEX('2月'!$A$1:$E$301,ROW()-$B$8+2,3))</f>
        <v/>
      </c>
      <c r="C2166" s="57">
        <f>INDEX('2月'!$A$1:$E$301,ROW()-$B$8+2,4)</f>
        <v>0</v>
      </c>
      <c r="D2166" s="64">
        <f>INDEX('2月'!$A$1:$E$301,ROW()-$B$8+2,5)</f>
        <v>0</v>
      </c>
      <c r="E2166" s="65">
        <f>DATE(設定・集計!$B$2,INT(A2166/100),A2166-INT(A2166/100)*100)</f>
        <v>43799</v>
      </c>
      <c r="F2166" t="str">
        <f t="shared" si="66"/>
        <v/>
      </c>
      <c r="G2166" t="str">
        <f t="shared" si="67"/>
        <v/>
      </c>
    </row>
    <row r="2167" spans="1:7">
      <c r="A2167" s="57">
        <f>INDEX('2月'!$A$1:$E$301,ROW()-$B$8+2,1)</f>
        <v>0</v>
      </c>
      <c r="B2167" s="55" t="str">
        <f>INDEX('2月'!$A$1:$E$301,ROW()-$B$8+2,2)&amp;IF(INDEX('2月'!$A$1:$E$3012,ROW()-$B$8+2,3)="","","／"&amp;INDEX('2月'!$A$1:$E$301,ROW()-$B$8+2,3))</f>
        <v/>
      </c>
      <c r="C2167" s="57">
        <f>INDEX('2月'!$A$1:$E$301,ROW()-$B$8+2,4)</f>
        <v>0</v>
      </c>
      <c r="D2167" s="64">
        <f>INDEX('2月'!$A$1:$E$301,ROW()-$B$8+2,5)</f>
        <v>0</v>
      </c>
      <c r="E2167" s="65">
        <f>DATE(設定・集計!$B$2,INT(A2167/100),A2167-INT(A2167/100)*100)</f>
        <v>43799</v>
      </c>
      <c r="F2167" t="str">
        <f t="shared" si="66"/>
        <v/>
      </c>
      <c r="G2167" t="str">
        <f t="shared" si="67"/>
        <v/>
      </c>
    </row>
    <row r="2168" spans="1:7">
      <c r="A2168" s="57">
        <f>INDEX('2月'!$A$1:$E$301,ROW()-$B$8+2,1)</f>
        <v>0</v>
      </c>
      <c r="B2168" s="55" t="str">
        <f>INDEX('2月'!$A$1:$E$301,ROW()-$B$8+2,2)&amp;IF(INDEX('2月'!$A$1:$E$3012,ROW()-$B$8+2,3)="","","／"&amp;INDEX('2月'!$A$1:$E$301,ROW()-$B$8+2,3))</f>
        <v/>
      </c>
      <c r="C2168" s="57">
        <f>INDEX('2月'!$A$1:$E$301,ROW()-$B$8+2,4)</f>
        <v>0</v>
      </c>
      <c r="D2168" s="64">
        <f>INDEX('2月'!$A$1:$E$301,ROW()-$B$8+2,5)</f>
        <v>0</v>
      </c>
      <c r="E2168" s="65">
        <f>DATE(設定・集計!$B$2,INT(A2168/100),A2168-INT(A2168/100)*100)</f>
        <v>43799</v>
      </c>
      <c r="F2168" t="str">
        <f t="shared" si="66"/>
        <v/>
      </c>
      <c r="G2168" t="str">
        <f t="shared" si="67"/>
        <v/>
      </c>
    </row>
    <row r="2169" spans="1:7">
      <c r="A2169" s="57">
        <f>INDEX('2月'!$A$1:$E$301,ROW()-$B$8+2,1)</f>
        <v>0</v>
      </c>
      <c r="B2169" s="55" t="str">
        <f>INDEX('2月'!$A$1:$E$301,ROW()-$B$8+2,2)&amp;IF(INDEX('2月'!$A$1:$E$3012,ROW()-$B$8+2,3)="","","／"&amp;INDEX('2月'!$A$1:$E$301,ROW()-$B$8+2,3))</f>
        <v/>
      </c>
      <c r="C2169" s="57">
        <f>INDEX('2月'!$A$1:$E$301,ROW()-$B$8+2,4)</f>
        <v>0</v>
      </c>
      <c r="D2169" s="64">
        <f>INDEX('2月'!$A$1:$E$301,ROW()-$B$8+2,5)</f>
        <v>0</v>
      </c>
      <c r="E2169" s="65">
        <f>DATE(設定・集計!$B$2,INT(A2169/100),A2169-INT(A2169/100)*100)</f>
        <v>43799</v>
      </c>
      <c r="F2169" t="str">
        <f t="shared" si="66"/>
        <v/>
      </c>
      <c r="G2169" t="str">
        <f t="shared" si="67"/>
        <v/>
      </c>
    </row>
    <row r="2170" spans="1:7">
      <c r="A2170" s="57">
        <f>INDEX('2月'!$A$1:$E$301,ROW()-$B$8+2,1)</f>
        <v>0</v>
      </c>
      <c r="B2170" s="55" t="str">
        <f>INDEX('2月'!$A$1:$E$301,ROW()-$B$8+2,2)&amp;IF(INDEX('2月'!$A$1:$E$3012,ROW()-$B$8+2,3)="","","／"&amp;INDEX('2月'!$A$1:$E$301,ROW()-$B$8+2,3))</f>
        <v/>
      </c>
      <c r="C2170" s="57">
        <f>INDEX('2月'!$A$1:$E$301,ROW()-$B$8+2,4)</f>
        <v>0</v>
      </c>
      <c r="D2170" s="64">
        <f>INDEX('2月'!$A$1:$E$301,ROW()-$B$8+2,5)</f>
        <v>0</v>
      </c>
      <c r="E2170" s="65">
        <f>DATE(設定・集計!$B$2,INT(A2170/100),A2170-INT(A2170/100)*100)</f>
        <v>43799</v>
      </c>
      <c r="F2170" t="str">
        <f t="shared" si="66"/>
        <v/>
      </c>
      <c r="G2170" t="str">
        <f t="shared" si="67"/>
        <v/>
      </c>
    </row>
    <row r="2171" spans="1:7">
      <c r="A2171" s="57">
        <f>INDEX('2月'!$A$1:$E$301,ROW()-$B$8+2,1)</f>
        <v>0</v>
      </c>
      <c r="B2171" s="55" t="str">
        <f>INDEX('2月'!$A$1:$E$301,ROW()-$B$8+2,2)&amp;IF(INDEX('2月'!$A$1:$E$3012,ROW()-$B$8+2,3)="","","／"&amp;INDEX('2月'!$A$1:$E$301,ROW()-$B$8+2,3))</f>
        <v/>
      </c>
      <c r="C2171" s="57">
        <f>INDEX('2月'!$A$1:$E$301,ROW()-$B$8+2,4)</f>
        <v>0</v>
      </c>
      <c r="D2171" s="64">
        <f>INDEX('2月'!$A$1:$E$301,ROW()-$B$8+2,5)</f>
        <v>0</v>
      </c>
      <c r="E2171" s="65">
        <f>DATE(設定・集計!$B$2,INT(A2171/100),A2171-INT(A2171/100)*100)</f>
        <v>43799</v>
      </c>
      <c r="F2171" t="str">
        <f t="shared" ref="F2171:F2234" si="68">IF(A2171=0,"",A2171*10000+ROW())</f>
        <v/>
      </c>
      <c r="G2171" t="str">
        <f t="shared" si="67"/>
        <v/>
      </c>
    </row>
    <row r="2172" spans="1:7">
      <c r="A2172" s="57">
        <f>INDEX('2月'!$A$1:$E$301,ROW()-$B$8+2,1)</f>
        <v>0</v>
      </c>
      <c r="B2172" s="55" t="str">
        <f>INDEX('2月'!$A$1:$E$301,ROW()-$B$8+2,2)&amp;IF(INDEX('2月'!$A$1:$E$3012,ROW()-$B$8+2,3)="","","／"&amp;INDEX('2月'!$A$1:$E$301,ROW()-$B$8+2,3))</f>
        <v/>
      </c>
      <c r="C2172" s="57">
        <f>INDEX('2月'!$A$1:$E$301,ROW()-$B$8+2,4)</f>
        <v>0</v>
      </c>
      <c r="D2172" s="64">
        <f>INDEX('2月'!$A$1:$E$301,ROW()-$B$8+2,5)</f>
        <v>0</v>
      </c>
      <c r="E2172" s="65">
        <f>DATE(設定・集計!$B$2,INT(A2172/100),A2172-INT(A2172/100)*100)</f>
        <v>43799</v>
      </c>
      <c r="F2172" t="str">
        <f t="shared" si="68"/>
        <v/>
      </c>
      <c r="G2172" t="str">
        <f t="shared" si="67"/>
        <v/>
      </c>
    </row>
    <row r="2173" spans="1:7">
      <c r="A2173" s="57">
        <f>INDEX('2月'!$A$1:$E$301,ROW()-$B$8+2,1)</f>
        <v>0</v>
      </c>
      <c r="B2173" s="55" t="str">
        <f>INDEX('2月'!$A$1:$E$301,ROW()-$B$8+2,2)&amp;IF(INDEX('2月'!$A$1:$E$3012,ROW()-$B$8+2,3)="","","／"&amp;INDEX('2月'!$A$1:$E$301,ROW()-$B$8+2,3))</f>
        <v/>
      </c>
      <c r="C2173" s="57">
        <f>INDEX('2月'!$A$1:$E$301,ROW()-$B$8+2,4)</f>
        <v>0</v>
      </c>
      <c r="D2173" s="64">
        <f>INDEX('2月'!$A$1:$E$301,ROW()-$B$8+2,5)</f>
        <v>0</v>
      </c>
      <c r="E2173" s="65">
        <f>DATE(設定・集計!$B$2,INT(A2173/100),A2173-INT(A2173/100)*100)</f>
        <v>43799</v>
      </c>
      <c r="F2173" t="str">
        <f t="shared" si="68"/>
        <v/>
      </c>
      <c r="G2173" t="str">
        <f t="shared" si="67"/>
        <v/>
      </c>
    </row>
    <row r="2174" spans="1:7">
      <c r="A2174" s="57">
        <f>INDEX('2月'!$A$1:$E$301,ROW()-$B$8+2,1)</f>
        <v>0</v>
      </c>
      <c r="B2174" s="55" t="str">
        <f>INDEX('2月'!$A$1:$E$301,ROW()-$B$8+2,2)&amp;IF(INDEX('2月'!$A$1:$E$3012,ROW()-$B$8+2,3)="","","／"&amp;INDEX('2月'!$A$1:$E$301,ROW()-$B$8+2,3))</f>
        <v/>
      </c>
      <c r="C2174" s="57">
        <f>INDEX('2月'!$A$1:$E$301,ROW()-$B$8+2,4)</f>
        <v>0</v>
      </c>
      <c r="D2174" s="64">
        <f>INDEX('2月'!$A$1:$E$301,ROW()-$B$8+2,5)</f>
        <v>0</v>
      </c>
      <c r="E2174" s="65">
        <f>DATE(設定・集計!$B$2,INT(A2174/100),A2174-INT(A2174/100)*100)</f>
        <v>43799</v>
      </c>
      <c r="F2174" t="str">
        <f t="shared" si="68"/>
        <v/>
      </c>
      <c r="G2174" t="str">
        <f t="shared" si="67"/>
        <v/>
      </c>
    </row>
    <row r="2175" spans="1:7">
      <c r="A2175" s="57">
        <f>INDEX('2月'!$A$1:$E$301,ROW()-$B$8+2,1)</f>
        <v>0</v>
      </c>
      <c r="B2175" s="55" t="str">
        <f>INDEX('2月'!$A$1:$E$301,ROW()-$B$8+2,2)&amp;IF(INDEX('2月'!$A$1:$E$3012,ROW()-$B$8+2,3)="","","／"&amp;INDEX('2月'!$A$1:$E$301,ROW()-$B$8+2,3))</f>
        <v/>
      </c>
      <c r="C2175" s="57">
        <f>INDEX('2月'!$A$1:$E$301,ROW()-$B$8+2,4)</f>
        <v>0</v>
      </c>
      <c r="D2175" s="64">
        <f>INDEX('2月'!$A$1:$E$301,ROW()-$B$8+2,5)</f>
        <v>0</v>
      </c>
      <c r="E2175" s="65">
        <f>DATE(設定・集計!$B$2,INT(A2175/100),A2175-INT(A2175/100)*100)</f>
        <v>43799</v>
      </c>
      <c r="F2175" t="str">
        <f t="shared" si="68"/>
        <v/>
      </c>
      <c r="G2175" t="str">
        <f t="shared" si="67"/>
        <v/>
      </c>
    </row>
    <row r="2176" spans="1:7">
      <c r="A2176" s="57">
        <f>INDEX('2月'!$A$1:$E$301,ROW()-$B$8+2,1)</f>
        <v>0</v>
      </c>
      <c r="B2176" s="55" t="str">
        <f>INDEX('2月'!$A$1:$E$301,ROW()-$B$8+2,2)&amp;IF(INDEX('2月'!$A$1:$E$3012,ROW()-$B$8+2,3)="","","／"&amp;INDEX('2月'!$A$1:$E$301,ROW()-$B$8+2,3))</f>
        <v/>
      </c>
      <c r="C2176" s="57">
        <f>INDEX('2月'!$A$1:$E$301,ROW()-$B$8+2,4)</f>
        <v>0</v>
      </c>
      <c r="D2176" s="64">
        <f>INDEX('2月'!$A$1:$E$301,ROW()-$B$8+2,5)</f>
        <v>0</v>
      </c>
      <c r="E2176" s="65">
        <f>DATE(設定・集計!$B$2,INT(A2176/100),A2176-INT(A2176/100)*100)</f>
        <v>43799</v>
      </c>
      <c r="F2176" t="str">
        <f t="shared" si="68"/>
        <v/>
      </c>
      <c r="G2176" t="str">
        <f t="shared" si="67"/>
        <v/>
      </c>
    </row>
    <row r="2177" spans="1:7">
      <c r="A2177" s="57">
        <f>INDEX('2月'!$A$1:$E$301,ROW()-$B$8+2,1)</f>
        <v>0</v>
      </c>
      <c r="B2177" s="55" t="str">
        <f>INDEX('2月'!$A$1:$E$301,ROW()-$B$8+2,2)&amp;IF(INDEX('2月'!$A$1:$E$3012,ROW()-$B$8+2,3)="","","／"&amp;INDEX('2月'!$A$1:$E$301,ROW()-$B$8+2,3))</f>
        <v/>
      </c>
      <c r="C2177" s="57">
        <f>INDEX('2月'!$A$1:$E$301,ROW()-$B$8+2,4)</f>
        <v>0</v>
      </c>
      <c r="D2177" s="64">
        <f>INDEX('2月'!$A$1:$E$301,ROW()-$B$8+2,5)</f>
        <v>0</v>
      </c>
      <c r="E2177" s="65">
        <f>DATE(設定・集計!$B$2,INT(A2177/100),A2177-INT(A2177/100)*100)</f>
        <v>43799</v>
      </c>
      <c r="F2177" t="str">
        <f t="shared" si="68"/>
        <v/>
      </c>
      <c r="G2177" t="str">
        <f t="shared" si="67"/>
        <v/>
      </c>
    </row>
    <row r="2178" spans="1:7">
      <c r="A2178" s="57">
        <f>INDEX('2月'!$A$1:$E$301,ROW()-$B$8+2,1)</f>
        <v>0</v>
      </c>
      <c r="B2178" s="55" t="str">
        <f>INDEX('2月'!$A$1:$E$301,ROW()-$B$8+2,2)&amp;IF(INDEX('2月'!$A$1:$E$3012,ROW()-$B$8+2,3)="","","／"&amp;INDEX('2月'!$A$1:$E$301,ROW()-$B$8+2,3))</f>
        <v/>
      </c>
      <c r="C2178" s="57">
        <f>INDEX('2月'!$A$1:$E$301,ROW()-$B$8+2,4)</f>
        <v>0</v>
      </c>
      <c r="D2178" s="64">
        <f>INDEX('2月'!$A$1:$E$301,ROW()-$B$8+2,5)</f>
        <v>0</v>
      </c>
      <c r="E2178" s="65">
        <f>DATE(設定・集計!$B$2,INT(A2178/100),A2178-INT(A2178/100)*100)</f>
        <v>43799</v>
      </c>
      <c r="F2178" t="str">
        <f t="shared" si="68"/>
        <v/>
      </c>
      <c r="G2178" t="str">
        <f t="shared" si="67"/>
        <v/>
      </c>
    </row>
    <row r="2179" spans="1:7">
      <c r="A2179" s="57">
        <f>INDEX('2月'!$A$1:$E$301,ROW()-$B$8+2,1)</f>
        <v>0</v>
      </c>
      <c r="B2179" s="55" t="str">
        <f>INDEX('2月'!$A$1:$E$301,ROW()-$B$8+2,2)&amp;IF(INDEX('2月'!$A$1:$E$3012,ROW()-$B$8+2,3)="","","／"&amp;INDEX('2月'!$A$1:$E$301,ROW()-$B$8+2,3))</f>
        <v/>
      </c>
      <c r="C2179" s="57">
        <f>INDEX('2月'!$A$1:$E$301,ROW()-$B$8+2,4)</f>
        <v>0</v>
      </c>
      <c r="D2179" s="64">
        <f>INDEX('2月'!$A$1:$E$301,ROW()-$B$8+2,5)</f>
        <v>0</v>
      </c>
      <c r="E2179" s="65">
        <f>DATE(設定・集計!$B$2,INT(A2179/100),A2179-INT(A2179/100)*100)</f>
        <v>43799</v>
      </c>
      <c r="F2179" t="str">
        <f t="shared" si="68"/>
        <v/>
      </c>
      <c r="G2179" t="str">
        <f t="shared" si="67"/>
        <v/>
      </c>
    </row>
    <row r="2180" spans="1:7">
      <c r="A2180" s="57">
        <f>INDEX('2月'!$A$1:$E$301,ROW()-$B$8+2,1)</f>
        <v>0</v>
      </c>
      <c r="B2180" s="55" t="str">
        <f>INDEX('2月'!$A$1:$E$301,ROW()-$B$8+2,2)&amp;IF(INDEX('2月'!$A$1:$E$3012,ROW()-$B$8+2,3)="","","／"&amp;INDEX('2月'!$A$1:$E$301,ROW()-$B$8+2,3))</f>
        <v/>
      </c>
      <c r="C2180" s="57">
        <f>INDEX('2月'!$A$1:$E$301,ROW()-$B$8+2,4)</f>
        <v>0</v>
      </c>
      <c r="D2180" s="64">
        <f>INDEX('2月'!$A$1:$E$301,ROW()-$B$8+2,5)</f>
        <v>0</v>
      </c>
      <c r="E2180" s="65">
        <f>DATE(設定・集計!$B$2,INT(A2180/100),A2180-INT(A2180/100)*100)</f>
        <v>43799</v>
      </c>
      <c r="F2180" t="str">
        <f t="shared" si="68"/>
        <v/>
      </c>
      <c r="G2180" t="str">
        <f t="shared" si="67"/>
        <v/>
      </c>
    </row>
    <row r="2181" spans="1:7">
      <c r="A2181" s="57">
        <f>INDEX('2月'!$A$1:$E$301,ROW()-$B$8+2,1)</f>
        <v>0</v>
      </c>
      <c r="B2181" s="55" t="str">
        <f>INDEX('2月'!$A$1:$E$301,ROW()-$B$8+2,2)&amp;IF(INDEX('2月'!$A$1:$E$3012,ROW()-$B$8+2,3)="","","／"&amp;INDEX('2月'!$A$1:$E$301,ROW()-$B$8+2,3))</f>
        <v/>
      </c>
      <c r="C2181" s="57">
        <f>INDEX('2月'!$A$1:$E$301,ROW()-$B$8+2,4)</f>
        <v>0</v>
      </c>
      <c r="D2181" s="64">
        <f>INDEX('2月'!$A$1:$E$301,ROW()-$B$8+2,5)</f>
        <v>0</v>
      </c>
      <c r="E2181" s="65">
        <f>DATE(設定・集計!$B$2,INT(A2181/100),A2181-INT(A2181/100)*100)</f>
        <v>43799</v>
      </c>
      <c r="F2181" t="str">
        <f t="shared" si="68"/>
        <v/>
      </c>
      <c r="G2181" t="str">
        <f t="shared" si="67"/>
        <v/>
      </c>
    </row>
    <row r="2182" spans="1:7">
      <c r="A2182" s="57">
        <f>INDEX('2月'!$A$1:$E$301,ROW()-$B$8+2,1)</f>
        <v>0</v>
      </c>
      <c r="B2182" s="55" t="str">
        <f>INDEX('2月'!$A$1:$E$301,ROW()-$B$8+2,2)&amp;IF(INDEX('2月'!$A$1:$E$3012,ROW()-$B$8+2,3)="","","／"&amp;INDEX('2月'!$A$1:$E$301,ROW()-$B$8+2,3))</f>
        <v/>
      </c>
      <c r="C2182" s="57">
        <f>INDEX('2月'!$A$1:$E$301,ROW()-$B$8+2,4)</f>
        <v>0</v>
      </c>
      <c r="D2182" s="64">
        <f>INDEX('2月'!$A$1:$E$301,ROW()-$B$8+2,5)</f>
        <v>0</v>
      </c>
      <c r="E2182" s="65">
        <f>DATE(設定・集計!$B$2,INT(A2182/100),A2182-INT(A2182/100)*100)</f>
        <v>43799</v>
      </c>
      <c r="F2182" t="str">
        <f t="shared" si="68"/>
        <v/>
      </c>
      <c r="G2182" t="str">
        <f t="shared" si="67"/>
        <v/>
      </c>
    </row>
    <row r="2183" spans="1:7">
      <c r="A2183" s="57">
        <f>INDEX('2月'!$A$1:$E$301,ROW()-$B$8+2,1)</f>
        <v>0</v>
      </c>
      <c r="B2183" s="55" t="str">
        <f>INDEX('2月'!$A$1:$E$301,ROW()-$B$8+2,2)&amp;IF(INDEX('2月'!$A$1:$E$3012,ROW()-$B$8+2,3)="","","／"&amp;INDEX('2月'!$A$1:$E$301,ROW()-$B$8+2,3))</f>
        <v/>
      </c>
      <c r="C2183" s="57">
        <f>INDEX('2月'!$A$1:$E$301,ROW()-$B$8+2,4)</f>
        <v>0</v>
      </c>
      <c r="D2183" s="64">
        <f>INDEX('2月'!$A$1:$E$301,ROW()-$B$8+2,5)</f>
        <v>0</v>
      </c>
      <c r="E2183" s="65">
        <f>DATE(設定・集計!$B$2,INT(A2183/100),A2183-INT(A2183/100)*100)</f>
        <v>43799</v>
      </c>
      <c r="F2183" t="str">
        <f t="shared" si="68"/>
        <v/>
      </c>
      <c r="G2183" t="str">
        <f t="shared" si="67"/>
        <v/>
      </c>
    </row>
    <row r="2184" spans="1:7">
      <c r="A2184" s="57">
        <f>INDEX('2月'!$A$1:$E$301,ROW()-$B$8+2,1)</f>
        <v>0</v>
      </c>
      <c r="B2184" s="55" t="str">
        <f>INDEX('2月'!$A$1:$E$301,ROW()-$B$8+2,2)&amp;IF(INDEX('2月'!$A$1:$E$3012,ROW()-$B$8+2,3)="","","／"&amp;INDEX('2月'!$A$1:$E$301,ROW()-$B$8+2,3))</f>
        <v/>
      </c>
      <c r="C2184" s="57">
        <f>INDEX('2月'!$A$1:$E$301,ROW()-$B$8+2,4)</f>
        <v>0</v>
      </c>
      <c r="D2184" s="64">
        <f>INDEX('2月'!$A$1:$E$301,ROW()-$B$8+2,5)</f>
        <v>0</v>
      </c>
      <c r="E2184" s="65">
        <f>DATE(設定・集計!$B$2,INT(A2184/100),A2184-INT(A2184/100)*100)</f>
        <v>43799</v>
      </c>
      <c r="F2184" t="str">
        <f t="shared" si="68"/>
        <v/>
      </c>
      <c r="G2184" t="str">
        <f t="shared" si="67"/>
        <v/>
      </c>
    </row>
    <row r="2185" spans="1:7">
      <c r="A2185" s="57">
        <f>INDEX('2月'!$A$1:$E$301,ROW()-$B$8+2,1)</f>
        <v>0</v>
      </c>
      <c r="B2185" s="55" t="str">
        <f>INDEX('2月'!$A$1:$E$301,ROW()-$B$8+2,2)&amp;IF(INDEX('2月'!$A$1:$E$3012,ROW()-$B$8+2,3)="","","／"&amp;INDEX('2月'!$A$1:$E$301,ROW()-$B$8+2,3))</f>
        <v/>
      </c>
      <c r="C2185" s="57">
        <f>INDEX('2月'!$A$1:$E$301,ROW()-$B$8+2,4)</f>
        <v>0</v>
      </c>
      <c r="D2185" s="64">
        <f>INDEX('2月'!$A$1:$E$301,ROW()-$B$8+2,5)</f>
        <v>0</v>
      </c>
      <c r="E2185" s="65">
        <f>DATE(設定・集計!$B$2,INT(A2185/100),A2185-INT(A2185/100)*100)</f>
        <v>43799</v>
      </c>
      <c r="F2185" t="str">
        <f t="shared" si="68"/>
        <v/>
      </c>
      <c r="G2185" t="str">
        <f t="shared" si="67"/>
        <v/>
      </c>
    </row>
    <row r="2186" spans="1:7">
      <c r="A2186" s="57">
        <f>INDEX('2月'!$A$1:$E$301,ROW()-$B$8+2,1)</f>
        <v>0</v>
      </c>
      <c r="B2186" s="55" t="str">
        <f>INDEX('2月'!$A$1:$E$301,ROW()-$B$8+2,2)&amp;IF(INDEX('2月'!$A$1:$E$3012,ROW()-$B$8+2,3)="","","／"&amp;INDEX('2月'!$A$1:$E$301,ROW()-$B$8+2,3))</f>
        <v/>
      </c>
      <c r="C2186" s="57">
        <f>INDEX('2月'!$A$1:$E$301,ROW()-$B$8+2,4)</f>
        <v>0</v>
      </c>
      <c r="D2186" s="64">
        <f>INDEX('2月'!$A$1:$E$301,ROW()-$B$8+2,5)</f>
        <v>0</v>
      </c>
      <c r="E2186" s="65">
        <f>DATE(設定・集計!$B$2,INT(A2186/100),A2186-INT(A2186/100)*100)</f>
        <v>43799</v>
      </c>
      <c r="F2186" t="str">
        <f t="shared" si="68"/>
        <v/>
      </c>
      <c r="G2186" t="str">
        <f t="shared" si="67"/>
        <v/>
      </c>
    </row>
    <row r="2187" spans="1:7">
      <c r="A2187" s="57">
        <f>INDEX('2月'!$A$1:$E$301,ROW()-$B$8+2,1)</f>
        <v>0</v>
      </c>
      <c r="B2187" s="55" t="str">
        <f>INDEX('2月'!$A$1:$E$301,ROW()-$B$8+2,2)&amp;IF(INDEX('2月'!$A$1:$E$3012,ROW()-$B$8+2,3)="","","／"&amp;INDEX('2月'!$A$1:$E$301,ROW()-$B$8+2,3))</f>
        <v/>
      </c>
      <c r="C2187" s="57">
        <f>INDEX('2月'!$A$1:$E$301,ROW()-$B$8+2,4)</f>
        <v>0</v>
      </c>
      <c r="D2187" s="64">
        <f>INDEX('2月'!$A$1:$E$301,ROW()-$B$8+2,5)</f>
        <v>0</v>
      </c>
      <c r="E2187" s="65">
        <f>DATE(設定・集計!$B$2,INT(A2187/100),A2187-INT(A2187/100)*100)</f>
        <v>43799</v>
      </c>
      <c r="F2187" t="str">
        <f t="shared" si="68"/>
        <v/>
      </c>
      <c r="G2187" t="str">
        <f t="shared" si="67"/>
        <v/>
      </c>
    </row>
    <row r="2188" spans="1:7">
      <c r="A2188" s="57">
        <f>INDEX('2月'!$A$1:$E$301,ROW()-$B$8+2,1)</f>
        <v>0</v>
      </c>
      <c r="B2188" s="55" t="str">
        <f>INDEX('2月'!$A$1:$E$301,ROW()-$B$8+2,2)&amp;IF(INDEX('2月'!$A$1:$E$3012,ROW()-$B$8+2,3)="","","／"&amp;INDEX('2月'!$A$1:$E$301,ROW()-$B$8+2,3))</f>
        <v/>
      </c>
      <c r="C2188" s="57">
        <f>INDEX('2月'!$A$1:$E$301,ROW()-$B$8+2,4)</f>
        <v>0</v>
      </c>
      <c r="D2188" s="64">
        <f>INDEX('2月'!$A$1:$E$301,ROW()-$B$8+2,5)</f>
        <v>0</v>
      </c>
      <c r="E2188" s="65">
        <f>DATE(設定・集計!$B$2,INT(A2188/100),A2188-INT(A2188/100)*100)</f>
        <v>43799</v>
      </c>
      <c r="F2188" t="str">
        <f t="shared" si="68"/>
        <v/>
      </c>
      <c r="G2188" t="str">
        <f t="shared" si="67"/>
        <v/>
      </c>
    </row>
    <row r="2189" spans="1:7">
      <c r="A2189" s="57">
        <f>INDEX('2月'!$A$1:$E$301,ROW()-$B$8+2,1)</f>
        <v>0</v>
      </c>
      <c r="B2189" s="55" t="str">
        <f>INDEX('2月'!$A$1:$E$301,ROW()-$B$8+2,2)&amp;IF(INDEX('2月'!$A$1:$E$3012,ROW()-$B$8+2,3)="","","／"&amp;INDEX('2月'!$A$1:$E$301,ROW()-$B$8+2,3))</f>
        <v/>
      </c>
      <c r="C2189" s="57">
        <f>INDEX('2月'!$A$1:$E$301,ROW()-$B$8+2,4)</f>
        <v>0</v>
      </c>
      <c r="D2189" s="64">
        <f>INDEX('2月'!$A$1:$E$301,ROW()-$B$8+2,5)</f>
        <v>0</v>
      </c>
      <c r="E2189" s="65">
        <f>DATE(設定・集計!$B$2,INT(A2189/100),A2189-INT(A2189/100)*100)</f>
        <v>43799</v>
      </c>
      <c r="F2189" t="str">
        <f t="shared" si="68"/>
        <v/>
      </c>
      <c r="G2189" t="str">
        <f t="shared" si="67"/>
        <v/>
      </c>
    </row>
    <row r="2190" spans="1:7">
      <c r="A2190" s="57">
        <f>INDEX('2月'!$A$1:$E$301,ROW()-$B$8+2,1)</f>
        <v>0</v>
      </c>
      <c r="B2190" s="55" t="str">
        <f>INDEX('2月'!$A$1:$E$301,ROW()-$B$8+2,2)&amp;IF(INDEX('2月'!$A$1:$E$3012,ROW()-$B$8+2,3)="","","／"&amp;INDEX('2月'!$A$1:$E$301,ROW()-$B$8+2,3))</f>
        <v/>
      </c>
      <c r="C2190" s="57">
        <f>INDEX('2月'!$A$1:$E$301,ROW()-$B$8+2,4)</f>
        <v>0</v>
      </c>
      <c r="D2190" s="64">
        <f>INDEX('2月'!$A$1:$E$301,ROW()-$B$8+2,5)</f>
        <v>0</v>
      </c>
      <c r="E2190" s="65">
        <f>DATE(設定・集計!$B$2,INT(A2190/100),A2190-INT(A2190/100)*100)</f>
        <v>43799</v>
      </c>
      <c r="F2190" t="str">
        <f t="shared" si="68"/>
        <v/>
      </c>
      <c r="G2190" t="str">
        <f t="shared" si="67"/>
        <v/>
      </c>
    </row>
    <row r="2191" spans="1:7">
      <c r="A2191" s="57">
        <f>INDEX('2月'!$A$1:$E$301,ROW()-$B$8+2,1)</f>
        <v>0</v>
      </c>
      <c r="B2191" s="55" t="str">
        <f>INDEX('2月'!$A$1:$E$301,ROW()-$B$8+2,2)&amp;IF(INDEX('2月'!$A$1:$E$3012,ROW()-$B$8+2,3)="","","／"&amp;INDEX('2月'!$A$1:$E$301,ROW()-$B$8+2,3))</f>
        <v/>
      </c>
      <c r="C2191" s="57">
        <f>INDEX('2月'!$A$1:$E$301,ROW()-$B$8+2,4)</f>
        <v>0</v>
      </c>
      <c r="D2191" s="64">
        <f>INDEX('2月'!$A$1:$E$301,ROW()-$B$8+2,5)</f>
        <v>0</v>
      </c>
      <c r="E2191" s="65">
        <f>DATE(設定・集計!$B$2,INT(A2191/100),A2191-INT(A2191/100)*100)</f>
        <v>43799</v>
      </c>
      <c r="F2191" t="str">
        <f t="shared" si="68"/>
        <v/>
      </c>
      <c r="G2191" t="str">
        <f t="shared" si="67"/>
        <v/>
      </c>
    </row>
    <row r="2192" spans="1:7">
      <c r="A2192" s="57">
        <f>INDEX('2月'!$A$1:$E$301,ROW()-$B$8+2,1)</f>
        <v>0</v>
      </c>
      <c r="B2192" s="55" t="str">
        <f>INDEX('2月'!$A$1:$E$301,ROW()-$B$8+2,2)&amp;IF(INDEX('2月'!$A$1:$E$3012,ROW()-$B$8+2,3)="","","／"&amp;INDEX('2月'!$A$1:$E$301,ROW()-$B$8+2,3))</f>
        <v/>
      </c>
      <c r="C2192" s="57">
        <f>INDEX('2月'!$A$1:$E$301,ROW()-$B$8+2,4)</f>
        <v>0</v>
      </c>
      <c r="D2192" s="64">
        <f>INDEX('2月'!$A$1:$E$301,ROW()-$B$8+2,5)</f>
        <v>0</v>
      </c>
      <c r="E2192" s="65">
        <f>DATE(設定・集計!$B$2,INT(A2192/100),A2192-INT(A2192/100)*100)</f>
        <v>43799</v>
      </c>
      <c r="F2192" t="str">
        <f t="shared" si="68"/>
        <v/>
      </c>
      <c r="G2192" t="str">
        <f t="shared" si="67"/>
        <v/>
      </c>
    </row>
    <row r="2193" spans="1:7">
      <c r="A2193" s="57">
        <f>INDEX('2月'!$A$1:$E$301,ROW()-$B$8+2,1)</f>
        <v>0</v>
      </c>
      <c r="B2193" s="55" t="str">
        <f>INDEX('2月'!$A$1:$E$301,ROW()-$B$8+2,2)&amp;IF(INDEX('2月'!$A$1:$E$3012,ROW()-$B$8+2,3)="","","／"&amp;INDEX('2月'!$A$1:$E$301,ROW()-$B$8+2,3))</f>
        <v/>
      </c>
      <c r="C2193" s="57">
        <f>INDEX('2月'!$A$1:$E$301,ROW()-$B$8+2,4)</f>
        <v>0</v>
      </c>
      <c r="D2193" s="64">
        <f>INDEX('2月'!$A$1:$E$301,ROW()-$B$8+2,5)</f>
        <v>0</v>
      </c>
      <c r="E2193" s="65">
        <f>DATE(設定・集計!$B$2,INT(A2193/100),A2193-INT(A2193/100)*100)</f>
        <v>43799</v>
      </c>
      <c r="F2193" t="str">
        <f t="shared" si="68"/>
        <v/>
      </c>
      <c r="G2193" t="str">
        <f t="shared" si="67"/>
        <v/>
      </c>
    </row>
    <row r="2194" spans="1:7">
      <c r="A2194" s="57">
        <f>INDEX('2月'!$A$1:$E$301,ROW()-$B$8+2,1)</f>
        <v>0</v>
      </c>
      <c r="B2194" s="55" t="str">
        <f>INDEX('2月'!$A$1:$E$301,ROW()-$B$8+2,2)&amp;IF(INDEX('2月'!$A$1:$E$3012,ROW()-$B$8+2,3)="","","／"&amp;INDEX('2月'!$A$1:$E$301,ROW()-$B$8+2,3))</f>
        <v/>
      </c>
      <c r="C2194" s="57">
        <f>INDEX('2月'!$A$1:$E$301,ROW()-$B$8+2,4)</f>
        <v>0</v>
      </c>
      <c r="D2194" s="64">
        <f>INDEX('2月'!$A$1:$E$301,ROW()-$B$8+2,5)</f>
        <v>0</v>
      </c>
      <c r="E2194" s="65">
        <f>DATE(設定・集計!$B$2,INT(A2194/100),A2194-INT(A2194/100)*100)</f>
        <v>43799</v>
      </c>
      <c r="F2194" t="str">
        <f t="shared" si="68"/>
        <v/>
      </c>
      <c r="G2194" t="str">
        <f t="shared" si="67"/>
        <v/>
      </c>
    </row>
    <row r="2195" spans="1:7">
      <c r="A2195" s="57">
        <f>INDEX('2月'!$A$1:$E$301,ROW()-$B$8+2,1)</f>
        <v>0</v>
      </c>
      <c r="B2195" s="55" t="str">
        <f>INDEX('2月'!$A$1:$E$301,ROW()-$B$8+2,2)&amp;IF(INDEX('2月'!$A$1:$E$3012,ROW()-$B$8+2,3)="","","／"&amp;INDEX('2月'!$A$1:$E$301,ROW()-$B$8+2,3))</f>
        <v/>
      </c>
      <c r="C2195" s="57">
        <f>INDEX('2月'!$A$1:$E$301,ROW()-$B$8+2,4)</f>
        <v>0</v>
      </c>
      <c r="D2195" s="64">
        <f>INDEX('2月'!$A$1:$E$301,ROW()-$B$8+2,5)</f>
        <v>0</v>
      </c>
      <c r="E2195" s="65">
        <f>DATE(設定・集計!$B$2,INT(A2195/100),A2195-INT(A2195/100)*100)</f>
        <v>43799</v>
      </c>
      <c r="F2195" t="str">
        <f t="shared" si="68"/>
        <v/>
      </c>
      <c r="G2195" t="str">
        <f t="shared" si="67"/>
        <v/>
      </c>
    </row>
    <row r="2196" spans="1:7">
      <c r="A2196" s="57">
        <f>INDEX('2月'!$A$1:$E$301,ROW()-$B$8+2,1)</f>
        <v>0</v>
      </c>
      <c r="B2196" s="55" t="str">
        <f>INDEX('2月'!$A$1:$E$301,ROW()-$B$8+2,2)&amp;IF(INDEX('2月'!$A$1:$E$3012,ROW()-$B$8+2,3)="","","／"&amp;INDEX('2月'!$A$1:$E$301,ROW()-$B$8+2,3))</f>
        <v/>
      </c>
      <c r="C2196" s="57">
        <f>INDEX('2月'!$A$1:$E$301,ROW()-$B$8+2,4)</f>
        <v>0</v>
      </c>
      <c r="D2196" s="64">
        <f>INDEX('2月'!$A$1:$E$301,ROW()-$B$8+2,5)</f>
        <v>0</v>
      </c>
      <c r="E2196" s="65">
        <f>DATE(設定・集計!$B$2,INT(A2196/100),A2196-INT(A2196/100)*100)</f>
        <v>43799</v>
      </c>
      <c r="F2196" t="str">
        <f t="shared" si="68"/>
        <v/>
      </c>
      <c r="G2196" t="str">
        <f t="shared" si="67"/>
        <v/>
      </c>
    </row>
    <row r="2197" spans="1:7">
      <c r="A2197" s="57">
        <f>INDEX('2月'!$A$1:$E$301,ROW()-$B$8+2,1)</f>
        <v>0</v>
      </c>
      <c r="B2197" s="55" t="str">
        <f>INDEX('2月'!$A$1:$E$301,ROW()-$B$8+2,2)&amp;IF(INDEX('2月'!$A$1:$E$3012,ROW()-$B$8+2,3)="","","／"&amp;INDEX('2月'!$A$1:$E$301,ROW()-$B$8+2,3))</f>
        <v/>
      </c>
      <c r="C2197" s="57">
        <f>INDEX('2月'!$A$1:$E$301,ROW()-$B$8+2,4)</f>
        <v>0</v>
      </c>
      <c r="D2197" s="64">
        <f>INDEX('2月'!$A$1:$E$301,ROW()-$B$8+2,5)</f>
        <v>0</v>
      </c>
      <c r="E2197" s="65">
        <f>DATE(設定・集計!$B$2,INT(A2197/100),A2197-INT(A2197/100)*100)</f>
        <v>43799</v>
      </c>
      <c r="F2197" t="str">
        <f t="shared" si="68"/>
        <v/>
      </c>
      <c r="G2197" t="str">
        <f t="shared" si="67"/>
        <v/>
      </c>
    </row>
    <row r="2198" spans="1:7">
      <c r="A2198" s="57">
        <f>INDEX('2月'!$A$1:$E$301,ROW()-$B$8+2,1)</f>
        <v>0</v>
      </c>
      <c r="B2198" s="55" t="str">
        <f>INDEX('2月'!$A$1:$E$301,ROW()-$B$8+2,2)&amp;IF(INDEX('2月'!$A$1:$E$3012,ROW()-$B$8+2,3)="","","／"&amp;INDEX('2月'!$A$1:$E$301,ROW()-$B$8+2,3))</f>
        <v/>
      </c>
      <c r="C2198" s="57">
        <f>INDEX('2月'!$A$1:$E$301,ROW()-$B$8+2,4)</f>
        <v>0</v>
      </c>
      <c r="D2198" s="64">
        <f>INDEX('2月'!$A$1:$E$301,ROW()-$B$8+2,5)</f>
        <v>0</v>
      </c>
      <c r="E2198" s="65">
        <f>DATE(設定・集計!$B$2,INT(A2198/100),A2198-INT(A2198/100)*100)</f>
        <v>43799</v>
      </c>
      <c r="F2198" t="str">
        <f t="shared" si="68"/>
        <v/>
      </c>
      <c r="G2198" t="str">
        <f t="shared" si="67"/>
        <v/>
      </c>
    </row>
    <row r="2199" spans="1:7">
      <c r="A2199" s="57">
        <f>INDEX('2月'!$A$1:$E$301,ROW()-$B$8+2,1)</f>
        <v>0</v>
      </c>
      <c r="B2199" s="55" t="str">
        <f>INDEX('2月'!$A$1:$E$301,ROW()-$B$8+2,2)&amp;IF(INDEX('2月'!$A$1:$E$3012,ROW()-$B$8+2,3)="","","／"&amp;INDEX('2月'!$A$1:$E$301,ROW()-$B$8+2,3))</f>
        <v/>
      </c>
      <c r="C2199" s="57">
        <f>INDEX('2月'!$A$1:$E$301,ROW()-$B$8+2,4)</f>
        <v>0</v>
      </c>
      <c r="D2199" s="64">
        <f>INDEX('2月'!$A$1:$E$301,ROW()-$B$8+2,5)</f>
        <v>0</v>
      </c>
      <c r="E2199" s="65">
        <f>DATE(設定・集計!$B$2,INT(A2199/100),A2199-INT(A2199/100)*100)</f>
        <v>43799</v>
      </c>
      <c r="F2199" t="str">
        <f t="shared" si="68"/>
        <v/>
      </c>
      <c r="G2199" t="str">
        <f t="shared" si="67"/>
        <v/>
      </c>
    </row>
    <row r="2200" spans="1:7">
      <c r="A2200" s="57">
        <f>INDEX('2月'!$A$1:$E$301,ROW()-$B$8+2,1)</f>
        <v>0</v>
      </c>
      <c r="B2200" s="55" t="str">
        <f>INDEX('2月'!$A$1:$E$301,ROW()-$B$8+2,2)&amp;IF(INDEX('2月'!$A$1:$E$3012,ROW()-$B$8+2,3)="","","／"&amp;INDEX('2月'!$A$1:$E$301,ROW()-$B$8+2,3))</f>
        <v/>
      </c>
      <c r="C2200" s="57">
        <f>INDEX('2月'!$A$1:$E$301,ROW()-$B$8+2,4)</f>
        <v>0</v>
      </c>
      <c r="D2200" s="64">
        <f>INDEX('2月'!$A$1:$E$301,ROW()-$B$8+2,5)</f>
        <v>0</v>
      </c>
      <c r="E2200" s="65">
        <f>DATE(設定・集計!$B$2,INT(A2200/100),A2200-INT(A2200/100)*100)</f>
        <v>43799</v>
      </c>
      <c r="F2200" t="str">
        <f t="shared" si="68"/>
        <v/>
      </c>
      <c r="G2200" t="str">
        <f t="shared" si="67"/>
        <v/>
      </c>
    </row>
    <row r="2201" spans="1:7">
      <c r="A2201" s="57">
        <f>INDEX('2月'!$A$1:$E$301,ROW()-$B$8+2,1)</f>
        <v>0</v>
      </c>
      <c r="B2201" s="55" t="str">
        <f>INDEX('2月'!$A$1:$E$301,ROW()-$B$8+2,2)&amp;IF(INDEX('2月'!$A$1:$E$3012,ROW()-$B$8+2,3)="","","／"&amp;INDEX('2月'!$A$1:$E$301,ROW()-$B$8+2,3))</f>
        <v/>
      </c>
      <c r="C2201" s="57">
        <f>INDEX('2月'!$A$1:$E$301,ROW()-$B$8+2,4)</f>
        <v>0</v>
      </c>
      <c r="D2201" s="64">
        <f>INDEX('2月'!$A$1:$E$301,ROW()-$B$8+2,5)</f>
        <v>0</v>
      </c>
      <c r="E2201" s="65">
        <f>DATE(設定・集計!$B$2,INT(A2201/100),A2201-INT(A2201/100)*100)</f>
        <v>43799</v>
      </c>
      <c r="F2201" t="str">
        <f t="shared" si="68"/>
        <v/>
      </c>
      <c r="G2201" t="str">
        <f t="shared" si="67"/>
        <v/>
      </c>
    </row>
    <row r="2202" spans="1:7">
      <c r="A2202" s="57">
        <f>INDEX('2月'!$A$1:$E$301,ROW()-$B$8+2,1)</f>
        <v>0</v>
      </c>
      <c r="B2202" s="55" t="str">
        <f>INDEX('2月'!$A$1:$E$301,ROW()-$B$8+2,2)&amp;IF(INDEX('2月'!$A$1:$E$3012,ROW()-$B$8+2,3)="","","／"&amp;INDEX('2月'!$A$1:$E$301,ROW()-$B$8+2,3))</f>
        <v/>
      </c>
      <c r="C2202" s="57">
        <f>INDEX('2月'!$A$1:$E$301,ROW()-$B$8+2,4)</f>
        <v>0</v>
      </c>
      <c r="D2202" s="64">
        <f>INDEX('2月'!$A$1:$E$301,ROW()-$B$8+2,5)</f>
        <v>0</v>
      </c>
      <c r="E2202" s="65">
        <f>DATE(設定・集計!$B$2,INT(A2202/100),A2202-INT(A2202/100)*100)</f>
        <v>43799</v>
      </c>
      <c r="F2202" t="str">
        <f t="shared" si="68"/>
        <v/>
      </c>
      <c r="G2202" t="str">
        <f t="shared" si="67"/>
        <v/>
      </c>
    </row>
    <row r="2203" spans="1:7">
      <c r="A2203" s="57">
        <f>INDEX('2月'!$A$1:$E$301,ROW()-$B$8+2,1)</f>
        <v>0</v>
      </c>
      <c r="B2203" s="55" t="str">
        <f>INDEX('2月'!$A$1:$E$301,ROW()-$B$8+2,2)&amp;IF(INDEX('2月'!$A$1:$E$3012,ROW()-$B$8+2,3)="","","／"&amp;INDEX('2月'!$A$1:$E$301,ROW()-$B$8+2,3))</f>
        <v/>
      </c>
      <c r="C2203" s="57">
        <f>INDEX('2月'!$A$1:$E$301,ROW()-$B$8+2,4)</f>
        <v>0</v>
      </c>
      <c r="D2203" s="64">
        <f>INDEX('2月'!$A$1:$E$301,ROW()-$B$8+2,5)</f>
        <v>0</v>
      </c>
      <c r="E2203" s="65">
        <f>DATE(設定・集計!$B$2,INT(A2203/100),A2203-INT(A2203/100)*100)</f>
        <v>43799</v>
      </c>
      <c r="F2203" t="str">
        <f t="shared" si="68"/>
        <v/>
      </c>
      <c r="G2203" t="str">
        <f t="shared" si="67"/>
        <v/>
      </c>
    </row>
    <row r="2204" spans="1:7">
      <c r="A2204" s="57">
        <f>INDEX('2月'!$A$1:$E$301,ROW()-$B$8+2,1)</f>
        <v>0</v>
      </c>
      <c r="B2204" s="55" t="str">
        <f>INDEX('2月'!$A$1:$E$301,ROW()-$B$8+2,2)&amp;IF(INDEX('2月'!$A$1:$E$3012,ROW()-$B$8+2,3)="","","／"&amp;INDEX('2月'!$A$1:$E$301,ROW()-$B$8+2,3))</f>
        <v/>
      </c>
      <c r="C2204" s="57">
        <f>INDEX('2月'!$A$1:$E$301,ROW()-$B$8+2,4)</f>
        <v>0</v>
      </c>
      <c r="D2204" s="64">
        <f>INDEX('2月'!$A$1:$E$301,ROW()-$B$8+2,5)</f>
        <v>0</v>
      </c>
      <c r="E2204" s="65">
        <f>DATE(設定・集計!$B$2,INT(A2204/100),A2204-INT(A2204/100)*100)</f>
        <v>43799</v>
      </c>
      <c r="F2204" t="str">
        <f t="shared" si="68"/>
        <v/>
      </c>
      <c r="G2204" t="str">
        <f t="shared" si="67"/>
        <v/>
      </c>
    </row>
    <row r="2205" spans="1:7">
      <c r="A2205" s="57">
        <f>INDEX('2月'!$A$1:$E$301,ROW()-$B$8+2,1)</f>
        <v>0</v>
      </c>
      <c r="B2205" s="55" t="str">
        <f>INDEX('2月'!$A$1:$E$301,ROW()-$B$8+2,2)&amp;IF(INDEX('2月'!$A$1:$E$3012,ROW()-$B$8+2,3)="","","／"&amp;INDEX('2月'!$A$1:$E$301,ROW()-$B$8+2,3))</f>
        <v/>
      </c>
      <c r="C2205" s="57">
        <f>INDEX('2月'!$A$1:$E$301,ROW()-$B$8+2,4)</f>
        <v>0</v>
      </c>
      <c r="D2205" s="64">
        <f>INDEX('2月'!$A$1:$E$301,ROW()-$B$8+2,5)</f>
        <v>0</v>
      </c>
      <c r="E2205" s="65">
        <f>DATE(設定・集計!$B$2,INT(A2205/100),A2205-INT(A2205/100)*100)</f>
        <v>43799</v>
      </c>
      <c r="F2205" t="str">
        <f t="shared" si="68"/>
        <v/>
      </c>
      <c r="G2205" t="str">
        <f t="shared" si="67"/>
        <v/>
      </c>
    </row>
    <row r="2206" spans="1:7">
      <c r="A2206" s="57">
        <f>INDEX('2月'!$A$1:$E$301,ROW()-$B$8+2,1)</f>
        <v>0</v>
      </c>
      <c r="B2206" s="55" t="str">
        <f>INDEX('2月'!$A$1:$E$301,ROW()-$B$8+2,2)&amp;IF(INDEX('2月'!$A$1:$E$3012,ROW()-$B$8+2,3)="","","／"&amp;INDEX('2月'!$A$1:$E$301,ROW()-$B$8+2,3))</f>
        <v/>
      </c>
      <c r="C2206" s="57">
        <f>INDEX('2月'!$A$1:$E$301,ROW()-$B$8+2,4)</f>
        <v>0</v>
      </c>
      <c r="D2206" s="64">
        <f>INDEX('2月'!$A$1:$E$301,ROW()-$B$8+2,5)</f>
        <v>0</v>
      </c>
      <c r="E2206" s="65">
        <f>DATE(設定・集計!$B$2,INT(A2206/100),A2206-INT(A2206/100)*100)</f>
        <v>43799</v>
      </c>
      <c r="F2206" t="str">
        <f t="shared" si="68"/>
        <v/>
      </c>
      <c r="G2206" t="str">
        <f t="shared" si="67"/>
        <v/>
      </c>
    </row>
    <row r="2207" spans="1:7">
      <c r="A2207" s="57">
        <f>INDEX('2月'!$A$1:$E$301,ROW()-$B$8+2,1)</f>
        <v>0</v>
      </c>
      <c r="B2207" s="55" t="str">
        <f>INDEX('2月'!$A$1:$E$301,ROW()-$B$8+2,2)&amp;IF(INDEX('2月'!$A$1:$E$3012,ROW()-$B$8+2,3)="","","／"&amp;INDEX('2月'!$A$1:$E$301,ROW()-$B$8+2,3))</f>
        <v/>
      </c>
      <c r="C2207" s="57">
        <f>INDEX('2月'!$A$1:$E$301,ROW()-$B$8+2,4)</f>
        <v>0</v>
      </c>
      <c r="D2207" s="64">
        <f>INDEX('2月'!$A$1:$E$301,ROW()-$B$8+2,5)</f>
        <v>0</v>
      </c>
      <c r="E2207" s="65">
        <f>DATE(設定・集計!$B$2,INT(A2207/100),A2207-INT(A2207/100)*100)</f>
        <v>43799</v>
      </c>
      <c r="F2207" t="str">
        <f t="shared" si="68"/>
        <v/>
      </c>
      <c r="G2207" t="str">
        <f t="shared" si="67"/>
        <v/>
      </c>
    </row>
    <row r="2208" spans="1:7">
      <c r="A2208" s="57">
        <f>INDEX('2月'!$A$1:$E$301,ROW()-$B$8+2,1)</f>
        <v>0</v>
      </c>
      <c r="B2208" s="55" t="str">
        <f>INDEX('2月'!$A$1:$E$301,ROW()-$B$8+2,2)&amp;IF(INDEX('2月'!$A$1:$E$3012,ROW()-$B$8+2,3)="","","／"&amp;INDEX('2月'!$A$1:$E$301,ROW()-$B$8+2,3))</f>
        <v/>
      </c>
      <c r="C2208" s="57">
        <f>INDEX('2月'!$A$1:$E$301,ROW()-$B$8+2,4)</f>
        <v>0</v>
      </c>
      <c r="D2208" s="64">
        <f>INDEX('2月'!$A$1:$E$301,ROW()-$B$8+2,5)</f>
        <v>0</v>
      </c>
      <c r="E2208" s="65">
        <f>DATE(設定・集計!$B$2,INT(A2208/100),A2208-INT(A2208/100)*100)</f>
        <v>43799</v>
      </c>
      <c r="F2208" t="str">
        <f t="shared" si="68"/>
        <v/>
      </c>
      <c r="G2208" t="str">
        <f t="shared" si="67"/>
        <v/>
      </c>
    </row>
    <row r="2209" spans="1:7">
      <c r="A2209" s="57">
        <f>INDEX('2月'!$A$1:$E$301,ROW()-$B$8+2,1)</f>
        <v>0</v>
      </c>
      <c r="B2209" s="55" t="str">
        <f>INDEX('2月'!$A$1:$E$301,ROW()-$B$8+2,2)&amp;IF(INDEX('2月'!$A$1:$E$3012,ROW()-$B$8+2,3)="","","／"&amp;INDEX('2月'!$A$1:$E$301,ROW()-$B$8+2,3))</f>
        <v/>
      </c>
      <c r="C2209" s="57">
        <f>INDEX('2月'!$A$1:$E$301,ROW()-$B$8+2,4)</f>
        <v>0</v>
      </c>
      <c r="D2209" s="64">
        <f>INDEX('2月'!$A$1:$E$301,ROW()-$B$8+2,5)</f>
        <v>0</v>
      </c>
      <c r="E2209" s="65">
        <f>DATE(設定・集計!$B$2,INT(A2209/100),A2209-INT(A2209/100)*100)</f>
        <v>43799</v>
      </c>
      <c r="F2209" t="str">
        <f t="shared" si="68"/>
        <v/>
      </c>
      <c r="G2209" t="str">
        <f t="shared" si="67"/>
        <v/>
      </c>
    </row>
    <row r="2210" spans="1:7">
      <c r="A2210" s="57">
        <f>INDEX('2月'!$A$1:$E$301,ROW()-$B$8+2,1)</f>
        <v>0</v>
      </c>
      <c r="B2210" s="55" t="str">
        <f>INDEX('2月'!$A$1:$E$301,ROW()-$B$8+2,2)&amp;IF(INDEX('2月'!$A$1:$E$3012,ROW()-$B$8+2,3)="","","／"&amp;INDEX('2月'!$A$1:$E$301,ROW()-$B$8+2,3))</f>
        <v/>
      </c>
      <c r="C2210" s="57">
        <f>INDEX('2月'!$A$1:$E$301,ROW()-$B$8+2,4)</f>
        <v>0</v>
      </c>
      <c r="D2210" s="64">
        <f>INDEX('2月'!$A$1:$E$301,ROW()-$B$8+2,5)</f>
        <v>0</v>
      </c>
      <c r="E2210" s="65">
        <f>DATE(設定・集計!$B$2,INT(A2210/100),A2210-INT(A2210/100)*100)</f>
        <v>43799</v>
      </c>
      <c r="F2210" t="str">
        <f t="shared" si="68"/>
        <v/>
      </c>
      <c r="G2210" t="str">
        <f t="shared" si="67"/>
        <v/>
      </c>
    </row>
    <row r="2211" spans="1:7">
      <c r="A2211" s="57">
        <f>INDEX('2月'!$A$1:$E$301,ROW()-$B$8+2,1)</f>
        <v>0</v>
      </c>
      <c r="B2211" s="55" t="str">
        <f>INDEX('2月'!$A$1:$E$301,ROW()-$B$8+2,2)&amp;IF(INDEX('2月'!$A$1:$E$3012,ROW()-$B$8+2,3)="","","／"&amp;INDEX('2月'!$A$1:$E$301,ROW()-$B$8+2,3))</f>
        <v/>
      </c>
      <c r="C2211" s="57">
        <f>INDEX('2月'!$A$1:$E$301,ROW()-$B$8+2,4)</f>
        <v>0</v>
      </c>
      <c r="D2211" s="64">
        <f>INDEX('2月'!$A$1:$E$301,ROW()-$B$8+2,5)</f>
        <v>0</v>
      </c>
      <c r="E2211" s="65">
        <f>DATE(設定・集計!$B$2,INT(A2211/100),A2211-INT(A2211/100)*100)</f>
        <v>43799</v>
      </c>
      <c r="F2211" t="str">
        <f t="shared" si="68"/>
        <v/>
      </c>
      <c r="G2211" t="str">
        <f t="shared" si="67"/>
        <v/>
      </c>
    </row>
    <row r="2212" spans="1:7">
      <c r="A2212" s="57">
        <f>INDEX('2月'!$A$1:$E$301,ROW()-$B$8+2,1)</f>
        <v>0</v>
      </c>
      <c r="B2212" s="55" t="str">
        <f>INDEX('2月'!$A$1:$E$301,ROW()-$B$8+2,2)&amp;IF(INDEX('2月'!$A$1:$E$3012,ROW()-$B$8+2,3)="","","／"&amp;INDEX('2月'!$A$1:$E$301,ROW()-$B$8+2,3))</f>
        <v/>
      </c>
      <c r="C2212" s="57">
        <f>INDEX('2月'!$A$1:$E$301,ROW()-$B$8+2,4)</f>
        <v>0</v>
      </c>
      <c r="D2212" s="64">
        <f>INDEX('2月'!$A$1:$E$301,ROW()-$B$8+2,5)</f>
        <v>0</v>
      </c>
      <c r="E2212" s="65">
        <f>DATE(設定・集計!$B$2,INT(A2212/100),A2212-INT(A2212/100)*100)</f>
        <v>43799</v>
      </c>
      <c r="F2212" t="str">
        <f t="shared" si="68"/>
        <v/>
      </c>
      <c r="G2212" t="str">
        <f t="shared" si="67"/>
        <v/>
      </c>
    </row>
    <row r="2213" spans="1:7">
      <c r="A2213" s="57">
        <f>INDEX('2月'!$A$1:$E$301,ROW()-$B$8+2,1)</f>
        <v>0</v>
      </c>
      <c r="B2213" s="55" t="str">
        <f>INDEX('2月'!$A$1:$E$301,ROW()-$B$8+2,2)&amp;IF(INDEX('2月'!$A$1:$E$3012,ROW()-$B$8+2,3)="","","／"&amp;INDEX('2月'!$A$1:$E$301,ROW()-$B$8+2,3))</f>
        <v/>
      </c>
      <c r="C2213" s="57">
        <f>INDEX('2月'!$A$1:$E$301,ROW()-$B$8+2,4)</f>
        <v>0</v>
      </c>
      <c r="D2213" s="64">
        <f>INDEX('2月'!$A$1:$E$301,ROW()-$B$8+2,5)</f>
        <v>0</v>
      </c>
      <c r="E2213" s="65">
        <f>DATE(設定・集計!$B$2,INT(A2213/100),A2213-INT(A2213/100)*100)</f>
        <v>43799</v>
      </c>
      <c r="F2213" t="str">
        <f t="shared" si="68"/>
        <v/>
      </c>
      <c r="G2213" t="str">
        <f t="shared" si="67"/>
        <v/>
      </c>
    </row>
    <row r="2214" spans="1:7">
      <c r="A2214" s="57">
        <f>INDEX('2月'!$A$1:$E$301,ROW()-$B$8+2,1)</f>
        <v>0</v>
      </c>
      <c r="B2214" s="55" t="str">
        <f>INDEX('2月'!$A$1:$E$301,ROW()-$B$8+2,2)&amp;IF(INDEX('2月'!$A$1:$E$3012,ROW()-$B$8+2,3)="","","／"&amp;INDEX('2月'!$A$1:$E$301,ROW()-$B$8+2,3))</f>
        <v/>
      </c>
      <c r="C2214" s="57">
        <f>INDEX('2月'!$A$1:$E$301,ROW()-$B$8+2,4)</f>
        <v>0</v>
      </c>
      <c r="D2214" s="64">
        <f>INDEX('2月'!$A$1:$E$301,ROW()-$B$8+2,5)</f>
        <v>0</v>
      </c>
      <c r="E2214" s="65">
        <f>DATE(設定・集計!$B$2,INT(A2214/100),A2214-INT(A2214/100)*100)</f>
        <v>43799</v>
      </c>
      <c r="F2214" t="str">
        <f t="shared" si="68"/>
        <v/>
      </c>
      <c r="G2214" t="str">
        <f t="shared" si="67"/>
        <v/>
      </c>
    </row>
    <row r="2215" spans="1:7">
      <c r="A2215" s="57">
        <f>INDEX('2月'!$A$1:$E$301,ROW()-$B$8+2,1)</f>
        <v>0</v>
      </c>
      <c r="B2215" s="55" t="str">
        <f>INDEX('2月'!$A$1:$E$301,ROW()-$B$8+2,2)&amp;IF(INDEX('2月'!$A$1:$E$3012,ROW()-$B$8+2,3)="","","／"&amp;INDEX('2月'!$A$1:$E$301,ROW()-$B$8+2,3))</f>
        <v/>
      </c>
      <c r="C2215" s="57">
        <f>INDEX('2月'!$A$1:$E$301,ROW()-$B$8+2,4)</f>
        <v>0</v>
      </c>
      <c r="D2215" s="64">
        <f>INDEX('2月'!$A$1:$E$301,ROW()-$B$8+2,5)</f>
        <v>0</v>
      </c>
      <c r="E2215" s="65">
        <f>DATE(設定・集計!$B$2,INT(A2215/100),A2215-INT(A2215/100)*100)</f>
        <v>43799</v>
      </c>
      <c r="F2215" t="str">
        <f t="shared" si="68"/>
        <v/>
      </c>
      <c r="G2215" t="str">
        <f t="shared" si="67"/>
        <v/>
      </c>
    </row>
    <row r="2216" spans="1:7">
      <c r="A2216" s="57">
        <f>INDEX('2月'!$A$1:$E$301,ROW()-$B$8+2,1)</f>
        <v>0</v>
      </c>
      <c r="B2216" s="55" t="str">
        <f>INDEX('2月'!$A$1:$E$301,ROW()-$B$8+2,2)&amp;IF(INDEX('2月'!$A$1:$E$3012,ROW()-$B$8+2,3)="","","／"&amp;INDEX('2月'!$A$1:$E$301,ROW()-$B$8+2,3))</f>
        <v/>
      </c>
      <c r="C2216" s="57">
        <f>INDEX('2月'!$A$1:$E$301,ROW()-$B$8+2,4)</f>
        <v>0</v>
      </c>
      <c r="D2216" s="64">
        <f>INDEX('2月'!$A$1:$E$301,ROW()-$B$8+2,5)</f>
        <v>0</v>
      </c>
      <c r="E2216" s="65">
        <f>DATE(設定・集計!$B$2,INT(A2216/100),A2216-INT(A2216/100)*100)</f>
        <v>43799</v>
      </c>
      <c r="F2216" t="str">
        <f t="shared" si="68"/>
        <v/>
      </c>
      <c r="G2216" t="str">
        <f t="shared" si="67"/>
        <v/>
      </c>
    </row>
    <row r="2217" spans="1:7">
      <c r="A2217" s="57">
        <f>INDEX('2月'!$A$1:$E$301,ROW()-$B$8+2,1)</f>
        <v>0</v>
      </c>
      <c r="B2217" s="55" t="str">
        <f>INDEX('2月'!$A$1:$E$301,ROW()-$B$8+2,2)&amp;IF(INDEX('2月'!$A$1:$E$3012,ROW()-$B$8+2,3)="","","／"&amp;INDEX('2月'!$A$1:$E$301,ROW()-$B$8+2,3))</f>
        <v/>
      </c>
      <c r="C2217" s="57">
        <f>INDEX('2月'!$A$1:$E$301,ROW()-$B$8+2,4)</f>
        <v>0</v>
      </c>
      <c r="D2217" s="64">
        <f>INDEX('2月'!$A$1:$E$301,ROW()-$B$8+2,5)</f>
        <v>0</v>
      </c>
      <c r="E2217" s="65">
        <f>DATE(設定・集計!$B$2,INT(A2217/100),A2217-INT(A2217/100)*100)</f>
        <v>43799</v>
      </c>
      <c r="F2217" t="str">
        <f t="shared" si="68"/>
        <v/>
      </c>
      <c r="G2217" t="str">
        <f t="shared" si="67"/>
        <v/>
      </c>
    </row>
    <row r="2218" spans="1:7">
      <c r="A2218" s="57">
        <f>INDEX('2月'!$A$1:$E$301,ROW()-$B$8+2,1)</f>
        <v>0</v>
      </c>
      <c r="B2218" s="55" t="str">
        <f>INDEX('2月'!$A$1:$E$301,ROW()-$B$8+2,2)&amp;IF(INDEX('2月'!$A$1:$E$3012,ROW()-$B$8+2,3)="","","／"&amp;INDEX('2月'!$A$1:$E$301,ROW()-$B$8+2,3))</f>
        <v/>
      </c>
      <c r="C2218" s="57">
        <f>INDEX('2月'!$A$1:$E$301,ROW()-$B$8+2,4)</f>
        <v>0</v>
      </c>
      <c r="D2218" s="64">
        <f>INDEX('2月'!$A$1:$E$301,ROW()-$B$8+2,5)</f>
        <v>0</v>
      </c>
      <c r="E2218" s="65">
        <f>DATE(設定・集計!$B$2,INT(A2218/100),A2218-INT(A2218/100)*100)</f>
        <v>43799</v>
      </c>
      <c r="F2218" t="str">
        <f t="shared" si="68"/>
        <v/>
      </c>
      <c r="G2218" t="str">
        <f t="shared" si="67"/>
        <v/>
      </c>
    </row>
    <row r="2219" spans="1:7">
      <c r="A2219" s="57">
        <f>INDEX('2月'!$A$1:$E$301,ROW()-$B$8+2,1)</f>
        <v>0</v>
      </c>
      <c r="B2219" s="55" t="str">
        <f>INDEX('2月'!$A$1:$E$301,ROW()-$B$8+2,2)&amp;IF(INDEX('2月'!$A$1:$E$3012,ROW()-$B$8+2,3)="","","／"&amp;INDEX('2月'!$A$1:$E$301,ROW()-$B$8+2,3))</f>
        <v/>
      </c>
      <c r="C2219" s="57">
        <f>INDEX('2月'!$A$1:$E$301,ROW()-$B$8+2,4)</f>
        <v>0</v>
      </c>
      <c r="D2219" s="64">
        <f>INDEX('2月'!$A$1:$E$301,ROW()-$B$8+2,5)</f>
        <v>0</v>
      </c>
      <c r="E2219" s="65">
        <f>DATE(設定・集計!$B$2,INT(A2219/100),A2219-INT(A2219/100)*100)</f>
        <v>43799</v>
      </c>
      <c r="F2219" t="str">
        <f t="shared" si="68"/>
        <v/>
      </c>
      <c r="G2219" t="str">
        <f t="shared" si="67"/>
        <v/>
      </c>
    </row>
    <row r="2220" spans="1:7">
      <c r="A2220" s="57">
        <f>INDEX('2月'!$A$1:$E$301,ROW()-$B$8+2,1)</f>
        <v>0</v>
      </c>
      <c r="B2220" s="55" t="str">
        <f>INDEX('2月'!$A$1:$E$301,ROW()-$B$8+2,2)&amp;IF(INDEX('2月'!$A$1:$E$3012,ROW()-$B$8+2,3)="","","／"&amp;INDEX('2月'!$A$1:$E$301,ROW()-$B$8+2,3))</f>
        <v/>
      </c>
      <c r="C2220" s="57">
        <f>INDEX('2月'!$A$1:$E$301,ROW()-$B$8+2,4)</f>
        <v>0</v>
      </c>
      <c r="D2220" s="64">
        <f>INDEX('2月'!$A$1:$E$301,ROW()-$B$8+2,5)</f>
        <v>0</v>
      </c>
      <c r="E2220" s="65">
        <f>DATE(設定・集計!$B$2,INT(A2220/100),A2220-INT(A2220/100)*100)</f>
        <v>43799</v>
      </c>
      <c r="F2220" t="str">
        <f t="shared" si="68"/>
        <v/>
      </c>
      <c r="G2220" t="str">
        <f t="shared" si="67"/>
        <v/>
      </c>
    </row>
    <row r="2221" spans="1:7">
      <c r="A2221" s="57">
        <f>INDEX('2月'!$A$1:$E$301,ROW()-$B$8+2,1)</f>
        <v>0</v>
      </c>
      <c r="B2221" s="55" t="str">
        <f>INDEX('2月'!$A$1:$E$301,ROW()-$B$8+2,2)&amp;IF(INDEX('2月'!$A$1:$E$3012,ROW()-$B$8+2,3)="","","／"&amp;INDEX('2月'!$A$1:$E$301,ROW()-$B$8+2,3))</f>
        <v/>
      </c>
      <c r="C2221" s="57">
        <f>INDEX('2月'!$A$1:$E$301,ROW()-$B$8+2,4)</f>
        <v>0</v>
      </c>
      <c r="D2221" s="64">
        <f>INDEX('2月'!$A$1:$E$301,ROW()-$B$8+2,5)</f>
        <v>0</v>
      </c>
      <c r="E2221" s="65">
        <f>DATE(設定・集計!$B$2,INT(A2221/100),A2221-INT(A2221/100)*100)</f>
        <v>43799</v>
      </c>
      <c r="F2221" t="str">
        <f t="shared" si="68"/>
        <v/>
      </c>
      <c r="G2221" t="str">
        <f t="shared" si="67"/>
        <v/>
      </c>
    </row>
    <row r="2222" spans="1:7">
      <c r="A2222" s="57">
        <f>INDEX('2月'!$A$1:$E$301,ROW()-$B$8+2,1)</f>
        <v>0</v>
      </c>
      <c r="B2222" s="55" t="str">
        <f>INDEX('2月'!$A$1:$E$301,ROW()-$B$8+2,2)&amp;IF(INDEX('2月'!$A$1:$E$3012,ROW()-$B$8+2,3)="","","／"&amp;INDEX('2月'!$A$1:$E$301,ROW()-$B$8+2,3))</f>
        <v/>
      </c>
      <c r="C2222" s="57">
        <f>INDEX('2月'!$A$1:$E$301,ROW()-$B$8+2,4)</f>
        <v>0</v>
      </c>
      <c r="D2222" s="64">
        <f>INDEX('2月'!$A$1:$E$301,ROW()-$B$8+2,5)</f>
        <v>0</v>
      </c>
      <c r="E2222" s="65">
        <f>DATE(設定・集計!$B$2,INT(A2222/100),A2222-INT(A2222/100)*100)</f>
        <v>43799</v>
      </c>
      <c r="F2222" t="str">
        <f t="shared" si="68"/>
        <v/>
      </c>
      <c r="G2222" t="str">
        <f t="shared" si="67"/>
        <v/>
      </c>
    </row>
    <row r="2223" spans="1:7">
      <c r="A2223" s="57">
        <f>INDEX('2月'!$A$1:$E$301,ROW()-$B$8+2,1)</f>
        <v>0</v>
      </c>
      <c r="B2223" s="55" t="str">
        <f>INDEX('2月'!$A$1:$E$301,ROW()-$B$8+2,2)&amp;IF(INDEX('2月'!$A$1:$E$3012,ROW()-$B$8+2,3)="","","／"&amp;INDEX('2月'!$A$1:$E$301,ROW()-$B$8+2,3))</f>
        <v/>
      </c>
      <c r="C2223" s="57">
        <f>INDEX('2月'!$A$1:$E$301,ROW()-$B$8+2,4)</f>
        <v>0</v>
      </c>
      <c r="D2223" s="64">
        <f>INDEX('2月'!$A$1:$E$301,ROW()-$B$8+2,5)</f>
        <v>0</v>
      </c>
      <c r="E2223" s="65">
        <f>DATE(設定・集計!$B$2,INT(A2223/100),A2223-INT(A2223/100)*100)</f>
        <v>43799</v>
      </c>
      <c r="F2223" t="str">
        <f t="shared" si="68"/>
        <v/>
      </c>
      <c r="G2223" t="str">
        <f t="shared" ref="G2223:G2286" si="69">IF(F2223="","",RANK(F2223,$F$46:$F$6000,1))</f>
        <v/>
      </c>
    </row>
    <row r="2224" spans="1:7">
      <c r="A2224" s="57">
        <f>INDEX('2月'!$A$1:$E$301,ROW()-$B$8+2,1)</f>
        <v>0</v>
      </c>
      <c r="B2224" s="55" t="str">
        <f>INDEX('2月'!$A$1:$E$301,ROW()-$B$8+2,2)&amp;IF(INDEX('2月'!$A$1:$E$3012,ROW()-$B$8+2,3)="","","／"&amp;INDEX('2月'!$A$1:$E$301,ROW()-$B$8+2,3))</f>
        <v/>
      </c>
      <c r="C2224" s="57">
        <f>INDEX('2月'!$A$1:$E$301,ROW()-$B$8+2,4)</f>
        <v>0</v>
      </c>
      <c r="D2224" s="64">
        <f>INDEX('2月'!$A$1:$E$301,ROW()-$B$8+2,5)</f>
        <v>0</v>
      </c>
      <c r="E2224" s="65">
        <f>DATE(設定・集計!$B$2,INT(A2224/100),A2224-INT(A2224/100)*100)</f>
        <v>43799</v>
      </c>
      <c r="F2224" t="str">
        <f t="shared" si="68"/>
        <v/>
      </c>
      <c r="G2224" t="str">
        <f t="shared" si="69"/>
        <v/>
      </c>
    </row>
    <row r="2225" spans="1:7">
      <c r="A2225" s="57">
        <f>INDEX('2月'!$A$1:$E$301,ROW()-$B$8+2,1)</f>
        <v>0</v>
      </c>
      <c r="B2225" s="55" t="str">
        <f>INDEX('2月'!$A$1:$E$301,ROW()-$B$8+2,2)&amp;IF(INDEX('2月'!$A$1:$E$3012,ROW()-$B$8+2,3)="","","／"&amp;INDEX('2月'!$A$1:$E$301,ROW()-$B$8+2,3))</f>
        <v/>
      </c>
      <c r="C2225" s="57">
        <f>INDEX('2月'!$A$1:$E$301,ROW()-$B$8+2,4)</f>
        <v>0</v>
      </c>
      <c r="D2225" s="64">
        <f>INDEX('2月'!$A$1:$E$301,ROW()-$B$8+2,5)</f>
        <v>0</v>
      </c>
      <c r="E2225" s="65">
        <f>DATE(設定・集計!$B$2,INT(A2225/100),A2225-INT(A2225/100)*100)</f>
        <v>43799</v>
      </c>
      <c r="F2225" t="str">
        <f t="shared" si="68"/>
        <v/>
      </c>
      <c r="G2225" t="str">
        <f t="shared" si="69"/>
        <v/>
      </c>
    </row>
    <row r="2226" spans="1:7">
      <c r="A2226" s="57">
        <f>INDEX('2月'!$A$1:$E$301,ROW()-$B$8+2,1)</f>
        <v>0</v>
      </c>
      <c r="B2226" s="55" t="str">
        <f>INDEX('2月'!$A$1:$E$301,ROW()-$B$8+2,2)&amp;IF(INDEX('2月'!$A$1:$E$3012,ROW()-$B$8+2,3)="","","／"&amp;INDEX('2月'!$A$1:$E$301,ROW()-$B$8+2,3))</f>
        <v/>
      </c>
      <c r="C2226" s="57">
        <f>INDEX('2月'!$A$1:$E$301,ROW()-$B$8+2,4)</f>
        <v>0</v>
      </c>
      <c r="D2226" s="64">
        <f>INDEX('2月'!$A$1:$E$301,ROW()-$B$8+2,5)</f>
        <v>0</v>
      </c>
      <c r="E2226" s="65">
        <f>DATE(設定・集計!$B$2,INT(A2226/100),A2226-INT(A2226/100)*100)</f>
        <v>43799</v>
      </c>
      <c r="F2226" t="str">
        <f t="shared" si="68"/>
        <v/>
      </c>
      <c r="G2226" t="str">
        <f t="shared" si="69"/>
        <v/>
      </c>
    </row>
    <row r="2227" spans="1:7">
      <c r="A2227" s="57">
        <f>INDEX('2月'!$A$1:$E$301,ROW()-$B$8+2,1)</f>
        <v>0</v>
      </c>
      <c r="B2227" s="55" t="str">
        <f>INDEX('2月'!$A$1:$E$301,ROW()-$B$8+2,2)&amp;IF(INDEX('2月'!$A$1:$E$3012,ROW()-$B$8+2,3)="","","／"&amp;INDEX('2月'!$A$1:$E$301,ROW()-$B$8+2,3))</f>
        <v/>
      </c>
      <c r="C2227" s="57">
        <f>INDEX('2月'!$A$1:$E$301,ROW()-$B$8+2,4)</f>
        <v>0</v>
      </c>
      <c r="D2227" s="64">
        <f>INDEX('2月'!$A$1:$E$301,ROW()-$B$8+2,5)</f>
        <v>0</v>
      </c>
      <c r="E2227" s="65">
        <f>DATE(設定・集計!$B$2,INT(A2227/100),A2227-INT(A2227/100)*100)</f>
        <v>43799</v>
      </c>
      <c r="F2227" t="str">
        <f t="shared" si="68"/>
        <v/>
      </c>
      <c r="G2227" t="str">
        <f t="shared" si="69"/>
        <v/>
      </c>
    </row>
    <row r="2228" spans="1:7">
      <c r="A2228" s="57">
        <f>INDEX('2月'!$A$1:$E$301,ROW()-$B$8+2,1)</f>
        <v>0</v>
      </c>
      <c r="B2228" s="55" t="str">
        <f>INDEX('2月'!$A$1:$E$301,ROW()-$B$8+2,2)&amp;IF(INDEX('2月'!$A$1:$E$3012,ROW()-$B$8+2,3)="","","／"&amp;INDEX('2月'!$A$1:$E$301,ROW()-$B$8+2,3))</f>
        <v/>
      </c>
      <c r="C2228" s="57">
        <f>INDEX('2月'!$A$1:$E$301,ROW()-$B$8+2,4)</f>
        <v>0</v>
      </c>
      <c r="D2228" s="64">
        <f>INDEX('2月'!$A$1:$E$301,ROW()-$B$8+2,5)</f>
        <v>0</v>
      </c>
      <c r="E2228" s="65">
        <f>DATE(設定・集計!$B$2,INT(A2228/100),A2228-INT(A2228/100)*100)</f>
        <v>43799</v>
      </c>
      <c r="F2228" t="str">
        <f t="shared" si="68"/>
        <v/>
      </c>
      <c r="G2228" t="str">
        <f t="shared" si="69"/>
        <v/>
      </c>
    </row>
    <row r="2229" spans="1:7">
      <c r="A2229" s="57">
        <f>INDEX('2月'!$A$1:$E$301,ROW()-$B$8+2,1)</f>
        <v>0</v>
      </c>
      <c r="B2229" s="55" t="str">
        <f>INDEX('2月'!$A$1:$E$301,ROW()-$B$8+2,2)&amp;IF(INDEX('2月'!$A$1:$E$3012,ROW()-$B$8+2,3)="","","／"&amp;INDEX('2月'!$A$1:$E$301,ROW()-$B$8+2,3))</f>
        <v/>
      </c>
      <c r="C2229" s="57">
        <f>INDEX('2月'!$A$1:$E$301,ROW()-$B$8+2,4)</f>
        <v>0</v>
      </c>
      <c r="D2229" s="64">
        <f>INDEX('2月'!$A$1:$E$301,ROW()-$B$8+2,5)</f>
        <v>0</v>
      </c>
      <c r="E2229" s="65">
        <f>DATE(設定・集計!$B$2,INT(A2229/100),A2229-INT(A2229/100)*100)</f>
        <v>43799</v>
      </c>
      <c r="F2229" t="str">
        <f t="shared" si="68"/>
        <v/>
      </c>
      <c r="G2229" t="str">
        <f t="shared" si="69"/>
        <v/>
      </c>
    </row>
    <row r="2230" spans="1:7">
      <c r="A2230" s="57">
        <f>INDEX('2月'!$A$1:$E$301,ROW()-$B$8+2,1)</f>
        <v>0</v>
      </c>
      <c r="B2230" s="55" t="str">
        <f>INDEX('2月'!$A$1:$E$301,ROW()-$B$8+2,2)&amp;IF(INDEX('2月'!$A$1:$E$3012,ROW()-$B$8+2,3)="","","／"&amp;INDEX('2月'!$A$1:$E$301,ROW()-$B$8+2,3))</f>
        <v/>
      </c>
      <c r="C2230" s="57">
        <f>INDEX('2月'!$A$1:$E$301,ROW()-$B$8+2,4)</f>
        <v>0</v>
      </c>
      <c r="D2230" s="64">
        <f>INDEX('2月'!$A$1:$E$301,ROW()-$B$8+2,5)</f>
        <v>0</v>
      </c>
      <c r="E2230" s="65">
        <f>DATE(設定・集計!$B$2,INT(A2230/100),A2230-INT(A2230/100)*100)</f>
        <v>43799</v>
      </c>
      <c r="F2230" t="str">
        <f t="shared" si="68"/>
        <v/>
      </c>
      <c r="G2230" t="str">
        <f t="shared" si="69"/>
        <v/>
      </c>
    </row>
    <row r="2231" spans="1:7">
      <c r="A2231" s="57">
        <f>INDEX('2月'!$A$1:$E$301,ROW()-$B$8+2,1)</f>
        <v>0</v>
      </c>
      <c r="B2231" s="55" t="str">
        <f>INDEX('2月'!$A$1:$E$301,ROW()-$B$8+2,2)&amp;IF(INDEX('2月'!$A$1:$E$3012,ROW()-$B$8+2,3)="","","／"&amp;INDEX('2月'!$A$1:$E$301,ROW()-$B$8+2,3))</f>
        <v/>
      </c>
      <c r="C2231" s="57">
        <f>INDEX('2月'!$A$1:$E$301,ROW()-$B$8+2,4)</f>
        <v>0</v>
      </c>
      <c r="D2231" s="64">
        <f>INDEX('2月'!$A$1:$E$301,ROW()-$B$8+2,5)</f>
        <v>0</v>
      </c>
      <c r="E2231" s="65">
        <f>DATE(設定・集計!$B$2,INT(A2231/100),A2231-INT(A2231/100)*100)</f>
        <v>43799</v>
      </c>
      <c r="F2231" t="str">
        <f t="shared" si="68"/>
        <v/>
      </c>
      <c r="G2231" t="str">
        <f t="shared" si="69"/>
        <v/>
      </c>
    </row>
    <row r="2232" spans="1:7">
      <c r="A2232" s="57">
        <f>INDEX('2月'!$A$1:$E$301,ROW()-$B$8+2,1)</f>
        <v>0</v>
      </c>
      <c r="B2232" s="55" t="str">
        <f>INDEX('2月'!$A$1:$E$301,ROW()-$B$8+2,2)&amp;IF(INDEX('2月'!$A$1:$E$3012,ROW()-$B$8+2,3)="","","／"&amp;INDEX('2月'!$A$1:$E$301,ROW()-$B$8+2,3))</f>
        <v/>
      </c>
      <c r="C2232" s="57">
        <f>INDEX('2月'!$A$1:$E$301,ROW()-$B$8+2,4)</f>
        <v>0</v>
      </c>
      <c r="D2232" s="64">
        <f>INDEX('2月'!$A$1:$E$301,ROW()-$B$8+2,5)</f>
        <v>0</v>
      </c>
      <c r="E2232" s="65">
        <f>DATE(設定・集計!$B$2,INT(A2232/100),A2232-INT(A2232/100)*100)</f>
        <v>43799</v>
      </c>
      <c r="F2232" t="str">
        <f t="shared" si="68"/>
        <v/>
      </c>
      <c r="G2232" t="str">
        <f t="shared" si="69"/>
        <v/>
      </c>
    </row>
    <row r="2233" spans="1:7">
      <c r="A2233" s="57">
        <f>INDEX('2月'!$A$1:$E$301,ROW()-$B$8+2,1)</f>
        <v>0</v>
      </c>
      <c r="B2233" s="55" t="str">
        <f>INDEX('2月'!$A$1:$E$301,ROW()-$B$8+2,2)&amp;IF(INDEX('2月'!$A$1:$E$3012,ROW()-$B$8+2,3)="","","／"&amp;INDEX('2月'!$A$1:$E$301,ROW()-$B$8+2,3))</f>
        <v/>
      </c>
      <c r="C2233" s="57">
        <f>INDEX('2月'!$A$1:$E$301,ROW()-$B$8+2,4)</f>
        <v>0</v>
      </c>
      <c r="D2233" s="64">
        <f>INDEX('2月'!$A$1:$E$301,ROW()-$B$8+2,5)</f>
        <v>0</v>
      </c>
      <c r="E2233" s="65">
        <f>DATE(設定・集計!$B$2,INT(A2233/100),A2233-INT(A2233/100)*100)</f>
        <v>43799</v>
      </c>
      <c r="F2233" t="str">
        <f t="shared" si="68"/>
        <v/>
      </c>
      <c r="G2233" t="str">
        <f t="shared" si="69"/>
        <v/>
      </c>
    </row>
    <row r="2234" spans="1:7">
      <c r="A2234" s="57">
        <f>INDEX('2月'!$A$1:$E$301,ROW()-$B$8+2,1)</f>
        <v>0</v>
      </c>
      <c r="B2234" s="55" t="str">
        <f>INDEX('2月'!$A$1:$E$301,ROW()-$B$8+2,2)&amp;IF(INDEX('2月'!$A$1:$E$3012,ROW()-$B$8+2,3)="","","／"&amp;INDEX('2月'!$A$1:$E$301,ROW()-$B$8+2,3))</f>
        <v/>
      </c>
      <c r="C2234" s="57">
        <f>INDEX('2月'!$A$1:$E$301,ROW()-$B$8+2,4)</f>
        <v>0</v>
      </c>
      <c r="D2234" s="64">
        <f>INDEX('2月'!$A$1:$E$301,ROW()-$B$8+2,5)</f>
        <v>0</v>
      </c>
      <c r="E2234" s="65">
        <f>DATE(設定・集計!$B$2,INT(A2234/100),A2234-INT(A2234/100)*100)</f>
        <v>43799</v>
      </c>
      <c r="F2234" t="str">
        <f t="shared" si="68"/>
        <v/>
      </c>
      <c r="G2234" t="str">
        <f t="shared" si="69"/>
        <v/>
      </c>
    </row>
    <row r="2235" spans="1:7">
      <c r="A2235" s="57">
        <f>INDEX('2月'!$A$1:$E$301,ROW()-$B$8+2,1)</f>
        <v>0</v>
      </c>
      <c r="B2235" s="55" t="str">
        <f>INDEX('2月'!$A$1:$E$301,ROW()-$B$8+2,2)&amp;IF(INDEX('2月'!$A$1:$E$3012,ROW()-$B$8+2,3)="","","／"&amp;INDEX('2月'!$A$1:$E$301,ROW()-$B$8+2,3))</f>
        <v/>
      </c>
      <c r="C2235" s="57">
        <f>INDEX('2月'!$A$1:$E$301,ROW()-$B$8+2,4)</f>
        <v>0</v>
      </c>
      <c r="D2235" s="64">
        <f>INDEX('2月'!$A$1:$E$301,ROW()-$B$8+2,5)</f>
        <v>0</v>
      </c>
      <c r="E2235" s="65">
        <f>DATE(設定・集計!$B$2,INT(A2235/100),A2235-INT(A2235/100)*100)</f>
        <v>43799</v>
      </c>
      <c r="F2235" t="str">
        <f t="shared" ref="F2235:F2298" si="70">IF(A2235=0,"",A2235*10000+ROW())</f>
        <v/>
      </c>
      <c r="G2235" t="str">
        <f t="shared" si="69"/>
        <v/>
      </c>
    </row>
    <row r="2236" spans="1:7">
      <c r="A2236" s="57">
        <f>INDEX('2月'!$A$1:$E$301,ROW()-$B$8+2,1)</f>
        <v>0</v>
      </c>
      <c r="B2236" s="55" t="str">
        <f>INDEX('2月'!$A$1:$E$301,ROW()-$B$8+2,2)&amp;IF(INDEX('2月'!$A$1:$E$3012,ROW()-$B$8+2,3)="","","／"&amp;INDEX('2月'!$A$1:$E$301,ROW()-$B$8+2,3))</f>
        <v/>
      </c>
      <c r="C2236" s="57">
        <f>INDEX('2月'!$A$1:$E$301,ROW()-$B$8+2,4)</f>
        <v>0</v>
      </c>
      <c r="D2236" s="64">
        <f>INDEX('2月'!$A$1:$E$301,ROW()-$B$8+2,5)</f>
        <v>0</v>
      </c>
      <c r="E2236" s="65">
        <f>DATE(設定・集計!$B$2,INT(A2236/100),A2236-INT(A2236/100)*100)</f>
        <v>43799</v>
      </c>
      <c r="F2236" t="str">
        <f t="shared" si="70"/>
        <v/>
      </c>
      <c r="G2236" t="str">
        <f t="shared" si="69"/>
        <v/>
      </c>
    </row>
    <row r="2237" spans="1:7">
      <c r="A2237" s="57">
        <f>INDEX('2月'!$A$1:$E$301,ROW()-$B$8+2,1)</f>
        <v>0</v>
      </c>
      <c r="B2237" s="55" t="str">
        <f>INDEX('2月'!$A$1:$E$301,ROW()-$B$8+2,2)&amp;IF(INDEX('2月'!$A$1:$E$3012,ROW()-$B$8+2,3)="","","／"&amp;INDEX('2月'!$A$1:$E$301,ROW()-$B$8+2,3))</f>
        <v/>
      </c>
      <c r="C2237" s="57">
        <f>INDEX('2月'!$A$1:$E$301,ROW()-$B$8+2,4)</f>
        <v>0</v>
      </c>
      <c r="D2237" s="64">
        <f>INDEX('2月'!$A$1:$E$301,ROW()-$B$8+2,5)</f>
        <v>0</v>
      </c>
      <c r="E2237" s="65">
        <f>DATE(設定・集計!$B$2,INT(A2237/100),A2237-INT(A2237/100)*100)</f>
        <v>43799</v>
      </c>
      <c r="F2237" t="str">
        <f t="shared" si="70"/>
        <v/>
      </c>
      <c r="G2237" t="str">
        <f t="shared" si="69"/>
        <v/>
      </c>
    </row>
    <row r="2238" spans="1:7">
      <c r="A2238" s="57">
        <f>INDEX('2月'!$A$1:$E$301,ROW()-$B$8+2,1)</f>
        <v>0</v>
      </c>
      <c r="B2238" s="55" t="str">
        <f>INDEX('2月'!$A$1:$E$301,ROW()-$B$8+2,2)&amp;IF(INDEX('2月'!$A$1:$E$3012,ROW()-$B$8+2,3)="","","／"&amp;INDEX('2月'!$A$1:$E$301,ROW()-$B$8+2,3))</f>
        <v/>
      </c>
      <c r="C2238" s="57">
        <f>INDEX('2月'!$A$1:$E$301,ROW()-$B$8+2,4)</f>
        <v>0</v>
      </c>
      <c r="D2238" s="64">
        <f>INDEX('2月'!$A$1:$E$301,ROW()-$B$8+2,5)</f>
        <v>0</v>
      </c>
      <c r="E2238" s="65">
        <f>DATE(設定・集計!$B$2,INT(A2238/100),A2238-INT(A2238/100)*100)</f>
        <v>43799</v>
      </c>
      <c r="F2238" t="str">
        <f t="shared" si="70"/>
        <v/>
      </c>
      <c r="G2238" t="str">
        <f t="shared" si="69"/>
        <v/>
      </c>
    </row>
    <row r="2239" spans="1:7">
      <c r="A2239" s="57">
        <f>INDEX('2月'!$A$1:$E$301,ROW()-$B$8+2,1)</f>
        <v>0</v>
      </c>
      <c r="B2239" s="55" t="str">
        <f>INDEX('2月'!$A$1:$E$301,ROW()-$B$8+2,2)&amp;IF(INDEX('2月'!$A$1:$E$3012,ROW()-$B$8+2,3)="","","／"&amp;INDEX('2月'!$A$1:$E$301,ROW()-$B$8+2,3))</f>
        <v/>
      </c>
      <c r="C2239" s="57">
        <f>INDEX('2月'!$A$1:$E$301,ROW()-$B$8+2,4)</f>
        <v>0</v>
      </c>
      <c r="D2239" s="64">
        <f>INDEX('2月'!$A$1:$E$301,ROW()-$B$8+2,5)</f>
        <v>0</v>
      </c>
      <c r="E2239" s="65">
        <f>DATE(設定・集計!$B$2,INT(A2239/100),A2239-INT(A2239/100)*100)</f>
        <v>43799</v>
      </c>
      <c r="F2239" t="str">
        <f t="shared" si="70"/>
        <v/>
      </c>
      <c r="G2239" t="str">
        <f t="shared" si="69"/>
        <v/>
      </c>
    </row>
    <row r="2240" spans="1:7">
      <c r="A2240" s="57">
        <f>INDEX('2月'!$A$1:$E$301,ROW()-$B$8+2,1)</f>
        <v>0</v>
      </c>
      <c r="B2240" s="55" t="str">
        <f>INDEX('2月'!$A$1:$E$301,ROW()-$B$8+2,2)&amp;IF(INDEX('2月'!$A$1:$E$3012,ROW()-$B$8+2,3)="","","／"&amp;INDEX('2月'!$A$1:$E$301,ROW()-$B$8+2,3))</f>
        <v/>
      </c>
      <c r="C2240" s="57">
        <f>INDEX('2月'!$A$1:$E$301,ROW()-$B$8+2,4)</f>
        <v>0</v>
      </c>
      <c r="D2240" s="64">
        <f>INDEX('2月'!$A$1:$E$301,ROW()-$B$8+2,5)</f>
        <v>0</v>
      </c>
      <c r="E2240" s="65">
        <f>DATE(設定・集計!$B$2,INT(A2240/100),A2240-INT(A2240/100)*100)</f>
        <v>43799</v>
      </c>
      <c r="F2240" t="str">
        <f t="shared" si="70"/>
        <v/>
      </c>
      <c r="G2240" t="str">
        <f t="shared" si="69"/>
        <v/>
      </c>
    </row>
    <row r="2241" spans="1:7">
      <c r="A2241" s="57">
        <f>INDEX('2月'!$A$1:$E$301,ROW()-$B$8+2,1)</f>
        <v>0</v>
      </c>
      <c r="B2241" s="55" t="str">
        <f>INDEX('2月'!$A$1:$E$301,ROW()-$B$8+2,2)&amp;IF(INDEX('2月'!$A$1:$E$3012,ROW()-$B$8+2,3)="","","／"&amp;INDEX('2月'!$A$1:$E$301,ROW()-$B$8+2,3))</f>
        <v/>
      </c>
      <c r="C2241" s="57">
        <f>INDEX('2月'!$A$1:$E$301,ROW()-$B$8+2,4)</f>
        <v>0</v>
      </c>
      <c r="D2241" s="64">
        <f>INDEX('2月'!$A$1:$E$301,ROW()-$B$8+2,5)</f>
        <v>0</v>
      </c>
      <c r="E2241" s="65">
        <f>DATE(設定・集計!$B$2,INT(A2241/100),A2241-INT(A2241/100)*100)</f>
        <v>43799</v>
      </c>
      <c r="F2241" t="str">
        <f t="shared" si="70"/>
        <v/>
      </c>
      <c r="G2241" t="str">
        <f t="shared" si="69"/>
        <v/>
      </c>
    </row>
    <row r="2242" spans="1:7">
      <c r="A2242" s="57">
        <f>INDEX('2月'!$A$1:$E$301,ROW()-$B$8+2,1)</f>
        <v>0</v>
      </c>
      <c r="B2242" s="55" t="str">
        <f>INDEX('2月'!$A$1:$E$301,ROW()-$B$8+2,2)&amp;IF(INDEX('2月'!$A$1:$E$3012,ROW()-$B$8+2,3)="","","／"&amp;INDEX('2月'!$A$1:$E$301,ROW()-$B$8+2,3))</f>
        <v/>
      </c>
      <c r="C2242" s="57">
        <f>INDEX('2月'!$A$1:$E$301,ROW()-$B$8+2,4)</f>
        <v>0</v>
      </c>
      <c r="D2242" s="64">
        <f>INDEX('2月'!$A$1:$E$301,ROW()-$B$8+2,5)</f>
        <v>0</v>
      </c>
      <c r="E2242" s="65">
        <f>DATE(設定・集計!$B$2,INT(A2242/100),A2242-INT(A2242/100)*100)</f>
        <v>43799</v>
      </c>
      <c r="F2242" t="str">
        <f t="shared" si="70"/>
        <v/>
      </c>
      <c r="G2242" t="str">
        <f t="shared" si="69"/>
        <v/>
      </c>
    </row>
    <row r="2243" spans="1:7">
      <c r="A2243" s="57">
        <f>INDEX('2月'!$A$1:$E$301,ROW()-$B$8+2,1)</f>
        <v>0</v>
      </c>
      <c r="B2243" s="55" t="str">
        <f>INDEX('2月'!$A$1:$E$301,ROW()-$B$8+2,2)&amp;IF(INDEX('2月'!$A$1:$E$3012,ROW()-$B$8+2,3)="","","／"&amp;INDEX('2月'!$A$1:$E$301,ROW()-$B$8+2,3))</f>
        <v/>
      </c>
      <c r="C2243" s="57">
        <f>INDEX('2月'!$A$1:$E$301,ROW()-$B$8+2,4)</f>
        <v>0</v>
      </c>
      <c r="D2243" s="64">
        <f>INDEX('2月'!$A$1:$E$301,ROW()-$B$8+2,5)</f>
        <v>0</v>
      </c>
      <c r="E2243" s="65">
        <f>DATE(設定・集計!$B$2,INT(A2243/100),A2243-INT(A2243/100)*100)</f>
        <v>43799</v>
      </c>
      <c r="F2243" t="str">
        <f t="shared" si="70"/>
        <v/>
      </c>
      <c r="G2243" t="str">
        <f t="shared" si="69"/>
        <v/>
      </c>
    </row>
    <row r="2244" spans="1:7">
      <c r="A2244" s="57">
        <f>INDEX('2月'!$A$1:$E$301,ROW()-$B$8+2,1)</f>
        <v>0</v>
      </c>
      <c r="B2244" s="55" t="str">
        <f>INDEX('2月'!$A$1:$E$301,ROW()-$B$8+2,2)&amp;IF(INDEX('2月'!$A$1:$E$3012,ROW()-$B$8+2,3)="","","／"&amp;INDEX('2月'!$A$1:$E$301,ROW()-$B$8+2,3))</f>
        <v/>
      </c>
      <c r="C2244" s="57">
        <f>INDEX('2月'!$A$1:$E$301,ROW()-$B$8+2,4)</f>
        <v>0</v>
      </c>
      <c r="D2244" s="64">
        <f>INDEX('2月'!$A$1:$E$301,ROW()-$B$8+2,5)</f>
        <v>0</v>
      </c>
      <c r="E2244" s="65">
        <f>DATE(設定・集計!$B$2,INT(A2244/100),A2244-INT(A2244/100)*100)</f>
        <v>43799</v>
      </c>
      <c r="F2244" t="str">
        <f t="shared" si="70"/>
        <v/>
      </c>
      <c r="G2244" t="str">
        <f t="shared" si="69"/>
        <v/>
      </c>
    </row>
    <row r="2245" spans="1:7">
      <c r="A2245" s="57">
        <f>INDEX('2月'!$A$1:$E$301,ROW()-$B$8+2,1)</f>
        <v>0</v>
      </c>
      <c r="B2245" s="55" t="str">
        <f>INDEX('2月'!$A$1:$E$301,ROW()-$B$8+2,2)&amp;IF(INDEX('2月'!$A$1:$E$3012,ROW()-$B$8+2,3)="","","／"&amp;INDEX('2月'!$A$1:$E$301,ROW()-$B$8+2,3))</f>
        <v/>
      </c>
      <c r="C2245" s="57">
        <f>INDEX('2月'!$A$1:$E$301,ROW()-$B$8+2,4)</f>
        <v>0</v>
      </c>
      <c r="D2245" s="64">
        <f>INDEX('2月'!$A$1:$E$301,ROW()-$B$8+2,5)</f>
        <v>0</v>
      </c>
      <c r="E2245" s="65">
        <f>DATE(設定・集計!$B$2,INT(A2245/100),A2245-INT(A2245/100)*100)</f>
        <v>43799</v>
      </c>
      <c r="F2245" t="str">
        <f t="shared" si="70"/>
        <v/>
      </c>
      <c r="G2245" t="str">
        <f t="shared" si="69"/>
        <v/>
      </c>
    </row>
    <row r="2246" spans="1:7">
      <c r="A2246" s="57">
        <f>INDEX('2月'!$A$1:$E$301,ROW()-$B$8+2,1)</f>
        <v>0</v>
      </c>
      <c r="B2246" s="55" t="str">
        <f>INDEX('2月'!$A$1:$E$301,ROW()-$B$8+2,2)&amp;IF(INDEX('2月'!$A$1:$E$3012,ROW()-$B$8+2,3)="","","／"&amp;INDEX('2月'!$A$1:$E$301,ROW()-$B$8+2,3))</f>
        <v/>
      </c>
      <c r="C2246" s="57">
        <f>INDEX('2月'!$A$1:$E$301,ROW()-$B$8+2,4)</f>
        <v>0</v>
      </c>
      <c r="D2246" s="64">
        <f>INDEX('2月'!$A$1:$E$301,ROW()-$B$8+2,5)</f>
        <v>0</v>
      </c>
      <c r="E2246" s="65">
        <f>DATE(設定・集計!$B$2,INT(A2246/100),A2246-INT(A2246/100)*100)</f>
        <v>43799</v>
      </c>
      <c r="F2246" t="str">
        <f t="shared" si="70"/>
        <v/>
      </c>
      <c r="G2246" t="str">
        <f t="shared" si="69"/>
        <v/>
      </c>
    </row>
    <row r="2247" spans="1:7">
      <c r="A2247" s="57">
        <f>INDEX('2月'!$A$1:$E$301,ROW()-$B$8+2,1)</f>
        <v>0</v>
      </c>
      <c r="B2247" s="55" t="str">
        <f>INDEX('2月'!$A$1:$E$301,ROW()-$B$8+2,2)&amp;IF(INDEX('2月'!$A$1:$E$3012,ROW()-$B$8+2,3)="","","／"&amp;INDEX('2月'!$A$1:$E$301,ROW()-$B$8+2,3))</f>
        <v/>
      </c>
      <c r="C2247" s="57">
        <f>INDEX('2月'!$A$1:$E$301,ROW()-$B$8+2,4)</f>
        <v>0</v>
      </c>
      <c r="D2247" s="64">
        <f>INDEX('2月'!$A$1:$E$301,ROW()-$B$8+2,5)</f>
        <v>0</v>
      </c>
      <c r="E2247" s="65">
        <f>DATE(設定・集計!$B$2,INT(A2247/100),A2247-INT(A2247/100)*100)</f>
        <v>43799</v>
      </c>
      <c r="F2247" t="str">
        <f t="shared" si="70"/>
        <v/>
      </c>
      <c r="G2247" t="str">
        <f t="shared" si="69"/>
        <v/>
      </c>
    </row>
    <row r="2248" spans="1:7">
      <c r="A2248" s="57">
        <f>INDEX('2月'!$A$1:$E$301,ROW()-$B$8+2,1)</f>
        <v>0</v>
      </c>
      <c r="B2248" s="55" t="str">
        <f>INDEX('2月'!$A$1:$E$301,ROW()-$B$8+2,2)&amp;IF(INDEX('2月'!$A$1:$E$3012,ROW()-$B$8+2,3)="","","／"&amp;INDEX('2月'!$A$1:$E$301,ROW()-$B$8+2,3))</f>
        <v/>
      </c>
      <c r="C2248" s="57">
        <f>INDEX('2月'!$A$1:$E$301,ROW()-$B$8+2,4)</f>
        <v>0</v>
      </c>
      <c r="D2248" s="64">
        <f>INDEX('2月'!$A$1:$E$301,ROW()-$B$8+2,5)</f>
        <v>0</v>
      </c>
      <c r="E2248" s="65">
        <f>DATE(設定・集計!$B$2,INT(A2248/100),A2248-INT(A2248/100)*100)</f>
        <v>43799</v>
      </c>
      <c r="F2248" t="str">
        <f t="shared" si="70"/>
        <v/>
      </c>
      <c r="G2248" t="str">
        <f t="shared" si="69"/>
        <v/>
      </c>
    </row>
    <row r="2249" spans="1:7">
      <c r="A2249" s="57">
        <f>INDEX('2月'!$A$1:$E$301,ROW()-$B$8+2,1)</f>
        <v>0</v>
      </c>
      <c r="B2249" s="55" t="str">
        <f>INDEX('2月'!$A$1:$E$301,ROW()-$B$8+2,2)&amp;IF(INDEX('2月'!$A$1:$E$3012,ROW()-$B$8+2,3)="","","／"&amp;INDEX('2月'!$A$1:$E$301,ROW()-$B$8+2,3))</f>
        <v/>
      </c>
      <c r="C2249" s="57">
        <f>INDEX('2月'!$A$1:$E$301,ROW()-$B$8+2,4)</f>
        <v>0</v>
      </c>
      <c r="D2249" s="64">
        <f>INDEX('2月'!$A$1:$E$301,ROW()-$B$8+2,5)</f>
        <v>0</v>
      </c>
      <c r="E2249" s="65">
        <f>DATE(設定・集計!$B$2,INT(A2249/100),A2249-INT(A2249/100)*100)</f>
        <v>43799</v>
      </c>
      <c r="F2249" t="str">
        <f t="shared" si="70"/>
        <v/>
      </c>
      <c r="G2249" t="str">
        <f t="shared" si="69"/>
        <v/>
      </c>
    </row>
    <row r="2250" spans="1:7">
      <c r="A2250" s="57">
        <f>INDEX('2月'!$A$1:$E$301,ROW()-$B$8+2,1)</f>
        <v>0</v>
      </c>
      <c r="B2250" s="55" t="str">
        <f>INDEX('2月'!$A$1:$E$301,ROW()-$B$8+2,2)&amp;IF(INDEX('2月'!$A$1:$E$3012,ROW()-$B$8+2,3)="","","／"&amp;INDEX('2月'!$A$1:$E$301,ROW()-$B$8+2,3))</f>
        <v/>
      </c>
      <c r="C2250" s="57">
        <f>INDEX('2月'!$A$1:$E$301,ROW()-$B$8+2,4)</f>
        <v>0</v>
      </c>
      <c r="D2250" s="64">
        <f>INDEX('2月'!$A$1:$E$301,ROW()-$B$8+2,5)</f>
        <v>0</v>
      </c>
      <c r="E2250" s="65">
        <f>DATE(設定・集計!$B$2,INT(A2250/100),A2250-INT(A2250/100)*100)</f>
        <v>43799</v>
      </c>
      <c r="F2250" t="str">
        <f t="shared" si="70"/>
        <v/>
      </c>
      <c r="G2250" t="str">
        <f t="shared" si="69"/>
        <v/>
      </c>
    </row>
    <row r="2251" spans="1:7">
      <c r="A2251" s="57">
        <f>INDEX('2月'!$A$1:$E$301,ROW()-$B$8+2,1)</f>
        <v>0</v>
      </c>
      <c r="B2251" s="55" t="str">
        <f>INDEX('2月'!$A$1:$E$301,ROW()-$B$8+2,2)&amp;IF(INDEX('2月'!$A$1:$E$3012,ROW()-$B$8+2,3)="","","／"&amp;INDEX('2月'!$A$1:$E$301,ROW()-$B$8+2,3))</f>
        <v/>
      </c>
      <c r="C2251" s="57">
        <f>INDEX('2月'!$A$1:$E$301,ROW()-$B$8+2,4)</f>
        <v>0</v>
      </c>
      <c r="D2251" s="64">
        <f>INDEX('2月'!$A$1:$E$301,ROW()-$B$8+2,5)</f>
        <v>0</v>
      </c>
      <c r="E2251" s="65">
        <f>DATE(設定・集計!$B$2,INT(A2251/100),A2251-INT(A2251/100)*100)</f>
        <v>43799</v>
      </c>
      <c r="F2251" t="str">
        <f t="shared" si="70"/>
        <v/>
      </c>
      <c r="G2251" t="str">
        <f t="shared" si="69"/>
        <v/>
      </c>
    </row>
    <row r="2252" spans="1:7">
      <c r="A2252" s="57">
        <f>INDEX('2月'!$A$1:$E$301,ROW()-$B$8+2,1)</f>
        <v>0</v>
      </c>
      <c r="B2252" s="55" t="str">
        <f>INDEX('2月'!$A$1:$E$301,ROW()-$B$8+2,2)&amp;IF(INDEX('2月'!$A$1:$E$3012,ROW()-$B$8+2,3)="","","／"&amp;INDEX('2月'!$A$1:$E$301,ROW()-$B$8+2,3))</f>
        <v/>
      </c>
      <c r="C2252" s="57">
        <f>INDEX('2月'!$A$1:$E$301,ROW()-$B$8+2,4)</f>
        <v>0</v>
      </c>
      <c r="D2252" s="64">
        <f>INDEX('2月'!$A$1:$E$301,ROW()-$B$8+2,5)</f>
        <v>0</v>
      </c>
      <c r="E2252" s="65">
        <f>DATE(設定・集計!$B$2,INT(A2252/100),A2252-INT(A2252/100)*100)</f>
        <v>43799</v>
      </c>
      <c r="F2252" t="str">
        <f t="shared" si="70"/>
        <v/>
      </c>
      <c r="G2252" t="str">
        <f t="shared" si="69"/>
        <v/>
      </c>
    </row>
    <row r="2253" spans="1:7">
      <c r="A2253" s="57">
        <f>INDEX('2月'!$A$1:$E$301,ROW()-$B$8+2,1)</f>
        <v>0</v>
      </c>
      <c r="B2253" s="55" t="str">
        <f>INDEX('2月'!$A$1:$E$301,ROW()-$B$8+2,2)&amp;IF(INDEX('2月'!$A$1:$E$3012,ROW()-$B$8+2,3)="","","／"&amp;INDEX('2月'!$A$1:$E$301,ROW()-$B$8+2,3))</f>
        <v/>
      </c>
      <c r="C2253" s="57">
        <f>INDEX('2月'!$A$1:$E$301,ROW()-$B$8+2,4)</f>
        <v>0</v>
      </c>
      <c r="D2253" s="64">
        <f>INDEX('2月'!$A$1:$E$301,ROW()-$B$8+2,5)</f>
        <v>0</v>
      </c>
      <c r="E2253" s="65">
        <f>DATE(設定・集計!$B$2,INT(A2253/100),A2253-INT(A2253/100)*100)</f>
        <v>43799</v>
      </c>
      <c r="F2253" t="str">
        <f t="shared" si="70"/>
        <v/>
      </c>
      <c r="G2253" t="str">
        <f t="shared" si="69"/>
        <v/>
      </c>
    </row>
    <row r="2254" spans="1:7">
      <c r="A2254" s="57">
        <f>INDEX('2月'!$A$1:$E$301,ROW()-$B$8+2,1)</f>
        <v>0</v>
      </c>
      <c r="B2254" s="55" t="str">
        <f>INDEX('2月'!$A$1:$E$301,ROW()-$B$8+2,2)&amp;IF(INDEX('2月'!$A$1:$E$3012,ROW()-$B$8+2,3)="","","／"&amp;INDEX('2月'!$A$1:$E$301,ROW()-$B$8+2,3))</f>
        <v/>
      </c>
      <c r="C2254" s="57">
        <f>INDEX('2月'!$A$1:$E$301,ROW()-$B$8+2,4)</f>
        <v>0</v>
      </c>
      <c r="D2254" s="64">
        <f>INDEX('2月'!$A$1:$E$301,ROW()-$B$8+2,5)</f>
        <v>0</v>
      </c>
      <c r="E2254" s="65">
        <f>DATE(設定・集計!$B$2,INT(A2254/100),A2254-INT(A2254/100)*100)</f>
        <v>43799</v>
      </c>
      <c r="F2254" t="str">
        <f t="shared" si="70"/>
        <v/>
      </c>
      <c r="G2254" t="str">
        <f t="shared" si="69"/>
        <v/>
      </c>
    </row>
    <row r="2255" spans="1:7">
      <c r="A2255" s="57">
        <f>INDEX('2月'!$A$1:$E$301,ROW()-$B$8+2,1)</f>
        <v>0</v>
      </c>
      <c r="B2255" s="55" t="str">
        <f>INDEX('2月'!$A$1:$E$301,ROW()-$B$8+2,2)&amp;IF(INDEX('2月'!$A$1:$E$3012,ROW()-$B$8+2,3)="","","／"&amp;INDEX('2月'!$A$1:$E$301,ROW()-$B$8+2,3))</f>
        <v/>
      </c>
      <c r="C2255" s="57">
        <f>INDEX('2月'!$A$1:$E$301,ROW()-$B$8+2,4)</f>
        <v>0</v>
      </c>
      <c r="D2255" s="64">
        <f>INDEX('2月'!$A$1:$E$301,ROW()-$B$8+2,5)</f>
        <v>0</v>
      </c>
      <c r="E2255" s="65">
        <f>DATE(設定・集計!$B$2,INT(A2255/100),A2255-INT(A2255/100)*100)</f>
        <v>43799</v>
      </c>
      <c r="F2255" t="str">
        <f t="shared" si="70"/>
        <v/>
      </c>
      <c r="G2255" t="str">
        <f t="shared" si="69"/>
        <v/>
      </c>
    </row>
    <row r="2256" spans="1:7">
      <c r="A2256" s="57">
        <f>INDEX('2月'!$A$1:$E$301,ROW()-$B$8+2,1)</f>
        <v>0</v>
      </c>
      <c r="B2256" s="55" t="str">
        <f>INDEX('2月'!$A$1:$E$301,ROW()-$B$8+2,2)&amp;IF(INDEX('2月'!$A$1:$E$3012,ROW()-$B$8+2,3)="","","／"&amp;INDEX('2月'!$A$1:$E$301,ROW()-$B$8+2,3))</f>
        <v/>
      </c>
      <c r="C2256" s="57">
        <f>INDEX('2月'!$A$1:$E$301,ROW()-$B$8+2,4)</f>
        <v>0</v>
      </c>
      <c r="D2256" s="64">
        <f>INDEX('2月'!$A$1:$E$301,ROW()-$B$8+2,5)</f>
        <v>0</v>
      </c>
      <c r="E2256" s="65">
        <f>DATE(設定・集計!$B$2,INT(A2256/100),A2256-INT(A2256/100)*100)</f>
        <v>43799</v>
      </c>
      <c r="F2256" t="str">
        <f t="shared" si="70"/>
        <v/>
      </c>
      <c r="G2256" t="str">
        <f t="shared" si="69"/>
        <v/>
      </c>
    </row>
    <row r="2257" spans="1:7">
      <c r="A2257" s="57">
        <f>INDEX('2月'!$A$1:$E$301,ROW()-$B$8+2,1)</f>
        <v>0</v>
      </c>
      <c r="B2257" s="55" t="str">
        <f>INDEX('2月'!$A$1:$E$301,ROW()-$B$8+2,2)&amp;IF(INDEX('2月'!$A$1:$E$3012,ROW()-$B$8+2,3)="","","／"&amp;INDEX('2月'!$A$1:$E$301,ROW()-$B$8+2,3))</f>
        <v/>
      </c>
      <c r="C2257" s="57">
        <f>INDEX('2月'!$A$1:$E$301,ROW()-$B$8+2,4)</f>
        <v>0</v>
      </c>
      <c r="D2257" s="64">
        <f>INDEX('2月'!$A$1:$E$301,ROW()-$B$8+2,5)</f>
        <v>0</v>
      </c>
      <c r="E2257" s="65">
        <f>DATE(設定・集計!$B$2,INT(A2257/100),A2257-INT(A2257/100)*100)</f>
        <v>43799</v>
      </c>
      <c r="F2257" t="str">
        <f t="shared" si="70"/>
        <v/>
      </c>
      <c r="G2257" t="str">
        <f t="shared" si="69"/>
        <v/>
      </c>
    </row>
    <row r="2258" spans="1:7">
      <c r="A2258" s="57">
        <f>INDEX('2月'!$A$1:$E$301,ROW()-$B$8+2,1)</f>
        <v>0</v>
      </c>
      <c r="B2258" s="55" t="str">
        <f>INDEX('2月'!$A$1:$E$301,ROW()-$B$8+2,2)&amp;IF(INDEX('2月'!$A$1:$E$3012,ROW()-$B$8+2,3)="","","／"&amp;INDEX('2月'!$A$1:$E$301,ROW()-$B$8+2,3))</f>
        <v/>
      </c>
      <c r="C2258" s="57">
        <f>INDEX('2月'!$A$1:$E$301,ROW()-$B$8+2,4)</f>
        <v>0</v>
      </c>
      <c r="D2258" s="64">
        <f>INDEX('2月'!$A$1:$E$301,ROW()-$B$8+2,5)</f>
        <v>0</v>
      </c>
      <c r="E2258" s="65">
        <f>DATE(設定・集計!$B$2,INT(A2258/100),A2258-INT(A2258/100)*100)</f>
        <v>43799</v>
      </c>
      <c r="F2258" t="str">
        <f t="shared" si="70"/>
        <v/>
      </c>
      <c r="G2258" t="str">
        <f t="shared" si="69"/>
        <v/>
      </c>
    </row>
    <row r="2259" spans="1:7">
      <c r="A2259" s="57">
        <f>INDEX('2月'!$A$1:$E$301,ROW()-$B$8+2,1)</f>
        <v>0</v>
      </c>
      <c r="B2259" s="55" t="str">
        <f>INDEX('2月'!$A$1:$E$301,ROW()-$B$8+2,2)&amp;IF(INDEX('2月'!$A$1:$E$3012,ROW()-$B$8+2,3)="","","／"&amp;INDEX('2月'!$A$1:$E$301,ROW()-$B$8+2,3))</f>
        <v/>
      </c>
      <c r="C2259" s="57">
        <f>INDEX('2月'!$A$1:$E$301,ROW()-$B$8+2,4)</f>
        <v>0</v>
      </c>
      <c r="D2259" s="64">
        <f>INDEX('2月'!$A$1:$E$301,ROW()-$B$8+2,5)</f>
        <v>0</v>
      </c>
      <c r="E2259" s="65">
        <f>DATE(設定・集計!$B$2,INT(A2259/100),A2259-INT(A2259/100)*100)</f>
        <v>43799</v>
      </c>
      <c r="F2259" t="str">
        <f t="shared" si="70"/>
        <v/>
      </c>
      <c r="G2259" t="str">
        <f t="shared" si="69"/>
        <v/>
      </c>
    </row>
    <row r="2260" spans="1:7">
      <c r="A2260" s="57">
        <f>INDEX('2月'!$A$1:$E$301,ROW()-$B$8+2,1)</f>
        <v>0</v>
      </c>
      <c r="B2260" s="55" t="str">
        <f>INDEX('2月'!$A$1:$E$301,ROW()-$B$8+2,2)&amp;IF(INDEX('2月'!$A$1:$E$3012,ROW()-$B$8+2,3)="","","／"&amp;INDEX('2月'!$A$1:$E$301,ROW()-$B$8+2,3))</f>
        <v/>
      </c>
      <c r="C2260" s="57">
        <f>INDEX('2月'!$A$1:$E$301,ROW()-$B$8+2,4)</f>
        <v>0</v>
      </c>
      <c r="D2260" s="64">
        <f>INDEX('2月'!$A$1:$E$301,ROW()-$B$8+2,5)</f>
        <v>0</v>
      </c>
      <c r="E2260" s="65">
        <f>DATE(設定・集計!$B$2,INT(A2260/100),A2260-INT(A2260/100)*100)</f>
        <v>43799</v>
      </c>
      <c r="F2260" t="str">
        <f t="shared" si="70"/>
        <v/>
      </c>
      <c r="G2260" t="str">
        <f t="shared" si="69"/>
        <v/>
      </c>
    </row>
    <row r="2261" spans="1:7">
      <c r="A2261" s="57">
        <f>INDEX('2月'!$A$1:$E$301,ROW()-$B$8+2,1)</f>
        <v>0</v>
      </c>
      <c r="B2261" s="55" t="str">
        <f>INDEX('2月'!$A$1:$E$301,ROW()-$B$8+2,2)&amp;IF(INDEX('2月'!$A$1:$E$3012,ROW()-$B$8+2,3)="","","／"&amp;INDEX('2月'!$A$1:$E$301,ROW()-$B$8+2,3))</f>
        <v/>
      </c>
      <c r="C2261" s="57">
        <f>INDEX('2月'!$A$1:$E$301,ROW()-$B$8+2,4)</f>
        <v>0</v>
      </c>
      <c r="D2261" s="64">
        <f>INDEX('2月'!$A$1:$E$301,ROW()-$B$8+2,5)</f>
        <v>0</v>
      </c>
      <c r="E2261" s="65">
        <f>DATE(設定・集計!$B$2,INT(A2261/100),A2261-INT(A2261/100)*100)</f>
        <v>43799</v>
      </c>
      <c r="F2261" t="str">
        <f t="shared" si="70"/>
        <v/>
      </c>
      <c r="G2261" t="str">
        <f t="shared" si="69"/>
        <v/>
      </c>
    </row>
    <row r="2262" spans="1:7">
      <c r="A2262" s="57">
        <f>INDEX('2月'!$A$1:$E$301,ROW()-$B$8+2,1)</f>
        <v>0</v>
      </c>
      <c r="B2262" s="55" t="str">
        <f>INDEX('2月'!$A$1:$E$301,ROW()-$B$8+2,2)&amp;IF(INDEX('2月'!$A$1:$E$3012,ROW()-$B$8+2,3)="","","／"&amp;INDEX('2月'!$A$1:$E$301,ROW()-$B$8+2,3))</f>
        <v/>
      </c>
      <c r="C2262" s="57">
        <f>INDEX('2月'!$A$1:$E$301,ROW()-$B$8+2,4)</f>
        <v>0</v>
      </c>
      <c r="D2262" s="64">
        <f>INDEX('2月'!$A$1:$E$301,ROW()-$B$8+2,5)</f>
        <v>0</v>
      </c>
      <c r="E2262" s="65">
        <f>DATE(設定・集計!$B$2,INT(A2262/100),A2262-INT(A2262/100)*100)</f>
        <v>43799</v>
      </c>
      <c r="F2262" t="str">
        <f t="shared" si="70"/>
        <v/>
      </c>
      <c r="G2262" t="str">
        <f t="shared" si="69"/>
        <v/>
      </c>
    </row>
    <row r="2263" spans="1:7">
      <c r="A2263" s="57">
        <f>INDEX('2月'!$A$1:$E$301,ROW()-$B$8+2,1)</f>
        <v>0</v>
      </c>
      <c r="B2263" s="55" t="str">
        <f>INDEX('2月'!$A$1:$E$301,ROW()-$B$8+2,2)&amp;IF(INDEX('2月'!$A$1:$E$3012,ROW()-$B$8+2,3)="","","／"&amp;INDEX('2月'!$A$1:$E$301,ROW()-$B$8+2,3))</f>
        <v/>
      </c>
      <c r="C2263" s="57">
        <f>INDEX('2月'!$A$1:$E$301,ROW()-$B$8+2,4)</f>
        <v>0</v>
      </c>
      <c r="D2263" s="64">
        <f>INDEX('2月'!$A$1:$E$301,ROW()-$B$8+2,5)</f>
        <v>0</v>
      </c>
      <c r="E2263" s="65">
        <f>DATE(設定・集計!$B$2,INT(A2263/100),A2263-INT(A2263/100)*100)</f>
        <v>43799</v>
      </c>
      <c r="F2263" t="str">
        <f t="shared" si="70"/>
        <v/>
      </c>
      <c r="G2263" t="str">
        <f t="shared" si="69"/>
        <v/>
      </c>
    </row>
    <row r="2264" spans="1:7">
      <c r="A2264" s="57">
        <f>INDEX('2月'!$A$1:$E$301,ROW()-$B$8+2,1)</f>
        <v>0</v>
      </c>
      <c r="B2264" s="55" t="str">
        <f>INDEX('2月'!$A$1:$E$301,ROW()-$B$8+2,2)&amp;IF(INDEX('2月'!$A$1:$E$3012,ROW()-$B$8+2,3)="","","／"&amp;INDEX('2月'!$A$1:$E$301,ROW()-$B$8+2,3))</f>
        <v/>
      </c>
      <c r="C2264" s="57">
        <f>INDEX('2月'!$A$1:$E$301,ROW()-$B$8+2,4)</f>
        <v>0</v>
      </c>
      <c r="D2264" s="64">
        <f>INDEX('2月'!$A$1:$E$301,ROW()-$B$8+2,5)</f>
        <v>0</v>
      </c>
      <c r="E2264" s="65">
        <f>DATE(設定・集計!$B$2,INT(A2264/100),A2264-INT(A2264/100)*100)</f>
        <v>43799</v>
      </c>
      <c r="F2264" t="str">
        <f t="shared" si="70"/>
        <v/>
      </c>
      <c r="G2264" t="str">
        <f t="shared" si="69"/>
        <v/>
      </c>
    </row>
    <row r="2265" spans="1:7">
      <c r="A2265" s="57">
        <f>INDEX('2月'!$A$1:$E$301,ROW()-$B$8+2,1)</f>
        <v>0</v>
      </c>
      <c r="B2265" s="55" t="str">
        <f>INDEX('2月'!$A$1:$E$301,ROW()-$B$8+2,2)&amp;IF(INDEX('2月'!$A$1:$E$3012,ROW()-$B$8+2,3)="","","／"&amp;INDEX('2月'!$A$1:$E$301,ROW()-$B$8+2,3))</f>
        <v/>
      </c>
      <c r="C2265" s="57">
        <f>INDEX('2月'!$A$1:$E$301,ROW()-$B$8+2,4)</f>
        <v>0</v>
      </c>
      <c r="D2265" s="64">
        <f>INDEX('2月'!$A$1:$E$301,ROW()-$B$8+2,5)</f>
        <v>0</v>
      </c>
      <c r="E2265" s="65">
        <f>DATE(設定・集計!$B$2,INT(A2265/100),A2265-INT(A2265/100)*100)</f>
        <v>43799</v>
      </c>
      <c r="F2265" t="str">
        <f t="shared" si="70"/>
        <v/>
      </c>
      <c r="G2265" t="str">
        <f t="shared" si="69"/>
        <v/>
      </c>
    </row>
    <row r="2266" spans="1:7">
      <c r="A2266" s="57">
        <f>INDEX('2月'!$A$1:$E$301,ROW()-$B$8+2,1)</f>
        <v>0</v>
      </c>
      <c r="B2266" s="55" t="str">
        <f>INDEX('2月'!$A$1:$E$301,ROW()-$B$8+2,2)&amp;IF(INDEX('2月'!$A$1:$E$3012,ROW()-$B$8+2,3)="","","／"&amp;INDEX('2月'!$A$1:$E$301,ROW()-$B$8+2,3))</f>
        <v/>
      </c>
      <c r="C2266" s="57">
        <f>INDEX('2月'!$A$1:$E$301,ROW()-$B$8+2,4)</f>
        <v>0</v>
      </c>
      <c r="D2266" s="64">
        <f>INDEX('2月'!$A$1:$E$301,ROW()-$B$8+2,5)</f>
        <v>0</v>
      </c>
      <c r="E2266" s="65">
        <f>DATE(設定・集計!$B$2,INT(A2266/100),A2266-INT(A2266/100)*100)</f>
        <v>43799</v>
      </c>
      <c r="F2266" t="str">
        <f t="shared" si="70"/>
        <v/>
      </c>
      <c r="G2266" t="str">
        <f t="shared" si="69"/>
        <v/>
      </c>
    </row>
    <row r="2267" spans="1:7">
      <c r="A2267" s="57">
        <f>INDEX('2月'!$A$1:$E$301,ROW()-$B$8+2,1)</f>
        <v>0</v>
      </c>
      <c r="B2267" s="55" t="str">
        <f>INDEX('2月'!$A$1:$E$301,ROW()-$B$8+2,2)&amp;IF(INDEX('2月'!$A$1:$E$3012,ROW()-$B$8+2,3)="","","／"&amp;INDEX('2月'!$A$1:$E$301,ROW()-$B$8+2,3))</f>
        <v/>
      </c>
      <c r="C2267" s="57">
        <f>INDEX('2月'!$A$1:$E$301,ROW()-$B$8+2,4)</f>
        <v>0</v>
      </c>
      <c r="D2267" s="64">
        <f>INDEX('2月'!$A$1:$E$301,ROW()-$B$8+2,5)</f>
        <v>0</v>
      </c>
      <c r="E2267" s="65">
        <f>DATE(設定・集計!$B$2,INT(A2267/100),A2267-INT(A2267/100)*100)</f>
        <v>43799</v>
      </c>
      <c r="F2267" t="str">
        <f t="shared" si="70"/>
        <v/>
      </c>
      <c r="G2267" t="str">
        <f t="shared" si="69"/>
        <v/>
      </c>
    </row>
    <row r="2268" spans="1:7">
      <c r="A2268" s="57">
        <f>INDEX('2月'!$A$1:$E$301,ROW()-$B$8+2,1)</f>
        <v>0</v>
      </c>
      <c r="B2268" s="55" t="str">
        <f>INDEX('2月'!$A$1:$E$301,ROW()-$B$8+2,2)&amp;IF(INDEX('2月'!$A$1:$E$3012,ROW()-$B$8+2,3)="","","／"&amp;INDEX('2月'!$A$1:$E$301,ROW()-$B$8+2,3))</f>
        <v/>
      </c>
      <c r="C2268" s="57">
        <f>INDEX('2月'!$A$1:$E$301,ROW()-$B$8+2,4)</f>
        <v>0</v>
      </c>
      <c r="D2268" s="64">
        <f>INDEX('2月'!$A$1:$E$301,ROW()-$B$8+2,5)</f>
        <v>0</v>
      </c>
      <c r="E2268" s="65">
        <f>DATE(設定・集計!$B$2,INT(A2268/100),A2268-INT(A2268/100)*100)</f>
        <v>43799</v>
      </c>
      <c r="F2268" t="str">
        <f t="shared" si="70"/>
        <v/>
      </c>
      <c r="G2268" t="str">
        <f t="shared" si="69"/>
        <v/>
      </c>
    </row>
    <row r="2269" spans="1:7">
      <c r="A2269" s="57">
        <f>INDEX('2月'!$A$1:$E$301,ROW()-$B$8+2,1)</f>
        <v>0</v>
      </c>
      <c r="B2269" s="55" t="str">
        <f>INDEX('2月'!$A$1:$E$301,ROW()-$B$8+2,2)&amp;IF(INDEX('2月'!$A$1:$E$3012,ROW()-$B$8+2,3)="","","／"&amp;INDEX('2月'!$A$1:$E$301,ROW()-$B$8+2,3))</f>
        <v/>
      </c>
      <c r="C2269" s="57">
        <f>INDEX('2月'!$A$1:$E$301,ROW()-$B$8+2,4)</f>
        <v>0</v>
      </c>
      <c r="D2269" s="64">
        <f>INDEX('2月'!$A$1:$E$301,ROW()-$B$8+2,5)</f>
        <v>0</v>
      </c>
      <c r="E2269" s="65">
        <f>DATE(設定・集計!$B$2,INT(A2269/100),A2269-INT(A2269/100)*100)</f>
        <v>43799</v>
      </c>
      <c r="F2269" t="str">
        <f t="shared" si="70"/>
        <v/>
      </c>
      <c r="G2269" t="str">
        <f t="shared" si="69"/>
        <v/>
      </c>
    </row>
    <row r="2270" spans="1:7">
      <c r="A2270" s="57">
        <f>INDEX('2月'!$A$1:$E$301,ROW()-$B$8+2,1)</f>
        <v>0</v>
      </c>
      <c r="B2270" s="55" t="str">
        <f>INDEX('2月'!$A$1:$E$301,ROW()-$B$8+2,2)&amp;IF(INDEX('2月'!$A$1:$E$3012,ROW()-$B$8+2,3)="","","／"&amp;INDEX('2月'!$A$1:$E$301,ROW()-$B$8+2,3))</f>
        <v/>
      </c>
      <c r="C2270" s="57">
        <f>INDEX('2月'!$A$1:$E$301,ROW()-$B$8+2,4)</f>
        <v>0</v>
      </c>
      <c r="D2270" s="64">
        <f>INDEX('2月'!$A$1:$E$301,ROW()-$B$8+2,5)</f>
        <v>0</v>
      </c>
      <c r="E2270" s="65">
        <f>DATE(設定・集計!$B$2,INT(A2270/100),A2270-INT(A2270/100)*100)</f>
        <v>43799</v>
      </c>
      <c r="F2270" t="str">
        <f t="shared" si="70"/>
        <v/>
      </c>
      <c r="G2270" t="str">
        <f t="shared" si="69"/>
        <v/>
      </c>
    </row>
    <row r="2271" spans="1:7">
      <c r="A2271" s="57">
        <f>INDEX('2月'!$A$1:$E$301,ROW()-$B$8+2,1)</f>
        <v>0</v>
      </c>
      <c r="B2271" s="55" t="str">
        <f>INDEX('2月'!$A$1:$E$301,ROW()-$B$8+2,2)&amp;IF(INDEX('2月'!$A$1:$E$3012,ROW()-$B$8+2,3)="","","／"&amp;INDEX('2月'!$A$1:$E$301,ROW()-$B$8+2,3))</f>
        <v/>
      </c>
      <c r="C2271" s="57">
        <f>INDEX('2月'!$A$1:$E$301,ROW()-$B$8+2,4)</f>
        <v>0</v>
      </c>
      <c r="D2271" s="64">
        <f>INDEX('2月'!$A$1:$E$301,ROW()-$B$8+2,5)</f>
        <v>0</v>
      </c>
      <c r="E2271" s="65">
        <f>DATE(設定・集計!$B$2,INT(A2271/100),A2271-INT(A2271/100)*100)</f>
        <v>43799</v>
      </c>
      <c r="F2271" t="str">
        <f t="shared" si="70"/>
        <v/>
      </c>
      <c r="G2271" t="str">
        <f t="shared" si="69"/>
        <v/>
      </c>
    </row>
    <row r="2272" spans="1:7">
      <c r="A2272" s="57">
        <f>INDEX('2月'!$A$1:$E$301,ROW()-$B$8+2,1)</f>
        <v>0</v>
      </c>
      <c r="B2272" s="55" t="str">
        <f>INDEX('2月'!$A$1:$E$301,ROW()-$B$8+2,2)&amp;IF(INDEX('2月'!$A$1:$E$3012,ROW()-$B$8+2,3)="","","／"&amp;INDEX('2月'!$A$1:$E$301,ROW()-$B$8+2,3))</f>
        <v/>
      </c>
      <c r="C2272" s="57">
        <f>INDEX('2月'!$A$1:$E$301,ROW()-$B$8+2,4)</f>
        <v>0</v>
      </c>
      <c r="D2272" s="64">
        <f>INDEX('2月'!$A$1:$E$301,ROW()-$B$8+2,5)</f>
        <v>0</v>
      </c>
      <c r="E2272" s="65">
        <f>DATE(設定・集計!$B$2,INT(A2272/100),A2272-INT(A2272/100)*100)</f>
        <v>43799</v>
      </c>
      <c r="F2272" t="str">
        <f t="shared" si="70"/>
        <v/>
      </c>
      <c r="G2272" t="str">
        <f t="shared" si="69"/>
        <v/>
      </c>
    </row>
    <row r="2273" spans="1:7">
      <c r="A2273" s="57">
        <f>INDEX('2月'!$A$1:$E$301,ROW()-$B$8+2,1)</f>
        <v>0</v>
      </c>
      <c r="B2273" s="55" t="str">
        <f>INDEX('2月'!$A$1:$E$301,ROW()-$B$8+2,2)&amp;IF(INDEX('2月'!$A$1:$E$3012,ROW()-$B$8+2,3)="","","／"&amp;INDEX('2月'!$A$1:$E$301,ROW()-$B$8+2,3))</f>
        <v/>
      </c>
      <c r="C2273" s="57">
        <f>INDEX('2月'!$A$1:$E$301,ROW()-$B$8+2,4)</f>
        <v>0</v>
      </c>
      <c r="D2273" s="64">
        <f>INDEX('2月'!$A$1:$E$301,ROW()-$B$8+2,5)</f>
        <v>0</v>
      </c>
      <c r="E2273" s="65">
        <f>DATE(設定・集計!$B$2,INT(A2273/100),A2273-INT(A2273/100)*100)</f>
        <v>43799</v>
      </c>
      <c r="F2273" t="str">
        <f t="shared" si="70"/>
        <v/>
      </c>
      <c r="G2273" t="str">
        <f t="shared" si="69"/>
        <v/>
      </c>
    </row>
    <row r="2274" spans="1:7">
      <c r="A2274" s="57">
        <f>INDEX('2月'!$A$1:$E$301,ROW()-$B$8+2,1)</f>
        <v>0</v>
      </c>
      <c r="B2274" s="55" t="str">
        <f>INDEX('2月'!$A$1:$E$301,ROW()-$B$8+2,2)&amp;IF(INDEX('2月'!$A$1:$E$3012,ROW()-$B$8+2,3)="","","／"&amp;INDEX('2月'!$A$1:$E$301,ROW()-$B$8+2,3))</f>
        <v/>
      </c>
      <c r="C2274" s="57">
        <f>INDEX('2月'!$A$1:$E$301,ROW()-$B$8+2,4)</f>
        <v>0</v>
      </c>
      <c r="D2274" s="64">
        <f>INDEX('2月'!$A$1:$E$301,ROW()-$B$8+2,5)</f>
        <v>0</v>
      </c>
      <c r="E2274" s="65">
        <f>DATE(設定・集計!$B$2,INT(A2274/100),A2274-INT(A2274/100)*100)</f>
        <v>43799</v>
      </c>
      <c r="F2274" t="str">
        <f t="shared" si="70"/>
        <v/>
      </c>
      <c r="G2274" t="str">
        <f t="shared" si="69"/>
        <v/>
      </c>
    </row>
    <row r="2275" spans="1:7">
      <c r="A2275" s="57">
        <f>INDEX('2月'!$A$1:$E$301,ROW()-$B$8+2,1)</f>
        <v>0</v>
      </c>
      <c r="B2275" s="55" t="str">
        <f>INDEX('2月'!$A$1:$E$301,ROW()-$B$8+2,2)&amp;IF(INDEX('2月'!$A$1:$E$3012,ROW()-$B$8+2,3)="","","／"&amp;INDEX('2月'!$A$1:$E$301,ROW()-$B$8+2,3))</f>
        <v/>
      </c>
      <c r="C2275" s="57">
        <f>INDEX('2月'!$A$1:$E$301,ROW()-$B$8+2,4)</f>
        <v>0</v>
      </c>
      <c r="D2275" s="64">
        <f>INDEX('2月'!$A$1:$E$301,ROW()-$B$8+2,5)</f>
        <v>0</v>
      </c>
      <c r="E2275" s="65">
        <f>DATE(設定・集計!$B$2,INT(A2275/100),A2275-INT(A2275/100)*100)</f>
        <v>43799</v>
      </c>
      <c r="F2275" t="str">
        <f t="shared" si="70"/>
        <v/>
      </c>
      <c r="G2275" t="str">
        <f t="shared" si="69"/>
        <v/>
      </c>
    </row>
    <row r="2276" spans="1:7">
      <c r="A2276" s="57">
        <f>INDEX('2月'!$A$1:$E$301,ROW()-$B$8+2,1)</f>
        <v>0</v>
      </c>
      <c r="B2276" s="55" t="str">
        <f>INDEX('2月'!$A$1:$E$301,ROW()-$B$8+2,2)&amp;IF(INDEX('2月'!$A$1:$E$3012,ROW()-$B$8+2,3)="","","／"&amp;INDEX('2月'!$A$1:$E$301,ROW()-$B$8+2,3))</f>
        <v/>
      </c>
      <c r="C2276" s="57">
        <f>INDEX('2月'!$A$1:$E$301,ROW()-$B$8+2,4)</f>
        <v>0</v>
      </c>
      <c r="D2276" s="64">
        <f>INDEX('2月'!$A$1:$E$301,ROW()-$B$8+2,5)</f>
        <v>0</v>
      </c>
      <c r="E2276" s="65">
        <f>DATE(設定・集計!$B$2,INT(A2276/100),A2276-INT(A2276/100)*100)</f>
        <v>43799</v>
      </c>
      <c r="F2276" t="str">
        <f t="shared" si="70"/>
        <v/>
      </c>
      <c r="G2276" t="str">
        <f t="shared" si="69"/>
        <v/>
      </c>
    </row>
    <row r="2277" spans="1:7">
      <c r="A2277" s="57">
        <f>INDEX('2月'!$A$1:$E$301,ROW()-$B$8+2,1)</f>
        <v>0</v>
      </c>
      <c r="B2277" s="55" t="str">
        <f>INDEX('2月'!$A$1:$E$301,ROW()-$B$8+2,2)&amp;IF(INDEX('2月'!$A$1:$E$3012,ROW()-$B$8+2,3)="","","／"&amp;INDEX('2月'!$A$1:$E$301,ROW()-$B$8+2,3))</f>
        <v/>
      </c>
      <c r="C2277" s="57">
        <f>INDEX('2月'!$A$1:$E$301,ROW()-$B$8+2,4)</f>
        <v>0</v>
      </c>
      <c r="D2277" s="64">
        <f>INDEX('2月'!$A$1:$E$301,ROW()-$B$8+2,5)</f>
        <v>0</v>
      </c>
      <c r="E2277" s="65">
        <f>DATE(設定・集計!$B$2,INT(A2277/100),A2277-INT(A2277/100)*100)</f>
        <v>43799</v>
      </c>
      <c r="F2277" t="str">
        <f t="shared" si="70"/>
        <v/>
      </c>
      <c r="G2277" t="str">
        <f t="shared" si="69"/>
        <v/>
      </c>
    </row>
    <row r="2278" spans="1:7">
      <c r="A2278" s="57">
        <f>INDEX('2月'!$A$1:$E$301,ROW()-$B$8+2,1)</f>
        <v>0</v>
      </c>
      <c r="B2278" s="55" t="str">
        <f>INDEX('2月'!$A$1:$E$301,ROW()-$B$8+2,2)&amp;IF(INDEX('2月'!$A$1:$E$3012,ROW()-$B$8+2,3)="","","／"&amp;INDEX('2月'!$A$1:$E$301,ROW()-$B$8+2,3))</f>
        <v/>
      </c>
      <c r="C2278" s="57">
        <f>INDEX('2月'!$A$1:$E$301,ROW()-$B$8+2,4)</f>
        <v>0</v>
      </c>
      <c r="D2278" s="64">
        <f>INDEX('2月'!$A$1:$E$301,ROW()-$B$8+2,5)</f>
        <v>0</v>
      </c>
      <c r="E2278" s="65">
        <f>DATE(設定・集計!$B$2,INT(A2278/100),A2278-INT(A2278/100)*100)</f>
        <v>43799</v>
      </c>
      <c r="F2278" t="str">
        <f t="shared" si="70"/>
        <v/>
      </c>
      <c r="G2278" t="str">
        <f t="shared" si="69"/>
        <v/>
      </c>
    </row>
    <row r="2279" spans="1:7">
      <c r="A2279" s="57">
        <f>INDEX('2月'!$A$1:$E$301,ROW()-$B$8+2,1)</f>
        <v>0</v>
      </c>
      <c r="B2279" s="55" t="str">
        <f>INDEX('2月'!$A$1:$E$301,ROW()-$B$8+2,2)&amp;IF(INDEX('2月'!$A$1:$E$3012,ROW()-$B$8+2,3)="","","／"&amp;INDEX('2月'!$A$1:$E$301,ROW()-$B$8+2,3))</f>
        <v/>
      </c>
      <c r="C2279" s="57">
        <f>INDEX('2月'!$A$1:$E$301,ROW()-$B$8+2,4)</f>
        <v>0</v>
      </c>
      <c r="D2279" s="64">
        <f>INDEX('2月'!$A$1:$E$301,ROW()-$B$8+2,5)</f>
        <v>0</v>
      </c>
      <c r="E2279" s="65">
        <f>DATE(設定・集計!$B$2,INT(A2279/100),A2279-INT(A2279/100)*100)</f>
        <v>43799</v>
      </c>
      <c r="F2279" t="str">
        <f t="shared" si="70"/>
        <v/>
      </c>
      <c r="G2279" t="str">
        <f t="shared" si="69"/>
        <v/>
      </c>
    </row>
    <row r="2280" spans="1:7">
      <c r="A2280" s="57">
        <f>INDEX('2月'!$A$1:$E$301,ROW()-$B$8+2,1)</f>
        <v>0</v>
      </c>
      <c r="B2280" s="55" t="str">
        <f>INDEX('2月'!$A$1:$E$301,ROW()-$B$8+2,2)&amp;IF(INDEX('2月'!$A$1:$E$3012,ROW()-$B$8+2,3)="","","／"&amp;INDEX('2月'!$A$1:$E$301,ROW()-$B$8+2,3))</f>
        <v/>
      </c>
      <c r="C2280" s="57">
        <f>INDEX('2月'!$A$1:$E$301,ROW()-$B$8+2,4)</f>
        <v>0</v>
      </c>
      <c r="D2280" s="64">
        <f>INDEX('2月'!$A$1:$E$301,ROW()-$B$8+2,5)</f>
        <v>0</v>
      </c>
      <c r="E2280" s="65">
        <f>DATE(設定・集計!$B$2,INT(A2280/100),A2280-INT(A2280/100)*100)</f>
        <v>43799</v>
      </c>
      <c r="F2280" t="str">
        <f t="shared" si="70"/>
        <v/>
      </c>
      <c r="G2280" t="str">
        <f t="shared" si="69"/>
        <v/>
      </c>
    </row>
    <row r="2281" spans="1:7">
      <c r="A2281" s="57">
        <f>INDEX('2月'!$A$1:$E$301,ROW()-$B$8+2,1)</f>
        <v>0</v>
      </c>
      <c r="B2281" s="55" t="str">
        <f>INDEX('2月'!$A$1:$E$301,ROW()-$B$8+2,2)&amp;IF(INDEX('2月'!$A$1:$E$3012,ROW()-$B$8+2,3)="","","／"&amp;INDEX('2月'!$A$1:$E$301,ROW()-$B$8+2,3))</f>
        <v/>
      </c>
      <c r="C2281" s="57">
        <f>INDEX('2月'!$A$1:$E$301,ROW()-$B$8+2,4)</f>
        <v>0</v>
      </c>
      <c r="D2281" s="64">
        <f>INDEX('2月'!$A$1:$E$301,ROW()-$B$8+2,5)</f>
        <v>0</v>
      </c>
      <c r="E2281" s="65">
        <f>DATE(設定・集計!$B$2,INT(A2281/100),A2281-INT(A2281/100)*100)</f>
        <v>43799</v>
      </c>
      <c r="F2281" t="str">
        <f t="shared" si="70"/>
        <v/>
      </c>
      <c r="G2281" t="str">
        <f t="shared" si="69"/>
        <v/>
      </c>
    </row>
    <row r="2282" spans="1:7">
      <c r="A2282" s="57">
        <f>INDEX('2月'!$A$1:$E$301,ROW()-$B$8+2,1)</f>
        <v>0</v>
      </c>
      <c r="B2282" s="55" t="str">
        <f>INDEX('2月'!$A$1:$E$301,ROW()-$B$8+2,2)&amp;IF(INDEX('2月'!$A$1:$E$3012,ROW()-$B$8+2,3)="","","／"&amp;INDEX('2月'!$A$1:$E$301,ROW()-$B$8+2,3))</f>
        <v/>
      </c>
      <c r="C2282" s="57">
        <f>INDEX('2月'!$A$1:$E$301,ROW()-$B$8+2,4)</f>
        <v>0</v>
      </c>
      <c r="D2282" s="64">
        <f>INDEX('2月'!$A$1:$E$301,ROW()-$B$8+2,5)</f>
        <v>0</v>
      </c>
      <c r="E2282" s="65">
        <f>DATE(設定・集計!$B$2,INT(A2282/100),A2282-INT(A2282/100)*100)</f>
        <v>43799</v>
      </c>
      <c r="F2282" t="str">
        <f t="shared" si="70"/>
        <v/>
      </c>
      <c r="G2282" t="str">
        <f t="shared" si="69"/>
        <v/>
      </c>
    </row>
    <row r="2283" spans="1:7">
      <c r="A2283" s="57">
        <f>INDEX('2月'!$A$1:$E$301,ROW()-$B$8+2,1)</f>
        <v>0</v>
      </c>
      <c r="B2283" s="55" t="str">
        <f>INDEX('2月'!$A$1:$E$301,ROW()-$B$8+2,2)&amp;IF(INDEX('2月'!$A$1:$E$3012,ROW()-$B$8+2,3)="","","／"&amp;INDEX('2月'!$A$1:$E$301,ROW()-$B$8+2,3))</f>
        <v/>
      </c>
      <c r="C2283" s="57">
        <f>INDEX('2月'!$A$1:$E$301,ROW()-$B$8+2,4)</f>
        <v>0</v>
      </c>
      <c r="D2283" s="64">
        <f>INDEX('2月'!$A$1:$E$301,ROW()-$B$8+2,5)</f>
        <v>0</v>
      </c>
      <c r="E2283" s="65">
        <f>DATE(設定・集計!$B$2,INT(A2283/100),A2283-INT(A2283/100)*100)</f>
        <v>43799</v>
      </c>
      <c r="F2283" t="str">
        <f t="shared" si="70"/>
        <v/>
      </c>
      <c r="G2283" t="str">
        <f t="shared" si="69"/>
        <v/>
      </c>
    </row>
    <row r="2284" spans="1:7">
      <c r="A2284" s="57">
        <f>INDEX('2月'!$A$1:$E$301,ROW()-$B$8+2,1)</f>
        <v>0</v>
      </c>
      <c r="B2284" s="55" t="str">
        <f>INDEX('2月'!$A$1:$E$301,ROW()-$B$8+2,2)&amp;IF(INDEX('2月'!$A$1:$E$3012,ROW()-$B$8+2,3)="","","／"&amp;INDEX('2月'!$A$1:$E$301,ROW()-$B$8+2,3))</f>
        <v/>
      </c>
      <c r="C2284" s="57">
        <f>INDEX('2月'!$A$1:$E$301,ROW()-$B$8+2,4)</f>
        <v>0</v>
      </c>
      <c r="D2284" s="64">
        <f>INDEX('2月'!$A$1:$E$301,ROW()-$B$8+2,5)</f>
        <v>0</v>
      </c>
      <c r="E2284" s="65">
        <f>DATE(設定・集計!$B$2,INT(A2284/100),A2284-INT(A2284/100)*100)</f>
        <v>43799</v>
      </c>
      <c r="F2284" t="str">
        <f t="shared" si="70"/>
        <v/>
      </c>
      <c r="G2284" t="str">
        <f t="shared" si="69"/>
        <v/>
      </c>
    </row>
    <row r="2285" spans="1:7">
      <c r="A2285" s="57">
        <f>INDEX('2月'!$A$1:$E$301,ROW()-$B$8+2,1)</f>
        <v>0</v>
      </c>
      <c r="B2285" s="55" t="str">
        <f>INDEX('2月'!$A$1:$E$301,ROW()-$B$8+2,2)&amp;IF(INDEX('2月'!$A$1:$E$3012,ROW()-$B$8+2,3)="","","／"&amp;INDEX('2月'!$A$1:$E$301,ROW()-$B$8+2,3))</f>
        <v/>
      </c>
      <c r="C2285" s="57">
        <f>INDEX('2月'!$A$1:$E$301,ROW()-$B$8+2,4)</f>
        <v>0</v>
      </c>
      <c r="D2285" s="64">
        <f>INDEX('2月'!$A$1:$E$301,ROW()-$B$8+2,5)</f>
        <v>0</v>
      </c>
      <c r="E2285" s="65">
        <f>DATE(設定・集計!$B$2,INT(A2285/100),A2285-INT(A2285/100)*100)</f>
        <v>43799</v>
      </c>
      <c r="F2285" t="str">
        <f t="shared" si="70"/>
        <v/>
      </c>
      <c r="G2285" t="str">
        <f t="shared" si="69"/>
        <v/>
      </c>
    </row>
    <row r="2286" spans="1:7">
      <c r="A2286" s="57">
        <f>INDEX('2月'!$A$1:$E$301,ROW()-$B$8+2,1)</f>
        <v>0</v>
      </c>
      <c r="B2286" s="55" t="str">
        <f>INDEX('2月'!$A$1:$E$301,ROW()-$B$8+2,2)&amp;IF(INDEX('2月'!$A$1:$E$3012,ROW()-$B$8+2,3)="","","／"&amp;INDEX('2月'!$A$1:$E$301,ROW()-$B$8+2,3))</f>
        <v/>
      </c>
      <c r="C2286" s="57">
        <f>INDEX('2月'!$A$1:$E$301,ROW()-$B$8+2,4)</f>
        <v>0</v>
      </c>
      <c r="D2286" s="64">
        <f>INDEX('2月'!$A$1:$E$301,ROW()-$B$8+2,5)</f>
        <v>0</v>
      </c>
      <c r="E2286" s="65">
        <f>DATE(設定・集計!$B$2,INT(A2286/100),A2286-INT(A2286/100)*100)</f>
        <v>43799</v>
      </c>
      <c r="F2286" t="str">
        <f t="shared" si="70"/>
        <v/>
      </c>
      <c r="G2286" t="str">
        <f t="shared" si="69"/>
        <v/>
      </c>
    </row>
    <row r="2287" spans="1:7">
      <c r="A2287" s="57">
        <f>INDEX('2月'!$A$1:$E$301,ROW()-$B$8+2,1)</f>
        <v>0</v>
      </c>
      <c r="B2287" s="55" t="str">
        <f>INDEX('2月'!$A$1:$E$301,ROW()-$B$8+2,2)&amp;IF(INDEX('2月'!$A$1:$E$3012,ROW()-$B$8+2,3)="","","／"&amp;INDEX('2月'!$A$1:$E$301,ROW()-$B$8+2,3))</f>
        <v/>
      </c>
      <c r="C2287" s="57">
        <f>INDEX('2月'!$A$1:$E$301,ROW()-$B$8+2,4)</f>
        <v>0</v>
      </c>
      <c r="D2287" s="64">
        <f>INDEX('2月'!$A$1:$E$301,ROW()-$B$8+2,5)</f>
        <v>0</v>
      </c>
      <c r="E2287" s="65">
        <f>DATE(設定・集計!$B$2,INT(A2287/100),A2287-INT(A2287/100)*100)</f>
        <v>43799</v>
      </c>
      <c r="F2287" t="str">
        <f t="shared" si="70"/>
        <v/>
      </c>
      <c r="G2287" t="str">
        <f t="shared" ref="G2287:G2350" si="71">IF(F2287="","",RANK(F2287,$F$46:$F$6000,1))</f>
        <v/>
      </c>
    </row>
    <row r="2288" spans="1:7">
      <c r="A2288" s="57">
        <f>INDEX('2月'!$A$1:$E$301,ROW()-$B$8+2,1)</f>
        <v>0</v>
      </c>
      <c r="B2288" s="55" t="str">
        <f>INDEX('2月'!$A$1:$E$301,ROW()-$B$8+2,2)&amp;IF(INDEX('2月'!$A$1:$E$3012,ROW()-$B$8+2,3)="","","／"&amp;INDEX('2月'!$A$1:$E$301,ROW()-$B$8+2,3))</f>
        <v/>
      </c>
      <c r="C2288" s="57">
        <f>INDEX('2月'!$A$1:$E$301,ROW()-$B$8+2,4)</f>
        <v>0</v>
      </c>
      <c r="D2288" s="64">
        <f>INDEX('2月'!$A$1:$E$301,ROW()-$B$8+2,5)</f>
        <v>0</v>
      </c>
      <c r="E2288" s="65">
        <f>DATE(設定・集計!$B$2,INT(A2288/100),A2288-INT(A2288/100)*100)</f>
        <v>43799</v>
      </c>
      <c r="F2288" t="str">
        <f t="shared" si="70"/>
        <v/>
      </c>
      <c r="G2288" t="str">
        <f t="shared" si="71"/>
        <v/>
      </c>
    </row>
    <row r="2289" spans="1:7">
      <c r="A2289" s="57">
        <f>INDEX('2月'!$A$1:$E$301,ROW()-$B$8+2,1)</f>
        <v>0</v>
      </c>
      <c r="B2289" s="55" t="str">
        <f>INDEX('2月'!$A$1:$E$301,ROW()-$B$8+2,2)&amp;IF(INDEX('2月'!$A$1:$E$3012,ROW()-$B$8+2,3)="","","／"&amp;INDEX('2月'!$A$1:$E$301,ROW()-$B$8+2,3))</f>
        <v/>
      </c>
      <c r="C2289" s="57">
        <f>INDEX('2月'!$A$1:$E$301,ROW()-$B$8+2,4)</f>
        <v>0</v>
      </c>
      <c r="D2289" s="64">
        <f>INDEX('2月'!$A$1:$E$301,ROW()-$B$8+2,5)</f>
        <v>0</v>
      </c>
      <c r="E2289" s="65">
        <f>DATE(設定・集計!$B$2,INT(A2289/100),A2289-INT(A2289/100)*100)</f>
        <v>43799</v>
      </c>
      <c r="F2289" t="str">
        <f t="shared" si="70"/>
        <v/>
      </c>
      <c r="G2289" t="str">
        <f t="shared" si="71"/>
        <v/>
      </c>
    </row>
    <row r="2290" spans="1:7">
      <c r="A2290" s="57">
        <f>INDEX('2月'!$A$1:$E$301,ROW()-$B$8+2,1)</f>
        <v>0</v>
      </c>
      <c r="B2290" s="55" t="str">
        <f>INDEX('2月'!$A$1:$E$301,ROW()-$B$8+2,2)&amp;IF(INDEX('2月'!$A$1:$E$3012,ROW()-$B$8+2,3)="","","／"&amp;INDEX('2月'!$A$1:$E$301,ROW()-$B$8+2,3))</f>
        <v/>
      </c>
      <c r="C2290" s="57">
        <f>INDEX('2月'!$A$1:$E$301,ROW()-$B$8+2,4)</f>
        <v>0</v>
      </c>
      <c r="D2290" s="64">
        <f>INDEX('2月'!$A$1:$E$301,ROW()-$B$8+2,5)</f>
        <v>0</v>
      </c>
      <c r="E2290" s="65">
        <f>DATE(設定・集計!$B$2,INT(A2290/100),A2290-INT(A2290/100)*100)</f>
        <v>43799</v>
      </c>
      <c r="F2290" t="str">
        <f t="shared" si="70"/>
        <v/>
      </c>
      <c r="G2290" t="str">
        <f t="shared" si="71"/>
        <v/>
      </c>
    </row>
    <row r="2291" spans="1:7">
      <c r="A2291" s="57">
        <f>INDEX('2月'!$A$1:$E$301,ROW()-$B$8+2,1)</f>
        <v>0</v>
      </c>
      <c r="B2291" s="55" t="str">
        <f>INDEX('2月'!$A$1:$E$301,ROW()-$B$8+2,2)&amp;IF(INDEX('2月'!$A$1:$E$3012,ROW()-$B$8+2,3)="","","／"&amp;INDEX('2月'!$A$1:$E$301,ROW()-$B$8+2,3))</f>
        <v/>
      </c>
      <c r="C2291" s="57">
        <f>INDEX('2月'!$A$1:$E$301,ROW()-$B$8+2,4)</f>
        <v>0</v>
      </c>
      <c r="D2291" s="64">
        <f>INDEX('2月'!$A$1:$E$301,ROW()-$B$8+2,5)</f>
        <v>0</v>
      </c>
      <c r="E2291" s="65">
        <f>DATE(設定・集計!$B$2,INT(A2291/100),A2291-INT(A2291/100)*100)</f>
        <v>43799</v>
      </c>
      <c r="F2291" t="str">
        <f t="shared" si="70"/>
        <v/>
      </c>
      <c r="G2291" t="str">
        <f t="shared" si="71"/>
        <v/>
      </c>
    </row>
    <row r="2292" spans="1:7">
      <c r="A2292" s="57">
        <f>INDEX('2月'!$A$1:$E$301,ROW()-$B$8+2,1)</f>
        <v>0</v>
      </c>
      <c r="B2292" s="55" t="str">
        <f>INDEX('2月'!$A$1:$E$301,ROW()-$B$8+2,2)&amp;IF(INDEX('2月'!$A$1:$E$3012,ROW()-$B$8+2,3)="","","／"&amp;INDEX('2月'!$A$1:$E$301,ROW()-$B$8+2,3))</f>
        <v/>
      </c>
      <c r="C2292" s="57">
        <f>INDEX('2月'!$A$1:$E$301,ROW()-$B$8+2,4)</f>
        <v>0</v>
      </c>
      <c r="D2292" s="64">
        <f>INDEX('2月'!$A$1:$E$301,ROW()-$B$8+2,5)</f>
        <v>0</v>
      </c>
      <c r="E2292" s="65">
        <f>DATE(設定・集計!$B$2,INT(A2292/100),A2292-INT(A2292/100)*100)</f>
        <v>43799</v>
      </c>
      <c r="F2292" t="str">
        <f t="shared" si="70"/>
        <v/>
      </c>
      <c r="G2292" t="str">
        <f t="shared" si="71"/>
        <v/>
      </c>
    </row>
    <row r="2293" spans="1:7">
      <c r="A2293" s="57">
        <f>INDEX('2月'!$A$1:$E$301,ROW()-$B$8+2,1)</f>
        <v>0</v>
      </c>
      <c r="B2293" s="55" t="str">
        <f>INDEX('2月'!$A$1:$E$301,ROW()-$B$8+2,2)&amp;IF(INDEX('2月'!$A$1:$E$3012,ROW()-$B$8+2,3)="","","／"&amp;INDEX('2月'!$A$1:$E$301,ROW()-$B$8+2,3))</f>
        <v/>
      </c>
      <c r="C2293" s="57">
        <f>INDEX('2月'!$A$1:$E$301,ROW()-$B$8+2,4)</f>
        <v>0</v>
      </c>
      <c r="D2293" s="64">
        <f>INDEX('2月'!$A$1:$E$301,ROW()-$B$8+2,5)</f>
        <v>0</v>
      </c>
      <c r="E2293" s="65">
        <f>DATE(設定・集計!$B$2,INT(A2293/100),A2293-INT(A2293/100)*100)</f>
        <v>43799</v>
      </c>
      <c r="F2293" t="str">
        <f t="shared" si="70"/>
        <v/>
      </c>
      <c r="G2293" t="str">
        <f t="shared" si="71"/>
        <v/>
      </c>
    </row>
    <row r="2294" spans="1:7">
      <c r="A2294" s="57">
        <f>INDEX('2月'!$A$1:$E$301,ROW()-$B$8+2,1)</f>
        <v>0</v>
      </c>
      <c r="B2294" s="55" t="str">
        <f>INDEX('2月'!$A$1:$E$301,ROW()-$B$8+2,2)&amp;IF(INDEX('2月'!$A$1:$E$3012,ROW()-$B$8+2,3)="","","／"&amp;INDEX('2月'!$A$1:$E$301,ROW()-$B$8+2,3))</f>
        <v/>
      </c>
      <c r="C2294" s="57">
        <f>INDEX('2月'!$A$1:$E$301,ROW()-$B$8+2,4)</f>
        <v>0</v>
      </c>
      <c r="D2294" s="64">
        <f>INDEX('2月'!$A$1:$E$301,ROW()-$B$8+2,5)</f>
        <v>0</v>
      </c>
      <c r="E2294" s="65">
        <f>DATE(設定・集計!$B$2,INT(A2294/100),A2294-INT(A2294/100)*100)</f>
        <v>43799</v>
      </c>
      <c r="F2294" t="str">
        <f t="shared" si="70"/>
        <v/>
      </c>
      <c r="G2294" t="str">
        <f t="shared" si="71"/>
        <v/>
      </c>
    </row>
    <row r="2295" spans="1:7">
      <c r="A2295" s="57">
        <f>INDEX('2月'!$A$1:$E$301,ROW()-$B$8+2,1)</f>
        <v>0</v>
      </c>
      <c r="B2295" s="55" t="str">
        <f>INDEX('2月'!$A$1:$E$301,ROW()-$B$8+2,2)&amp;IF(INDEX('2月'!$A$1:$E$3012,ROW()-$B$8+2,3)="","","／"&amp;INDEX('2月'!$A$1:$E$301,ROW()-$B$8+2,3))</f>
        <v/>
      </c>
      <c r="C2295" s="57">
        <f>INDEX('2月'!$A$1:$E$301,ROW()-$B$8+2,4)</f>
        <v>0</v>
      </c>
      <c r="D2295" s="64">
        <f>INDEX('2月'!$A$1:$E$301,ROW()-$B$8+2,5)</f>
        <v>0</v>
      </c>
      <c r="E2295" s="65">
        <f>DATE(設定・集計!$B$2,INT(A2295/100),A2295-INT(A2295/100)*100)</f>
        <v>43799</v>
      </c>
      <c r="F2295" t="str">
        <f t="shared" si="70"/>
        <v/>
      </c>
      <c r="G2295" t="str">
        <f t="shared" si="71"/>
        <v/>
      </c>
    </row>
    <row r="2296" spans="1:7">
      <c r="A2296" s="57">
        <f>INDEX('2月'!$A$1:$E$301,ROW()-$B$8+2,1)</f>
        <v>0</v>
      </c>
      <c r="B2296" s="55" t="str">
        <f>INDEX('2月'!$A$1:$E$301,ROW()-$B$8+2,2)&amp;IF(INDEX('2月'!$A$1:$E$3012,ROW()-$B$8+2,3)="","","／"&amp;INDEX('2月'!$A$1:$E$301,ROW()-$B$8+2,3))</f>
        <v/>
      </c>
      <c r="C2296" s="57">
        <f>INDEX('2月'!$A$1:$E$301,ROW()-$B$8+2,4)</f>
        <v>0</v>
      </c>
      <c r="D2296" s="64">
        <f>INDEX('2月'!$A$1:$E$301,ROW()-$B$8+2,5)</f>
        <v>0</v>
      </c>
      <c r="E2296" s="65">
        <f>DATE(設定・集計!$B$2,INT(A2296/100),A2296-INT(A2296/100)*100)</f>
        <v>43799</v>
      </c>
      <c r="F2296" t="str">
        <f t="shared" si="70"/>
        <v/>
      </c>
      <c r="G2296" t="str">
        <f t="shared" si="71"/>
        <v/>
      </c>
    </row>
    <row r="2297" spans="1:7">
      <c r="A2297" s="57">
        <f>INDEX('2月'!$A$1:$E$301,ROW()-$B$8+2,1)</f>
        <v>0</v>
      </c>
      <c r="B2297" s="55" t="str">
        <f>INDEX('2月'!$A$1:$E$301,ROW()-$B$8+2,2)&amp;IF(INDEX('2月'!$A$1:$E$3012,ROW()-$B$8+2,3)="","","／"&amp;INDEX('2月'!$A$1:$E$301,ROW()-$B$8+2,3))</f>
        <v/>
      </c>
      <c r="C2297" s="57">
        <f>INDEX('2月'!$A$1:$E$301,ROW()-$B$8+2,4)</f>
        <v>0</v>
      </c>
      <c r="D2297" s="64">
        <f>INDEX('2月'!$A$1:$E$301,ROW()-$B$8+2,5)</f>
        <v>0</v>
      </c>
      <c r="E2297" s="65">
        <f>DATE(設定・集計!$B$2,INT(A2297/100),A2297-INT(A2297/100)*100)</f>
        <v>43799</v>
      </c>
      <c r="F2297" t="str">
        <f t="shared" si="70"/>
        <v/>
      </c>
      <c r="G2297" t="str">
        <f t="shared" si="71"/>
        <v/>
      </c>
    </row>
    <row r="2298" spans="1:7">
      <c r="A2298" s="57">
        <f>INDEX('2月'!$A$1:$E$301,ROW()-$B$8+2,1)</f>
        <v>0</v>
      </c>
      <c r="B2298" s="55" t="str">
        <f>INDEX('2月'!$A$1:$E$301,ROW()-$B$8+2,2)&amp;IF(INDEX('2月'!$A$1:$E$3012,ROW()-$B$8+2,3)="","","／"&amp;INDEX('2月'!$A$1:$E$301,ROW()-$B$8+2,3))</f>
        <v/>
      </c>
      <c r="C2298" s="57">
        <f>INDEX('2月'!$A$1:$E$301,ROW()-$B$8+2,4)</f>
        <v>0</v>
      </c>
      <c r="D2298" s="64">
        <f>INDEX('2月'!$A$1:$E$301,ROW()-$B$8+2,5)</f>
        <v>0</v>
      </c>
      <c r="E2298" s="65">
        <f>DATE(設定・集計!$B$2,INT(A2298/100),A2298-INT(A2298/100)*100)</f>
        <v>43799</v>
      </c>
      <c r="F2298" t="str">
        <f t="shared" si="70"/>
        <v/>
      </c>
      <c r="G2298" t="str">
        <f t="shared" si="71"/>
        <v/>
      </c>
    </row>
    <row r="2299" spans="1:7">
      <c r="A2299" s="57">
        <f>INDEX('2月'!$A$1:$E$301,ROW()-$B$8+2,1)</f>
        <v>0</v>
      </c>
      <c r="B2299" s="55" t="str">
        <f>INDEX('2月'!$A$1:$E$301,ROW()-$B$8+2,2)&amp;IF(INDEX('2月'!$A$1:$E$3012,ROW()-$B$8+2,3)="","","／"&amp;INDEX('2月'!$A$1:$E$301,ROW()-$B$8+2,3))</f>
        <v/>
      </c>
      <c r="C2299" s="57">
        <f>INDEX('2月'!$A$1:$E$301,ROW()-$B$8+2,4)</f>
        <v>0</v>
      </c>
      <c r="D2299" s="64">
        <f>INDEX('2月'!$A$1:$E$301,ROW()-$B$8+2,5)</f>
        <v>0</v>
      </c>
      <c r="E2299" s="65">
        <f>DATE(設定・集計!$B$2,INT(A2299/100),A2299-INT(A2299/100)*100)</f>
        <v>43799</v>
      </c>
      <c r="F2299" t="str">
        <f t="shared" ref="F2299:F2362" si="72">IF(A2299=0,"",A2299*10000+ROW())</f>
        <v/>
      </c>
      <c r="G2299" t="str">
        <f t="shared" si="71"/>
        <v/>
      </c>
    </row>
    <row r="2300" spans="1:7">
      <c r="A2300" s="57">
        <f>INDEX('2月'!$A$1:$E$301,ROW()-$B$8+2,1)</f>
        <v>0</v>
      </c>
      <c r="B2300" s="55" t="str">
        <f>INDEX('2月'!$A$1:$E$301,ROW()-$B$8+2,2)&amp;IF(INDEX('2月'!$A$1:$E$3012,ROW()-$B$8+2,3)="","","／"&amp;INDEX('2月'!$A$1:$E$301,ROW()-$B$8+2,3))</f>
        <v/>
      </c>
      <c r="C2300" s="57">
        <f>INDEX('2月'!$A$1:$E$301,ROW()-$B$8+2,4)</f>
        <v>0</v>
      </c>
      <c r="D2300" s="64">
        <f>INDEX('2月'!$A$1:$E$301,ROW()-$B$8+2,5)</f>
        <v>0</v>
      </c>
      <c r="E2300" s="65">
        <f>DATE(設定・集計!$B$2,INT(A2300/100),A2300-INT(A2300/100)*100)</f>
        <v>43799</v>
      </c>
      <c r="F2300" t="str">
        <f t="shared" si="72"/>
        <v/>
      </c>
      <c r="G2300" t="str">
        <f t="shared" si="71"/>
        <v/>
      </c>
    </row>
    <row r="2301" spans="1:7">
      <c r="A2301" s="57">
        <f>INDEX('2月'!$A$1:$E$301,ROW()-$B$8+2,1)</f>
        <v>0</v>
      </c>
      <c r="B2301" s="55" t="str">
        <f>INDEX('2月'!$A$1:$E$301,ROW()-$B$8+2,2)&amp;IF(INDEX('2月'!$A$1:$E$3012,ROW()-$B$8+2,3)="","","／"&amp;INDEX('2月'!$A$1:$E$301,ROW()-$B$8+2,3))</f>
        <v/>
      </c>
      <c r="C2301" s="57">
        <f>INDEX('2月'!$A$1:$E$301,ROW()-$B$8+2,4)</f>
        <v>0</v>
      </c>
      <c r="D2301" s="64">
        <f>INDEX('2月'!$A$1:$E$301,ROW()-$B$8+2,5)</f>
        <v>0</v>
      </c>
      <c r="E2301" s="65">
        <f>DATE(設定・集計!$B$2,INT(A2301/100),A2301-INT(A2301/100)*100)</f>
        <v>43799</v>
      </c>
      <c r="F2301" t="str">
        <f t="shared" si="72"/>
        <v/>
      </c>
      <c r="G2301" t="str">
        <f t="shared" si="71"/>
        <v/>
      </c>
    </row>
    <row r="2302" spans="1:7">
      <c r="A2302" s="57">
        <f>INDEX('2月'!$A$1:$E$301,ROW()-$B$8+2,1)</f>
        <v>0</v>
      </c>
      <c r="B2302" s="55" t="str">
        <f>INDEX('2月'!$A$1:$E$301,ROW()-$B$8+2,2)&amp;IF(INDEX('2月'!$A$1:$E$3012,ROW()-$B$8+2,3)="","","／"&amp;INDEX('2月'!$A$1:$E$301,ROW()-$B$8+2,3))</f>
        <v/>
      </c>
      <c r="C2302" s="57">
        <f>INDEX('2月'!$A$1:$E$301,ROW()-$B$8+2,4)</f>
        <v>0</v>
      </c>
      <c r="D2302" s="64">
        <f>INDEX('2月'!$A$1:$E$301,ROW()-$B$8+2,5)</f>
        <v>0</v>
      </c>
      <c r="E2302" s="65">
        <f>DATE(設定・集計!$B$2,INT(A2302/100),A2302-INT(A2302/100)*100)</f>
        <v>43799</v>
      </c>
      <c r="F2302" t="str">
        <f t="shared" si="72"/>
        <v/>
      </c>
      <c r="G2302" t="str">
        <f t="shared" si="71"/>
        <v/>
      </c>
    </row>
    <row r="2303" spans="1:7">
      <c r="A2303" s="57">
        <f>INDEX('2月'!$A$1:$E$301,ROW()-$B$8+2,1)</f>
        <v>0</v>
      </c>
      <c r="B2303" s="55" t="str">
        <f>INDEX('2月'!$A$1:$E$301,ROW()-$B$8+2,2)&amp;IF(INDEX('2月'!$A$1:$E$3012,ROW()-$B$8+2,3)="","","／"&amp;INDEX('2月'!$A$1:$E$301,ROW()-$B$8+2,3))</f>
        <v/>
      </c>
      <c r="C2303" s="57">
        <f>INDEX('2月'!$A$1:$E$301,ROW()-$B$8+2,4)</f>
        <v>0</v>
      </c>
      <c r="D2303" s="64">
        <f>INDEX('2月'!$A$1:$E$301,ROW()-$B$8+2,5)</f>
        <v>0</v>
      </c>
      <c r="E2303" s="65">
        <f>DATE(設定・集計!$B$2,INT(A2303/100),A2303-INT(A2303/100)*100)</f>
        <v>43799</v>
      </c>
      <c r="F2303" t="str">
        <f t="shared" si="72"/>
        <v/>
      </c>
      <c r="G2303" t="str">
        <f t="shared" si="71"/>
        <v/>
      </c>
    </row>
    <row r="2304" spans="1:7">
      <c r="A2304" s="57">
        <f>INDEX('2月'!$A$1:$E$301,ROW()-$B$8+2,1)</f>
        <v>0</v>
      </c>
      <c r="B2304" s="55" t="str">
        <f>INDEX('2月'!$A$1:$E$301,ROW()-$B$8+2,2)&amp;IF(INDEX('2月'!$A$1:$E$3012,ROW()-$B$8+2,3)="","","／"&amp;INDEX('2月'!$A$1:$E$301,ROW()-$B$8+2,3))</f>
        <v/>
      </c>
      <c r="C2304" s="57">
        <f>INDEX('2月'!$A$1:$E$301,ROW()-$B$8+2,4)</f>
        <v>0</v>
      </c>
      <c r="D2304" s="64">
        <f>INDEX('2月'!$A$1:$E$301,ROW()-$B$8+2,5)</f>
        <v>0</v>
      </c>
      <c r="E2304" s="65">
        <f>DATE(設定・集計!$B$2,INT(A2304/100),A2304-INT(A2304/100)*100)</f>
        <v>43799</v>
      </c>
      <c r="F2304" t="str">
        <f t="shared" si="72"/>
        <v/>
      </c>
      <c r="G2304" t="str">
        <f t="shared" si="71"/>
        <v/>
      </c>
    </row>
    <row r="2305" spans="1:7">
      <c r="A2305" s="57">
        <f>INDEX('2月'!$A$1:$E$301,ROW()-$B$8+2,1)</f>
        <v>0</v>
      </c>
      <c r="B2305" s="55" t="str">
        <f>INDEX('2月'!$A$1:$E$301,ROW()-$B$8+2,2)&amp;IF(INDEX('2月'!$A$1:$E$3012,ROW()-$B$8+2,3)="","","／"&amp;INDEX('2月'!$A$1:$E$301,ROW()-$B$8+2,3))</f>
        <v/>
      </c>
      <c r="C2305" s="57">
        <f>INDEX('2月'!$A$1:$E$301,ROW()-$B$8+2,4)</f>
        <v>0</v>
      </c>
      <c r="D2305" s="64">
        <f>INDEX('2月'!$A$1:$E$301,ROW()-$B$8+2,5)</f>
        <v>0</v>
      </c>
      <c r="E2305" s="65">
        <f>DATE(設定・集計!$B$2,INT(A2305/100),A2305-INT(A2305/100)*100)</f>
        <v>43799</v>
      </c>
      <c r="F2305" t="str">
        <f t="shared" si="72"/>
        <v/>
      </c>
      <c r="G2305" t="str">
        <f t="shared" si="71"/>
        <v/>
      </c>
    </row>
    <row r="2306" spans="1:7">
      <c r="A2306" s="57">
        <f>INDEX('2月'!$A$1:$E$301,ROW()-$B$8+2,1)</f>
        <v>0</v>
      </c>
      <c r="B2306" s="55" t="str">
        <f>INDEX('2月'!$A$1:$E$301,ROW()-$B$8+2,2)&amp;IF(INDEX('2月'!$A$1:$E$3012,ROW()-$B$8+2,3)="","","／"&amp;INDEX('2月'!$A$1:$E$301,ROW()-$B$8+2,3))</f>
        <v/>
      </c>
      <c r="C2306" s="57">
        <f>INDEX('2月'!$A$1:$E$301,ROW()-$B$8+2,4)</f>
        <v>0</v>
      </c>
      <c r="D2306" s="64">
        <f>INDEX('2月'!$A$1:$E$301,ROW()-$B$8+2,5)</f>
        <v>0</v>
      </c>
      <c r="E2306" s="65">
        <f>DATE(設定・集計!$B$2,INT(A2306/100),A2306-INT(A2306/100)*100)</f>
        <v>43799</v>
      </c>
      <c r="F2306" t="str">
        <f t="shared" si="72"/>
        <v/>
      </c>
      <c r="G2306" t="str">
        <f t="shared" si="71"/>
        <v/>
      </c>
    </row>
    <row r="2307" spans="1:7">
      <c r="A2307" s="57">
        <f>INDEX('2月'!$A$1:$E$301,ROW()-$B$8+2,1)</f>
        <v>0</v>
      </c>
      <c r="B2307" s="55" t="str">
        <f>INDEX('2月'!$A$1:$E$301,ROW()-$B$8+2,2)&amp;IF(INDEX('2月'!$A$1:$E$3012,ROW()-$B$8+2,3)="","","／"&amp;INDEX('2月'!$A$1:$E$301,ROW()-$B$8+2,3))</f>
        <v/>
      </c>
      <c r="C2307" s="57">
        <f>INDEX('2月'!$A$1:$E$301,ROW()-$B$8+2,4)</f>
        <v>0</v>
      </c>
      <c r="D2307" s="64">
        <f>INDEX('2月'!$A$1:$E$301,ROW()-$B$8+2,5)</f>
        <v>0</v>
      </c>
      <c r="E2307" s="65">
        <f>DATE(設定・集計!$B$2,INT(A2307/100),A2307-INT(A2307/100)*100)</f>
        <v>43799</v>
      </c>
      <c r="F2307" t="str">
        <f t="shared" si="72"/>
        <v/>
      </c>
      <c r="G2307" t="str">
        <f t="shared" si="71"/>
        <v/>
      </c>
    </row>
    <row r="2308" spans="1:7">
      <c r="A2308" s="57">
        <f>INDEX('2月'!$A$1:$E$301,ROW()-$B$8+2,1)</f>
        <v>0</v>
      </c>
      <c r="B2308" s="55" t="str">
        <f>INDEX('2月'!$A$1:$E$301,ROW()-$B$8+2,2)&amp;IF(INDEX('2月'!$A$1:$E$3012,ROW()-$B$8+2,3)="","","／"&amp;INDEX('2月'!$A$1:$E$301,ROW()-$B$8+2,3))</f>
        <v/>
      </c>
      <c r="C2308" s="57">
        <f>INDEX('2月'!$A$1:$E$301,ROW()-$B$8+2,4)</f>
        <v>0</v>
      </c>
      <c r="D2308" s="64">
        <f>INDEX('2月'!$A$1:$E$301,ROW()-$B$8+2,5)</f>
        <v>0</v>
      </c>
      <c r="E2308" s="65">
        <f>DATE(設定・集計!$B$2,INT(A2308/100),A2308-INT(A2308/100)*100)</f>
        <v>43799</v>
      </c>
      <c r="F2308" t="str">
        <f t="shared" si="72"/>
        <v/>
      </c>
      <c r="G2308" t="str">
        <f t="shared" si="71"/>
        <v/>
      </c>
    </row>
    <row r="2309" spans="1:7">
      <c r="A2309" s="57">
        <f>INDEX('2月'!$A$1:$E$301,ROW()-$B$8+2,1)</f>
        <v>0</v>
      </c>
      <c r="B2309" s="55" t="str">
        <f>INDEX('2月'!$A$1:$E$301,ROW()-$B$8+2,2)&amp;IF(INDEX('2月'!$A$1:$E$3012,ROW()-$B$8+2,3)="","","／"&amp;INDEX('2月'!$A$1:$E$301,ROW()-$B$8+2,3))</f>
        <v/>
      </c>
      <c r="C2309" s="57">
        <f>INDEX('2月'!$A$1:$E$301,ROW()-$B$8+2,4)</f>
        <v>0</v>
      </c>
      <c r="D2309" s="64">
        <f>INDEX('2月'!$A$1:$E$301,ROW()-$B$8+2,5)</f>
        <v>0</v>
      </c>
      <c r="E2309" s="65">
        <f>DATE(設定・集計!$B$2,INT(A2309/100),A2309-INT(A2309/100)*100)</f>
        <v>43799</v>
      </c>
      <c r="F2309" t="str">
        <f t="shared" si="72"/>
        <v/>
      </c>
      <c r="G2309" t="str">
        <f t="shared" si="71"/>
        <v/>
      </c>
    </row>
    <row r="2310" spans="1:7">
      <c r="A2310" s="57">
        <f>INDEX('2月'!$A$1:$E$301,ROW()-$B$8+2,1)</f>
        <v>0</v>
      </c>
      <c r="B2310" s="55" t="str">
        <f>INDEX('2月'!$A$1:$E$301,ROW()-$B$8+2,2)&amp;IF(INDEX('2月'!$A$1:$E$3012,ROW()-$B$8+2,3)="","","／"&amp;INDEX('2月'!$A$1:$E$301,ROW()-$B$8+2,3))</f>
        <v/>
      </c>
      <c r="C2310" s="57">
        <f>INDEX('2月'!$A$1:$E$301,ROW()-$B$8+2,4)</f>
        <v>0</v>
      </c>
      <c r="D2310" s="64">
        <f>INDEX('2月'!$A$1:$E$301,ROW()-$B$8+2,5)</f>
        <v>0</v>
      </c>
      <c r="E2310" s="65">
        <f>DATE(設定・集計!$B$2,INT(A2310/100),A2310-INT(A2310/100)*100)</f>
        <v>43799</v>
      </c>
      <c r="F2310" t="str">
        <f t="shared" si="72"/>
        <v/>
      </c>
      <c r="G2310" t="str">
        <f t="shared" si="71"/>
        <v/>
      </c>
    </row>
    <row r="2311" spans="1:7">
      <c r="A2311" s="57">
        <f>INDEX('2月'!$A$1:$E$301,ROW()-$B$8+2,1)</f>
        <v>0</v>
      </c>
      <c r="B2311" s="55" t="str">
        <f>INDEX('2月'!$A$1:$E$301,ROW()-$B$8+2,2)&amp;IF(INDEX('2月'!$A$1:$E$3012,ROW()-$B$8+2,3)="","","／"&amp;INDEX('2月'!$A$1:$E$301,ROW()-$B$8+2,3))</f>
        <v/>
      </c>
      <c r="C2311" s="57">
        <f>INDEX('2月'!$A$1:$E$301,ROW()-$B$8+2,4)</f>
        <v>0</v>
      </c>
      <c r="D2311" s="64">
        <f>INDEX('2月'!$A$1:$E$301,ROW()-$B$8+2,5)</f>
        <v>0</v>
      </c>
      <c r="E2311" s="65">
        <f>DATE(設定・集計!$B$2,INT(A2311/100),A2311-INT(A2311/100)*100)</f>
        <v>43799</v>
      </c>
      <c r="F2311" t="str">
        <f t="shared" si="72"/>
        <v/>
      </c>
      <c r="G2311" t="str">
        <f t="shared" si="71"/>
        <v/>
      </c>
    </row>
    <row r="2312" spans="1:7">
      <c r="A2312" s="57">
        <f>INDEX('2月'!$A$1:$E$301,ROW()-$B$8+2,1)</f>
        <v>0</v>
      </c>
      <c r="B2312" s="55" t="str">
        <f>INDEX('2月'!$A$1:$E$301,ROW()-$B$8+2,2)&amp;IF(INDEX('2月'!$A$1:$E$3012,ROW()-$B$8+2,3)="","","／"&amp;INDEX('2月'!$A$1:$E$301,ROW()-$B$8+2,3))</f>
        <v/>
      </c>
      <c r="C2312" s="57">
        <f>INDEX('2月'!$A$1:$E$301,ROW()-$B$8+2,4)</f>
        <v>0</v>
      </c>
      <c r="D2312" s="64">
        <f>INDEX('2月'!$A$1:$E$301,ROW()-$B$8+2,5)</f>
        <v>0</v>
      </c>
      <c r="E2312" s="65">
        <f>DATE(設定・集計!$B$2,INT(A2312/100),A2312-INT(A2312/100)*100)</f>
        <v>43799</v>
      </c>
      <c r="F2312" t="str">
        <f t="shared" si="72"/>
        <v/>
      </c>
      <c r="G2312" t="str">
        <f t="shared" si="71"/>
        <v/>
      </c>
    </row>
    <row r="2313" spans="1:7">
      <c r="A2313" s="57">
        <f>INDEX('2月'!$A$1:$E$301,ROW()-$B$8+2,1)</f>
        <v>0</v>
      </c>
      <c r="B2313" s="55" t="str">
        <f>INDEX('2月'!$A$1:$E$301,ROW()-$B$8+2,2)&amp;IF(INDEX('2月'!$A$1:$E$3012,ROW()-$B$8+2,3)="","","／"&amp;INDEX('2月'!$A$1:$E$301,ROW()-$B$8+2,3))</f>
        <v/>
      </c>
      <c r="C2313" s="57">
        <f>INDEX('2月'!$A$1:$E$301,ROW()-$B$8+2,4)</f>
        <v>0</v>
      </c>
      <c r="D2313" s="64">
        <f>INDEX('2月'!$A$1:$E$301,ROW()-$B$8+2,5)</f>
        <v>0</v>
      </c>
      <c r="E2313" s="65">
        <f>DATE(設定・集計!$B$2,INT(A2313/100),A2313-INT(A2313/100)*100)</f>
        <v>43799</v>
      </c>
      <c r="F2313" t="str">
        <f t="shared" si="72"/>
        <v/>
      </c>
      <c r="G2313" t="str">
        <f t="shared" si="71"/>
        <v/>
      </c>
    </row>
    <row r="2314" spans="1:7">
      <c r="A2314" s="57">
        <f>INDEX('2月'!$A$1:$E$301,ROW()-$B$8+2,1)</f>
        <v>0</v>
      </c>
      <c r="B2314" s="55" t="str">
        <f>INDEX('2月'!$A$1:$E$301,ROW()-$B$8+2,2)&amp;IF(INDEX('2月'!$A$1:$E$3012,ROW()-$B$8+2,3)="","","／"&amp;INDEX('2月'!$A$1:$E$301,ROW()-$B$8+2,3))</f>
        <v/>
      </c>
      <c r="C2314" s="57">
        <f>INDEX('2月'!$A$1:$E$301,ROW()-$B$8+2,4)</f>
        <v>0</v>
      </c>
      <c r="D2314" s="64">
        <f>INDEX('2月'!$A$1:$E$301,ROW()-$B$8+2,5)</f>
        <v>0</v>
      </c>
      <c r="E2314" s="65">
        <f>DATE(設定・集計!$B$2,INT(A2314/100),A2314-INT(A2314/100)*100)</f>
        <v>43799</v>
      </c>
      <c r="F2314" t="str">
        <f t="shared" si="72"/>
        <v/>
      </c>
      <c r="G2314" t="str">
        <f t="shared" si="71"/>
        <v/>
      </c>
    </row>
    <row r="2315" spans="1:7">
      <c r="A2315" s="57">
        <f>INDEX('2月'!$A$1:$E$301,ROW()-$B$8+2,1)</f>
        <v>0</v>
      </c>
      <c r="B2315" s="55" t="str">
        <f>INDEX('2月'!$A$1:$E$301,ROW()-$B$8+2,2)&amp;IF(INDEX('2月'!$A$1:$E$3012,ROW()-$B$8+2,3)="","","／"&amp;INDEX('2月'!$A$1:$E$301,ROW()-$B$8+2,3))</f>
        <v/>
      </c>
      <c r="C2315" s="57">
        <f>INDEX('2月'!$A$1:$E$301,ROW()-$B$8+2,4)</f>
        <v>0</v>
      </c>
      <c r="D2315" s="64">
        <f>INDEX('2月'!$A$1:$E$301,ROW()-$B$8+2,5)</f>
        <v>0</v>
      </c>
      <c r="E2315" s="65">
        <f>DATE(設定・集計!$B$2,INT(A2315/100),A2315-INT(A2315/100)*100)</f>
        <v>43799</v>
      </c>
      <c r="F2315" t="str">
        <f t="shared" si="72"/>
        <v/>
      </c>
      <c r="G2315" t="str">
        <f t="shared" si="71"/>
        <v/>
      </c>
    </row>
    <row r="2316" spans="1:7">
      <c r="A2316" s="57">
        <f>INDEX('2月'!$A$1:$E$301,ROW()-$B$8+2,1)</f>
        <v>0</v>
      </c>
      <c r="B2316" s="55" t="str">
        <f>INDEX('2月'!$A$1:$E$301,ROW()-$B$8+2,2)&amp;IF(INDEX('2月'!$A$1:$E$3012,ROW()-$B$8+2,3)="","","／"&amp;INDEX('2月'!$A$1:$E$301,ROW()-$B$8+2,3))</f>
        <v/>
      </c>
      <c r="C2316" s="57">
        <f>INDEX('2月'!$A$1:$E$301,ROW()-$B$8+2,4)</f>
        <v>0</v>
      </c>
      <c r="D2316" s="64">
        <f>INDEX('2月'!$A$1:$E$301,ROW()-$B$8+2,5)</f>
        <v>0</v>
      </c>
      <c r="E2316" s="65">
        <f>DATE(設定・集計!$B$2,INT(A2316/100),A2316-INT(A2316/100)*100)</f>
        <v>43799</v>
      </c>
      <c r="F2316" t="str">
        <f t="shared" si="72"/>
        <v/>
      </c>
      <c r="G2316" t="str">
        <f t="shared" si="71"/>
        <v/>
      </c>
    </row>
    <row r="2317" spans="1:7">
      <c r="A2317" s="57">
        <f>INDEX('2月'!$A$1:$E$301,ROW()-$B$8+2,1)</f>
        <v>0</v>
      </c>
      <c r="B2317" s="55" t="str">
        <f>INDEX('2月'!$A$1:$E$301,ROW()-$B$8+2,2)&amp;IF(INDEX('2月'!$A$1:$E$3012,ROW()-$B$8+2,3)="","","／"&amp;INDEX('2月'!$A$1:$E$301,ROW()-$B$8+2,3))</f>
        <v/>
      </c>
      <c r="C2317" s="57">
        <f>INDEX('2月'!$A$1:$E$301,ROW()-$B$8+2,4)</f>
        <v>0</v>
      </c>
      <c r="D2317" s="64">
        <f>INDEX('2月'!$A$1:$E$301,ROW()-$B$8+2,5)</f>
        <v>0</v>
      </c>
      <c r="E2317" s="65">
        <f>DATE(設定・集計!$B$2,INT(A2317/100),A2317-INT(A2317/100)*100)</f>
        <v>43799</v>
      </c>
      <c r="F2317" t="str">
        <f t="shared" si="72"/>
        <v/>
      </c>
      <c r="G2317" t="str">
        <f t="shared" si="71"/>
        <v/>
      </c>
    </row>
    <row r="2318" spans="1:7">
      <c r="A2318" s="57">
        <f>INDEX('2月'!$A$1:$E$301,ROW()-$B$8+2,1)</f>
        <v>0</v>
      </c>
      <c r="B2318" s="55" t="str">
        <f>INDEX('2月'!$A$1:$E$301,ROW()-$B$8+2,2)&amp;IF(INDEX('2月'!$A$1:$E$3012,ROW()-$B$8+2,3)="","","／"&amp;INDEX('2月'!$A$1:$E$301,ROW()-$B$8+2,3))</f>
        <v/>
      </c>
      <c r="C2318" s="57">
        <f>INDEX('2月'!$A$1:$E$301,ROW()-$B$8+2,4)</f>
        <v>0</v>
      </c>
      <c r="D2318" s="64">
        <f>INDEX('2月'!$A$1:$E$301,ROW()-$B$8+2,5)</f>
        <v>0</v>
      </c>
      <c r="E2318" s="65">
        <f>DATE(設定・集計!$B$2,INT(A2318/100),A2318-INT(A2318/100)*100)</f>
        <v>43799</v>
      </c>
      <c r="F2318" t="str">
        <f t="shared" si="72"/>
        <v/>
      </c>
      <c r="G2318" t="str">
        <f t="shared" si="71"/>
        <v/>
      </c>
    </row>
    <row r="2319" spans="1:7">
      <c r="A2319" s="57">
        <f>INDEX('2月'!$A$1:$E$301,ROW()-$B$8+2,1)</f>
        <v>0</v>
      </c>
      <c r="B2319" s="55" t="str">
        <f>INDEX('2月'!$A$1:$E$301,ROW()-$B$8+2,2)&amp;IF(INDEX('2月'!$A$1:$E$3012,ROW()-$B$8+2,3)="","","／"&amp;INDEX('2月'!$A$1:$E$301,ROW()-$B$8+2,3))</f>
        <v/>
      </c>
      <c r="C2319" s="57">
        <f>INDEX('2月'!$A$1:$E$301,ROW()-$B$8+2,4)</f>
        <v>0</v>
      </c>
      <c r="D2319" s="64">
        <f>INDEX('2月'!$A$1:$E$301,ROW()-$B$8+2,5)</f>
        <v>0</v>
      </c>
      <c r="E2319" s="65">
        <f>DATE(設定・集計!$B$2,INT(A2319/100),A2319-INT(A2319/100)*100)</f>
        <v>43799</v>
      </c>
      <c r="F2319" t="str">
        <f t="shared" si="72"/>
        <v/>
      </c>
      <c r="G2319" t="str">
        <f t="shared" si="71"/>
        <v/>
      </c>
    </row>
    <row r="2320" spans="1:7">
      <c r="A2320" s="57">
        <f>INDEX('2月'!$A$1:$E$301,ROW()-$B$8+2,1)</f>
        <v>0</v>
      </c>
      <c r="B2320" s="55" t="str">
        <f>INDEX('2月'!$A$1:$E$301,ROW()-$B$8+2,2)&amp;IF(INDEX('2月'!$A$1:$E$3012,ROW()-$B$8+2,3)="","","／"&amp;INDEX('2月'!$A$1:$E$301,ROW()-$B$8+2,3))</f>
        <v/>
      </c>
      <c r="C2320" s="57">
        <f>INDEX('2月'!$A$1:$E$301,ROW()-$B$8+2,4)</f>
        <v>0</v>
      </c>
      <c r="D2320" s="64">
        <f>INDEX('2月'!$A$1:$E$301,ROW()-$B$8+2,5)</f>
        <v>0</v>
      </c>
      <c r="E2320" s="65">
        <f>DATE(設定・集計!$B$2,INT(A2320/100),A2320-INT(A2320/100)*100)</f>
        <v>43799</v>
      </c>
      <c r="F2320" t="str">
        <f t="shared" si="72"/>
        <v/>
      </c>
      <c r="G2320" t="str">
        <f t="shared" si="71"/>
        <v/>
      </c>
    </row>
    <row r="2321" spans="1:7">
      <c r="A2321" s="57">
        <f>INDEX('2月'!$A$1:$E$301,ROW()-$B$8+2,1)</f>
        <v>0</v>
      </c>
      <c r="B2321" s="55" t="str">
        <f>INDEX('2月'!$A$1:$E$301,ROW()-$B$8+2,2)&amp;IF(INDEX('2月'!$A$1:$E$3012,ROW()-$B$8+2,3)="","","／"&amp;INDEX('2月'!$A$1:$E$301,ROW()-$B$8+2,3))</f>
        <v/>
      </c>
      <c r="C2321" s="57">
        <f>INDEX('2月'!$A$1:$E$301,ROW()-$B$8+2,4)</f>
        <v>0</v>
      </c>
      <c r="D2321" s="64">
        <f>INDEX('2月'!$A$1:$E$301,ROW()-$B$8+2,5)</f>
        <v>0</v>
      </c>
      <c r="E2321" s="65">
        <f>DATE(設定・集計!$B$2,INT(A2321/100),A2321-INT(A2321/100)*100)</f>
        <v>43799</v>
      </c>
      <c r="F2321" t="str">
        <f t="shared" si="72"/>
        <v/>
      </c>
      <c r="G2321" t="str">
        <f t="shared" si="71"/>
        <v/>
      </c>
    </row>
    <row r="2322" spans="1:7">
      <c r="A2322" s="57">
        <f>INDEX('2月'!$A$1:$E$301,ROW()-$B$8+2,1)</f>
        <v>0</v>
      </c>
      <c r="B2322" s="55" t="str">
        <f>INDEX('2月'!$A$1:$E$301,ROW()-$B$8+2,2)&amp;IF(INDEX('2月'!$A$1:$E$3012,ROW()-$B$8+2,3)="","","／"&amp;INDEX('2月'!$A$1:$E$301,ROW()-$B$8+2,3))</f>
        <v/>
      </c>
      <c r="C2322" s="57">
        <f>INDEX('2月'!$A$1:$E$301,ROW()-$B$8+2,4)</f>
        <v>0</v>
      </c>
      <c r="D2322" s="64">
        <f>INDEX('2月'!$A$1:$E$301,ROW()-$B$8+2,5)</f>
        <v>0</v>
      </c>
      <c r="E2322" s="65">
        <f>DATE(設定・集計!$B$2,INT(A2322/100),A2322-INT(A2322/100)*100)</f>
        <v>43799</v>
      </c>
      <c r="F2322" t="str">
        <f t="shared" si="72"/>
        <v/>
      </c>
      <c r="G2322" t="str">
        <f t="shared" si="71"/>
        <v/>
      </c>
    </row>
    <row r="2323" spans="1:7">
      <c r="A2323" s="57">
        <f>INDEX('2月'!$A$1:$E$301,ROW()-$B$8+2,1)</f>
        <v>0</v>
      </c>
      <c r="B2323" s="55" t="str">
        <f>INDEX('2月'!$A$1:$E$301,ROW()-$B$8+2,2)&amp;IF(INDEX('2月'!$A$1:$E$3012,ROW()-$B$8+2,3)="","","／"&amp;INDEX('2月'!$A$1:$E$301,ROW()-$B$8+2,3))</f>
        <v/>
      </c>
      <c r="C2323" s="57">
        <f>INDEX('2月'!$A$1:$E$301,ROW()-$B$8+2,4)</f>
        <v>0</v>
      </c>
      <c r="D2323" s="64">
        <f>INDEX('2月'!$A$1:$E$301,ROW()-$B$8+2,5)</f>
        <v>0</v>
      </c>
      <c r="E2323" s="65">
        <f>DATE(設定・集計!$B$2,INT(A2323/100),A2323-INT(A2323/100)*100)</f>
        <v>43799</v>
      </c>
      <c r="F2323" t="str">
        <f t="shared" si="72"/>
        <v/>
      </c>
      <c r="G2323" t="str">
        <f t="shared" si="71"/>
        <v/>
      </c>
    </row>
    <row r="2324" spans="1:7">
      <c r="A2324" s="57">
        <f>INDEX('2月'!$A$1:$E$301,ROW()-$B$8+2,1)</f>
        <v>0</v>
      </c>
      <c r="B2324" s="55" t="str">
        <f>INDEX('2月'!$A$1:$E$301,ROW()-$B$8+2,2)&amp;IF(INDEX('2月'!$A$1:$E$3012,ROW()-$B$8+2,3)="","","／"&amp;INDEX('2月'!$A$1:$E$301,ROW()-$B$8+2,3))</f>
        <v/>
      </c>
      <c r="C2324" s="57">
        <f>INDEX('2月'!$A$1:$E$301,ROW()-$B$8+2,4)</f>
        <v>0</v>
      </c>
      <c r="D2324" s="64">
        <f>INDEX('2月'!$A$1:$E$301,ROW()-$B$8+2,5)</f>
        <v>0</v>
      </c>
      <c r="E2324" s="65">
        <f>DATE(設定・集計!$B$2,INT(A2324/100),A2324-INT(A2324/100)*100)</f>
        <v>43799</v>
      </c>
      <c r="F2324" t="str">
        <f t="shared" si="72"/>
        <v/>
      </c>
      <c r="G2324" t="str">
        <f t="shared" si="71"/>
        <v/>
      </c>
    </row>
    <row r="2325" spans="1:7">
      <c r="A2325" s="57">
        <f>INDEX('2月'!$A$1:$E$301,ROW()-$B$8+2,1)</f>
        <v>0</v>
      </c>
      <c r="B2325" s="55" t="str">
        <f>INDEX('2月'!$A$1:$E$301,ROW()-$B$8+2,2)&amp;IF(INDEX('2月'!$A$1:$E$3012,ROW()-$B$8+2,3)="","","／"&amp;INDEX('2月'!$A$1:$E$301,ROW()-$B$8+2,3))</f>
        <v/>
      </c>
      <c r="C2325" s="57">
        <f>INDEX('2月'!$A$1:$E$301,ROW()-$B$8+2,4)</f>
        <v>0</v>
      </c>
      <c r="D2325" s="64">
        <f>INDEX('2月'!$A$1:$E$301,ROW()-$B$8+2,5)</f>
        <v>0</v>
      </c>
      <c r="E2325" s="65">
        <f>DATE(設定・集計!$B$2,INT(A2325/100),A2325-INT(A2325/100)*100)</f>
        <v>43799</v>
      </c>
      <c r="F2325" t="str">
        <f t="shared" si="72"/>
        <v/>
      </c>
      <c r="G2325" t="str">
        <f t="shared" si="71"/>
        <v/>
      </c>
    </row>
    <row r="2326" spans="1:7">
      <c r="A2326" s="57">
        <f>INDEX('2月'!$A$1:$E$301,ROW()-$B$8+2,1)</f>
        <v>0</v>
      </c>
      <c r="B2326" s="55" t="str">
        <f>INDEX('2月'!$A$1:$E$301,ROW()-$B$8+2,2)&amp;IF(INDEX('2月'!$A$1:$E$3012,ROW()-$B$8+2,3)="","","／"&amp;INDEX('2月'!$A$1:$E$301,ROW()-$B$8+2,3))</f>
        <v/>
      </c>
      <c r="C2326" s="57">
        <f>INDEX('2月'!$A$1:$E$301,ROW()-$B$8+2,4)</f>
        <v>0</v>
      </c>
      <c r="D2326" s="64">
        <f>INDEX('2月'!$A$1:$E$301,ROW()-$B$8+2,5)</f>
        <v>0</v>
      </c>
      <c r="E2326" s="65">
        <f>DATE(設定・集計!$B$2,INT(A2326/100),A2326-INT(A2326/100)*100)</f>
        <v>43799</v>
      </c>
      <c r="F2326" t="str">
        <f t="shared" si="72"/>
        <v/>
      </c>
      <c r="G2326" t="str">
        <f t="shared" si="71"/>
        <v/>
      </c>
    </row>
    <row r="2327" spans="1:7">
      <c r="A2327" s="57">
        <f>INDEX('2月'!$A$1:$E$301,ROW()-$B$8+2,1)</f>
        <v>0</v>
      </c>
      <c r="B2327" s="55" t="str">
        <f>INDEX('2月'!$A$1:$E$301,ROW()-$B$8+2,2)&amp;IF(INDEX('2月'!$A$1:$E$3012,ROW()-$B$8+2,3)="","","／"&amp;INDEX('2月'!$A$1:$E$301,ROW()-$B$8+2,3))</f>
        <v/>
      </c>
      <c r="C2327" s="57">
        <f>INDEX('2月'!$A$1:$E$301,ROW()-$B$8+2,4)</f>
        <v>0</v>
      </c>
      <c r="D2327" s="64">
        <f>INDEX('2月'!$A$1:$E$301,ROW()-$B$8+2,5)</f>
        <v>0</v>
      </c>
      <c r="E2327" s="65">
        <f>DATE(設定・集計!$B$2,INT(A2327/100),A2327-INT(A2327/100)*100)</f>
        <v>43799</v>
      </c>
      <c r="F2327" t="str">
        <f t="shared" si="72"/>
        <v/>
      </c>
      <c r="G2327" t="str">
        <f t="shared" si="71"/>
        <v/>
      </c>
    </row>
    <row r="2328" spans="1:7">
      <c r="A2328" s="57">
        <f>INDEX('2月'!$A$1:$E$301,ROW()-$B$8+2,1)</f>
        <v>0</v>
      </c>
      <c r="B2328" s="55" t="str">
        <f>INDEX('2月'!$A$1:$E$301,ROW()-$B$8+2,2)&amp;IF(INDEX('2月'!$A$1:$E$3012,ROW()-$B$8+2,3)="","","／"&amp;INDEX('2月'!$A$1:$E$301,ROW()-$B$8+2,3))</f>
        <v/>
      </c>
      <c r="C2328" s="57">
        <f>INDEX('2月'!$A$1:$E$301,ROW()-$B$8+2,4)</f>
        <v>0</v>
      </c>
      <c r="D2328" s="64">
        <f>INDEX('2月'!$A$1:$E$301,ROW()-$B$8+2,5)</f>
        <v>0</v>
      </c>
      <c r="E2328" s="65">
        <f>DATE(設定・集計!$B$2,INT(A2328/100),A2328-INT(A2328/100)*100)</f>
        <v>43799</v>
      </c>
      <c r="F2328" t="str">
        <f t="shared" si="72"/>
        <v/>
      </c>
      <c r="G2328" t="str">
        <f t="shared" si="71"/>
        <v/>
      </c>
    </row>
    <row r="2329" spans="1:7">
      <c r="A2329" s="57">
        <f>INDEX('2月'!$A$1:$E$301,ROW()-$B$8+2,1)</f>
        <v>0</v>
      </c>
      <c r="B2329" s="55" t="str">
        <f>INDEX('2月'!$A$1:$E$301,ROW()-$B$8+2,2)&amp;IF(INDEX('2月'!$A$1:$E$3012,ROW()-$B$8+2,3)="","","／"&amp;INDEX('2月'!$A$1:$E$301,ROW()-$B$8+2,3))</f>
        <v/>
      </c>
      <c r="C2329" s="57">
        <f>INDEX('2月'!$A$1:$E$301,ROW()-$B$8+2,4)</f>
        <v>0</v>
      </c>
      <c r="D2329" s="64">
        <f>INDEX('2月'!$A$1:$E$301,ROW()-$B$8+2,5)</f>
        <v>0</v>
      </c>
      <c r="E2329" s="65">
        <f>DATE(設定・集計!$B$2,INT(A2329/100),A2329-INT(A2329/100)*100)</f>
        <v>43799</v>
      </c>
      <c r="F2329" t="str">
        <f t="shared" si="72"/>
        <v/>
      </c>
      <c r="G2329" t="str">
        <f t="shared" si="71"/>
        <v/>
      </c>
    </row>
    <row r="2330" spans="1:7">
      <c r="A2330" s="57">
        <f>INDEX('2月'!$A$1:$E$301,ROW()-$B$8+2,1)</f>
        <v>0</v>
      </c>
      <c r="B2330" s="55" t="str">
        <f>INDEX('2月'!$A$1:$E$301,ROW()-$B$8+2,2)&amp;IF(INDEX('2月'!$A$1:$E$3012,ROW()-$B$8+2,3)="","","／"&amp;INDEX('2月'!$A$1:$E$301,ROW()-$B$8+2,3))</f>
        <v/>
      </c>
      <c r="C2330" s="57">
        <f>INDEX('2月'!$A$1:$E$301,ROW()-$B$8+2,4)</f>
        <v>0</v>
      </c>
      <c r="D2330" s="64">
        <f>INDEX('2月'!$A$1:$E$301,ROW()-$B$8+2,5)</f>
        <v>0</v>
      </c>
      <c r="E2330" s="65">
        <f>DATE(設定・集計!$B$2,INT(A2330/100),A2330-INT(A2330/100)*100)</f>
        <v>43799</v>
      </c>
      <c r="F2330" t="str">
        <f t="shared" si="72"/>
        <v/>
      </c>
      <c r="G2330" t="str">
        <f t="shared" si="71"/>
        <v/>
      </c>
    </row>
    <row r="2331" spans="1:7">
      <c r="A2331" s="57">
        <f>INDEX('2月'!$A$1:$E$301,ROW()-$B$8+2,1)</f>
        <v>0</v>
      </c>
      <c r="B2331" s="55" t="str">
        <f>INDEX('2月'!$A$1:$E$301,ROW()-$B$8+2,2)&amp;IF(INDEX('2月'!$A$1:$E$3012,ROW()-$B$8+2,3)="","","／"&amp;INDEX('2月'!$A$1:$E$301,ROW()-$B$8+2,3))</f>
        <v/>
      </c>
      <c r="C2331" s="57">
        <f>INDEX('2月'!$A$1:$E$301,ROW()-$B$8+2,4)</f>
        <v>0</v>
      </c>
      <c r="D2331" s="64">
        <f>INDEX('2月'!$A$1:$E$301,ROW()-$B$8+2,5)</f>
        <v>0</v>
      </c>
      <c r="E2331" s="65">
        <f>DATE(設定・集計!$B$2,INT(A2331/100),A2331-INT(A2331/100)*100)</f>
        <v>43799</v>
      </c>
      <c r="F2331" t="str">
        <f t="shared" si="72"/>
        <v/>
      </c>
      <c r="G2331" t="str">
        <f t="shared" si="71"/>
        <v/>
      </c>
    </row>
    <row r="2332" spans="1:7">
      <c r="A2332" s="57">
        <f>INDEX('2月'!$A$1:$E$301,ROW()-$B$8+2,1)</f>
        <v>0</v>
      </c>
      <c r="B2332" s="55" t="str">
        <f>INDEX('2月'!$A$1:$E$301,ROW()-$B$8+2,2)&amp;IF(INDEX('2月'!$A$1:$E$3012,ROW()-$B$8+2,3)="","","／"&amp;INDEX('2月'!$A$1:$E$301,ROW()-$B$8+2,3))</f>
        <v/>
      </c>
      <c r="C2332" s="57">
        <f>INDEX('2月'!$A$1:$E$301,ROW()-$B$8+2,4)</f>
        <v>0</v>
      </c>
      <c r="D2332" s="64">
        <f>INDEX('2月'!$A$1:$E$301,ROW()-$B$8+2,5)</f>
        <v>0</v>
      </c>
      <c r="E2332" s="65">
        <f>DATE(設定・集計!$B$2,INT(A2332/100),A2332-INT(A2332/100)*100)</f>
        <v>43799</v>
      </c>
      <c r="F2332" t="str">
        <f t="shared" si="72"/>
        <v/>
      </c>
      <c r="G2332" t="str">
        <f t="shared" si="71"/>
        <v/>
      </c>
    </row>
    <row r="2333" spans="1:7">
      <c r="A2333" s="57">
        <f>INDEX('2月'!$A$1:$E$301,ROW()-$B$8+2,1)</f>
        <v>0</v>
      </c>
      <c r="B2333" s="55" t="str">
        <f>INDEX('2月'!$A$1:$E$301,ROW()-$B$8+2,2)&amp;IF(INDEX('2月'!$A$1:$E$3012,ROW()-$B$8+2,3)="","","／"&amp;INDEX('2月'!$A$1:$E$301,ROW()-$B$8+2,3))</f>
        <v/>
      </c>
      <c r="C2333" s="57">
        <f>INDEX('2月'!$A$1:$E$301,ROW()-$B$8+2,4)</f>
        <v>0</v>
      </c>
      <c r="D2333" s="64">
        <f>INDEX('2月'!$A$1:$E$301,ROW()-$B$8+2,5)</f>
        <v>0</v>
      </c>
      <c r="E2333" s="65">
        <f>DATE(設定・集計!$B$2,INT(A2333/100),A2333-INT(A2333/100)*100)</f>
        <v>43799</v>
      </c>
      <c r="F2333" t="str">
        <f t="shared" si="72"/>
        <v/>
      </c>
      <c r="G2333" t="str">
        <f t="shared" si="71"/>
        <v/>
      </c>
    </row>
    <row r="2334" spans="1:7">
      <c r="A2334" s="57">
        <f>INDEX('2月'!$A$1:$E$301,ROW()-$B$8+2,1)</f>
        <v>0</v>
      </c>
      <c r="B2334" s="55" t="str">
        <f>INDEX('2月'!$A$1:$E$301,ROW()-$B$8+2,2)&amp;IF(INDEX('2月'!$A$1:$E$3012,ROW()-$B$8+2,3)="","","／"&amp;INDEX('2月'!$A$1:$E$301,ROW()-$B$8+2,3))</f>
        <v/>
      </c>
      <c r="C2334" s="57">
        <f>INDEX('2月'!$A$1:$E$301,ROW()-$B$8+2,4)</f>
        <v>0</v>
      </c>
      <c r="D2334" s="64">
        <f>INDEX('2月'!$A$1:$E$301,ROW()-$B$8+2,5)</f>
        <v>0</v>
      </c>
      <c r="E2334" s="65">
        <f>DATE(設定・集計!$B$2,INT(A2334/100),A2334-INT(A2334/100)*100)</f>
        <v>43799</v>
      </c>
      <c r="F2334" t="str">
        <f t="shared" si="72"/>
        <v/>
      </c>
      <c r="G2334" t="str">
        <f t="shared" si="71"/>
        <v/>
      </c>
    </row>
    <row r="2335" spans="1:7">
      <c r="A2335" s="57">
        <f>INDEX('2月'!$A$1:$E$301,ROW()-$B$8+2,1)</f>
        <v>0</v>
      </c>
      <c r="B2335" s="55" t="str">
        <f>INDEX('2月'!$A$1:$E$301,ROW()-$B$8+2,2)&amp;IF(INDEX('2月'!$A$1:$E$3012,ROW()-$B$8+2,3)="","","／"&amp;INDEX('2月'!$A$1:$E$301,ROW()-$B$8+2,3))</f>
        <v/>
      </c>
      <c r="C2335" s="57">
        <f>INDEX('2月'!$A$1:$E$301,ROW()-$B$8+2,4)</f>
        <v>0</v>
      </c>
      <c r="D2335" s="64">
        <f>INDEX('2月'!$A$1:$E$301,ROW()-$B$8+2,5)</f>
        <v>0</v>
      </c>
      <c r="E2335" s="65">
        <f>DATE(設定・集計!$B$2,INT(A2335/100),A2335-INT(A2335/100)*100)</f>
        <v>43799</v>
      </c>
      <c r="F2335" t="str">
        <f t="shared" si="72"/>
        <v/>
      </c>
      <c r="G2335" t="str">
        <f t="shared" si="71"/>
        <v/>
      </c>
    </row>
    <row r="2336" spans="1:7">
      <c r="A2336" s="57">
        <f>INDEX('2月'!$A$1:$E$301,ROW()-$B$8+2,1)</f>
        <v>0</v>
      </c>
      <c r="B2336" s="55" t="str">
        <f>INDEX('2月'!$A$1:$E$301,ROW()-$B$8+2,2)&amp;IF(INDEX('2月'!$A$1:$E$3012,ROW()-$B$8+2,3)="","","／"&amp;INDEX('2月'!$A$1:$E$301,ROW()-$B$8+2,3))</f>
        <v/>
      </c>
      <c r="C2336" s="57">
        <f>INDEX('2月'!$A$1:$E$301,ROW()-$B$8+2,4)</f>
        <v>0</v>
      </c>
      <c r="D2336" s="64">
        <f>INDEX('2月'!$A$1:$E$301,ROW()-$B$8+2,5)</f>
        <v>0</v>
      </c>
      <c r="E2336" s="65">
        <f>DATE(設定・集計!$B$2,INT(A2336/100),A2336-INT(A2336/100)*100)</f>
        <v>43799</v>
      </c>
      <c r="F2336" t="str">
        <f t="shared" si="72"/>
        <v/>
      </c>
      <c r="G2336" t="str">
        <f t="shared" si="71"/>
        <v/>
      </c>
    </row>
    <row r="2337" spans="1:7">
      <c r="A2337" s="57">
        <f>INDEX('2月'!$A$1:$E$301,ROW()-$B$8+2,1)</f>
        <v>0</v>
      </c>
      <c r="B2337" s="55" t="str">
        <f>INDEX('2月'!$A$1:$E$301,ROW()-$B$8+2,2)&amp;IF(INDEX('2月'!$A$1:$E$3012,ROW()-$B$8+2,3)="","","／"&amp;INDEX('2月'!$A$1:$E$301,ROW()-$B$8+2,3))</f>
        <v/>
      </c>
      <c r="C2337" s="57">
        <f>INDEX('2月'!$A$1:$E$301,ROW()-$B$8+2,4)</f>
        <v>0</v>
      </c>
      <c r="D2337" s="64">
        <f>INDEX('2月'!$A$1:$E$301,ROW()-$B$8+2,5)</f>
        <v>0</v>
      </c>
      <c r="E2337" s="65">
        <f>DATE(設定・集計!$B$2,INT(A2337/100),A2337-INT(A2337/100)*100)</f>
        <v>43799</v>
      </c>
      <c r="F2337" t="str">
        <f t="shared" si="72"/>
        <v/>
      </c>
      <c r="G2337" t="str">
        <f t="shared" si="71"/>
        <v/>
      </c>
    </row>
    <row r="2338" spans="1:7">
      <c r="A2338" s="57">
        <f>INDEX('2月'!$A$1:$E$301,ROW()-$B$8+2,1)</f>
        <v>0</v>
      </c>
      <c r="B2338" s="55" t="str">
        <f>INDEX('2月'!$A$1:$E$301,ROW()-$B$8+2,2)&amp;IF(INDEX('2月'!$A$1:$E$3012,ROW()-$B$8+2,3)="","","／"&amp;INDEX('2月'!$A$1:$E$301,ROW()-$B$8+2,3))</f>
        <v/>
      </c>
      <c r="C2338" s="57">
        <f>INDEX('2月'!$A$1:$E$301,ROW()-$B$8+2,4)</f>
        <v>0</v>
      </c>
      <c r="D2338" s="64">
        <f>INDEX('2月'!$A$1:$E$301,ROW()-$B$8+2,5)</f>
        <v>0</v>
      </c>
      <c r="E2338" s="65">
        <f>DATE(設定・集計!$B$2,INT(A2338/100),A2338-INT(A2338/100)*100)</f>
        <v>43799</v>
      </c>
      <c r="F2338" t="str">
        <f t="shared" si="72"/>
        <v/>
      </c>
      <c r="G2338" t="str">
        <f t="shared" si="71"/>
        <v/>
      </c>
    </row>
    <row r="2339" spans="1:7">
      <c r="A2339" s="57">
        <f>INDEX('2月'!$A$1:$E$301,ROW()-$B$8+2,1)</f>
        <v>0</v>
      </c>
      <c r="B2339" s="55" t="str">
        <f>INDEX('2月'!$A$1:$E$301,ROW()-$B$8+2,2)&amp;IF(INDEX('2月'!$A$1:$E$3012,ROW()-$B$8+2,3)="","","／"&amp;INDEX('2月'!$A$1:$E$301,ROW()-$B$8+2,3))</f>
        <v/>
      </c>
      <c r="C2339" s="57">
        <f>INDEX('2月'!$A$1:$E$301,ROW()-$B$8+2,4)</f>
        <v>0</v>
      </c>
      <c r="D2339" s="64">
        <f>INDEX('2月'!$A$1:$E$301,ROW()-$B$8+2,5)</f>
        <v>0</v>
      </c>
      <c r="E2339" s="65">
        <f>DATE(設定・集計!$B$2,INT(A2339/100),A2339-INT(A2339/100)*100)</f>
        <v>43799</v>
      </c>
      <c r="F2339" t="str">
        <f t="shared" si="72"/>
        <v/>
      </c>
      <c r="G2339" t="str">
        <f t="shared" si="71"/>
        <v/>
      </c>
    </row>
    <row r="2340" spans="1:7">
      <c r="A2340" s="57">
        <f>INDEX('2月'!$A$1:$E$301,ROW()-$B$8+2,1)</f>
        <v>0</v>
      </c>
      <c r="B2340" s="55" t="str">
        <f>INDEX('2月'!$A$1:$E$301,ROW()-$B$8+2,2)&amp;IF(INDEX('2月'!$A$1:$E$3012,ROW()-$B$8+2,3)="","","／"&amp;INDEX('2月'!$A$1:$E$301,ROW()-$B$8+2,3))</f>
        <v/>
      </c>
      <c r="C2340" s="57">
        <f>INDEX('2月'!$A$1:$E$301,ROW()-$B$8+2,4)</f>
        <v>0</v>
      </c>
      <c r="D2340" s="64">
        <f>INDEX('2月'!$A$1:$E$301,ROW()-$B$8+2,5)</f>
        <v>0</v>
      </c>
      <c r="E2340" s="65">
        <f>DATE(設定・集計!$B$2,INT(A2340/100),A2340-INT(A2340/100)*100)</f>
        <v>43799</v>
      </c>
      <c r="F2340" t="str">
        <f t="shared" si="72"/>
        <v/>
      </c>
      <c r="G2340" t="str">
        <f t="shared" si="71"/>
        <v/>
      </c>
    </row>
    <row r="2341" spans="1:7">
      <c r="A2341" s="57">
        <f>INDEX('2月'!$A$1:$E$301,ROW()-$B$8+2,1)</f>
        <v>0</v>
      </c>
      <c r="B2341" s="55" t="str">
        <f>INDEX('2月'!$A$1:$E$301,ROW()-$B$8+2,2)&amp;IF(INDEX('2月'!$A$1:$E$3012,ROW()-$B$8+2,3)="","","／"&amp;INDEX('2月'!$A$1:$E$301,ROW()-$B$8+2,3))</f>
        <v/>
      </c>
      <c r="C2341" s="57">
        <f>INDEX('2月'!$A$1:$E$301,ROW()-$B$8+2,4)</f>
        <v>0</v>
      </c>
      <c r="D2341" s="64">
        <f>INDEX('2月'!$A$1:$E$301,ROW()-$B$8+2,5)</f>
        <v>0</v>
      </c>
      <c r="E2341" s="65">
        <f>DATE(設定・集計!$B$2,INT(A2341/100),A2341-INT(A2341/100)*100)</f>
        <v>43799</v>
      </c>
      <c r="F2341" t="str">
        <f t="shared" si="72"/>
        <v/>
      </c>
      <c r="G2341" t="str">
        <f t="shared" si="71"/>
        <v/>
      </c>
    </row>
    <row r="2342" spans="1:7">
      <c r="A2342" s="57">
        <f>INDEX('2月'!$A$1:$E$301,ROW()-$B$8+2,1)</f>
        <v>0</v>
      </c>
      <c r="B2342" s="55" t="str">
        <f>INDEX('2月'!$A$1:$E$301,ROW()-$B$8+2,2)&amp;IF(INDEX('2月'!$A$1:$E$3012,ROW()-$B$8+2,3)="","","／"&amp;INDEX('2月'!$A$1:$E$301,ROW()-$B$8+2,3))</f>
        <v/>
      </c>
      <c r="C2342" s="57">
        <f>INDEX('2月'!$A$1:$E$301,ROW()-$B$8+2,4)</f>
        <v>0</v>
      </c>
      <c r="D2342" s="64">
        <f>INDEX('2月'!$A$1:$E$301,ROW()-$B$8+2,5)</f>
        <v>0</v>
      </c>
      <c r="E2342" s="65">
        <f>DATE(設定・集計!$B$2,INT(A2342/100),A2342-INT(A2342/100)*100)</f>
        <v>43799</v>
      </c>
      <c r="F2342" t="str">
        <f t="shared" si="72"/>
        <v/>
      </c>
      <c r="G2342" t="str">
        <f t="shared" si="71"/>
        <v/>
      </c>
    </row>
    <row r="2343" spans="1:7">
      <c r="A2343" s="57">
        <f>INDEX('2月'!$A$1:$E$301,ROW()-$B$8+2,1)</f>
        <v>0</v>
      </c>
      <c r="B2343" s="55" t="str">
        <f>INDEX('2月'!$A$1:$E$301,ROW()-$B$8+2,2)&amp;IF(INDEX('2月'!$A$1:$E$3012,ROW()-$B$8+2,3)="","","／"&amp;INDEX('2月'!$A$1:$E$301,ROW()-$B$8+2,3))</f>
        <v/>
      </c>
      <c r="C2343" s="57">
        <f>INDEX('2月'!$A$1:$E$301,ROW()-$B$8+2,4)</f>
        <v>0</v>
      </c>
      <c r="D2343" s="64">
        <f>INDEX('2月'!$A$1:$E$301,ROW()-$B$8+2,5)</f>
        <v>0</v>
      </c>
      <c r="E2343" s="65">
        <f>DATE(設定・集計!$B$2,INT(A2343/100),A2343-INT(A2343/100)*100)</f>
        <v>43799</v>
      </c>
      <c r="F2343" t="str">
        <f t="shared" si="72"/>
        <v/>
      </c>
      <c r="G2343" t="str">
        <f t="shared" si="71"/>
        <v/>
      </c>
    </row>
    <row r="2344" spans="1:7">
      <c r="A2344" s="66"/>
      <c r="B2344" s="67"/>
      <c r="C2344" s="66"/>
      <c r="D2344" s="68"/>
      <c r="E2344" s="65">
        <f>DATE(設定・集計!$B$2,INT(A2344/100),A2344-INT(A2344/100)*100)</f>
        <v>43799</v>
      </c>
      <c r="F2344" t="str">
        <f t="shared" si="72"/>
        <v/>
      </c>
      <c r="G2344" t="str">
        <f t="shared" si="71"/>
        <v/>
      </c>
    </row>
    <row r="2345" spans="1:7">
      <c r="A2345" s="57">
        <f>INDEX('3月'!$A$1:$E$301,ROW()-$B$11+2,1)</f>
        <v>0</v>
      </c>
      <c r="B2345" s="55" t="str">
        <f>INDEX('3月'!$A$1:$E$301,ROW()-$B$11+2,2)&amp;IF(INDEX('3月'!$A$1:$E$301,ROW()-$B$11+2,3)="","","／"&amp;INDEX('3月'!$A$1:$E$301,ROW()-$B$11+2,3))</f>
        <v/>
      </c>
      <c r="C2345" s="57">
        <f>INDEX('3月'!$A$1:$E$301,ROW()-$B$11+2,4)</f>
        <v>0</v>
      </c>
      <c r="D2345" s="64">
        <f>INDEX('3月'!$A$1:$E$301,ROW()-$B$11+2,5)</f>
        <v>0</v>
      </c>
      <c r="E2345" s="65">
        <f>DATE(設定・集計!$B$2,INT(A2345/100),A2345-INT(A2345/100)*100)</f>
        <v>43799</v>
      </c>
      <c r="F2345" t="str">
        <f t="shared" si="72"/>
        <v/>
      </c>
      <c r="G2345" t="str">
        <f t="shared" si="71"/>
        <v/>
      </c>
    </row>
    <row r="2346" spans="1:7">
      <c r="A2346" s="57">
        <f>INDEX('3月'!$A$1:$E$301,ROW()-$B$11+2,1)</f>
        <v>0</v>
      </c>
      <c r="B2346" s="55" t="str">
        <f>INDEX('3月'!$A$1:$E$301,ROW()-$B$11+2,2)&amp;IF(INDEX('3月'!$A$1:$E$301,ROW()-$B$11+2,3)="","","／"&amp;INDEX('3月'!$A$1:$E$301,ROW()-$B$11+2,3))</f>
        <v/>
      </c>
      <c r="C2346" s="57">
        <f>INDEX('3月'!$A$1:$E$301,ROW()-$B$11+2,4)</f>
        <v>0</v>
      </c>
      <c r="D2346" s="64">
        <f>INDEX('3月'!$A$1:$E$301,ROW()-$B$11+2,5)</f>
        <v>0</v>
      </c>
      <c r="E2346" s="65">
        <f>DATE(設定・集計!$B$2,INT(A2346/100),A2346-INT(A2346/100)*100)</f>
        <v>43799</v>
      </c>
      <c r="F2346" t="str">
        <f t="shared" si="72"/>
        <v/>
      </c>
      <c r="G2346" t="str">
        <f t="shared" si="71"/>
        <v/>
      </c>
    </row>
    <row r="2347" spans="1:7">
      <c r="A2347" s="57">
        <f>INDEX('3月'!$A$1:$E$301,ROW()-$B$11+2,1)</f>
        <v>0</v>
      </c>
      <c r="B2347" s="55" t="str">
        <f>INDEX('3月'!$A$1:$E$301,ROW()-$B$11+2,2)&amp;IF(INDEX('3月'!$A$1:$E$301,ROW()-$B$11+2,3)="","","／"&amp;INDEX('3月'!$A$1:$E$301,ROW()-$B$11+2,3))</f>
        <v/>
      </c>
      <c r="C2347" s="57">
        <f>INDEX('3月'!$A$1:$E$301,ROW()-$B$11+2,4)</f>
        <v>0</v>
      </c>
      <c r="D2347" s="64">
        <f>INDEX('3月'!$A$1:$E$301,ROW()-$B$11+2,5)</f>
        <v>0</v>
      </c>
      <c r="E2347" s="65">
        <f>DATE(設定・集計!$B$2,INT(A2347/100),A2347-INT(A2347/100)*100)</f>
        <v>43799</v>
      </c>
      <c r="F2347" t="str">
        <f t="shared" si="72"/>
        <v/>
      </c>
      <c r="G2347" t="str">
        <f t="shared" si="71"/>
        <v/>
      </c>
    </row>
    <row r="2348" spans="1:7">
      <c r="A2348" s="57">
        <f>INDEX('3月'!$A$1:$E$301,ROW()-$B$11+2,1)</f>
        <v>0</v>
      </c>
      <c r="B2348" s="55" t="str">
        <f>INDEX('3月'!$A$1:$E$301,ROW()-$B$11+2,2)&amp;IF(INDEX('3月'!$A$1:$E$301,ROW()-$B$11+2,3)="","","／"&amp;INDEX('3月'!$A$1:$E$301,ROW()-$B$11+2,3))</f>
        <v/>
      </c>
      <c r="C2348" s="57">
        <f>INDEX('3月'!$A$1:$E$301,ROW()-$B$11+2,4)</f>
        <v>0</v>
      </c>
      <c r="D2348" s="64">
        <f>INDEX('3月'!$A$1:$E$301,ROW()-$B$11+2,5)</f>
        <v>0</v>
      </c>
      <c r="E2348" s="65">
        <f>DATE(設定・集計!$B$2,INT(A2348/100),A2348-INT(A2348/100)*100)</f>
        <v>43799</v>
      </c>
      <c r="F2348" t="str">
        <f t="shared" si="72"/>
        <v/>
      </c>
      <c r="G2348" t="str">
        <f t="shared" si="71"/>
        <v/>
      </c>
    </row>
    <row r="2349" spans="1:7">
      <c r="A2349" s="57">
        <f>INDEX('3月'!$A$1:$E$301,ROW()-$B$11+2,1)</f>
        <v>0</v>
      </c>
      <c r="B2349" s="55" t="str">
        <f>INDEX('3月'!$A$1:$E$301,ROW()-$B$11+2,2)&amp;IF(INDEX('3月'!$A$1:$E$301,ROW()-$B$11+2,3)="","","／"&amp;INDEX('3月'!$A$1:$E$301,ROW()-$B$11+2,3))</f>
        <v/>
      </c>
      <c r="C2349" s="57">
        <f>INDEX('3月'!$A$1:$E$301,ROW()-$B$11+2,4)</f>
        <v>0</v>
      </c>
      <c r="D2349" s="64">
        <f>INDEX('3月'!$A$1:$E$301,ROW()-$B$11+2,5)</f>
        <v>0</v>
      </c>
      <c r="E2349" s="65">
        <f>DATE(設定・集計!$B$2,INT(A2349/100),A2349-INT(A2349/100)*100)</f>
        <v>43799</v>
      </c>
      <c r="F2349" t="str">
        <f t="shared" si="72"/>
        <v/>
      </c>
      <c r="G2349" t="str">
        <f t="shared" si="71"/>
        <v/>
      </c>
    </row>
    <row r="2350" spans="1:7">
      <c r="A2350" s="57">
        <f>INDEX('3月'!$A$1:$E$301,ROW()-$B$11+2,1)</f>
        <v>0</v>
      </c>
      <c r="B2350" s="55" t="str">
        <f>INDEX('3月'!$A$1:$E$301,ROW()-$B$11+2,2)&amp;IF(INDEX('3月'!$A$1:$E$301,ROW()-$B$11+2,3)="","","／"&amp;INDEX('3月'!$A$1:$E$301,ROW()-$B$11+2,3))</f>
        <v/>
      </c>
      <c r="C2350" s="57">
        <f>INDEX('3月'!$A$1:$E$301,ROW()-$B$11+2,4)</f>
        <v>0</v>
      </c>
      <c r="D2350" s="64">
        <f>INDEX('3月'!$A$1:$E$301,ROW()-$B$11+2,5)</f>
        <v>0</v>
      </c>
      <c r="E2350" s="65">
        <f>DATE(設定・集計!$B$2,INT(A2350/100),A2350-INT(A2350/100)*100)</f>
        <v>43799</v>
      </c>
      <c r="F2350" t="str">
        <f t="shared" si="72"/>
        <v/>
      </c>
      <c r="G2350" t="str">
        <f t="shared" si="71"/>
        <v/>
      </c>
    </row>
    <row r="2351" spans="1:7">
      <c r="A2351" s="57">
        <f>INDEX('3月'!$A$1:$E$301,ROW()-$B$11+2,1)</f>
        <v>0</v>
      </c>
      <c r="B2351" s="55" t="str">
        <f>INDEX('3月'!$A$1:$E$301,ROW()-$B$11+2,2)&amp;IF(INDEX('3月'!$A$1:$E$301,ROW()-$B$11+2,3)="","","／"&amp;INDEX('3月'!$A$1:$E$301,ROW()-$B$11+2,3))</f>
        <v/>
      </c>
      <c r="C2351" s="57">
        <f>INDEX('3月'!$A$1:$E$301,ROW()-$B$11+2,4)</f>
        <v>0</v>
      </c>
      <c r="D2351" s="64">
        <f>INDEX('3月'!$A$1:$E$301,ROW()-$B$11+2,5)</f>
        <v>0</v>
      </c>
      <c r="E2351" s="65">
        <f>DATE(設定・集計!$B$2,INT(A2351/100),A2351-INT(A2351/100)*100)</f>
        <v>43799</v>
      </c>
      <c r="F2351" t="str">
        <f t="shared" si="72"/>
        <v/>
      </c>
      <c r="G2351" t="str">
        <f t="shared" ref="G2351:G2414" si="73">IF(F2351="","",RANK(F2351,$F$46:$F$6000,1))</f>
        <v/>
      </c>
    </row>
    <row r="2352" spans="1:7">
      <c r="A2352" s="57">
        <f>INDEX('3月'!$A$1:$E$301,ROW()-$B$11+2,1)</f>
        <v>0</v>
      </c>
      <c r="B2352" s="55" t="str">
        <f>INDEX('3月'!$A$1:$E$301,ROW()-$B$11+2,2)&amp;IF(INDEX('3月'!$A$1:$E$301,ROW()-$B$11+2,3)="","","／"&amp;INDEX('3月'!$A$1:$E$301,ROW()-$B$11+2,3))</f>
        <v/>
      </c>
      <c r="C2352" s="57">
        <f>INDEX('3月'!$A$1:$E$301,ROW()-$B$11+2,4)</f>
        <v>0</v>
      </c>
      <c r="D2352" s="64">
        <f>INDEX('3月'!$A$1:$E$301,ROW()-$B$11+2,5)</f>
        <v>0</v>
      </c>
      <c r="E2352" s="65">
        <f>DATE(設定・集計!$B$2,INT(A2352/100),A2352-INT(A2352/100)*100)</f>
        <v>43799</v>
      </c>
      <c r="F2352" t="str">
        <f t="shared" si="72"/>
        <v/>
      </c>
      <c r="G2352" t="str">
        <f t="shared" si="73"/>
        <v/>
      </c>
    </row>
    <row r="2353" spans="1:7">
      <c r="A2353" s="57">
        <f>INDEX('3月'!$A$1:$E$301,ROW()-$B$11+2,1)</f>
        <v>0</v>
      </c>
      <c r="B2353" s="55" t="str">
        <f>INDEX('3月'!$A$1:$E$301,ROW()-$B$11+2,2)&amp;IF(INDEX('3月'!$A$1:$E$301,ROW()-$B$11+2,3)="","","／"&amp;INDEX('3月'!$A$1:$E$301,ROW()-$B$11+2,3))</f>
        <v/>
      </c>
      <c r="C2353" s="57">
        <f>INDEX('3月'!$A$1:$E$301,ROW()-$B$11+2,4)</f>
        <v>0</v>
      </c>
      <c r="D2353" s="64">
        <f>INDEX('3月'!$A$1:$E$301,ROW()-$B$11+2,5)</f>
        <v>0</v>
      </c>
      <c r="E2353" s="65">
        <f>DATE(設定・集計!$B$2,INT(A2353/100),A2353-INT(A2353/100)*100)</f>
        <v>43799</v>
      </c>
      <c r="F2353" t="str">
        <f t="shared" si="72"/>
        <v/>
      </c>
      <c r="G2353" t="str">
        <f t="shared" si="73"/>
        <v/>
      </c>
    </row>
    <row r="2354" spans="1:7">
      <c r="A2354" s="57">
        <f>INDEX('3月'!$A$1:$E$301,ROW()-$B$11+2,1)</f>
        <v>0</v>
      </c>
      <c r="B2354" s="55" t="str">
        <f>INDEX('3月'!$A$1:$E$301,ROW()-$B$11+2,2)&amp;IF(INDEX('3月'!$A$1:$E$301,ROW()-$B$11+2,3)="","","／"&amp;INDEX('3月'!$A$1:$E$301,ROW()-$B$11+2,3))</f>
        <v/>
      </c>
      <c r="C2354" s="57">
        <f>INDEX('3月'!$A$1:$E$301,ROW()-$B$11+2,4)</f>
        <v>0</v>
      </c>
      <c r="D2354" s="64">
        <f>INDEX('3月'!$A$1:$E$301,ROW()-$B$11+2,5)</f>
        <v>0</v>
      </c>
      <c r="E2354" s="65">
        <f>DATE(設定・集計!$B$2,INT(A2354/100),A2354-INT(A2354/100)*100)</f>
        <v>43799</v>
      </c>
      <c r="F2354" t="str">
        <f t="shared" si="72"/>
        <v/>
      </c>
      <c r="G2354" t="str">
        <f t="shared" si="73"/>
        <v/>
      </c>
    </row>
    <row r="2355" spans="1:7">
      <c r="A2355" s="57">
        <f>INDEX('3月'!$A$1:$E$301,ROW()-$B$11+2,1)</f>
        <v>0</v>
      </c>
      <c r="B2355" s="55" t="str">
        <f>INDEX('3月'!$A$1:$E$301,ROW()-$B$11+2,2)&amp;IF(INDEX('3月'!$A$1:$E$301,ROW()-$B$11+2,3)="","","／"&amp;INDEX('3月'!$A$1:$E$301,ROW()-$B$11+2,3))</f>
        <v/>
      </c>
      <c r="C2355" s="57">
        <f>INDEX('3月'!$A$1:$E$301,ROW()-$B$11+2,4)</f>
        <v>0</v>
      </c>
      <c r="D2355" s="64">
        <f>INDEX('3月'!$A$1:$E$301,ROW()-$B$11+2,5)</f>
        <v>0</v>
      </c>
      <c r="E2355" s="65">
        <f>DATE(設定・集計!$B$2,INT(A2355/100),A2355-INT(A2355/100)*100)</f>
        <v>43799</v>
      </c>
      <c r="F2355" t="str">
        <f t="shared" si="72"/>
        <v/>
      </c>
      <c r="G2355" t="str">
        <f t="shared" si="73"/>
        <v/>
      </c>
    </row>
    <row r="2356" spans="1:7">
      <c r="A2356" s="57">
        <f>INDEX('3月'!$A$1:$E$301,ROW()-$B$11+2,1)</f>
        <v>0</v>
      </c>
      <c r="B2356" s="55" t="str">
        <f>INDEX('3月'!$A$1:$E$301,ROW()-$B$11+2,2)&amp;IF(INDEX('3月'!$A$1:$E$301,ROW()-$B$11+2,3)="","","／"&amp;INDEX('3月'!$A$1:$E$301,ROW()-$B$11+2,3))</f>
        <v/>
      </c>
      <c r="C2356" s="57">
        <f>INDEX('3月'!$A$1:$E$301,ROW()-$B$11+2,4)</f>
        <v>0</v>
      </c>
      <c r="D2356" s="64">
        <f>INDEX('3月'!$A$1:$E$301,ROW()-$B$11+2,5)</f>
        <v>0</v>
      </c>
      <c r="E2356" s="65">
        <f>DATE(設定・集計!$B$2,INT(A2356/100),A2356-INT(A2356/100)*100)</f>
        <v>43799</v>
      </c>
      <c r="F2356" t="str">
        <f t="shared" si="72"/>
        <v/>
      </c>
      <c r="G2356" t="str">
        <f t="shared" si="73"/>
        <v/>
      </c>
    </row>
    <row r="2357" spans="1:7">
      <c r="A2357" s="57">
        <f>INDEX('3月'!$A$1:$E$301,ROW()-$B$11+2,1)</f>
        <v>0</v>
      </c>
      <c r="B2357" s="55" t="str">
        <f>INDEX('3月'!$A$1:$E$301,ROW()-$B$11+2,2)&amp;IF(INDEX('3月'!$A$1:$E$301,ROW()-$B$11+2,3)="","","／"&amp;INDEX('3月'!$A$1:$E$301,ROW()-$B$11+2,3))</f>
        <v/>
      </c>
      <c r="C2357" s="57">
        <f>INDEX('3月'!$A$1:$E$301,ROW()-$B$11+2,4)</f>
        <v>0</v>
      </c>
      <c r="D2357" s="64">
        <f>INDEX('3月'!$A$1:$E$301,ROW()-$B$11+2,5)</f>
        <v>0</v>
      </c>
      <c r="E2357" s="65">
        <f>DATE(設定・集計!$B$2,INT(A2357/100),A2357-INT(A2357/100)*100)</f>
        <v>43799</v>
      </c>
      <c r="F2357" t="str">
        <f t="shared" si="72"/>
        <v/>
      </c>
      <c r="G2357" t="str">
        <f t="shared" si="73"/>
        <v/>
      </c>
    </row>
    <row r="2358" spans="1:7">
      <c r="A2358" s="57">
        <f>INDEX('3月'!$A$1:$E$301,ROW()-$B$11+2,1)</f>
        <v>0</v>
      </c>
      <c r="B2358" s="55" t="str">
        <f>INDEX('3月'!$A$1:$E$301,ROW()-$B$11+2,2)&amp;IF(INDEX('3月'!$A$1:$E$301,ROW()-$B$11+2,3)="","","／"&amp;INDEX('3月'!$A$1:$E$301,ROW()-$B$11+2,3))</f>
        <v/>
      </c>
      <c r="C2358" s="57">
        <f>INDEX('3月'!$A$1:$E$301,ROW()-$B$11+2,4)</f>
        <v>0</v>
      </c>
      <c r="D2358" s="64">
        <f>INDEX('3月'!$A$1:$E$301,ROW()-$B$11+2,5)</f>
        <v>0</v>
      </c>
      <c r="E2358" s="65">
        <f>DATE(設定・集計!$B$2,INT(A2358/100),A2358-INT(A2358/100)*100)</f>
        <v>43799</v>
      </c>
      <c r="F2358" t="str">
        <f t="shared" si="72"/>
        <v/>
      </c>
      <c r="G2358" t="str">
        <f t="shared" si="73"/>
        <v/>
      </c>
    </row>
    <row r="2359" spans="1:7">
      <c r="A2359" s="57">
        <f>INDEX('3月'!$A$1:$E$301,ROW()-$B$11+2,1)</f>
        <v>0</v>
      </c>
      <c r="B2359" s="55" t="str">
        <f>INDEX('3月'!$A$1:$E$301,ROW()-$B$11+2,2)&amp;IF(INDEX('3月'!$A$1:$E$301,ROW()-$B$11+2,3)="","","／"&amp;INDEX('3月'!$A$1:$E$301,ROW()-$B$11+2,3))</f>
        <v/>
      </c>
      <c r="C2359" s="57">
        <f>INDEX('3月'!$A$1:$E$301,ROW()-$B$11+2,4)</f>
        <v>0</v>
      </c>
      <c r="D2359" s="64">
        <f>INDEX('3月'!$A$1:$E$301,ROW()-$B$11+2,5)</f>
        <v>0</v>
      </c>
      <c r="E2359" s="65">
        <f>DATE(設定・集計!$B$2,INT(A2359/100),A2359-INT(A2359/100)*100)</f>
        <v>43799</v>
      </c>
      <c r="F2359" t="str">
        <f t="shared" si="72"/>
        <v/>
      </c>
      <c r="G2359" t="str">
        <f t="shared" si="73"/>
        <v/>
      </c>
    </row>
    <row r="2360" spans="1:7">
      <c r="A2360" s="57">
        <f>INDEX('3月'!$A$1:$E$301,ROW()-$B$11+2,1)</f>
        <v>0</v>
      </c>
      <c r="B2360" s="55" t="str">
        <f>INDEX('3月'!$A$1:$E$301,ROW()-$B$11+2,2)&amp;IF(INDEX('3月'!$A$1:$E$301,ROW()-$B$11+2,3)="","","／"&amp;INDEX('3月'!$A$1:$E$301,ROW()-$B$11+2,3))</f>
        <v/>
      </c>
      <c r="C2360" s="57">
        <f>INDEX('3月'!$A$1:$E$301,ROW()-$B$11+2,4)</f>
        <v>0</v>
      </c>
      <c r="D2360" s="64">
        <f>INDEX('3月'!$A$1:$E$301,ROW()-$B$11+2,5)</f>
        <v>0</v>
      </c>
      <c r="E2360" s="65">
        <f>DATE(設定・集計!$B$2,INT(A2360/100),A2360-INT(A2360/100)*100)</f>
        <v>43799</v>
      </c>
      <c r="F2360" t="str">
        <f t="shared" si="72"/>
        <v/>
      </c>
      <c r="G2360" t="str">
        <f t="shared" si="73"/>
        <v/>
      </c>
    </row>
    <row r="2361" spans="1:7">
      <c r="A2361" s="57">
        <f>INDEX('3月'!$A$1:$E$301,ROW()-$B$11+2,1)</f>
        <v>0</v>
      </c>
      <c r="B2361" s="55" t="str">
        <f>INDEX('3月'!$A$1:$E$301,ROW()-$B$11+2,2)&amp;IF(INDEX('3月'!$A$1:$E$301,ROW()-$B$11+2,3)="","","／"&amp;INDEX('3月'!$A$1:$E$301,ROW()-$B$11+2,3))</f>
        <v/>
      </c>
      <c r="C2361" s="57">
        <f>INDEX('3月'!$A$1:$E$301,ROW()-$B$11+2,4)</f>
        <v>0</v>
      </c>
      <c r="D2361" s="64">
        <f>INDEX('3月'!$A$1:$E$301,ROW()-$B$11+2,5)</f>
        <v>0</v>
      </c>
      <c r="E2361" s="65">
        <f>DATE(設定・集計!$B$2,INT(A2361/100),A2361-INT(A2361/100)*100)</f>
        <v>43799</v>
      </c>
      <c r="F2361" t="str">
        <f t="shared" si="72"/>
        <v/>
      </c>
      <c r="G2361" t="str">
        <f t="shared" si="73"/>
        <v/>
      </c>
    </row>
    <row r="2362" spans="1:7">
      <c r="A2362" s="57">
        <f>INDEX('3月'!$A$1:$E$301,ROW()-$B$11+2,1)</f>
        <v>0</v>
      </c>
      <c r="B2362" s="55" t="str">
        <f>INDEX('3月'!$A$1:$E$301,ROW()-$B$11+2,2)&amp;IF(INDEX('3月'!$A$1:$E$301,ROW()-$B$11+2,3)="","","／"&amp;INDEX('3月'!$A$1:$E$301,ROW()-$B$11+2,3))</f>
        <v/>
      </c>
      <c r="C2362" s="57">
        <f>INDEX('3月'!$A$1:$E$301,ROW()-$B$11+2,4)</f>
        <v>0</v>
      </c>
      <c r="D2362" s="64">
        <f>INDEX('3月'!$A$1:$E$301,ROW()-$B$11+2,5)</f>
        <v>0</v>
      </c>
      <c r="E2362" s="65">
        <f>DATE(設定・集計!$B$2,INT(A2362/100),A2362-INT(A2362/100)*100)</f>
        <v>43799</v>
      </c>
      <c r="F2362" t="str">
        <f t="shared" si="72"/>
        <v/>
      </c>
      <c r="G2362" t="str">
        <f t="shared" si="73"/>
        <v/>
      </c>
    </row>
    <row r="2363" spans="1:7">
      <c r="A2363" s="57">
        <f>INDEX('3月'!$A$1:$E$301,ROW()-$B$11+2,1)</f>
        <v>0</v>
      </c>
      <c r="B2363" s="55" t="str">
        <f>INDEX('3月'!$A$1:$E$301,ROW()-$B$11+2,2)&amp;IF(INDEX('3月'!$A$1:$E$301,ROW()-$B$11+2,3)="","","／"&amp;INDEX('3月'!$A$1:$E$301,ROW()-$B$11+2,3))</f>
        <v/>
      </c>
      <c r="C2363" s="57">
        <f>INDEX('3月'!$A$1:$E$301,ROW()-$B$11+2,4)</f>
        <v>0</v>
      </c>
      <c r="D2363" s="64">
        <f>INDEX('3月'!$A$1:$E$301,ROW()-$B$11+2,5)</f>
        <v>0</v>
      </c>
      <c r="E2363" s="65">
        <f>DATE(設定・集計!$B$2,INT(A2363/100),A2363-INT(A2363/100)*100)</f>
        <v>43799</v>
      </c>
      <c r="F2363" t="str">
        <f t="shared" ref="F2363:F2426" si="74">IF(A2363=0,"",A2363*10000+ROW())</f>
        <v/>
      </c>
      <c r="G2363" t="str">
        <f t="shared" si="73"/>
        <v/>
      </c>
    </row>
    <row r="2364" spans="1:7">
      <c r="A2364" s="57">
        <f>INDEX('3月'!$A$1:$E$301,ROW()-$B$11+2,1)</f>
        <v>0</v>
      </c>
      <c r="B2364" s="55" t="str">
        <f>INDEX('3月'!$A$1:$E$301,ROW()-$B$11+2,2)&amp;IF(INDEX('3月'!$A$1:$E$301,ROW()-$B$11+2,3)="","","／"&amp;INDEX('3月'!$A$1:$E$301,ROW()-$B$11+2,3))</f>
        <v/>
      </c>
      <c r="C2364" s="57">
        <f>INDEX('3月'!$A$1:$E$301,ROW()-$B$11+2,4)</f>
        <v>0</v>
      </c>
      <c r="D2364" s="64">
        <f>INDEX('3月'!$A$1:$E$301,ROW()-$B$11+2,5)</f>
        <v>0</v>
      </c>
      <c r="E2364" s="65">
        <f>DATE(設定・集計!$B$2,INT(A2364/100),A2364-INT(A2364/100)*100)</f>
        <v>43799</v>
      </c>
      <c r="F2364" t="str">
        <f t="shared" si="74"/>
        <v/>
      </c>
      <c r="G2364" t="str">
        <f t="shared" si="73"/>
        <v/>
      </c>
    </row>
    <row r="2365" spans="1:7">
      <c r="A2365" s="57">
        <f>INDEX('3月'!$A$1:$E$301,ROW()-$B$11+2,1)</f>
        <v>0</v>
      </c>
      <c r="B2365" s="55" t="str">
        <f>INDEX('3月'!$A$1:$E$301,ROW()-$B$11+2,2)&amp;IF(INDEX('3月'!$A$1:$E$301,ROW()-$B$11+2,3)="","","／"&amp;INDEX('3月'!$A$1:$E$301,ROW()-$B$11+2,3))</f>
        <v/>
      </c>
      <c r="C2365" s="57">
        <f>INDEX('3月'!$A$1:$E$301,ROW()-$B$11+2,4)</f>
        <v>0</v>
      </c>
      <c r="D2365" s="64">
        <f>INDEX('3月'!$A$1:$E$301,ROW()-$B$11+2,5)</f>
        <v>0</v>
      </c>
      <c r="E2365" s="65">
        <f>DATE(設定・集計!$B$2,INT(A2365/100),A2365-INT(A2365/100)*100)</f>
        <v>43799</v>
      </c>
      <c r="F2365" t="str">
        <f t="shared" si="74"/>
        <v/>
      </c>
      <c r="G2365" t="str">
        <f t="shared" si="73"/>
        <v/>
      </c>
    </row>
    <row r="2366" spans="1:7">
      <c r="A2366" s="57">
        <f>INDEX('3月'!$A$1:$E$301,ROW()-$B$11+2,1)</f>
        <v>0</v>
      </c>
      <c r="B2366" s="55" t="str">
        <f>INDEX('3月'!$A$1:$E$301,ROW()-$B$11+2,2)&amp;IF(INDEX('3月'!$A$1:$E$301,ROW()-$B$11+2,3)="","","／"&amp;INDEX('3月'!$A$1:$E$301,ROW()-$B$11+2,3))</f>
        <v/>
      </c>
      <c r="C2366" s="57">
        <f>INDEX('3月'!$A$1:$E$301,ROW()-$B$11+2,4)</f>
        <v>0</v>
      </c>
      <c r="D2366" s="64">
        <f>INDEX('3月'!$A$1:$E$301,ROW()-$B$11+2,5)</f>
        <v>0</v>
      </c>
      <c r="E2366" s="65">
        <f>DATE(設定・集計!$B$2,INT(A2366/100),A2366-INT(A2366/100)*100)</f>
        <v>43799</v>
      </c>
      <c r="F2366" t="str">
        <f t="shared" si="74"/>
        <v/>
      </c>
      <c r="G2366" t="str">
        <f t="shared" si="73"/>
        <v/>
      </c>
    </row>
    <row r="2367" spans="1:7">
      <c r="A2367" s="57">
        <f>INDEX('3月'!$A$1:$E$301,ROW()-$B$11+2,1)</f>
        <v>0</v>
      </c>
      <c r="B2367" s="55" t="str">
        <f>INDEX('3月'!$A$1:$E$301,ROW()-$B$11+2,2)&amp;IF(INDEX('3月'!$A$1:$E$301,ROW()-$B$11+2,3)="","","／"&amp;INDEX('3月'!$A$1:$E$301,ROW()-$B$11+2,3))</f>
        <v/>
      </c>
      <c r="C2367" s="57">
        <f>INDEX('3月'!$A$1:$E$301,ROW()-$B$11+2,4)</f>
        <v>0</v>
      </c>
      <c r="D2367" s="64">
        <f>INDEX('3月'!$A$1:$E$301,ROW()-$B$11+2,5)</f>
        <v>0</v>
      </c>
      <c r="E2367" s="65">
        <f>DATE(設定・集計!$B$2,INT(A2367/100),A2367-INT(A2367/100)*100)</f>
        <v>43799</v>
      </c>
      <c r="F2367" t="str">
        <f t="shared" si="74"/>
        <v/>
      </c>
      <c r="G2367" t="str">
        <f t="shared" si="73"/>
        <v/>
      </c>
    </row>
    <row r="2368" spans="1:7">
      <c r="A2368" s="57">
        <f>INDEX('3月'!$A$1:$E$301,ROW()-$B$11+2,1)</f>
        <v>0</v>
      </c>
      <c r="B2368" s="55" t="str">
        <f>INDEX('3月'!$A$1:$E$301,ROW()-$B$11+2,2)&amp;IF(INDEX('3月'!$A$1:$E$301,ROW()-$B$11+2,3)="","","／"&amp;INDEX('3月'!$A$1:$E$301,ROW()-$B$11+2,3))</f>
        <v/>
      </c>
      <c r="C2368" s="57">
        <f>INDEX('3月'!$A$1:$E$301,ROW()-$B$11+2,4)</f>
        <v>0</v>
      </c>
      <c r="D2368" s="64">
        <f>INDEX('3月'!$A$1:$E$301,ROW()-$B$11+2,5)</f>
        <v>0</v>
      </c>
      <c r="E2368" s="65">
        <f>DATE(設定・集計!$B$2,INT(A2368/100),A2368-INT(A2368/100)*100)</f>
        <v>43799</v>
      </c>
      <c r="F2368" t="str">
        <f t="shared" si="74"/>
        <v/>
      </c>
      <c r="G2368" t="str">
        <f t="shared" si="73"/>
        <v/>
      </c>
    </row>
    <row r="2369" spans="1:7">
      <c r="A2369" s="57">
        <f>INDEX('3月'!$A$1:$E$301,ROW()-$B$11+2,1)</f>
        <v>0</v>
      </c>
      <c r="B2369" s="55" t="str">
        <f>INDEX('3月'!$A$1:$E$301,ROW()-$B$11+2,2)&amp;IF(INDEX('3月'!$A$1:$E$301,ROW()-$B$11+2,3)="","","／"&amp;INDEX('3月'!$A$1:$E$301,ROW()-$B$11+2,3))</f>
        <v/>
      </c>
      <c r="C2369" s="57">
        <f>INDEX('3月'!$A$1:$E$301,ROW()-$B$11+2,4)</f>
        <v>0</v>
      </c>
      <c r="D2369" s="64">
        <f>INDEX('3月'!$A$1:$E$301,ROW()-$B$11+2,5)</f>
        <v>0</v>
      </c>
      <c r="E2369" s="65">
        <f>DATE(設定・集計!$B$2,INT(A2369/100),A2369-INT(A2369/100)*100)</f>
        <v>43799</v>
      </c>
      <c r="F2369" t="str">
        <f t="shared" si="74"/>
        <v/>
      </c>
      <c r="G2369" t="str">
        <f t="shared" si="73"/>
        <v/>
      </c>
    </row>
    <row r="2370" spans="1:7">
      <c r="A2370" s="57">
        <f>INDEX('3月'!$A$1:$E$301,ROW()-$B$11+2,1)</f>
        <v>0</v>
      </c>
      <c r="B2370" s="55" t="str">
        <f>INDEX('3月'!$A$1:$E$301,ROW()-$B$11+2,2)&amp;IF(INDEX('3月'!$A$1:$E$301,ROW()-$B$11+2,3)="","","／"&amp;INDEX('3月'!$A$1:$E$301,ROW()-$B$11+2,3))</f>
        <v/>
      </c>
      <c r="C2370" s="57">
        <f>INDEX('3月'!$A$1:$E$301,ROW()-$B$11+2,4)</f>
        <v>0</v>
      </c>
      <c r="D2370" s="64">
        <f>INDEX('3月'!$A$1:$E$301,ROW()-$B$11+2,5)</f>
        <v>0</v>
      </c>
      <c r="E2370" s="65">
        <f>DATE(設定・集計!$B$2,INT(A2370/100),A2370-INT(A2370/100)*100)</f>
        <v>43799</v>
      </c>
      <c r="F2370" t="str">
        <f t="shared" si="74"/>
        <v/>
      </c>
      <c r="G2370" t="str">
        <f t="shared" si="73"/>
        <v/>
      </c>
    </row>
    <row r="2371" spans="1:7">
      <c r="A2371" s="57">
        <f>INDEX('3月'!$A$1:$E$301,ROW()-$B$11+2,1)</f>
        <v>0</v>
      </c>
      <c r="B2371" s="55" t="str">
        <f>INDEX('3月'!$A$1:$E$301,ROW()-$B$11+2,2)&amp;IF(INDEX('3月'!$A$1:$E$301,ROW()-$B$11+2,3)="","","／"&amp;INDEX('3月'!$A$1:$E$301,ROW()-$B$11+2,3))</f>
        <v/>
      </c>
      <c r="C2371" s="57">
        <f>INDEX('3月'!$A$1:$E$301,ROW()-$B$11+2,4)</f>
        <v>0</v>
      </c>
      <c r="D2371" s="64">
        <f>INDEX('3月'!$A$1:$E$301,ROW()-$B$11+2,5)</f>
        <v>0</v>
      </c>
      <c r="E2371" s="65">
        <f>DATE(設定・集計!$B$2,INT(A2371/100),A2371-INT(A2371/100)*100)</f>
        <v>43799</v>
      </c>
      <c r="F2371" t="str">
        <f t="shared" si="74"/>
        <v/>
      </c>
      <c r="G2371" t="str">
        <f t="shared" si="73"/>
        <v/>
      </c>
    </row>
    <row r="2372" spans="1:7">
      <c r="A2372" s="57">
        <f>INDEX('3月'!$A$1:$E$301,ROW()-$B$11+2,1)</f>
        <v>0</v>
      </c>
      <c r="B2372" s="55" t="str">
        <f>INDEX('3月'!$A$1:$E$301,ROW()-$B$11+2,2)&amp;IF(INDEX('3月'!$A$1:$E$301,ROW()-$B$11+2,3)="","","／"&amp;INDEX('3月'!$A$1:$E$301,ROW()-$B$11+2,3))</f>
        <v/>
      </c>
      <c r="C2372" s="57">
        <f>INDEX('3月'!$A$1:$E$301,ROW()-$B$11+2,4)</f>
        <v>0</v>
      </c>
      <c r="D2372" s="64">
        <f>INDEX('3月'!$A$1:$E$301,ROW()-$B$11+2,5)</f>
        <v>0</v>
      </c>
      <c r="E2372" s="65">
        <f>DATE(設定・集計!$B$2,INT(A2372/100),A2372-INT(A2372/100)*100)</f>
        <v>43799</v>
      </c>
      <c r="F2372" t="str">
        <f t="shared" si="74"/>
        <v/>
      </c>
      <c r="G2372" t="str">
        <f t="shared" si="73"/>
        <v/>
      </c>
    </row>
    <row r="2373" spans="1:7">
      <c r="A2373" s="57">
        <f>INDEX('3月'!$A$1:$E$301,ROW()-$B$11+2,1)</f>
        <v>0</v>
      </c>
      <c r="B2373" s="55" t="str">
        <f>INDEX('3月'!$A$1:$E$301,ROW()-$B$11+2,2)&amp;IF(INDEX('3月'!$A$1:$E$301,ROW()-$B$11+2,3)="","","／"&amp;INDEX('3月'!$A$1:$E$301,ROW()-$B$11+2,3))</f>
        <v/>
      </c>
      <c r="C2373" s="57">
        <f>INDEX('3月'!$A$1:$E$301,ROW()-$B$11+2,4)</f>
        <v>0</v>
      </c>
      <c r="D2373" s="64">
        <f>INDEX('3月'!$A$1:$E$301,ROW()-$B$11+2,5)</f>
        <v>0</v>
      </c>
      <c r="E2373" s="65">
        <f>DATE(設定・集計!$B$2,INT(A2373/100),A2373-INT(A2373/100)*100)</f>
        <v>43799</v>
      </c>
      <c r="F2373" t="str">
        <f t="shared" si="74"/>
        <v/>
      </c>
      <c r="G2373" t="str">
        <f t="shared" si="73"/>
        <v/>
      </c>
    </row>
    <row r="2374" spans="1:7">
      <c r="A2374" s="57">
        <f>INDEX('3月'!$A$1:$E$301,ROW()-$B$11+2,1)</f>
        <v>0</v>
      </c>
      <c r="B2374" s="55" t="str">
        <f>INDEX('3月'!$A$1:$E$301,ROW()-$B$11+2,2)&amp;IF(INDEX('3月'!$A$1:$E$301,ROW()-$B$11+2,3)="","","／"&amp;INDEX('3月'!$A$1:$E$301,ROW()-$B$11+2,3))</f>
        <v/>
      </c>
      <c r="C2374" s="57">
        <f>INDEX('3月'!$A$1:$E$301,ROW()-$B$11+2,4)</f>
        <v>0</v>
      </c>
      <c r="D2374" s="64">
        <f>INDEX('3月'!$A$1:$E$301,ROW()-$B$11+2,5)</f>
        <v>0</v>
      </c>
      <c r="E2374" s="65">
        <f>DATE(設定・集計!$B$2,INT(A2374/100),A2374-INT(A2374/100)*100)</f>
        <v>43799</v>
      </c>
      <c r="F2374" t="str">
        <f t="shared" si="74"/>
        <v/>
      </c>
      <c r="G2374" t="str">
        <f t="shared" si="73"/>
        <v/>
      </c>
    </row>
    <row r="2375" spans="1:7">
      <c r="A2375" s="57">
        <f>INDEX('3月'!$A$1:$E$301,ROW()-$B$11+2,1)</f>
        <v>0</v>
      </c>
      <c r="B2375" s="55" t="str">
        <f>INDEX('3月'!$A$1:$E$301,ROW()-$B$11+2,2)&amp;IF(INDEX('3月'!$A$1:$E$301,ROW()-$B$11+2,3)="","","／"&amp;INDEX('3月'!$A$1:$E$301,ROW()-$B$11+2,3))</f>
        <v/>
      </c>
      <c r="C2375" s="57">
        <f>INDEX('3月'!$A$1:$E$301,ROW()-$B$11+2,4)</f>
        <v>0</v>
      </c>
      <c r="D2375" s="64">
        <f>INDEX('3月'!$A$1:$E$301,ROW()-$B$11+2,5)</f>
        <v>0</v>
      </c>
      <c r="E2375" s="65">
        <f>DATE(設定・集計!$B$2,INT(A2375/100),A2375-INT(A2375/100)*100)</f>
        <v>43799</v>
      </c>
      <c r="F2375" t="str">
        <f t="shared" si="74"/>
        <v/>
      </c>
      <c r="G2375" t="str">
        <f t="shared" si="73"/>
        <v/>
      </c>
    </row>
    <row r="2376" spans="1:7">
      <c r="A2376" s="57">
        <f>INDEX('3月'!$A$1:$E$301,ROW()-$B$11+2,1)</f>
        <v>0</v>
      </c>
      <c r="B2376" s="55" t="str">
        <f>INDEX('3月'!$A$1:$E$301,ROW()-$B$11+2,2)&amp;IF(INDEX('3月'!$A$1:$E$301,ROW()-$B$11+2,3)="","","／"&amp;INDEX('3月'!$A$1:$E$301,ROW()-$B$11+2,3))</f>
        <v/>
      </c>
      <c r="C2376" s="57">
        <f>INDEX('3月'!$A$1:$E$301,ROW()-$B$11+2,4)</f>
        <v>0</v>
      </c>
      <c r="D2376" s="64">
        <f>INDEX('3月'!$A$1:$E$301,ROW()-$B$11+2,5)</f>
        <v>0</v>
      </c>
      <c r="E2376" s="65">
        <f>DATE(設定・集計!$B$2,INT(A2376/100),A2376-INT(A2376/100)*100)</f>
        <v>43799</v>
      </c>
      <c r="F2376" t="str">
        <f t="shared" si="74"/>
        <v/>
      </c>
      <c r="G2376" t="str">
        <f t="shared" si="73"/>
        <v/>
      </c>
    </row>
    <row r="2377" spans="1:7">
      <c r="A2377" s="57">
        <f>INDEX('3月'!$A$1:$E$301,ROW()-$B$11+2,1)</f>
        <v>0</v>
      </c>
      <c r="B2377" s="55" t="str">
        <f>INDEX('3月'!$A$1:$E$301,ROW()-$B$11+2,2)&amp;IF(INDEX('3月'!$A$1:$E$301,ROW()-$B$11+2,3)="","","／"&amp;INDEX('3月'!$A$1:$E$301,ROW()-$B$11+2,3))</f>
        <v/>
      </c>
      <c r="C2377" s="57">
        <f>INDEX('3月'!$A$1:$E$301,ROW()-$B$11+2,4)</f>
        <v>0</v>
      </c>
      <c r="D2377" s="64">
        <f>INDEX('3月'!$A$1:$E$301,ROW()-$B$11+2,5)</f>
        <v>0</v>
      </c>
      <c r="E2377" s="65">
        <f>DATE(設定・集計!$B$2,INT(A2377/100),A2377-INT(A2377/100)*100)</f>
        <v>43799</v>
      </c>
      <c r="F2377" t="str">
        <f t="shared" si="74"/>
        <v/>
      </c>
      <c r="G2377" t="str">
        <f t="shared" si="73"/>
        <v/>
      </c>
    </row>
    <row r="2378" spans="1:7">
      <c r="A2378" s="57">
        <f>INDEX('3月'!$A$1:$E$301,ROW()-$B$11+2,1)</f>
        <v>0</v>
      </c>
      <c r="B2378" s="55" t="str">
        <f>INDEX('3月'!$A$1:$E$301,ROW()-$B$11+2,2)&amp;IF(INDEX('3月'!$A$1:$E$301,ROW()-$B$11+2,3)="","","／"&amp;INDEX('3月'!$A$1:$E$301,ROW()-$B$11+2,3))</f>
        <v/>
      </c>
      <c r="C2378" s="57">
        <f>INDEX('3月'!$A$1:$E$301,ROW()-$B$11+2,4)</f>
        <v>0</v>
      </c>
      <c r="D2378" s="64">
        <f>INDEX('3月'!$A$1:$E$301,ROW()-$B$11+2,5)</f>
        <v>0</v>
      </c>
      <c r="E2378" s="65">
        <f>DATE(設定・集計!$B$2,INT(A2378/100),A2378-INT(A2378/100)*100)</f>
        <v>43799</v>
      </c>
      <c r="F2378" t="str">
        <f t="shared" si="74"/>
        <v/>
      </c>
      <c r="G2378" t="str">
        <f t="shared" si="73"/>
        <v/>
      </c>
    </row>
    <row r="2379" spans="1:7">
      <c r="A2379" s="57">
        <f>INDEX('3月'!$A$1:$E$301,ROW()-$B$11+2,1)</f>
        <v>0</v>
      </c>
      <c r="B2379" s="55" t="str">
        <f>INDEX('3月'!$A$1:$E$301,ROW()-$B$11+2,2)&amp;IF(INDEX('3月'!$A$1:$E$301,ROW()-$B$11+2,3)="","","／"&amp;INDEX('3月'!$A$1:$E$301,ROW()-$B$11+2,3))</f>
        <v/>
      </c>
      <c r="C2379" s="57">
        <f>INDEX('3月'!$A$1:$E$301,ROW()-$B$11+2,4)</f>
        <v>0</v>
      </c>
      <c r="D2379" s="64">
        <f>INDEX('3月'!$A$1:$E$301,ROW()-$B$11+2,5)</f>
        <v>0</v>
      </c>
      <c r="E2379" s="65">
        <f>DATE(設定・集計!$B$2,INT(A2379/100),A2379-INT(A2379/100)*100)</f>
        <v>43799</v>
      </c>
      <c r="F2379" t="str">
        <f t="shared" si="74"/>
        <v/>
      </c>
      <c r="G2379" t="str">
        <f t="shared" si="73"/>
        <v/>
      </c>
    </row>
    <row r="2380" spans="1:7">
      <c r="A2380" s="57">
        <f>INDEX('3月'!$A$1:$E$301,ROW()-$B$11+2,1)</f>
        <v>0</v>
      </c>
      <c r="B2380" s="55" t="str">
        <f>INDEX('3月'!$A$1:$E$301,ROW()-$B$11+2,2)&amp;IF(INDEX('3月'!$A$1:$E$301,ROW()-$B$11+2,3)="","","／"&amp;INDEX('3月'!$A$1:$E$301,ROW()-$B$11+2,3))</f>
        <v/>
      </c>
      <c r="C2380" s="57">
        <f>INDEX('3月'!$A$1:$E$301,ROW()-$B$11+2,4)</f>
        <v>0</v>
      </c>
      <c r="D2380" s="64">
        <f>INDEX('3月'!$A$1:$E$301,ROW()-$B$11+2,5)</f>
        <v>0</v>
      </c>
      <c r="E2380" s="65">
        <f>DATE(設定・集計!$B$2,INT(A2380/100),A2380-INT(A2380/100)*100)</f>
        <v>43799</v>
      </c>
      <c r="F2380" t="str">
        <f t="shared" si="74"/>
        <v/>
      </c>
      <c r="G2380" t="str">
        <f t="shared" si="73"/>
        <v/>
      </c>
    </row>
    <row r="2381" spans="1:7">
      <c r="A2381" s="57">
        <f>INDEX('3月'!$A$1:$E$301,ROW()-$B$11+2,1)</f>
        <v>0</v>
      </c>
      <c r="B2381" s="55" t="str">
        <f>INDEX('3月'!$A$1:$E$301,ROW()-$B$11+2,2)&amp;IF(INDEX('3月'!$A$1:$E$301,ROW()-$B$11+2,3)="","","／"&amp;INDEX('3月'!$A$1:$E$301,ROW()-$B$11+2,3))</f>
        <v/>
      </c>
      <c r="C2381" s="57">
        <f>INDEX('3月'!$A$1:$E$301,ROW()-$B$11+2,4)</f>
        <v>0</v>
      </c>
      <c r="D2381" s="64">
        <f>INDEX('3月'!$A$1:$E$301,ROW()-$B$11+2,5)</f>
        <v>0</v>
      </c>
      <c r="E2381" s="65">
        <f>DATE(設定・集計!$B$2,INT(A2381/100),A2381-INT(A2381/100)*100)</f>
        <v>43799</v>
      </c>
      <c r="F2381" t="str">
        <f t="shared" si="74"/>
        <v/>
      </c>
      <c r="G2381" t="str">
        <f t="shared" si="73"/>
        <v/>
      </c>
    </row>
    <row r="2382" spans="1:7">
      <c r="A2382" s="57">
        <f>INDEX('3月'!$A$1:$E$301,ROW()-$B$11+2,1)</f>
        <v>0</v>
      </c>
      <c r="B2382" s="55" t="str">
        <f>INDEX('3月'!$A$1:$E$301,ROW()-$B$11+2,2)&amp;IF(INDEX('3月'!$A$1:$E$301,ROW()-$B$11+2,3)="","","／"&amp;INDEX('3月'!$A$1:$E$301,ROW()-$B$11+2,3))</f>
        <v/>
      </c>
      <c r="C2382" s="57">
        <f>INDEX('3月'!$A$1:$E$301,ROW()-$B$11+2,4)</f>
        <v>0</v>
      </c>
      <c r="D2382" s="64">
        <f>INDEX('3月'!$A$1:$E$301,ROW()-$B$11+2,5)</f>
        <v>0</v>
      </c>
      <c r="E2382" s="65">
        <f>DATE(設定・集計!$B$2,INT(A2382/100),A2382-INT(A2382/100)*100)</f>
        <v>43799</v>
      </c>
      <c r="F2382" t="str">
        <f t="shared" si="74"/>
        <v/>
      </c>
      <c r="G2382" t="str">
        <f t="shared" si="73"/>
        <v/>
      </c>
    </row>
    <row r="2383" spans="1:7">
      <c r="A2383" s="57">
        <f>INDEX('3月'!$A$1:$E$301,ROW()-$B$11+2,1)</f>
        <v>0</v>
      </c>
      <c r="B2383" s="55" t="str">
        <f>INDEX('3月'!$A$1:$E$301,ROW()-$B$11+2,2)&amp;IF(INDEX('3月'!$A$1:$E$301,ROW()-$B$11+2,3)="","","／"&amp;INDEX('3月'!$A$1:$E$301,ROW()-$B$11+2,3))</f>
        <v/>
      </c>
      <c r="C2383" s="57">
        <f>INDEX('3月'!$A$1:$E$301,ROW()-$B$11+2,4)</f>
        <v>0</v>
      </c>
      <c r="D2383" s="64">
        <f>INDEX('3月'!$A$1:$E$301,ROW()-$B$11+2,5)</f>
        <v>0</v>
      </c>
      <c r="E2383" s="65">
        <f>DATE(設定・集計!$B$2,INT(A2383/100),A2383-INT(A2383/100)*100)</f>
        <v>43799</v>
      </c>
      <c r="F2383" t="str">
        <f t="shared" si="74"/>
        <v/>
      </c>
      <c r="G2383" t="str">
        <f t="shared" si="73"/>
        <v/>
      </c>
    </row>
    <row r="2384" spans="1:7">
      <c r="A2384" s="57">
        <f>INDEX('3月'!$A$1:$E$301,ROW()-$B$11+2,1)</f>
        <v>0</v>
      </c>
      <c r="B2384" s="55" t="str">
        <f>INDEX('3月'!$A$1:$E$301,ROW()-$B$11+2,2)&amp;IF(INDEX('3月'!$A$1:$E$301,ROW()-$B$11+2,3)="","","／"&amp;INDEX('3月'!$A$1:$E$301,ROW()-$B$11+2,3))</f>
        <v/>
      </c>
      <c r="C2384" s="57">
        <f>INDEX('3月'!$A$1:$E$301,ROW()-$B$11+2,4)</f>
        <v>0</v>
      </c>
      <c r="D2384" s="64">
        <f>INDEX('3月'!$A$1:$E$301,ROW()-$B$11+2,5)</f>
        <v>0</v>
      </c>
      <c r="E2384" s="65">
        <f>DATE(設定・集計!$B$2,INT(A2384/100),A2384-INT(A2384/100)*100)</f>
        <v>43799</v>
      </c>
      <c r="F2384" t="str">
        <f t="shared" si="74"/>
        <v/>
      </c>
      <c r="G2384" t="str">
        <f t="shared" si="73"/>
        <v/>
      </c>
    </row>
    <row r="2385" spans="1:7">
      <c r="A2385" s="57">
        <f>INDEX('3月'!$A$1:$E$301,ROW()-$B$11+2,1)</f>
        <v>0</v>
      </c>
      <c r="B2385" s="55" t="str">
        <f>INDEX('3月'!$A$1:$E$301,ROW()-$B$11+2,2)&amp;IF(INDEX('3月'!$A$1:$E$301,ROW()-$B$11+2,3)="","","／"&amp;INDEX('3月'!$A$1:$E$301,ROW()-$B$11+2,3))</f>
        <v/>
      </c>
      <c r="C2385" s="57">
        <f>INDEX('3月'!$A$1:$E$301,ROW()-$B$11+2,4)</f>
        <v>0</v>
      </c>
      <c r="D2385" s="64">
        <f>INDEX('3月'!$A$1:$E$301,ROW()-$B$11+2,5)</f>
        <v>0</v>
      </c>
      <c r="E2385" s="65">
        <f>DATE(設定・集計!$B$2,INT(A2385/100),A2385-INT(A2385/100)*100)</f>
        <v>43799</v>
      </c>
      <c r="F2385" t="str">
        <f t="shared" si="74"/>
        <v/>
      </c>
      <c r="G2385" t="str">
        <f t="shared" si="73"/>
        <v/>
      </c>
    </row>
    <row r="2386" spans="1:7">
      <c r="A2386" s="57">
        <f>INDEX('3月'!$A$1:$E$301,ROW()-$B$11+2,1)</f>
        <v>0</v>
      </c>
      <c r="B2386" s="55" t="str">
        <f>INDEX('3月'!$A$1:$E$301,ROW()-$B$11+2,2)&amp;IF(INDEX('3月'!$A$1:$E$301,ROW()-$B$11+2,3)="","","／"&amp;INDEX('3月'!$A$1:$E$301,ROW()-$B$11+2,3))</f>
        <v/>
      </c>
      <c r="C2386" s="57">
        <f>INDEX('3月'!$A$1:$E$301,ROW()-$B$11+2,4)</f>
        <v>0</v>
      </c>
      <c r="D2386" s="64">
        <f>INDEX('3月'!$A$1:$E$301,ROW()-$B$11+2,5)</f>
        <v>0</v>
      </c>
      <c r="E2386" s="65">
        <f>DATE(設定・集計!$B$2,INT(A2386/100),A2386-INT(A2386/100)*100)</f>
        <v>43799</v>
      </c>
      <c r="F2386" t="str">
        <f t="shared" si="74"/>
        <v/>
      </c>
      <c r="G2386" t="str">
        <f t="shared" si="73"/>
        <v/>
      </c>
    </row>
    <row r="2387" spans="1:7">
      <c r="A2387" s="57">
        <f>INDEX('3月'!$A$1:$E$301,ROW()-$B$11+2,1)</f>
        <v>0</v>
      </c>
      <c r="B2387" s="55" t="str">
        <f>INDEX('3月'!$A$1:$E$301,ROW()-$B$11+2,2)&amp;IF(INDEX('3月'!$A$1:$E$301,ROW()-$B$11+2,3)="","","／"&amp;INDEX('3月'!$A$1:$E$301,ROW()-$B$11+2,3))</f>
        <v/>
      </c>
      <c r="C2387" s="57">
        <f>INDEX('3月'!$A$1:$E$301,ROW()-$B$11+2,4)</f>
        <v>0</v>
      </c>
      <c r="D2387" s="64">
        <f>INDEX('3月'!$A$1:$E$301,ROW()-$B$11+2,5)</f>
        <v>0</v>
      </c>
      <c r="E2387" s="65">
        <f>DATE(設定・集計!$B$2,INT(A2387/100),A2387-INT(A2387/100)*100)</f>
        <v>43799</v>
      </c>
      <c r="F2387" t="str">
        <f t="shared" si="74"/>
        <v/>
      </c>
      <c r="G2387" t="str">
        <f t="shared" si="73"/>
        <v/>
      </c>
    </row>
    <row r="2388" spans="1:7">
      <c r="A2388" s="57">
        <f>INDEX('3月'!$A$1:$E$301,ROW()-$B$11+2,1)</f>
        <v>0</v>
      </c>
      <c r="B2388" s="55" t="str">
        <f>INDEX('3月'!$A$1:$E$301,ROW()-$B$11+2,2)&amp;IF(INDEX('3月'!$A$1:$E$301,ROW()-$B$11+2,3)="","","／"&amp;INDEX('3月'!$A$1:$E$301,ROW()-$B$11+2,3))</f>
        <v/>
      </c>
      <c r="C2388" s="57">
        <f>INDEX('3月'!$A$1:$E$301,ROW()-$B$11+2,4)</f>
        <v>0</v>
      </c>
      <c r="D2388" s="64">
        <f>INDEX('3月'!$A$1:$E$301,ROW()-$B$11+2,5)</f>
        <v>0</v>
      </c>
      <c r="E2388" s="65">
        <f>DATE(設定・集計!$B$2,INT(A2388/100),A2388-INT(A2388/100)*100)</f>
        <v>43799</v>
      </c>
      <c r="F2388" t="str">
        <f t="shared" si="74"/>
        <v/>
      </c>
      <c r="G2388" t="str">
        <f t="shared" si="73"/>
        <v/>
      </c>
    </row>
    <row r="2389" spans="1:7">
      <c r="A2389" s="57">
        <f>INDEX('3月'!$A$1:$E$301,ROW()-$B$11+2,1)</f>
        <v>0</v>
      </c>
      <c r="B2389" s="55" t="str">
        <f>INDEX('3月'!$A$1:$E$301,ROW()-$B$11+2,2)&amp;IF(INDEX('3月'!$A$1:$E$301,ROW()-$B$11+2,3)="","","／"&amp;INDEX('3月'!$A$1:$E$301,ROW()-$B$11+2,3))</f>
        <v/>
      </c>
      <c r="C2389" s="57">
        <f>INDEX('3月'!$A$1:$E$301,ROW()-$B$11+2,4)</f>
        <v>0</v>
      </c>
      <c r="D2389" s="64">
        <f>INDEX('3月'!$A$1:$E$301,ROW()-$B$11+2,5)</f>
        <v>0</v>
      </c>
      <c r="E2389" s="65">
        <f>DATE(設定・集計!$B$2,INT(A2389/100),A2389-INT(A2389/100)*100)</f>
        <v>43799</v>
      </c>
      <c r="F2389" t="str">
        <f t="shared" si="74"/>
        <v/>
      </c>
      <c r="G2389" t="str">
        <f t="shared" si="73"/>
        <v/>
      </c>
    </row>
    <row r="2390" spans="1:7">
      <c r="A2390" s="57">
        <f>INDEX('3月'!$A$1:$E$301,ROW()-$B$11+2,1)</f>
        <v>0</v>
      </c>
      <c r="B2390" s="55" t="str">
        <f>INDEX('3月'!$A$1:$E$301,ROW()-$B$11+2,2)&amp;IF(INDEX('3月'!$A$1:$E$301,ROW()-$B$11+2,3)="","","／"&amp;INDEX('3月'!$A$1:$E$301,ROW()-$B$11+2,3))</f>
        <v/>
      </c>
      <c r="C2390" s="57">
        <f>INDEX('3月'!$A$1:$E$301,ROW()-$B$11+2,4)</f>
        <v>0</v>
      </c>
      <c r="D2390" s="64">
        <f>INDEX('3月'!$A$1:$E$301,ROW()-$B$11+2,5)</f>
        <v>0</v>
      </c>
      <c r="E2390" s="65">
        <f>DATE(設定・集計!$B$2,INT(A2390/100),A2390-INT(A2390/100)*100)</f>
        <v>43799</v>
      </c>
      <c r="F2390" t="str">
        <f t="shared" si="74"/>
        <v/>
      </c>
      <c r="G2390" t="str">
        <f t="shared" si="73"/>
        <v/>
      </c>
    </row>
    <row r="2391" spans="1:7">
      <c r="A2391" s="57">
        <f>INDEX('3月'!$A$1:$E$301,ROW()-$B$11+2,1)</f>
        <v>0</v>
      </c>
      <c r="B2391" s="55" t="str">
        <f>INDEX('3月'!$A$1:$E$301,ROW()-$B$11+2,2)&amp;IF(INDEX('3月'!$A$1:$E$301,ROW()-$B$11+2,3)="","","／"&amp;INDEX('3月'!$A$1:$E$301,ROW()-$B$11+2,3))</f>
        <v/>
      </c>
      <c r="C2391" s="57">
        <f>INDEX('3月'!$A$1:$E$301,ROW()-$B$11+2,4)</f>
        <v>0</v>
      </c>
      <c r="D2391" s="64">
        <f>INDEX('3月'!$A$1:$E$301,ROW()-$B$11+2,5)</f>
        <v>0</v>
      </c>
      <c r="E2391" s="65">
        <f>DATE(設定・集計!$B$2,INT(A2391/100),A2391-INT(A2391/100)*100)</f>
        <v>43799</v>
      </c>
      <c r="F2391" t="str">
        <f t="shared" si="74"/>
        <v/>
      </c>
      <c r="G2391" t="str">
        <f t="shared" si="73"/>
        <v/>
      </c>
    </row>
    <row r="2392" spans="1:7">
      <c r="A2392" s="57">
        <f>INDEX('3月'!$A$1:$E$301,ROW()-$B$11+2,1)</f>
        <v>0</v>
      </c>
      <c r="B2392" s="55" t="str">
        <f>INDEX('3月'!$A$1:$E$301,ROW()-$B$11+2,2)&amp;IF(INDEX('3月'!$A$1:$E$301,ROW()-$B$11+2,3)="","","／"&amp;INDEX('3月'!$A$1:$E$301,ROW()-$B$11+2,3))</f>
        <v/>
      </c>
      <c r="C2392" s="57">
        <f>INDEX('3月'!$A$1:$E$301,ROW()-$B$11+2,4)</f>
        <v>0</v>
      </c>
      <c r="D2392" s="64">
        <f>INDEX('3月'!$A$1:$E$301,ROW()-$B$11+2,5)</f>
        <v>0</v>
      </c>
      <c r="E2392" s="65">
        <f>DATE(設定・集計!$B$2,INT(A2392/100),A2392-INT(A2392/100)*100)</f>
        <v>43799</v>
      </c>
      <c r="F2392" t="str">
        <f t="shared" si="74"/>
        <v/>
      </c>
      <c r="G2392" t="str">
        <f t="shared" si="73"/>
        <v/>
      </c>
    </row>
    <row r="2393" spans="1:7">
      <c r="A2393" s="57">
        <f>INDEX('3月'!$A$1:$E$301,ROW()-$B$11+2,1)</f>
        <v>0</v>
      </c>
      <c r="B2393" s="55" t="str">
        <f>INDEX('3月'!$A$1:$E$301,ROW()-$B$11+2,2)&amp;IF(INDEX('3月'!$A$1:$E$301,ROW()-$B$11+2,3)="","","／"&amp;INDEX('3月'!$A$1:$E$301,ROW()-$B$11+2,3))</f>
        <v/>
      </c>
      <c r="C2393" s="57">
        <f>INDEX('3月'!$A$1:$E$301,ROW()-$B$11+2,4)</f>
        <v>0</v>
      </c>
      <c r="D2393" s="64">
        <f>INDEX('3月'!$A$1:$E$301,ROW()-$B$11+2,5)</f>
        <v>0</v>
      </c>
      <c r="E2393" s="65">
        <f>DATE(設定・集計!$B$2,INT(A2393/100),A2393-INT(A2393/100)*100)</f>
        <v>43799</v>
      </c>
      <c r="F2393" t="str">
        <f t="shared" si="74"/>
        <v/>
      </c>
      <c r="G2393" t="str">
        <f t="shared" si="73"/>
        <v/>
      </c>
    </row>
    <row r="2394" spans="1:7">
      <c r="A2394" s="57">
        <f>INDEX('3月'!$A$1:$E$301,ROW()-$B$11+2,1)</f>
        <v>0</v>
      </c>
      <c r="B2394" s="55" t="str">
        <f>INDEX('3月'!$A$1:$E$301,ROW()-$B$11+2,2)&amp;IF(INDEX('3月'!$A$1:$E$301,ROW()-$B$11+2,3)="","","／"&amp;INDEX('3月'!$A$1:$E$301,ROW()-$B$11+2,3))</f>
        <v/>
      </c>
      <c r="C2394" s="57">
        <f>INDEX('3月'!$A$1:$E$301,ROW()-$B$11+2,4)</f>
        <v>0</v>
      </c>
      <c r="D2394" s="64">
        <f>INDEX('3月'!$A$1:$E$301,ROW()-$B$11+2,5)</f>
        <v>0</v>
      </c>
      <c r="E2394" s="65">
        <f>DATE(設定・集計!$B$2,INT(A2394/100),A2394-INT(A2394/100)*100)</f>
        <v>43799</v>
      </c>
      <c r="F2394" t="str">
        <f t="shared" si="74"/>
        <v/>
      </c>
      <c r="G2394" t="str">
        <f t="shared" si="73"/>
        <v/>
      </c>
    </row>
    <row r="2395" spans="1:7">
      <c r="A2395" s="57">
        <f>INDEX('3月'!$A$1:$E$301,ROW()-$B$11+2,1)</f>
        <v>0</v>
      </c>
      <c r="B2395" s="55" t="str">
        <f>INDEX('3月'!$A$1:$E$301,ROW()-$B$11+2,2)&amp;IF(INDEX('3月'!$A$1:$E$301,ROW()-$B$11+2,3)="","","／"&amp;INDEX('3月'!$A$1:$E$301,ROW()-$B$11+2,3))</f>
        <v/>
      </c>
      <c r="C2395" s="57">
        <f>INDEX('3月'!$A$1:$E$301,ROW()-$B$11+2,4)</f>
        <v>0</v>
      </c>
      <c r="D2395" s="64">
        <f>INDEX('3月'!$A$1:$E$301,ROW()-$B$11+2,5)</f>
        <v>0</v>
      </c>
      <c r="E2395" s="65">
        <f>DATE(設定・集計!$B$2,INT(A2395/100),A2395-INT(A2395/100)*100)</f>
        <v>43799</v>
      </c>
      <c r="F2395" t="str">
        <f t="shared" si="74"/>
        <v/>
      </c>
      <c r="G2395" t="str">
        <f t="shared" si="73"/>
        <v/>
      </c>
    </row>
    <row r="2396" spans="1:7">
      <c r="A2396" s="57">
        <f>INDEX('3月'!$A$1:$E$301,ROW()-$B$11+2,1)</f>
        <v>0</v>
      </c>
      <c r="B2396" s="55" t="str">
        <f>INDEX('3月'!$A$1:$E$301,ROW()-$B$11+2,2)&amp;IF(INDEX('3月'!$A$1:$E$301,ROW()-$B$11+2,3)="","","／"&amp;INDEX('3月'!$A$1:$E$301,ROW()-$B$11+2,3))</f>
        <v/>
      </c>
      <c r="C2396" s="57">
        <f>INDEX('3月'!$A$1:$E$301,ROW()-$B$11+2,4)</f>
        <v>0</v>
      </c>
      <c r="D2396" s="64">
        <f>INDEX('3月'!$A$1:$E$301,ROW()-$B$11+2,5)</f>
        <v>0</v>
      </c>
      <c r="E2396" s="65">
        <f>DATE(設定・集計!$B$2,INT(A2396/100),A2396-INT(A2396/100)*100)</f>
        <v>43799</v>
      </c>
      <c r="F2396" t="str">
        <f t="shared" si="74"/>
        <v/>
      </c>
      <c r="G2396" t="str">
        <f t="shared" si="73"/>
        <v/>
      </c>
    </row>
    <row r="2397" spans="1:7">
      <c r="A2397" s="57">
        <f>INDEX('3月'!$A$1:$E$301,ROW()-$B$11+2,1)</f>
        <v>0</v>
      </c>
      <c r="B2397" s="55" t="str">
        <f>INDEX('3月'!$A$1:$E$301,ROW()-$B$11+2,2)&amp;IF(INDEX('3月'!$A$1:$E$301,ROW()-$B$11+2,3)="","","／"&amp;INDEX('3月'!$A$1:$E$301,ROW()-$B$11+2,3))</f>
        <v/>
      </c>
      <c r="C2397" s="57">
        <f>INDEX('3月'!$A$1:$E$301,ROW()-$B$11+2,4)</f>
        <v>0</v>
      </c>
      <c r="D2397" s="64">
        <f>INDEX('3月'!$A$1:$E$301,ROW()-$B$11+2,5)</f>
        <v>0</v>
      </c>
      <c r="E2397" s="65">
        <f>DATE(設定・集計!$B$2,INT(A2397/100),A2397-INT(A2397/100)*100)</f>
        <v>43799</v>
      </c>
      <c r="F2397" t="str">
        <f t="shared" si="74"/>
        <v/>
      </c>
      <c r="G2397" t="str">
        <f t="shared" si="73"/>
        <v/>
      </c>
    </row>
    <row r="2398" spans="1:7">
      <c r="A2398" s="57">
        <f>INDEX('3月'!$A$1:$E$301,ROW()-$B$11+2,1)</f>
        <v>0</v>
      </c>
      <c r="B2398" s="55" t="str">
        <f>INDEX('3月'!$A$1:$E$301,ROW()-$B$11+2,2)&amp;IF(INDEX('3月'!$A$1:$E$301,ROW()-$B$11+2,3)="","","／"&amp;INDEX('3月'!$A$1:$E$301,ROW()-$B$11+2,3))</f>
        <v/>
      </c>
      <c r="C2398" s="57">
        <f>INDEX('3月'!$A$1:$E$301,ROW()-$B$11+2,4)</f>
        <v>0</v>
      </c>
      <c r="D2398" s="64">
        <f>INDEX('3月'!$A$1:$E$301,ROW()-$B$11+2,5)</f>
        <v>0</v>
      </c>
      <c r="E2398" s="65">
        <f>DATE(設定・集計!$B$2,INT(A2398/100),A2398-INT(A2398/100)*100)</f>
        <v>43799</v>
      </c>
      <c r="F2398" t="str">
        <f t="shared" si="74"/>
        <v/>
      </c>
      <c r="G2398" t="str">
        <f t="shared" si="73"/>
        <v/>
      </c>
    </row>
    <row r="2399" spans="1:7">
      <c r="A2399" s="57">
        <f>INDEX('3月'!$A$1:$E$301,ROW()-$B$11+2,1)</f>
        <v>0</v>
      </c>
      <c r="B2399" s="55" t="str">
        <f>INDEX('3月'!$A$1:$E$301,ROW()-$B$11+2,2)&amp;IF(INDEX('3月'!$A$1:$E$301,ROW()-$B$11+2,3)="","","／"&amp;INDEX('3月'!$A$1:$E$301,ROW()-$B$11+2,3))</f>
        <v/>
      </c>
      <c r="C2399" s="57">
        <f>INDEX('3月'!$A$1:$E$301,ROW()-$B$11+2,4)</f>
        <v>0</v>
      </c>
      <c r="D2399" s="64">
        <f>INDEX('3月'!$A$1:$E$301,ROW()-$B$11+2,5)</f>
        <v>0</v>
      </c>
      <c r="E2399" s="65">
        <f>DATE(設定・集計!$B$2,INT(A2399/100),A2399-INT(A2399/100)*100)</f>
        <v>43799</v>
      </c>
      <c r="F2399" t="str">
        <f t="shared" si="74"/>
        <v/>
      </c>
      <c r="G2399" t="str">
        <f t="shared" si="73"/>
        <v/>
      </c>
    </row>
    <row r="2400" spans="1:7">
      <c r="A2400" s="57">
        <f>INDEX('3月'!$A$1:$E$301,ROW()-$B$11+2,1)</f>
        <v>0</v>
      </c>
      <c r="B2400" s="55" t="str">
        <f>INDEX('3月'!$A$1:$E$301,ROW()-$B$11+2,2)&amp;IF(INDEX('3月'!$A$1:$E$301,ROW()-$B$11+2,3)="","","／"&amp;INDEX('3月'!$A$1:$E$301,ROW()-$B$11+2,3))</f>
        <v/>
      </c>
      <c r="C2400" s="57">
        <f>INDEX('3月'!$A$1:$E$301,ROW()-$B$11+2,4)</f>
        <v>0</v>
      </c>
      <c r="D2400" s="64">
        <f>INDEX('3月'!$A$1:$E$301,ROW()-$B$11+2,5)</f>
        <v>0</v>
      </c>
      <c r="E2400" s="65">
        <f>DATE(設定・集計!$B$2,INT(A2400/100),A2400-INT(A2400/100)*100)</f>
        <v>43799</v>
      </c>
      <c r="F2400" t="str">
        <f t="shared" si="74"/>
        <v/>
      </c>
      <c r="G2400" t="str">
        <f t="shared" si="73"/>
        <v/>
      </c>
    </row>
    <row r="2401" spans="1:7">
      <c r="A2401" s="57">
        <f>INDEX('3月'!$A$1:$E$301,ROW()-$B$11+2,1)</f>
        <v>0</v>
      </c>
      <c r="B2401" s="55" t="str">
        <f>INDEX('3月'!$A$1:$E$301,ROW()-$B$11+2,2)&amp;IF(INDEX('3月'!$A$1:$E$301,ROW()-$B$11+2,3)="","","／"&amp;INDEX('3月'!$A$1:$E$301,ROW()-$B$11+2,3))</f>
        <v/>
      </c>
      <c r="C2401" s="57">
        <f>INDEX('3月'!$A$1:$E$301,ROW()-$B$11+2,4)</f>
        <v>0</v>
      </c>
      <c r="D2401" s="64">
        <f>INDEX('3月'!$A$1:$E$301,ROW()-$B$11+2,5)</f>
        <v>0</v>
      </c>
      <c r="E2401" s="65">
        <f>DATE(設定・集計!$B$2,INT(A2401/100),A2401-INT(A2401/100)*100)</f>
        <v>43799</v>
      </c>
      <c r="F2401" t="str">
        <f t="shared" si="74"/>
        <v/>
      </c>
      <c r="G2401" t="str">
        <f t="shared" si="73"/>
        <v/>
      </c>
    </row>
    <row r="2402" spans="1:7">
      <c r="A2402" s="57">
        <f>INDEX('3月'!$A$1:$E$301,ROW()-$B$11+2,1)</f>
        <v>0</v>
      </c>
      <c r="B2402" s="55" t="str">
        <f>INDEX('3月'!$A$1:$E$301,ROW()-$B$11+2,2)&amp;IF(INDEX('3月'!$A$1:$E$301,ROW()-$B$11+2,3)="","","／"&amp;INDEX('3月'!$A$1:$E$301,ROW()-$B$11+2,3))</f>
        <v/>
      </c>
      <c r="C2402" s="57">
        <f>INDEX('3月'!$A$1:$E$301,ROW()-$B$11+2,4)</f>
        <v>0</v>
      </c>
      <c r="D2402" s="64">
        <f>INDEX('3月'!$A$1:$E$301,ROW()-$B$11+2,5)</f>
        <v>0</v>
      </c>
      <c r="E2402" s="65">
        <f>DATE(設定・集計!$B$2,INT(A2402/100),A2402-INT(A2402/100)*100)</f>
        <v>43799</v>
      </c>
      <c r="F2402" t="str">
        <f t="shared" si="74"/>
        <v/>
      </c>
      <c r="G2402" t="str">
        <f t="shared" si="73"/>
        <v/>
      </c>
    </row>
    <row r="2403" spans="1:7">
      <c r="A2403" s="57">
        <f>INDEX('3月'!$A$1:$E$301,ROW()-$B$11+2,1)</f>
        <v>0</v>
      </c>
      <c r="B2403" s="55" t="str">
        <f>INDEX('3月'!$A$1:$E$301,ROW()-$B$11+2,2)&amp;IF(INDEX('3月'!$A$1:$E$301,ROW()-$B$11+2,3)="","","／"&amp;INDEX('3月'!$A$1:$E$301,ROW()-$B$11+2,3))</f>
        <v/>
      </c>
      <c r="C2403" s="57">
        <f>INDEX('3月'!$A$1:$E$301,ROW()-$B$11+2,4)</f>
        <v>0</v>
      </c>
      <c r="D2403" s="64">
        <f>INDEX('3月'!$A$1:$E$301,ROW()-$B$11+2,5)</f>
        <v>0</v>
      </c>
      <c r="E2403" s="65">
        <f>DATE(設定・集計!$B$2,INT(A2403/100),A2403-INT(A2403/100)*100)</f>
        <v>43799</v>
      </c>
      <c r="F2403" t="str">
        <f t="shared" si="74"/>
        <v/>
      </c>
      <c r="G2403" t="str">
        <f t="shared" si="73"/>
        <v/>
      </c>
    </row>
    <row r="2404" spans="1:7">
      <c r="A2404" s="57">
        <f>INDEX('3月'!$A$1:$E$301,ROW()-$B$11+2,1)</f>
        <v>0</v>
      </c>
      <c r="B2404" s="55" t="str">
        <f>INDEX('3月'!$A$1:$E$301,ROW()-$B$11+2,2)&amp;IF(INDEX('3月'!$A$1:$E$301,ROW()-$B$11+2,3)="","","／"&amp;INDEX('3月'!$A$1:$E$301,ROW()-$B$11+2,3))</f>
        <v/>
      </c>
      <c r="C2404" s="57">
        <f>INDEX('3月'!$A$1:$E$301,ROW()-$B$11+2,4)</f>
        <v>0</v>
      </c>
      <c r="D2404" s="64">
        <f>INDEX('3月'!$A$1:$E$301,ROW()-$B$11+2,5)</f>
        <v>0</v>
      </c>
      <c r="E2404" s="65">
        <f>DATE(設定・集計!$B$2,INT(A2404/100),A2404-INT(A2404/100)*100)</f>
        <v>43799</v>
      </c>
      <c r="F2404" t="str">
        <f t="shared" si="74"/>
        <v/>
      </c>
      <c r="G2404" t="str">
        <f t="shared" si="73"/>
        <v/>
      </c>
    </row>
    <row r="2405" spans="1:7">
      <c r="A2405" s="57">
        <f>INDEX('3月'!$A$1:$E$301,ROW()-$B$11+2,1)</f>
        <v>0</v>
      </c>
      <c r="B2405" s="55" t="str">
        <f>INDEX('3月'!$A$1:$E$301,ROW()-$B$11+2,2)&amp;IF(INDEX('3月'!$A$1:$E$301,ROW()-$B$11+2,3)="","","／"&amp;INDEX('3月'!$A$1:$E$301,ROW()-$B$11+2,3))</f>
        <v/>
      </c>
      <c r="C2405" s="57">
        <f>INDEX('3月'!$A$1:$E$301,ROW()-$B$11+2,4)</f>
        <v>0</v>
      </c>
      <c r="D2405" s="64">
        <f>INDEX('3月'!$A$1:$E$301,ROW()-$B$11+2,5)</f>
        <v>0</v>
      </c>
      <c r="E2405" s="65">
        <f>DATE(設定・集計!$B$2,INT(A2405/100),A2405-INT(A2405/100)*100)</f>
        <v>43799</v>
      </c>
      <c r="F2405" t="str">
        <f t="shared" si="74"/>
        <v/>
      </c>
      <c r="G2405" t="str">
        <f t="shared" si="73"/>
        <v/>
      </c>
    </row>
    <row r="2406" spans="1:7">
      <c r="A2406" s="57">
        <f>INDEX('3月'!$A$1:$E$301,ROW()-$B$11+2,1)</f>
        <v>0</v>
      </c>
      <c r="B2406" s="55" t="str">
        <f>INDEX('3月'!$A$1:$E$301,ROW()-$B$11+2,2)&amp;IF(INDEX('3月'!$A$1:$E$301,ROW()-$B$11+2,3)="","","／"&amp;INDEX('3月'!$A$1:$E$301,ROW()-$B$11+2,3))</f>
        <v/>
      </c>
      <c r="C2406" s="57">
        <f>INDEX('3月'!$A$1:$E$301,ROW()-$B$11+2,4)</f>
        <v>0</v>
      </c>
      <c r="D2406" s="64">
        <f>INDEX('3月'!$A$1:$E$301,ROW()-$B$11+2,5)</f>
        <v>0</v>
      </c>
      <c r="E2406" s="65">
        <f>DATE(設定・集計!$B$2,INT(A2406/100),A2406-INT(A2406/100)*100)</f>
        <v>43799</v>
      </c>
      <c r="F2406" t="str">
        <f t="shared" si="74"/>
        <v/>
      </c>
      <c r="G2406" t="str">
        <f t="shared" si="73"/>
        <v/>
      </c>
    </row>
    <row r="2407" spans="1:7">
      <c r="A2407" s="57">
        <f>INDEX('3月'!$A$1:$E$301,ROW()-$B$11+2,1)</f>
        <v>0</v>
      </c>
      <c r="B2407" s="55" t="str">
        <f>INDEX('3月'!$A$1:$E$301,ROW()-$B$11+2,2)&amp;IF(INDEX('3月'!$A$1:$E$301,ROW()-$B$11+2,3)="","","／"&amp;INDEX('3月'!$A$1:$E$301,ROW()-$B$11+2,3))</f>
        <v/>
      </c>
      <c r="C2407" s="57">
        <f>INDEX('3月'!$A$1:$E$301,ROW()-$B$11+2,4)</f>
        <v>0</v>
      </c>
      <c r="D2407" s="64">
        <f>INDEX('3月'!$A$1:$E$301,ROW()-$B$11+2,5)</f>
        <v>0</v>
      </c>
      <c r="E2407" s="65">
        <f>DATE(設定・集計!$B$2,INT(A2407/100),A2407-INT(A2407/100)*100)</f>
        <v>43799</v>
      </c>
      <c r="F2407" t="str">
        <f t="shared" si="74"/>
        <v/>
      </c>
      <c r="G2407" t="str">
        <f t="shared" si="73"/>
        <v/>
      </c>
    </row>
    <row r="2408" spans="1:7">
      <c r="A2408" s="57">
        <f>INDEX('3月'!$A$1:$E$301,ROW()-$B$11+2,1)</f>
        <v>0</v>
      </c>
      <c r="B2408" s="55" t="str">
        <f>INDEX('3月'!$A$1:$E$301,ROW()-$B$11+2,2)&amp;IF(INDEX('3月'!$A$1:$E$301,ROW()-$B$11+2,3)="","","／"&amp;INDEX('3月'!$A$1:$E$301,ROW()-$B$11+2,3))</f>
        <v/>
      </c>
      <c r="C2408" s="57">
        <f>INDEX('3月'!$A$1:$E$301,ROW()-$B$11+2,4)</f>
        <v>0</v>
      </c>
      <c r="D2408" s="64">
        <f>INDEX('3月'!$A$1:$E$301,ROW()-$B$11+2,5)</f>
        <v>0</v>
      </c>
      <c r="E2408" s="65">
        <f>DATE(設定・集計!$B$2,INT(A2408/100),A2408-INT(A2408/100)*100)</f>
        <v>43799</v>
      </c>
      <c r="F2408" t="str">
        <f t="shared" si="74"/>
        <v/>
      </c>
      <c r="G2408" t="str">
        <f t="shared" si="73"/>
        <v/>
      </c>
    </row>
    <row r="2409" spans="1:7">
      <c r="A2409" s="57">
        <f>INDEX('3月'!$A$1:$E$301,ROW()-$B$11+2,1)</f>
        <v>0</v>
      </c>
      <c r="B2409" s="55" t="str">
        <f>INDEX('3月'!$A$1:$E$301,ROW()-$B$11+2,2)&amp;IF(INDEX('3月'!$A$1:$E$301,ROW()-$B$11+2,3)="","","／"&amp;INDEX('3月'!$A$1:$E$301,ROW()-$B$11+2,3))</f>
        <v/>
      </c>
      <c r="C2409" s="57">
        <f>INDEX('3月'!$A$1:$E$301,ROW()-$B$11+2,4)</f>
        <v>0</v>
      </c>
      <c r="D2409" s="64">
        <f>INDEX('3月'!$A$1:$E$301,ROW()-$B$11+2,5)</f>
        <v>0</v>
      </c>
      <c r="E2409" s="65">
        <f>DATE(設定・集計!$B$2,INT(A2409/100),A2409-INT(A2409/100)*100)</f>
        <v>43799</v>
      </c>
      <c r="F2409" t="str">
        <f t="shared" si="74"/>
        <v/>
      </c>
      <c r="G2409" t="str">
        <f t="shared" si="73"/>
        <v/>
      </c>
    </row>
    <row r="2410" spans="1:7">
      <c r="A2410" s="57">
        <f>INDEX('3月'!$A$1:$E$301,ROW()-$B$11+2,1)</f>
        <v>0</v>
      </c>
      <c r="B2410" s="55" t="str">
        <f>INDEX('3月'!$A$1:$E$301,ROW()-$B$11+2,2)&amp;IF(INDEX('3月'!$A$1:$E$301,ROW()-$B$11+2,3)="","","／"&amp;INDEX('3月'!$A$1:$E$301,ROW()-$B$11+2,3))</f>
        <v/>
      </c>
      <c r="C2410" s="57">
        <f>INDEX('3月'!$A$1:$E$301,ROW()-$B$11+2,4)</f>
        <v>0</v>
      </c>
      <c r="D2410" s="64">
        <f>INDEX('3月'!$A$1:$E$301,ROW()-$B$11+2,5)</f>
        <v>0</v>
      </c>
      <c r="E2410" s="65">
        <f>DATE(設定・集計!$B$2,INT(A2410/100),A2410-INT(A2410/100)*100)</f>
        <v>43799</v>
      </c>
      <c r="F2410" t="str">
        <f t="shared" si="74"/>
        <v/>
      </c>
      <c r="G2410" t="str">
        <f t="shared" si="73"/>
        <v/>
      </c>
    </row>
    <row r="2411" spans="1:7">
      <c r="A2411" s="57">
        <f>INDEX('3月'!$A$1:$E$301,ROW()-$B$11+2,1)</f>
        <v>0</v>
      </c>
      <c r="B2411" s="55" t="str">
        <f>INDEX('3月'!$A$1:$E$301,ROW()-$B$11+2,2)&amp;IF(INDEX('3月'!$A$1:$E$301,ROW()-$B$11+2,3)="","","／"&amp;INDEX('3月'!$A$1:$E$301,ROW()-$B$11+2,3))</f>
        <v/>
      </c>
      <c r="C2411" s="57">
        <f>INDEX('3月'!$A$1:$E$301,ROW()-$B$11+2,4)</f>
        <v>0</v>
      </c>
      <c r="D2411" s="64">
        <f>INDEX('3月'!$A$1:$E$301,ROW()-$B$11+2,5)</f>
        <v>0</v>
      </c>
      <c r="E2411" s="65">
        <f>DATE(設定・集計!$B$2,INT(A2411/100),A2411-INT(A2411/100)*100)</f>
        <v>43799</v>
      </c>
      <c r="F2411" t="str">
        <f t="shared" si="74"/>
        <v/>
      </c>
      <c r="G2411" t="str">
        <f t="shared" si="73"/>
        <v/>
      </c>
    </row>
    <row r="2412" spans="1:7">
      <c r="A2412" s="57">
        <f>INDEX('3月'!$A$1:$E$301,ROW()-$B$11+2,1)</f>
        <v>0</v>
      </c>
      <c r="B2412" s="55" t="str">
        <f>INDEX('3月'!$A$1:$E$301,ROW()-$B$11+2,2)&amp;IF(INDEX('3月'!$A$1:$E$301,ROW()-$B$11+2,3)="","","／"&amp;INDEX('3月'!$A$1:$E$301,ROW()-$B$11+2,3))</f>
        <v/>
      </c>
      <c r="C2412" s="57">
        <f>INDEX('3月'!$A$1:$E$301,ROW()-$B$11+2,4)</f>
        <v>0</v>
      </c>
      <c r="D2412" s="64">
        <f>INDEX('3月'!$A$1:$E$301,ROW()-$B$11+2,5)</f>
        <v>0</v>
      </c>
      <c r="E2412" s="65">
        <f>DATE(設定・集計!$B$2,INT(A2412/100),A2412-INT(A2412/100)*100)</f>
        <v>43799</v>
      </c>
      <c r="F2412" t="str">
        <f t="shared" si="74"/>
        <v/>
      </c>
      <c r="G2412" t="str">
        <f t="shared" si="73"/>
        <v/>
      </c>
    </row>
    <row r="2413" spans="1:7">
      <c r="A2413" s="57">
        <f>INDEX('3月'!$A$1:$E$301,ROW()-$B$11+2,1)</f>
        <v>0</v>
      </c>
      <c r="B2413" s="55" t="str">
        <f>INDEX('3月'!$A$1:$E$301,ROW()-$B$11+2,2)&amp;IF(INDEX('3月'!$A$1:$E$301,ROW()-$B$11+2,3)="","","／"&amp;INDEX('3月'!$A$1:$E$301,ROW()-$B$11+2,3))</f>
        <v/>
      </c>
      <c r="C2413" s="57">
        <f>INDEX('3月'!$A$1:$E$301,ROW()-$B$11+2,4)</f>
        <v>0</v>
      </c>
      <c r="D2413" s="64">
        <f>INDEX('3月'!$A$1:$E$301,ROW()-$B$11+2,5)</f>
        <v>0</v>
      </c>
      <c r="E2413" s="65">
        <f>DATE(設定・集計!$B$2,INT(A2413/100),A2413-INT(A2413/100)*100)</f>
        <v>43799</v>
      </c>
      <c r="F2413" t="str">
        <f t="shared" si="74"/>
        <v/>
      </c>
      <c r="G2413" t="str">
        <f t="shared" si="73"/>
        <v/>
      </c>
    </row>
    <row r="2414" spans="1:7">
      <c r="A2414" s="57">
        <f>INDEX('3月'!$A$1:$E$301,ROW()-$B$11+2,1)</f>
        <v>0</v>
      </c>
      <c r="B2414" s="55" t="str">
        <f>INDEX('3月'!$A$1:$E$301,ROW()-$B$11+2,2)&amp;IF(INDEX('3月'!$A$1:$E$301,ROW()-$B$11+2,3)="","","／"&amp;INDEX('3月'!$A$1:$E$301,ROW()-$B$11+2,3))</f>
        <v/>
      </c>
      <c r="C2414" s="57">
        <f>INDEX('3月'!$A$1:$E$301,ROW()-$B$11+2,4)</f>
        <v>0</v>
      </c>
      <c r="D2414" s="64">
        <f>INDEX('3月'!$A$1:$E$301,ROW()-$B$11+2,5)</f>
        <v>0</v>
      </c>
      <c r="E2414" s="65">
        <f>DATE(設定・集計!$B$2,INT(A2414/100),A2414-INT(A2414/100)*100)</f>
        <v>43799</v>
      </c>
      <c r="F2414" t="str">
        <f t="shared" si="74"/>
        <v/>
      </c>
      <c r="G2414" t="str">
        <f t="shared" si="73"/>
        <v/>
      </c>
    </row>
    <row r="2415" spans="1:7">
      <c r="A2415" s="57">
        <f>INDEX('3月'!$A$1:$E$301,ROW()-$B$11+2,1)</f>
        <v>0</v>
      </c>
      <c r="B2415" s="55" t="str">
        <f>INDEX('3月'!$A$1:$E$301,ROW()-$B$11+2,2)&amp;IF(INDEX('3月'!$A$1:$E$301,ROW()-$B$11+2,3)="","","／"&amp;INDEX('3月'!$A$1:$E$301,ROW()-$B$11+2,3))</f>
        <v/>
      </c>
      <c r="C2415" s="57">
        <f>INDEX('3月'!$A$1:$E$301,ROW()-$B$11+2,4)</f>
        <v>0</v>
      </c>
      <c r="D2415" s="64">
        <f>INDEX('3月'!$A$1:$E$301,ROW()-$B$11+2,5)</f>
        <v>0</v>
      </c>
      <c r="E2415" s="65">
        <f>DATE(設定・集計!$B$2,INT(A2415/100),A2415-INT(A2415/100)*100)</f>
        <v>43799</v>
      </c>
      <c r="F2415" t="str">
        <f t="shared" si="74"/>
        <v/>
      </c>
      <c r="G2415" t="str">
        <f t="shared" ref="G2415:G2478" si="75">IF(F2415="","",RANK(F2415,$F$46:$F$6000,1))</f>
        <v/>
      </c>
    </row>
    <row r="2416" spans="1:7">
      <c r="A2416" s="57">
        <f>INDEX('3月'!$A$1:$E$301,ROW()-$B$11+2,1)</f>
        <v>0</v>
      </c>
      <c r="B2416" s="55" t="str">
        <f>INDEX('3月'!$A$1:$E$301,ROW()-$B$11+2,2)&amp;IF(INDEX('3月'!$A$1:$E$301,ROW()-$B$11+2,3)="","","／"&amp;INDEX('3月'!$A$1:$E$301,ROW()-$B$11+2,3))</f>
        <v/>
      </c>
      <c r="C2416" s="57">
        <f>INDEX('3月'!$A$1:$E$301,ROW()-$B$11+2,4)</f>
        <v>0</v>
      </c>
      <c r="D2416" s="64">
        <f>INDEX('3月'!$A$1:$E$301,ROW()-$B$11+2,5)</f>
        <v>0</v>
      </c>
      <c r="E2416" s="65">
        <f>DATE(設定・集計!$B$2,INT(A2416/100),A2416-INT(A2416/100)*100)</f>
        <v>43799</v>
      </c>
      <c r="F2416" t="str">
        <f t="shared" si="74"/>
        <v/>
      </c>
      <c r="G2416" t="str">
        <f t="shared" si="75"/>
        <v/>
      </c>
    </row>
    <row r="2417" spans="1:7">
      <c r="A2417" s="57">
        <f>INDEX('3月'!$A$1:$E$301,ROW()-$B$11+2,1)</f>
        <v>0</v>
      </c>
      <c r="B2417" s="55" t="str">
        <f>INDEX('3月'!$A$1:$E$301,ROW()-$B$11+2,2)&amp;IF(INDEX('3月'!$A$1:$E$301,ROW()-$B$11+2,3)="","","／"&amp;INDEX('3月'!$A$1:$E$301,ROW()-$B$11+2,3))</f>
        <v/>
      </c>
      <c r="C2417" s="57">
        <f>INDEX('3月'!$A$1:$E$301,ROW()-$B$11+2,4)</f>
        <v>0</v>
      </c>
      <c r="D2417" s="64">
        <f>INDEX('3月'!$A$1:$E$301,ROW()-$B$11+2,5)</f>
        <v>0</v>
      </c>
      <c r="E2417" s="65">
        <f>DATE(設定・集計!$B$2,INT(A2417/100),A2417-INT(A2417/100)*100)</f>
        <v>43799</v>
      </c>
      <c r="F2417" t="str">
        <f t="shared" si="74"/>
        <v/>
      </c>
      <c r="G2417" t="str">
        <f t="shared" si="75"/>
        <v/>
      </c>
    </row>
    <row r="2418" spans="1:7">
      <c r="A2418" s="57">
        <f>INDEX('3月'!$A$1:$E$301,ROW()-$B$11+2,1)</f>
        <v>0</v>
      </c>
      <c r="B2418" s="55" t="str">
        <f>INDEX('3月'!$A$1:$E$301,ROW()-$B$11+2,2)&amp;IF(INDEX('3月'!$A$1:$E$301,ROW()-$B$11+2,3)="","","／"&amp;INDEX('3月'!$A$1:$E$301,ROW()-$B$11+2,3))</f>
        <v/>
      </c>
      <c r="C2418" s="57">
        <f>INDEX('3月'!$A$1:$E$301,ROW()-$B$11+2,4)</f>
        <v>0</v>
      </c>
      <c r="D2418" s="64">
        <f>INDEX('3月'!$A$1:$E$301,ROW()-$B$11+2,5)</f>
        <v>0</v>
      </c>
      <c r="E2418" s="65">
        <f>DATE(設定・集計!$B$2,INT(A2418/100),A2418-INT(A2418/100)*100)</f>
        <v>43799</v>
      </c>
      <c r="F2418" t="str">
        <f t="shared" si="74"/>
        <v/>
      </c>
      <c r="G2418" t="str">
        <f t="shared" si="75"/>
        <v/>
      </c>
    </row>
    <row r="2419" spans="1:7">
      <c r="A2419" s="57">
        <f>INDEX('3月'!$A$1:$E$301,ROW()-$B$11+2,1)</f>
        <v>0</v>
      </c>
      <c r="B2419" s="55" t="str">
        <f>INDEX('3月'!$A$1:$E$301,ROW()-$B$11+2,2)&amp;IF(INDEX('3月'!$A$1:$E$301,ROW()-$B$11+2,3)="","","／"&amp;INDEX('3月'!$A$1:$E$301,ROW()-$B$11+2,3))</f>
        <v/>
      </c>
      <c r="C2419" s="57">
        <f>INDEX('3月'!$A$1:$E$301,ROW()-$B$11+2,4)</f>
        <v>0</v>
      </c>
      <c r="D2419" s="64">
        <f>INDEX('3月'!$A$1:$E$301,ROW()-$B$11+2,5)</f>
        <v>0</v>
      </c>
      <c r="E2419" s="65">
        <f>DATE(設定・集計!$B$2,INT(A2419/100),A2419-INT(A2419/100)*100)</f>
        <v>43799</v>
      </c>
      <c r="F2419" t="str">
        <f t="shared" si="74"/>
        <v/>
      </c>
      <c r="G2419" t="str">
        <f t="shared" si="75"/>
        <v/>
      </c>
    </row>
    <row r="2420" spans="1:7">
      <c r="A2420" s="57">
        <f>INDEX('3月'!$A$1:$E$301,ROW()-$B$11+2,1)</f>
        <v>0</v>
      </c>
      <c r="B2420" s="55" t="str">
        <f>INDEX('3月'!$A$1:$E$301,ROW()-$B$11+2,2)&amp;IF(INDEX('3月'!$A$1:$E$301,ROW()-$B$11+2,3)="","","／"&amp;INDEX('3月'!$A$1:$E$301,ROW()-$B$11+2,3))</f>
        <v/>
      </c>
      <c r="C2420" s="57">
        <f>INDEX('3月'!$A$1:$E$301,ROW()-$B$11+2,4)</f>
        <v>0</v>
      </c>
      <c r="D2420" s="64">
        <f>INDEX('3月'!$A$1:$E$301,ROW()-$B$11+2,5)</f>
        <v>0</v>
      </c>
      <c r="E2420" s="65">
        <f>DATE(設定・集計!$B$2,INT(A2420/100),A2420-INT(A2420/100)*100)</f>
        <v>43799</v>
      </c>
      <c r="F2420" t="str">
        <f t="shared" si="74"/>
        <v/>
      </c>
      <c r="G2420" t="str">
        <f t="shared" si="75"/>
        <v/>
      </c>
    </row>
    <row r="2421" spans="1:7">
      <c r="A2421" s="57">
        <f>INDEX('3月'!$A$1:$E$301,ROW()-$B$11+2,1)</f>
        <v>0</v>
      </c>
      <c r="B2421" s="55" t="str">
        <f>INDEX('3月'!$A$1:$E$301,ROW()-$B$11+2,2)&amp;IF(INDEX('3月'!$A$1:$E$301,ROW()-$B$11+2,3)="","","／"&amp;INDEX('3月'!$A$1:$E$301,ROW()-$B$11+2,3))</f>
        <v/>
      </c>
      <c r="C2421" s="57">
        <f>INDEX('3月'!$A$1:$E$301,ROW()-$B$11+2,4)</f>
        <v>0</v>
      </c>
      <c r="D2421" s="64">
        <f>INDEX('3月'!$A$1:$E$301,ROW()-$B$11+2,5)</f>
        <v>0</v>
      </c>
      <c r="E2421" s="65">
        <f>DATE(設定・集計!$B$2,INT(A2421/100),A2421-INT(A2421/100)*100)</f>
        <v>43799</v>
      </c>
      <c r="F2421" t="str">
        <f t="shared" si="74"/>
        <v/>
      </c>
      <c r="G2421" t="str">
        <f t="shared" si="75"/>
        <v/>
      </c>
    </row>
    <row r="2422" spans="1:7">
      <c r="A2422" s="57">
        <f>INDEX('3月'!$A$1:$E$301,ROW()-$B$11+2,1)</f>
        <v>0</v>
      </c>
      <c r="B2422" s="55" t="str">
        <f>INDEX('3月'!$A$1:$E$301,ROW()-$B$11+2,2)&amp;IF(INDEX('3月'!$A$1:$E$301,ROW()-$B$11+2,3)="","","／"&amp;INDEX('3月'!$A$1:$E$301,ROW()-$B$11+2,3))</f>
        <v/>
      </c>
      <c r="C2422" s="57">
        <f>INDEX('3月'!$A$1:$E$301,ROW()-$B$11+2,4)</f>
        <v>0</v>
      </c>
      <c r="D2422" s="64">
        <f>INDEX('3月'!$A$1:$E$301,ROW()-$B$11+2,5)</f>
        <v>0</v>
      </c>
      <c r="E2422" s="65">
        <f>DATE(設定・集計!$B$2,INT(A2422/100),A2422-INT(A2422/100)*100)</f>
        <v>43799</v>
      </c>
      <c r="F2422" t="str">
        <f t="shared" si="74"/>
        <v/>
      </c>
      <c r="G2422" t="str">
        <f t="shared" si="75"/>
        <v/>
      </c>
    </row>
    <row r="2423" spans="1:7">
      <c r="A2423" s="57">
        <f>INDEX('3月'!$A$1:$E$301,ROW()-$B$11+2,1)</f>
        <v>0</v>
      </c>
      <c r="B2423" s="55" t="str">
        <f>INDEX('3月'!$A$1:$E$301,ROW()-$B$11+2,2)&amp;IF(INDEX('3月'!$A$1:$E$301,ROW()-$B$11+2,3)="","","／"&amp;INDEX('3月'!$A$1:$E$301,ROW()-$B$11+2,3))</f>
        <v/>
      </c>
      <c r="C2423" s="57">
        <f>INDEX('3月'!$A$1:$E$301,ROW()-$B$11+2,4)</f>
        <v>0</v>
      </c>
      <c r="D2423" s="64">
        <f>INDEX('3月'!$A$1:$E$301,ROW()-$B$11+2,5)</f>
        <v>0</v>
      </c>
      <c r="E2423" s="65">
        <f>DATE(設定・集計!$B$2,INT(A2423/100),A2423-INT(A2423/100)*100)</f>
        <v>43799</v>
      </c>
      <c r="F2423" t="str">
        <f t="shared" si="74"/>
        <v/>
      </c>
      <c r="G2423" t="str">
        <f t="shared" si="75"/>
        <v/>
      </c>
    </row>
    <row r="2424" spans="1:7">
      <c r="A2424" s="57">
        <f>INDEX('3月'!$A$1:$E$301,ROW()-$B$11+2,1)</f>
        <v>0</v>
      </c>
      <c r="B2424" s="55" t="str">
        <f>INDEX('3月'!$A$1:$E$301,ROW()-$B$11+2,2)&amp;IF(INDEX('3月'!$A$1:$E$301,ROW()-$B$11+2,3)="","","／"&amp;INDEX('3月'!$A$1:$E$301,ROW()-$B$11+2,3))</f>
        <v/>
      </c>
      <c r="C2424" s="57">
        <f>INDEX('3月'!$A$1:$E$301,ROW()-$B$11+2,4)</f>
        <v>0</v>
      </c>
      <c r="D2424" s="64">
        <f>INDEX('3月'!$A$1:$E$301,ROW()-$B$11+2,5)</f>
        <v>0</v>
      </c>
      <c r="E2424" s="65">
        <f>DATE(設定・集計!$B$2,INT(A2424/100),A2424-INT(A2424/100)*100)</f>
        <v>43799</v>
      </c>
      <c r="F2424" t="str">
        <f t="shared" si="74"/>
        <v/>
      </c>
      <c r="G2424" t="str">
        <f t="shared" si="75"/>
        <v/>
      </c>
    </row>
    <row r="2425" spans="1:7">
      <c r="A2425" s="57">
        <f>INDEX('3月'!$A$1:$E$301,ROW()-$B$11+2,1)</f>
        <v>0</v>
      </c>
      <c r="B2425" s="55" t="str">
        <f>INDEX('3月'!$A$1:$E$301,ROW()-$B$11+2,2)&amp;IF(INDEX('3月'!$A$1:$E$301,ROW()-$B$11+2,3)="","","／"&amp;INDEX('3月'!$A$1:$E$301,ROW()-$B$11+2,3))</f>
        <v/>
      </c>
      <c r="C2425" s="57">
        <f>INDEX('3月'!$A$1:$E$301,ROW()-$B$11+2,4)</f>
        <v>0</v>
      </c>
      <c r="D2425" s="64">
        <f>INDEX('3月'!$A$1:$E$301,ROW()-$B$11+2,5)</f>
        <v>0</v>
      </c>
      <c r="E2425" s="65">
        <f>DATE(設定・集計!$B$2,INT(A2425/100),A2425-INT(A2425/100)*100)</f>
        <v>43799</v>
      </c>
      <c r="F2425" t="str">
        <f t="shared" si="74"/>
        <v/>
      </c>
      <c r="G2425" t="str">
        <f t="shared" si="75"/>
        <v/>
      </c>
    </row>
    <row r="2426" spans="1:7">
      <c r="A2426" s="57">
        <f>INDEX('3月'!$A$1:$E$301,ROW()-$B$11+2,1)</f>
        <v>0</v>
      </c>
      <c r="B2426" s="55" t="str">
        <f>INDEX('3月'!$A$1:$E$301,ROW()-$B$11+2,2)&amp;IF(INDEX('3月'!$A$1:$E$301,ROW()-$B$11+2,3)="","","／"&amp;INDEX('3月'!$A$1:$E$301,ROW()-$B$11+2,3))</f>
        <v/>
      </c>
      <c r="C2426" s="57">
        <f>INDEX('3月'!$A$1:$E$301,ROW()-$B$11+2,4)</f>
        <v>0</v>
      </c>
      <c r="D2426" s="64">
        <f>INDEX('3月'!$A$1:$E$301,ROW()-$B$11+2,5)</f>
        <v>0</v>
      </c>
      <c r="E2426" s="65">
        <f>DATE(設定・集計!$B$2,INT(A2426/100),A2426-INT(A2426/100)*100)</f>
        <v>43799</v>
      </c>
      <c r="F2426" t="str">
        <f t="shared" si="74"/>
        <v/>
      </c>
      <c r="G2426" t="str">
        <f t="shared" si="75"/>
        <v/>
      </c>
    </row>
    <row r="2427" spans="1:7">
      <c r="A2427" s="57">
        <f>INDEX('3月'!$A$1:$E$301,ROW()-$B$11+2,1)</f>
        <v>0</v>
      </c>
      <c r="B2427" s="55" t="str">
        <f>INDEX('3月'!$A$1:$E$301,ROW()-$B$11+2,2)&amp;IF(INDEX('3月'!$A$1:$E$301,ROW()-$B$11+2,3)="","","／"&amp;INDEX('3月'!$A$1:$E$301,ROW()-$B$11+2,3))</f>
        <v/>
      </c>
      <c r="C2427" s="57">
        <f>INDEX('3月'!$A$1:$E$301,ROW()-$B$11+2,4)</f>
        <v>0</v>
      </c>
      <c r="D2427" s="64">
        <f>INDEX('3月'!$A$1:$E$301,ROW()-$B$11+2,5)</f>
        <v>0</v>
      </c>
      <c r="E2427" s="65">
        <f>DATE(設定・集計!$B$2,INT(A2427/100),A2427-INT(A2427/100)*100)</f>
        <v>43799</v>
      </c>
      <c r="F2427" t="str">
        <f t="shared" ref="F2427:F2490" si="76">IF(A2427=0,"",A2427*10000+ROW())</f>
        <v/>
      </c>
      <c r="G2427" t="str">
        <f t="shared" si="75"/>
        <v/>
      </c>
    </row>
    <row r="2428" spans="1:7">
      <c r="A2428" s="57">
        <f>INDEX('3月'!$A$1:$E$301,ROW()-$B$11+2,1)</f>
        <v>0</v>
      </c>
      <c r="B2428" s="55" t="str">
        <f>INDEX('3月'!$A$1:$E$301,ROW()-$B$11+2,2)&amp;IF(INDEX('3月'!$A$1:$E$301,ROW()-$B$11+2,3)="","","／"&amp;INDEX('3月'!$A$1:$E$301,ROW()-$B$11+2,3))</f>
        <v/>
      </c>
      <c r="C2428" s="57">
        <f>INDEX('3月'!$A$1:$E$301,ROW()-$B$11+2,4)</f>
        <v>0</v>
      </c>
      <c r="D2428" s="64">
        <f>INDEX('3月'!$A$1:$E$301,ROW()-$B$11+2,5)</f>
        <v>0</v>
      </c>
      <c r="E2428" s="65">
        <f>DATE(設定・集計!$B$2,INT(A2428/100),A2428-INT(A2428/100)*100)</f>
        <v>43799</v>
      </c>
      <c r="F2428" t="str">
        <f t="shared" si="76"/>
        <v/>
      </c>
      <c r="G2428" t="str">
        <f t="shared" si="75"/>
        <v/>
      </c>
    </row>
    <row r="2429" spans="1:7">
      <c r="A2429" s="57">
        <f>INDEX('3月'!$A$1:$E$301,ROW()-$B$11+2,1)</f>
        <v>0</v>
      </c>
      <c r="B2429" s="55" t="str">
        <f>INDEX('3月'!$A$1:$E$301,ROW()-$B$11+2,2)&amp;IF(INDEX('3月'!$A$1:$E$301,ROW()-$B$11+2,3)="","","／"&amp;INDEX('3月'!$A$1:$E$301,ROW()-$B$11+2,3))</f>
        <v/>
      </c>
      <c r="C2429" s="57">
        <f>INDEX('3月'!$A$1:$E$301,ROW()-$B$11+2,4)</f>
        <v>0</v>
      </c>
      <c r="D2429" s="64">
        <f>INDEX('3月'!$A$1:$E$301,ROW()-$B$11+2,5)</f>
        <v>0</v>
      </c>
      <c r="E2429" s="65">
        <f>DATE(設定・集計!$B$2,INT(A2429/100),A2429-INT(A2429/100)*100)</f>
        <v>43799</v>
      </c>
      <c r="F2429" t="str">
        <f t="shared" si="76"/>
        <v/>
      </c>
      <c r="G2429" t="str">
        <f t="shared" si="75"/>
        <v/>
      </c>
    </row>
    <row r="2430" spans="1:7">
      <c r="A2430" s="57">
        <f>INDEX('3月'!$A$1:$E$301,ROW()-$B$11+2,1)</f>
        <v>0</v>
      </c>
      <c r="B2430" s="55" t="str">
        <f>INDEX('3月'!$A$1:$E$301,ROW()-$B$11+2,2)&amp;IF(INDEX('3月'!$A$1:$E$301,ROW()-$B$11+2,3)="","","／"&amp;INDEX('3月'!$A$1:$E$301,ROW()-$B$11+2,3))</f>
        <v/>
      </c>
      <c r="C2430" s="57">
        <f>INDEX('3月'!$A$1:$E$301,ROW()-$B$11+2,4)</f>
        <v>0</v>
      </c>
      <c r="D2430" s="64">
        <f>INDEX('3月'!$A$1:$E$301,ROW()-$B$11+2,5)</f>
        <v>0</v>
      </c>
      <c r="E2430" s="65">
        <f>DATE(設定・集計!$B$2,INT(A2430/100),A2430-INT(A2430/100)*100)</f>
        <v>43799</v>
      </c>
      <c r="F2430" t="str">
        <f t="shared" si="76"/>
        <v/>
      </c>
      <c r="G2430" t="str">
        <f t="shared" si="75"/>
        <v/>
      </c>
    </row>
    <row r="2431" spans="1:7">
      <c r="A2431" s="57">
        <f>INDEX('3月'!$A$1:$E$301,ROW()-$B$11+2,1)</f>
        <v>0</v>
      </c>
      <c r="B2431" s="55" t="str">
        <f>INDEX('3月'!$A$1:$E$301,ROW()-$B$11+2,2)&amp;IF(INDEX('3月'!$A$1:$E$301,ROW()-$B$11+2,3)="","","／"&amp;INDEX('3月'!$A$1:$E$301,ROW()-$B$11+2,3))</f>
        <v/>
      </c>
      <c r="C2431" s="57">
        <f>INDEX('3月'!$A$1:$E$301,ROW()-$B$11+2,4)</f>
        <v>0</v>
      </c>
      <c r="D2431" s="64">
        <f>INDEX('3月'!$A$1:$E$301,ROW()-$B$11+2,5)</f>
        <v>0</v>
      </c>
      <c r="E2431" s="65">
        <f>DATE(設定・集計!$B$2,INT(A2431/100),A2431-INT(A2431/100)*100)</f>
        <v>43799</v>
      </c>
      <c r="F2431" t="str">
        <f t="shared" si="76"/>
        <v/>
      </c>
      <c r="G2431" t="str">
        <f t="shared" si="75"/>
        <v/>
      </c>
    </row>
    <row r="2432" spans="1:7">
      <c r="A2432" s="57">
        <f>INDEX('3月'!$A$1:$E$301,ROW()-$B$11+2,1)</f>
        <v>0</v>
      </c>
      <c r="B2432" s="55" t="str">
        <f>INDEX('3月'!$A$1:$E$301,ROW()-$B$11+2,2)&amp;IF(INDEX('3月'!$A$1:$E$301,ROW()-$B$11+2,3)="","","／"&amp;INDEX('3月'!$A$1:$E$301,ROW()-$B$11+2,3))</f>
        <v/>
      </c>
      <c r="C2432" s="57">
        <f>INDEX('3月'!$A$1:$E$301,ROW()-$B$11+2,4)</f>
        <v>0</v>
      </c>
      <c r="D2432" s="64">
        <f>INDEX('3月'!$A$1:$E$301,ROW()-$B$11+2,5)</f>
        <v>0</v>
      </c>
      <c r="E2432" s="65">
        <f>DATE(設定・集計!$B$2,INT(A2432/100),A2432-INT(A2432/100)*100)</f>
        <v>43799</v>
      </c>
      <c r="F2432" t="str">
        <f t="shared" si="76"/>
        <v/>
      </c>
      <c r="G2432" t="str">
        <f t="shared" si="75"/>
        <v/>
      </c>
    </row>
    <row r="2433" spans="1:7">
      <c r="A2433" s="57">
        <f>INDEX('3月'!$A$1:$E$301,ROW()-$B$11+2,1)</f>
        <v>0</v>
      </c>
      <c r="B2433" s="55" t="str">
        <f>INDEX('3月'!$A$1:$E$301,ROW()-$B$11+2,2)&amp;IF(INDEX('3月'!$A$1:$E$301,ROW()-$B$11+2,3)="","","／"&amp;INDEX('3月'!$A$1:$E$301,ROW()-$B$11+2,3))</f>
        <v/>
      </c>
      <c r="C2433" s="57">
        <f>INDEX('3月'!$A$1:$E$301,ROW()-$B$11+2,4)</f>
        <v>0</v>
      </c>
      <c r="D2433" s="64">
        <f>INDEX('3月'!$A$1:$E$301,ROW()-$B$11+2,5)</f>
        <v>0</v>
      </c>
      <c r="E2433" s="65">
        <f>DATE(設定・集計!$B$2,INT(A2433/100),A2433-INT(A2433/100)*100)</f>
        <v>43799</v>
      </c>
      <c r="F2433" t="str">
        <f t="shared" si="76"/>
        <v/>
      </c>
      <c r="G2433" t="str">
        <f t="shared" si="75"/>
        <v/>
      </c>
    </row>
    <row r="2434" spans="1:7">
      <c r="A2434" s="57">
        <f>INDEX('3月'!$A$1:$E$301,ROW()-$B$11+2,1)</f>
        <v>0</v>
      </c>
      <c r="B2434" s="55" t="str">
        <f>INDEX('3月'!$A$1:$E$301,ROW()-$B$11+2,2)&amp;IF(INDEX('3月'!$A$1:$E$301,ROW()-$B$11+2,3)="","","／"&amp;INDEX('3月'!$A$1:$E$301,ROW()-$B$11+2,3))</f>
        <v/>
      </c>
      <c r="C2434" s="57">
        <f>INDEX('3月'!$A$1:$E$301,ROW()-$B$11+2,4)</f>
        <v>0</v>
      </c>
      <c r="D2434" s="64">
        <f>INDEX('3月'!$A$1:$E$301,ROW()-$B$11+2,5)</f>
        <v>0</v>
      </c>
      <c r="E2434" s="65">
        <f>DATE(設定・集計!$B$2,INT(A2434/100),A2434-INT(A2434/100)*100)</f>
        <v>43799</v>
      </c>
      <c r="F2434" t="str">
        <f t="shared" si="76"/>
        <v/>
      </c>
      <c r="G2434" t="str">
        <f t="shared" si="75"/>
        <v/>
      </c>
    </row>
    <row r="2435" spans="1:7">
      <c r="A2435" s="57">
        <f>INDEX('3月'!$A$1:$E$301,ROW()-$B$11+2,1)</f>
        <v>0</v>
      </c>
      <c r="B2435" s="55" t="str">
        <f>INDEX('3月'!$A$1:$E$301,ROW()-$B$11+2,2)&amp;IF(INDEX('3月'!$A$1:$E$301,ROW()-$B$11+2,3)="","","／"&amp;INDEX('3月'!$A$1:$E$301,ROW()-$B$11+2,3))</f>
        <v/>
      </c>
      <c r="C2435" s="57">
        <f>INDEX('3月'!$A$1:$E$301,ROW()-$B$11+2,4)</f>
        <v>0</v>
      </c>
      <c r="D2435" s="64">
        <f>INDEX('3月'!$A$1:$E$301,ROW()-$B$11+2,5)</f>
        <v>0</v>
      </c>
      <c r="E2435" s="65">
        <f>DATE(設定・集計!$B$2,INT(A2435/100),A2435-INT(A2435/100)*100)</f>
        <v>43799</v>
      </c>
      <c r="F2435" t="str">
        <f t="shared" si="76"/>
        <v/>
      </c>
      <c r="G2435" t="str">
        <f t="shared" si="75"/>
        <v/>
      </c>
    </row>
    <row r="2436" spans="1:7">
      <c r="A2436" s="57">
        <f>INDEX('3月'!$A$1:$E$301,ROW()-$B$11+2,1)</f>
        <v>0</v>
      </c>
      <c r="B2436" s="55" t="str">
        <f>INDEX('3月'!$A$1:$E$301,ROW()-$B$11+2,2)&amp;IF(INDEX('3月'!$A$1:$E$301,ROW()-$B$11+2,3)="","","／"&amp;INDEX('3月'!$A$1:$E$301,ROW()-$B$11+2,3))</f>
        <v/>
      </c>
      <c r="C2436" s="57">
        <f>INDEX('3月'!$A$1:$E$301,ROW()-$B$11+2,4)</f>
        <v>0</v>
      </c>
      <c r="D2436" s="64">
        <f>INDEX('3月'!$A$1:$E$301,ROW()-$B$11+2,5)</f>
        <v>0</v>
      </c>
      <c r="E2436" s="65">
        <f>DATE(設定・集計!$B$2,INT(A2436/100),A2436-INT(A2436/100)*100)</f>
        <v>43799</v>
      </c>
      <c r="F2436" t="str">
        <f t="shared" si="76"/>
        <v/>
      </c>
      <c r="G2436" t="str">
        <f t="shared" si="75"/>
        <v/>
      </c>
    </row>
    <row r="2437" spans="1:7">
      <c r="A2437" s="57">
        <f>INDEX('3月'!$A$1:$E$301,ROW()-$B$11+2,1)</f>
        <v>0</v>
      </c>
      <c r="B2437" s="55" t="str">
        <f>INDEX('3月'!$A$1:$E$301,ROW()-$B$11+2,2)&amp;IF(INDEX('3月'!$A$1:$E$301,ROW()-$B$11+2,3)="","","／"&amp;INDEX('3月'!$A$1:$E$301,ROW()-$B$11+2,3))</f>
        <v/>
      </c>
      <c r="C2437" s="57">
        <f>INDEX('3月'!$A$1:$E$301,ROW()-$B$11+2,4)</f>
        <v>0</v>
      </c>
      <c r="D2437" s="64">
        <f>INDEX('3月'!$A$1:$E$301,ROW()-$B$11+2,5)</f>
        <v>0</v>
      </c>
      <c r="E2437" s="65">
        <f>DATE(設定・集計!$B$2,INT(A2437/100),A2437-INT(A2437/100)*100)</f>
        <v>43799</v>
      </c>
      <c r="F2437" t="str">
        <f t="shared" si="76"/>
        <v/>
      </c>
      <c r="G2437" t="str">
        <f t="shared" si="75"/>
        <v/>
      </c>
    </row>
    <row r="2438" spans="1:7">
      <c r="A2438" s="57">
        <f>INDEX('3月'!$A$1:$E$301,ROW()-$B$11+2,1)</f>
        <v>0</v>
      </c>
      <c r="B2438" s="55" t="str">
        <f>INDEX('3月'!$A$1:$E$301,ROW()-$B$11+2,2)&amp;IF(INDEX('3月'!$A$1:$E$301,ROW()-$B$11+2,3)="","","／"&amp;INDEX('3月'!$A$1:$E$301,ROW()-$B$11+2,3))</f>
        <v/>
      </c>
      <c r="C2438" s="57">
        <f>INDEX('3月'!$A$1:$E$301,ROW()-$B$11+2,4)</f>
        <v>0</v>
      </c>
      <c r="D2438" s="64">
        <f>INDEX('3月'!$A$1:$E$301,ROW()-$B$11+2,5)</f>
        <v>0</v>
      </c>
      <c r="E2438" s="65">
        <f>DATE(設定・集計!$B$2,INT(A2438/100),A2438-INT(A2438/100)*100)</f>
        <v>43799</v>
      </c>
      <c r="F2438" t="str">
        <f t="shared" si="76"/>
        <v/>
      </c>
      <c r="G2438" t="str">
        <f t="shared" si="75"/>
        <v/>
      </c>
    </row>
    <row r="2439" spans="1:7">
      <c r="A2439" s="57">
        <f>INDEX('3月'!$A$1:$E$301,ROW()-$B$11+2,1)</f>
        <v>0</v>
      </c>
      <c r="B2439" s="55" t="str">
        <f>INDEX('3月'!$A$1:$E$301,ROW()-$B$11+2,2)&amp;IF(INDEX('3月'!$A$1:$E$301,ROW()-$B$11+2,3)="","","／"&amp;INDEX('3月'!$A$1:$E$301,ROW()-$B$11+2,3))</f>
        <v/>
      </c>
      <c r="C2439" s="57">
        <f>INDEX('3月'!$A$1:$E$301,ROW()-$B$11+2,4)</f>
        <v>0</v>
      </c>
      <c r="D2439" s="64">
        <f>INDEX('3月'!$A$1:$E$301,ROW()-$B$11+2,5)</f>
        <v>0</v>
      </c>
      <c r="E2439" s="65">
        <f>DATE(設定・集計!$B$2,INT(A2439/100),A2439-INT(A2439/100)*100)</f>
        <v>43799</v>
      </c>
      <c r="F2439" t="str">
        <f t="shared" si="76"/>
        <v/>
      </c>
      <c r="G2439" t="str">
        <f t="shared" si="75"/>
        <v/>
      </c>
    </row>
    <row r="2440" spans="1:7">
      <c r="A2440" s="57">
        <f>INDEX('3月'!$A$1:$E$301,ROW()-$B$11+2,1)</f>
        <v>0</v>
      </c>
      <c r="B2440" s="55" t="str">
        <f>INDEX('3月'!$A$1:$E$301,ROW()-$B$11+2,2)&amp;IF(INDEX('3月'!$A$1:$E$301,ROW()-$B$11+2,3)="","","／"&amp;INDEX('3月'!$A$1:$E$301,ROW()-$B$11+2,3))</f>
        <v/>
      </c>
      <c r="C2440" s="57">
        <f>INDEX('3月'!$A$1:$E$301,ROW()-$B$11+2,4)</f>
        <v>0</v>
      </c>
      <c r="D2440" s="64">
        <f>INDEX('3月'!$A$1:$E$301,ROW()-$B$11+2,5)</f>
        <v>0</v>
      </c>
      <c r="E2440" s="65">
        <f>DATE(設定・集計!$B$2,INT(A2440/100),A2440-INT(A2440/100)*100)</f>
        <v>43799</v>
      </c>
      <c r="F2440" t="str">
        <f t="shared" si="76"/>
        <v/>
      </c>
      <c r="G2440" t="str">
        <f t="shared" si="75"/>
        <v/>
      </c>
    </row>
    <row r="2441" spans="1:7">
      <c r="A2441" s="57">
        <f>INDEX('3月'!$A$1:$E$301,ROW()-$B$11+2,1)</f>
        <v>0</v>
      </c>
      <c r="B2441" s="55" t="str">
        <f>INDEX('3月'!$A$1:$E$301,ROW()-$B$11+2,2)&amp;IF(INDEX('3月'!$A$1:$E$301,ROW()-$B$11+2,3)="","","／"&amp;INDEX('3月'!$A$1:$E$301,ROW()-$B$11+2,3))</f>
        <v/>
      </c>
      <c r="C2441" s="57">
        <f>INDEX('3月'!$A$1:$E$301,ROW()-$B$11+2,4)</f>
        <v>0</v>
      </c>
      <c r="D2441" s="64">
        <f>INDEX('3月'!$A$1:$E$301,ROW()-$B$11+2,5)</f>
        <v>0</v>
      </c>
      <c r="E2441" s="65">
        <f>DATE(設定・集計!$B$2,INT(A2441/100),A2441-INT(A2441/100)*100)</f>
        <v>43799</v>
      </c>
      <c r="F2441" t="str">
        <f t="shared" si="76"/>
        <v/>
      </c>
      <c r="G2441" t="str">
        <f t="shared" si="75"/>
        <v/>
      </c>
    </row>
    <row r="2442" spans="1:7">
      <c r="A2442" s="57">
        <f>INDEX('3月'!$A$1:$E$301,ROW()-$B$11+2,1)</f>
        <v>0</v>
      </c>
      <c r="B2442" s="55" t="str">
        <f>INDEX('3月'!$A$1:$E$301,ROW()-$B$11+2,2)&amp;IF(INDEX('3月'!$A$1:$E$301,ROW()-$B$11+2,3)="","","／"&amp;INDEX('3月'!$A$1:$E$301,ROW()-$B$11+2,3))</f>
        <v/>
      </c>
      <c r="C2442" s="57">
        <f>INDEX('3月'!$A$1:$E$301,ROW()-$B$11+2,4)</f>
        <v>0</v>
      </c>
      <c r="D2442" s="64">
        <f>INDEX('3月'!$A$1:$E$301,ROW()-$B$11+2,5)</f>
        <v>0</v>
      </c>
      <c r="E2442" s="65">
        <f>DATE(設定・集計!$B$2,INT(A2442/100),A2442-INT(A2442/100)*100)</f>
        <v>43799</v>
      </c>
      <c r="F2442" t="str">
        <f t="shared" si="76"/>
        <v/>
      </c>
      <c r="G2442" t="str">
        <f t="shared" si="75"/>
        <v/>
      </c>
    </row>
    <row r="2443" spans="1:7">
      <c r="A2443" s="57">
        <f>INDEX('3月'!$A$1:$E$301,ROW()-$B$11+2,1)</f>
        <v>0</v>
      </c>
      <c r="B2443" s="55" t="str">
        <f>INDEX('3月'!$A$1:$E$301,ROW()-$B$11+2,2)&amp;IF(INDEX('3月'!$A$1:$E$301,ROW()-$B$11+2,3)="","","／"&amp;INDEX('3月'!$A$1:$E$301,ROW()-$B$11+2,3))</f>
        <v/>
      </c>
      <c r="C2443" s="57">
        <f>INDEX('3月'!$A$1:$E$301,ROW()-$B$11+2,4)</f>
        <v>0</v>
      </c>
      <c r="D2443" s="64">
        <f>INDEX('3月'!$A$1:$E$301,ROW()-$B$11+2,5)</f>
        <v>0</v>
      </c>
      <c r="E2443" s="65">
        <f>DATE(設定・集計!$B$2,INT(A2443/100),A2443-INT(A2443/100)*100)</f>
        <v>43799</v>
      </c>
      <c r="F2443" t="str">
        <f t="shared" si="76"/>
        <v/>
      </c>
      <c r="G2443" t="str">
        <f t="shared" si="75"/>
        <v/>
      </c>
    </row>
    <row r="2444" spans="1:7">
      <c r="A2444" s="57">
        <f>INDEX('3月'!$A$1:$E$301,ROW()-$B$11+2,1)</f>
        <v>0</v>
      </c>
      <c r="B2444" s="55" t="str">
        <f>INDEX('3月'!$A$1:$E$301,ROW()-$B$11+2,2)&amp;IF(INDEX('3月'!$A$1:$E$301,ROW()-$B$11+2,3)="","","／"&amp;INDEX('3月'!$A$1:$E$301,ROW()-$B$11+2,3))</f>
        <v/>
      </c>
      <c r="C2444" s="57">
        <f>INDEX('3月'!$A$1:$E$301,ROW()-$B$11+2,4)</f>
        <v>0</v>
      </c>
      <c r="D2444" s="64">
        <f>INDEX('3月'!$A$1:$E$301,ROW()-$B$11+2,5)</f>
        <v>0</v>
      </c>
      <c r="E2444" s="65">
        <f>DATE(設定・集計!$B$2,INT(A2444/100),A2444-INT(A2444/100)*100)</f>
        <v>43799</v>
      </c>
      <c r="F2444" t="str">
        <f t="shared" si="76"/>
        <v/>
      </c>
      <c r="G2444" t="str">
        <f t="shared" si="75"/>
        <v/>
      </c>
    </row>
    <row r="2445" spans="1:7">
      <c r="A2445" s="57">
        <f>INDEX('3月'!$A$1:$E$301,ROW()-$B$11+2,1)</f>
        <v>0</v>
      </c>
      <c r="B2445" s="55" t="str">
        <f>INDEX('3月'!$A$1:$E$301,ROW()-$B$11+2,2)&amp;IF(INDEX('3月'!$A$1:$E$301,ROW()-$B$11+2,3)="","","／"&amp;INDEX('3月'!$A$1:$E$301,ROW()-$B$11+2,3))</f>
        <v/>
      </c>
      <c r="C2445" s="57">
        <f>INDEX('3月'!$A$1:$E$301,ROW()-$B$11+2,4)</f>
        <v>0</v>
      </c>
      <c r="D2445" s="64">
        <f>INDEX('3月'!$A$1:$E$301,ROW()-$B$11+2,5)</f>
        <v>0</v>
      </c>
      <c r="E2445" s="65">
        <f>DATE(設定・集計!$B$2,INT(A2445/100),A2445-INT(A2445/100)*100)</f>
        <v>43799</v>
      </c>
      <c r="F2445" t="str">
        <f t="shared" si="76"/>
        <v/>
      </c>
      <c r="G2445" t="str">
        <f t="shared" si="75"/>
        <v/>
      </c>
    </row>
    <row r="2446" spans="1:7">
      <c r="A2446" s="57">
        <f>INDEX('3月'!$A$1:$E$301,ROW()-$B$11+2,1)</f>
        <v>0</v>
      </c>
      <c r="B2446" s="55" t="str">
        <f>INDEX('3月'!$A$1:$E$301,ROW()-$B$11+2,2)&amp;IF(INDEX('3月'!$A$1:$E$301,ROW()-$B$11+2,3)="","","／"&amp;INDEX('3月'!$A$1:$E$301,ROW()-$B$11+2,3))</f>
        <v/>
      </c>
      <c r="C2446" s="57">
        <f>INDEX('3月'!$A$1:$E$301,ROW()-$B$11+2,4)</f>
        <v>0</v>
      </c>
      <c r="D2446" s="64">
        <f>INDEX('3月'!$A$1:$E$301,ROW()-$B$11+2,5)</f>
        <v>0</v>
      </c>
      <c r="E2446" s="65">
        <f>DATE(設定・集計!$B$2,INT(A2446/100),A2446-INT(A2446/100)*100)</f>
        <v>43799</v>
      </c>
      <c r="F2446" t="str">
        <f t="shared" si="76"/>
        <v/>
      </c>
      <c r="G2446" t="str">
        <f t="shared" si="75"/>
        <v/>
      </c>
    </row>
    <row r="2447" spans="1:7">
      <c r="A2447" s="57">
        <f>INDEX('3月'!$A$1:$E$301,ROW()-$B$11+2,1)</f>
        <v>0</v>
      </c>
      <c r="B2447" s="55" t="str">
        <f>INDEX('3月'!$A$1:$E$301,ROW()-$B$11+2,2)&amp;IF(INDEX('3月'!$A$1:$E$301,ROW()-$B$11+2,3)="","","／"&amp;INDEX('3月'!$A$1:$E$301,ROW()-$B$11+2,3))</f>
        <v/>
      </c>
      <c r="C2447" s="57">
        <f>INDEX('3月'!$A$1:$E$301,ROW()-$B$11+2,4)</f>
        <v>0</v>
      </c>
      <c r="D2447" s="64">
        <f>INDEX('3月'!$A$1:$E$301,ROW()-$B$11+2,5)</f>
        <v>0</v>
      </c>
      <c r="E2447" s="65">
        <f>DATE(設定・集計!$B$2,INT(A2447/100),A2447-INT(A2447/100)*100)</f>
        <v>43799</v>
      </c>
      <c r="F2447" t="str">
        <f t="shared" si="76"/>
        <v/>
      </c>
      <c r="G2447" t="str">
        <f t="shared" si="75"/>
        <v/>
      </c>
    </row>
    <row r="2448" spans="1:7">
      <c r="A2448" s="57">
        <f>INDEX('3月'!$A$1:$E$301,ROW()-$B$11+2,1)</f>
        <v>0</v>
      </c>
      <c r="B2448" s="55" t="str">
        <f>INDEX('3月'!$A$1:$E$301,ROW()-$B$11+2,2)&amp;IF(INDEX('3月'!$A$1:$E$301,ROW()-$B$11+2,3)="","","／"&amp;INDEX('3月'!$A$1:$E$301,ROW()-$B$11+2,3))</f>
        <v/>
      </c>
      <c r="C2448" s="57">
        <f>INDEX('3月'!$A$1:$E$301,ROW()-$B$11+2,4)</f>
        <v>0</v>
      </c>
      <c r="D2448" s="64">
        <f>INDEX('3月'!$A$1:$E$301,ROW()-$B$11+2,5)</f>
        <v>0</v>
      </c>
      <c r="E2448" s="65">
        <f>DATE(設定・集計!$B$2,INT(A2448/100),A2448-INT(A2448/100)*100)</f>
        <v>43799</v>
      </c>
      <c r="F2448" t="str">
        <f t="shared" si="76"/>
        <v/>
      </c>
      <c r="G2448" t="str">
        <f t="shared" si="75"/>
        <v/>
      </c>
    </row>
    <row r="2449" spans="1:7">
      <c r="A2449" s="57">
        <f>INDEX('3月'!$A$1:$E$301,ROW()-$B$11+2,1)</f>
        <v>0</v>
      </c>
      <c r="B2449" s="55" t="str">
        <f>INDEX('3月'!$A$1:$E$301,ROW()-$B$11+2,2)&amp;IF(INDEX('3月'!$A$1:$E$301,ROW()-$B$11+2,3)="","","／"&amp;INDEX('3月'!$A$1:$E$301,ROW()-$B$11+2,3))</f>
        <v/>
      </c>
      <c r="C2449" s="57">
        <f>INDEX('3月'!$A$1:$E$301,ROW()-$B$11+2,4)</f>
        <v>0</v>
      </c>
      <c r="D2449" s="64">
        <f>INDEX('3月'!$A$1:$E$301,ROW()-$B$11+2,5)</f>
        <v>0</v>
      </c>
      <c r="E2449" s="65">
        <f>DATE(設定・集計!$B$2,INT(A2449/100),A2449-INT(A2449/100)*100)</f>
        <v>43799</v>
      </c>
      <c r="F2449" t="str">
        <f t="shared" si="76"/>
        <v/>
      </c>
      <c r="G2449" t="str">
        <f t="shared" si="75"/>
        <v/>
      </c>
    </row>
    <row r="2450" spans="1:7">
      <c r="A2450" s="57">
        <f>INDEX('3月'!$A$1:$E$301,ROW()-$B$11+2,1)</f>
        <v>0</v>
      </c>
      <c r="B2450" s="55" t="str">
        <f>INDEX('3月'!$A$1:$E$301,ROW()-$B$11+2,2)&amp;IF(INDEX('3月'!$A$1:$E$301,ROW()-$B$11+2,3)="","","／"&amp;INDEX('3月'!$A$1:$E$301,ROW()-$B$11+2,3))</f>
        <v/>
      </c>
      <c r="C2450" s="57">
        <f>INDEX('3月'!$A$1:$E$301,ROW()-$B$11+2,4)</f>
        <v>0</v>
      </c>
      <c r="D2450" s="64">
        <f>INDEX('3月'!$A$1:$E$301,ROW()-$B$11+2,5)</f>
        <v>0</v>
      </c>
      <c r="E2450" s="65">
        <f>DATE(設定・集計!$B$2,INT(A2450/100),A2450-INT(A2450/100)*100)</f>
        <v>43799</v>
      </c>
      <c r="F2450" t="str">
        <f t="shared" si="76"/>
        <v/>
      </c>
      <c r="G2450" t="str">
        <f t="shared" si="75"/>
        <v/>
      </c>
    </row>
    <row r="2451" spans="1:7">
      <c r="A2451" s="57">
        <f>INDEX('3月'!$A$1:$E$301,ROW()-$B$11+2,1)</f>
        <v>0</v>
      </c>
      <c r="B2451" s="55" t="str">
        <f>INDEX('3月'!$A$1:$E$301,ROW()-$B$11+2,2)&amp;IF(INDEX('3月'!$A$1:$E$301,ROW()-$B$11+2,3)="","","／"&amp;INDEX('3月'!$A$1:$E$301,ROW()-$B$11+2,3))</f>
        <v/>
      </c>
      <c r="C2451" s="57">
        <f>INDEX('3月'!$A$1:$E$301,ROW()-$B$11+2,4)</f>
        <v>0</v>
      </c>
      <c r="D2451" s="64">
        <f>INDEX('3月'!$A$1:$E$301,ROW()-$B$11+2,5)</f>
        <v>0</v>
      </c>
      <c r="E2451" s="65">
        <f>DATE(設定・集計!$B$2,INT(A2451/100),A2451-INT(A2451/100)*100)</f>
        <v>43799</v>
      </c>
      <c r="F2451" t="str">
        <f t="shared" si="76"/>
        <v/>
      </c>
      <c r="G2451" t="str">
        <f t="shared" si="75"/>
        <v/>
      </c>
    </row>
    <row r="2452" spans="1:7">
      <c r="A2452" s="57">
        <f>INDEX('3月'!$A$1:$E$301,ROW()-$B$11+2,1)</f>
        <v>0</v>
      </c>
      <c r="B2452" s="55" t="str">
        <f>INDEX('3月'!$A$1:$E$301,ROW()-$B$11+2,2)&amp;IF(INDEX('3月'!$A$1:$E$301,ROW()-$B$11+2,3)="","","／"&amp;INDEX('3月'!$A$1:$E$301,ROW()-$B$11+2,3))</f>
        <v/>
      </c>
      <c r="C2452" s="57">
        <f>INDEX('3月'!$A$1:$E$301,ROW()-$B$11+2,4)</f>
        <v>0</v>
      </c>
      <c r="D2452" s="64">
        <f>INDEX('3月'!$A$1:$E$301,ROW()-$B$11+2,5)</f>
        <v>0</v>
      </c>
      <c r="E2452" s="65">
        <f>DATE(設定・集計!$B$2,INT(A2452/100),A2452-INT(A2452/100)*100)</f>
        <v>43799</v>
      </c>
      <c r="F2452" t="str">
        <f t="shared" si="76"/>
        <v/>
      </c>
      <c r="G2452" t="str">
        <f t="shared" si="75"/>
        <v/>
      </c>
    </row>
    <row r="2453" spans="1:7">
      <c r="A2453" s="57">
        <f>INDEX('3月'!$A$1:$E$301,ROW()-$B$11+2,1)</f>
        <v>0</v>
      </c>
      <c r="B2453" s="55" t="str">
        <f>INDEX('3月'!$A$1:$E$301,ROW()-$B$11+2,2)&amp;IF(INDEX('3月'!$A$1:$E$301,ROW()-$B$11+2,3)="","","／"&amp;INDEX('3月'!$A$1:$E$301,ROW()-$B$11+2,3))</f>
        <v/>
      </c>
      <c r="C2453" s="57">
        <f>INDEX('3月'!$A$1:$E$301,ROW()-$B$11+2,4)</f>
        <v>0</v>
      </c>
      <c r="D2453" s="64">
        <f>INDEX('3月'!$A$1:$E$301,ROW()-$B$11+2,5)</f>
        <v>0</v>
      </c>
      <c r="E2453" s="65">
        <f>DATE(設定・集計!$B$2,INT(A2453/100),A2453-INT(A2453/100)*100)</f>
        <v>43799</v>
      </c>
      <c r="F2453" t="str">
        <f t="shared" si="76"/>
        <v/>
      </c>
      <c r="G2453" t="str">
        <f t="shared" si="75"/>
        <v/>
      </c>
    </row>
    <row r="2454" spans="1:7">
      <c r="A2454" s="57">
        <f>INDEX('3月'!$A$1:$E$301,ROW()-$B$11+2,1)</f>
        <v>0</v>
      </c>
      <c r="B2454" s="55" t="str">
        <f>INDEX('3月'!$A$1:$E$301,ROW()-$B$11+2,2)&amp;IF(INDEX('3月'!$A$1:$E$301,ROW()-$B$11+2,3)="","","／"&amp;INDEX('3月'!$A$1:$E$301,ROW()-$B$11+2,3))</f>
        <v/>
      </c>
      <c r="C2454" s="57">
        <f>INDEX('3月'!$A$1:$E$301,ROW()-$B$11+2,4)</f>
        <v>0</v>
      </c>
      <c r="D2454" s="64">
        <f>INDEX('3月'!$A$1:$E$301,ROW()-$B$11+2,5)</f>
        <v>0</v>
      </c>
      <c r="E2454" s="65">
        <f>DATE(設定・集計!$B$2,INT(A2454/100),A2454-INT(A2454/100)*100)</f>
        <v>43799</v>
      </c>
      <c r="F2454" t="str">
        <f t="shared" si="76"/>
        <v/>
      </c>
      <c r="G2454" t="str">
        <f t="shared" si="75"/>
        <v/>
      </c>
    </row>
    <row r="2455" spans="1:7">
      <c r="A2455" s="57">
        <f>INDEX('3月'!$A$1:$E$301,ROW()-$B$11+2,1)</f>
        <v>0</v>
      </c>
      <c r="B2455" s="55" t="str">
        <f>INDEX('3月'!$A$1:$E$301,ROW()-$B$11+2,2)&amp;IF(INDEX('3月'!$A$1:$E$301,ROW()-$B$11+2,3)="","","／"&amp;INDEX('3月'!$A$1:$E$301,ROW()-$B$11+2,3))</f>
        <v/>
      </c>
      <c r="C2455" s="57">
        <f>INDEX('3月'!$A$1:$E$301,ROW()-$B$11+2,4)</f>
        <v>0</v>
      </c>
      <c r="D2455" s="64">
        <f>INDEX('3月'!$A$1:$E$301,ROW()-$B$11+2,5)</f>
        <v>0</v>
      </c>
      <c r="E2455" s="65">
        <f>DATE(設定・集計!$B$2,INT(A2455/100),A2455-INT(A2455/100)*100)</f>
        <v>43799</v>
      </c>
      <c r="F2455" t="str">
        <f t="shared" si="76"/>
        <v/>
      </c>
      <c r="G2455" t="str">
        <f t="shared" si="75"/>
        <v/>
      </c>
    </row>
    <row r="2456" spans="1:7">
      <c r="A2456" s="57">
        <f>INDEX('3月'!$A$1:$E$301,ROW()-$B$11+2,1)</f>
        <v>0</v>
      </c>
      <c r="B2456" s="55" t="str">
        <f>INDEX('3月'!$A$1:$E$301,ROW()-$B$11+2,2)&amp;IF(INDEX('3月'!$A$1:$E$301,ROW()-$B$11+2,3)="","","／"&amp;INDEX('3月'!$A$1:$E$301,ROW()-$B$11+2,3))</f>
        <v/>
      </c>
      <c r="C2456" s="57">
        <f>INDEX('3月'!$A$1:$E$301,ROW()-$B$11+2,4)</f>
        <v>0</v>
      </c>
      <c r="D2456" s="64">
        <f>INDEX('3月'!$A$1:$E$301,ROW()-$B$11+2,5)</f>
        <v>0</v>
      </c>
      <c r="E2456" s="65">
        <f>DATE(設定・集計!$B$2,INT(A2456/100),A2456-INT(A2456/100)*100)</f>
        <v>43799</v>
      </c>
      <c r="F2456" t="str">
        <f t="shared" si="76"/>
        <v/>
      </c>
      <c r="G2456" t="str">
        <f t="shared" si="75"/>
        <v/>
      </c>
    </row>
    <row r="2457" spans="1:7">
      <c r="A2457" s="57">
        <f>INDEX('3月'!$A$1:$E$301,ROW()-$B$11+2,1)</f>
        <v>0</v>
      </c>
      <c r="B2457" s="55" t="str">
        <f>INDEX('3月'!$A$1:$E$301,ROW()-$B$11+2,2)&amp;IF(INDEX('3月'!$A$1:$E$301,ROW()-$B$11+2,3)="","","／"&amp;INDEX('3月'!$A$1:$E$301,ROW()-$B$11+2,3))</f>
        <v/>
      </c>
      <c r="C2457" s="57">
        <f>INDEX('3月'!$A$1:$E$301,ROW()-$B$11+2,4)</f>
        <v>0</v>
      </c>
      <c r="D2457" s="64">
        <f>INDEX('3月'!$A$1:$E$301,ROW()-$B$11+2,5)</f>
        <v>0</v>
      </c>
      <c r="E2457" s="65">
        <f>DATE(設定・集計!$B$2,INT(A2457/100),A2457-INT(A2457/100)*100)</f>
        <v>43799</v>
      </c>
      <c r="F2457" t="str">
        <f t="shared" si="76"/>
        <v/>
      </c>
      <c r="G2457" t="str">
        <f t="shared" si="75"/>
        <v/>
      </c>
    </row>
    <row r="2458" spans="1:7">
      <c r="A2458" s="57">
        <f>INDEX('3月'!$A$1:$E$301,ROW()-$B$11+2,1)</f>
        <v>0</v>
      </c>
      <c r="B2458" s="55" t="str">
        <f>INDEX('3月'!$A$1:$E$301,ROW()-$B$11+2,2)&amp;IF(INDEX('3月'!$A$1:$E$301,ROW()-$B$11+2,3)="","","／"&amp;INDEX('3月'!$A$1:$E$301,ROW()-$B$11+2,3))</f>
        <v/>
      </c>
      <c r="C2458" s="57">
        <f>INDEX('3月'!$A$1:$E$301,ROW()-$B$11+2,4)</f>
        <v>0</v>
      </c>
      <c r="D2458" s="64">
        <f>INDEX('3月'!$A$1:$E$301,ROW()-$B$11+2,5)</f>
        <v>0</v>
      </c>
      <c r="E2458" s="65">
        <f>DATE(設定・集計!$B$2,INT(A2458/100),A2458-INT(A2458/100)*100)</f>
        <v>43799</v>
      </c>
      <c r="F2458" t="str">
        <f t="shared" si="76"/>
        <v/>
      </c>
      <c r="G2458" t="str">
        <f t="shared" si="75"/>
        <v/>
      </c>
    </row>
    <row r="2459" spans="1:7">
      <c r="A2459" s="57">
        <f>INDEX('3月'!$A$1:$E$301,ROW()-$B$11+2,1)</f>
        <v>0</v>
      </c>
      <c r="B2459" s="55" t="str">
        <f>INDEX('3月'!$A$1:$E$301,ROW()-$B$11+2,2)&amp;IF(INDEX('3月'!$A$1:$E$301,ROW()-$B$11+2,3)="","","／"&amp;INDEX('3月'!$A$1:$E$301,ROW()-$B$11+2,3))</f>
        <v/>
      </c>
      <c r="C2459" s="57">
        <f>INDEX('3月'!$A$1:$E$301,ROW()-$B$11+2,4)</f>
        <v>0</v>
      </c>
      <c r="D2459" s="64">
        <f>INDEX('3月'!$A$1:$E$301,ROW()-$B$11+2,5)</f>
        <v>0</v>
      </c>
      <c r="E2459" s="65">
        <f>DATE(設定・集計!$B$2,INT(A2459/100),A2459-INT(A2459/100)*100)</f>
        <v>43799</v>
      </c>
      <c r="F2459" t="str">
        <f t="shared" si="76"/>
        <v/>
      </c>
      <c r="G2459" t="str">
        <f t="shared" si="75"/>
        <v/>
      </c>
    </row>
    <row r="2460" spans="1:7">
      <c r="A2460" s="57">
        <f>INDEX('3月'!$A$1:$E$301,ROW()-$B$11+2,1)</f>
        <v>0</v>
      </c>
      <c r="B2460" s="55" t="str">
        <f>INDEX('3月'!$A$1:$E$301,ROW()-$B$11+2,2)&amp;IF(INDEX('3月'!$A$1:$E$301,ROW()-$B$11+2,3)="","","／"&amp;INDEX('3月'!$A$1:$E$301,ROW()-$B$11+2,3))</f>
        <v/>
      </c>
      <c r="C2460" s="57">
        <f>INDEX('3月'!$A$1:$E$301,ROW()-$B$11+2,4)</f>
        <v>0</v>
      </c>
      <c r="D2460" s="64">
        <f>INDEX('3月'!$A$1:$E$301,ROW()-$B$11+2,5)</f>
        <v>0</v>
      </c>
      <c r="E2460" s="65">
        <f>DATE(設定・集計!$B$2,INT(A2460/100),A2460-INT(A2460/100)*100)</f>
        <v>43799</v>
      </c>
      <c r="F2460" t="str">
        <f t="shared" si="76"/>
        <v/>
      </c>
      <c r="G2460" t="str">
        <f t="shared" si="75"/>
        <v/>
      </c>
    </row>
    <row r="2461" spans="1:7">
      <c r="A2461" s="57">
        <f>INDEX('3月'!$A$1:$E$301,ROW()-$B$11+2,1)</f>
        <v>0</v>
      </c>
      <c r="B2461" s="55" t="str">
        <f>INDEX('3月'!$A$1:$E$301,ROW()-$B$11+2,2)&amp;IF(INDEX('3月'!$A$1:$E$301,ROW()-$B$11+2,3)="","","／"&amp;INDEX('3月'!$A$1:$E$301,ROW()-$B$11+2,3))</f>
        <v/>
      </c>
      <c r="C2461" s="57">
        <f>INDEX('3月'!$A$1:$E$301,ROW()-$B$11+2,4)</f>
        <v>0</v>
      </c>
      <c r="D2461" s="64">
        <f>INDEX('3月'!$A$1:$E$301,ROW()-$B$11+2,5)</f>
        <v>0</v>
      </c>
      <c r="E2461" s="65">
        <f>DATE(設定・集計!$B$2,INT(A2461/100),A2461-INT(A2461/100)*100)</f>
        <v>43799</v>
      </c>
      <c r="F2461" t="str">
        <f t="shared" si="76"/>
        <v/>
      </c>
      <c r="G2461" t="str">
        <f t="shared" si="75"/>
        <v/>
      </c>
    </row>
    <row r="2462" spans="1:7">
      <c r="A2462" s="57">
        <f>INDEX('3月'!$A$1:$E$301,ROW()-$B$11+2,1)</f>
        <v>0</v>
      </c>
      <c r="B2462" s="55" t="str">
        <f>INDEX('3月'!$A$1:$E$301,ROW()-$B$11+2,2)&amp;IF(INDEX('3月'!$A$1:$E$301,ROW()-$B$11+2,3)="","","／"&amp;INDEX('3月'!$A$1:$E$301,ROW()-$B$11+2,3))</f>
        <v/>
      </c>
      <c r="C2462" s="57">
        <f>INDEX('3月'!$A$1:$E$301,ROW()-$B$11+2,4)</f>
        <v>0</v>
      </c>
      <c r="D2462" s="64">
        <f>INDEX('3月'!$A$1:$E$301,ROW()-$B$11+2,5)</f>
        <v>0</v>
      </c>
      <c r="E2462" s="65">
        <f>DATE(設定・集計!$B$2,INT(A2462/100),A2462-INT(A2462/100)*100)</f>
        <v>43799</v>
      </c>
      <c r="F2462" t="str">
        <f t="shared" si="76"/>
        <v/>
      </c>
      <c r="G2462" t="str">
        <f t="shared" si="75"/>
        <v/>
      </c>
    </row>
    <row r="2463" spans="1:7">
      <c r="A2463" s="57">
        <f>INDEX('3月'!$A$1:$E$301,ROW()-$B$11+2,1)</f>
        <v>0</v>
      </c>
      <c r="B2463" s="55" t="str">
        <f>INDEX('3月'!$A$1:$E$301,ROW()-$B$11+2,2)&amp;IF(INDEX('3月'!$A$1:$E$301,ROW()-$B$11+2,3)="","","／"&amp;INDEX('3月'!$A$1:$E$301,ROW()-$B$11+2,3))</f>
        <v/>
      </c>
      <c r="C2463" s="57">
        <f>INDEX('3月'!$A$1:$E$301,ROW()-$B$11+2,4)</f>
        <v>0</v>
      </c>
      <c r="D2463" s="64">
        <f>INDEX('3月'!$A$1:$E$301,ROW()-$B$11+2,5)</f>
        <v>0</v>
      </c>
      <c r="E2463" s="65">
        <f>DATE(設定・集計!$B$2,INT(A2463/100),A2463-INT(A2463/100)*100)</f>
        <v>43799</v>
      </c>
      <c r="F2463" t="str">
        <f t="shared" si="76"/>
        <v/>
      </c>
      <c r="G2463" t="str">
        <f t="shared" si="75"/>
        <v/>
      </c>
    </row>
    <row r="2464" spans="1:7">
      <c r="A2464" s="57">
        <f>INDEX('3月'!$A$1:$E$301,ROW()-$B$11+2,1)</f>
        <v>0</v>
      </c>
      <c r="B2464" s="55" t="str">
        <f>INDEX('3月'!$A$1:$E$301,ROW()-$B$11+2,2)&amp;IF(INDEX('3月'!$A$1:$E$301,ROW()-$B$11+2,3)="","","／"&amp;INDEX('3月'!$A$1:$E$301,ROW()-$B$11+2,3))</f>
        <v/>
      </c>
      <c r="C2464" s="57">
        <f>INDEX('3月'!$A$1:$E$301,ROW()-$B$11+2,4)</f>
        <v>0</v>
      </c>
      <c r="D2464" s="64">
        <f>INDEX('3月'!$A$1:$E$301,ROW()-$B$11+2,5)</f>
        <v>0</v>
      </c>
      <c r="E2464" s="65">
        <f>DATE(設定・集計!$B$2,INT(A2464/100),A2464-INT(A2464/100)*100)</f>
        <v>43799</v>
      </c>
      <c r="F2464" t="str">
        <f t="shared" si="76"/>
        <v/>
      </c>
      <c r="G2464" t="str">
        <f t="shared" si="75"/>
        <v/>
      </c>
    </row>
    <row r="2465" spans="1:7">
      <c r="A2465" s="57">
        <f>INDEX('3月'!$A$1:$E$301,ROW()-$B$11+2,1)</f>
        <v>0</v>
      </c>
      <c r="B2465" s="55" t="str">
        <f>INDEX('3月'!$A$1:$E$301,ROW()-$B$11+2,2)&amp;IF(INDEX('3月'!$A$1:$E$301,ROW()-$B$11+2,3)="","","／"&amp;INDEX('3月'!$A$1:$E$301,ROW()-$B$11+2,3))</f>
        <v/>
      </c>
      <c r="C2465" s="57">
        <f>INDEX('3月'!$A$1:$E$301,ROW()-$B$11+2,4)</f>
        <v>0</v>
      </c>
      <c r="D2465" s="64">
        <f>INDEX('3月'!$A$1:$E$301,ROW()-$B$11+2,5)</f>
        <v>0</v>
      </c>
      <c r="E2465" s="65">
        <f>DATE(設定・集計!$B$2,INT(A2465/100),A2465-INT(A2465/100)*100)</f>
        <v>43799</v>
      </c>
      <c r="F2465" t="str">
        <f t="shared" si="76"/>
        <v/>
      </c>
      <c r="G2465" t="str">
        <f t="shared" si="75"/>
        <v/>
      </c>
    </row>
    <row r="2466" spans="1:7">
      <c r="A2466" s="57">
        <f>INDEX('3月'!$A$1:$E$301,ROW()-$B$11+2,1)</f>
        <v>0</v>
      </c>
      <c r="B2466" s="55" t="str">
        <f>INDEX('3月'!$A$1:$E$301,ROW()-$B$11+2,2)&amp;IF(INDEX('3月'!$A$1:$E$301,ROW()-$B$11+2,3)="","","／"&amp;INDEX('3月'!$A$1:$E$301,ROW()-$B$11+2,3))</f>
        <v/>
      </c>
      <c r="C2466" s="57">
        <f>INDEX('3月'!$A$1:$E$301,ROW()-$B$11+2,4)</f>
        <v>0</v>
      </c>
      <c r="D2466" s="64">
        <f>INDEX('3月'!$A$1:$E$301,ROW()-$B$11+2,5)</f>
        <v>0</v>
      </c>
      <c r="E2466" s="65">
        <f>DATE(設定・集計!$B$2,INT(A2466/100),A2466-INT(A2466/100)*100)</f>
        <v>43799</v>
      </c>
      <c r="F2466" t="str">
        <f t="shared" si="76"/>
        <v/>
      </c>
      <c r="G2466" t="str">
        <f t="shared" si="75"/>
        <v/>
      </c>
    </row>
    <row r="2467" spans="1:7">
      <c r="A2467" s="57">
        <f>INDEX('3月'!$A$1:$E$301,ROW()-$B$11+2,1)</f>
        <v>0</v>
      </c>
      <c r="B2467" s="55" t="str">
        <f>INDEX('3月'!$A$1:$E$301,ROW()-$B$11+2,2)&amp;IF(INDEX('3月'!$A$1:$E$301,ROW()-$B$11+2,3)="","","／"&amp;INDEX('3月'!$A$1:$E$301,ROW()-$B$11+2,3))</f>
        <v/>
      </c>
      <c r="C2467" s="57">
        <f>INDEX('3月'!$A$1:$E$301,ROW()-$B$11+2,4)</f>
        <v>0</v>
      </c>
      <c r="D2467" s="64">
        <f>INDEX('3月'!$A$1:$E$301,ROW()-$B$11+2,5)</f>
        <v>0</v>
      </c>
      <c r="E2467" s="65">
        <f>DATE(設定・集計!$B$2,INT(A2467/100),A2467-INT(A2467/100)*100)</f>
        <v>43799</v>
      </c>
      <c r="F2467" t="str">
        <f t="shared" si="76"/>
        <v/>
      </c>
      <c r="G2467" t="str">
        <f t="shared" si="75"/>
        <v/>
      </c>
    </row>
    <row r="2468" spans="1:7">
      <c r="A2468" s="57">
        <f>INDEX('3月'!$A$1:$E$301,ROW()-$B$11+2,1)</f>
        <v>0</v>
      </c>
      <c r="B2468" s="55" t="str">
        <f>INDEX('3月'!$A$1:$E$301,ROW()-$B$11+2,2)&amp;IF(INDEX('3月'!$A$1:$E$301,ROW()-$B$11+2,3)="","","／"&amp;INDEX('3月'!$A$1:$E$301,ROW()-$B$11+2,3))</f>
        <v/>
      </c>
      <c r="C2468" s="57">
        <f>INDEX('3月'!$A$1:$E$301,ROW()-$B$11+2,4)</f>
        <v>0</v>
      </c>
      <c r="D2468" s="64">
        <f>INDEX('3月'!$A$1:$E$301,ROW()-$B$11+2,5)</f>
        <v>0</v>
      </c>
      <c r="E2468" s="65">
        <f>DATE(設定・集計!$B$2,INT(A2468/100),A2468-INT(A2468/100)*100)</f>
        <v>43799</v>
      </c>
      <c r="F2468" t="str">
        <f t="shared" si="76"/>
        <v/>
      </c>
      <c r="G2468" t="str">
        <f t="shared" si="75"/>
        <v/>
      </c>
    </row>
    <row r="2469" spans="1:7">
      <c r="A2469" s="57">
        <f>INDEX('3月'!$A$1:$E$301,ROW()-$B$11+2,1)</f>
        <v>0</v>
      </c>
      <c r="B2469" s="55" t="str">
        <f>INDEX('3月'!$A$1:$E$301,ROW()-$B$11+2,2)&amp;IF(INDEX('3月'!$A$1:$E$301,ROW()-$B$11+2,3)="","","／"&amp;INDEX('3月'!$A$1:$E$301,ROW()-$B$11+2,3))</f>
        <v/>
      </c>
      <c r="C2469" s="57">
        <f>INDEX('3月'!$A$1:$E$301,ROW()-$B$11+2,4)</f>
        <v>0</v>
      </c>
      <c r="D2469" s="64">
        <f>INDEX('3月'!$A$1:$E$301,ROW()-$B$11+2,5)</f>
        <v>0</v>
      </c>
      <c r="E2469" s="65">
        <f>DATE(設定・集計!$B$2,INT(A2469/100),A2469-INT(A2469/100)*100)</f>
        <v>43799</v>
      </c>
      <c r="F2469" t="str">
        <f t="shared" si="76"/>
        <v/>
      </c>
      <c r="G2469" t="str">
        <f t="shared" si="75"/>
        <v/>
      </c>
    </row>
    <row r="2470" spans="1:7">
      <c r="A2470" s="57">
        <f>INDEX('3月'!$A$1:$E$301,ROW()-$B$11+2,1)</f>
        <v>0</v>
      </c>
      <c r="B2470" s="55" t="str">
        <f>INDEX('3月'!$A$1:$E$301,ROW()-$B$11+2,2)&amp;IF(INDEX('3月'!$A$1:$E$301,ROW()-$B$11+2,3)="","","／"&amp;INDEX('3月'!$A$1:$E$301,ROW()-$B$11+2,3))</f>
        <v/>
      </c>
      <c r="C2470" s="57">
        <f>INDEX('3月'!$A$1:$E$301,ROW()-$B$11+2,4)</f>
        <v>0</v>
      </c>
      <c r="D2470" s="64">
        <f>INDEX('3月'!$A$1:$E$301,ROW()-$B$11+2,5)</f>
        <v>0</v>
      </c>
      <c r="E2470" s="65">
        <f>DATE(設定・集計!$B$2,INT(A2470/100),A2470-INT(A2470/100)*100)</f>
        <v>43799</v>
      </c>
      <c r="F2470" t="str">
        <f t="shared" si="76"/>
        <v/>
      </c>
      <c r="G2470" t="str">
        <f t="shared" si="75"/>
        <v/>
      </c>
    </row>
    <row r="2471" spans="1:7">
      <c r="A2471" s="57">
        <f>INDEX('3月'!$A$1:$E$301,ROW()-$B$11+2,1)</f>
        <v>0</v>
      </c>
      <c r="B2471" s="55" t="str">
        <f>INDEX('3月'!$A$1:$E$301,ROW()-$B$11+2,2)&amp;IF(INDEX('3月'!$A$1:$E$301,ROW()-$B$11+2,3)="","","／"&amp;INDEX('3月'!$A$1:$E$301,ROW()-$B$11+2,3))</f>
        <v/>
      </c>
      <c r="C2471" s="57">
        <f>INDEX('3月'!$A$1:$E$301,ROW()-$B$11+2,4)</f>
        <v>0</v>
      </c>
      <c r="D2471" s="64">
        <f>INDEX('3月'!$A$1:$E$301,ROW()-$B$11+2,5)</f>
        <v>0</v>
      </c>
      <c r="E2471" s="65">
        <f>DATE(設定・集計!$B$2,INT(A2471/100),A2471-INT(A2471/100)*100)</f>
        <v>43799</v>
      </c>
      <c r="F2471" t="str">
        <f t="shared" si="76"/>
        <v/>
      </c>
      <c r="G2471" t="str">
        <f t="shared" si="75"/>
        <v/>
      </c>
    </row>
    <row r="2472" spans="1:7">
      <c r="A2472" s="57">
        <f>INDEX('3月'!$A$1:$E$301,ROW()-$B$11+2,1)</f>
        <v>0</v>
      </c>
      <c r="B2472" s="55" t="str">
        <f>INDEX('3月'!$A$1:$E$301,ROW()-$B$11+2,2)&amp;IF(INDEX('3月'!$A$1:$E$301,ROW()-$B$11+2,3)="","","／"&amp;INDEX('3月'!$A$1:$E$301,ROW()-$B$11+2,3))</f>
        <v/>
      </c>
      <c r="C2472" s="57">
        <f>INDEX('3月'!$A$1:$E$301,ROW()-$B$11+2,4)</f>
        <v>0</v>
      </c>
      <c r="D2472" s="64">
        <f>INDEX('3月'!$A$1:$E$301,ROW()-$B$11+2,5)</f>
        <v>0</v>
      </c>
      <c r="E2472" s="65">
        <f>DATE(設定・集計!$B$2,INT(A2472/100),A2472-INT(A2472/100)*100)</f>
        <v>43799</v>
      </c>
      <c r="F2472" t="str">
        <f t="shared" si="76"/>
        <v/>
      </c>
      <c r="G2472" t="str">
        <f t="shared" si="75"/>
        <v/>
      </c>
    </row>
    <row r="2473" spans="1:7">
      <c r="A2473" s="57">
        <f>INDEX('3月'!$A$1:$E$301,ROW()-$B$11+2,1)</f>
        <v>0</v>
      </c>
      <c r="B2473" s="55" t="str">
        <f>INDEX('3月'!$A$1:$E$301,ROW()-$B$11+2,2)&amp;IF(INDEX('3月'!$A$1:$E$301,ROW()-$B$11+2,3)="","","／"&amp;INDEX('3月'!$A$1:$E$301,ROW()-$B$11+2,3))</f>
        <v/>
      </c>
      <c r="C2473" s="57">
        <f>INDEX('3月'!$A$1:$E$301,ROW()-$B$11+2,4)</f>
        <v>0</v>
      </c>
      <c r="D2473" s="64">
        <f>INDEX('3月'!$A$1:$E$301,ROW()-$B$11+2,5)</f>
        <v>0</v>
      </c>
      <c r="E2473" s="65">
        <f>DATE(設定・集計!$B$2,INT(A2473/100),A2473-INT(A2473/100)*100)</f>
        <v>43799</v>
      </c>
      <c r="F2473" t="str">
        <f t="shared" si="76"/>
        <v/>
      </c>
      <c r="G2473" t="str">
        <f t="shared" si="75"/>
        <v/>
      </c>
    </row>
    <row r="2474" spans="1:7">
      <c r="A2474" s="57">
        <f>INDEX('3月'!$A$1:$E$301,ROW()-$B$11+2,1)</f>
        <v>0</v>
      </c>
      <c r="B2474" s="55" t="str">
        <f>INDEX('3月'!$A$1:$E$301,ROW()-$B$11+2,2)&amp;IF(INDEX('3月'!$A$1:$E$301,ROW()-$B$11+2,3)="","","／"&amp;INDEX('3月'!$A$1:$E$301,ROW()-$B$11+2,3))</f>
        <v/>
      </c>
      <c r="C2474" s="57">
        <f>INDEX('3月'!$A$1:$E$301,ROW()-$B$11+2,4)</f>
        <v>0</v>
      </c>
      <c r="D2474" s="64">
        <f>INDEX('3月'!$A$1:$E$301,ROW()-$B$11+2,5)</f>
        <v>0</v>
      </c>
      <c r="E2474" s="65">
        <f>DATE(設定・集計!$B$2,INT(A2474/100),A2474-INT(A2474/100)*100)</f>
        <v>43799</v>
      </c>
      <c r="F2474" t="str">
        <f t="shared" si="76"/>
        <v/>
      </c>
      <c r="G2474" t="str">
        <f t="shared" si="75"/>
        <v/>
      </c>
    </row>
    <row r="2475" spans="1:7">
      <c r="A2475" s="57">
        <f>INDEX('3月'!$A$1:$E$301,ROW()-$B$11+2,1)</f>
        <v>0</v>
      </c>
      <c r="B2475" s="55" t="str">
        <f>INDEX('3月'!$A$1:$E$301,ROW()-$B$11+2,2)&amp;IF(INDEX('3月'!$A$1:$E$301,ROW()-$B$11+2,3)="","","／"&amp;INDEX('3月'!$A$1:$E$301,ROW()-$B$11+2,3))</f>
        <v/>
      </c>
      <c r="C2475" s="57">
        <f>INDEX('3月'!$A$1:$E$301,ROW()-$B$11+2,4)</f>
        <v>0</v>
      </c>
      <c r="D2475" s="64">
        <f>INDEX('3月'!$A$1:$E$301,ROW()-$B$11+2,5)</f>
        <v>0</v>
      </c>
      <c r="E2475" s="65">
        <f>DATE(設定・集計!$B$2,INT(A2475/100),A2475-INT(A2475/100)*100)</f>
        <v>43799</v>
      </c>
      <c r="F2475" t="str">
        <f t="shared" si="76"/>
        <v/>
      </c>
      <c r="G2475" t="str">
        <f t="shared" si="75"/>
        <v/>
      </c>
    </row>
    <row r="2476" spans="1:7">
      <c r="A2476" s="57">
        <f>INDEX('3月'!$A$1:$E$301,ROW()-$B$11+2,1)</f>
        <v>0</v>
      </c>
      <c r="B2476" s="55" t="str">
        <f>INDEX('3月'!$A$1:$E$301,ROW()-$B$11+2,2)&amp;IF(INDEX('3月'!$A$1:$E$301,ROW()-$B$11+2,3)="","","／"&amp;INDEX('3月'!$A$1:$E$301,ROW()-$B$11+2,3))</f>
        <v/>
      </c>
      <c r="C2476" s="57">
        <f>INDEX('3月'!$A$1:$E$301,ROW()-$B$11+2,4)</f>
        <v>0</v>
      </c>
      <c r="D2476" s="64">
        <f>INDEX('3月'!$A$1:$E$301,ROW()-$B$11+2,5)</f>
        <v>0</v>
      </c>
      <c r="E2476" s="65">
        <f>DATE(設定・集計!$B$2,INT(A2476/100),A2476-INT(A2476/100)*100)</f>
        <v>43799</v>
      </c>
      <c r="F2476" t="str">
        <f t="shared" si="76"/>
        <v/>
      </c>
      <c r="G2476" t="str">
        <f t="shared" si="75"/>
        <v/>
      </c>
    </row>
    <row r="2477" spans="1:7">
      <c r="A2477" s="57">
        <f>INDEX('3月'!$A$1:$E$301,ROW()-$B$11+2,1)</f>
        <v>0</v>
      </c>
      <c r="B2477" s="55" t="str">
        <f>INDEX('3月'!$A$1:$E$301,ROW()-$B$11+2,2)&amp;IF(INDEX('3月'!$A$1:$E$301,ROW()-$B$11+2,3)="","","／"&amp;INDEX('3月'!$A$1:$E$301,ROW()-$B$11+2,3))</f>
        <v/>
      </c>
      <c r="C2477" s="57">
        <f>INDEX('3月'!$A$1:$E$301,ROW()-$B$11+2,4)</f>
        <v>0</v>
      </c>
      <c r="D2477" s="64">
        <f>INDEX('3月'!$A$1:$E$301,ROW()-$B$11+2,5)</f>
        <v>0</v>
      </c>
      <c r="E2477" s="65">
        <f>DATE(設定・集計!$B$2,INT(A2477/100),A2477-INT(A2477/100)*100)</f>
        <v>43799</v>
      </c>
      <c r="F2477" t="str">
        <f t="shared" si="76"/>
        <v/>
      </c>
      <c r="G2477" t="str">
        <f t="shared" si="75"/>
        <v/>
      </c>
    </row>
    <row r="2478" spans="1:7">
      <c r="A2478" s="57">
        <f>INDEX('3月'!$A$1:$E$301,ROW()-$B$11+2,1)</f>
        <v>0</v>
      </c>
      <c r="B2478" s="55" t="str">
        <f>INDEX('3月'!$A$1:$E$301,ROW()-$B$11+2,2)&amp;IF(INDEX('3月'!$A$1:$E$301,ROW()-$B$11+2,3)="","","／"&amp;INDEX('3月'!$A$1:$E$301,ROW()-$B$11+2,3))</f>
        <v/>
      </c>
      <c r="C2478" s="57">
        <f>INDEX('3月'!$A$1:$E$301,ROW()-$B$11+2,4)</f>
        <v>0</v>
      </c>
      <c r="D2478" s="64">
        <f>INDEX('3月'!$A$1:$E$301,ROW()-$B$11+2,5)</f>
        <v>0</v>
      </c>
      <c r="E2478" s="65">
        <f>DATE(設定・集計!$B$2,INT(A2478/100),A2478-INT(A2478/100)*100)</f>
        <v>43799</v>
      </c>
      <c r="F2478" t="str">
        <f t="shared" si="76"/>
        <v/>
      </c>
      <c r="G2478" t="str">
        <f t="shared" si="75"/>
        <v/>
      </c>
    </row>
    <row r="2479" spans="1:7">
      <c r="A2479" s="57">
        <f>INDEX('3月'!$A$1:$E$301,ROW()-$B$11+2,1)</f>
        <v>0</v>
      </c>
      <c r="B2479" s="55" t="str">
        <f>INDEX('3月'!$A$1:$E$301,ROW()-$B$11+2,2)&amp;IF(INDEX('3月'!$A$1:$E$301,ROW()-$B$11+2,3)="","","／"&amp;INDEX('3月'!$A$1:$E$301,ROW()-$B$11+2,3))</f>
        <v/>
      </c>
      <c r="C2479" s="57">
        <f>INDEX('3月'!$A$1:$E$301,ROW()-$B$11+2,4)</f>
        <v>0</v>
      </c>
      <c r="D2479" s="64">
        <f>INDEX('3月'!$A$1:$E$301,ROW()-$B$11+2,5)</f>
        <v>0</v>
      </c>
      <c r="E2479" s="65">
        <f>DATE(設定・集計!$B$2,INT(A2479/100),A2479-INT(A2479/100)*100)</f>
        <v>43799</v>
      </c>
      <c r="F2479" t="str">
        <f t="shared" si="76"/>
        <v/>
      </c>
      <c r="G2479" t="str">
        <f t="shared" ref="G2479:G2542" si="77">IF(F2479="","",RANK(F2479,$F$46:$F$6000,1))</f>
        <v/>
      </c>
    </row>
    <row r="2480" spans="1:7">
      <c r="A2480" s="57">
        <f>INDEX('3月'!$A$1:$E$301,ROW()-$B$11+2,1)</f>
        <v>0</v>
      </c>
      <c r="B2480" s="55" t="str">
        <f>INDEX('3月'!$A$1:$E$301,ROW()-$B$11+2,2)&amp;IF(INDEX('3月'!$A$1:$E$301,ROW()-$B$11+2,3)="","","／"&amp;INDEX('3月'!$A$1:$E$301,ROW()-$B$11+2,3))</f>
        <v/>
      </c>
      <c r="C2480" s="57">
        <f>INDEX('3月'!$A$1:$E$301,ROW()-$B$11+2,4)</f>
        <v>0</v>
      </c>
      <c r="D2480" s="64">
        <f>INDEX('3月'!$A$1:$E$301,ROW()-$B$11+2,5)</f>
        <v>0</v>
      </c>
      <c r="E2480" s="65">
        <f>DATE(設定・集計!$B$2,INT(A2480/100),A2480-INT(A2480/100)*100)</f>
        <v>43799</v>
      </c>
      <c r="F2480" t="str">
        <f t="shared" si="76"/>
        <v/>
      </c>
      <c r="G2480" t="str">
        <f t="shared" si="77"/>
        <v/>
      </c>
    </row>
    <row r="2481" spans="1:7">
      <c r="A2481" s="57">
        <f>INDEX('3月'!$A$1:$E$301,ROW()-$B$11+2,1)</f>
        <v>0</v>
      </c>
      <c r="B2481" s="55" t="str">
        <f>INDEX('3月'!$A$1:$E$301,ROW()-$B$11+2,2)&amp;IF(INDEX('3月'!$A$1:$E$301,ROW()-$B$11+2,3)="","","／"&amp;INDEX('3月'!$A$1:$E$301,ROW()-$B$11+2,3))</f>
        <v/>
      </c>
      <c r="C2481" s="57">
        <f>INDEX('3月'!$A$1:$E$301,ROW()-$B$11+2,4)</f>
        <v>0</v>
      </c>
      <c r="D2481" s="64">
        <f>INDEX('3月'!$A$1:$E$301,ROW()-$B$11+2,5)</f>
        <v>0</v>
      </c>
      <c r="E2481" s="65">
        <f>DATE(設定・集計!$B$2,INT(A2481/100),A2481-INT(A2481/100)*100)</f>
        <v>43799</v>
      </c>
      <c r="F2481" t="str">
        <f t="shared" si="76"/>
        <v/>
      </c>
      <c r="G2481" t="str">
        <f t="shared" si="77"/>
        <v/>
      </c>
    </row>
    <row r="2482" spans="1:7">
      <c r="A2482" s="57">
        <f>INDEX('3月'!$A$1:$E$301,ROW()-$B$11+2,1)</f>
        <v>0</v>
      </c>
      <c r="B2482" s="55" t="str">
        <f>INDEX('3月'!$A$1:$E$301,ROW()-$B$11+2,2)&amp;IF(INDEX('3月'!$A$1:$E$301,ROW()-$B$11+2,3)="","","／"&amp;INDEX('3月'!$A$1:$E$301,ROW()-$B$11+2,3))</f>
        <v/>
      </c>
      <c r="C2482" s="57">
        <f>INDEX('3月'!$A$1:$E$301,ROW()-$B$11+2,4)</f>
        <v>0</v>
      </c>
      <c r="D2482" s="64">
        <f>INDEX('3月'!$A$1:$E$301,ROW()-$B$11+2,5)</f>
        <v>0</v>
      </c>
      <c r="E2482" s="65">
        <f>DATE(設定・集計!$B$2,INT(A2482/100),A2482-INT(A2482/100)*100)</f>
        <v>43799</v>
      </c>
      <c r="F2482" t="str">
        <f t="shared" si="76"/>
        <v/>
      </c>
      <c r="G2482" t="str">
        <f t="shared" si="77"/>
        <v/>
      </c>
    </row>
    <row r="2483" spans="1:7">
      <c r="A2483" s="57">
        <f>INDEX('3月'!$A$1:$E$301,ROW()-$B$11+2,1)</f>
        <v>0</v>
      </c>
      <c r="B2483" s="55" t="str">
        <f>INDEX('3月'!$A$1:$E$301,ROW()-$B$11+2,2)&amp;IF(INDEX('3月'!$A$1:$E$301,ROW()-$B$11+2,3)="","","／"&amp;INDEX('3月'!$A$1:$E$301,ROW()-$B$11+2,3))</f>
        <v/>
      </c>
      <c r="C2483" s="57">
        <f>INDEX('3月'!$A$1:$E$301,ROW()-$B$11+2,4)</f>
        <v>0</v>
      </c>
      <c r="D2483" s="64">
        <f>INDEX('3月'!$A$1:$E$301,ROW()-$B$11+2,5)</f>
        <v>0</v>
      </c>
      <c r="E2483" s="65">
        <f>DATE(設定・集計!$B$2,INT(A2483/100),A2483-INT(A2483/100)*100)</f>
        <v>43799</v>
      </c>
      <c r="F2483" t="str">
        <f t="shared" si="76"/>
        <v/>
      </c>
      <c r="G2483" t="str">
        <f t="shared" si="77"/>
        <v/>
      </c>
    </row>
    <row r="2484" spans="1:7">
      <c r="A2484" s="57">
        <f>INDEX('3月'!$A$1:$E$301,ROW()-$B$11+2,1)</f>
        <v>0</v>
      </c>
      <c r="B2484" s="55" t="str">
        <f>INDEX('3月'!$A$1:$E$301,ROW()-$B$11+2,2)&amp;IF(INDEX('3月'!$A$1:$E$301,ROW()-$B$11+2,3)="","","／"&amp;INDEX('3月'!$A$1:$E$301,ROW()-$B$11+2,3))</f>
        <v/>
      </c>
      <c r="C2484" s="57">
        <f>INDEX('3月'!$A$1:$E$301,ROW()-$B$11+2,4)</f>
        <v>0</v>
      </c>
      <c r="D2484" s="64">
        <f>INDEX('3月'!$A$1:$E$301,ROW()-$B$11+2,5)</f>
        <v>0</v>
      </c>
      <c r="E2484" s="65">
        <f>DATE(設定・集計!$B$2,INT(A2484/100),A2484-INT(A2484/100)*100)</f>
        <v>43799</v>
      </c>
      <c r="F2484" t="str">
        <f t="shared" si="76"/>
        <v/>
      </c>
      <c r="G2484" t="str">
        <f t="shared" si="77"/>
        <v/>
      </c>
    </row>
    <row r="2485" spans="1:7">
      <c r="A2485" s="57">
        <f>INDEX('3月'!$A$1:$E$301,ROW()-$B$11+2,1)</f>
        <v>0</v>
      </c>
      <c r="B2485" s="55" t="str">
        <f>INDEX('3月'!$A$1:$E$301,ROW()-$B$11+2,2)&amp;IF(INDEX('3月'!$A$1:$E$301,ROW()-$B$11+2,3)="","","／"&amp;INDEX('3月'!$A$1:$E$301,ROW()-$B$11+2,3))</f>
        <v/>
      </c>
      <c r="C2485" s="57">
        <f>INDEX('3月'!$A$1:$E$301,ROW()-$B$11+2,4)</f>
        <v>0</v>
      </c>
      <c r="D2485" s="64">
        <f>INDEX('3月'!$A$1:$E$301,ROW()-$B$11+2,5)</f>
        <v>0</v>
      </c>
      <c r="E2485" s="65">
        <f>DATE(設定・集計!$B$2,INT(A2485/100),A2485-INT(A2485/100)*100)</f>
        <v>43799</v>
      </c>
      <c r="F2485" t="str">
        <f t="shared" si="76"/>
        <v/>
      </c>
      <c r="G2485" t="str">
        <f t="shared" si="77"/>
        <v/>
      </c>
    </row>
    <row r="2486" spans="1:7">
      <c r="A2486" s="57">
        <f>INDEX('3月'!$A$1:$E$301,ROW()-$B$11+2,1)</f>
        <v>0</v>
      </c>
      <c r="B2486" s="55" t="str">
        <f>INDEX('3月'!$A$1:$E$301,ROW()-$B$11+2,2)&amp;IF(INDEX('3月'!$A$1:$E$301,ROW()-$B$11+2,3)="","","／"&amp;INDEX('3月'!$A$1:$E$301,ROW()-$B$11+2,3))</f>
        <v/>
      </c>
      <c r="C2486" s="57">
        <f>INDEX('3月'!$A$1:$E$301,ROW()-$B$11+2,4)</f>
        <v>0</v>
      </c>
      <c r="D2486" s="64">
        <f>INDEX('3月'!$A$1:$E$301,ROW()-$B$11+2,5)</f>
        <v>0</v>
      </c>
      <c r="E2486" s="65">
        <f>DATE(設定・集計!$B$2,INT(A2486/100),A2486-INT(A2486/100)*100)</f>
        <v>43799</v>
      </c>
      <c r="F2486" t="str">
        <f t="shared" si="76"/>
        <v/>
      </c>
      <c r="G2486" t="str">
        <f t="shared" si="77"/>
        <v/>
      </c>
    </row>
    <row r="2487" spans="1:7">
      <c r="A2487" s="57">
        <f>INDEX('3月'!$A$1:$E$301,ROW()-$B$11+2,1)</f>
        <v>0</v>
      </c>
      <c r="B2487" s="55" t="str">
        <f>INDEX('3月'!$A$1:$E$301,ROW()-$B$11+2,2)&amp;IF(INDEX('3月'!$A$1:$E$301,ROW()-$B$11+2,3)="","","／"&amp;INDEX('3月'!$A$1:$E$301,ROW()-$B$11+2,3))</f>
        <v/>
      </c>
      <c r="C2487" s="57">
        <f>INDEX('3月'!$A$1:$E$301,ROW()-$B$11+2,4)</f>
        <v>0</v>
      </c>
      <c r="D2487" s="64">
        <f>INDEX('3月'!$A$1:$E$301,ROW()-$B$11+2,5)</f>
        <v>0</v>
      </c>
      <c r="E2487" s="65">
        <f>DATE(設定・集計!$B$2,INT(A2487/100),A2487-INT(A2487/100)*100)</f>
        <v>43799</v>
      </c>
      <c r="F2487" t="str">
        <f t="shared" si="76"/>
        <v/>
      </c>
      <c r="G2487" t="str">
        <f t="shared" si="77"/>
        <v/>
      </c>
    </row>
    <row r="2488" spans="1:7">
      <c r="A2488" s="57">
        <f>INDEX('3月'!$A$1:$E$301,ROW()-$B$11+2,1)</f>
        <v>0</v>
      </c>
      <c r="B2488" s="55" t="str">
        <f>INDEX('3月'!$A$1:$E$301,ROW()-$B$11+2,2)&amp;IF(INDEX('3月'!$A$1:$E$301,ROW()-$B$11+2,3)="","","／"&amp;INDEX('3月'!$A$1:$E$301,ROW()-$B$11+2,3))</f>
        <v/>
      </c>
      <c r="C2488" s="57">
        <f>INDEX('3月'!$A$1:$E$301,ROW()-$B$11+2,4)</f>
        <v>0</v>
      </c>
      <c r="D2488" s="64">
        <f>INDEX('3月'!$A$1:$E$301,ROW()-$B$11+2,5)</f>
        <v>0</v>
      </c>
      <c r="E2488" s="65">
        <f>DATE(設定・集計!$B$2,INT(A2488/100),A2488-INT(A2488/100)*100)</f>
        <v>43799</v>
      </c>
      <c r="F2488" t="str">
        <f t="shared" si="76"/>
        <v/>
      </c>
      <c r="G2488" t="str">
        <f t="shared" si="77"/>
        <v/>
      </c>
    </row>
    <row r="2489" spans="1:7">
      <c r="A2489" s="57">
        <f>INDEX('3月'!$A$1:$E$301,ROW()-$B$11+2,1)</f>
        <v>0</v>
      </c>
      <c r="B2489" s="55" t="str">
        <f>INDEX('3月'!$A$1:$E$301,ROW()-$B$11+2,2)&amp;IF(INDEX('3月'!$A$1:$E$301,ROW()-$B$11+2,3)="","","／"&amp;INDEX('3月'!$A$1:$E$301,ROW()-$B$11+2,3))</f>
        <v/>
      </c>
      <c r="C2489" s="57">
        <f>INDEX('3月'!$A$1:$E$301,ROW()-$B$11+2,4)</f>
        <v>0</v>
      </c>
      <c r="D2489" s="64">
        <f>INDEX('3月'!$A$1:$E$301,ROW()-$B$11+2,5)</f>
        <v>0</v>
      </c>
      <c r="E2489" s="65">
        <f>DATE(設定・集計!$B$2,INT(A2489/100),A2489-INT(A2489/100)*100)</f>
        <v>43799</v>
      </c>
      <c r="F2489" t="str">
        <f t="shared" si="76"/>
        <v/>
      </c>
      <c r="G2489" t="str">
        <f t="shared" si="77"/>
        <v/>
      </c>
    </row>
    <row r="2490" spans="1:7">
      <c r="A2490" s="57">
        <f>INDEX('3月'!$A$1:$E$301,ROW()-$B$11+2,1)</f>
        <v>0</v>
      </c>
      <c r="B2490" s="55" t="str">
        <f>INDEX('3月'!$A$1:$E$301,ROW()-$B$11+2,2)&amp;IF(INDEX('3月'!$A$1:$E$301,ROW()-$B$11+2,3)="","","／"&amp;INDEX('3月'!$A$1:$E$301,ROW()-$B$11+2,3))</f>
        <v/>
      </c>
      <c r="C2490" s="57">
        <f>INDEX('3月'!$A$1:$E$301,ROW()-$B$11+2,4)</f>
        <v>0</v>
      </c>
      <c r="D2490" s="64">
        <f>INDEX('3月'!$A$1:$E$301,ROW()-$B$11+2,5)</f>
        <v>0</v>
      </c>
      <c r="E2490" s="65">
        <f>DATE(設定・集計!$B$2,INT(A2490/100),A2490-INT(A2490/100)*100)</f>
        <v>43799</v>
      </c>
      <c r="F2490" t="str">
        <f t="shared" si="76"/>
        <v/>
      </c>
      <c r="G2490" t="str">
        <f t="shared" si="77"/>
        <v/>
      </c>
    </row>
    <row r="2491" spans="1:7">
      <c r="A2491" s="57">
        <f>INDEX('3月'!$A$1:$E$301,ROW()-$B$11+2,1)</f>
        <v>0</v>
      </c>
      <c r="B2491" s="55" t="str">
        <f>INDEX('3月'!$A$1:$E$301,ROW()-$B$11+2,2)&amp;IF(INDEX('3月'!$A$1:$E$301,ROW()-$B$11+2,3)="","","／"&amp;INDEX('3月'!$A$1:$E$301,ROW()-$B$11+2,3))</f>
        <v/>
      </c>
      <c r="C2491" s="57">
        <f>INDEX('3月'!$A$1:$E$301,ROW()-$B$11+2,4)</f>
        <v>0</v>
      </c>
      <c r="D2491" s="64">
        <f>INDEX('3月'!$A$1:$E$301,ROW()-$B$11+2,5)</f>
        <v>0</v>
      </c>
      <c r="E2491" s="65">
        <f>DATE(設定・集計!$B$2,INT(A2491/100),A2491-INT(A2491/100)*100)</f>
        <v>43799</v>
      </c>
      <c r="F2491" t="str">
        <f t="shared" ref="F2491:F2554" si="78">IF(A2491=0,"",A2491*10000+ROW())</f>
        <v/>
      </c>
      <c r="G2491" t="str">
        <f t="shared" si="77"/>
        <v/>
      </c>
    </row>
    <row r="2492" spans="1:7">
      <c r="A2492" s="57">
        <f>INDEX('3月'!$A$1:$E$301,ROW()-$B$11+2,1)</f>
        <v>0</v>
      </c>
      <c r="B2492" s="55" t="str">
        <f>INDEX('3月'!$A$1:$E$301,ROW()-$B$11+2,2)&amp;IF(INDEX('3月'!$A$1:$E$301,ROW()-$B$11+2,3)="","","／"&amp;INDEX('3月'!$A$1:$E$301,ROW()-$B$11+2,3))</f>
        <v/>
      </c>
      <c r="C2492" s="57">
        <f>INDEX('3月'!$A$1:$E$301,ROW()-$B$11+2,4)</f>
        <v>0</v>
      </c>
      <c r="D2492" s="64">
        <f>INDEX('3月'!$A$1:$E$301,ROW()-$B$11+2,5)</f>
        <v>0</v>
      </c>
      <c r="E2492" s="65">
        <f>DATE(設定・集計!$B$2,INT(A2492/100),A2492-INT(A2492/100)*100)</f>
        <v>43799</v>
      </c>
      <c r="F2492" t="str">
        <f t="shared" si="78"/>
        <v/>
      </c>
      <c r="G2492" t="str">
        <f t="shared" si="77"/>
        <v/>
      </c>
    </row>
    <row r="2493" spans="1:7">
      <c r="A2493" s="57">
        <f>INDEX('3月'!$A$1:$E$301,ROW()-$B$11+2,1)</f>
        <v>0</v>
      </c>
      <c r="B2493" s="55" t="str">
        <f>INDEX('3月'!$A$1:$E$301,ROW()-$B$11+2,2)&amp;IF(INDEX('3月'!$A$1:$E$301,ROW()-$B$11+2,3)="","","／"&amp;INDEX('3月'!$A$1:$E$301,ROW()-$B$11+2,3))</f>
        <v/>
      </c>
      <c r="C2493" s="57">
        <f>INDEX('3月'!$A$1:$E$301,ROW()-$B$11+2,4)</f>
        <v>0</v>
      </c>
      <c r="D2493" s="64">
        <f>INDEX('3月'!$A$1:$E$301,ROW()-$B$11+2,5)</f>
        <v>0</v>
      </c>
      <c r="E2493" s="65">
        <f>DATE(設定・集計!$B$2,INT(A2493/100),A2493-INT(A2493/100)*100)</f>
        <v>43799</v>
      </c>
      <c r="F2493" t="str">
        <f t="shared" si="78"/>
        <v/>
      </c>
      <c r="G2493" t="str">
        <f t="shared" si="77"/>
        <v/>
      </c>
    </row>
    <row r="2494" spans="1:7">
      <c r="A2494" s="57">
        <f>INDEX('3月'!$A$1:$E$301,ROW()-$B$11+2,1)</f>
        <v>0</v>
      </c>
      <c r="B2494" s="55" t="str">
        <f>INDEX('3月'!$A$1:$E$301,ROW()-$B$11+2,2)&amp;IF(INDEX('3月'!$A$1:$E$301,ROW()-$B$11+2,3)="","","／"&amp;INDEX('3月'!$A$1:$E$301,ROW()-$B$11+2,3))</f>
        <v/>
      </c>
      <c r="C2494" s="57">
        <f>INDEX('3月'!$A$1:$E$301,ROW()-$B$11+2,4)</f>
        <v>0</v>
      </c>
      <c r="D2494" s="64">
        <f>INDEX('3月'!$A$1:$E$301,ROW()-$B$11+2,5)</f>
        <v>0</v>
      </c>
      <c r="E2494" s="65">
        <f>DATE(設定・集計!$B$2,INT(A2494/100),A2494-INT(A2494/100)*100)</f>
        <v>43799</v>
      </c>
      <c r="F2494" t="str">
        <f t="shared" si="78"/>
        <v/>
      </c>
      <c r="G2494" t="str">
        <f t="shared" si="77"/>
        <v/>
      </c>
    </row>
    <row r="2495" spans="1:7">
      <c r="A2495" s="57">
        <f>INDEX('3月'!$A$1:$E$301,ROW()-$B$11+2,1)</f>
        <v>0</v>
      </c>
      <c r="B2495" s="55" t="str">
        <f>INDEX('3月'!$A$1:$E$301,ROW()-$B$11+2,2)&amp;IF(INDEX('3月'!$A$1:$E$301,ROW()-$B$11+2,3)="","","／"&amp;INDEX('3月'!$A$1:$E$301,ROW()-$B$11+2,3))</f>
        <v/>
      </c>
      <c r="C2495" s="57">
        <f>INDEX('3月'!$A$1:$E$301,ROW()-$B$11+2,4)</f>
        <v>0</v>
      </c>
      <c r="D2495" s="64">
        <f>INDEX('3月'!$A$1:$E$301,ROW()-$B$11+2,5)</f>
        <v>0</v>
      </c>
      <c r="E2495" s="65">
        <f>DATE(設定・集計!$B$2,INT(A2495/100),A2495-INT(A2495/100)*100)</f>
        <v>43799</v>
      </c>
      <c r="F2495" t="str">
        <f t="shared" si="78"/>
        <v/>
      </c>
      <c r="G2495" t="str">
        <f t="shared" si="77"/>
        <v/>
      </c>
    </row>
    <row r="2496" spans="1:7">
      <c r="A2496" s="57">
        <f>INDEX('3月'!$A$1:$E$301,ROW()-$B$11+2,1)</f>
        <v>0</v>
      </c>
      <c r="B2496" s="55" t="str">
        <f>INDEX('3月'!$A$1:$E$301,ROW()-$B$11+2,2)&amp;IF(INDEX('3月'!$A$1:$E$301,ROW()-$B$11+2,3)="","","／"&amp;INDEX('3月'!$A$1:$E$301,ROW()-$B$11+2,3))</f>
        <v/>
      </c>
      <c r="C2496" s="57">
        <f>INDEX('3月'!$A$1:$E$301,ROW()-$B$11+2,4)</f>
        <v>0</v>
      </c>
      <c r="D2496" s="64">
        <f>INDEX('3月'!$A$1:$E$301,ROW()-$B$11+2,5)</f>
        <v>0</v>
      </c>
      <c r="E2496" s="65">
        <f>DATE(設定・集計!$B$2,INT(A2496/100),A2496-INT(A2496/100)*100)</f>
        <v>43799</v>
      </c>
      <c r="F2496" t="str">
        <f t="shared" si="78"/>
        <v/>
      </c>
      <c r="G2496" t="str">
        <f t="shared" si="77"/>
        <v/>
      </c>
    </row>
    <row r="2497" spans="1:7">
      <c r="A2497" s="57">
        <f>INDEX('3月'!$A$1:$E$301,ROW()-$B$11+2,1)</f>
        <v>0</v>
      </c>
      <c r="B2497" s="55" t="str">
        <f>INDEX('3月'!$A$1:$E$301,ROW()-$B$11+2,2)&amp;IF(INDEX('3月'!$A$1:$E$301,ROW()-$B$11+2,3)="","","／"&amp;INDEX('3月'!$A$1:$E$301,ROW()-$B$11+2,3))</f>
        <v/>
      </c>
      <c r="C2497" s="57">
        <f>INDEX('3月'!$A$1:$E$301,ROW()-$B$11+2,4)</f>
        <v>0</v>
      </c>
      <c r="D2497" s="64">
        <f>INDEX('3月'!$A$1:$E$301,ROW()-$B$11+2,5)</f>
        <v>0</v>
      </c>
      <c r="E2497" s="65">
        <f>DATE(設定・集計!$B$2,INT(A2497/100),A2497-INT(A2497/100)*100)</f>
        <v>43799</v>
      </c>
      <c r="F2497" t="str">
        <f t="shared" si="78"/>
        <v/>
      </c>
      <c r="G2497" t="str">
        <f t="shared" si="77"/>
        <v/>
      </c>
    </row>
    <row r="2498" spans="1:7">
      <c r="A2498" s="57">
        <f>INDEX('3月'!$A$1:$E$301,ROW()-$B$11+2,1)</f>
        <v>0</v>
      </c>
      <c r="B2498" s="55" t="str">
        <f>INDEX('3月'!$A$1:$E$301,ROW()-$B$11+2,2)&amp;IF(INDEX('3月'!$A$1:$E$301,ROW()-$B$11+2,3)="","","／"&amp;INDEX('3月'!$A$1:$E$301,ROW()-$B$11+2,3))</f>
        <v/>
      </c>
      <c r="C2498" s="57">
        <f>INDEX('3月'!$A$1:$E$301,ROW()-$B$11+2,4)</f>
        <v>0</v>
      </c>
      <c r="D2498" s="64">
        <f>INDEX('3月'!$A$1:$E$301,ROW()-$B$11+2,5)</f>
        <v>0</v>
      </c>
      <c r="E2498" s="65">
        <f>DATE(設定・集計!$B$2,INT(A2498/100),A2498-INT(A2498/100)*100)</f>
        <v>43799</v>
      </c>
      <c r="F2498" t="str">
        <f t="shared" si="78"/>
        <v/>
      </c>
      <c r="G2498" t="str">
        <f t="shared" si="77"/>
        <v/>
      </c>
    </row>
    <row r="2499" spans="1:7">
      <c r="A2499" s="57">
        <f>INDEX('3月'!$A$1:$E$301,ROW()-$B$11+2,1)</f>
        <v>0</v>
      </c>
      <c r="B2499" s="55" t="str">
        <f>INDEX('3月'!$A$1:$E$301,ROW()-$B$11+2,2)&amp;IF(INDEX('3月'!$A$1:$E$301,ROW()-$B$11+2,3)="","","／"&amp;INDEX('3月'!$A$1:$E$301,ROW()-$B$11+2,3))</f>
        <v/>
      </c>
      <c r="C2499" s="57">
        <f>INDEX('3月'!$A$1:$E$301,ROW()-$B$11+2,4)</f>
        <v>0</v>
      </c>
      <c r="D2499" s="64">
        <f>INDEX('3月'!$A$1:$E$301,ROW()-$B$11+2,5)</f>
        <v>0</v>
      </c>
      <c r="E2499" s="65">
        <f>DATE(設定・集計!$B$2,INT(A2499/100),A2499-INT(A2499/100)*100)</f>
        <v>43799</v>
      </c>
      <c r="F2499" t="str">
        <f t="shared" si="78"/>
        <v/>
      </c>
      <c r="G2499" t="str">
        <f t="shared" si="77"/>
        <v/>
      </c>
    </row>
    <row r="2500" spans="1:7">
      <c r="A2500" s="57">
        <f>INDEX('3月'!$A$1:$E$301,ROW()-$B$11+2,1)</f>
        <v>0</v>
      </c>
      <c r="B2500" s="55" t="str">
        <f>INDEX('3月'!$A$1:$E$301,ROW()-$B$11+2,2)&amp;IF(INDEX('3月'!$A$1:$E$301,ROW()-$B$11+2,3)="","","／"&amp;INDEX('3月'!$A$1:$E$301,ROW()-$B$11+2,3))</f>
        <v/>
      </c>
      <c r="C2500" s="57">
        <f>INDEX('3月'!$A$1:$E$301,ROW()-$B$11+2,4)</f>
        <v>0</v>
      </c>
      <c r="D2500" s="64">
        <f>INDEX('3月'!$A$1:$E$301,ROW()-$B$11+2,5)</f>
        <v>0</v>
      </c>
      <c r="E2500" s="65">
        <f>DATE(設定・集計!$B$2,INT(A2500/100),A2500-INT(A2500/100)*100)</f>
        <v>43799</v>
      </c>
      <c r="F2500" t="str">
        <f t="shared" si="78"/>
        <v/>
      </c>
      <c r="G2500" t="str">
        <f t="shared" si="77"/>
        <v/>
      </c>
    </row>
    <row r="2501" spans="1:7">
      <c r="A2501" s="57">
        <f>INDEX('3月'!$A$1:$E$301,ROW()-$B$11+2,1)</f>
        <v>0</v>
      </c>
      <c r="B2501" s="55" t="str">
        <f>INDEX('3月'!$A$1:$E$301,ROW()-$B$11+2,2)&amp;IF(INDEX('3月'!$A$1:$E$301,ROW()-$B$11+2,3)="","","／"&amp;INDEX('3月'!$A$1:$E$301,ROW()-$B$11+2,3))</f>
        <v/>
      </c>
      <c r="C2501" s="57">
        <f>INDEX('3月'!$A$1:$E$301,ROW()-$B$11+2,4)</f>
        <v>0</v>
      </c>
      <c r="D2501" s="64">
        <f>INDEX('3月'!$A$1:$E$301,ROW()-$B$11+2,5)</f>
        <v>0</v>
      </c>
      <c r="E2501" s="65">
        <f>DATE(設定・集計!$B$2,INT(A2501/100),A2501-INT(A2501/100)*100)</f>
        <v>43799</v>
      </c>
      <c r="F2501" t="str">
        <f t="shared" si="78"/>
        <v/>
      </c>
      <c r="G2501" t="str">
        <f t="shared" si="77"/>
        <v/>
      </c>
    </row>
    <row r="2502" spans="1:7">
      <c r="A2502" s="57">
        <f>INDEX('3月'!$A$1:$E$301,ROW()-$B$11+2,1)</f>
        <v>0</v>
      </c>
      <c r="B2502" s="55" t="str">
        <f>INDEX('3月'!$A$1:$E$301,ROW()-$B$11+2,2)&amp;IF(INDEX('3月'!$A$1:$E$301,ROW()-$B$11+2,3)="","","／"&amp;INDEX('3月'!$A$1:$E$301,ROW()-$B$11+2,3))</f>
        <v/>
      </c>
      <c r="C2502" s="57">
        <f>INDEX('3月'!$A$1:$E$301,ROW()-$B$11+2,4)</f>
        <v>0</v>
      </c>
      <c r="D2502" s="64">
        <f>INDEX('3月'!$A$1:$E$301,ROW()-$B$11+2,5)</f>
        <v>0</v>
      </c>
      <c r="E2502" s="65">
        <f>DATE(設定・集計!$B$2,INT(A2502/100),A2502-INT(A2502/100)*100)</f>
        <v>43799</v>
      </c>
      <c r="F2502" t="str">
        <f t="shared" si="78"/>
        <v/>
      </c>
      <c r="G2502" t="str">
        <f t="shared" si="77"/>
        <v/>
      </c>
    </row>
    <row r="2503" spans="1:7">
      <c r="A2503" s="57">
        <f>INDEX('3月'!$A$1:$E$301,ROW()-$B$11+2,1)</f>
        <v>0</v>
      </c>
      <c r="B2503" s="55" t="str">
        <f>INDEX('3月'!$A$1:$E$301,ROW()-$B$11+2,2)&amp;IF(INDEX('3月'!$A$1:$E$301,ROW()-$B$11+2,3)="","","／"&amp;INDEX('3月'!$A$1:$E$301,ROW()-$B$11+2,3))</f>
        <v/>
      </c>
      <c r="C2503" s="57">
        <f>INDEX('3月'!$A$1:$E$301,ROW()-$B$11+2,4)</f>
        <v>0</v>
      </c>
      <c r="D2503" s="64">
        <f>INDEX('3月'!$A$1:$E$301,ROW()-$B$11+2,5)</f>
        <v>0</v>
      </c>
      <c r="E2503" s="65">
        <f>DATE(設定・集計!$B$2,INT(A2503/100),A2503-INT(A2503/100)*100)</f>
        <v>43799</v>
      </c>
      <c r="F2503" t="str">
        <f t="shared" si="78"/>
        <v/>
      </c>
      <c r="G2503" t="str">
        <f t="shared" si="77"/>
        <v/>
      </c>
    </row>
    <row r="2504" spans="1:7">
      <c r="A2504" s="57">
        <f>INDEX('3月'!$A$1:$E$301,ROW()-$B$11+2,1)</f>
        <v>0</v>
      </c>
      <c r="B2504" s="55" t="str">
        <f>INDEX('3月'!$A$1:$E$301,ROW()-$B$11+2,2)&amp;IF(INDEX('3月'!$A$1:$E$301,ROW()-$B$11+2,3)="","","／"&amp;INDEX('3月'!$A$1:$E$301,ROW()-$B$11+2,3))</f>
        <v/>
      </c>
      <c r="C2504" s="57">
        <f>INDEX('3月'!$A$1:$E$301,ROW()-$B$11+2,4)</f>
        <v>0</v>
      </c>
      <c r="D2504" s="64">
        <f>INDEX('3月'!$A$1:$E$301,ROW()-$B$11+2,5)</f>
        <v>0</v>
      </c>
      <c r="E2504" s="65">
        <f>DATE(設定・集計!$B$2,INT(A2504/100),A2504-INT(A2504/100)*100)</f>
        <v>43799</v>
      </c>
      <c r="F2504" t="str">
        <f t="shared" si="78"/>
        <v/>
      </c>
      <c r="G2504" t="str">
        <f t="shared" si="77"/>
        <v/>
      </c>
    </row>
    <row r="2505" spans="1:7">
      <c r="A2505" s="57">
        <f>INDEX('3月'!$A$1:$E$301,ROW()-$B$11+2,1)</f>
        <v>0</v>
      </c>
      <c r="B2505" s="55" t="str">
        <f>INDEX('3月'!$A$1:$E$301,ROW()-$B$11+2,2)&amp;IF(INDEX('3月'!$A$1:$E$301,ROW()-$B$11+2,3)="","","／"&amp;INDEX('3月'!$A$1:$E$301,ROW()-$B$11+2,3))</f>
        <v/>
      </c>
      <c r="C2505" s="57">
        <f>INDEX('3月'!$A$1:$E$301,ROW()-$B$11+2,4)</f>
        <v>0</v>
      </c>
      <c r="D2505" s="64">
        <f>INDEX('3月'!$A$1:$E$301,ROW()-$B$11+2,5)</f>
        <v>0</v>
      </c>
      <c r="E2505" s="65">
        <f>DATE(設定・集計!$B$2,INT(A2505/100),A2505-INT(A2505/100)*100)</f>
        <v>43799</v>
      </c>
      <c r="F2505" t="str">
        <f t="shared" si="78"/>
        <v/>
      </c>
      <c r="G2505" t="str">
        <f t="shared" si="77"/>
        <v/>
      </c>
    </row>
    <row r="2506" spans="1:7">
      <c r="A2506" s="57">
        <f>INDEX('3月'!$A$1:$E$301,ROW()-$B$11+2,1)</f>
        <v>0</v>
      </c>
      <c r="B2506" s="55" t="str">
        <f>INDEX('3月'!$A$1:$E$301,ROW()-$B$11+2,2)&amp;IF(INDEX('3月'!$A$1:$E$301,ROW()-$B$11+2,3)="","","／"&amp;INDEX('3月'!$A$1:$E$301,ROW()-$B$11+2,3))</f>
        <v/>
      </c>
      <c r="C2506" s="57">
        <f>INDEX('3月'!$A$1:$E$301,ROW()-$B$11+2,4)</f>
        <v>0</v>
      </c>
      <c r="D2506" s="64">
        <f>INDEX('3月'!$A$1:$E$301,ROW()-$B$11+2,5)</f>
        <v>0</v>
      </c>
      <c r="E2506" s="65">
        <f>DATE(設定・集計!$B$2,INT(A2506/100),A2506-INT(A2506/100)*100)</f>
        <v>43799</v>
      </c>
      <c r="F2506" t="str">
        <f t="shared" si="78"/>
        <v/>
      </c>
      <c r="G2506" t="str">
        <f t="shared" si="77"/>
        <v/>
      </c>
    </row>
    <row r="2507" spans="1:7">
      <c r="A2507" s="57">
        <f>INDEX('3月'!$A$1:$E$301,ROW()-$B$11+2,1)</f>
        <v>0</v>
      </c>
      <c r="B2507" s="55" t="str">
        <f>INDEX('3月'!$A$1:$E$301,ROW()-$B$11+2,2)&amp;IF(INDEX('3月'!$A$1:$E$301,ROW()-$B$11+2,3)="","","／"&amp;INDEX('3月'!$A$1:$E$301,ROW()-$B$11+2,3))</f>
        <v/>
      </c>
      <c r="C2507" s="57">
        <f>INDEX('3月'!$A$1:$E$301,ROW()-$B$11+2,4)</f>
        <v>0</v>
      </c>
      <c r="D2507" s="64">
        <f>INDEX('3月'!$A$1:$E$301,ROW()-$B$11+2,5)</f>
        <v>0</v>
      </c>
      <c r="E2507" s="65">
        <f>DATE(設定・集計!$B$2,INT(A2507/100),A2507-INT(A2507/100)*100)</f>
        <v>43799</v>
      </c>
      <c r="F2507" t="str">
        <f t="shared" si="78"/>
        <v/>
      </c>
      <c r="G2507" t="str">
        <f t="shared" si="77"/>
        <v/>
      </c>
    </row>
    <row r="2508" spans="1:7">
      <c r="A2508" s="57">
        <f>INDEX('3月'!$A$1:$E$301,ROW()-$B$11+2,1)</f>
        <v>0</v>
      </c>
      <c r="B2508" s="55" t="str">
        <f>INDEX('3月'!$A$1:$E$301,ROW()-$B$11+2,2)&amp;IF(INDEX('3月'!$A$1:$E$301,ROW()-$B$11+2,3)="","","／"&amp;INDEX('3月'!$A$1:$E$301,ROW()-$B$11+2,3))</f>
        <v/>
      </c>
      <c r="C2508" s="57">
        <f>INDEX('3月'!$A$1:$E$301,ROW()-$B$11+2,4)</f>
        <v>0</v>
      </c>
      <c r="D2508" s="64">
        <f>INDEX('3月'!$A$1:$E$301,ROW()-$B$11+2,5)</f>
        <v>0</v>
      </c>
      <c r="E2508" s="65">
        <f>DATE(設定・集計!$B$2,INT(A2508/100),A2508-INT(A2508/100)*100)</f>
        <v>43799</v>
      </c>
      <c r="F2508" t="str">
        <f t="shared" si="78"/>
        <v/>
      </c>
      <c r="G2508" t="str">
        <f t="shared" si="77"/>
        <v/>
      </c>
    </row>
    <row r="2509" spans="1:7">
      <c r="A2509" s="57">
        <f>INDEX('3月'!$A$1:$E$301,ROW()-$B$11+2,1)</f>
        <v>0</v>
      </c>
      <c r="B2509" s="55" t="str">
        <f>INDEX('3月'!$A$1:$E$301,ROW()-$B$11+2,2)&amp;IF(INDEX('3月'!$A$1:$E$301,ROW()-$B$11+2,3)="","","／"&amp;INDEX('3月'!$A$1:$E$301,ROW()-$B$11+2,3))</f>
        <v/>
      </c>
      <c r="C2509" s="57">
        <f>INDEX('3月'!$A$1:$E$301,ROW()-$B$11+2,4)</f>
        <v>0</v>
      </c>
      <c r="D2509" s="64">
        <f>INDEX('3月'!$A$1:$E$301,ROW()-$B$11+2,5)</f>
        <v>0</v>
      </c>
      <c r="E2509" s="65">
        <f>DATE(設定・集計!$B$2,INT(A2509/100),A2509-INT(A2509/100)*100)</f>
        <v>43799</v>
      </c>
      <c r="F2509" t="str">
        <f t="shared" si="78"/>
        <v/>
      </c>
      <c r="G2509" t="str">
        <f t="shared" si="77"/>
        <v/>
      </c>
    </row>
    <row r="2510" spans="1:7">
      <c r="A2510" s="57">
        <f>INDEX('3月'!$A$1:$E$301,ROW()-$B$11+2,1)</f>
        <v>0</v>
      </c>
      <c r="B2510" s="55" t="str">
        <f>INDEX('3月'!$A$1:$E$301,ROW()-$B$11+2,2)&amp;IF(INDEX('3月'!$A$1:$E$301,ROW()-$B$11+2,3)="","","／"&amp;INDEX('3月'!$A$1:$E$301,ROW()-$B$11+2,3))</f>
        <v/>
      </c>
      <c r="C2510" s="57">
        <f>INDEX('3月'!$A$1:$E$301,ROW()-$B$11+2,4)</f>
        <v>0</v>
      </c>
      <c r="D2510" s="64">
        <f>INDEX('3月'!$A$1:$E$301,ROW()-$B$11+2,5)</f>
        <v>0</v>
      </c>
      <c r="E2510" s="65">
        <f>DATE(設定・集計!$B$2,INT(A2510/100),A2510-INT(A2510/100)*100)</f>
        <v>43799</v>
      </c>
      <c r="F2510" t="str">
        <f t="shared" si="78"/>
        <v/>
      </c>
      <c r="G2510" t="str">
        <f t="shared" si="77"/>
        <v/>
      </c>
    </row>
    <row r="2511" spans="1:7">
      <c r="A2511" s="57">
        <f>INDEX('3月'!$A$1:$E$301,ROW()-$B$11+2,1)</f>
        <v>0</v>
      </c>
      <c r="B2511" s="55" t="str">
        <f>INDEX('3月'!$A$1:$E$301,ROW()-$B$11+2,2)&amp;IF(INDEX('3月'!$A$1:$E$301,ROW()-$B$11+2,3)="","","／"&amp;INDEX('3月'!$A$1:$E$301,ROW()-$B$11+2,3))</f>
        <v/>
      </c>
      <c r="C2511" s="57">
        <f>INDEX('3月'!$A$1:$E$301,ROW()-$B$11+2,4)</f>
        <v>0</v>
      </c>
      <c r="D2511" s="64">
        <f>INDEX('3月'!$A$1:$E$301,ROW()-$B$11+2,5)</f>
        <v>0</v>
      </c>
      <c r="E2511" s="65">
        <f>DATE(設定・集計!$B$2,INT(A2511/100),A2511-INT(A2511/100)*100)</f>
        <v>43799</v>
      </c>
      <c r="F2511" t="str">
        <f t="shared" si="78"/>
        <v/>
      </c>
      <c r="G2511" t="str">
        <f t="shared" si="77"/>
        <v/>
      </c>
    </row>
    <row r="2512" spans="1:7">
      <c r="A2512" s="57">
        <f>INDEX('3月'!$A$1:$E$301,ROW()-$B$11+2,1)</f>
        <v>0</v>
      </c>
      <c r="B2512" s="55" t="str">
        <f>INDEX('3月'!$A$1:$E$301,ROW()-$B$11+2,2)&amp;IF(INDEX('3月'!$A$1:$E$301,ROW()-$B$11+2,3)="","","／"&amp;INDEX('3月'!$A$1:$E$301,ROW()-$B$11+2,3))</f>
        <v/>
      </c>
      <c r="C2512" s="57">
        <f>INDEX('3月'!$A$1:$E$301,ROW()-$B$11+2,4)</f>
        <v>0</v>
      </c>
      <c r="D2512" s="64">
        <f>INDEX('3月'!$A$1:$E$301,ROW()-$B$11+2,5)</f>
        <v>0</v>
      </c>
      <c r="E2512" s="65">
        <f>DATE(設定・集計!$B$2,INT(A2512/100),A2512-INT(A2512/100)*100)</f>
        <v>43799</v>
      </c>
      <c r="F2512" t="str">
        <f t="shared" si="78"/>
        <v/>
      </c>
      <c r="G2512" t="str">
        <f t="shared" si="77"/>
        <v/>
      </c>
    </row>
    <row r="2513" spans="1:7">
      <c r="A2513" s="57">
        <f>INDEX('3月'!$A$1:$E$301,ROW()-$B$11+2,1)</f>
        <v>0</v>
      </c>
      <c r="B2513" s="55" t="str">
        <f>INDEX('3月'!$A$1:$E$301,ROW()-$B$11+2,2)&amp;IF(INDEX('3月'!$A$1:$E$301,ROW()-$B$11+2,3)="","","／"&amp;INDEX('3月'!$A$1:$E$301,ROW()-$B$11+2,3))</f>
        <v/>
      </c>
      <c r="C2513" s="57">
        <f>INDEX('3月'!$A$1:$E$301,ROW()-$B$11+2,4)</f>
        <v>0</v>
      </c>
      <c r="D2513" s="64">
        <f>INDEX('3月'!$A$1:$E$301,ROW()-$B$11+2,5)</f>
        <v>0</v>
      </c>
      <c r="E2513" s="65">
        <f>DATE(設定・集計!$B$2,INT(A2513/100),A2513-INT(A2513/100)*100)</f>
        <v>43799</v>
      </c>
      <c r="F2513" t="str">
        <f t="shared" si="78"/>
        <v/>
      </c>
      <c r="G2513" t="str">
        <f t="shared" si="77"/>
        <v/>
      </c>
    </row>
    <row r="2514" spans="1:7">
      <c r="A2514" s="57">
        <f>INDEX('3月'!$A$1:$E$301,ROW()-$B$11+2,1)</f>
        <v>0</v>
      </c>
      <c r="B2514" s="55" t="str">
        <f>INDEX('3月'!$A$1:$E$301,ROW()-$B$11+2,2)&amp;IF(INDEX('3月'!$A$1:$E$301,ROW()-$B$11+2,3)="","","／"&amp;INDEX('3月'!$A$1:$E$301,ROW()-$B$11+2,3))</f>
        <v/>
      </c>
      <c r="C2514" s="57">
        <f>INDEX('3月'!$A$1:$E$301,ROW()-$B$11+2,4)</f>
        <v>0</v>
      </c>
      <c r="D2514" s="64">
        <f>INDEX('3月'!$A$1:$E$301,ROW()-$B$11+2,5)</f>
        <v>0</v>
      </c>
      <c r="E2514" s="65">
        <f>DATE(設定・集計!$B$2,INT(A2514/100),A2514-INT(A2514/100)*100)</f>
        <v>43799</v>
      </c>
      <c r="F2514" t="str">
        <f t="shared" si="78"/>
        <v/>
      </c>
      <c r="G2514" t="str">
        <f t="shared" si="77"/>
        <v/>
      </c>
    </row>
    <row r="2515" spans="1:7">
      <c r="A2515" s="57">
        <f>INDEX('3月'!$A$1:$E$301,ROW()-$B$11+2,1)</f>
        <v>0</v>
      </c>
      <c r="B2515" s="55" t="str">
        <f>INDEX('3月'!$A$1:$E$301,ROW()-$B$11+2,2)&amp;IF(INDEX('3月'!$A$1:$E$301,ROW()-$B$11+2,3)="","","／"&amp;INDEX('3月'!$A$1:$E$301,ROW()-$B$11+2,3))</f>
        <v/>
      </c>
      <c r="C2515" s="57">
        <f>INDEX('3月'!$A$1:$E$301,ROW()-$B$11+2,4)</f>
        <v>0</v>
      </c>
      <c r="D2515" s="64">
        <f>INDEX('3月'!$A$1:$E$301,ROW()-$B$11+2,5)</f>
        <v>0</v>
      </c>
      <c r="E2515" s="65">
        <f>DATE(設定・集計!$B$2,INT(A2515/100),A2515-INT(A2515/100)*100)</f>
        <v>43799</v>
      </c>
      <c r="F2515" t="str">
        <f t="shared" si="78"/>
        <v/>
      </c>
      <c r="G2515" t="str">
        <f t="shared" si="77"/>
        <v/>
      </c>
    </row>
    <row r="2516" spans="1:7">
      <c r="A2516" s="57">
        <f>INDEX('3月'!$A$1:$E$301,ROW()-$B$11+2,1)</f>
        <v>0</v>
      </c>
      <c r="B2516" s="55" t="str">
        <f>INDEX('3月'!$A$1:$E$301,ROW()-$B$11+2,2)&amp;IF(INDEX('3月'!$A$1:$E$301,ROW()-$B$11+2,3)="","","／"&amp;INDEX('3月'!$A$1:$E$301,ROW()-$B$11+2,3))</f>
        <v/>
      </c>
      <c r="C2516" s="57">
        <f>INDEX('3月'!$A$1:$E$301,ROW()-$B$11+2,4)</f>
        <v>0</v>
      </c>
      <c r="D2516" s="64">
        <f>INDEX('3月'!$A$1:$E$301,ROW()-$B$11+2,5)</f>
        <v>0</v>
      </c>
      <c r="E2516" s="65">
        <f>DATE(設定・集計!$B$2,INT(A2516/100),A2516-INT(A2516/100)*100)</f>
        <v>43799</v>
      </c>
      <c r="F2516" t="str">
        <f t="shared" si="78"/>
        <v/>
      </c>
      <c r="G2516" t="str">
        <f t="shared" si="77"/>
        <v/>
      </c>
    </row>
    <row r="2517" spans="1:7">
      <c r="A2517" s="57">
        <f>INDEX('3月'!$A$1:$E$301,ROW()-$B$11+2,1)</f>
        <v>0</v>
      </c>
      <c r="B2517" s="55" t="str">
        <f>INDEX('3月'!$A$1:$E$301,ROW()-$B$11+2,2)&amp;IF(INDEX('3月'!$A$1:$E$301,ROW()-$B$11+2,3)="","","／"&amp;INDEX('3月'!$A$1:$E$301,ROW()-$B$11+2,3))</f>
        <v/>
      </c>
      <c r="C2517" s="57">
        <f>INDEX('3月'!$A$1:$E$301,ROW()-$B$11+2,4)</f>
        <v>0</v>
      </c>
      <c r="D2517" s="64">
        <f>INDEX('3月'!$A$1:$E$301,ROW()-$B$11+2,5)</f>
        <v>0</v>
      </c>
      <c r="E2517" s="65">
        <f>DATE(設定・集計!$B$2,INT(A2517/100),A2517-INT(A2517/100)*100)</f>
        <v>43799</v>
      </c>
      <c r="F2517" t="str">
        <f t="shared" si="78"/>
        <v/>
      </c>
      <c r="G2517" t="str">
        <f t="shared" si="77"/>
        <v/>
      </c>
    </row>
    <row r="2518" spans="1:7">
      <c r="A2518" s="57">
        <f>INDEX('3月'!$A$1:$E$301,ROW()-$B$11+2,1)</f>
        <v>0</v>
      </c>
      <c r="B2518" s="55" t="str">
        <f>INDEX('3月'!$A$1:$E$301,ROW()-$B$11+2,2)&amp;IF(INDEX('3月'!$A$1:$E$301,ROW()-$B$11+2,3)="","","／"&amp;INDEX('3月'!$A$1:$E$301,ROW()-$B$11+2,3))</f>
        <v/>
      </c>
      <c r="C2518" s="57">
        <f>INDEX('3月'!$A$1:$E$301,ROW()-$B$11+2,4)</f>
        <v>0</v>
      </c>
      <c r="D2518" s="64">
        <f>INDEX('3月'!$A$1:$E$301,ROW()-$B$11+2,5)</f>
        <v>0</v>
      </c>
      <c r="E2518" s="65">
        <f>DATE(設定・集計!$B$2,INT(A2518/100),A2518-INT(A2518/100)*100)</f>
        <v>43799</v>
      </c>
      <c r="F2518" t="str">
        <f t="shared" si="78"/>
        <v/>
      </c>
      <c r="G2518" t="str">
        <f t="shared" si="77"/>
        <v/>
      </c>
    </row>
    <row r="2519" spans="1:7">
      <c r="A2519" s="57">
        <f>INDEX('3月'!$A$1:$E$301,ROW()-$B$11+2,1)</f>
        <v>0</v>
      </c>
      <c r="B2519" s="55" t="str">
        <f>INDEX('3月'!$A$1:$E$301,ROW()-$B$11+2,2)&amp;IF(INDEX('3月'!$A$1:$E$301,ROW()-$B$11+2,3)="","","／"&amp;INDEX('3月'!$A$1:$E$301,ROW()-$B$11+2,3))</f>
        <v/>
      </c>
      <c r="C2519" s="57">
        <f>INDEX('3月'!$A$1:$E$301,ROW()-$B$11+2,4)</f>
        <v>0</v>
      </c>
      <c r="D2519" s="64">
        <f>INDEX('3月'!$A$1:$E$301,ROW()-$B$11+2,5)</f>
        <v>0</v>
      </c>
      <c r="E2519" s="65">
        <f>DATE(設定・集計!$B$2,INT(A2519/100),A2519-INT(A2519/100)*100)</f>
        <v>43799</v>
      </c>
      <c r="F2519" t="str">
        <f t="shared" si="78"/>
        <v/>
      </c>
      <c r="G2519" t="str">
        <f t="shared" si="77"/>
        <v/>
      </c>
    </row>
    <row r="2520" spans="1:7">
      <c r="A2520" s="57">
        <f>INDEX('3月'!$A$1:$E$301,ROW()-$B$11+2,1)</f>
        <v>0</v>
      </c>
      <c r="B2520" s="55" t="str">
        <f>INDEX('3月'!$A$1:$E$301,ROW()-$B$11+2,2)&amp;IF(INDEX('3月'!$A$1:$E$301,ROW()-$B$11+2,3)="","","／"&amp;INDEX('3月'!$A$1:$E$301,ROW()-$B$11+2,3))</f>
        <v/>
      </c>
      <c r="C2520" s="57">
        <f>INDEX('3月'!$A$1:$E$301,ROW()-$B$11+2,4)</f>
        <v>0</v>
      </c>
      <c r="D2520" s="64">
        <f>INDEX('3月'!$A$1:$E$301,ROW()-$B$11+2,5)</f>
        <v>0</v>
      </c>
      <c r="E2520" s="65">
        <f>DATE(設定・集計!$B$2,INT(A2520/100),A2520-INT(A2520/100)*100)</f>
        <v>43799</v>
      </c>
      <c r="F2520" t="str">
        <f t="shared" si="78"/>
        <v/>
      </c>
      <c r="G2520" t="str">
        <f t="shared" si="77"/>
        <v/>
      </c>
    </row>
    <row r="2521" spans="1:7">
      <c r="A2521" s="57">
        <f>INDEX('3月'!$A$1:$E$301,ROW()-$B$11+2,1)</f>
        <v>0</v>
      </c>
      <c r="B2521" s="55" t="str">
        <f>INDEX('3月'!$A$1:$E$301,ROW()-$B$11+2,2)&amp;IF(INDEX('3月'!$A$1:$E$301,ROW()-$B$11+2,3)="","","／"&amp;INDEX('3月'!$A$1:$E$301,ROW()-$B$11+2,3))</f>
        <v/>
      </c>
      <c r="C2521" s="57">
        <f>INDEX('3月'!$A$1:$E$301,ROW()-$B$11+2,4)</f>
        <v>0</v>
      </c>
      <c r="D2521" s="64">
        <f>INDEX('3月'!$A$1:$E$301,ROW()-$B$11+2,5)</f>
        <v>0</v>
      </c>
      <c r="E2521" s="65">
        <f>DATE(設定・集計!$B$2,INT(A2521/100),A2521-INT(A2521/100)*100)</f>
        <v>43799</v>
      </c>
      <c r="F2521" t="str">
        <f t="shared" si="78"/>
        <v/>
      </c>
      <c r="G2521" t="str">
        <f t="shared" si="77"/>
        <v/>
      </c>
    </row>
    <row r="2522" spans="1:7">
      <c r="A2522" s="57">
        <f>INDEX('3月'!$A$1:$E$301,ROW()-$B$11+2,1)</f>
        <v>0</v>
      </c>
      <c r="B2522" s="55" t="str">
        <f>INDEX('3月'!$A$1:$E$301,ROW()-$B$11+2,2)&amp;IF(INDEX('3月'!$A$1:$E$301,ROW()-$B$11+2,3)="","","／"&amp;INDEX('3月'!$A$1:$E$301,ROW()-$B$11+2,3))</f>
        <v/>
      </c>
      <c r="C2522" s="57">
        <f>INDEX('3月'!$A$1:$E$301,ROW()-$B$11+2,4)</f>
        <v>0</v>
      </c>
      <c r="D2522" s="64">
        <f>INDEX('3月'!$A$1:$E$301,ROW()-$B$11+2,5)</f>
        <v>0</v>
      </c>
      <c r="E2522" s="65">
        <f>DATE(設定・集計!$B$2,INT(A2522/100),A2522-INT(A2522/100)*100)</f>
        <v>43799</v>
      </c>
      <c r="F2522" t="str">
        <f t="shared" si="78"/>
        <v/>
      </c>
      <c r="G2522" t="str">
        <f t="shared" si="77"/>
        <v/>
      </c>
    </row>
    <row r="2523" spans="1:7">
      <c r="A2523" s="57">
        <f>INDEX('3月'!$A$1:$E$301,ROW()-$B$11+2,1)</f>
        <v>0</v>
      </c>
      <c r="B2523" s="55" t="str">
        <f>INDEX('3月'!$A$1:$E$301,ROW()-$B$11+2,2)&amp;IF(INDEX('3月'!$A$1:$E$301,ROW()-$B$11+2,3)="","","／"&amp;INDEX('3月'!$A$1:$E$301,ROW()-$B$11+2,3))</f>
        <v/>
      </c>
      <c r="C2523" s="57">
        <f>INDEX('3月'!$A$1:$E$301,ROW()-$B$11+2,4)</f>
        <v>0</v>
      </c>
      <c r="D2523" s="64">
        <f>INDEX('3月'!$A$1:$E$301,ROW()-$B$11+2,5)</f>
        <v>0</v>
      </c>
      <c r="E2523" s="65">
        <f>DATE(設定・集計!$B$2,INT(A2523/100),A2523-INT(A2523/100)*100)</f>
        <v>43799</v>
      </c>
      <c r="F2523" t="str">
        <f t="shared" si="78"/>
        <v/>
      </c>
      <c r="G2523" t="str">
        <f t="shared" si="77"/>
        <v/>
      </c>
    </row>
    <row r="2524" spans="1:7">
      <c r="A2524" s="57">
        <f>INDEX('3月'!$A$1:$E$301,ROW()-$B$11+2,1)</f>
        <v>0</v>
      </c>
      <c r="B2524" s="55" t="str">
        <f>INDEX('3月'!$A$1:$E$301,ROW()-$B$11+2,2)&amp;IF(INDEX('3月'!$A$1:$E$301,ROW()-$B$11+2,3)="","","／"&amp;INDEX('3月'!$A$1:$E$301,ROW()-$B$11+2,3))</f>
        <v/>
      </c>
      <c r="C2524" s="57">
        <f>INDEX('3月'!$A$1:$E$301,ROW()-$B$11+2,4)</f>
        <v>0</v>
      </c>
      <c r="D2524" s="64">
        <f>INDEX('3月'!$A$1:$E$301,ROW()-$B$11+2,5)</f>
        <v>0</v>
      </c>
      <c r="E2524" s="65">
        <f>DATE(設定・集計!$B$2,INT(A2524/100),A2524-INT(A2524/100)*100)</f>
        <v>43799</v>
      </c>
      <c r="F2524" t="str">
        <f t="shared" si="78"/>
        <v/>
      </c>
      <c r="G2524" t="str">
        <f t="shared" si="77"/>
        <v/>
      </c>
    </row>
    <row r="2525" spans="1:7">
      <c r="A2525" s="57">
        <f>INDEX('3月'!$A$1:$E$301,ROW()-$B$11+2,1)</f>
        <v>0</v>
      </c>
      <c r="B2525" s="55" t="str">
        <f>INDEX('3月'!$A$1:$E$301,ROW()-$B$11+2,2)&amp;IF(INDEX('3月'!$A$1:$E$301,ROW()-$B$11+2,3)="","","／"&amp;INDEX('3月'!$A$1:$E$301,ROW()-$B$11+2,3))</f>
        <v/>
      </c>
      <c r="C2525" s="57">
        <f>INDEX('3月'!$A$1:$E$301,ROW()-$B$11+2,4)</f>
        <v>0</v>
      </c>
      <c r="D2525" s="64">
        <f>INDEX('3月'!$A$1:$E$301,ROW()-$B$11+2,5)</f>
        <v>0</v>
      </c>
      <c r="E2525" s="65">
        <f>DATE(設定・集計!$B$2,INT(A2525/100),A2525-INT(A2525/100)*100)</f>
        <v>43799</v>
      </c>
      <c r="F2525" t="str">
        <f t="shared" si="78"/>
        <v/>
      </c>
      <c r="G2525" t="str">
        <f t="shared" si="77"/>
        <v/>
      </c>
    </row>
    <row r="2526" spans="1:7">
      <c r="A2526" s="57">
        <f>INDEX('3月'!$A$1:$E$301,ROW()-$B$11+2,1)</f>
        <v>0</v>
      </c>
      <c r="B2526" s="55" t="str">
        <f>INDEX('3月'!$A$1:$E$301,ROW()-$B$11+2,2)&amp;IF(INDEX('3月'!$A$1:$E$301,ROW()-$B$11+2,3)="","","／"&amp;INDEX('3月'!$A$1:$E$301,ROW()-$B$11+2,3))</f>
        <v/>
      </c>
      <c r="C2526" s="57">
        <f>INDEX('3月'!$A$1:$E$301,ROW()-$B$11+2,4)</f>
        <v>0</v>
      </c>
      <c r="D2526" s="64">
        <f>INDEX('3月'!$A$1:$E$301,ROW()-$B$11+2,5)</f>
        <v>0</v>
      </c>
      <c r="E2526" s="65">
        <f>DATE(設定・集計!$B$2,INT(A2526/100),A2526-INT(A2526/100)*100)</f>
        <v>43799</v>
      </c>
      <c r="F2526" t="str">
        <f t="shared" si="78"/>
        <v/>
      </c>
      <c r="G2526" t="str">
        <f t="shared" si="77"/>
        <v/>
      </c>
    </row>
    <row r="2527" spans="1:7">
      <c r="A2527" s="57">
        <f>INDEX('3月'!$A$1:$E$301,ROW()-$B$11+2,1)</f>
        <v>0</v>
      </c>
      <c r="B2527" s="55" t="str">
        <f>INDEX('3月'!$A$1:$E$301,ROW()-$B$11+2,2)&amp;IF(INDEX('3月'!$A$1:$E$301,ROW()-$B$11+2,3)="","","／"&amp;INDEX('3月'!$A$1:$E$301,ROW()-$B$11+2,3))</f>
        <v/>
      </c>
      <c r="C2527" s="57">
        <f>INDEX('3月'!$A$1:$E$301,ROW()-$B$11+2,4)</f>
        <v>0</v>
      </c>
      <c r="D2527" s="64">
        <f>INDEX('3月'!$A$1:$E$301,ROW()-$B$11+2,5)</f>
        <v>0</v>
      </c>
      <c r="E2527" s="65">
        <f>DATE(設定・集計!$B$2,INT(A2527/100),A2527-INT(A2527/100)*100)</f>
        <v>43799</v>
      </c>
      <c r="F2527" t="str">
        <f t="shared" si="78"/>
        <v/>
      </c>
      <c r="G2527" t="str">
        <f t="shared" si="77"/>
        <v/>
      </c>
    </row>
    <row r="2528" spans="1:7">
      <c r="A2528" s="57">
        <f>INDEX('3月'!$A$1:$E$301,ROW()-$B$11+2,1)</f>
        <v>0</v>
      </c>
      <c r="B2528" s="55" t="str">
        <f>INDEX('3月'!$A$1:$E$301,ROW()-$B$11+2,2)&amp;IF(INDEX('3月'!$A$1:$E$301,ROW()-$B$11+2,3)="","","／"&amp;INDEX('3月'!$A$1:$E$301,ROW()-$B$11+2,3))</f>
        <v/>
      </c>
      <c r="C2528" s="57">
        <f>INDEX('3月'!$A$1:$E$301,ROW()-$B$11+2,4)</f>
        <v>0</v>
      </c>
      <c r="D2528" s="64">
        <f>INDEX('3月'!$A$1:$E$301,ROW()-$B$11+2,5)</f>
        <v>0</v>
      </c>
      <c r="E2528" s="65">
        <f>DATE(設定・集計!$B$2,INT(A2528/100),A2528-INT(A2528/100)*100)</f>
        <v>43799</v>
      </c>
      <c r="F2528" t="str">
        <f t="shared" si="78"/>
        <v/>
      </c>
      <c r="G2528" t="str">
        <f t="shared" si="77"/>
        <v/>
      </c>
    </row>
    <row r="2529" spans="1:7">
      <c r="A2529" s="57">
        <f>INDEX('3月'!$A$1:$E$301,ROW()-$B$11+2,1)</f>
        <v>0</v>
      </c>
      <c r="B2529" s="55" t="str">
        <f>INDEX('3月'!$A$1:$E$301,ROW()-$B$11+2,2)&amp;IF(INDEX('3月'!$A$1:$E$301,ROW()-$B$11+2,3)="","","／"&amp;INDEX('3月'!$A$1:$E$301,ROW()-$B$11+2,3))</f>
        <v/>
      </c>
      <c r="C2529" s="57">
        <f>INDEX('3月'!$A$1:$E$301,ROW()-$B$11+2,4)</f>
        <v>0</v>
      </c>
      <c r="D2529" s="64">
        <f>INDEX('3月'!$A$1:$E$301,ROW()-$B$11+2,5)</f>
        <v>0</v>
      </c>
      <c r="E2529" s="65">
        <f>DATE(設定・集計!$B$2,INT(A2529/100),A2529-INT(A2529/100)*100)</f>
        <v>43799</v>
      </c>
      <c r="F2529" t="str">
        <f t="shared" si="78"/>
        <v/>
      </c>
      <c r="G2529" t="str">
        <f t="shared" si="77"/>
        <v/>
      </c>
    </row>
    <row r="2530" spans="1:7">
      <c r="A2530" s="57">
        <f>INDEX('3月'!$A$1:$E$301,ROW()-$B$11+2,1)</f>
        <v>0</v>
      </c>
      <c r="B2530" s="55" t="str">
        <f>INDEX('3月'!$A$1:$E$301,ROW()-$B$11+2,2)&amp;IF(INDEX('3月'!$A$1:$E$301,ROW()-$B$11+2,3)="","","／"&amp;INDEX('3月'!$A$1:$E$301,ROW()-$B$11+2,3))</f>
        <v/>
      </c>
      <c r="C2530" s="57">
        <f>INDEX('3月'!$A$1:$E$301,ROW()-$B$11+2,4)</f>
        <v>0</v>
      </c>
      <c r="D2530" s="64">
        <f>INDEX('3月'!$A$1:$E$301,ROW()-$B$11+2,5)</f>
        <v>0</v>
      </c>
      <c r="E2530" s="65">
        <f>DATE(設定・集計!$B$2,INT(A2530/100),A2530-INT(A2530/100)*100)</f>
        <v>43799</v>
      </c>
      <c r="F2530" t="str">
        <f t="shared" si="78"/>
        <v/>
      </c>
      <c r="G2530" t="str">
        <f t="shared" si="77"/>
        <v/>
      </c>
    </row>
    <row r="2531" spans="1:7">
      <c r="A2531" s="57">
        <f>INDEX('3月'!$A$1:$E$301,ROW()-$B$11+2,1)</f>
        <v>0</v>
      </c>
      <c r="B2531" s="55" t="str">
        <f>INDEX('3月'!$A$1:$E$301,ROW()-$B$11+2,2)&amp;IF(INDEX('3月'!$A$1:$E$301,ROW()-$B$11+2,3)="","","／"&amp;INDEX('3月'!$A$1:$E$301,ROW()-$B$11+2,3))</f>
        <v/>
      </c>
      <c r="C2531" s="57">
        <f>INDEX('3月'!$A$1:$E$301,ROW()-$B$11+2,4)</f>
        <v>0</v>
      </c>
      <c r="D2531" s="64">
        <f>INDEX('3月'!$A$1:$E$301,ROW()-$B$11+2,5)</f>
        <v>0</v>
      </c>
      <c r="E2531" s="65">
        <f>DATE(設定・集計!$B$2,INT(A2531/100),A2531-INT(A2531/100)*100)</f>
        <v>43799</v>
      </c>
      <c r="F2531" t="str">
        <f t="shared" si="78"/>
        <v/>
      </c>
      <c r="G2531" t="str">
        <f t="shared" si="77"/>
        <v/>
      </c>
    </row>
    <row r="2532" spans="1:7">
      <c r="A2532" s="57">
        <f>INDEX('3月'!$A$1:$E$301,ROW()-$B$11+2,1)</f>
        <v>0</v>
      </c>
      <c r="B2532" s="55" t="str">
        <f>INDEX('3月'!$A$1:$E$301,ROW()-$B$11+2,2)&amp;IF(INDEX('3月'!$A$1:$E$301,ROW()-$B$11+2,3)="","","／"&amp;INDEX('3月'!$A$1:$E$301,ROW()-$B$11+2,3))</f>
        <v/>
      </c>
      <c r="C2532" s="57">
        <f>INDEX('3月'!$A$1:$E$301,ROW()-$B$11+2,4)</f>
        <v>0</v>
      </c>
      <c r="D2532" s="64">
        <f>INDEX('3月'!$A$1:$E$301,ROW()-$B$11+2,5)</f>
        <v>0</v>
      </c>
      <c r="E2532" s="65">
        <f>DATE(設定・集計!$B$2,INT(A2532/100),A2532-INT(A2532/100)*100)</f>
        <v>43799</v>
      </c>
      <c r="F2532" t="str">
        <f t="shared" si="78"/>
        <v/>
      </c>
      <c r="G2532" t="str">
        <f t="shared" si="77"/>
        <v/>
      </c>
    </row>
    <row r="2533" spans="1:7">
      <c r="A2533" s="57">
        <f>INDEX('3月'!$A$1:$E$301,ROW()-$B$11+2,1)</f>
        <v>0</v>
      </c>
      <c r="B2533" s="55" t="str">
        <f>INDEX('3月'!$A$1:$E$301,ROW()-$B$11+2,2)&amp;IF(INDEX('3月'!$A$1:$E$301,ROW()-$B$11+2,3)="","","／"&amp;INDEX('3月'!$A$1:$E$301,ROW()-$B$11+2,3))</f>
        <v/>
      </c>
      <c r="C2533" s="57">
        <f>INDEX('3月'!$A$1:$E$301,ROW()-$B$11+2,4)</f>
        <v>0</v>
      </c>
      <c r="D2533" s="64">
        <f>INDEX('3月'!$A$1:$E$301,ROW()-$B$11+2,5)</f>
        <v>0</v>
      </c>
      <c r="E2533" s="65">
        <f>DATE(設定・集計!$B$2,INT(A2533/100),A2533-INT(A2533/100)*100)</f>
        <v>43799</v>
      </c>
      <c r="F2533" t="str">
        <f t="shared" si="78"/>
        <v/>
      </c>
      <c r="G2533" t="str">
        <f t="shared" si="77"/>
        <v/>
      </c>
    </row>
    <row r="2534" spans="1:7">
      <c r="A2534" s="57">
        <f>INDEX('3月'!$A$1:$E$301,ROW()-$B$11+2,1)</f>
        <v>0</v>
      </c>
      <c r="B2534" s="55" t="str">
        <f>INDEX('3月'!$A$1:$E$301,ROW()-$B$11+2,2)&amp;IF(INDEX('3月'!$A$1:$E$301,ROW()-$B$11+2,3)="","","／"&amp;INDEX('3月'!$A$1:$E$301,ROW()-$B$11+2,3))</f>
        <v/>
      </c>
      <c r="C2534" s="57">
        <f>INDEX('3月'!$A$1:$E$301,ROW()-$B$11+2,4)</f>
        <v>0</v>
      </c>
      <c r="D2534" s="64">
        <f>INDEX('3月'!$A$1:$E$301,ROW()-$B$11+2,5)</f>
        <v>0</v>
      </c>
      <c r="E2534" s="65">
        <f>DATE(設定・集計!$B$2,INT(A2534/100),A2534-INT(A2534/100)*100)</f>
        <v>43799</v>
      </c>
      <c r="F2534" t="str">
        <f t="shared" si="78"/>
        <v/>
      </c>
      <c r="G2534" t="str">
        <f t="shared" si="77"/>
        <v/>
      </c>
    </row>
    <row r="2535" spans="1:7">
      <c r="A2535" s="57">
        <f>INDEX('3月'!$A$1:$E$301,ROW()-$B$11+2,1)</f>
        <v>0</v>
      </c>
      <c r="B2535" s="55" t="str">
        <f>INDEX('3月'!$A$1:$E$301,ROW()-$B$11+2,2)&amp;IF(INDEX('3月'!$A$1:$E$301,ROW()-$B$11+2,3)="","","／"&amp;INDEX('3月'!$A$1:$E$301,ROW()-$B$11+2,3))</f>
        <v/>
      </c>
      <c r="C2535" s="57">
        <f>INDEX('3月'!$A$1:$E$301,ROW()-$B$11+2,4)</f>
        <v>0</v>
      </c>
      <c r="D2535" s="64">
        <f>INDEX('3月'!$A$1:$E$301,ROW()-$B$11+2,5)</f>
        <v>0</v>
      </c>
      <c r="E2535" s="65">
        <f>DATE(設定・集計!$B$2,INT(A2535/100),A2535-INT(A2535/100)*100)</f>
        <v>43799</v>
      </c>
      <c r="F2535" t="str">
        <f t="shared" si="78"/>
        <v/>
      </c>
      <c r="G2535" t="str">
        <f t="shared" si="77"/>
        <v/>
      </c>
    </row>
    <row r="2536" spans="1:7">
      <c r="A2536" s="57">
        <f>INDEX('3月'!$A$1:$E$301,ROW()-$B$11+2,1)</f>
        <v>0</v>
      </c>
      <c r="B2536" s="55" t="str">
        <f>INDEX('3月'!$A$1:$E$301,ROW()-$B$11+2,2)&amp;IF(INDEX('3月'!$A$1:$E$301,ROW()-$B$11+2,3)="","","／"&amp;INDEX('3月'!$A$1:$E$301,ROW()-$B$11+2,3))</f>
        <v/>
      </c>
      <c r="C2536" s="57">
        <f>INDEX('3月'!$A$1:$E$301,ROW()-$B$11+2,4)</f>
        <v>0</v>
      </c>
      <c r="D2536" s="64">
        <f>INDEX('3月'!$A$1:$E$301,ROW()-$B$11+2,5)</f>
        <v>0</v>
      </c>
      <c r="E2536" s="65">
        <f>DATE(設定・集計!$B$2,INT(A2536/100),A2536-INT(A2536/100)*100)</f>
        <v>43799</v>
      </c>
      <c r="F2536" t="str">
        <f t="shared" si="78"/>
        <v/>
      </c>
      <c r="G2536" t="str">
        <f t="shared" si="77"/>
        <v/>
      </c>
    </row>
    <row r="2537" spans="1:7">
      <c r="A2537" s="57">
        <f>INDEX('3月'!$A$1:$E$301,ROW()-$B$11+2,1)</f>
        <v>0</v>
      </c>
      <c r="B2537" s="55" t="str">
        <f>INDEX('3月'!$A$1:$E$301,ROW()-$B$11+2,2)&amp;IF(INDEX('3月'!$A$1:$E$301,ROW()-$B$11+2,3)="","","／"&amp;INDEX('3月'!$A$1:$E$301,ROW()-$B$11+2,3))</f>
        <v/>
      </c>
      <c r="C2537" s="57">
        <f>INDEX('3月'!$A$1:$E$301,ROW()-$B$11+2,4)</f>
        <v>0</v>
      </c>
      <c r="D2537" s="64">
        <f>INDEX('3月'!$A$1:$E$301,ROW()-$B$11+2,5)</f>
        <v>0</v>
      </c>
      <c r="E2537" s="65">
        <f>DATE(設定・集計!$B$2,INT(A2537/100),A2537-INT(A2537/100)*100)</f>
        <v>43799</v>
      </c>
      <c r="F2537" t="str">
        <f t="shared" si="78"/>
        <v/>
      </c>
      <c r="G2537" t="str">
        <f t="shared" si="77"/>
        <v/>
      </c>
    </row>
    <row r="2538" spans="1:7">
      <c r="A2538" s="57">
        <f>INDEX('3月'!$A$1:$E$301,ROW()-$B$11+2,1)</f>
        <v>0</v>
      </c>
      <c r="B2538" s="55" t="str">
        <f>INDEX('3月'!$A$1:$E$301,ROW()-$B$11+2,2)&amp;IF(INDEX('3月'!$A$1:$E$301,ROW()-$B$11+2,3)="","","／"&amp;INDEX('3月'!$A$1:$E$301,ROW()-$B$11+2,3))</f>
        <v/>
      </c>
      <c r="C2538" s="57">
        <f>INDEX('3月'!$A$1:$E$301,ROW()-$B$11+2,4)</f>
        <v>0</v>
      </c>
      <c r="D2538" s="64">
        <f>INDEX('3月'!$A$1:$E$301,ROW()-$B$11+2,5)</f>
        <v>0</v>
      </c>
      <c r="E2538" s="65">
        <f>DATE(設定・集計!$B$2,INT(A2538/100),A2538-INT(A2538/100)*100)</f>
        <v>43799</v>
      </c>
      <c r="F2538" t="str">
        <f t="shared" si="78"/>
        <v/>
      </c>
      <c r="G2538" t="str">
        <f t="shared" si="77"/>
        <v/>
      </c>
    </row>
    <row r="2539" spans="1:7">
      <c r="A2539" s="57">
        <f>INDEX('3月'!$A$1:$E$301,ROW()-$B$11+2,1)</f>
        <v>0</v>
      </c>
      <c r="B2539" s="55" t="str">
        <f>INDEX('3月'!$A$1:$E$301,ROW()-$B$11+2,2)&amp;IF(INDEX('3月'!$A$1:$E$301,ROW()-$B$11+2,3)="","","／"&amp;INDEX('3月'!$A$1:$E$301,ROW()-$B$11+2,3))</f>
        <v/>
      </c>
      <c r="C2539" s="57">
        <f>INDEX('3月'!$A$1:$E$301,ROW()-$B$11+2,4)</f>
        <v>0</v>
      </c>
      <c r="D2539" s="64">
        <f>INDEX('3月'!$A$1:$E$301,ROW()-$B$11+2,5)</f>
        <v>0</v>
      </c>
      <c r="E2539" s="65">
        <f>DATE(設定・集計!$B$2,INT(A2539/100),A2539-INT(A2539/100)*100)</f>
        <v>43799</v>
      </c>
      <c r="F2539" t="str">
        <f t="shared" si="78"/>
        <v/>
      </c>
      <c r="G2539" t="str">
        <f t="shared" si="77"/>
        <v/>
      </c>
    </row>
    <row r="2540" spans="1:7">
      <c r="A2540" s="57">
        <f>INDEX('3月'!$A$1:$E$301,ROW()-$B$11+2,1)</f>
        <v>0</v>
      </c>
      <c r="B2540" s="55" t="str">
        <f>INDEX('3月'!$A$1:$E$301,ROW()-$B$11+2,2)&amp;IF(INDEX('3月'!$A$1:$E$301,ROW()-$B$11+2,3)="","","／"&amp;INDEX('3月'!$A$1:$E$301,ROW()-$B$11+2,3))</f>
        <v/>
      </c>
      <c r="C2540" s="57">
        <f>INDEX('3月'!$A$1:$E$301,ROW()-$B$11+2,4)</f>
        <v>0</v>
      </c>
      <c r="D2540" s="64">
        <f>INDEX('3月'!$A$1:$E$301,ROW()-$B$11+2,5)</f>
        <v>0</v>
      </c>
      <c r="E2540" s="65">
        <f>DATE(設定・集計!$B$2,INT(A2540/100),A2540-INT(A2540/100)*100)</f>
        <v>43799</v>
      </c>
      <c r="F2540" t="str">
        <f t="shared" si="78"/>
        <v/>
      </c>
      <c r="G2540" t="str">
        <f t="shared" si="77"/>
        <v/>
      </c>
    </row>
    <row r="2541" spans="1:7">
      <c r="A2541" s="57">
        <f>INDEX('3月'!$A$1:$E$301,ROW()-$B$11+2,1)</f>
        <v>0</v>
      </c>
      <c r="B2541" s="55" t="str">
        <f>INDEX('3月'!$A$1:$E$301,ROW()-$B$11+2,2)&amp;IF(INDEX('3月'!$A$1:$E$301,ROW()-$B$11+2,3)="","","／"&amp;INDEX('3月'!$A$1:$E$301,ROW()-$B$11+2,3))</f>
        <v/>
      </c>
      <c r="C2541" s="57">
        <f>INDEX('3月'!$A$1:$E$301,ROW()-$B$11+2,4)</f>
        <v>0</v>
      </c>
      <c r="D2541" s="64">
        <f>INDEX('3月'!$A$1:$E$301,ROW()-$B$11+2,5)</f>
        <v>0</v>
      </c>
      <c r="E2541" s="65">
        <f>DATE(設定・集計!$B$2,INT(A2541/100),A2541-INT(A2541/100)*100)</f>
        <v>43799</v>
      </c>
      <c r="F2541" t="str">
        <f t="shared" si="78"/>
        <v/>
      </c>
      <c r="G2541" t="str">
        <f t="shared" si="77"/>
        <v/>
      </c>
    </row>
    <row r="2542" spans="1:7">
      <c r="A2542" s="57">
        <f>INDEX('3月'!$A$1:$E$301,ROW()-$B$11+2,1)</f>
        <v>0</v>
      </c>
      <c r="B2542" s="55" t="str">
        <f>INDEX('3月'!$A$1:$E$301,ROW()-$B$11+2,2)&amp;IF(INDEX('3月'!$A$1:$E$301,ROW()-$B$11+2,3)="","","／"&amp;INDEX('3月'!$A$1:$E$301,ROW()-$B$11+2,3))</f>
        <v/>
      </c>
      <c r="C2542" s="57">
        <f>INDEX('3月'!$A$1:$E$301,ROW()-$B$11+2,4)</f>
        <v>0</v>
      </c>
      <c r="D2542" s="64">
        <f>INDEX('3月'!$A$1:$E$301,ROW()-$B$11+2,5)</f>
        <v>0</v>
      </c>
      <c r="E2542" s="65">
        <f>DATE(設定・集計!$B$2,INT(A2542/100),A2542-INT(A2542/100)*100)</f>
        <v>43799</v>
      </c>
      <c r="F2542" t="str">
        <f t="shared" si="78"/>
        <v/>
      </c>
      <c r="G2542" t="str">
        <f t="shared" si="77"/>
        <v/>
      </c>
    </row>
    <row r="2543" spans="1:7">
      <c r="A2543" s="57">
        <f>INDEX('3月'!$A$1:$E$301,ROW()-$B$11+2,1)</f>
        <v>0</v>
      </c>
      <c r="B2543" s="55" t="str">
        <f>INDEX('3月'!$A$1:$E$301,ROW()-$B$11+2,2)&amp;IF(INDEX('3月'!$A$1:$E$301,ROW()-$B$11+2,3)="","","／"&amp;INDEX('3月'!$A$1:$E$301,ROW()-$B$11+2,3))</f>
        <v/>
      </c>
      <c r="C2543" s="57">
        <f>INDEX('3月'!$A$1:$E$301,ROW()-$B$11+2,4)</f>
        <v>0</v>
      </c>
      <c r="D2543" s="64">
        <f>INDEX('3月'!$A$1:$E$301,ROW()-$B$11+2,5)</f>
        <v>0</v>
      </c>
      <c r="E2543" s="65">
        <f>DATE(設定・集計!$B$2,INT(A2543/100),A2543-INT(A2543/100)*100)</f>
        <v>43799</v>
      </c>
      <c r="F2543" t="str">
        <f t="shared" si="78"/>
        <v/>
      </c>
      <c r="G2543" t="str">
        <f t="shared" ref="G2543:G2606" si="79">IF(F2543="","",RANK(F2543,$F$46:$F$6000,1))</f>
        <v/>
      </c>
    </row>
    <row r="2544" spans="1:7">
      <c r="A2544" s="57">
        <f>INDEX('3月'!$A$1:$E$301,ROW()-$B$11+2,1)</f>
        <v>0</v>
      </c>
      <c r="B2544" s="55" t="str">
        <f>INDEX('3月'!$A$1:$E$301,ROW()-$B$11+2,2)&amp;IF(INDEX('3月'!$A$1:$E$301,ROW()-$B$11+2,3)="","","／"&amp;INDEX('3月'!$A$1:$E$301,ROW()-$B$11+2,3))</f>
        <v/>
      </c>
      <c r="C2544" s="57">
        <f>INDEX('3月'!$A$1:$E$301,ROW()-$B$11+2,4)</f>
        <v>0</v>
      </c>
      <c r="D2544" s="64">
        <f>INDEX('3月'!$A$1:$E$301,ROW()-$B$11+2,5)</f>
        <v>0</v>
      </c>
      <c r="E2544" s="65">
        <f>DATE(設定・集計!$B$2,INT(A2544/100),A2544-INT(A2544/100)*100)</f>
        <v>43799</v>
      </c>
      <c r="F2544" t="str">
        <f t="shared" si="78"/>
        <v/>
      </c>
      <c r="G2544" t="str">
        <f t="shared" si="79"/>
        <v/>
      </c>
    </row>
    <row r="2545" spans="1:7">
      <c r="A2545" s="57">
        <f>INDEX('3月'!$A$1:$E$301,ROW()-$B$11+2,1)</f>
        <v>0</v>
      </c>
      <c r="B2545" s="55" t="str">
        <f>INDEX('3月'!$A$1:$E$301,ROW()-$B$11+2,2)&amp;IF(INDEX('3月'!$A$1:$E$301,ROW()-$B$11+2,3)="","","／"&amp;INDEX('3月'!$A$1:$E$301,ROW()-$B$11+2,3))</f>
        <v/>
      </c>
      <c r="C2545" s="57">
        <f>INDEX('3月'!$A$1:$E$301,ROW()-$B$11+2,4)</f>
        <v>0</v>
      </c>
      <c r="D2545" s="64">
        <f>INDEX('3月'!$A$1:$E$301,ROW()-$B$11+2,5)</f>
        <v>0</v>
      </c>
      <c r="E2545" s="65">
        <f>DATE(設定・集計!$B$2,INT(A2545/100),A2545-INT(A2545/100)*100)</f>
        <v>43799</v>
      </c>
      <c r="F2545" t="str">
        <f t="shared" si="78"/>
        <v/>
      </c>
      <c r="G2545" t="str">
        <f t="shared" si="79"/>
        <v/>
      </c>
    </row>
    <row r="2546" spans="1:7">
      <c r="A2546" s="57">
        <f>INDEX('3月'!$A$1:$E$301,ROW()-$B$11+2,1)</f>
        <v>0</v>
      </c>
      <c r="B2546" s="55" t="str">
        <f>INDEX('3月'!$A$1:$E$301,ROW()-$B$11+2,2)&amp;IF(INDEX('3月'!$A$1:$E$301,ROW()-$B$11+2,3)="","","／"&amp;INDEX('3月'!$A$1:$E$301,ROW()-$B$11+2,3))</f>
        <v/>
      </c>
      <c r="C2546" s="57">
        <f>INDEX('3月'!$A$1:$E$301,ROW()-$B$11+2,4)</f>
        <v>0</v>
      </c>
      <c r="D2546" s="64">
        <f>INDEX('3月'!$A$1:$E$301,ROW()-$B$11+2,5)</f>
        <v>0</v>
      </c>
      <c r="E2546" s="65">
        <f>DATE(設定・集計!$B$2,INT(A2546/100),A2546-INT(A2546/100)*100)</f>
        <v>43799</v>
      </c>
      <c r="F2546" t="str">
        <f t="shared" si="78"/>
        <v/>
      </c>
      <c r="G2546" t="str">
        <f t="shared" si="79"/>
        <v/>
      </c>
    </row>
    <row r="2547" spans="1:7">
      <c r="A2547" s="57">
        <f>INDEX('3月'!$A$1:$E$301,ROW()-$B$11+2,1)</f>
        <v>0</v>
      </c>
      <c r="B2547" s="55" t="str">
        <f>INDEX('3月'!$A$1:$E$301,ROW()-$B$11+2,2)&amp;IF(INDEX('3月'!$A$1:$E$301,ROW()-$B$11+2,3)="","","／"&amp;INDEX('3月'!$A$1:$E$301,ROW()-$B$11+2,3))</f>
        <v/>
      </c>
      <c r="C2547" s="57">
        <f>INDEX('3月'!$A$1:$E$301,ROW()-$B$11+2,4)</f>
        <v>0</v>
      </c>
      <c r="D2547" s="64">
        <f>INDEX('3月'!$A$1:$E$301,ROW()-$B$11+2,5)</f>
        <v>0</v>
      </c>
      <c r="E2547" s="65">
        <f>DATE(設定・集計!$B$2,INT(A2547/100),A2547-INT(A2547/100)*100)</f>
        <v>43799</v>
      </c>
      <c r="F2547" t="str">
        <f t="shared" si="78"/>
        <v/>
      </c>
      <c r="G2547" t="str">
        <f t="shared" si="79"/>
        <v/>
      </c>
    </row>
    <row r="2548" spans="1:7">
      <c r="A2548" s="57">
        <f>INDEX('3月'!$A$1:$E$301,ROW()-$B$11+2,1)</f>
        <v>0</v>
      </c>
      <c r="B2548" s="55" t="str">
        <f>INDEX('3月'!$A$1:$E$301,ROW()-$B$11+2,2)&amp;IF(INDEX('3月'!$A$1:$E$301,ROW()-$B$11+2,3)="","","／"&amp;INDEX('3月'!$A$1:$E$301,ROW()-$B$11+2,3))</f>
        <v/>
      </c>
      <c r="C2548" s="57">
        <f>INDEX('3月'!$A$1:$E$301,ROW()-$B$11+2,4)</f>
        <v>0</v>
      </c>
      <c r="D2548" s="64">
        <f>INDEX('3月'!$A$1:$E$301,ROW()-$B$11+2,5)</f>
        <v>0</v>
      </c>
      <c r="E2548" s="65">
        <f>DATE(設定・集計!$B$2,INT(A2548/100),A2548-INT(A2548/100)*100)</f>
        <v>43799</v>
      </c>
      <c r="F2548" t="str">
        <f t="shared" si="78"/>
        <v/>
      </c>
      <c r="G2548" t="str">
        <f t="shared" si="79"/>
        <v/>
      </c>
    </row>
    <row r="2549" spans="1:7">
      <c r="A2549" s="57">
        <f>INDEX('3月'!$A$1:$E$301,ROW()-$B$11+2,1)</f>
        <v>0</v>
      </c>
      <c r="B2549" s="55" t="str">
        <f>INDEX('3月'!$A$1:$E$301,ROW()-$B$11+2,2)&amp;IF(INDEX('3月'!$A$1:$E$301,ROW()-$B$11+2,3)="","","／"&amp;INDEX('3月'!$A$1:$E$301,ROW()-$B$11+2,3))</f>
        <v/>
      </c>
      <c r="C2549" s="57">
        <f>INDEX('3月'!$A$1:$E$301,ROW()-$B$11+2,4)</f>
        <v>0</v>
      </c>
      <c r="D2549" s="64">
        <f>INDEX('3月'!$A$1:$E$301,ROW()-$B$11+2,5)</f>
        <v>0</v>
      </c>
      <c r="E2549" s="65">
        <f>DATE(設定・集計!$B$2,INT(A2549/100),A2549-INT(A2549/100)*100)</f>
        <v>43799</v>
      </c>
      <c r="F2549" t="str">
        <f t="shared" si="78"/>
        <v/>
      </c>
      <c r="G2549" t="str">
        <f t="shared" si="79"/>
        <v/>
      </c>
    </row>
    <row r="2550" spans="1:7">
      <c r="A2550" s="57">
        <f>INDEX('3月'!$A$1:$E$301,ROW()-$B$11+2,1)</f>
        <v>0</v>
      </c>
      <c r="B2550" s="55" t="str">
        <f>INDEX('3月'!$A$1:$E$301,ROW()-$B$11+2,2)&amp;IF(INDEX('3月'!$A$1:$E$301,ROW()-$B$11+2,3)="","","／"&amp;INDEX('3月'!$A$1:$E$301,ROW()-$B$11+2,3))</f>
        <v/>
      </c>
      <c r="C2550" s="57">
        <f>INDEX('3月'!$A$1:$E$301,ROW()-$B$11+2,4)</f>
        <v>0</v>
      </c>
      <c r="D2550" s="64">
        <f>INDEX('3月'!$A$1:$E$301,ROW()-$B$11+2,5)</f>
        <v>0</v>
      </c>
      <c r="E2550" s="65">
        <f>DATE(設定・集計!$B$2,INT(A2550/100),A2550-INT(A2550/100)*100)</f>
        <v>43799</v>
      </c>
      <c r="F2550" t="str">
        <f t="shared" si="78"/>
        <v/>
      </c>
      <c r="G2550" t="str">
        <f t="shared" si="79"/>
        <v/>
      </c>
    </row>
    <row r="2551" spans="1:7">
      <c r="A2551" s="57">
        <f>INDEX('3月'!$A$1:$E$301,ROW()-$B$11+2,1)</f>
        <v>0</v>
      </c>
      <c r="B2551" s="55" t="str">
        <f>INDEX('3月'!$A$1:$E$301,ROW()-$B$11+2,2)&amp;IF(INDEX('3月'!$A$1:$E$301,ROW()-$B$11+2,3)="","","／"&amp;INDEX('3月'!$A$1:$E$301,ROW()-$B$11+2,3))</f>
        <v/>
      </c>
      <c r="C2551" s="57">
        <f>INDEX('3月'!$A$1:$E$301,ROW()-$B$11+2,4)</f>
        <v>0</v>
      </c>
      <c r="D2551" s="64">
        <f>INDEX('3月'!$A$1:$E$301,ROW()-$B$11+2,5)</f>
        <v>0</v>
      </c>
      <c r="E2551" s="65">
        <f>DATE(設定・集計!$B$2,INT(A2551/100),A2551-INT(A2551/100)*100)</f>
        <v>43799</v>
      </c>
      <c r="F2551" t="str">
        <f t="shared" si="78"/>
        <v/>
      </c>
      <c r="G2551" t="str">
        <f t="shared" si="79"/>
        <v/>
      </c>
    </row>
    <row r="2552" spans="1:7">
      <c r="A2552" s="57">
        <f>INDEX('3月'!$A$1:$E$301,ROW()-$B$11+2,1)</f>
        <v>0</v>
      </c>
      <c r="B2552" s="55" t="str">
        <f>INDEX('3月'!$A$1:$E$301,ROW()-$B$11+2,2)&amp;IF(INDEX('3月'!$A$1:$E$301,ROW()-$B$11+2,3)="","","／"&amp;INDEX('3月'!$A$1:$E$301,ROW()-$B$11+2,3))</f>
        <v/>
      </c>
      <c r="C2552" s="57">
        <f>INDEX('3月'!$A$1:$E$301,ROW()-$B$11+2,4)</f>
        <v>0</v>
      </c>
      <c r="D2552" s="64">
        <f>INDEX('3月'!$A$1:$E$301,ROW()-$B$11+2,5)</f>
        <v>0</v>
      </c>
      <c r="E2552" s="65">
        <f>DATE(設定・集計!$B$2,INT(A2552/100),A2552-INT(A2552/100)*100)</f>
        <v>43799</v>
      </c>
      <c r="F2552" t="str">
        <f t="shared" si="78"/>
        <v/>
      </c>
      <c r="G2552" t="str">
        <f t="shared" si="79"/>
        <v/>
      </c>
    </row>
    <row r="2553" spans="1:7">
      <c r="A2553" s="57">
        <f>INDEX('3月'!$A$1:$E$301,ROW()-$B$11+2,1)</f>
        <v>0</v>
      </c>
      <c r="B2553" s="55" t="str">
        <f>INDEX('3月'!$A$1:$E$301,ROW()-$B$11+2,2)&amp;IF(INDEX('3月'!$A$1:$E$301,ROW()-$B$11+2,3)="","","／"&amp;INDEX('3月'!$A$1:$E$301,ROW()-$B$11+2,3))</f>
        <v/>
      </c>
      <c r="C2553" s="57">
        <f>INDEX('3月'!$A$1:$E$301,ROW()-$B$11+2,4)</f>
        <v>0</v>
      </c>
      <c r="D2553" s="64">
        <f>INDEX('3月'!$A$1:$E$301,ROW()-$B$11+2,5)</f>
        <v>0</v>
      </c>
      <c r="E2553" s="65">
        <f>DATE(設定・集計!$B$2,INT(A2553/100),A2553-INT(A2553/100)*100)</f>
        <v>43799</v>
      </c>
      <c r="F2553" t="str">
        <f t="shared" si="78"/>
        <v/>
      </c>
      <c r="G2553" t="str">
        <f t="shared" si="79"/>
        <v/>
      </c>
    </row>
    <row r="2554" spans="1:7">
      <c r="A2554" s="57">
        <f>INDEX('3月'!$A$1:$E$301,ROW()-$B$11+2,1)</f>
        <v>0</v>
      </c>
      <c r="B2554" s="55" t="str">
        <f>INDEX('3月'!$A$1:$E$301,ROW()-$B$11+2,2)&amp;IF(INDEX('3月'!$A$1:$E$301,ROW()-$B$11+2,3)="","","／"&amp;INDEX('3月'!$A$1:$E$301,ROW()-$B$11+2,3))</f>
        <v/>
      </c>
      <c r="C2554" s="57">
        <f>INDEX('3月'!$A$1:$E$301,ROW()-$B$11+2,4)</f>
        <v>0</v>
      </c>
      <c r="D2554" s="64">
        <f>INDEX('3月'!$A$1:$E$301,ROW()-$B$11+2,5)</f>
        <v>0</v>
      </c>
      <c r="E2554" s="65">
        <f>DATE(設定・集計!$B$2,INT(A2554/100),A2554-INT(A2554/100)*100)</f>
        <v>43799</v>
      </c>
      <c r="F2554" t="str">
        <f t="shared" si="78"/>
        <v/>
      </c>
      <c r="G2554" t="str">
        <f t="shared" si="79"/>
        <v/>
      </c>
    </row>
    <row r="2555" spans="1:7">
      <c r="A2555" s="57">
        <f>INDEX('3月'!$A$1:$E$301,ROW()-$B$11+2,1)</f>
        <v>0</v>
      </c>
      <c r="B2555" s="55" t="str">
        <f>INDEX('3月'!$A$1:$E$301,ROW()-$B$11+2,2)&amp;IF(INDEX('3月'!$A$1:$E$301,ROW()-$B$11+2,3)="","","／"&amp;INDEX('3月'!$A$1:$E$301,ROW()-$B$11+2,3))</f>
        <v/>
      </c>
      <c r="C2555" s="57">
        <f>INDEX('3月'!$A$1:$E$301,ROW()-$B$11+2,4)</f>
        <v>0</v>
      </c>
      <c r="D2555" s="64">
        <f>INDEX('3月'!$A$1:$E$301,ROW()-$B$11+2,5)</f>
        <v>0</v>
      </c>
      <c r="E2555" s="65">
        <f>DATE(設定・集計!$B$2,INT(A2555/100),A2555-INT(A2555/100)*100)</f>
        <v>43799</v>
      </c>
      <c r="F2555" t="str">
        <f t="shared" ref="F2555:F2618" si="80">IF(A2555=0,"",A2555*10000+ROW())</f>
        <v/>
      </c>
      <c r="G2555" t="str">
        <f t="shared" si="79"/>
        <v/>
      </c>
    </row>
    <row r="2556" spans="1:7">
      <c r="A2556" s="57">
        <f>INDEX('3月'!$A$1:$E$301,ROW()-$B$11+2,1)</f>
        <v>0</v>
      </c>
      <c r="B2556" s="55" t="str">
        <f>INDEX('3月'!$A$1:$E$301,ROW()-$B$11+2,2)&amp;IF(INDEX('3月'!$A$1:$E$301,ROW()-$B$11+2,3)="","","／"&amp;INDEX('3月'!$A$1:$E$301,ROW()-$B$11+2,3))</f>
        <v/>
      </c>
      <c r="C2556" s="57">
        <f>INDEX('3月'!$A$1:$E$301,ROW()-$B$11+2,4)</f>
        <v>0</v>
      </c>
      <c r="D2556" s="64">
        <f>INDEX('3月'!$A$1:$E$301,ROW()-$B$11+2,5)</f>
        <v>0</v>
      </c>
      <c r="E2556" s="65">
        <f>DATE(設定・集計!$B$2,INT(A2556/100),A2556-INT(A2556/100)*100)</f>
        <v>43799</v>
      </c>
      <c r="F2556" t="str">
        <f t="shared" si="80"/>
        <v/>
      </c>
      <c r="G2556" t="str">
        <f t="shared" si="79"/>
        <v/>
      </c>
    </row>
    <row r="2557" spans="1:7">
      <c r="A2557" s="57">
        <f>INDEX('3月'!$A$1:$E$301,ROW()-$B$11+2,1)</f>
        <v>0</v>
      </c>
      <c r="B2557" s="55" t="str">
        <f>INDEX('3月'!$A$1:$E$301,ROW()-$B$11+2,2)&amp;IF(INDEX('3月'!$A$1:$E$301,ROW()-$B$11+2,3)="","","／"&amp;INDEX('3月'!$A$1:$E$301,ROW()-$B$11+2,3))</f>
        <v/>
      </c>
      <c r="C2557" s="57">
        <f>INDEX('3月'!$A$1:$E$301,ROW()-$B$11+2,4)</f>
        <v>0</v>
      </c>
      <c r="D2557" s="64">
        <f>INDEX('3月'!$A$1:$E$301,ROW()-$B$11+2,5)</f>
        <v>0</v>
      </c>
      <c r="E2557" s="65">
        <f>DATE(設定・集計!$B$2,INT(A2557/100),A2557-INT(A2557/100)*100)</f>
        <v>43799</v>
      </c>
      <c r="F2557" t="str">
        <f t="shared" si="80"/>
        <v/>
      </c>
      <c r="G2557" t="str">
        <f t="shared" si="79"/>
        <v/>
      </c>
    </row>
    <row r="2558" spans="1:7">
      <c r="A2558" s="57">
        <f>INDEX('3月'!$A$1:$E$301,ROW()-$B$11+2,1)</f>
        <v>0</v>
      </c>
      <c r="B2558" s="55" t="str">
        <f>INDEX('3月'!$A$1:$E$301,ROW()-$B$11+2,2)&amp;IF(INDEX('3月'!$A$1:$E$301,ROW()-$B$11+2,3)="","","／"&amp;INDEX('3月'!$A$1:$E$301,ROW()-$B$11+2,3))</f>
        <v/>
      </c>
      <c r="C2558" s="57">
        <f>INDEX('3月'!$A$1:$E$301,ROW()-$B$11+2,4)</f>
        <v>0</v>
      </c>
      <c r="D2558" s="64">
        <f>INDEX('3月'!$A$1:$E$301,ROW()-$B$11+2,5)</f>
        <v>0</v>
      </c>
      <c r="E2558" s="65">
        <f>DATE(設定・集計!$B$2,INT(A2558/100),A2558-INT(A2558/100)*100)</f>
        <v>43799</v>
      </c>
      <c r="F2558" t="str">
        <f t="shared" si="80"/>
        <v/>
      </c>
      <c r="G2558" t="str">
        <f t="shared" si="79"/>
        <v/>
      </c>
    </row>
    <row r="2559" spans="1:7">
      <c r="A2559" s="57">
        <f>INDEX('3月'!$A$1:$E$301,ROW()-$B$11+2,1)</f>
        <v>0</v>
      </c>
      <c r="B2559" s="55" t="str">
        <f>INDEX('3月'!$A$1:$E$301,ROW()-$B$11+2,2)&amp;IF(INDEX('3月'!$A$1:$E$301,ROW()-$B$11+2,3)="","","／"&amp;INDEX('3月'!$A$1:$E$301,ROW()-$B$11+2,3))</f>
        <v/>
      </c>
      <c r="C2559" s="57">
        <f>INDEX('3月'!$A$1:$E$301,ROW()-$B$11+2,4)</f>
        <v>0</v>
      </c>
      <c r="D2559" s="64">
        <f>INDEX('3月'!$A$1:$E$301,ROW()-$B$11+2,5)</f>
        <v>0</v>
      </c>
      <c r="E2559" s="65">
        <f>DATE(設定・集計!$B$2,INT(A2559/100),A2559-INT(A2559/100)*100)</f>
        <v>43799</v>
      </c>
      <c r="F2559" t="str">
        <f t="shared" si="80"/>
        <v/>
      </c>
      <c r="G2559" t="str">
        <f t="shared" si="79"/>
        <v/>
      </c>
    </row>
    <row r="2560" spans="1:7">
      <c r="A2560" s="57">
        <f>INDEX('3月'!$A$1:$E$301,ROW()-$B$11+2,1)</f>
        <v>0</v>
      </c>
      <c r="B2560" s="55" t="str">
        <f>INDEX('3月'!$A$1:$E$301,ROW()-$B$11+2,2)&amp;IF(INDEX('3月'!$A$1:$E$301,ROW()-$B$11+2,3)="","","／"&amp;INDEX('3月'!$A$1:$E$301,ROW()-$B$11+2,3))</f>
        <v/>
      </c>
      <c r="C2560" s="57">
        <f>INDEX('3月'!$A$1:$E$301,ROW()-$B$11+2,4)</f>
        <v>0</v>
      </c>
      <c r="D2560" s="64">
        <f>INDEX('3月'!$A$1:$E$301,ROW()-$B$11+2,5)</f>
        <v>0</v>
      </c>
      <c r="E2560" s="65">
        <f>DATE(設定・集計!$B$2,INT(A2560/100),A2560-INT(A2560/100)*100)</f>
        <v>43799</v>
      </c>
      <c r="F2560" t="str">
        <f t="shared" si="80"/>
        <v/>
      </c>
      <c r="G2560" t="str">
        <f t="shared" si="79"/>
        <v/>
      </c>
    </row>
    <row r="2561" spans="1:7">
      <c r="A2561" s="57">
        <f>INDEX('3月'!$A$1:$E$301,ROW()-$B$11+2,1)</f>
        <v>0</v>
      </c>
      <c r="B2561" s="55" t="str">
        <f>INDEX('3月'!$A$1:$E$301,ROW()-$B$11+2,2)&amp;IF(INDEX('3月'!$A$1:$E$301,ROW()-$B$11+2,3)="","","／"&amp;INDEX('3月'!$A$1:$E$301,ROW()-$B$11+2,3))</f>
        <v/>
      </c>
      <c r="C2561" s="57">
        <f>INDEX('3月'!$A$1:$E$301,ROW()-$B$11+2,4)</f>
        <v>0</v>
      </c>
      <c r="D2561" s="64">
        <f>INDEX('3月'!$A$1:$E$301,ROW()-$B$11+2,5)</f>
        <v>0</v>
      </c>
      <c r="E2561" s="65">
        <f>DATE(設定・集計!$B$2,INT(A2561/100),A2561-INT(A2561/100)*100)</f>
        <v>43799</v>
      </c>
      <c r="F2561" t="str">
        <f t="shared" si="80"/>
        <v/>
      </c>
      <c r="G2561" t="str">
        <f t="shared" si="79"/>
        <v/>
      </c>
    </row>
    <row r="2562" spans="1:7">
      <c r="A2562" s="57">
        <f>INDEX('3月'!$A$1:$E$301,ROW()-$B$11+2,1)</f>
        <v>0</v>
      </c>
      <c r="B2562" s="55" t="str">
        <f>INDEX('3月'!$A$1:$E$301,ROW()-$B$11+2,2)&amp;IF(INDEX('3月'!$A$1:$E$301,ROW()-$B$11+2,3)="","","／"&amp;INDEX('3月'!$A$1:$E$301,ROW()-$B$11+2,3))</f>
        <v/>
      </c>
      <c r="C2562" s="57">
        <f>INDEX('3月'!$A$1:$E$301,ROW()-$B$11+2,4)</f>
        <v>0</v>
      </c>
      <c r="D2562" s="64">
        <f>INDEX('3月'!$A$1:$E$301,ROW()-$B$11+2,5)</f>
        <v>0</v>
      </c>
      <c r="E2562" s="65">
        <f>DATE(設定・集計!$B$2,INT(A2562/100),A2562-INT(A2562/100)*100)</f>
        <v>43799</v>
      </c>
      <c r="F2562" t="str">
        <f t="shared" si="80"/>
        <v/>
      </c>
      <c r="G2562" t="str">
        <f t="shared" si="79"/>
        <v/>
      </c>
    </row>
    <row r="2563" spans="1:7">
      <c r="A2563" s="57">
        <f>INDEX('3月'!$A$1:$E$301,ROW()-$B$11+2,1)</f>
        <v>0</v>
      </c>
      <c r="B2563" s="55" t="str">
        <f>INDEX('3月'!$A$1:$E$301,ROW()-$B$11+2,2)&amp;IF(INDEX('3月'!$A$1:$E$301,ROW()-$B$11+2,3)="","","／"&amp;INDEX('3月'!$A$1:$E$301,ROW()-$B$11+2,3))</f>
        <v/>
      </c>
      <c r="C2563" s="57">
        <f>INDEX('3月'!$A$1:$E$301,ROW()-$B$11+2,4)</f>
        <v>0</v>
      </c>
      <c r="D2563" s="64">
        <f>INDEX('3月'!$A$1:$E$301,ROW()-$B$11+2,5)</f>
        <v>0</v>
      </c>
      <c r="E2563" s="65">
        <f>DATE(設定・集計!$B$2,INT(A2563/100),A2563-INT(A2563/100)*100)</f>
        <v>43799</v>
      </c>
      <c r="F2563" t="str">
        <f t="shared" si="80"/>
        <v/>
      </c>
      <c r="G2563" t="str">
        <f t="shared" si="79"/>
        <v/>
      </c>
    </row>
    <row r="2564" spans="1:7">
      <c r="A2564" s="57">
        <f>INDEX('3月'!$A$1:$E$301,ROW()-$B$11+2,1)</f>
        <v>0</v>
      </c>
      <c r="B2564" s="55" t="str">
        <f>INDEX('3月'!$A$1:$E$301,ROW()-$B$11+2,2)&amp;IF(INDEX('3月'!$A$1:$E$301,ROW()-$B$11+2,3)="","","／"&amp;INDEX('3月'!$A$1:$E$301,ROW()-$B$11+2,3))</f>
        <v/>
      </c>
      <c r="C2564" s="57">
        <f>INDEX('3月'!$A$1:$E$301,ROW()-$B$11+2,4)</f>
        <v>0</v>
      </c>
      <c r="D2564" s="64">
        <f>INDEX('3月'!$A$1:$E$301,ROW()-$B$11+2,5)</f>
        <v>0</v>
      </c>
      <c r="E2564" s="65">
        <f>DATE(設定・集計!$B$2,INT(A2564/100),A2564-INT(A2564/100)*100)</f>
        <v>43799</v>
      </c>
      <c r="F2564" t="str">
        <f t="shared" si="80"/>
        <v/>
      </c>
      <c r="G2564" t="str">
        <f t="shared" si="79"/>
        <v/>
      </c>
    </row>
    <row r="2565" spans="1:7">
      <c r="A2565" s="57">
        <f>INDEX('3月'!$A$1:$E$301,ROW()-$B$11+2,1)</f>
        <v>0</v>
      </c>
      <c r="B2565" s="55" t="str">
        <f>INDEX('3月'!$A$1:$E$301,ROW()-$B$11+2,2)&amp;IF(INDEX('3月'!$A$1:$E$301,ROW()-$B$11+2,3)="","","／"&amp;INDEX('3月'!$A$1:$E$301,ROW()-$B$11+2,3))</f>
        <v/>
      </c>
      <c r="C2565" s="57">
        <f>INDEX('3月'!$A$1:$E$301,ROW()-$B$11+2,4)</f>
        <v>0</v>
      </c>
      <c r="D2565" s="64">
        <f>INDEX('3月'!$A$1:$E$301,ROW()-$B$11+2,5)</f>
        <v>0</v>
      </c>
      <c r="E2565" s="65">
        <f>DATE(設定・集計!$B$2,INT(A2565/100),A2565-INT(A2565/100)*100)</f>
        <v>43799</v>
      </c>
      <c r="F2565" t="str">
        <f t="shared" si="80"/>
        <v/>
      </c>
      <c r="G2565" t="str">
        <f t="shared" si="79"/>
        <v/>
      </c>
    </row>
    <row r="2566" spans="1:7">
      <c r="A2566" s="57">
        <f>INDEX('3月'!$A$1:$E$301,ROW()-$B$11+2,1)</f>
        <v>0</v>
      </c>
      <c r="B2566" s="55" t="str">
        <f>INDEX('3月'!$A$1:$E$301,ROW()-$B$11+2,2)&amp;IF(INDEX('3月'!$A$1:$E$301,ROW()-$B$11+2,3)="","","／"&amp;INDEX('3月'!$A$1:$E$301,ROW()-$B$11+2,3))</f>
        <v/>
      </c>
      <c r="C2566" s="57">
        <f>INDEX('3月'!$A$1:$E$301,ROW()-$B$11+2,4)</f>
        <v>0</v>
      </c>
      <c r="D2566" s="64">
        <f>INDEX('3月'!$A$1:$E$301,ROW()-$B$11+2,5)</f>
        <v>0</v>
      </c>
      <c r="E2566" s="65">
        <f>DATE(設定・集計!$B$2,INT(A2566/100),A2566-INT(A2566/100)*100)</f>
        <v>43799</v>
      </c>
      <c r="F2566" t="str">
        <f t="shared" si="80"/>
        <v/>
      </c>
      <c r="G2566" t="str">
        <f t="shared" si="79"/>
        <v/>
      </c>
    </row>
    <row r="2567" spans="1:7">
      <c r="A2567" s="57">
        <f>INDEX('3月'!$A$1:$E$301,ROW()-$B$11+2,1)</f>
        <v>0</v>
      </c>
      <c r="B2567" s="55" t="str">
        <f>INDEX('3月'!$A$1:$E$301,ROW()-$B$11+2,2)&amp;IF(INDEX('3月'!$A$1:$E$301,ROW()-$B$11+2,3)="","","／"&amp;INDEX('3月'!$A$1:$E$301,ROW()-$B$11+2,3))</f>
        <v/>
      </c>
      <c r="C2567" s="57">
        <f>INDEX('3月'!$A$1:$E$301,ROW()-$B$11+2,4)</f>
        <v>0</v>
      </c>
      <c r="D2567" s="64">
        <f>INDEX('3月'!$A$1:$E$301,ROW()-$B$11+2,5)</f>
        <v>0</v>
      </c>
      <c r="E2567" s="65">
        <f>DATE(設定・集計!$B$2,INT(A2567/100),A2567-INT(A2567/100)*100)</f>
        <v>43799</v>
      </c>
      <c r="F2567" t="str">
        <f t="shared" si="80"/>
        <v/>
      </c>
      <c r="G2567" t="str">
        <f t="shared" si="79"/>
        <v/>
      </c>
    </row>
    <row r="2568" spans="1:7">
      <c r="A2568" s="57">
        <f>INDEX('3月'!$A$1:$E$301,ROW()-$B$11+2,1)</f>
        <v>0</v>
      </c>
      <c r="B2568" s="55" t="str">
        <f>INDEX('3月'!$A$1:$E$301,ROW()-$B$11+2,2)&amp;IF(INDEX('3月'!$A$1:$E$301,ROW()-$B$11+2,3)="","","／"&amp;INDEX('3月'!$A$1:$E$301,ROW()-$B$11+2,3))</f>
        <v/>
      </c>
      <c r="C2568" s="57">
        <f>INDEX('3月'!$A$1:$E$301,ROW()-$B$11+2,4)</f>
        <v>0</v>
      </c>
      <c r="D2568" s="64">
        <f>INDEX('3月'!$A$1:$E$301,ROW()-$B$11+2,5)</f>
        <v>0</v>
      </c>
      <c r="E2568" s="65">
        <f>DATE(設定・集計!$B$2,INT(A2568/100),A2568-INT(A2568/100)*100)</f>
        <v>43799</v>
      </c>
      <c r="F2568" t="str">
        <f t="shared" si="80"/>
        <v/>
      </c>
      <c r="G2568" t="str">
        <f t="shared" si="79"/>
        <v/>
      </c>
    </row>
    <row r="2569" spans="1:7">
      <c r="A2569" s="57">
        <f>INDEX('3月'!$A$1:$E$301,ROW()-$B$11+2,1)</f>
        <v>0</v>
      </c>
      <c r="B2569" s="55" t="str">
        <f>INDEX('3月'!$A$1:$E$301,ROW()-$B$11+2,2)&amp;IF(INDEX('3月'!$A$1:$E$301,ROW()-$B$11+2,3)="","","／"&amp;INDEX('3月'!$A$1:$E$301,ROW()-$B$11+2,3))</f>
        <v/>
      </c>
      <c r="C2569" s="57">
        <f>INDEX('3月'!$A$1:$E$301,ROW()-$B$11+2,4)</f>
        <v>0</v>
      </c>
      <c r="D2569" s="64">
        <f>INDEX('3月'!$A$1:$E$301,ROW()-$B$11+2,5)</f>
        <v>0</v>
      </c>
      <c r="E2569" s="65">
        <f>DATE(設定・集計!$B$2,INT(A2569/100),A2569-INT(A2569/100)*100)</f>
        <v>43799</v>
      </c>
      <c r="F2569" t="str">
        <f t="shared" si="80"/>
        <v/>
      </c>
      <c r="G2569" t="str">
        <f t="shared" si="79"/>
        <v/>
      </c>
    </row>
    <row r="2570" spans="1:7">
      <c r="A2570" s="57">
        <f>INDEX('3月'!$A$1:$E$301,ROW()-$B$11+2,1)</f>
        <v>0</v>
      </c>
      <c r="B2570" s="55" t="str">
        <f>INDEX('3月'!$A$1:$E$301,ROW()-$B$11+2,2)&amp;IF(INDEX('3月'!$A$1:$E$301,ROW()-$B$11+2,3)="","","／"&amp;INDEX('3月'!$A$1:$E$301,ROW()-$B$11+2,3))</f>
        <v/>
      </c>
      <c r="C2570" s="57">
        <f>INDEX('3月'!$A$1:$E$301,ROW()-$B$11+2,4)</f>
        <v>0</v>
      </c>
      <c r="D2570" s="64">
        <f>INDEX('3月'!$A$1:$E$301,ROW()-$B$11+2,5)</f>
        <v>0</v>
      </c>
      <c r="E2570" s="65">
        <f>DATE(設定・集計!$B$2,INT(A2570/100),A2570-INT(A2570/100)*100)</f>
        <v>43799</v>
      </c>
      <c r="F2570" t="str">
        <f t="shared" si="80"/>
        <v/>
      </c>
      <c r="G2570" t="str">
        <f t="shared" si="79"/>
        <v/>
      </c>
    </row>
    <row r="2571" spans="1:7">
      <c r="A2571" s="57">
        <f>INDEX('3月'!$A$1:$E$301,ROW()-$B$11+2,1)</f>
        <v>0</v>
      </c>
      <c r="B2571" s="55" t="str">
        <f>INDEX('3月'!$A$1:$E$301,ROW()-$B$11+2,2)&amp;IF(INDEX('3月'!$A$1:$E$301,ROW()-$B$11+2,3)="","","／"&amp;INDEX('3月'!$A$1:$E$301,ROW()-$B$11+2,3))</f>
        <v/>
      </c>
      <c r="C2571" s="57">
        <f>INDEX('3月'!$A$1:$E$301,ROW()-$B$11+2,4)</f>
        <v>0</v>
      </c>
      <c r="D2571" s="64">
        <f>INDEX('3月'!$A$1:$E$301,ROW()-$B$11+2,5)</f>
        <v>0</v>
      </c>
      <c r="E2571" s="65">
        <f>DATE(設定・集計!$B$2,INT(A2571/100),A2571-INT(A2571/100)*100)</f>
        <v>43799</v>
      </c>
      <c r="F2571" t="str">
        <f t="shared" si="80"/>
        <v/>
      </c>
      <c r="G2571" t="str">
        <f t="shared" si="79"/>
        <v/>
      </c>
    </row>
    <row r="2572" spans="1:7">
      <c r="A2572" s="57">
        <f>INDEX('3月'!$A$1:$E$301,ROW()-$B$11+2,1)</f>
        <v>0</v>
      </c>
      <c r="B2572" s="55" t="str">
        <f>INDEX('3月'!$A$1:$E$301,ROW()-$B$11+2,2)&amp;IF(INDEX('3月'!$A$1:$E$301,ROW()-$B$11+2,3)="","","／"&amp;INDEX('3月'!$A$1:$E$301,ROW()-$B$11+2,3))</f>
        <v/>
      </c>
      <c r="C2572" s="57">
        <f>INDEX('3月'!$A$1:$E$301,ROW()-$B$11+2,4)</f>
        <v>0</v>
      </c>
      <c r="D2572" s="64">
        <f>INDEX('3月'!$A$1:$E$301,ROW()-$B$11+2,5)</f>
        <v>0</v>
      </c>
      <c r="E2572" s="65">
        <f>DATE(設定・集計!$B$2,INT(A2572/100),A2572-INT(A2572/100)*100)</f>
        <v>43799</v>
      </c>
      <c r="F2572" t="str">
        <f t="shared" si="80"/>
        <v/>
      </c>
      <c r="G2572" t="str">
        <f t="shared" si="79"/>
        <v/>
      </c>
    </row>
    <row r="2573" spans="1:7">
      <c r="A2573" s="57">
        <f>INDEX('3月'!$A$1:$E$301,ROW()-$B$11+2,1)</f>
        <v>0</v>
      </c>
      <c r="B2573" s="55" t="str">
        <f>INDEX('3月'!$A$1:$E$301,ROW()-$B$11+2,2)&amp;IF(INDEX('3月'!$A$1:$E$301,ROW()-$B$11+2,3)="","","／"&amp;INDEX('3月'!$A$1:$E$301,ROW()-$B$11+2,3))</f>
        <v/>
      </c>
      <c r="C2573" s="57">
        <f>INDEX('3月'!$A$1:$E$301,ROW()-$B$11+2,4)</f>
        <v>0</v>
      </c>
      <c r="D2573" s="64">
        <f>INDEX('3月'!$A$1:$E$301,ROW()-$B$11+2,5)</f>
        <v>0</v>
      </c>
      <c r="E2573" s="65">
        <f>DATE(設定・集計!$B$2,INT(A2573/100),A2573-INT(A2573/100)*100)</f>
        <v>43799</v>
      </c>
      <c r="F2573" t="str">
        <f t="shared" si="80"/>
        <v/>
      </c>
      <c r="G2573" t="str">
        <f t="shared" si="79"/>
        <v/>
      </c>
    </row>
    <row r="2574" spans="1:7">
      <c r="A2574" s="57">
        <f>INDEX('3月'!$A$1:$E$301,ROW()-$B$11+2,1)</f>
        <v>0</v>
      </c>
      <c r="B2574" s="55" t="str">
        <f>INDEX('3月'!$A$1:$E$301,ROW()-$B$11+2,2)&amp;IF(INDEX('3月'!$A$1:$E$301,ROW()-$B$11+2,3)="","","／"&amp;INDEX('3月'!$A$1:$E$301,ROW()-$B$11+2,3))</f>
        <v/>
      </c>
      <c r="C2574" s="57">
        <f>INDEX('3月'!$A$1:$E$301,ROW()-$B$11+2,4)</f>
        <v>0</v>
      </c>
      <c r="D2574" s="64">
        <f>INDEX('3月'!$A$1:$E$301,ROW()-$B$11+2,5)</f>
        <v>0</v>
      </c>
      <c r="E2574" s="65">
        <f>DATE(設定・集計!$B$2,INT(A2574/100),A2574-INT(A2574/100)*100)</f>
        <v>43799</v>
      </c>
      <c r="F2574" t="str">
        <f t="shared" si="80"/>
        <v/>
      </c>
      <c r="G2574" t="str">
        <f t="shared" si="79"/>
        <v/>
      </c>
    </row>
    <row r="2575" spans="1:7">
      <c r="A2575" s="57">
        <f>INDEX('3月'!$A$1:$E$301,ROW()-$B$11+2,1)</f>
        <v>0</v>
      </c>
      <c r="B2575" s="55" t="str">
        <f>INDEX('3月'!$A$1:$E$301,ROW()-$B$11+2,2)&amp;IF(INDEX('3月'!$A$1:$E$301,ROW()-$B$11+2,3)="","","／"&amp;INDEX('3月'!$A$1:$E$301,ROW()-$B$11+2,3))</f>
        <v/>
      </c>
      <c r="C2575" s="57">
        <f>INDEX('3月'!$A$1:$E$301,ROW()-$B$11+2,4)</f>
        <v>0</v>
      </c>
      <c r="D2575" s="64">
        <f>INDEX('3月'!$A$1:$E$301,ROW()-$B$11+2,5)</f>
        <v>0</v>
      </c>
      <c r="E2575" s="65">
        <f>DATE(設定・集計!$B$2,INT(A2575/100),A2575-INT(A2575/100)*100)</f>
        <v>43799</v>
      </c>
      <c r="F2575" t="str">
        <f t="shared" si="80"/>
        <v/>
      </c>
      <c r="G2575" t="str">
        <f t="shared" si="79"/>
        <v/>
      </c>
    </row>
    <row r="2576" spans="1:7">
      <c r="A2576" s="57">
        <f>INDEX('3月'!$A$1:$E$301,ROW()-$B$11+2,1)</f>
        <v>0</v>
      </c>
      <c r="B2576" s="55" t="str">
        <f>INDEX('3月'!$A$1:$E$301,ROW()-$B$11+2,2)&amp;IF(INDEX('3月'!$A$1:$E$301,ROW()-$B$11+2,3)="","","／"&amp;INDEX('3月'!$A$1:$E$301,ROW()-$B$11+2,3))</f>
        <v/>
      </c>
      <c r="C2576" s="57">
        <f>INDEX('3月'!$A$1:$E$301,ROW()-$B$11+2,4)</f>
        <v>0</v>
      </c>
      <c r="D2576" s="64">
        <f>INDEX('3月'!$A$1:$E$301,ROW()-$B$11+2,5)</f>
        <v>0</v>
      </c>
      <c r="E2576" s="65">
        <f>DATE(設定・集計!$B$2,INT(A2576/100),A2576-INT(A2576/100)*100)</f>
        <v>43799</v>
      </c>
      <c r="F2576" t="str">
        <f t="shared" si="80"/>
        <v/>
      </c>
      <c r="G2576" t="str">
        <f t="shared" si="79"/>
        <v/>
      </c>
    </row>
    <row r="2577" spans="1:7">
      <c r="A2577" s="57">
        <f>INDEX('3月'!$A$1:$E$301,ROW()-$B$11+2,1)</f>
        <v>0</v>
      </c>
      <c r="B2577" s="55" t="str">
        <f>INDEX('3月'!$A$1:$E$301,ROW()-$B$11+2,2)&amp;IF(INDEX('3月'!$A$1:$E$301,ROW()-$B$11+2,3)="","","／"&amp;INDEX('3月'!$A$1:$E$301,ROW()-$B$11+2,3))</f>
        <v/>
      </c>
      <c r="C2577" s="57">
        <f>INDEX('3月'!$A$1:$E$301,ROW()-$B$11+2,4)</f>
        <v>0</v>
      </c>
      <c r="D2577" s="64">
        <f>INDEX('3月'!$A$1:$E$301,ROW()-$B$11+2,5)</f>
        <v>0</v>
      </c>
      <c r="E2577" s="65">
        <f>DATE(設定・集計!$B$2,INT(A2577/100),A2577-INT(A2577/100)*100)</f>
        <v>43799</v>
      </c>
      <c r="F2577" t="str">
        <f t="shared" si="80"/>
        <v/>
      </c>
      <c r="G2577" t="str">
        <f t="shared" si="79"/>
        <v/>
      </c>
    </row>
    <row r="2578" spans="1:7">
      <c r="A2578" s="57">
        <f>INDEX('3月'!$A$1:$E$301,ROW()-$B$11+2,1)</f>
        <v>0</v>
      </c>
      <c r="B2578" s="55" t="str">
        <f>INDEX('3月'!$A$1:$E$301,ROW()-$B$11+2,2)&amp;IF(INDEX('3月'!$A$1:$E$301,ROW()-$B$11+2,3)="","","／"&amp;INDEX('3月'!$A$1:$E$301,ROW()-$B$11+2,3))</f>
        <v/>
      </c>
      <c r="C2578" s="57">
        <f>INDEX('3月'!$A$1:$E$301,ROW()-$B$11+2,4)</f>
        <v>0</v>
      </c>
      <c r="D2578" s="64">
        <f>INDEX('3月'!$A$1:$E$301,ROW()-$B$11+2,5)</f>
        <v>0</v>
      </c>
      <c r="E2578" s="65">
        <f>DATE(設定・集計!$B$2,INT(A2578/100),A2578-INT(A2578/100)*100)</f>
        <v>43799</v>
      </c>
      <c r="F2578" t="str">
        <f t="shared" si="80"/>
        <v/>
      </c>
      <c r="G2578" t="str">
        <f t="shared" si="79"/>
        <v/>
      </c>
    </row>
    <row r="2579" spans="1:7">
      <c r="A2579" s="57">
        <f>INDEX('3月'!$A$1:$E$301,ROW()-$B$11+2,1)</f>
        <v>0</v>
      </c>
      <c r="B2579" s="55" t="str">
        <f>INDEX('3月'!$A$1:$E$301,ROW()-$B$11+2,2)&amp;IF(INDEX('3月'!$A$1:$E$301,ROW()-$B$11+2,3)="","","／"&amp;INDEX('3月'!$A$1:$E$301,ROW()-$B$11+2,3))</f>
        <v/>
      </c>
      <c r="C2579" s="57">
        <f>INDEX('3月'!$A$1:$E$301,ROW()-$B$11+2,4)</f>
        <v>0</v>
      </c>
      <c r="D2579" s="64">
        <f>INDEX('3月'!$A$1:$E$301,ROW()-$B$11+2,5)</f>
        <v>0</v>
      </c>
      <c r="E2579" s="65">
        <f>DATE(設定・集計!$B$2,INT(A2579/100),A2579-INT(A2579/100)*100)</f>
        <v>43799</v>
      </c>
      <c r="F2579" t="str">
        <f t="shared" si="80"/>
        <v/>
      </c>
      <c r="G2579" t="str">
        <f t="shared" si="79"/>
        <v/>
      </c>
    </row>
    <row r="2580" spans="1:7">
      <c r="A2580" s="57">
        <f>INDEX('3月'!$A$1:$E$301,ROW()-$B$11+2,1)</f>
        <v>0</v>
      </c>
      <c r="B2580" s="55" t="str">
        <f>INDEX('3月'!$A$1:$E$301,ROW()-$B$11+2,2)&amp;IF(INDEX('3月'!$A$1:$E$301,ROW()-$B$11+2,3)="","","／"&amp;INDEX('3月'!$A$1:$E$301,ROW()-$B$11+2,3))</f>
        <v/>
      </c>
      <c r="C2580" s="57">
        <f>INDEX('3月'!$A$1:$E$301,ROW()-$B$11+2,4)</f>
        <v>0</v>
      </c>
      <c r="D2580" s="64">
        <f>INDEX('3月'!$A$1:$E$301,ROW()-$B$11+2,5)</f>
        <v>0</v>
      </c>
      <c r="E2580" s="65">
        <f>DATE(設定・集計!$B$2,INT(A2580/100),A2580-INT(A2580/100)*100)</f>
        <v>43799</v>
      </c>
      <c r="F2580" t="str">
        <f t="shared" si="80"/>
        <v/>
      </c>
      <c r="G2580" t="str">
        <f t="shared" si="79"/>
        <v/>
      </c>
    </row>
    <row r="2581" spans="1:7">
      <c r="A2581" s="57">
        <f>INDEX('3月'!$A$1:$E$301,ROW()-$B$11+2,1)</f>
        <v>0</v>
      </c>
      <c r="B2581" s="55" t="str">
        <f>INDEX('3月'!$A$1:$E$301,ROW()-$B$11+2,2)&amp;IF(INDEX('3月'!$A$1:$E$301,ROW()-$B$11+2,3)="","","／"&amp;INDEX('3月'!$A$1:$E$301,ROW()-$B$11+2,3))</f>
        <v/>
      </c>
      <c r="C2581" s="57">
        <f>INDEX('3月'!$A$1:$E$301,ROW()-$B$11+2,4)</f>
        <v>0</v>
      </c>
      <c r="D2581" s="64">
        <f>INDEX('3月'!$A$1:$E$301,ROW()-$B$11+2,5)</f>
        <v>0</v>
      </c>
      <c r="E2581" s="65">
        <f>DATE(設定・集計!$B$2,INT(A2581/100),A2581-INT(A2581/100)*100)</f>
        <v>43799</v>
      </c>
      <c r="F2581" t="str">
        <f t="shared" si="80"/>
        <v/>
      </c>
      <c r="G2581" t="str">
        <f t="shared" si="79"/>
        <v/>
      </c>
    </row>
    <row r="2582" spans="1:7">
      <c r="A2582" s="57">
        <f>INDEX('3月'!$A$1:$E$301,ROW()-$B$11+2,1)</f>
        <v>0</v>
      </c>
      <c r="B2582" s="55" t="str">
        <f>INDEX('3月'!$A$1:$E$301,ROW()-$B$11+2,2)&amp;IF(INDEX('3月'!$A$1:$E$301,ROW()-$B$11+2,3)="","","／"&amp;INDEX('3月'!$A$1:$E$301,ROW()-$B$11+2,3))</f>
        <v/>
      </c>
      <c r="C2582" s="57">
        <f>INDEX('3月'!$A$1:$E$301,ROW()-$B$11+2,4)</f>
        <v>0</v>
      </c>
      <c r="D2582" s="64">
        <f>INDEX('3月'!$A$1:$E$301,ROW()-$B$11+2,5)</f>
        <v>0</v>
      </c>
      <c r="E2582" s="65">
        <f>DATE(設定・集計!$B$2,INT(A2582/100),A2582-INT(A2582/100)*100)</f>
        <v>43799</v>
      </c>
      <c r="F2582" t="str">
        <f t="shared" si="80"/>
        <v/>
      </c>
      <c r="G2582" t="str">
        <f t="shared" si="79"/>
        <v/>
      </c>
    </row>
    <row r="2583" spans="1:7">
      <c r="A2583" s="57">
        <f>INDEX('3月'!$A$1:$E$301,ROW()-$B$11+2,1)</f>
        <v>0</v>
      </c>
      <c r="B2583" s="55" t="str">
        <f>INDEX('3月'!$A$1:$E$301,ROW()-$B$11+2,2)&amp;IF(INDEX('3月'!$A$1:$E$301,ROW()-$B$11+2,3)="","","／"&amp;INDEX('3月'!$A$1:$E$301,ROW()-$B$11+2,3))</f>
        <v/>
      </c>
      <c r="C2583" s="57">
        <f>INDEX('3月'!$A$1:$E$301,ROW()-$B$11+2,4)</f>
        <v>0</v>
      </c>
      <c r="D2583" s="64">
        <f>INDEX('3月'!$A$1:$E$301,ROW()-$B$11+2,5)</f>
        <v>0</v>
      </c>
      <c r="E2583" s="65">
        <f>DATE(設定・集計!$B$2,INT(A2583/100),A2583-INT(A2583/100)*100)</f>
        <v>43799</v>
      </c>
      <c r="F2583" t="str">
        <f t="shared" si="80"/>
        <v/>
      </c>
      <c r="G2583" t="str">
        <f t="shared" si="79"/>
        <v/>
      </c>
    </row>
    <row r="2584" spans="1:7">
      <c r="A2584" s="57">
        <f>INDEX('3月'!$A$1:$E$301,ROW()-$B$11+2,1)</f>
        <v>0</v>
      </c>
      <c r="B2584" s="55" t="str">
        <f>INDEX('3月'!$A$1:$E$301,ROW()-$B$11+2,2)&amp;IF(INDEX('3月'!$A$1:$E$301,ROW()-$B$11+2,3)="","","／"&amp;INDEX('3月'!$A$1:$E$301,ROW()-$B$11+2,3))</f>
        <v/>
      </c>
      <c r="C2584" s="57">
        <f>INDEX('3月'!$A$1:$E$301,ROW()-$B$11+2,4)</f>
        <v>0</v>
      </c>
      <c r="D2584" s="64">
        <f>INDEX('3月'!$A$1:$E$301,ROW()-$B$11+2,5)</f>
        <v>0</v>
      </c>
      <c r="E2584" s="65">
        <f>DATE(設定・集計!$B$2,INT(A2584/100),A2584-INT(A2584/100)*100)</f>
        <v>43799</v>
      </c>
      <c r="F2584" t="str">
        <f t="shared" si="80"/>
        <v/>
      </c>
      <c r="G2584" t="str">
        <f t="shared" si="79"/>
        <v/>
      </c>
    </row>
    <row r="2585" spans="1:7">
      <c r="A2585" s="57">
        <f>INDEX('3月'!$A$1:$E$301,ROW()-$B$11+2,1)</f>
        <v>0</v>
      </c>
      <c r="B2585" s="55" t="str">
        <f>INDEX('3月'!$A$1:$E$301,ROW()-$B$11+2,2)&amp;IF(INDEX('3月'!$A$1:$E$301,ROW()-$B$11+2,3)="","","／"&amp;INDEX('3月'!$A$1:$E$301,ROW()-$B$11+2,3))</f>
        <v/>
      </c>
      <c r="C2585" s="57">
        <f>INDEX('3月'!$A$1:$E$301,ROW()-$B$11+2,4)</f>
        <v>0</v>
      </c>
      <c r="D2585" s="64">
        <f>INDEX('3月'!$A$1:$E$301,ROW()-$B$11+2,5)</f>
        <v>0</v>
      </c>
      <c r="E2585" s="65">
        <f>DATE(設定・集計!$B$2,INT(A2585/100),A2585-INT(A2585/100)*100)</f>
        <v>43799</v>
      </c>
      <c r="F2585" t="str">
        <f t="shared" si="80"/>
        <v/>
      </c>
      <c r="G2585" t="str">
        <f t="shared" si="79"/>
        <v/>
      </c>
    </row>
    <row r="2586" spans="1:7">
      <c r="A2586" s="57">
        <f>INDEX('3月'!$A$1:$E$301,ROW()-$B$11+2,1)</f>
        <v>0</v>
      </c>
      <c r="B2586" s="55" t="str">
        <f>INDEX('3月'!$A$1:$E$301,ROW()-$B$11+2,2)&amp;IF(INDEX('3月'!$A$1:$E$301,ROW()-$B$11+2,3)="","","／"&amp;INDEX('3月'!$A$1:$E$301,ROW()-$B$11+2,3))</f>
        <v/>
      </c>
      <c r="C2586" s="57">
        <f>INDEX('3月'!$A$1:$E$301,ROW()-$B$11+2,4)</f>
        <v>0</v>
      </c>
      <c r="D2586" s="64">
        <f>INDEX('3月'!$A$1:$E$301,ROW()-$B$11+2,5)</f>
        <v>0</v>
      </c>
      <c r="E2586" s="65">
        <f>DATE(設定・集計!$B$2,INT(A2586/100),A2586-INT(A2586/100)*100)</f>
        <v>43799</v>
      </c>
      <c r="F2586" t="str">
        <f t="shared" si="80"/>
        <v/>
      </c>
      <c r="G2586" t="str">
        <f t="shared" si="79"/>
        <v/>
      </c>
    </row>
    <row r="2587" spans="1:7">
      <c r="A2587" s="57">
        <f>INDEX('3月'!$A$1:$E$301,ROW()-$B$11+2,1)</f>
        <v>0</v>
      </c>
      <c r="B2587" s="55" t="str">
        <f>INDEX('3月'!$A$1:$E$301,ROW()-$B$11+2,2)&amp;IF(INDEX('3月'!$A$1:$E$301,ROW()-$B$11+2,3)="","","／"&amp;INDEX('3月'!$A$1:$E$301,ROW()-$B$11+2,3))</f>
        <v/>
      </c>
      <c r="C2587" s="57">
        <f>INDEX('3月'!$A$1:$E$301,ROW()-$B$11+2,4)</f>
        <v>0</v>
      </c>
      <c r="D2587" s="64">
        <f>INDEX('3月'!$A$1:$E$301,ROW()-$B$11+2,5)</f>
        <v>0</v>
      </c>
      <c r="E2587" s="65">
        <f>DATE(設定・集計!$B$2,INT(A2587/100),A2587-INT(A2587/100)*100)</f>
        <v>43799</v>
      </c>
      <c r="F2587" t="str">
        <f t="shared" si="80"/>
        <v/>
      </c>
      <c r="G2587" t="str">
        <f t="shared" si="79"/>
        <v/>
      </c>
    </row>
    <row r="2588" spans="1:7">
      <c r="A2588" s="57">
        <f>INDEX('3月'!$A$1:$E$301,ROW()-$B$11+2,1)</f>
        <v>0</v>
      </c>
      <c r="B2588" s="55" t="str">
        <f>INDEX('3月'!$A$1:$E$301,ROW()-$B$11+2,2)&amp;IF(INDEX('3月'!$A$1:$E$301,ROW()-$B$11+2,3)="","","／"&amp;INDEX('3月'!$A$1:$E$301,ROW()-$B$11+2,3))</f>
        <v/>
      </c>
      <c r="C2588" s="57">
        <f>INDEX('3月'!$A$1:$E$301,ROW()-$B$11+2,4)</f>
        <v>0</v>
      </c>
      <c r="D2588" s="64">
        <f>INDEX('3月'!$A$1:$E$301,ROW()-$B$11+2,5)</f>
        <v>0</v>
      </c>
      <c r="E2588" s="65">
        <f>DATE(設定・集計!$B$2,INT(A2588/100),A2588-INT(A2588/100)*100)</f>
        <v>43799</v>
      </c>
      <c r="F2588" t="str">
        <f t="shared" si="80"/>
        <v/>
      </c>
      <c r="G2588" t="str">
        <f t="shared" si="79"/>
        <v/>
      </c>
    </row>
    <row r="2589" spans="1:7">
      <c r="A2589" s="57">
        <f>INDEX('3月'!$A$1:$E$301,ROW()-$B$11+2,1)</f>
        <v>0</v>
      </c>
      <c r="B2589" s="55" t="str">
        <f>INDEX('3月'!$A$1:$E$301,ROW()-$B$11+2,2)&amp;IF(INDEX('3月'!$A$1:$E$301,ROW()-$B$11+2,3)="","","／"&amp;INDEX('3月'!$A$1:$E$301,ROW()-$B$11+2,3))</f>
        <v/>
      </c>
      <c r="C2589" s="57">
        <f>INDEX('3月'!$A$1:$E$301,ROW()-$B$11+2,4)</f>
        <v>0</v>
      </c>
      <c r="D2589" s="64">
        <f>INDEX('3月'!$A$1:$E$301,ROW()-$B$11+2,5)</f>
        <v>0</v>
      </c>
      <c r="E2589" s="65">
        <f>DATE(設定・集計!$B$2,INT(A2589/100),A2589-INT(A2589/100)*100)</f>
        <v>43799</v>
      </c>
      <c r="F2589" t="str">
        <f t="shared" si="80"/>
        <v/>
      </c>
      <c r="G2589" t="str">
        <f t="shared" si="79"/>
        <v/>
      </c>
    </row>
    <row r="2590" spans="1:7">
      <c r="A2590" s="57">
        <f>INDEX('3月'!$A$1:$E$301,ROW()-$B$11+2,1)</f>
        <v>0</v>
      </c>
      <c r="B2590" s="55" t="str">
        <f>INDEX('3月'!$A$1:$E$301,ROW()-$B$11+2,2)&amp;IF(INDEX('3月'!$A$1:$E$301,ROW()-$B$11+2,3)="","","／"&amp;INDEX('3月'!$A$1:$E$301,ROW()-$B$11+2,3))</f>
        <v/>
      </c>
      <c r="C2590" s="57">
        <f>INDEX('3月'!$A$1:$E$301,ROW()-$B$11+2,4)</f>
        <v>0</v>
      </c>
      <c r="D2590" s="64">
        <f>INDEX('3月'!$A$1:$E$301,ROW()-$B$11+2,5)</f>
        <v>0</v>
      </c>
      <c r="E2590" s="65">
        <f>DATE(設定・集計!$B$2,INT(A2590/100),A2590-INT(A2590/100)*100)</f>
        <v>43799</v>
      </c>
      <c r="F2590" t="str">
        <f t="shared" si="80"/>
        <v/>
      </c>
      <c r="G2590" t="str">
        <f t="shared" si="79"/>
        <v/>
      </c>
    </row>
    <row r="2591" spans="1:7">
      <c r="A2591" s="57">
        <f>INDEX('3月'!$A$1:$E$301,ROW()-$B$11+2,1)</f>
        <v>0</v>
      </c>
      <c r="B2591" s="55" t="str">
        <f>INDEX('3月'!$A$1:$E$301,ROW()-$B$11+2,2)&amp;IF(INDEX('3月'!$A$1:$E$301,ROW()-$B$11+2,3)="","","／"&amp;INDEX('3月'!$A$1:$E$301,ROW()-$B$11+2,3))</f>
        <v/>
      </c>
      <c r="C2591" s="57">
        <f>INDEX('3月'!$A$1:$E$301,ROW()-$B$11+2,4)</f>
        <v>0</v>
      </c>
      <c r="D2591" s="64">
        <f>INDEX('3月'!$A$1:$E$301,ROW()-$B$11+2,5)</f>
        <v>0</v>
      </c>
      <c r="E2591" s="65">
        <f>DATE(設定・集計!$B$2,INT(A2591/100),A2591-INT(A2591/100)*100)</f>
        <v>43799</v>
      </c>
      <c r="F2591" t="str">
        <f t="shared" si="80"/>
        <v/>
      </c>
      <c r="G2591" t="str">
        <f t="shared" si="79"/>
        <v/>
      </c>
    </row>
    <row r="2592" spans="1:7">
      <c r="A2592" s="57">
        <f>INDEX('3月'!$A$1:$E$301,ROW()-$B$11+2,1)</f>
        <v>0</v>
      </c>
      <c r="B2592" s="55" t="str">
        <f>INDEX('3月'!$A$1:$E$301,ROW()-$B$11+2,2)&amp;IF(INDEX('3月'!$A$1:$E$301,ROW()-$B$11+2,3)="","","／"&amp;INDEX('3月'!$A$1:$E$301,ROW()-$B$11+2,3))</f>
        <v/>
      </c>
      <c r="C2592" s="57">
        <f>INDEX('3月'!$A$1:$E$301,ROW()-$B$11+2,4)</f>
        <v>0</v>
      </c>
      <c r="D2592" s="64">
        <f>INDEX('3月'!$A$1:$E$301,ROW()-$B$11+2,5)</f>
        <v>0</v>
      </c>
      <c r="E2592" s="65">
        <f>DATE(設定・集計!$B$2,INT(A2592/100),A2592-INT(A2592/100)*100)</f>
        <v>43799</v>
      </c>
      <c r="F2592" t="str">
        <f t="shared" si="80"/>
        <v/>
      </c>
      <c r="G2592" t="str">
        <f t="shared" si="79"/>
        <v/>
      </c>
    </row>
    <row r="2593" spans="1:7">
      <c r="A2593" s="57">
        <f>INDEX('3月'!$A$1:$E$301,ROW()-$B$11+2,1)</f>
        <v>0</v>
      </c>
      <c r="B2593" s="55" t="str">
        <f>INDEX('3月'!$A$1:$E$301,ROW()-$B$11+2,2)&amp;IF(INDEX('3月'!$A$1:$E$301,ROW()-$B$11+2,3)="","","／"&amp;INDEX('3月'!$A$1:$E$301,ROW()-$B$11+2,3))</f>
        <v/>
      </c>
      <c r="C2593" s="57">
        <f>INDEX('3月'!$A$1:$E$301,ROW()-$B$11+2,4)</f>
        <v>0</v>
      </c>
      <c r="D2593" s="64">
        <f>INDEX('3月'!$A$1:$E$301,ROW()-$B$11+2,5)</f>
        <v>0</v>
      </c>
      <c r="E2593" s="65">
        <f>DATE(設定・集計!$B$2,INT(A2593/100),A2593-INT(A2593/100)*100)</f>
        <v>43799</v>
      </c>
      <c r="F2593" t="str">
        <f t="shared" si="80"/>
        <v/>
      </c>
      <c r="G2593" t="str">
        <f t="shared" si="79"/>
        <v/>
      </c>
    </row>
    <row r="2594" spans="1:7">
      <c r="A2594" s="57">
        <f>INDEX('3月'!$A$1:$E$301,ROW()-$B$11+2,1)</f>
        <v>0</v>
      </c>
      <c r="B2594" s="55" t="str">
        <f>INDEX('3月'!$A$1:$E$301,ROW()-$B$11+2,2)&amp;IF(INDEX('3月'!$A$1:$E$301,ROW()-$B$11+2,3)="","","／"&amp;INDEX('3月'!$A$1:$E$301,ROW()-$B$11+2,3))</f>
        <v/>
      </c>
      <c r="C2594" s="57">
        <f>INDEX('3月'!$A$1:$E$301,ROW()-$B$11+2,4)</f>
        <v>0</v>
      </c>
      <c r="D2594" s="64">
        <f>INDEX('3月'!$A$1:$E$301,ROW()-$B$11+2,5)</f>
        <v>0</v>
      </c>
      <c r="E2594" s="65">
        <f>DATE(設定・集計!$B$2,INT(A2594/100),A2594-INT(A2594/100)*100)</f>
        <v>43799</v>
      </c>
      <c r="F2594" t="str">
        <f t="shared" si="80"/>
        <v/>
      </c>
      <c r="G2594" t="str">
        <f t="shared" si="79"/>
        <v/>
      </c>
    </row>
    <row r="2595" spans="1:7">
      <c r="A2595" s="57">
        <f>INDEX('3月'!$A$1:$E$301,ROW()-$B$11+2,1)</f>
        <v>0</v>
      </c>
      <c r="B2595" s="55" t="str">
        <f>INDEX('3月'!$A$1:$E$301,ROW()-$B$11+2,2)&amp;IF(INDEX('3月'!$A$1:$E$301,ROW()-$B$11+2,3)="","","／"&amp;INDEX('3月'!$A$1:$E$301,ROW()-$B$11+2,3))</f>
        <v/>
      </c>
      <c r="C2595" s="57">
        <f>INDEX('3月'!$A$1:$E$301,ROW()-$B$11+2,4)</f>
        <v>0</v>
      </c>
      <c r="D2595" s="64">
        <f>INDEX('3月'!$A$1:$E$301,ROW()-$B$11+2,5)</f>
        <v>0</v>
      </c>
      <c r="E2595" s="65">
        <f>DATE(設定・集計!$B$2,INT(A2595/100),A2595-INT(A2595/100)*100)</f>
        <v>43799</v>
      </c>
      <c r="F2595" t="str">
        <f t="shared" si="80"/>
        <v/>
      </c>
      <c r="G2595" t="str">
        <f t="shared" si="79"/>
        <v/>
      </c>
    </row>
    <row r="2596" spans="1:7">
      <c r="A2596" s="57">
        <f>INDEX('3月'!$A$1:$E$301,ROW()-$B$11+2,1)</f>
        <v>0</v>
      </c>
      <c r="B2596" s="55" t="str">
        <f>INDEX('3月'!$A$1:$E$301,ROW()-$B$11+2,2)&amp;IF(INDEX('3月'!$A$1:$E$301,ROW()-$B$11+2,3)="","","／"&amp;INDEX('3月'!$A$1:$E$301,ROW()-$B$11+2,3))</f>
        <v/>
      </c>
      <c r="C2596" s="57">
        <f>INDEX('3月'!$A$1:$E$301,ROW()-$B$11+2,4)</f>
        <v>0</v>
      </c>
      <c r="D2596" s="64">
        <f>INDEX('3月'!$A$1:$E$301,ROW()-$B$11+2,5)</f>
        <v>0</v>
      </c>
      <c r="E2596" s="65">
        <f>DATE(設定・集計!$B$2,INT(A2596/100),A2596-INT(A2596/100)*100)</f>
        <v>43799</v>
      </c>
      <c r="F2596" t="str">
        <f t="shared" si="80"/>
        <v/>
      </c>
      <c r="G2596" t="str">
        <f t="shared" si="79"/>
        <v/>
      </c>
    </row>
    <row r="2597" spans="1:7">
      <c r="A2597" s="57">
        <f>INDEX('3月'!$A$1:$E$301,ROW()-$B$11+2,1)</f>
        <v>0</v>
      </c>
      <c r="B2597" s="55" t="str">
        <f>INDEX('3月'!$A$1:$E$301,ROW()-$B$11+2,2)&amp;IF(INDEX('3月'!$A$1:$E$301,ROW()-$B$11+2,3)="","","／"&amp;INDEX('3月'!$A$1:$E$301,ROW()-$B$11+2,3))</f>
        <v/>
      </c>
      <c r="C2597" s="57">
        <f>INDEX('3月'!$A$1:$E$301,ROW()-$B$11+2,4)</f>
        <v>0</v>
      </c>
      <c r="D2597" s="64">
        <f>INDEX('3月'!$A$1:$E$301,ROW()-$B$11+2,5)</f>
        <v>0</v>
      </c>
      <c r="E2597" s="65">
        <f>DATE(設定・集計!$B$2,INT(A2597/100),A2597-INT(A2597/100)*100)</f>
        <v>43799</v>
      </c>
      <c r="F2597" t="str">
        <f t="shared" si="80"/>
        <v/>
      </c>
      <c r="G2597" t="str">
        <f t="shared" si="79"/>
        <v/>
      </c>
    </row>
    <row r="2598" spans="1:7">
      <c r="A2598" s="57">
        <f>INDEX('3月'!$A$1:$E$301,ROW()-$B$11+2,1)</f>
        <v>0</v>
      </c>
      <c r="B2598" s="55" t="str">
        <f>INDEX('3月'!$A$1:$E$301,ROW()-$B$11+2,2)&amp;IF(INDEX('3月'!$A$1:$E$301,ROW()-$B$11+2,3)="","","／"&amp;INDEX('3月'!$A$1:$E$301,ROW()-$B$11+2,3))</f>
        <v/>
      </c>
      <c r="C2598" s="57">
        <f>INDEX('3月'!$A$1:$E$301,ROW()-$B$11+2,4)</f>
        <v>0</v>
      </c>
      <c r="D2598" s="64">
        <f>INDEX('3月'!$A$1:$E$301,ROW()-$B$11+2,5)</f>
        <v>0</v>
      </c>
      <c r="E2598" s="65">
        <f>DATE(設定・集計!$B$2,INT(A2598/100),A2598-INT(A2598/100)*100)</f>
        <v>43799</v>
      </c>
      <c r="F2598" t="str">
        <f t="shared" si="80"/>
        <v/>
      </c>
      <c r="G2598" t="str">
        <f t="shared" si="79"/>
        <v/>
      </c>
    </row>
    <row r="2599" spans="1:7">
      <c r="A2599" s="57">
        <f>INDEX('3月'!$A$1:$E$301,ROW()-$B$11+2,1)</f>
        <v>0</v>
      </c>
      <c r="B2599" s="55" t="str">
        <f>INDEX('3月'!$A$1:$E$301,ROW()-$B$11+2,2)&amp;IF(INDEX('3月'!$A$1:$E$301,ROW()-$B$11+2,3)="","","／"&amp;INDEX('3月'!$A$1:$E$301,ROW()-$B$11+2,3))</f>
        <v/>
      </c>
      <c r="C2599" s="57">
        <f>INDEX('3月'!$A$1:$E$301,ROW()-$B$11+2,4)</f>
        <v>0</v>
      </c>
      <c r="D2599" s="64">
        <f>INDEX('3月'!$A$1:$E$301,ROW()-$B$11+2,5)</f>
        <v>0</v>
      </c>
      <c r="E2599" s="65">
        <f>DATE(設定・集計!$B$2,INT(A2599/100),A2599-INT(A2599/100)*100)</f>
        <v>43799</v>
      </c>
      <c r="F2599" t="str">
        <f t="shared" si="80"/>
        <v/>
      </c>
      <c r="G2599" t="str">
        <f t="shared" si="79"/>
        <v/>
      </c>
    </row>
    <row r="2600" spans="1:7">
      <c r="A2600" s="57">
        <f>INDEX('3月'!$A$1:$E$301,ROW()-$B$11+2,1)</f>
        <v>0</v>
      </c>
      <c r="B2600" s="55" t="str">
        <f>INDEX('3月'!$A$1:$E$301,ROW()-$B$11+2,2)&amp;IF(INDEX('3月'!$A$1:$E$301,ROW()-$B$11+2,3)="","","／"&amp;INDEX('3月'!$A$1:$E$301,ROW()-$B$11+2,3))</f>
        <v/>
      </c>
      <c r="C2600" s="57">
        <f>INDEX('3月'!$A$1:$E$301,ROW()-$B$11+2,4)</f>
        <v>0</v>
      </c>
      <c r="D2600" s="64">
        <f>INDEX('3月'!$A$1:$E$301,ROW()-$B$11+2,5)</f>
        <v>0</v>
      </c>
      <c r="E2600" s="65">
        <f>DATE(設定・集計!$B$2,INT(A2600/100),A2600-INT(A2600/100)*100)</f>
        <v>43799</v>
      </c>
      <c r="F2600" t="str">
        <f t="shared" si="80"/>
        <v/>
      </c>
      <c r="G2600" t="str">
        <f t="shared" si="79"/>
        <v/>
      </c>
    </row>
    <row r="2601" spans="1:7">
      <c r="A2601" s="57">
        <f>INDEX('3月'!$A$1:$E$301,ROW()-$B$11+2,1)</f>
        <v>0</v>
      </c>
      <c r="B2601" s="55" t="str">
        <f>INDEX('3月'!$A$1:$E$301,ROW()-$B$11+2,2)&amp;IF(INDEX('3月'!$A$1:$E$301,ROW()-$B$11+2,3)="","","／"&amp;INDEX('3月'!$A$1:$E$301,ROW()-$B$11+2,3))</f>
        <v/>
      </c>
      <c r="C2601" s="57">
        <f>INDEX('3月'!$A$1:$E$301,ROW()-$B$11+2,4)</f>
        <v>0</v>
      </c>
      <c r="D2601" s="64">
        <f>INDEX('3月'!$A$1:$E$301,ROW()-$B$11+2,5)</f>
        <v>0</v>
      </c>
      <c r="E2601" s="65">
        <f>DATE(設定・集計!$B$2,INT(A2601/100),A2601-INT(A2601/100)*100)</f>
        <v>43799</v>
      </c>
      <c r="F2601" t="str">
        <f t="shared" si="80"/>
        <v/>
      </c>
      <c r="G2601" t="str">
        <f t="shared" si="79"/>
        <v/>
      </c>
    </row>
    <row r="2602" spans="1:7">
      <c r="A2602" s="57">
        <f>INDEX('3月'!$A$1:$E$301,ROW()-$B$11+2,1)</f>
        <v>0</v>
      </c>
      <c r="B2602" s="55" t="str">
        <f>INDEX('3月'!$A$1:$E$301,ROW()-$B$11+2,2)&amp;IF(INDEX('3月'!$A$1:$E$301,ROW()-$B$11+2,3)="","","／"&amp;INDEX('3月'!$A$1:$E$301,ROW()-$B$11+2,3))</f>
        <v/>
      </c>
      <c r="C2602" s="57">
        <f>INDEX('3月'!$A$1:$E$301,ROW()-$B$11+2,4)</f>
        <v>0</v>
      </c>
      <c r="D2602" s="64">
        <f>INDEX('3月'!$A$1:$E$301,ROW()-$B$11+2,5)</f>
        <v>0</v>
      </c>
      <c r="E2602" s="65">
        <f>DATE(設定・集計!$B$2,INT(A2602/100),A2602-INT(A2602/100)*100)</f>
        <v>43799</v>
      </c>
      <c r="F2602" t="str">
        <f t="shared" si="80"/>
        <v/>
      </c>
      <c r="G2602" t="str">
        <f t="shared" si="79"/>
        <v/>
      </c>
    </row>
    <row r="2603" spans="1:7">
      <c r="A2603" s="57">
        <f>INDEX('3月'!$A$1:$E$301,ROW()-$B$11+2,1)</f>
        <v>0</v>
      </c>
      <c r="B2603" s="55" t="str">
        <f>INDEX('3月'!$A$1:$E$301,ROW()-$B$11+2,2)&amp;IF(INDEX('3月'!$A$1:$E$301,ROW()-$B$11+2,3)="","","／"&amp;INDEX('3月'!$A$1:$E$301,ROW()-$B$11+2,3))</f>
        <v/>
      </c>
      <c r="C2603" s="57">
        <f>INDEX('3月'!$A$1:$E$301,ROW()-$B$11+2,4)</f>
        <v>0</v>
      </c>
      <c r="D2603" s="64">
        <f>INDEX('3月'!$A$1:$E$301,ROW()-$B$11+2,5)</f>
        <v>0</v>
      </c>
      <c r="E2603" s="65">
        <f>DATE(設定・集計!$B$2,INT(A2603/100),A2603-INT(A2603/100)*100)</f>
        <v>43799</v>
      </c>
      <c r="F2603" t="str">
        <f t="shared" si="80"/>
        <v/>
      </c>
      <c r="G2603" t="str">
        <f t="shared" si="79"/>
        <v/>
      </c>
    </row>
    <row r="2604" spans="1:7">
      <c r="A2604" s="57">
        <f>INDEX('3月'!$A$1:$E$301,ROW()-$B$11+2,1)</f>
        <v>0</v>
      </c>
      <c r="B2604" s="55" t="str">
        <f>INDEX('3月'!$A$1:$E$301,ROW()-$B$11+2,2)&amp;IF(INDEX('3月'!$A$1:$E$301,ROW()-$B$11+2,3)="","","／"&amp;INDEX('3月'!$A$1:$E$301,ROW()-$B$11+2,3))</f>
        <v/>
      </c>
      <c r="C2604" s="57">
        <f>INDEX('3月'!$A$1:$E$301,ROW()-$B$11+2,4)</f>
        <v>0</v>
      </c>
      <c r="D2604" s="64">
        <f>INDEX('3月'!$A$1:$E$301,ROW()-$B$11+2,5)</f>
        <v>0</v>
      </c>
      <c r="E2604" s="65">
        <f>DATE(設定・集計!$B$2,INT(A2604/100),A2604-INT(A2604/100)*100)</f>
        <v>43799</v>
      </c>
      <c r="F2604" t="str">
        <f t="shared" si="80"/>
        <v/>
      </c>
      <c r="G2604" t="str">
        <f t="shared" si="79"/>
        <v/>
      </c>
    </row>
    <row r="2605" spans="1:7">
      <c r="A2605" s="57">
        <f>INDEX('3月'!$A$1:$E$301,ROW()-$B$11+2,1)</f>
        <v>0</v>
      </c>
      <c r="B2605" s="55" t="str">
        <f>INDEX('3月'!$A$1:$E$301,ROW()-$B$11+2,2)&amp;IF(INDEX('3月'!$A$1:$E$301,ROW()-$B$11+2,3)="","","／"&amp;INDEX('3月'!$A$1:$E$301,ROW()-$B$11+2,3))</f>
        <v/>
      </c>
      <c r="C2605" s="57">
        <f>INDEX('3月'!$A$1:$E$301,ROW()-$B$11+2,4)</f>
        <v>0</v>
      </c>
      <c r="D2605" s="64">
        <f>INDEX('3月'!$A$1:$E$301,ROW()-$B$11+2,5)</f>
        <v>0</v>
      </c>
      <c r="E2605" s="65">
        <f>DATE(設定・集計!$B$2,INT(A2605/100),A2605-INT(A2605/100)*100)</f>
        <v>43799</v>
      </c>
      <c r="F2605" t="str">
        <f t="shared" si="80"/>
        <v/>
      </c>
      <c r="G2605" t="str">
        <f t="shared" si="79"/>
        <v/>
      </c>
    </row>
    <row r="2606" spans="1:7">
      <c r="A2606" s="57">
        <f>INDEX('3月'!$A$1:$E$301,ROW()-$B$11+2,1)</f>
        <v>0</v>
      </c>
      <c r="B2606" s="55" t="str">
        <f>INDEX('3月'!$A$1:$E$301,ROW()-$B$11+2,2)&amp;IF(INDEX('3月'!$A$1:$E$301,ROW()-$B$11+2,3)="","","／"&amp;INDEX('3月'!$A$1:$E$301,ROW()-$B$11+2,3))</f>
        <v/>
      </c>
      <c r="C2606" s="57">
        <f>INDEX('3月'!$A$1:$E$301,ROW()-$B$11+2,4)</f>
        <v>0</v>
      </c>
      <c r="D2606" s="64">
        <f>INDEX('3月'!$A$1:$E$301,ROW()-$B$11+2,5)</f>
        <v>0</v>
      </c>
      <c r="E2606" s="65">
        <f>DATE(設定・集計!$B$2,INT(A2606/100),A2606-INT(A2606/100)*100)</f>
        <v>43799</v>
      </c>
      <c r="F2606" t="str">
        <f t="shared" si="80"/>
        <v/>
      </c>
      <c r="G2606" t="str">
        <f t="shared" si="79"/>
        <v/>
      </c>
    </row>
    <row r="2607" spans="1:7">
      <c r="A2607" s="57">
        <f>INDEX('3月'!$A$1:$E$301,ROW()-$B$11+2,1)</f>
        <v>0</v>
      </c>
      <c r="B2607" s="55" t="str">
        <f>INDEX('3月'!$A$1:$E$301,ROW()-$B$11+2,2)&amp;IF(INDEX('3月'!$A$1:$E$301,ROW()-$B$11+2,3)="","","／"&amp;INDEX('3月'!$A$1:$E$301,ROW()-$B$11+2,3))</f>
        <v/>
      </c>
      <c r="C2607" s="57">
        <f>INDEX('3月'!$A$1:$E$301,ROW()-$B$11+2,4)</f>
        <v>0</v>
      </c>
      <c r="D2607" s="64">
        <f>INDEX('3月'!$A$1:$E$301,ROW()-$B$11+2,5)</f>
        <v>0</v>
      </c>
      <c r="E2607" s="65">
        <f>DATE(設定・集計!$B$2,INT(A2607/100),A2607-INT(A2607/100)*100)</f>
        <v>43799</v>
      </c>
      <c r="F2607" t="str">
        <f t="shared" si="80"/>
        <v/>
      </c>
      <c r="G2607" t="str">
        <f t="shared" ref="G2607:G2670" si="81">IF(F2607="","",RANK(F2607,$F$46:$F$6000,1))</f>
        <v/>
      </c>
    </row>
    <row r="2608" spans="1:7">
      <c r="A2608" s="57">
        <f>INDEX('3月'!$A$1:$E$301,ROW()-$B$11+2,1)</f>
        <v>0</v>
      </c>
      <c r="B2608" s="55" t="str">
        <f>INDEX('3月'!$A$1:$E$301,ROW()-$B$11+2,2)&amp;IF(INDEX('3月'!$A$1:$E$301,ROW()-$B$11+2,3)="","","／"&amp;INDEX('3月'!$A$1:$E$301,ROW()-$B$11+2,3))</f>
        <v/>
      </c>
      <c r="C2608" s="57">
        <f>INDEX('3月'!$A$1:$E$301,ROW()-$B$11+2,4)</f>
        <v>0</v>
      </c>
      <c r="D2608" s="64">
        <f>INDEX('3月'!$A$1:$E$301,ROW()-$B$11+2,5)</f>
        <v>0</v>
      </c>
      <c r="E2608" s="65">
        <f>DATE(設定・集計!$B$2,INT(A2608/100),A2608-INT(A2608/100)*100)</f>
        <v>43799</v>
      </c>
      <c r="F2608" t="str">
        <f t="shared" si="80"/>
        <v/>
      </c>
      <c r="G2608" t="str">
        <f t="shared" si="81"/>
        <v/>
      </c>
    </row>
    <row r="2609" spans="1:7">
      <c r="A2609" s="57">
        <f>INDEX('3月'!$A$1:$E$301,ROW()-$B$11+2,1)</f>
        <v>0</v>
      </c>
      <c r="B2609" s="55" t="str">
        <f>INDEX('3月'!$A$1:$E$301,ROW()-$B$11+2,2)&amp;IF(INDEX('3月'!$A$1:$E$301,ROW()-$B$11+2,3)="","","／"&amp;INDEX('3月'!$A$1:$E$301,ROW()-$B$11+2,3))</f>
        <v/>
      </c>
      <c r="C2609" s="57">
        <f>INDEX('3月'!$A$1:$E$301,ROW()-$B$11+2,4)</f>
        <v>0</v>
      </c>
      <c r="D2609" s="64">
        <f>INDEX('3月'!$A$1:$E$301,ROW()-$B$11+2,5)</f>
        <v>0</v>
      </c>
      <c r="E2609" s="65">
        <f>DATE(設定・集計!$B$2,INT(A2609/100),A2609-INT(A2609/100)*100)</f>
        <v>43799</v>
      </c>
      <c r="F2609" t="str">
        <f t="shared" si="80"/>
        <v/>
      </c>
      <c r="G2609" t="str">
        <f t="shared" si="81"/>
        <v/>
      </c>
    </row>
    <row r="2610" spans="1:7">
      <c r="A2610" s="57">
        <f>INDEX('3月'!$A$1:$E$301,ROW()-$B$11+2,1)</f>
        <v>0</v>
      </c>
      <c r="B2610" s="55" t="str">
        <f>INDEX('3月'!$A$1:$E$301,ROW()-$B$11+2,2)&amp;IF(INDEX('3月'!$A$1:$E$301,ROW()-$B$11+2,3)="","","／"&amp;INDEX('3月'!$A$1:$E$301,ROW()-$B$11+2,3))</f>
        <v/>
      </c>
      <c r="C2610" s="57">
        <f>INDEX('3月'!$A$1:$E$301,ROW()-$B$11+2,4)</f>
        <v>0</v>
      </c>
      <c r="D2610" s="64">
        <f>INDEX('3月'!$A$1:$E$301,ROW()-$B$11+2,5)</f>
        <v>0</v>
      </c>
      <c r="E2610" s="65">
        <f>DATE(設定・集計!$B$2,INT(A2610/100),A2610-INT(A2610/100)*100)</f>
        <v>43799</v>
      </c>
      <c r="F2610" t="str">
        <f t="shared" si="80"/>
        <v/>
      </c>
      <c r="G2610" t="str">
        <f t="shared" si="81"/>
        <v/>
      </c>
    </row>
    <row r="2611" spans="1:7">
      <c r="A2611" s="57">
        <f>INDEX('3月'!$A$1:$E$301,ROW()-$B$11+2,1)</f>
        <v>0</v>
      </c>
      <c r="B2611" s="55" t="str">
        <f>INDEX('3月'!$A$1:$E$301,ROW()-$B$11+2,2)&amp;IF(INDEX('3月'!$A$1:$E$301,ROW()-$B$11+2,3)="","","／"&amp;INDEX('3月'!$A$1:$E$301,ROW()-$B$11+2,3))</f>
        <v/>
      </c>
      <c r="C2611" s="57">
        <f>INDEX('3月'!$A$1:$E$301,ROW()-$B$11+2,4)</f>
        <v>0</v>
      </c>
      <c r="D2611" s="64">
        <f>INDEX('3月'!$A$1:$E$301,ROW()-$B$11+2,5)</f>
        <v>0</v>
      </c>
      <c r="E2611" s="65">
        <f>DATE(設定・集計!$B$2,INT(A2611/100),A2611-INT(A2611/100)*100)</f>
        <v>43799</v>
      </c>
      <c r="F2611" t="str">
        <f t="shared" si="80"/>
        <v/>
      </c>
      <c r="G2611" t="str">
        <f t="shared" si="81"/>
        <v/>
      </c>
    </row>
    <row r="2612" spans="1:7">
      <c r="A2612" s="57">
        <f>INDEX('3月'!$A$1:$E$301,ROW()-$B$11+2,1)</f>
        <v>0</v>
      </c>
      <c r="B2612" s="55" t="str">
        <f>INDEX('3月'!$A$1:$E$301,ROW()-$B$11+2,2)&amp;IF(INDEX('3月'!$A$1:$E$301,ROW()-$B$11+2,3)="","","／"&amp;INDEX('3月'!$A$1:$E$301,ROW()-$B$11+2,3))</f>
        <v/>
      </c>
      <c r="C2612" s="57">
        <f>INDEX('3月'!$A$1:$E$301,ROW()-$B$11+2,4)</f>
        <v>0</v>
      </c>
      <c r="D2612" s="64">
        <f>INDEX('3月'!$A$1:$E$301,ROW()-$B$11+2,5)</f>
        <v>0</v>
      </c>
      <c r="E2612" s="65">
        <f>DATE(設定・集計!$B$2,INT(A2612/100),A2612-INT(A2612/100)*100)</f>
        <v>43799</v>
      </c>
      <c r="F2612" t="str">
        <f t="shared" si="80"/>
        <v/>
      </c>
      <c r="G2612" t="str">
        <f t="shared" si="81"/>
        <v/>
      </c>
    </row>
    <row r="2613" spans="1:7">
      <c r="A2613" s="57">
        <f>INDEX('3月'!$A$1:$E$301,ROW()-$B$11+2,1)</f>
        <v>0</v>
      </c>
      <c r="B2613" s="55" t="str">
        <f>INDEX('3月'!$A$1:$E$301,ROW()-$B$11+2,2)&amp;IF(INDEX('3月'!$A$1:$E$301,ROW()-$B$11+2,3)="","","／"&amp;INDEX('3月'!$A$1:$E$301,ROW()-$B$11+2,3))</f>
        <v/>
      </c>
      <c r="C2613" s="57">
        <f>INDEX('3月'!$A$1:$E$301,ROW()-$B$11+2,4)</f>
        <v>0</v>
      </c>
      <c r="D2613" s="64">
        <f>INDEX('3月'!$A$1:$E$301,ROW()-$B$11+2,5)</f>
        <v>0</v>
      </c>
      <c r="E2613" s="65">
        <f>DATE(設定・集計!$B$2,INT(A2613/100),A2613-INT(A2613/100)*100)</f>
        <v>43799</v>
      </c>
      <c r="F2613" t="str">
        <f t="shared" si="80"/>
        <v/>
      </c>
      <c r="G2613" t="str">
        <f t="shared" si="81"/>
        <v/>
      </c>
    </row>
    <row r="2614" spans="1:7">
      <c r="A2614" s="57">
        <f>INDEX('3月'!$A$1:$E$301,ROW()-$B$11+2,1)</f>
        <v>0</v>
      </c>
      <c r="B2614" s="55" t="str">
        <f>INDEX('3月'!$A$1:$E$301,ROW()-$B$11+2,2)&amp;IF(INDEX('3月'!$A$1:$E$301,ROW()-$B$11+2,3)="","","／"&amp;INDEX('3月'!$A$1:$E$301,ROW()-$B$11+2,3))</f>
        <v/>
      </c>
      <c r="C2614" s="57">
        <f>INDEX('3月'!$A$1:$E$301,ROW()-$B$11+2,4)</f>
        <v>0</v>
      </c>
      <c r="D2614" s="64">
        <f>INDEX('3月'!$A$1:$E$301,ROW()-$B$11+2,5)</f>
        <v>0</v>
      </c>
      <c r="E2614" s="65">
        <f>DATE(設定・集計!$B$2,INT(A2614/100),A2614-INT(A2614/100)*100)</f>
        <v>43799</v>
      </c>
      <c r="F2614" t="str">
        <f t="shared" si="80"/>
        <v/>
      </c>
      <c r="G2614" t="str">
        <f t="shared" si="81"/>
        <v/>
      </c>
    </row>
    <row r="2615" spans="1:7">
      <c r="A2615" s="57">
        <f>INDEX('3月'!$A$1:$E$301,ROW()-$B$11+2,1)</f>
        <v>0</v>
      </c>
      <c r="B2615" s="55" t="str">
        <f>INDEX('3月'!$A$1:$E$301,ROW()-$B$11+2,2)&amp;IF(INDEX('3月'!$A$1:$E$301,ROW()-$B$11+2,3)="","","／"&amp;INDEX('3月'!$A$1:$E$301,ROW()-$B$11+2,3))</f>
        <v/>
      </c>
      <c r="C2615" s="57">
        <f>INDEX('3月'!$A$1:$E$301,ROW()-$B$11+2,4)</f>
        <v>0</v>
      </c>
      <c r="D2615" s="64">
        <f>INDEX('3月'!$A$1:$E$301,ROW()-$B$11+2,5)</f>
        <v>0</v>
      </c>
      <c r="E2615" s="65">
        <f>DATE(設定・集計!$B$2,INT(A2615/100),A2615-INT(A2615/100)*100)</f>
        <v>43799</v>
      </c>
      <c r="F2615" t="str">
        <f t="shared" si="80"/>
        <v/>
      </c>
      <c r="G2615" t="str">
        <f t="shared" si="81"/>
        <v/>
      </c>
    </row>
    <row r="2616" spans="1:7">
      <c r="A2616" s="57">
        <f>INDEX('3月'!$A$1:$E$301,ROW()-$B$11+2,1)</f>
        <v>0</v>
      </c>
      <c r="B2616" s="55" t="str">
        <f>INDEX('3月'!$A$1:$E$301,ROW()-$B$11+2,2)&amp;IF(INDEX('3月'!$A$1:$E$301,ROW()-$B$11+2,3)="","","／"&amp;INDEX('3月'!$A$1:$E$301,ROW()-$B$11+2,3))</f>
        <v/>
      </c>
      <c r="C2616" s="57">
        <f>INDEX('3月'!$A$1:$E$301,ROW()-$B$11+2,4)</f>
        <v>0</v>
      </c>
      <c r="D2616" s="64">
        <f>INDEX('3月'!$A$1:$E$301,ROW()-$B$11+2,5)</f>
        <v>0</v>
      </c>
      <c r="E2616" s="65">
        <f>DATE(設定・集計!$B$2,INT(A2616/100),A2616-INT(A2616/100)*100)</f>
        <v>43799</v>
      </c>
      <c r="F2616" t="str">
        <f t="shared" si="80"/>
        <v/>
      </c>
      <c r="G2616" t="str">
        <f t="shared" si="81"/>
        <v/>
      </c>
    </row>
    <row r="2617" spans="1:7">
      <c r="A2617" s="57">
        <f>INDEX('3月'!$A$1:$E$301,ROW()-$B$11+2,1)</f>
        <v>0</v>
      </c>
      <c r="B2617" s="55" t="str">
        <f>INDEX('3月'!$A$1:$E$301,ROW()-$B$11+2,2)&amp;IF(INDEX('3月'!$A$1:$E$301,ROW()-$B$11+2,3)="","","／"&amp;INDEX('3月'!$A$1:$E$301,ROW()-$B$11+2,3))</f>
        <v/>
      </c>
      <c r="C2617" s="57">
        <f>INDEX('3月'!$A$1:$E$301,ROW()-$B$11+2,4)</f>
        <v>0</v>
      </c>
      <c r="D2617" s="64">
        <f>INDEX('3月'!$A$1:$E$301,ROW()-$B$11+2,5)</f>
        <v>0</v>
      </c>
      <c r="E2617" s="65">
        <f>DATE(設定・集計!$B$2,INT(A2617/100),A2617-INT(A2617/100)*100)</f>
        <v>43799</v>
      </c>
      <c r="F2617" t="str">
        <f t="shared" si="80"/>
        <v/>
      </c>
      <c r="G2617" t="str">
        <f t="shared" si="81"/>
        <v/>
      </c>
    </row>
    <row r="2618" spans="1:7">
      <c r="A2618" s="57">
        <f>INDEX('3月'!$A$1:$E$301,ROW()-$B$11+2,1)</f>
        <v>0</v>
      </c>
      <c r="B2618" s="55" t="str">
        <f>INDEX('3月'!$A$1:$E$301,ROW()-$B$11+2,2)&amp;IF(INDEX('3月'!$A$1:$E$301,ROW()-$B$11+2,3)="","","／"&amp;INDEX('3月'!$A$1:$E$301,ROW()-$B$11+2,3))</f>
        <v/>
      </c>
      <c r="C2618" s="57">
        <f>INDEX('3月'!$A$1:$E$301,ROW()-$B$11+2,4)</f>
        <v>0</v>
      </c>
      <c r="D2618" s="64">
        <f>INDEX('3月'!$A$1:$E$301,ROW()-$B$11+2,5)</f>
        <v>0</v>
      </c>
      <c r="E2618" s="65">
        <f>DATE(設定・集計!$B$2,INT(A2618/100),A2618-INT(A2618/100)*100)</f>
        <v>43799</v>
      </c>
      <c r="F2618" t="str">
        <f t="shared" si="80"/>
        <v/>
      </c>
      <c r="G2618" t="str">
        <f t="shared" si="81"/>
        <v/>
      </c>
    </row>
    <row r="2619" spans="1:7">
      <c r="A2619" s="57">
        <f>INDEX('3月'!$A$1:$E$301,ROW()-$B$11+2,1)</f>
        <v>0</v>
      </c>
      <c r="B2619" s="55" t="str">
        <f>INDEX('3月'!$A$1:$E$301,ROW()-$B$11+2,2)&amp;IF(INDEX('3月'!$A$1:$E$301,ROW()-$B$11+2,3)="","","／"&amp;INDEX('3月'!$A$1:$E$301,ROW()-$B$11+2,3))</f>
        <v/>
      </c>
      <c r="C2619" s="57">
        <f>INDEX('3月'!$A$1:$E$301,ROW()-$B$11+2,4)</f>
        <v>0</v>
      </c>
      <c r="D2619" s="64">
        <f>INDEX('3月'!$A$1:$E$301,ROW()-$B$11+2,5)</f>
        <v>0</v>
      </c>
      <c r="E2619" s="65">
        <f>DATE(設定・集計!$B$2,INT(A2619/100),A2619-INT(A2619/100)*100)</f>
        <v>43799</v>
      </c>
      <c r="F2619" t="str">
        <f t="shared" ref="F2619:F2682" si="82">IF(A2619=0,"",A2619*10000+ROW())</f>
        <v/>
      </c>
      <c r="G2619" t="str">
        <f t="shared" si="81"/>
        <v/>
      </c>
    </row>
    <row r="2620" spans="1:7">
      <c r="A2620" s="57">
        <f>INDEX('3月'!$A$1:$E$301,ROW()-$B$11+2,1)</f>
        <v>0</v>
      </c>
      <c r="B2620" s="55" t="str">
        <f>INDEX('3月'!$A$1:$E$301,ROW()-$B$11+2,2)&amp;IF(INDEX('3月'!$A$1:$E$301,ROW()-$B$11+2,3)="","","／"&amp;INDEX('3月'!$A$1:$E$301,ROW()-$B$11+2,3))</f>
        <v/>
      </c>
      <c r="C2620" s="57">
        <f>INDEX('3月'!$A$1:$E$301,ROW()-$B$11+2,4)</f>
        <v>0</v>
      </c>
      <c r="D2620" s="64">
        <f>INDEX('3月'!$A$1:$E$301,ROW()-$B$11+2,5)</f>
        <v>0</v>
      </c>
      <c r="E2620" s="65">
        <f>DATE(設定・集計!$B$2,INT(A2620/100),A2620-INT(A2620/100)*100)</f>
        <v>43799</v>
      </c>
      <c r="F2620" t="str">
        <f t="shared" si="82"/>
        <v/>
      </c>
      <c r="G2620" t="str">
        <f t="shared" si="81"/>
        <v/>
      </c>
    </row>
    <row r="2621" spans="1:7">
      <c r="A2621" s="57">
        <f>INDEX('3月'!$A$1:$E$301,ROW()-$B$11+2,1)</f>
        <v>0</v>
      </c>
      <c r="B2621" s="55" t="str">
        <f>INDEX('3月'!$A$1:$E$301,ROW()-$B$11+2,2)&amp;IF(INDEX('3月'!$A$1:$E$301,ROW()-$B$11+2,3)="","","／"&amp;INDEX('3月'!$A$1:$E$301,ROW()-$B$11+2,3))</f>
        <v/>
      </c>
      <c r="C2621" s="57">
        <f>INDEX('3月'!$A$1:$E$301,ROW()-$B$11+2,4)</f>
        <v>0</v>
      </c>
      <c r="D2621" s="64">
        <f>INDEX('3月'!$A$1:$E$301,ROW()-$B$11+2,5)</f>
        <v>0</v>
      </c>
      <c r="E2621" s="65">
        <f>DATE(設定・集計!$B$2,INT(A2621/100),A2621-INT(A2621/100)*100)</f>
        <v>43799</v>
      </c>
      <c r="F2621" t="str">
        <f t="shared" si="82"/>
        <v/>
      </c>
      <c r="G2621" t="str">
        <f t="shared" si="81"/>
        <v/>
      </c>
    </row>
    <row r="2622" spans="1:7">
      <c r="A2622" s="57">
        <f>INDEX('3月'!$A$1:$E$301,ROW()-$B$11+2,1)</f>
        <v>0</v>
      </c>
      <c r="B2622" s="55" t="str">
        <f>INDEX('3月'!$A$1:$E$301,ROW()-$B$11+2,2)&amp;IF(INDEX('3月'!$A$1:$E$301,ROW()-$B$11+2,3)="","","／"&amp;INDEX('3月'!$A$1:$E$301,ROW()-$B$11+2,3))</f>
        <v/>
      </c>
      <c r="C2622" s="57">
        <f>INDEX('3月'!$A$1:$E$301,ROW()-$B$11+2,4)</f>
        <v>0</v>
      </c>
      <c r="D2622" s="64">
        <f>INDEX('3月'!$A$1:$E$301,ROW()-$B$11+2,5)</f>
        <v>0</v>
      </c>
      <c r="E2622" s="65">
        <f>DATE(設定・集計!$B$2,INT(A2622/100),A2622-INT(A2622/100)*100)</f>
        <v>43799</v>
      </c>
      <c r="F2622" t="str">
        <f t="shared" si="82"/>
        <v/>
      </c>
      <c r="G2622" t="str">
        <f t="shared" si="81"/>
        <v/>
      </c>
    </row>
    <row r="2623" spans="1:7">
      <c r="A2623" s="57">
        <f>INDEX('3月'!$A$1:$E$301,ROW()-$B$11+2,1)</f>
        <v>0</v>
      </c>
      <c r="B2623" s="55" t="str">
        <f>INDEX('3月'!$A$1:$E$301,ROW()-$B$11+2,2)&amp;IF(INDEX('3月'!$A$1:$E$301,ROW()-$B$11+2,3)="","","／"&amp;INDEX('3月'!$A$1:$E$301,ROW()-$B$11+2,3))</f>
        <v/>
      </c>
      <c r="C2623" s="57">
        <f>INDEX('3月'!$A$1:$E$301,ROW()-$B$11+2,4)</f>
        <v>0</v>
      </c>
      <c r="D2623" s="64">
        <f>INDEX('3月'!$A$1:$E$301,ROW()-$B$11+2,5)</f>
        <v>0</v>
      </c>
      <c r="E2623" s="65">
        <f>DATE(設定・集計!$B$2,INT(A2623/100),A2623-INT(A2623/100)*100)</f>
        <v>43799</v>
      </c>
      <c r="F2623" t="str">
        <f t="shared" si="82"/>
        <v/>
      </c>
      <c r="G2623" t="str">
        <f t="shared" si="81"/>
        <v/>
      </c>
    </row>
    <row r="2624" spans="1:7">
      <c r="A2624" s="57">
        <f>INDEX('3月'!$A$1:$E$301,ROW()-$B$11+2,1)</f>
        <v>0</v>
      </c>
      <c r="B2624" s="55" t="str">
        <f>INDEX('3月'!$A$1:$E$301,ROW()-$B$11+2,2)&amp;IF(INDEX('3月'!$A$1:$E$301,ROW()-$B$11+2,3)="","","／"&amp;INDEX('3月'!$A$1:$E$301,ROW()-$B$11+2,3))</f>
        <v/>
      </c>
      <c r="C2624" s="57">
        <f>INDEX('3月'!$A$1:$E$301,ROW()-$B$11+2,4)</f>
        <v>0</v>
      </c>
      <c r="D2624" s="64">
        <f>INDEX('3月'!$A$1:$E$301,ROW()-$B$11+2,5)</f>
        <v>0</v>
      </c>
      <c r="E2624" s="65">
        <f>DATE(設定・集計!$B$2,INT(A2624/100),A2624-INT(A2624/100)*100)</f>
        <v>43799</v>
      </c>
      <c r="F2624" t="str">
        <f t="shared" si="82"/>
        <v/>
      </c>
      <c r="G2624" t="str">
        <f t="shared" si="81"/>
        <v/>
      </c>
    </row>
    <row r="2625" spans="1:7">
      <c r="A2625" s="57">
        <f>INDEX('3月'!$A$1:$E$301,ROW()-$B$11+2,1)</f>
        <v>0</v>
      </c>
      <c r="B2625" s="55" t="str">
        <f>INDEX('3月'!$A$1:$E$301,ROW()-$B$11+2,2)&amp;IF(INDEX('3月'!$A$1:$E$301,ROW()-$B$11+2,3)="","","／"&amp;INDEX('3月'!$A$1:$E$301,ROW()-$B$11+2,3))</f>
        <v/>
      </c>
      <c r="C2625" s="57">
        <f>INDEX('3月'!$A$1:$E$301,ROW()-$B$11+2,4)</f>
        <v>0</v>
      </c>
      <c r="D2625" s="64">
        <f>INDEX('3月'!$A$1:$E$301,ROW()-$B$11+2,5)</f>
        <v>0</v>
      </c>
      <c r="E2625" s="65">
        <f>DATE(設定・集計!$B$2,INT(A2625/100),A2625-INT(A2625/100)*100)</f>
        <v>43799</v>
      </c>
      <c r="F2625" t="str">
        <f t="shared" si="82"/>
        <v/>
      </c>
      <c r="G2625" t="str">
        <f t="shared" si="81"/>
        <v/>
      </c>
    </row>
    <row r="2626" spans="1:7">
      <c r="A2626" s="57">
        <f>INDEX('3月'!$A$1:$E$301,ROW()-$B$11+2,1)</f>
        <v>0</v>
      </c>
      <c r="B2626" s="55" t="str">
        <f>INDEX('3月'!$A$1:$E$301,ROW()-$B$11+2,2)&amp;IF(INDEX('3月'!$A$1:$E$301,ROW()-$B$11+2,3)="","","／"&amp;INDEX('3月'!$A$1:$E$301,ROW()-$B$11+2,3))</f>
        <v/>
      </c>
      <c r="C2626" s="57">
        <f>INDEX('3月'!$A$1:$E$301,ROW()-$B$11+2,4)</f>
        <v>0</v>
      </c>
      <c r="D2626" s="64">
        <f>INDEX('3月'!$A$1:$E$301,ROW()-$B$11+2,5)</f>
        <v>0</v>
      </c>
      <c r="E2626" s="65">
        <f>DATE(設定・集計!$B$2,INT(A2626/100),A2626-INT(A2626/100)*100)</f>
        <v>43799</v>
      </c>
      <c r="F2626" t="str">
        <f t="shared" si="82"/>
        <v/>
      </c>
      <c r="G2626" t="str">
        <f t="shared" si="81"/>
        <v/>
      </c>
    </row>
    <row r="2627" spans="1:7">
      <c r="A2627" s="57">
        <f>INDEX('3月'!$A$1:$E$301,ROW()-$B$11+2,1)</f>
        <v>0</v>
      </c>
      <c r="B2627" s="55" t="str">
        <f>INDEX('3月'!$A$1:$E$301,ROW()-$B$11+2,2)&amp;IF(INDEX('3月'!$A$1:$E$301,ROW()-$B$11+2,3)="","","／"&amp;INDEX('3月'!$A$1:$E$301,ROW()-$B$11+2,3))</f>
        <v/>
      </c>
      <c r="C2627" s="57">
        <f>INDEX('3月'!$A$1:$E$301,ROW()-$B$11+2,4)</f>
        <v>0</v>
      </c>
      <c r="D2627" s="64">
        <f>INDEX('3月'!$A$1:$E$301,ROW()-$B$11+2,5)</f>
        <v>0</v>
      </c>
      <c r="E2627" s="65">
        <f>DATE(設定・集計!$B$2,INT(A2627/100),A2627-INT(A2627/100)*100)</f>
        <v>43799</v>
      </c>
      <c r="F2627" t="str">
        <f t="shared" si="82"/>
        <v/>
      </c>
      <c r="G2627" t="str">
        <f t="shared" si="81"/>
        <v/>
      </c>
    </row>
    <row r="2628" spans="1:7">
      <c r="A2628" s="57">
        <f>INDEX('3月'!$A$1:$E$301,ROW()-$B$11+2,1)</f>
        <v>0</v>
      </c>
      <c r="B2628" s="55" t="str">
        <f>INDEX('3月'!$A$1:$E$301,ROW()-$B$11+2,2)&amp;IF(INDEX('3月'!$A$1:$E$301,ROW()-$B$11+2,3)="","","／"&amp;INDEX('3月'!$A$1:$E$301,ROW()-$B$11+2,3))</f>
        <v/>
      </c>
      <c r="C2628" s="57">
        <f>INDEX('3月'!$A$1:$E$301,ROW()-$B$11+2,4)</f>
        <v>0</v>
      </c>
      <c r="D2628" s="64">
        <f>INDEX('3月'!$A$1:$E$301,ROW()-$B$11+2,5)</f>
        <v>0</v>
      </c>
      <c r="E2628" s="65">
        <f>DATE(設定・集計!$B$2,INT(A2628/100),A2628-INT(A2628/100)*100)</f>
        <v>43799</v>
      </c>
      <c r="F2628" t="str">
        <f t="shared" si="82"/>
        <v/>
      </c>
      <c r="G2628" t="str">
        <f t="shared" si="81"/>
        <v/>
      </c>
    </row>
    <row r="2629" spans="1:7">
      <c r="A2629" s="57">
        <f>INDEX('3月'!$A$1:$E$301,ROW()-$B$11+2,1)</f>
        <v>0</v>
      </c>
      <c r="B2629" s="55" t="str">
        <f>INDEX('3月'!$A$1:$E$301,ROW()-$B$11+2,2)&amp;IF(INDEX('3月'!$A$1:$E$301,ROW()-$B$11+2,3)="","","／"&amp;INDEX('3月'!$A$1:$E$301,ROW()-$B$11+2,3))</f>
        <v/>
      </c>
      <c r="C2629" s="57">
        <f>INDEX('3月'!$A$1:$E$301,ROW()-$B$11+2,4)</f>
        <v>0</v>
      </c>
      <c r="D2629" s="64">
        <f>INDEX('3月'!$A$1:$E$301,ROW()-$B$11+2,5)</f>
        <v>0</v>
      </c>
      <c r="E2629" s="65">
        <f>DATE(設定・集計!$B$2,INT(A2629/100),A2629-INT(A2629/100)*100)</f>
        <v>43799</v>
      </c>
      <c r="F2629" t="str">
        <f t="shared" si="82"/>
        <v/>
      </c>
      <c r="G2629" t="str">
        <f t="shared" si="81"/>
        <v/>
      </c>
    </row>
    <row r="2630" spans="1:7">
      <c r="A2630" s="57">
        <f>INDEX('3月'!$A$1:$E$301,ROW()-$B$11+2,1)</f>
        <v>0</v>
      </c>
      <c r="B2630" s="55" t="str">
        <f>INDEX('3月'!$A$1:$E$301,ROW()-$B$11+2,2)&amp;IF(INDEX('3月'!$A$1:$E$301,ROW()-$B$11+2,3)="","","／"&amp;INDEX('3月'!$A$1:$E$301,ROW()-$B$11+2,3))</f>
        <v/>
      </c>
      <c r="C2630" s="57">
        <f>INDEX('3月'!$A$1:$E$301,ROW()-$B$11+2,4)</f>
        <v>0</v>
      </c>
      <c r="D2630" s="64">
        <f>INDEX('3月'!$A$1:$E$301,ROW()-$B$11+2,5)</f>
        <v>0</v>
      </c>
      <c r="E2630" s="65">
        <f>DATE(設定・集計!$B$2,INT(A2630/100),A2630-INT(A2630/100)*100)</f>
        <v>43799</v>
      </c>
      <c r="F2630" t="str">
        <f t="shared" si="82"/>
        <v/>
      </c>
      <c r="G2630" t="str">
        <f t="shared" si="81"/>
        <v/>
      </c>
    </row>
    <row r="2631" spans="1:7">
      <c r="A2631" s="57">
        <f>INDEX('3月'!$A$1:$E$301,ROW()-$B$11+2,1)</f>
        <v>0</v>
      </c>
      <c r="B2631" s="55" t="str">
        <f>INDEX('3月'!$A$1:$E$301,ROW()-$B$11+2,2)&amp;IF(INDEX('3月'!$A$1:$E$301,ROW()-$B$11+2,3)="","","／"&amp;INDEX('3月'!$A$1:$E$301,ROW()-$B$11+2,3))</f>
        <v/>
      </c>
      <c r="C2631" s="57">
        <f>INDEX('3月'!$A$1:$E$301,ROW()-$B$11+2,4)</f>
        <v>0</v>
      </c>
      <c r="D2631" s="64">
        <f>INDEX('3月'!$A$1:$E$301,ROW()-$B$11+2,5)</f>
        <v>0</v>
      </c>
      <c r="E2631" s="65">
        <f>DATE(設定・集計!$B$2,INT(A2631/100),A2631-INT(A2631/100)*100)</f>
        <v>43799</v>
      </c>
      <c r="F2631" t="str">
        <f t="shared" si="82"/>
        <v/>
      </c>
      <c r="G2631" t="str">
        <f t="shared" si="81"/>
        <v/>
      </c>
    </row>
    <row r="2632" spans="1:7">
      <c r="A2632" s="57">
        <f>INDEX('3月'!$A$1:$E$301,ROW()-$B$11+2,1)</f>
        <v>0</v>
      </c>
      <c r="B2632" s="55" t="str">
        <f>INDEX('3月'!$A$1:$E$301,ROW()-$B$11+2,2)&amp;IF(INDEX('3月'!$A$1:$E$301,ROW()-$B$11+2,3)="","","／"&amp;INDEX('3月'!$A$1:$E$301,ROW()-$B$11+2,3))</f>
        <v/>
      </c>
      <c r="C2632" s="57">
        <f>INDEX('3月'!$A$1:$E$301,ROW()-$B$11+2,4)</f>
        <v>0</v>
      </c>
      <c r="D2632" s="64">
        <f>INDEX('3月'!$A$1:$E$301,ROW()-$B$11+2,5)</f>
        <v>0</v>
      </c>
      <c r="E2632" s="65">
        <f>DATE(設定・集計!$B$2,INT(A2632/100),A2632-INT(A2632/100)*100)</f>
        <v>43799</v>
      </c>
      <c r="F2632" t="str">
        <f t="shared" si="82"/>
        <v/>
      </c>
      <c r="G2632" t="str">
        <f t="shared" si="81"/>
        <v/>
      </c>
    </row>
    <row r="2633" spans="1:7">
      <c r="A2633" s="57">
        <f>INDEX('3月'!$A$1:$E$301,ROW()-$B$11+2,1)</f>
        <v>0</v>
      </c>
      <c r="B2633" s="55" t="str">
        <f>INDEX('3月'!$A$1:$E$301,ROW()-$B$11+2,2)&amp;IF(INDEX('3月'!$A$1:$E$301,ROW()-$B$11+2,3)="","","／"&amp;INDEX('3月'!$A$1:$E$301,ROW()-$B$11+2,3))</f>
        <v/>
      </c>
      <c r="C2633" s="57">
        <f>INDEX('3月'!$A$1:$E$301,ROW()-$B$11+2,4)</f>
        <v>0</v>
      </c>
      <c r="D2633" s="64">
        <f>INDEX('3月'!$A$1:$E$301,ROW()-$B$11+2,5)</f>
        <v>0</v>
      </c>
      <c r="E2633" s="65">
        <f>DATE(設定・集計!$B$2,INT(A2633/100),A2633-INT(A2633/100)*100)</f>
        <v>43799</v>
      </c>
      <c r="F2633" t="str">
        <f t="shared" si="82"/>
        <v/>
      </c>
      <c r="G2633" t="str">
        <f t="shared" si="81"/>
        <v/>
      </c>
    </row>
    <row r="2634" spans="1:7">
      <c r="A2634" s="57">
        <f>INDEX('3月'!$A$1:$E$301,ROW()-$B$11+2,1)</f>
        <v>0</v>
      </c>
      <c r="B2634" s="55" t="str">
        <f>INDEX('3月'!$A$1:$E$301,ROW()-$B$11+2,2)&amp;IF(INDEX('3月'!$A$1:$E$301,ROW()-$B$11+2,3)="","","／"&amp;INDEX('3月'!$A$1:$E$301,ROW()-$B$11+2,3))</f>
        <v/>
      </c>
      <c r="C2634" s="57">
        <f>INDEX('3月'!$A$1:$E$301,ROW()-$B$11+2,4)</f>
        <v>0</v>
      </c>
      <c r="D2634" s="64">
        <f>INDEX('3月'!$A$1:$E$301,ROW()-$B$11+2,5)</f>
        <v>0</v>
      </c>
      <c r="E2634" s="65">
        <f>DATE(設定・集計!$B$2,INT(A2634/100),A2634-INT(A2634/100)*100)</f>
        <v>43799</v>
      </c>
      <c r="F2634" t="str">
        <f t="shared" si="82"/>
        <v/>
      </c>
      <c r="G2634" t="str">
        <f t="shared" si="81"/>
        <v/>
      </c>
    </row>
    <row r="2635" spans="1:7">
      <c r="A2635" s="57">
        <f>INDEX('3月'!$A$1:$E$301,ROW()-$B$11+2,1)</f>
        <v>0</v>
      </c>
      <c r="B2635" s="55" t="str">
        <f>INDEX('3月'!$A$1:$E$301,ROW()-$B$11+2,2)&amp;IF(INDEX('3月'!$A$1:$E$301,ROW()-$B$11+2,3)="","","／"&amp;INDEX('3月'!$A$1:$E$301,ROW()-$B$11+2,3))</f>
        <v/>
      </c>
      <c r="C2635" s="57">
        <f>INDEX('3月'!$A$1:$E$301,ROW()-$B$11+2,4)</f>
        <v>0</v>
      </c>
      <c r="D2635" s="64">
        <f>INDEX('3月'!$A$1:$E$301,ROW()-$B$11+2,5)</f>
        <v>0</v>
      </c>
      <c r="E2635" s="65">
        <f>DATE(設定・集計!$B$2,INT(A2635/100),A2635-INT(A2635/100)*100)</f>
        <v>43799</v>
      </c>
      <c r="F2635" t="str">
        <f t="shared" si="82"/>
        <v/>
      </c>
      <c r="G2635" t="str">
        <f t="shared" si="81"/>
        <v/>
      </c>
    </row>
    <row r="2636" spans="1:7">
      <c r="A2636" s="57">
        <f>INDEX('3月'!$A$1:$E$301,ROW()-$B$11+2,1)</f>
        <v>0</v>
      </c>
      <c r="B2636" s="55" t="str">
        <f>INDEX('3月'!$A$1:$E$301,ROW()-$B$11+2,2)&amp;IF(INDEX('3月'!$A$1:$E$301,ROW()-$B$11+2,3)="","","／"&amp;INDEX('3月'!$A$1:$E$301,ROW()-$B$11+2,3))</f>
        <v/>
      </c>
      <c r="C2636" s="57">
        <f>INDEX('3月'!$A$1:$E$301,ROW()-$B$11+2,4)</f>
        <v>0</v>
      </c>
      <c r="D2636" s="64">
        <f>INDEX('3月'!$A$1:$E$301,ROW()-$B$11+2,5)</f>
        <v>0</v>
      </c>
      <c r="E2636" s="65">
        <f>DATE(設定・集計!$B$2,INT(A2636/100),A2636-INT(A2636/100)*100)</f>
        <v>43799</v>
      </c>
      <c r="F2636" t="str">
        <f t="shared" si="82"/>
        <v/>
      </c>
      <c r="G2636" t="str">
        <f t="shared" si="81"/>
        <v/>
      </c>
    </row>
    <row r="2637" spans="1:7">
      <c r="A2637" s="57">
        <f>INDEX('3月'!$A$1:$E$301,ROW()-$B$11+2,1)</f>
        <v>0</v>
      </c>
      <c r="B2637" s="55" t="str">
        <f>INDEX('3月'!$A$1:$E$301,ROW()-$B$11+2,2)&amp;IF(INDEX('3月'!$A$1:$E$301,ROW()-$B$11+2,3)="","","／"&amp;INDEX('3月'!$A$1:$E$301,ROW()-$B$11+2,3))</f>
        <v/>
      </c>
      <c r="C2637" s="57">
        <f>INDEX('3月'!$A$1:$E$301,ROW()-$B$11+2,4)</f>
        <v>0</v>
      </c>
      <c r="D2637" s="64">
        <f>INDEX('3月'!$A$1:$E$301,ROW()-$B$11+2,5)</f>
        <v>0</v>
      </c>
      <c r="E2637" s="65">
        <f>DATE(設定・集計!$B$2,INT(A2637/100),A2637-INT(A2637/100)*100)</f>
        <v>43799</v>
      </c>
      <c r="F2637" t="str">
        <f t="shared" si="82"/>
        <v/>
      </c>
      <c r="G2637" t="str">
        <f t="shared" si="81"/>
        <v/>
      </c>
    </row>
    <row r="2638" spans="1:7">
      <c r="A2638" s="57">
        <f>INDEX('3月'!$A$1:$E$301,ROW()-$B$11+2,1)</f>
        <v>0</v>
      </c>
      <c r="B2638" s="55" t="str">
        <f>INDEX('3月'!$A$1:$E$301,ROW()-$B$11+2,2)&amp;IF(INDEX('3月'!$A$1:$E$301,ROW()-$B$11+2,3)="","","／"&amp;INDEX('3月'!$A$1:$E$301,ROW()-$B$11+2,3))</f>
        <v/>
      </c>
      <c r="C2638" s="57">
        <f>INDEX('3月'!$A$1:$E$301,ROW()-$B$11+2,4)</f>
        <v>0</v>
      </c>
      <c r="D2638" s="64">
        <f>INDEX('3月'!$A$1:$E$301,ROW()-$B$11+2,5)</f>
        <v>0</v>
      </c>
      <c r="E2638" s="65">
        <f>DATE(設定・集計!$B$2,INT(A2638/100),A2638-INT(A2638/100)*100)</f>
        <v>43799</v>
      </c>
      <c r="F2638" t="str">
        <f t="shared" si="82"/>
        <v/>
      </c>
      <c r="G2638" t="str">
        <f t="shared" si="81"/>
        <v/>
      </c>
    </row>
    <row r="2639" spans="1:7">
      <c r="A2639" s="57">
        <f>INDEX('3月'!$A$1:$E$301,ROW()-$B$11+2,1)</f>
        <v>0</v>
      </c>
      <c r="B2639" s="55" t="str">
        <f>INDEX('3月'!$A$1:$E$301,ROW()-$B$11+2,2)&amp;IF(INDEX('3月'!$A$1:$E$301,ROW()-$B$11+2,3)="","","／"&amp;INDEX('3月'!$A$1:$E$301,ROW()-$B$11+2,3))</f>
        <v/>
      </c>
      <c r="C2639" s="57">
        <f>INDEX('3月'!$A$1:$E$301,ROW()-$B$11+2,4)</f>
        <v>0</v>
      </c>
      <c r="D2639" s="64">
        <f>INDEX('3月'!$A$1:$E$301,ROW()-$B$11+2,5)</f>
        <v>0</v>
      </c>
      <c r="E2639" s="65">
        <f>DATE(設定・集計!$B$2,INT(A2639/100),A2639-INT(A2639/100)*100)</f>
        <v>43799</v>
      </c>
      <c r="F2639" t="str">
        <f t="shared" si="82"/>
        <v/>
      </c>
      <c r="G2639" t="str">
        <f t="shared" si="81"/>
        <v/>
      </c>
    </row>
    <row r="2640" spans="1:7">
      <c r="A2640" s="57">
        <f>INDEX('3月'!$A$1:$E$301,ROW()-$B$11+2,1)</f>
        <v>0</v>
      </c>
      <c r="B2640" s="55" t="str">
        <f>INDEX('3月'!$A$1:$E$301,ROW()-$B$11+2,2)&amp;IF(INDEX('3月'!$A$1:$E$301,ROW()-$B$11+2,3)="","","／"&amp;INDEX('3月'!$A$1:$E$301,ROW()-$B$11+2,3))</f>
        <v/>
      </c>
      <c r="C2640" s="57">
        <f>INDEX('3月'!$A$1:$E$301,ROW()-$B$11+2,4)</f>
        <v>0</v>
      </c>
      <c r="D2640" s="64">
        <f>INDEX('3月'!$A$1:$E$301,ROW()-$B$11+2,5)</f>
        <v>0</v>
      </c>
      <c r="E2640" s="65">
        <f>DATE(設定・集計!$B$2,INT(A2640/100),A2640-INT(A2640/100)*100)</f>
        <v>43799</v>
      </c>
      <c r="F2640" t="str">
        <f t="shared" si="82"/>
        <v/>
      </c>
      <c r="G2640" t="str">
        <f t="shared" si="81"/>
        <v/>
      </c>
    </row>
    <row r="2641" spans="1:7">
      <c r="A2641" s="57">
        <f>INDEX('3月'!$A$1:$E$301,ROW()-$B$11+2,1)</f>
        <v>0</v>
      </c>
      <c r="B2641" s="55" t="str">
        <f>INDEX('3月'!$A$1:$E$301,ROW()-$B$11+2,2)&amp;IF(INDEX('3月'!$A$1:$E$301,ROW()-$B$11+2,3)="","","／"&amp;INDEX('3月'!$A$1:$E$301,ROW()-$B$11+2,3))</f>
        <v/>
      </c>
      <c r="C2641" s="57">
        <f>INDEX('3月'!$A$1:$E$301,ROW()-$B$11+2,4)</f>
        <v>0</v>
      </c>
      <c r="D2641" s="64">
        <f>INDEX('3月'!$A$1:$E$301,ROW()-$B$11+2,5)</f>
        <v>0</v>
      </c>
      <c r="E2641" s="65">
        <f>DATE(設定・集計!$B$2,INT(A2641/100),A2641-INT(A2641/100)*100)</f>
        <v>43799</v>
      </c>
      <c r="F2641" t="str">
        <f t="shared" si="82"/>
        <v/>
      </c>
      <c r="G2641" t="str">
        <f t="shared" si="81"/>
        <v/>
      </c>
    </row>
    <row r="2642" spans="1:7">
      <c r="A2642" s="57">
        <f>INDEX('3月'!$A$1:$E$301,ROW()-$B$11+2,1)</f>
        <v>0</v>
      </c>
      <c r="B2642" s="55" t="str">
        <f>INDEX('3月'!$A$1:$E$301,ROW()-$B$11+2,2)&amp;IF(INDEX('3月'!$A$1:$E$301,ROW()-$B$11+2,3)="","","／"&amp;INDEX('3月'!$A$1:$E$301,ROW()-$B$11+2,3))</f>
        <v/>
      </c>
      <c r="C2642" s="57">
        <f>INDEX('3月'!$A$1:$E$301,ROW()-$B$11+2,4)</f>
        <v>0</v>
      </c>
      <c r="D2642" s="64">
        <f>INDEX('3月'!$A$1:$E$301,ROW()-$B$11+2,5)</f>
        <v>0</v>
      </c>
      <c r="E2642" s="65">
        <f>DATE(設定・集計!$B$2,INT(A2642/100),A2642-INT(A2642/100)*100)</f>
        <v>43799</v>
      </c>
      <c r="F2642" t="str">
        <f t="shared" si="82"/>
        <v/>
      </c>
      <c r="G2642" t="str">
        <f t="shared" si="81"/>
        <v/>
      </c>
    </row>
    <row r="2643" spans="1:7">
      <c r="A2643" s="57">
        <f>INDEX('3月'!$A$1:$E$301,ROW()-$B$11+2,1)</f>
        <v>0</v>
      </c>
      <c r="B2643" s="55" t="str">
        <f>INDEX('3月'!$A$1:$E$301,ROW()-$B$11+2,2)&amp;IF(INDEX('3月'!$A$1:$E$301,ROW()-$B$11+2,3)="","","／"&amp;INDEX('3月'!$A$1:$E$301,ROW()-$B$11+2,3))</f>
        <v/>
      </c>
      <c r="C2643" s="57">
        <f>INDEX('3月'!$A$1:$E$301,ROW()-$B$11+2,4)</f>
        <v>0</v>
      </c>
      <c r="D2643" s="64">
        <f>INDEX('3月'!$A$1:$E$301,ROW()-$B$11+2,5)</f>
        <v>0</v>
      </c>
      <c r="E2643" s="65">
        <f>DATE(設定・集計!$B$2,INT(A2643/100),A2643-INT(A2643/100)*100)</f>
        <v>43799</v>
      </c>
      <c r="F2643" t="str">
        <f t="shared" si="82"/>
        <v/>
      </c>
      <c r="G2643" t="str">
        <f t="shared" si="81"/>
        <v/>
      </c>
    </row>
    <row r="2644" spans="1:7">
      <c r="A2644" s="57">
        <f>INDEX('3月'!$A$1:$E$301,ROW()-$B$11+2,1)</f>
        <v>0</v>
      </c>
      <c r="B2644" s="55" t="str">
        <f>INDEX('3月'!$A$1:$E$301,ROW()-$B$11+2,2)&amp;IF(INDEX('3月'!$A$1:$E$301,ROW()-$B$11+2,3)="","","／"&amp;INDEX('3月'!$A$1:$E$301,ROW()-$B$11+2,3))</f>
        <v/>
      </c>
      <c r="C2644" s="57">
        <f>INDEX('3月'!$A$1:$E$301,ROW()-$B$11+2,4)</f>
        <v>0</v>
      </c>
      <c r="D2644" s="64">
        <f>INDEX('3月'!$A$1:$E$301,ROW()-$B$11+2,5)</f>
        <v>0</v>
      </c>
      <c r="E2644" s="65">
        <f>DATE(設定・集計!$B$2,INT(A2644/100),A2644-INT(A2644/100)*100)</f>
        <v>43799</v>
      </c>
      <c r="F2644" t="str">
        <f t="shared" si="82"/>
        <v/>
      </c>
      <c r="G2644" t="str">
        <f t="shared" si="81"/>
        <v/>
      </c>
    </row>
    <row r="2645" spans="1:7">
      <c r="A2645" s="66"/>
      <c r="B2645" s="67"/>
      <c r="C2645" s="66"/>
      <c r="D2645" s="68"/>
      <c r="E2645" s="65">
        <f>DATE(設定・集計!$B$2,INT(A2645/100),A2645-INT(A2645/100)*100)</f>
        <v>43799</v>
      </c>
      <c r="F2645" t="str">
        <f t="shared" si="82"/>
        <v/>
      </c>
      <c r="G2645" t="str">
        <f t="shared" si="81"/>
        <v/>
      </c>
    </row>
    <row r="2646" spans="1:7">
      <c r="A2646" s="57">
        <f>INDEX('4月'!$A$1:$E$301,ROW()-$B$14+2,1)</f>
        <v>0</v>
      </c>
      <c r="B2646" s="55" t="str">
        <f>INDEX('4月'!$A$1:$E$301,ROW()-$B$14+2,2)&amp;IF(INDEX('4月'!$A$1:$E$301,ROW()-$B$14+2,3)="","","／"&amp;INDEX('4月'!$A$1:$E$301,ROW()-$B$14+2,3))</f>
        <v/>
      </c>
      <c r="C2646" s="57">
        <f>INDEX('4月'!$A$1:$E$301,ROW()-$B$14+2,4)</f>
        <v>0</v>
      </c>
      <c r="D2646" s="64">
        <f>INDEX('4月'!$A$1:$E$301,ROW()-$B$14+2,5)</f>
        <v>0</v>
      </c>
      <c r="E2646" s="65">
        <f>DATE(設定・集計!$B$2,INT(A2646/100),A2646-INT(A2646/100)*100)</f>
        <v>43799</v>
      </c>
      <c r="F2646" t="str">
        <f t="shared" si="82"/>
        <v/>
      </c>
      <c r="G2646" t="str">
        <f t="shared" si="81"/>
        <v/>
      </c>
    </row>
    <row r="2647" spans="1:7">
      <c r="A2647" s="57">
        <f>INDEX('4月'!$A$1:$E$301,ROW()-$B$14+2,1)</f>
        <v>0</v>
      </c>
      <c r="B2647" s="55" t="str">
        <f>INDEX('4月'!$A$1:$E$301,ROW()-$B$14+2,2)&amp;IF(INDEX('4月'!$A$1:$E$301,ROW()-$B$14+2,3)="","","／"&amp;INDEX('4月'!$A$1:$E$301,ROW()-$B$14+2,3))</f>
        <v/>
      </c>
      <c r="C2647" s="57">
        <f>INDEX('4月'!$A$1:$E$301,ROW()-$B$14+2,4)</f>
        <v>0</v>
      </c>
      <c r="D2647" s="64">
        <f>INDEX('4月'!$A$1:$E$301,ROW()-$B$14+2,5)</f>
        <v>0</v>
      </c>
      <c r="E2647" s="65">
        <f>DATE(設定・集計!$B$2,INT(A2647/100),A2647-INT(A2647/100)*100)</f>
        <v>43799</v>
      </c>
      <c r="F2647" t="str">
        <f t="shared" si="82"/>
        <v/>
      </c>
      <c r="G2647" t="str">
        <f t="shared" si="81"/>
        <v/>
      </c>
    </row>
    <row r="2648" spans="1:7">
      <c r="A2648" s="57">
        <f>INDEX('4月'!$A$1:$E$301,ROW()-$B$14+2,1)</f>
        <v>0</v>
      </c>
      <c r="B2648" s="55" t="str">
        <f>INDEX('4月'!$A$1:$E$301,ROW()-$B$14+2,2)&amp;IF(INDEX('4月'!$A$1:$E$301,ROW()-$B$14+2,3)="","","／"&amp;INDEX('4月'!$A$1:$E$301,ROW()-$B$14+2,3))</f>
        <v/>
      </c>
      <c r="C2648" s="57">
        <f>INDEX('4月'!$A$1:$E$301,ROW()-$B$14+2,4)</f>
        <v>0</v>
      </c>
      <c r="D2648" s="64">
        <f>INDEX('4月'!$A$1:$E$301,ROW()-$B$14+2,5)</f>
        <v>0</v>
      </c>
      <c r="E2648" s="65">
        <f>DATE(設定・集計!$B$2,INT(A2648/100),A2648-INT(A2648/100)*100)</f>
        <v>43799</v>
      </c>
      <c r="F2648" t="str">
        <f t="shared" si="82"/>
        <v/>
      </c>
      <c r="G2648" t="str">
        <f t="shared" si="81"/>
        <v/>
      </c>
    </row>
    <row r="2649" spans="1:7">
      <c r="A2649" s="57">
        <f>INDEX('4月'!$A$1:$E$301,ROW()-$B$14+2,1)</f>
        <v>0</v>
      </c>
      <c r="B2649" s="55" t="str">
        <f>INDEX('4月'!$A$1:$E$301,ROW()-$B$14+2,2)&amp;IF(INDEX('4月'!$A$1:$E$301,ROW()-$B$14+2,3)="","","／"&amp;INDEX('4月'!$A$1:$E$301,ROW()-$B$14+2,3))</f>
        <v/>
      </c>
      <c r="C2649" s="57">
        <f>INDEX('4月'!$A$1:$E$301,ROW()-$B$14+2,4)</f>
        <v>0</v>
      </c>
      <c r="D2649" s="64">
        <f>INDEX('4月'!$A$1:$E$301,ROW()-$B$14+2,5)</f>
        <v>0</v>
      </c>
      <c r="E2649" s="65">
        <f>DATE(設定・集計!$B$2,INT(A2649/100),A2649-INT(A2649/100)*100)</f>
        <v>43799</v>
      </c>
      <c r="F2649" t="str">
        <f t="shared" si="82"/>
        <v/>
      </c>
      <c r="G2649" t="str">
        <f t="shared" si="81"/>
        <v/>
      </c>
    </row>
    <row r="2650" spans="1:7">
      <c r="A2650" s="57">
        <f>INDEX('4月'!$A$1:$E$301,ROW()-$B$14+2,1)</f>
        <v>0</v>
      </c>
      <c r="B2650" s="55" t="str">
        <f>INDEX('4月'!$A$1:$E$301,ROW()-$B$14+2,2)&amp;IF(INDEX('4月'!$A$1:$E$301,ROW()-$B$14+2,3)="","","／"&amp;INDEX('4月'!$A$1:$E$301,ROW()-$B$14+2,3))</f>
        <v/>
      </c>
      <c r="C2650" s="57">
        <f>INDEX('4月'!$A$1:$E$301,ROW()-$B$14+2,4)</f>
        <v>0</v>
      </c>
      <c r="D2650" s="64">
        <f>INDEX('4月'!$A$1:$E$301,ROW()-$B$14+2,5)</f>
        <v>0</v>
      </c>
      <c r="E2650" s="65">
        <f>DATE(設定・集計!$B$2,INT(A2650/100),A2650-INT(A2650/100)*100)</f>
        <v>43799</v>
      </c>
      <c r="F2650" t="str">
        <f t="shared" si="82"/>
        <v/>
      </c>
      <c r="G2650" t="str">
        <f t="shared" si="81"/>
        <v/>
      </c>
    </row>
    <row r="2651" spans="1:7">
      <c r="A2651" s="57">
        <f>INDEX('4月'!$A$1:$E$301,ROW()-$B$14+2,1)</f>
        <v>0</v>
      </c>
      <c r="B2651" s="55" t="str">
        <f>INDEX('4月'!$A$1:$E$301,ROW()-$B$14+2,2)&amp;IF(INDEX('4月'!$A$1:$E$301,ROW()-$B$14+2,3)="","","／"&amp;INDEX('4月'!$A$1:$E$301,ROW()-$B$14+2,3))</f>
        <v/>
      </c>
      <c r="C2651" s="57">
        <f>INDEX('4月'!$A$1:$E$301,ROW()-$B$14+2,4)</f>
        <v>0</v>
      </c>
      <c r="D2651" s="64">
        <f>INDEX('4月'!$A$1:$E$301,ROW()-$B$14+2,5)</f>
        <v>0</v>
      </c>
      <c r="E2651" s="65">
        <f>DATE(設定・集計!$B$2,INT(A2651/100),A2651-INT(A2651/100)*100)</f>
        <v>43799</v>
      </c>
      <c r="F2651" t="str">
        <f t="shared" si="82"/>
        <v/>
      </c>
      <c r="G2651" t="str">
        <f t="shared" si="81"/>
        <v/>
      </c>
    </row>
    <row r="2652" spans="1:7">
      <c r="A2652" s="57">
        <f>INDEX('4月'!$A$1:$E$301,ROW()-$B$14+2,1)</f>
        <v>0</v>
      </c>
      <c r="B2652" s="55" t="str">
        <f>INDEX('4月'!$A$1:$E$301,ROW()-$B$14+2,2)&amp;IF(INDEX('4月'!$A$1:$E$301,ROW()-$B$14+2,3)="","","／"&amp;INDEX('4月'!$A$1:$E$301,ROW()-$B$14+2,3))</f>
        <v/>
      </c>
      <c r="C2652" s="57">
        <f>INDEX('4月'!$A$1:$E$301,ROW()-$B$14+2,4)</f>
        <v>0</v>
      </c>
      <c r="D2652" s="64">
        <f>INDEX('4月'!$A$1:$E$301,ROW()-$B$14+2,5)</f>
        <v>0</v>
      </c>
      <c r="E2652" s="65">
        <f>DATE(設定・集計!$B$2,INT(A2652/100),A2652-INT(A2652/100)*100)</f>
        <v>43799</v>
      </c>
      <c r="F2652" t="str">
        <f t="shared" si="82"/>
        <v/>
      </c>
      <c r="G2652" t="str">
        <f t="shared" si="81"/>
        <v/>
      </c>
    </row>
    <row r="2653" spans="1:7">
      <c r="A2653" s="57">
        <f>INDEX('4月'!$A$1:$E$301,ROW()-$B$14+2,1)</f>
        <v>0</v>
      </c>
      <c r="B2653" s="55" t="str">
        <f>INDEX('4月'!$A$1:$E$301,ROW()-$B$14+2,2)&amp;IF(INDEX('4月'!$A$1:$E$301,ROW()-$B$14+2,3)="","","／"&amp;INDEX('4月'!$A$1:$E$301,ROW()-$B$14+2,3))</f>
        <v/>
      </c>
      <c r="C2653" s="57">
        <f>INDEX('4月'!$A$1:$E$301,ROW()-$B$14+2,4)</f>
        <v>0</v>
      </c>
      <c r="D2653" s="64">
        <f>INDEX('4月'!$A$1:$E$301,ROW()-$B$14+2,5)</f>
        <v>0</v>
      </c>
      <c r="E2653" s="65">
        <f>DATE(設定・集計!$B$2,INT(A2653/100),A2653-INT(A2653/100)*100)</f>
        <v>43799</v>
      </c>
      <c r="F2653" t="str">
        <f t="shared" si="82"/>
        <v/>
      </c>
      <c r="G2653" t="str">
        <f t="shared" si="81"/>
        <v/>
      </c>
    </row>
    <row r="2654" spans="1:7">
      <c r="A2654" s="57">
        <f>INDEX('4月'!$A$1:$E$301,ROW()-$B$14+2,1)</f>
        <v>0</v>
      </c>
      <c r="B2654" s="55" t="str">
        <f>INDEX('4月'!$A$1:$E$301,ROW()-$B$14+2,2)&amp;IF(INDEX('4月'!$A$1:$E$301,ROW()-$B$14+2,3)="","","／"&amp;INDEX('4月'!$A$1:$E$301,ROW()-$B$14+2,3))</f>
        <v/>
      </c>
      <c r="C2654" s="57">
        <f>INDEX('4月'!$A$1:$E$301,ROW()-$B$14+2,4)</f>
        <v>0</v>
      </c>
      <c r="D2654" s="64">
        <f>INDEX('4月'!$A$1:$E$301,ROW()-$B$14+2,5)</f>
        <v>0</v>
      </c>
      <c r="E2654" s="65">
        <f>DATE(設定・集計!$B$2,INT(A2654/100),A2654-INT(A2654/100)*100)</f>
        <v>43799</v>
      </c>
      <c r="F2654" t="str">
        <f t="shared" si="82"/>
        <v/>
      </c>
      <c r="G2654" t="str">
        <f t="shared" si="81"/>
        <v/>
      </c>
    </row>
    <row r="2655" spans="1:7">
      <c r="A2655" s="57">
        <f>INDEX('4月'!$A$1:$E$301,ROW()-$B$14+2,1)</f>
        <v>0</v>
      </c>
      <c r="B2655" s="55" t="str">
        <f>INDEX('4月'!$A$1:$E$301,ROW()-$B$14+2,2)&amp;IF(INDEX('4月'!$A$1:$E$301,ROW()-$B$14+2,3)="","","／"&amp;INDEX('4月'!$A$1:$E$301,ROW()-$B$14+2,3))</f>
        <v/>
      </c>
      <c r="C2655" s="57">
        <f>INDEX('4月'!$A$1:$E$301,ROW()-$B$14+2,4)</f>
        <v>0</v>
      </c>
      <c r="D2655" s="64">
        <f>INDEX('4月'!$A$1:$E$301,ROW()-$B$14+2,5)</f>
        <v>0</v>
      </c>
      <c r="E2655" s="65">
        <f>DATE(設定・集計!$B$2,INT(A2655/100),A2655-INT(A2655/100)*100)</f>
        <v>43799</v>
      </c>
      <c r="F2655" t="str">
        <f t="shared" si="82"/>
        <v/>
      </c>
      <c r="G2655" t="str">
        <f t="shared" si="81"/>
        <v/>
      </c>
    </row>
    <row r="2656" spans="1:7">
      <c r="A2656" s="57">
        <f>INDEX('4月'!$A$1:$E$301,ROW()-$B$14+2,1)</f>
        <v>0</v>
      </c>
      <c r="B2656" s="55" t="str">
        <f>INDEX('4月'!$A$1:$E$301,ROW()-$B$14+2,2)&amp;IF(INDEX('4月'!$A$1:$E$301,ROW()-$B$14+2,3)="","","／"&amp;INDEX('4月'!$A$1:$E$301,ROW()-$B$14+2,3))</f>
        <v/>
      </c>
      <c r="C2656" s="57">
        <f>INDEX('4月'!$A$1:$E$301,ROW()-$B$14+2,4)</f>
        <v>0</v>
      </c>
      <c r="D2656" s="64">
        <f>INDEX('4月'!$A$1:$E$301,ROW()-$B$14+2,5)</f>
        <v>0</v>
      </c>
      <c r="E2656" s="65">
        <f>DATE(設定・集計!$B$2,INT(A2656/100),A2656-INT(A2656/100)*100)</f>
        <v>43799</v>
      </c>
      <c r="F2656" t="str">
        <f t="shared" si="82"/>
        <v/>
      </c>
      <c r="G2656" t="str">
        <f t="shared" si="81"/>
        <v/>
      </c>
    </row>
    <row r="2657" spans="1:7">
      <c r="A2657" s="57">
        <f>INDEX('4月'!$A$1:$E$301,ROW()-$B$14+2,1)</f>
        <v>0</v>
      </c>
      <c r="B2657" s="55" t="str">
        <f>INDEX('4月'!$A$1:$E$301,ROW()-$B$14+2,2)&amp;IF(INDEX('4月'!$A$1:$E$301,ROW()-$B$14+2,3)="","","／"&amp;INDEX('4月'!$A$1:$E$301,ROW()-$B$14+2,3))</f>
        <v/>
      </c>
      <c r="C2657" s="57">
        <f>INDEX('4月'!$A$1:$E$301,ROW()-$B$14+2,4)</f>
        <v>0</v>
      </c>
      <c r="D2657" s="64">
        <f>INDEX('4月'!$A$1:$E$301,ROW()-$B$14+2,5)</f>
        <v>0</v>
      </c>
      <c r="E2657" s="65">
        <f>DATE(設定・集計!$B$2,INT(A2657/100),A2657-INT(A2657/100)*100)</f>
        <v>43799</v>
      </c>
      <c r="F2657" t="str">
        <f t="shared" si="82"/>
        <v/>
      </c>
      <c r="G2657" t="str">
        <f t="shared" si="81"/>
        <v/>
      </c>
    </row>
    <row r="2658" spans="1:7">
      <c r="A2658" s="57">
        <f>INDEX('4月'!$A$1:$E$301,ROW()-$B$14+2,1)</f>
        <v>0</v>
      </c>
      <c r="B2658" s="55" t="str">
        <f>INDEX('4月'!$A$1:$E$301,ROW()-$B$14+2,2)&amp;IF(INDEX('4月'!$A$1:$E$301,ROW()-$B$14+2,3)="","","／"&amp;INDEX('4月'!$A$1:$E$301,ROW()-$B$14+2,3))</f>
        <v/>
      </c>
      <c r="C2658" s="57">
        <f>INDEX('4月'!$A$1:$E$301,ROW()-$B$14+2,4)</f>
        <v>0</v>
      </c>
      <c r="D2658" s="64">
        <f>INDEX('4月'!$A$1:$E$301,ROW()-$B$14+2,5)</f>
        <v>0</v>
      </c>
      <c r="E2658" s="65">
        <f>DATE(設定・集計!$B$2,INT(A2658/100),A2658-INT(A2658/100)*100)</f>
        <v>43799</v>
      </c>
      <c r="F2658" t="str">
        <f t="shared" si="82"/>
        <v/>
      </c>
      <c r="G2658" t="str">
        <f t="shared" si="81"/>
        <v/>
      </c>
    </row>
    <row r="2659" spans="1:7">
      <c r="A2659" s="57">
        <f>INDEX('4月'!$A$1:$E$301,ROW()-$B$14+2,1)</f>
        <v>0</v>
      </c>
      <c r="B2659" s="55" t="str">
        <f>INDEX('4月'!$A$1:$E$301,ROW()-$B$14+2,2)&amp;IF(INDEX('4月'!$A$1:$E$301,ROW()-$B$14+2,3)="","","／"&amp;INDEX('4月'!$A$1:$E$301,ROW()-$B$14+2,3))</f>
        <v/>
      </c>
      <c r="C2659" s="57">
        <f>INDEX('4月'!$A$1:$E$301,ROW()-$B$14+2,4)</f>
        <v>0</v>
      </c>
      <c r="D2659" s="64">
        <f>INDEX('4月'!$A$1:$E$301,ROW()-$B$14+2,5)</f>
        <v>0</v>
      </c>
      <c r="E2659" s="65">
        <f>DATE(設定・集計!$B$2,INT(A2659/100),A2659-INT(A2659/100)*100)</f>
        <v>43799</v>
      </c>
      <c r="F2659" t="str">
        <f t="shared" si="82"/>
        <v/>
      </c>
      <c r="G2659" t="str">
        <f t="shared" si="81"/>
        <v/>
      </c>
    </row>
    <row r="2660" spans="1:7">
      <c r="A2660" s="57">
        <f>INDEX('4月'!$A$1:$E$301,ROW()-$B$14+2,1)</f>
        <v>0</v>
      </c>
      <c r="B2660" s="55" t="str">
        <f>INDEX('4月'!$A$1:$E$301,ROW()-$B$14+2,2)&amp;IF(INDEX('4月'!$A$1:$E$301,ROW()-$B$14+2,3)="","","／"&amp;INDEX('4月'!$A$1:$E$301,ROW()-$B$14+2,3))</f>
        <v/>
      </c>
      <c r="C2660" s="57">
        <f>INDEX('4月'!$A$1:$E$301,ROW()-$B$14+2,4)</f>
        <v>0</v>
      </c>
      <c r="D2660" s="64">
        <f>INDEX('4月'!$A$1:$E$301,ROW()-$B$14+2,5)</f>
        <v>0</v>
      </c>
      <c r="E2660" s="65">
        <f>DATE(設定・集計!$B$2,INT(A2660/100),A2660-INT(A2660/100)*100)</f>
        <v>43799</v>
      </c>
      <c r="F2660" t="str">
        <f t="shared" si="82"/>
        <v/>
      </c>
      <c r="G2660" t="str">
        <f t="shared" si="81"/>
        <v/>
      </c>
    </row>
    <row r="2661" spans="1:7">
      <c r="A2661" s="57">
        <f>INDEX('4月'!$A$1:$E$301,ROW()-$B$14+2,1)</f>
        <v>0</v>
      </c>
      <c r="B2661" s="55" t="str">
        <f>INDEX('4月'!$A$1:$E$301,ROW()-$B$14+2,2)&amp;IF(INDEX('4月'!$A$1:$E$301,ROW()-$B$14+2,3)="","","／"&amp;INDEX('4月'!$A$1:$E$301,ROW()-$B$14+2,3))</f>
        <v/>
      </c>
      <c r="C2661" s="57">
        <f>INDEX('4月'!$A$1:$E$301,ROW()-$B$14+2,4)</f>
        <v>0</v>
      </c>
      <c r="D2661" s="64">
        <f>INDEX('4月'!$A$1:$E$301,ROW()-$B$14+2,5)</f>
        <v>0</v>
      </c>
      <c r="E2661" s="65">
        <f>DATE(設定・集計!$B$2,INT(A2661/100),A2661-INT(A2661/100)*100)</f>
        <v>43799</v>
      </c>
      <c r="F2661" t="str">
        <f t="shared" si="82"/>
        <v/>
      </c>
      <c r="G2661" t="str">
        <f t="shared" si="81"/>
        <v/>
      </c>
    </row>
    <row r="2662" spans="1:7">
      <c r="A2662" s="57">
        <f>INDEX('4月'!$A$1:$E$301,ROW()-$B$14+2,1)</f>
        <v>0</v>
      </c>
      <c r="B2662" s="55" t="str">
        <f>INDEX('4月'!$A$1:$E$301,ROW()-$B$14+2,2)&amp;IF(INDEX('4月'!$A$1:$E$301,ROW()-$B$14+2,3)="","","／"&amp;INDEX('4月'!$A$1:$E$301,ROW()-$B$14+2,3))</f>
        <v/>
      </c>
      <c r="C2662" s="57">
        <f>INDEX('4月'!$A$1:$E$301,ROW()-$B$14+2,4)</f>
        <v>0</v>
      </c>
      <c r="D2662" s="64">
        <f>INDEX('4月'!$A$1:$E$301,ROW()-$B$14+2,5)</f>
        <v>0</v>
      </c>
      <c r="E2662" s="65">
        <f>DATE(設定・集計!$B$2,INT(A2662/100),A2662-INT(A2662/100)*100)</f>
        <v>43799</v>
      </c>
      <c r="F2662" t="str">
        <f t="shared" si="82"/>
        <v/>
      </c>
      <c r="G2662" t="str">
        <f t="shared" si="81"/>
        <v/>
      </c>
    </row>
    <row r="2663" spans="1:7">
      <c r="A2663" s="57">
        <f>INDEX('4月'!$A$1:$E$301,ROW()-$B$14+2,1)</f>
        <v>0</v>
      </c>
      <c r="B2663" s="55" t="str">
        <f>INDEX('4月'!$A$1:$E$301,ROW()-$B$14+2,2)&amp;IF(INDEX('4月'!$A$1:$E$301,ROW()-$B$14+2,3)="","","／"&amp;INDEX('4月'!$A$1:$E$301,ROW()-$B$14+2,3))</f>
        <v/>
      </c>
      <c r="C2663" s="57">
        <f>INDEX('4月'!$A$1:$E$301,ROW()-$B$14+2,4)</f>
        <v>0</v>
      </c>
      <c r="D2663" s="64">
        <f>INDEX('4月'!$A$1:$E$301,ROW()-$B$14+2,5)</f>
        <v>0</v>
      </c>
      <c r="E2663" s="65">
        <f>DATE(設定・集計!$B$2,INT(A2663/100),A2663-INT(A2663/100)*100)</f>
        <v>43799</v>
      </c>
      <c r="F2663" t="str">
        <f t="shared" si="82"/>
        <v/>
      </c>
      <c r="G2663" t="str">
        <f t="shared" si="81"/>
        <v/>
      </c>
    </row>
    <row r="2664" spans="1:7">
      <c r="A2664" s="57">
        <f>INDEX('4月'!$A$1:$E$301,ROW()-$B$14+2,1)</f>
        <v>0</v>
      </c>
      <c r="B2664" s="55" t="str">
        <f>INDEX('4月'!$A$1:$E$301,ROW()-$B$14+2,2)&amp;IF(INDEX('4月'!$A$1:$E$301,ROW()-$B$14+2,3)="","","／"&amp;INDEX('4月'!$A$1:$E$301,ROW()-$B$14+2,3))</f>
        <v/>
      </c>
      <c r="C2664" s="57">
        <f>INDEX('4月'!$A$1:$E$301,ROW()-$B$14+2,4)</f>
        <v>0</v>
      </c>
      <c r="D2664" s="64">
        <f>INDEX('4月'!$A$1:$E$301,ROW()-$B$14+2,5)</f>
        <v>0</v>
      </c>
      <c r="E2664" s="65">
        <f>DATE(設定・集計!$B$2,INT(A2664/100),A2664-INT(A2664/100)*100)</f>
        <v>43799</v>
      </c>
      <c r="F2664" t="str">
        <f t="shared" si="82"/>
        <v/>
      </c>
      <c r="G2664" t="str">
        <f t="shared" si="81"/>
        <v/>
      </c>
    </row>
    <row r="2665" spans="1:7">
      <c r="A2665" s="57">
        <f>INDEX('4月'!$A$1:$E$301,ROW()-$B$14+2,1)</f>
        <v>0</v>
      </c>
      <c r="B2665" s="55" t="str">
        <f>INDEX('4月'!$A$1:$E$301,ROW()-$B$14+2,2)&amp;IF(INDEX('4月'!$A$1:$E$301,ROW()-$B$14+2,3)="","","／"&amp;INDEX('4月'!$A$1:$E$301,ROW()-$B$14+2,3))</f>
        <v/>
      </c>
      <c r="C2665" s="57">
        <f>INDEX('4月'!$A$1:$E$301,ROW()-$B$14+2,4)</f>
        <v>0</v>
      </c>
      <c r="D2665" s="64">
        <f>INDEX('4月'!$A$1:$E$301,ROW()-$B$14+2,5)</f>
        <v>0</v>
      </c>
      <c r="E2665" s="65">
        <f>DATE(設定・集計!$B$2,INT(A2665/100),A2665-INT(A2665/100)*100)</f>
        <v>43799</v>
      </c>
      <c r="F2665" t="str">
        <f t="shared" si="82"/>
        <v/>
      </c>
      <c r="G2665" t="str">
        <f t="shared" si="81"/>
        <v/>
      </c>
    </row>
    <row r="2666" spans="1:7">
      <c r="A2666" s="57">
        <f>INDEX('4月'!$A$1:$E$301,ROW()-$B$14+2,1)</f>
        <v>0</v>
      </c>
      <c r="B2666" s="55" t="str">
        <f>INDEX('4月'!$A$1:$E$301,ROW()-$B$14+2,2)&amp;IF(INDEX('4月'!$A$1:$E$301,ROW()-$B$14+2,3)="","","／"&amp;INDEX('4月'!$A$1:$E$301,ROW()-$B$14+2,3))</f>
        <v/>
      </c>
      <c r="C2666" s="57">
        <f>INDEX('4月'!$A$1:$E$301,ROW()-$B$14+2,4)</f>
        <v>0</v>
      </c>
      <c r="D2666" s="64">
        <f>INDEX('4月'!$A$1:$E$301,ROW()-$B$14+2,5)</f>
        <v>0</v>
      </c>
      <c r="E2666" s="65">
        <f>DATE(設定・集計!$B$2,INT(A2666/100),A2666-INT(A2666/100)*100)</f>
        <v>43799</v>
      </c>
      <c r="F2666" t="str">
        <f t="shared" si="82"/>
        <v/>
      </c>
      <c r="G2666" t="str">
        <f t="shared" si="81"/>
        <v/>
      </c>
    </row>
    <row r="2667" spans="1:7">
      <c r="A2667" s="57">
        <f>INDEX('4月'!$A$1:$E$301,ROW()-$B$14+2,1)</f>
        <v>0</v>
      </c>
      <c r="B2667" s="55" t="str">
        <f>INDEX('4月'!$A$1:$E$301,ROW()-$B$14+2,2)&amp;IF(INDEX('4月'!$A$1:$E$301,ROW()-$B$14+2,3)="","","／"&amp;INDEX('4月'!$A$1:$E$301,ROW()-$B$14+2,3))</f>
        <v/>
      </c>
      <c r="C2667" s="57">
        <f>INDEX('4月'!$A$1:$E$301,ROW()-$B$14+2,4)</f>
        <v>0</v>
      </c>
      <c r="D2667" s="64">
        <f>INDEX('4月'!$A$1:$E$301,ROW()-$B$14+2,5)</f>
        <v>0</v>
      </c>
      <c r="E2667" s="65">
        <f>DATE(設定・集計!$B$2,INT(A2667/100),A2667-INT(A2667/100)*100)</f>
        <v>43799</v>
      </c>
      <c r="F2667" t="str">
        <f t="shared" si="82"/>
        <v/>
      </c>
      <c r="G2667" t="str">
        <f t="shared" si="81"/>
        <v/>
      </c>
    </row>
    <row r="2668" spans="1:7">
      <c r="A2668" s="57">
        <f>INDEX('4月'!$A$1:$E$301,ROW()-$B$14+2,1)</f>
        <v>0</v>
      </c>
      <c r="B2668" s="55" t="str">
        <f>INDEX('4月'!$A$1:$E$301,ROW()-$B$14+2,2)&amp;IF(INDEX('4月'!$A$1:$E$301,ROW()-$B$14+2,3)="","","／"&amp;INDEX('4月'!$A$1:$E$301,ROW()-$B$14+2,3))</f>
        <v/>
      </c>
      <c r="C2668" s="57">
        <f>INDEX('4月'!$A$1:$E$301,ROW()-$B$14+2,4)</f>
        <v>0</v>
      </c>
      <c r="D2668" s="64">
        <f>INDEX('4月'!$A$1:$E$301,ROW()-$B$14+2,5)</f>
        <v>0</v>
      </c>
      <c r="E2668" s="65">
        <f>DATE(設定・集計!$B$2,INT(A2668/100),A2668-INT(A2668/100)*100)</f>
        <v>43799</v>
      </c>
      <c r="F2668" t="str">
        <f t="shared" si="82"/>
        <v/>
      </c>
      <c r="G2668" t="str">
        <f t="shared" si="81"/>
        <v/>
      </c>
    </row>
    <row r="2669" spans="1:7">
      <c r="A2669" s="57">
        <f>INDEX('4月'!$A$1:$E$301,ROW()-$B$14+2,1)</f>
        <v>0</v>
      </c>
      <c r="B2669" s="55" t="str">
        <f>INDEX('4月'!$A$1:$E$301,ROW()-$B$14+2,2)&amp;IF(INDEX('4月'!$A$1:$E$301,ROW()-$B$14+2,3)="","","／"&amp;INDEX('4月'!$A$1:$E$301,ROW()-$B$14+2,3))</f>
        <v/>
      </c>
      <c r="C2669" s="57">
        <f>INDEX('4月'!$A$1:$E$301,ROW()-$B$14+2,4)</f>
        <v>0</v>
      </c>
      <c r="D2669" s="64">
        <f>INDEX('4月'!$A$1:$E$301,ROW()-$B$14+2,5)</f>
        <v>0</v>
      </c>
      <c r="E2669" s="65">
        <f>DATE(設定・集計!$B$2,INT(A2669/100),A2669-INT(A2669/100)*100)</f>
        <v>43799</v>
      </c>
      <c r="F2669" t="str">
        <f t="shared" si="82"/>
        <v/>
      </c>
      <c r="G2669" t="str">
        <f t="shared" si="81"/>
        <v/>
      </c>
    </row>
    <row r="2670" spans="1:7">
      <c r="A2670" s="57">
        <f>INDEX('4月'!$A$1:$E$301,ROW()-$B$14+2,1)</f>
        <v>0</v>
      </c>
      <c r="B2670" s="55" t="str">
        <f>INDEX('4月'!$A$1:$E$301,ROW()-$B$14+2,2)&amp;IF(INDEX('4月'!$A$1:$E$301,ROW()-$B$14+2,3)="","","／"&amp;INDEX('4月'!$A$1:$E$301,ROW()-$B$14+2,3))</f>
        <v/>
      </c>
      <c r="C2670" s="57">
        <f>INDEX('4月'!$A$1:$E$301,ROW()-$B$14+2,4)</f>
        <v>0</v>
      </c>
      <c r="D2670" s="64">
        <f>INDEX('4月'!$A$1:$E$301,ROW()-$B$14+2,5)</f>
        <v>0</v>
      </c>
      <c r="E2670" s="65">
        <f>DATE(設定・集計!$B$2,INT(A2670/100),A2670-INT(A2670/100)*100)</f>
        <v>43799</v>
      </c>
      <c r="F2670" t="str">
        <f t="shared" si="82"/>
        <v/>
      </c>
      <c r="G2670" t="str">
        <f t="shared" si="81"/>
        <v/>
      </c>
    </row>
    <row r="2671" spans="1:7">
      <c r="A2671" s="57">
        <f>INDEX('4月'!$A$1:$E$301,ROW()-$B$14+2,1)</f>
        <v>0</v>
      </c>
      <c r="B2671" s="55" t="str">
        <f>INDEX('4月'!$A$1:$E$301,ROW()-$B$14+2,2)&amp;IF(INDEX('4月'!$A$1:$E$301,ROW()-$B$14+2,3)="","","／"&amp;INDEX('4月'!$A$1:$E$301,ROW()-$B$14+2,3))</f>
        <v/>
      </c>
      <c r="C2671" s="57">
        <f>INDEX('4月'!$A$1:$E$301,ROW()-$B$14+2,4)</f>
        <v>0</v>
      </c>
      <c r="D2671" s="64">
        <f>INDEX('4月'!$A$1:$E$301,ROW()-$B$14+2,5)</f>
        <v>0</v>
      </c>
      <c r="E2671" s="65">
        <f>DATE(設定・集計!$B$2,INT(A2671/100),A2671-INT(A2671/100)*100)</f>
        <v>43799</v>
      </c>
      <c r="F2671" t="str">
        <f t="shared" si="82"/>
        <v/>
      </c>
      <c r="G2671" t="str">
        <f t="shared" ref="G2671:G2734" si="83">IF(F2671="","",RANK(F2671,$F$46:$F$6000,1))</f>
        <v/>
      </c>
    </row>
    <row r="2672" spans="1:7">
      <c r="A2672" s="57">
        <f>INDEX('4月'!$A$1:$E$301,ROW()-$B$14+2,1)</f>
        <v>0</v>
      </c>
      <c r="B2672" s="55" t="str">
        <f>INDEX('4月'!$A$1:$E$301,ROW()-$B$14+2,2)&amp;IF(INDEX('4月'!$A$1:$E$301,ROW()-$B$14+2,3)="","","／"&amp;INDEX('4月'!$A$1:$E$301,ROW()-$B$14+2,3))</f>
        <v/>
      </c>
      <c r="C2672" s="57">
        <f>INDEX('4月'!$A$1:$E$301,ROW()-$B$14+2,4)</f>
        <v>0</v>
      </c>
      <c r="D2672" s="64">
        <f>INDEX('4月'!$A$1:$E$301,ROW()-$B$14+2,5)</f>
        <v>0</v>
      </c>
      <c r="E2672" s="65">
        <f>DATE(設定・集計!$B$2,INT(A2672/100),A2672-INT(A2672/100)*100)</f>
        <v>43799</v>
      </c>
      <c r="F2672" t="str">
        <f t="shared" si="82"/>
        <v/>
      </c>
      <c r="G2672" t="str">
        <f t="shared" si="83"/>
        <v/>
      </c>
    </row>
    <row r="2673" spans="1:7">
      <c r="A2673" s="57">
        <f>INDEX('4月'!$A$1:$E$301,ROW()-$B$14+2,1)</f>
        <v>0</v>
      </c>
      <c r="B2673" s="55" t="str">
        <f>INDEX('4月'!$A$1:$E$301,ROW()-$B$14+2,2)&amp;IF(INDEX('4月'!$A$1:$E$301,ROW()-$B$14+2,3)="","","／"&amp;INDEX('4月'!$A$1:$E$301,ROW()-$B$14+2,3))</f>
        <v/>
      </c>
      <c r="C2673" s="57">
        <f>INDEX('4月'!$A$1:$E$301,ROW()-$B$14+2,4)</f>
        <v>0</v>
      </c>
      <c r="D2673" s="64">
        <f>INDEX('4月'!$A$1:$E$301,ROW()-$B$14+2,5)</f>
        <v>0</v>
      </c>
      <c r="E2673" s="65">
        <f>DATE(設定・集計!$B$2,INT(A2673/100),A2673-INT(A2673/100)*100)</f>
        <v>43799</v>
      </c>
      <c r="F2673" t="str">
        <f t="shared" si="82"/>
        <v/>
      </c>
      <c r="G2673" t="str">
        <f t="shared" si="83"/>
        <v/>
      </c>
    </row>
    <row r="2674" spans="1:7">
      <c r="A2674" s="57">
        <f>INDEX('4月'!$A$1:$E$301,ROW()-$B$14+2,1)</f>
        <v>0</v>
      </c>
      <c r="B2674" s="55" t="str">
        <f>INDEX('4月'!$A$1:$E$301,ROW()-$B$14+2,2)&amp;IF(INDEX('4月'!$A$1:$E$301,ROW()-$B$14+2,3)="","","／"&amp;INDEX('4月'!$A$1:$E$301,ROW()-$B$14+2,3))</f>
        <v/>
      </c>
      <c r="C2674" s="57">
        <f>INDEX('4月'!$A$1:$E$301,ROW()-$B$14+2,4)</f>
        <v>0</v>
      </c>
      <c r="D2674" s="64">
        <f>INDEX('4月'!$A$1:$E$301,ROW()-$B$14+2,5)</f>
        <v>0</v>
      </c>
      <c r="E2674" s="65">
        <f>DATE(設定・集計!$B$2,INT(A2674/100),A2674-INT(A2674/100)*100)</f>
        <v>43799</v>
      </c>
      <c r="F2674" t="str">
        <f t="shared" si="82"/>
        <v/>
      </c>
      <c r="G2674" t="str">
        <f t="shared" si="83"/>
        <v/>
      </c>
    </row>
    <row r="2675" spans="1:7">
      <c r="A2675" s="57">
        <f>INDEX('4月'!$A$1:$E$301,ROW()-$B$14+2,1)</f>
        <v>0</v>
      </c>
      <c r="B2675" s="55" t="str">
        <f>INDEX('4月'!$A$1:$E$301,ROW()-$B$14+2,2)&amp;IF(INDEX('4月'!$A$1:$E$301,ROW()-$B$14+2,3)="","","／"&amp;INDEX('4月'!$A$1:$E$301,ROW()-$B$14+2,3))</f>
        <v/>
      </c>
      <c r="C2675" s="57">
        <f>INDEX('4月'!$A$1:$E$301,ROW()-$B$14+2,4)</f>
        <v>0</v>
      </c>
      <c r="D2675" s="64">
        <f>INDEX('4月'!$A$1:$E$301,ROW()-$B$14+2,5)</f>
        <v>0</v>
      </c>
      <c r="E2675" s="65">
        <f>DATE(設定・集計!$B$2,INT(A2675/100),A2675-INT(A2675/100)*100)</f>
        <v>43799</v>
      </c>
      <c r="F2675" t="str">
        <f t="shared" si="82"/>
        <v/>
      </c>
      <c r="G2675" t="str">
        <f t="shared" si="83"/>
        <v/>
      </c>
    </row>
    <row r="2676" spans="1:7">
      <c r="A2676" s="57">
        <f>INDEX('4月'!$A$1:$E$301,ROW()-$B$14+2,1)</f>
        <v>0</v>
      </c>
      <c r="B2676" s="55" t="str">
        <f>INDEX('4月'!$A$1:$E$301,ROW()-$B$14+2,2)&amp;IF(INDEX('4月'!$A$1:$E$301,ROW()-$B$14+2,3)="","","／"&amp;INDEX('4月'!$A$1:$E$301,ROW()-$B$14+2,3))</f>
        <v/>
      </c>
      <c r="C2676" s="57">
        <f>INDEX('4月'!$A$1:$E$301,ROW()-$B$14+2,4)</f>
        <v>0</v>
      </c>
      <c r="D2676" s="64">
        <f>INDEX('4月'!$A$1:$E$301,ROW()-$B$14+2,5)</f>
        <v>0</v>
      </c>
      <c r="E2676" s="65">
        <f>DATE(設定・集計!$B$2,INT(A2676/100),A2676-INT(A2676/100)*100)</f>
        <v>43799</v>
      </c>
      <c r="F2676" t="str">
        <f t="shared" si="82"/>
        <v/>
      </c>
      <c r="G2676" t="str">
        <f t="shared" si="83"/>
        <v/>
      </c>
    </row>
    <row r="2677" spans="1:7">
      <c r="A2677" s="57">
        <f>INDEX('4月'!$A$1:$E$301,ROW()-$B$14+2,1)</f>
        <v>0</v>
      </c>
      <c r="B2677" s="55" t="str">
        <f>INDEX('4月'!$A$1:$E$301,ROW()-$B$14+2,2)&amp;IF(INDEX('4月'!$A$1:$E$301,ROW()-$B$14+2,3)="","","／"&amp;INDEX('4月'!$A$1:$E$301,ROW()-$B$14+2,3))</f>
        <v/>
      </c>
      <c r="C2677" s="57">
        <f>INDEX('4月'!$A$1:$E$301,ROW()-$B$14+2,4)</f>
        <v>0</v>
      </c>
      <c r="D2677" s="64">
        <f>INDEX('4月'!$A$1:$E$301,ROW()-$B$14+2,5)</f>
        <v>0</v>
      </c>
      <c r="E2677" s="65">
        <f>DATE(設定・集計!$B$2,INT(A2677/100),A2677-INT(A2677/100)*100)</f>
        <v>43799</v>
      </c>
      <c r="F2677" t="str">
        <f t="shared" si="82"/>
        <v/>
      </c>
      <c r="G2677" t="str">
        <f t="shared" si="83"/>
        <v/>
      </c>
    </row>
    <row r="2678" spans="1:7">
      <c r="A2678" s="57">
        <f>INDEX('4月'!$A$1:$E$301,ROW()-$B$14+2,1)</f>
        <v>0</v>
      </c>
      <c r="B2678" s="55" t="str">
        <f>INDEX('4月'!$A$1:$E$301,ROW()-$B$14+2,2)&amp;IF(INDEX('4月'!$A$1:$E$301,ROW()-$B$14+2,3)="","","／"&amp;INDEX('4月'!$A$1:$E$301,ROW()-$B$14+2,3))</f>
        <v/>
      </c>
      <c r="C2678" s="57">
        <f>INDEX('4月'!$A$1:$E$301,ROW()-$B$14+2,4)</f>
        <v>0</v>
      </c>
      <c r="D2678" s="64">
        <f>INDEX('4月'!$A$1:$E$301,ROW()-$B$14+2,5)</f>
        <v>0</v>
      </c>
      <c r="E2678" s="65">
        <f>DATE(設定・集計!$B$2,INT(A2678/100),A2678-INT(A2678/100)*100)</f>
        <v>43799</v>
      </c>
      <c r="F2678" t="str">
        <f t="shared" si="82"/>
        <v/>
      </c>
      <c r="G2678" t="str">
        <f t="shared" si="83"/>
        <v/>
      </c>
    </row>
    <row r="2679" spans="1:7">
      <c r="A2679" s="57">
        <f>INDEX('4月'!$A$1:$E$301,ROW()-$B$14+2,1)</f>
        <v>0</v>
      </c>
      <c r="B2679" s="55" t="str">
        <f>INDEX('4月'!$A$1:$E$301,ROW()-$B$14+2,2)&amp;IF(INDEX('4月'!$A$1:$E$301,ROW()-$B$14+2,3)="","","／"&amp;INDEX('4月'!$A$1:$E$301,ROW()-$B$14+2,3))</f>
        <v/>
      </c>
      <c r="C2679" s="57">
        <f>INDEX('4月'!$A$1:$E$301,ROW()-$B$14+2,4)</f>
        <v>0</v>
      </c>
      <c r="D2679" s="64">
        <f>INDEX('4月'!$A$1:$E$301,ROW()-$B$14+2,5)</f>
        <v>0</v>
      </c>
      <c r="E2679" s="65">
        <f>DATE(設定・集計!$B$2,INT(A2679/100),A2679-INT(A2679/100)*100)</f>
        <v>43799</v>
      </c>
      <c r="F2679" t="str">
        <f t="shared" si="82"/>
        <v/>
      </c>
      <c r="G2679" t="str">
        <f t="shared" si="83"/>
        <v/>
      </c>
    </row>
    <row r="2680" spans="1:7">
      <c r="A2680" s="57">
        <f>INDEX('4月'!$A$1:$E$301,ROW()-$B$14+2,1)</f>
        <v>0</v>
      </c>
      <c r="B2680" s="55" t="str">
        <f>INDEX('4月'!$A$1:$E$301,ROW()-$B$14+2,2)&amp;IF(INDEX('4月'!$A$1:$E$301,ROW()-$B$14+2,3)="","","／"&amp;INDEX('4月'!$A$1:$E$301,ROW()-$B$14+2,3))</f>
        <v/>
      </c>
      <c r="C2680" s="57">
        <f>INDEX('4月'!$A$1:$E$301,ROW()-$B$14+2,4)</f>
        <v>0</v>
      </c>
      <c r="D2680" s="64">
        <f>INDEX('4月'!$A$1:$E$301,ROW()-$B$14+2,5)</f>
        <v>0</v>
      </c>
      <c r="E2680" s="65">
        <f>DATE(設定・集計!$B$2,INT(A2680/100),A2680-INT(A2680/100)*100)</f>
        <v>43799</v>
      </c>
      <c r="F2680" t="str">
        <f t="shared" si="82"/>
        <v/>
      </c>
      <c r="G2680" t="str">
        <f t="shared" si="83"/>
        <v/>
      </c>
    </row>
    <row r="2681" spans="1:7">
      <c r="A2681" s="57">
        <f>INDEX('4月'!$A$1:$E$301,ROW()-$B$14+2,1)</f>
        <v>0</v>
      </c>
      <c r="B2681" s="55" t="str">
        <f>INDEX('4月'!$A$1:$E$301,ROW()-$B$14+2,2)&amp;IF(INDEX('4月'!$A$1:$E$301,ROW()-$B$14+2,3)="","","／"&amp;INDEX('4月'!$A$1:$E$301,ROW()-$B$14+2,3))</f>
        <v/>
      </c>
      <c r="C2681" s="57">
        <f>INDEX('4月'!$A$1:$E$301,ROW()-$B$14+2,4)</f>
        <v>0</v>
      </c>
      <c r="D2681" s="64">
        <f>INDEX('4月'!$A$1:$E$301,ROW()-$B$14+2,5)</f>
        <v>0</v>
      </c>
      <c r="E2681" s="65">
        <f>DATE(設定・集計!$B$2,INT(A2681/100),A2681-INT(A2681/100)*100)</f>
        <v>43799</v>
      </c>
      <c r="F2681" t="str">
        <f t="shared" si="82"/>
        <v/>
      </c>
      <c r="G2681" t="str">
        <f t="shared" si="83"/>
        <v/>
      </c>
    </row>
    <row r="2682" spans="1:7">
      <c r="A2682" s="57">
        <f>INDEX('4月'!$A$1:$E$301,ROW()-$B$14+2,1)</f>
        <v>0</v>
      </c>
      <c r="B2682" s="55" t="str">
        <f>INDEX('4月'!$A$1:$E$301,ROW()-$B$14+2,2)&amp;IF(INDEX('4月'!$A$1:$E$301,ROW()-$B$14+2,3)="","","／"&amp;INDEX('4月'!$A$1:$E$301,ROW()-$B$14+2,3))</f>
        <v/>
      </c>
      <c r="C2682" s="57">
        <f>INDEX('4月'!$A$1:$E$301,ROW()-$B$14+2,4)</f>
        <v>0</v>
      </c>
      <c r="D2682" s="64">
        <f>INDEX('4月'!$A$1:$E$301,ROW()-$B$14+2,5)</f>
        <v>0</v>
      </c>
      <c r="E2682" s="65">
        <f>DATE(設定・集計!$B$2,INT(A2682/100),A2682-INT(A2682/100)*100)</f>
        <v>43799</v>
      </c>
      <c r="F2682" t="str">
        <f t="shared" si="82"/>
        <v/>
      </c>
      <c r="G2682" t="str">
        <f t="shared" si="83"/>
        <v/>
      </c>
    </row>
    <row r="2683" spans="1:7">
      <c r="A2683" s="57">
        <f>INDEX('4月'!$A$1:$E$301,ROW()-$B$14+2,1)</f>
        <v>0</v>
      </c>
      <c r="B2683" s="55" t="str">
        <f>INDEX('4月'!$A$1:$E$301,ROW()-$B$14+2,2)&amp;IF(INDEX('4月'!$A$1:$E$301,ROW()-$B$14+2,3)="","","／"&amp;INDEX('4月'!$A$1:$E$301,ROW()-$B$14+2,3))</f>
        <v/>
      </c>
      <c r="C2683" s="57">
        <f>INDEX('4月'!$A$1:$E$301,ROW()-$B$14+2,4)</f>
        <v>0</v>
      </c>
      <c r="D2683" s="64">
        <f>INDEX('4月'!$A$1:$E$301,ROW()-$B$14+2,5)</f>
        <v>0</v>
      </c>
      <c r="E2683" s="65">
        <f>DATE(設定・集計!$B$2,INT(A2683/100),A2683-INT(A2683/100)*100)</f>
        <v>43799</v>
      </c>
      <c r="F2683" t="str">
        <f t="shared" ref="F2683:F2746" si="84">IF(A2683=0,"",A2683*10000+ROW())</f>
        <v/>
      </c>
      <c r="G2683" t="str">
        <f t="shared" si="83"/>
        <v/>
      </c>
    </row>
    <row r="2684" spans="1:7">
      <c r="A2684" s="57">
        <f>INDEX('4月'!$A$1:$E$301,ROW()-$B$14+2,1)</f>
        <v>0</v>
      </c>
      <c r="B2684" s="55" t="str">
        <f>INDEX('4月'!$A$1:$E$301,ROW()-$B$14+2,2)&amp;IF(INDEX('4月'!$A$1:$E$301,ROW()-$B$14+2,3)="","","／"&amp;INDEX('4月'!$A$1:$E$301,ROW()-$B$14+2,3))</f>
        <v/>
      </c>
      <c r="C2684" s="57">
        <f>INDEX('4月'!$A$1:$E$301,ROW()-$B$14+2,4)</f>
        <v>0</v>
      </c>
      <c r="D2684" s="64">
        <f>INDEX('4月'!$A$1:$E$301,ROW()-$B$14+2,5)</f>
        <v>0</v>
      </c>
      <c r="E2684" s="65">
        <f>DATE(設定・集計!$B$2,INT(A2684/100),A2684-INT(A2684/100)*100)</f>
        <v>43799</v>
      </c>
      <c r="F2684" t="str">
        <f t="shared" si="84"/>
        <v/>
      </c>
      <c r="G2684" t="str">
        <f t="shared" si="83"/>
        <v/>
      </c>
    </row>
    <row r="2685" spans="1:7">
      <c r="A2685" s="57">
        <f>INDEX('4月'!$A$1:$E$301,ROW()-$B$14+2,1)</f>
        <v>0</v>
      </c>
      <c r="B2685" s="55" t="str">
        <f>INDEX('4月'!$A$1:$E$301,ROW()-$B$14+2,2)&amp;IF(INDEX('4月'!$A$1:$E$301,ROW()-$B$14+2,3)="","","／"&amp;INDEX('4月'!$A$1:$E$301,ROW()-$B$14+2,3))</f>
        <v/>
      </c>
      <c r="C2685" s="57">
        <f>INDEX('4月'!$A$1:$E$301,ROW()-$B$14+2,4)</f>
        <v>0</v>
      </c>
      <c r="D2685" s="64">
        <f>INDEX('4月'!$A$1:$E$301,ROW()-$B$14+2,5)</f>
        <v>0</v>
      </c>
      <c r="E2685" s="65">
        <f>DATE(設定・集計!$B$2,INT(A2685/100),A2685-INT(A2685/100)*100)</f>
        <v>43799</v>
      </c>
      <c r="F2685" t="str">
        <f t="shared" si="84"/>
        <v/>
      </c>
      <c r="G2685" t="str">
        <f t="shared" si="83"/>
        <v/>
      </c>
    </row>
    <row r="2686" spans="1:7">
      <c r="A2686" s="57">
        <f>INDEX('4月'!$A$1:$E$301,ROW()-$B$14+2,1)</f>
        <v>0</v>
      </c>
      <c r="B2686" s="55" t="str">
        <f>INDEX('4月'!$A$1:$E$301,ROW()-$B$14+2,2)&amp;IF(INDEX('4月'!$A$1:$E$301,ROW()-$B$14+2,3)="","","／"&amp;INDEX('4月'!$A$1:$E$301,ROW()-$B$14+2,3))</f>
        <v/>
      </c>
      <c r="C2686" s="57">
        <f>INDEX('4月'!$A$1:$E$301,ROW()-$B$14+2,4)</f>
        <v>0</v>
      </c>
      <c r="D2686" s="64">
        <f>INDEX('4月'!$A$1:$E$301,ROW()-$B$14+2,5)</f>
        <v>0</v>
      </c>
      <c r="E2686" s="65">
        <f>DATE(設定・集計!$B$2,INT(A2686/100),A2686-INT(A2686/100)*100)</f>
        <v>43799</v>
      </c>
      <c r="F2686" t="str">
        <f t="shared" si="84"/>
        <v/>
      </c>
      <c r="G2686" t="str">
        <f t="shared" si="83"/>
        <v/>
      </c>
    </row>
    <row r="2687" spans="1:7">
      <c r="A2687" s="57">
        <f>INDEX('4月'!$A$1:$E$301,ROW()-$B$14+2,1)</f>
        <v>0</v>
      </c>
      <c r="B2687" s="55" t="str">
        <f>INDEX('4月'!$A$1:$E$301,ROW()-$B$14+2,2)&amp;IF(INDEX('4月'!$A$1:$E$301,ROW()-$B$14+2,3)="","","／"&amp;INDEX('4月'!$A$1:$E$301,ROW()-$B$14+2,3))</f>
        <v/>
      </c>
      <c r="C2687" s="57">
        <f>INDEX('4月'!$A$1:$E$301,ROW()-$B$14+2,4)</f>
        <v>0</v>
      </c>
      <c r="D2687" s="64">
        <f>INDEX('4月'!$A$1:$E$301,ROW()-$B$14+2,5)</f>
        <v>0</v>
      </c>
      <c r="E2687" s="65">
        <f>DATE(設定・集計!$B$2,INT(A2687/100),A2687-INT(A2687/100)*100)</f>
        <v>43799</v>
      </c>
      <c r="F2687" t="str">
        <f t="shared" si="84"/>
        <v/>
      </c>
      <c r="G2687" t="str">
        <f t="shared" si="83"/>
        <v/>
      </c>
    </row>
    <row r="2688" spans="1:7">
      <c r="A2688" s="57">
        <f>INDEX('4月'!$A$1:$E$301,ROW()-$B$14+2,1)</f>
        <v>0</v>
      </c>
      <c r="B2688" s="55" t="str">
        <f>INDEX('4月'!$A$1:$E$301,ROW()-$B$14+2,2)&amp;IF(INDEX('4月'!$A$1:$E$301,ROW()-$B$14+2,3)="","","／"&amp;INDEX('4月'!$A$1:$E$301,ROW()-$B$14+2,3))</f>
        <v/>
      </c>
      <c r="C2688" s="57">
        <f>INDEX('4月'!$A$1:$E$301,ROW()-$B$14+2,4)</f>
        <v>0</v>
      </c>
      <c r="D2688" s="64">
        <f>INDEX('4月'!$A$1:$E$301,ROW()-$B$14+2,5)</f>
        <v>0</v>
      </c>
      <c r="E2688" s="65">
        <f>DATE(設定・集計!$B$2,INT(A2688/100),A2688-INT(A2688/100)*100)</f>
        <v>43799</v>
      </c>
      <c r="F2688" t="str">
        <f t="shared" si="84"/>
        <v/>
      </c>
      <c r="G2688" t="str">
        <f t="shared" si="83"/>
        <v/>
      </c>
    </row>
    <row r="2689" spans="1:7">
      <c r="A2689" s="57">
        <f>INDEX('4月'!$A$1:$E$301,ROW()-$B$14+2,1)</f>
        <v>0</v>
      </c>
      <c r="B2689" s="55" t="str">
        <f>INDEX('4月'!$A$1:$E$301,ROW()-$B$14+2,2)&amp;IF(INDEX('4月'!$A$1:$E$301,ROW()-$B$14+2,3)="","","／"&amp;INDEX('4月'!$A$1:$E$301,ROW()-$B$14+2,3))</f>
        <v/>
      </c>
      <c r="C2689" s="57">
        <f>INDEX('4月'!$A$1:$E$301,ROW()-$B$14+2,4)</f>
        <v>0</v>
      </c>
      <c r="D2689" s="64">
        <f>INDEX('4月'!$A$1:$E$301,ROW()-$B$14+2,5)</f>
        <v>0</v>
      </c>
      <c r="E2689" s="65">
        <f>DATE(設定・集計!$B$2,INT(A2689/100),A2689-INT(A2689/100)*100)</f>
        <v>43799</v>
      </c>
      <c r="F2689" t="str">
        <f t="shared" si="84"/>
        <v/>
      </c>
      <c r="G2689" t="str">
        <f t="shared" si="83"/>
        <v/>
      </c>
    </row>
    <row r="2690" spans="1:7">
      <c r="A2690" s="57">
        <f>INDEX('4月'!$A$1:$E$301,ROW()-$B$14+2,1)</f>
        <v>0</v>
      </c>
      <c r="B2690" s="55" t="str">
        <f>INDEX('4月'!$A$1:$E$301,ROW()-$B$14+2,2)&amp;IF(INDEX('4月'!$A$1:$E$301,ROW()-$B$14+2,3)="","","／"&amp;INDEX('4月'!$A$1:$E$301,ROW()-$B$14+2,3))</f>
        <v/>
      </c>
      <c r="C2690" s="57">
        <f>INDEX('4月'!$A$1:$E$301,ROW()-$B$14+2,4)</f>
        <v>0</v>
      </c>
      <c r="D2690" s="64">
        <f>INDEX('4月'!$A$1:$E$301,ROW()-$B$14+2,5)</f>
        <v>0</v>
      </c>
      <c r="E2690" s="65">
        <f>DATE(設定・集計!$B$2,INT(A2690/100),A2690-INT(A2690/100)*100)</f>
        <v>43799</v>
      </c>
      <c r="F2690" t="str">
        <f t="shared" si="84"/>
        <v/>
      </c>
      <c r="G2690" t="str">
        <f t="shared" si="83"/>
        <v/>
      </c>
    </row>
    <row r="2691" spans="1:7">
      <c r="A2691" s="57">
        <f>INDEX('4月'!$A$1:$E$301,ROW()-$B$14+2,1)</f>
        <v>0</v>
      </c>
      <c r="B2691" s="55" t="str">
        <f>INDEX('4月'!$A$1:$E$301,ROW()-$B$14+2,2)&amp;IF(INDEX('4月'!$A$1:$E$301,ROW()-$B$14+2,3)="","","／"&amp;INDEX('4月'!$A$1:$E$301,ROW()-$B$14+2,3))</f>
        <v/>
      </c>
      <c r="C2691" s="57">
        <f>INDEX('4月'!$A$1:$E$301,ROW()-$B$14+2,4)</f>
        <v>0</v>
      </c>
      <c r="D2691" s="64">
        <f>INDEX('4月'!$A$1:$E$301,ROW()-$B$14+2,5)</f>
        <v>0</v>
      </c>
      <c r="E2691" s="65">
        <f>DATE(設定・集計!$B$2,INT(A2691/100),A2691-INT(A2691/100)*100)</f>
        <v>43799</v>
      </c>
      <c r="F2691" t="str">
        <f t="shared" si="84"/>
        <v/>
      </c>
      <c r="G2691" t="str">
        <f t="shared" si="83"/>
        <v/>
      </c>
    </row>
    <row r="2692" spans="1:7">
      <c r="A2692" s="57">
        <f>INDEX('4月'!$A$1:$E$301,ROW()-$B$14+2,1)</f>
        <v>0</v>
      </c>
      <c r="B2692" s="55" t="str">
        <f>INDEX('4月'!$A$1:$E$301,ROW()-$B$14+2,2)&amp;IF(INDEX('4月'!$A$1:$E$301,ROW()-$B$14+2,3)="","","／"&amp;INDEX('4月'!$A$1:$E$301,ROW()-$B$14+2,3))</f>
        <v/>
      </c>
      <c r="C2692" s="57">
        <f>INDEX('4月'!$A$1:$E$301,ROW()-$B$14+2,4)</f>
        <v>0</v>
      </c>
      <c r="D2692" s="64">
        <f>INDEX('4月'!$A$1:$E$301,ROW()-$B$14+2,5)</f>
        <v>0</v>
      </c>
      <c r="E2692" s="65">
        <f>DATE(設定・集計!$B$2,INT(A2692/100),A2692-INT(A2692/100)*100)</f>
        <v>43799</v>
      </c>
      <c r="F2692" t="str">
        <f t="shared" si="84"/>
        <v/>
      </c>
      <c r="G2692" t="str">
        <f t="shared" si="83"/>
        <v/>
      </c>
    </row>
    <row r="2693" spans="1:7">
      <c r="A2693" s="57">
        <f>INDEX('4月'!$A$1:$E$301,ROW()-$B$14+2,1)</f>
        <v>0</v>
      </c>
      <c r="B2693" s="55" t="str">
        <f>INDEX('4月'!$A$1:$E$301,ROW()-$B$14+2,2)&amp;IF(INDEX('4月'!$A$1:$E$301,ROW()-$B$14+2,3)="","","／"&amp;INDEX('4月'!$A$1:$E$301,ROW()-$B$14+2,3))</f>
        <v/>
      </c>
      <c r="C2693" s="57">
        <f>INDEX('4月'!$A$1:$E$301,ROW()-$B$14+2,4)</f>
        <v>0</v>
      </c>
      <c r="D2693" s="64">
        <f>INDEX('4月'!$A$1:$E$301,ROW()-$B$14+2,5)</f>
        <v>0</v>
      </c>
      <c r="E2693" s="65">
        <f>DATE(設定・集計!$B$2,INT(A2693/100),A2693-INT(A2693/100)*100)</f>
        <v>43799</v>
      </c>
      <c r="F2693" t="str">
        <f t="shared" si="84"/>
        <v/>
      </c>
      <c r="G2693" t="str">
        <f t="shared" si="83"/>
        <v/>
      </c>
    </row>
    <row r="2694" spans="1:7">
      <c r="A2694" s="57">
        <f>INDEX('4月'!$A$1:$E$301,ROW()-$B$14+2,1)</f>
        <v>0</v>
      </c>
      <c r="B2694" s="55" t="str">
        <f>INDEX('4月'!$A$1:$E$301,ROW()-$B$14+2,2)&amp;IF(INDEX('4月'!$A$1:$E$301,ROW()-$B$14+2,3)="","","／"&amp;INDEX('4月'!$A$1:$E$301,ROW()-$B$14+2,3))</f>
        <v/>
      </c>
      <c r="C2694" s="57">
        <f>INDEX('4月'!$A$1:$E$301,ROW()-$B$14+2,4)</f>
        <v>0</v>
      </c>
      <c r="D2694" s="64">
        <f>INDEX('4月'!$A$1:$E$301,ROW()-$B$14+2,5)</f>
        <v>0</v>
      </c>
      <c r="E2694" s="65">
        <f>DATE(設定・集計!$B$2,INT(A2694/100),A2694-INT(A2694/100)*100)</f>
        <v>43799</v>
      </c>
      <c r="F2694" t="str">
        <f t="shared" si="84"/>
        <v/>
      </c>
      <c r="G2694" t="str">
        <f t="shared" si="83"/>
        <v/>
      </c>
    </row>
    <row r="2695" spans="1:7">
      <c r="A2695" s="57">
        <f>INDEX('4月'!$A$1:$E$301,ROW()-$B$14+2,1)</f>
        <v>0</v>
      </c>
      <c r="B2695" s="55" t="str">
        <f>INDEX('4月'!$A$1:$E$301,ROW()-$B$14+2,2)&amp;IF(INDEX('4月'!$A$1:$E$301,ROW()-$B$14+2,3)="","","／"&amp;INDEX('4月'!$A$1:$E$301,ROW()-$B$14+2,3))</f>
        <v/>
      </c>
      <c r="C2695" s="57">
        <f>INDEX('4月'!$A$1:$E$301,ROW()-$B$14+2,4)</f>
        <v>0</v>
      </c>
      <c r="D2695" s="64">
        <f>INDEX('4月'!$A$1:$E$301,ROW()-$B$14+2,5)</f>
        <v>0</v>
      </c>
      <c r="E2695" s="65">
        <f>DATE(設定・集計!$B$2,INT(A2695/100),A2695-INT(A2695/100)*100)</f>
        <v>43799</v>
      </c>
      <c r="F2695" t="str">
        <f t="shared" si="84"/>
        <v/>
      </c>
      <c r="G2695" t="str">
        <f t="shared" si="83"/>
        <v/>
      </c>
    </row>
    <row r="2696" spans="1:7">
      <c r="A2696" s="57">
        <f>INDEX('4月'!$A$1:$E$301,ROW()-$B$14+2,1)</f>
        <v>0</v>
      </c>
      <c r="B2696" s="55" t="str">
        <f>INDEX('4月'!$A$1:$E$301,ROW()-$B$14+2,2)&amp;IF(INDEX('4月'!$A$1:$E$301,ROW()-$B$14+2,3)="","","／"&amp;INDEX('4月'!$A$1:$E$301,ROW()-$B$14+2,3))</f>
        <v/>
      </c>
      <c r="C2696" s="57">
        <f>INDEX('4月'!$A$1:$E$301,ROW()-$B$14+2,4)</f>
        <v>0</v>
      </c>
      <c r="D2696" s="64">
        <f>INDEX('4月'!$A$1:$E$301,ROW()-$B$14+2,5)</f>
        <v>0</v>
      </c>
      <c r="E2696" s="65">
        <f>DATE(設定・集計!$B$2,INT(A2696/100),A2696-INT(A2696/100)*100)</f>
        <v>43799</v>
      </c>
      <c r="F2696" t="str">
        <f t="shared" si="84"/>
        <v/>
      </c>
      <c r="G2696" t="str">
        <f t="shared" si="83"/>
        <v/>
      </c>
    </row>
    <row r="2697" spans="1:7">
      <c r="A2697" s="57">
        <f>INDEX('4月'!$A$1:$E$301,ROW()-$B$14+2,1)</f>
        <v>0</v>
      </c>
      <c r="B2697" s="55" t="str">
        <f>INDEX('4月'!$A$1:$E$301,ROW()-$B$14+2,2)&amp;IF(INDEX('4月'!$A$1:$E$301,ROW()-$B$14+2,3)="","","／"&amp;INDEX('4月'!$A$1:$E$301,ROW()-$B$14+2,3))</f>
        <v/>
      </c>
      <c r="C2697" s="57">
        <f>INDEX('4月'!$A$1:$E$301,ROW()-$B$14+2,4)</f>
        <v>0</v>
      </c>
      <c r="D2697" s="64">
        <f>INDEX('4月'!$A$1:$E$301,ROW()-$B$14+2,5)</f>
        <v>0</v>
      </c>
      <c r="E2697" s="65">
        <f>DATE(設定・集計!$B$2,INT(A2697/100),A2697-INT(A2697/100)*100)</f>
        <v>43799</v>
      </c>
      <c r="F2697" t="str">
        <f t="shared" si="84"/>
        <v/>
      </c>
      <c r="G2697" t="str">
        <f t="shared" si="83"/>
        <v/>
      </c>
    </row>
    <row r="2698" spans="1:7">
      <c r="A2698" s="57">
        <f>INDEX('4月'!$A$1:$E$301,ROW()-$B$14+2,1)</f>
        <v>0</v>
      </c>
      <c r="B2698" s="55" t="str">
        <f>INDEX('4月'!$A$1:$E$301,ROW()-$B$14+2,2)&amp;IF(INDEX('4月'!$A$1:$E$301,ROW()-$B$14+2,3)="","","／"&amp;INDEX('4月'!$A$1:$E$301,ROW()-$B$14+2,3))</f>
        <v/>
      </c>
      <c r="C2698" s="57">
        <f>INDEX('4月'!$A$1:$E$301,ROW()-$B$14+2,4)</f>
        <v>0</v>
      </c>
      <c r="D2698" s="64">
        <f>INDEX('4月'!$A$1:$E$301,ROW()-$B$14+2,5)</f>
        <v>0</v>
      </c>
      <c r="E2698" s="65">
        <f>DATE(設定・集計!$B$2,INT(A2698/100),A2698-INT(A2698/100)*100)</f>
        <v>43799</v>
      </c>
      <c r="F2698" t="str">
        <f t="shared" si="84"/>
        <v/>
      </c>
      <c r="G2698" t="str">
        <f t="shared" si="83"/>
        <v/>
      </c>
    </row>
    <row r="2699" spans="1:7">
      <c r="A2699" s="57">
        <f>INDEX('4月'!$A$1:$E$301,ROW()-$B$14+2,1)</f>
        <v>0</v>
      </c>
      <c r="B2699" s="55" t="str">
        <f>INDEX('4月'!$A$1:$E$301,ROW()-$B$14+2,2)&amp;IF(INDEX('4月'!$A$1:$E$301,ROW()-$B$14+2,3)="","","／"&amp;INDEX('4月'!$A$1:$E$301,ROW()-$B$14+2,3))</f>
        <v/>
      </c>
      <c r="C2699" s="57">
        <f>INDEX('4月'!$A$1:$E$301,ROW()-$B$14+2,4)</f>
        <v>0</v>
      </c>
      <c r="D2699" s="64">
        <f>INDEX('4月'!$A$1:$E$301,ROW()-$B$14+2,5)</f>
        <v>0</v>
      </c>
      <c r="E2699" s="65">
        <f>DATE(設定・集計!$B$2,INT(A2699/100),A2699-INT(A2699/100)*100)</f>
        <v>43799</v>
      </c>
      <c r="F2699" t="str">
        <f t="shared" si="84"/>
        <v/>
      </c>
      <c r="G2699" t="str">
        <f t="shared" si="83"/>
        <v/>
      </c>
    </row>
    <row r="2700" spans="1:7">
      <c r="A2700" s="57">
        <f>INDEX('4月'!$A$1:$E$301,ROW()-$B$14+2,1)</f>
        <v>0</v>
      </c>
      <c r="B2700" s="55" t="str">
        <f>INDEX('4月'!$A$1:$E$301,ROW()-$B$14+2,2)&amp;IF(INDEX('4月'!$A$1:$E$301,ROW()-$B$14+2,3)="","","／"&amp;INDEX('4月'!$A$1:$E$301,ROW()-$B$14+2,3))</f>
        <v/>
      </c>
      <c r="C2700" s="57">
        <f>INDEX('4月'!$A$1:$E$301,ROW()-$B$14+2,4)</f>
        <v>0</v>
      </c>
      <c r="D2700" s="64">
        <f>INDEX('4月'!$A$1:$E$301,ROW()-$B$14+2,5)</f>
        <v>0</v>
      </c>
      <c r="E2700" s="65">
        <f>DATE(設定・集計!$B$2,INT(A2700/100),A2700-INT(A2700/100)*100)</f>
        <v>43799</v>
      </c>
      <c r="F2700" t="str">
        <f t="shared" si="84"/>
        <v/>
      </c>
      <c r="G2700" t="str">
        <f t="shared" si="83"/>
        <v/>
      </c>
    </row>
    <row r="2701" spans="1:7">
      <c r="A2701" s="57">
        <f>INDEX('4月'!$A$1:$E$301,ROW()-$B$14+2,1)</f>
        <v>0</v>
      </c>
      <c r="B2701" s="55" t="str">
        <f>INDEX('4月'!$A$1:$E$301,ROW()-$B$14+2,2)&amp;IF(INDEX('4月'!$A$1:$E$301,ROW()-$B$14+2,3)="","","／"&amp;INDEX('4月'!$A$1:$E$301,ROW()-$B$14+2,3))</f>
        <v/>
      </c>
      <c r="C2701" s="57">
        <f>INDEX('4月'!$A$1:$E$301,ROW()-$B$14+2,4)</f>
        <v>0</v>
      </c>
      <c r="D2701" s="64">
        <f>INDEX('4月'!$A$1:$E$301,ROW()-$B$14+2,5)</f>
        <v>0</v>
      </c>
      <c r="E2701" s="65">
        <f>DATE(設定・集計!$B$2,INT(A2701/100),A2701-INT(A2701/100)*100)</f>
        <v>43799</v>
      </c>
      <c r="F2701" t="str">
        <f t="shared" si="84"/>
        <v/>
      </c>
      <c r="G2701" t="str">
        <f t="shared" si="83"/>
        <v/>
      </c>
    </row>
    <row r="2702" spans="1:7">
      <c r="A2702" s="57">
        <f>INDEX('4月'!$A$1:$E$301,ROW()-$B$14+2,1)</f>
        <v>0</v>
      </c>
      <c r="B2702" s="55" t="str">
        <f>INDEX('4月'!$A$1:$E$301,ROW()-$B$14+2,2)&amp;IF(INDEX('4月'!$A$1:$E$301,ROW()-$B$14+2,3)="","","／"&amp;INDEX('4月'!$A$1:$E$301,ROW()-$B$14+2,3))</f>
        <v/>
      </c>
      <c r="C2702" s="57">
        <f>INDEX('4月'!$A$1:$E$301,ROW()-$B$14+2,4)</f>
        <v>0</v>
      </c>
      <c r="D2702" s="64">
        <f>INDEX('4月'!$A$1:$E$301,ROW()-$B$14+2,5)</f>
        <v>0</v>
      </c>
      <c r="E2702" s="65">
        <f>DATE(設定・集計!$B$2,INT(A2702/100),A2702-INT(A2702/100)*100)</f>
        <v>43799</v>
      </c>
      <c r="F2702" t="str">
        <f t="shared" si="84"/>
        <v/>
      </c>
      <c r="G2702" t="str">
        <f t="shared" si="83"/>
        <v/>
      </c>
    </row>
    <row r="2703" spans="1:7">
      <c r="A2703" s="57">
        <f>INDEX('4月'!$A$1:$E$301,ROW()-$B$14+2,1)</f>
        <v>0</v>
      </c>
      <c r="B2703" s="55" t="str">
        <f>INDEX('4月'!$A$1:$E$301,ROW()-$B$14+2,2)&amp;IF(INDEX('4月'!$A$1:$E$301,ROW()-$B$14+2,3)="","","／"&amp;INDEX('4月'!$A$1:$E$301,ROW()-$B$14+2,3))</f>
        <v/>
      </c>
      <c r="C2703" s="57">
        <f>INDEX('4月'!$A$1:$E$301,ROW()-$B$14+2,4)</f>
        <v>0</v>
      </c>
      <c r="D2703" s="64">
        <f>INDEX('4月'!$A$1:$E$301,ROW()-$B$14+2,5)</f>
        <v>0</v>
      </c>
      <c r="E2703" s="65">
        <f>DATE(設定・集計!$B$2,INT(A2703/100),A2703-INT(A2703/100)*100)</f>
        <v>43799</v>
      </c>
      <c r="F2703" t="str">
        <f t="shared" si="84"/>
        <v/>
      </c>
      <c r="G2703" t="str">
        <f t="shared" si="83"/>
        <v/>
      </c>
    </row>
    <row r="2704" spans="1:7">
      <c r="A2704" s="57">
        <f>INDEX('4月'!$A$1:$E$301,ROW()-$B$14+2,1)</f>
        <v>0</v>
      </c>
      <c r="B2704" s="55" t="str">
        <f>INDEX('4月'!$A$1:$E$301,ROW()-$B$14+2,2)&amp;IF(INDEX('4月'!$A$1:$E$301,ROW()-$B$14+2,3)="","","／"&amp;INDEX('4月'!$A$1:$E$301,ROW()-$B$14+2,3))</f>
        <v/>
      </c>
      <c r="C2704" s="57">
        <f>INDEX('4月'!$A$1:$E$301,ROW()-$B$14+2,4)</f>
        <v>0</v>
      </c>
      <c r="D2704" s="64">
        <f>INDEX('4月'!$A$1:$E$301,ROW()-$B$14+2,5)</f>
        <v>0</v>
      </c>
      <c r="E2704" s="65">
        <f>DATE(設定・集計!$B$2,INT(A2704/100),A2704-INT(A2704/100)*100)</f>
        <v>43799</v>
      </c>
      <c r="F2704" t="str">
        <f t="shared" si="84"/>
        <v/>
      </c>
      <c r="G2704" t="str">
        <f t="shared" si="83"/>
        <v/>
      </c>
    </row>
    <row r="2705" spans="1:7">
      <c r="A2705" s="57">
        <f>INDEX('4月'!$A$1:$E$301,ROW()-$B$14+2,1)</f>
        <v>0</v>
      </c>
      <c r="B2705" s="55" t="str">
        <f>INDEX('4月'!$A$1:$E$301,ROW()-$B$14+2,2)&amp;IF(INDEX('4月'!$A$1:$E$301,ROW()-$B$14+2,3)="","","／"&amp;INDEX('4月'!$A$1:$E$301,ROW()-$B$14+2,3))</f>
        <v/>
      </c>
      <c r="C2705" s="57">
        <f>INDEX('4月'!$A$1:$E$301,ROW()-$B$14+2,4)</f>
        <v>0</v>
      </c>
      <c r="D2705" s="64">
        <f>INDEX('4月'!$A$1:$E$301,ROW()-$B$14+2,5)</f>
        <v>0</v>
      </c>
      <c r="E2705" s="65">
        <f>DATE(設定・集計!$B$2,INT(A2705/100),A2705-INT(A2705/100)*100)</f>
        <v>43799</v>
      </c>
      <c r="F2705" t="str">
        <f t="shared" si="84"/>
        <v/>
      </c>
      <c r="G2705" t="str">
        <f t="shared" si="83"/>
        <v/>
      </c>
    </row>
    <row r="2706" spans="1:7">
      <c r="A2706" s="57">
        <f>INDEX('4月'!$A$1:$E$301,ROW()-$B$14+2,1)</f>
        <v>0</v>
      </c>
      <c r="B2706" s="55" t="str">
        <f>INDEX('4月'!$A$1:$E$301,ROW()-$B$14+2,2)&amp;IF(INDEX('4月'!$A$1:$E$301,ROW()-$B$14+2,3)="","","／"&amp;INDEX('4月'!$A$1:$E$301,ROW()-$B$14+2,3))</f>
        <v/>
      </c>
      <c r="C2706" s="57">
        <f>INDEX('4月'!$A$1:$E$301,ROW()-$B$14+2,4)</f>
        <v>0</v>
      </c>
      <c r="D2706" s="64">
        <f>INDEX('4月'!$A$1:$E$301,ROW()-$B$14+2,5)</f>
        <v>0</v>
      </c>
      <c r="E2706" s="65">
        <f>DATE(設定・集計!$B$2,INT(A2706/100),A2706-INT(A2706/100)*100)</f>
        <v>43799</v>
      </c>
      <c r="F2706" t="str">
        <f t="shared" si="84"/>
        <v/>
      </c>
      <c r="G2706" t="str">
        <f t="shared" si="83"/>
        <v/>
      </c>
    </row>
    <row r="2707" spans="1:7">
      <c r="A2707" s="57">
        <f>INDEX('4月'!$A$1:$E$301,ROW()-$B$14+2,1)</f>
        <v>0</v>
      </c>
      <c r="B2707" s="55" t="str">
        <f>INDEX('4月'!$A$1:$E$301,ROW()-$B$14+2,2)&amp;IF(INDEX('4月'!$A$1:$E$301,ROW()-$B$14+2,3)="","","／"&amp;INDEX('4月'!$A$1:$E$301,ROW()-$B$14+2,3))</f>
        <v/>
      </c>
      <c r="C2707" s="57">
        <f>INDEX('4月'!$A$1:$E$301,ROW()-$B$14+2,4)</f>
        <v>0</v>
      </c>
      <c r="D2707" s="64">
        <f>INDEX('4月'!$A$1:$E$301,ROW()-$B$14+2,5)</f>
        <v>0</v>
      </c>
      <c r="E2707" s="65">
        <f>DATE(設定・集計!$B$2,INT(A2707/100),A2707-INT(A2707/100)*100)</f>
        <v>43799</v>
      </c>
      <c r="F2707" t="str">
        <f t="shared" si="84"/>
        <v/>
      </c>
      <c r="G2707" t="str">
        <f t="shared" si="83"/>
        <v/>
      </c>
    </row>
    <row r="2708" spans="1:7">
      <c r="A2708" s="57">
        <f>INDEX('4月'!$A$1:$E$301,ROW()-$B$14+2,1)</f>
        <v>0</v>
      </c>
      <c r="B2708" s="55" t="str">
        <f>INDEX('4月'!$A$1:$E$301,ROW()-$B$14+2,2)&amp;IF(INDEX('4月'!$A$1:$E$301,ROW()-$B$14+2,3)="","","／"&amp;INDEX('4月'!$A$1:$E$301,ROW()-$B$14+2,3))</f>
        <v/>
      </c>
      <c r="C2708" s="57">
        <f>INDEX('4月'!$A$1:$E$301,ROW()-$B$14+2,4)</f>
        <v>0</v>
      </c>
      <c r="D2708" s="64">
        <f>INDEX('4月'!$A$1:$E$301,ROW()-$B$14+2,5)</f>
        <v>0</v>
      </c>
      <c r="E2708" s="65">
        <f>DATE(設定・集計!$B$2,INT(A2708/100),A2708-INT(A2708/100)*100)</f>
        <v>43799</v>
      </c>
      <c r="F2708" t="str">
        <f t="shared" si="84"/>
        <v/>
      </c>
      <c r="G2708" t="str">
        <f t="shared" si="83"/>
        <v/>
      </c>
    </row>
    <row r="2709" spans="1:7">
      <c r="A2709" s="57">
        <f>INDEX('4月'!$A$1:$E$301,ROW()-$B$14+2,1)</f>
        <v>0</v>
      </c>
      <c r="B2709" s="55" t="str">
        <f>INDEX('4月'!$A$1:$E$301,ROW()-$B$14+2,2)&amp;IF(INDEX('4月'!$A$1:$E$301,ROW()-$B$14+2,3)="","","／"&amp;INDEX('4月'!$A$1:$E$301,ROW()-$B$14+2,3))</f>
        <v/>
      </c>
      <c r="C2709" s="57">
        <f>INDEX('4月'!$A$1:$E$301,ROW()-$B$14+2,4)</f>
        <v>0</v>
      </c>
      <c r="D2709" s="64">
        <f>INDEX('4月'!$A$1:$E$301,ROW()-$B$14+2,5)</f>
        <v>0</v>
      </c>
      <c r="E2709" s="65">
        <f>DATE(設定・集計!$B$2,INT(A2709/100),A2709-INT(A2709/100)*100)</f>
        <v>43799</v>
      </c>
      <c r="F2709" t="str">
        <f t="shared" si="84"/>
        <v/>
      </c>
      <c r="G2709" t="str">
        <f t="shared" si="83"/>
        <v/>
      </c>
    </row>
    <row r="2710" spans="1:7">
      <c r="A2710" s="57">
        <f>INDEX('4月'!$A$1:$E$301,ROW()-$B$14+2,1)</f>
        <v>0</v>
      </c>
      <c r="B2710" s="55" t="str">
        <f>INDEX('4月'!$A$1:$E$301,ROW()-$B$14+2,2)&amp;IF(INDEX('4月'!$A$1:$E$301,ROW()-$B$14+2,3)="","","／"&amp;INDEX('4月'!$A$1:$E$301,ROW()-$B$14+2,3))</f>
        <v/>
      </c>
      <c r="C2710" s="57">
        <f>INDEX('4月'!$A$1:$E$301,ROW()-$B$14+2,4)</f>
        <v>0</v>
      </c>
      <c r="D2710" s="64">
        <f>INDEX('4月'!$A$1:$E$301,ROW()-$B$14+2,5)</f>
        <v>0</v>
      </c>
      <c r="E2710" s="65">
        <f>DATE(設定・集計!$B$2,INT(A2710/100),A2710-INT(A2710/100)*100)</f>
        <v>43799</v>
      </c>
      <c r="F2710" t="str">
        <f t="shared" si="84"/>
        <v/>
      </c>
      <c r="G2710" t="str">
        <f t="shared" si="83"/>
        <v/>
      </c>
    </row>
    <row r="2711" spans="1:7">
      <c r="A2711" s="57">
        <f>INDEX('4月'!$A$1:$E$301,ROW()-$B$14+2,1)</f>
        <v>0</v>
      </c>
      <c r="B2711" s="55" t="str">
        <f>INDEX('4月'!$A$1:$E$301,ROW()-$B$14+2,2)&amp;IF(INDEX('4月'!$A$1:$E$301,ROW()-$B$14+2,3)="","","／"&amp;INDEX('4月'!$A$1:$E$301,ROW()-$B$14+2,3))</f>
        <v/>
      </c>
      <c r="C2711" s="57">
        <f>INDEX('4月'!$A$1:$E$301,ROW()-$B$14+2,4)</f>
        <v>0</v>
      </c>
      <c r="D2711" s="64">
        <f>INDEX('4月'!$A$1:$E$301,ROW()-$B$14+2,5)</f>
        <v>0</v>
      </c>
      <c r="E2711" s="65">
        <f>DATE(設定・集計!$B$2,INT(A2711/100),A2711-INT(A2711/100)*100)</f>
        <v>43799</v>
      </c>
      <c r="F2711" t="str">
        <f t="shared" si="84"/>
        <v/>
      </c>
      <c r="G2711" t="str">
        <f t="shared" si="83"/>
        <v/>
      </c>
    </row>
    <row r="2712" spans="1:7">
      <c r="A2712" s="57">
        <f>INDEX('4月'!$A$1:$E$301,ROW()-$B$14+2,1)</f>
        <v>0</v>
      </c>
      <c r="B2712" s="55" t="str">
        <f>INDEX('4月'!$A$1:$E$301,ROW()-$B$14+2,2)&amp;IF(INDEX('4月'!$A$1:$E$301,ROW()-$B$14+2,3)="","","／"&amp;INDEX('4月'!$A$1:$E$301,ROW()-$B$14+2,3))</f>
        <v/>
      </c>
      <c r="C2712" s="57">
        <f>INDEX('4月'!$A$1:$E$301,ROW()-$B$14+2,4)</f>
        <v>0</v>
      </c>
      <c r="D2712" s="64">
        <f>INDEX('4月'!$A$1:$E$301,ROW()-$B$14+2,5)</f>
        <v>0</v>
      </c>
      <c r="E2712" s="65">
        <f>DATE(設定・集計!$B$2,INT(A2712/100),A2712-INT(A2712/100)*100)</f>
        <v>43799</v>
      </c>
      <c r="F2712" t="str">
        <f t="shared" si="84"/>
        <v/>
      </c>
      <c r="G2712" t="str">
        <f t="shared" si="83"/>
        <v/>
      </c>
    </row>
    <row r="2713" spans="1:7">
      <c r="A2713" s="57">
        <f>INDEX('4月'!$A$1:$E$301,ROW()-$B$14+2,1)</f>
        <v>0</v>
      </c>
      <c r="B2713" s="55" t="str">
        <f>INDEX('4月'!$A$1:$E$301,ROW()-$B$14+2,2)&amp;IF(INDEX('4月'!$A$1:$E$301,ROW()-$B$14+2,3)="","","／"&amp;INDEX('4月'!$A$1:$E$301,ROW()-$B$14+2,3))</f>
        <v/>
      </c>
      <c r="C2713" s="57">
        <f>INDEX('4月'!$A$1:$E$301,ROW()-$B$14+2,4)</f>
        <v>0</v>
      </c>
      <c r="D2713" s="64">
        <f>INDEX('4月'!$A$1:$E$301,ROW()-$B$14+2,5)</f>
        <v>0</v>
      </c>
      <c r="E2713" s="65">
        <f>DATE(設定・集計!$B$2,INT(A2713/100),A2713-INT(A2713/100)*100)</f>
        <v>43799</v>
      </c>
      <c r="F2713" t="str">
        <f t="shared" si="84"/>
        <v/>
      </c>
      <c r="G2713" t="str">
        <f t="shared" si="83"/>
        <v/>
      </c>
    </row>
    <row r="2714" spans="1:7">
      <c r="A2714" s="57">
        <f>INDEX('4月'!$A$1:$E$301,ROW()-$B$14+2,1)</f>
        <v>0</v>
      </c>
      <c r="B2714" s="55" t="str">
        <f>INDEX('4月'!$A$1:$E$301,ROW()-$B$14+2,2)&amp;IF(INDEX('4月'!$A$1:$E$301,ROW()-$B$14+2,3)="","","／"&amp;INDEX('4月'!$A$1:$E$301,ROW()-$B$14+2,3))</f>
        <v/>
      </c>
      <c r="C2714" s="57">
        <f>INDEX('4月'!$A$1:$E$301,ROW()-$B$14+2,4)</f>
        <v>0</v>
      </c>
      <c r="D2714" s="64">
        <f>INDEX('4月'!$A$1:$E$301,ROW()-$B$14+2,5)</f>
        <v>0</v>
      </c>
      <c r="E2714" s="65">
        <f>DATE(設定・集計!$B$2,INT(A2714/100),A2714-INT(A2714/100)*100)</f>
        <v>43799</v>
      </c>
      <c r="F2714" t="str">
        <f t="shared" si="84"/>
        <v/>
      </c>
      <c r="G2714" t="str">
        <f t="shared" si="83"/>
        <v/>
      </c>
    </row>
    <row r="2715" spans="1:7">
      <c r="A2715" s="57">
        <f>INDEX('4月'!$A$1:$E$301,ROW()-$B$14+2,1)</f>
        <v>0</v>
      </c>
      <c r="B2715" s="55" t="str">
        <f>INDEX('4月'!$A$1:$E$301,ROW()-$B$14+2,2)&amp;IF(INDEX('4月'!$A$1:$E$301,ROW()-$B$14+2,3)="","","／"&amp;INDEX('4月'!$A$1:$E$301,ROW()-$B$14+2,3))</f>
        <v/>
      </c>
      <c r="C2715" s="57">
        <f>INDEX('4月'!$A$1:$E$301,ROW()-$B$14+2,4)</f>
        <v>0</v>
      </c>
      <c r="D2715" s="64">
        <f>INDEX('4月'!$A$1:$E$301,ROW()-$B$14+2,5)</f>
        <v>0</v>
      </c>
      <c r="E2715" s="65">
        <f>DATE(設定・集計!$B$2,INT(A2715/100),A2715-INT(A2715/100)*100)</f>
        <v>43799</v>
      </c>
      <c r="F2715" t="str">
        <f t="shared" si="84"/>
        <v/>
      </c>
      <c r="G2715" t="str">
        <f t="shared" si="83"/>
        <v/>
      </c>
    </row>
    <row r="2716" spans="1:7">
      <c r="A2716" s="57">
        <f>INDEX('4月'!$A$1:$E$301,ROW()-$B$14+2,1)</f>
        <v>0</v>
      </c>
      <c r="B2716" s="55" t="str">
        <f>INDEX('4月'!$A$1:$E$301,ROW()-$B$14+2,2)&amp;IF(INDEX('4月'!$A$1:$E$301,ROW()-$B$14+2,3)="","","／"&amp;INDEX('4月'!$A$1:$E$301,ROW()-$B$14+2,3))</f>
        <v/>
      </c>
      <c r="C2716" s="57">
        <f>INDEX('4月'!$A$1:$E$301,ROW()-$B$14+2,4)</f>
        <v>0</v>
      </c>
      <c r="D2716" s="64">
        <f>INDEX('4月'!$A$1:$E$301,ROW()-$B$14+2,5)</f>
        <v>0</v>
      </c>
      <c r="E2716" s="65">
        <f>DATE(設定・集計!$B$2,INT(A2716/100),A2716-INT(A2716/100)*100)</f>
        <v>43799</v>
      </c>
      <c r="F2716" t="str">
        <f t="shared" si="84"/>
        <v/>
      </c>
      <c r="G2716" t="str">
        <f t="shared" si="83"/>
        <v/>
      </c>
    </row>
    <row r="2717" spans="1:7">
      <c r="A2717" s="57">
        <f>INDEX('4月'!$A$1:$E$301,ROW()-$B$14+2,1)</f>
        <v>0</v>
      </c>
      <c r="B2717" s="55" t="str">
        <f>INDEX('4月'!$A$1:$E$301,ROW()-$B$14+2,2)&amp;IF(INDEX('4月'!$A$1:$E$301,ROW()-$B$14+2,3)="","","／"&amp;INDEX('4月'!$A$1:$E$301,ROW()-$B$14+2,3))</f>
        <v/>
      </c>
      <c r="C2717" s="57">
        <f>INDEX('4月'!$A$1:$E$301,ROW()-$B$14+2,4)</f>
        <v>0</v>
      </c>
      <c r="D2717" s="64">
        <f>INDEX('4月'!$A$1:$E$301,ROW()-$B$14+2,5)</f>
        <v>0</v>
      </c>
      <c r="E2717" s="65">
        <f>DATE(設定・集計!$B$2,INT(A2717/100),A2717-INT(A2717/100)*100)</f>
        <v>43799</v>
      </c>
      <c r="F2717" t="str">
        <f t="shared" si="84"/>
        <v/>
      </c>
      <c r="G2717" t="str">
        <f t="shared" si="83"/>
        <v/>
      </c>
    </row>
    <row r="2718" spans="1:7">
      <c r="A2718" s="57">
        <f>INDEX('4月'!$A$1:$E$301,ROW()-$B$14+2,1)</f>
        <v>0</v>
      </c>
      <c r="B2718" s="55" t="str">
        <f>INDEX('4月'!$A$1:$E$301,ROW()-$B$14+2,2)&amp;IF(INDEX('4月'!$A$1:$E$301,ROW()-$B$14+2,3)="","","／"&amp;INDEX('4月'!$A$1:$E$301,ROW()-$B$14+2,3))</f>
        <v/>
      </c>
      <c r="C2718" s="57">
        <f>INDEX('4月'!$A$1:$E$301,ROW()-$B$14+2,4)</f>
        <v>0</v>
      </c>
      <c r="D2718" s="64">
        <f>INDEX('4月'!$A$1:$E$301,ROW()-$B$14+2,5)</f>
        <v>0</v>
      </c>
      <c r="E2718" s="65">
        <f>DATE(設定・集計!$B$2,INT(A2718/100),A2718-INT(A2718/100)*100)</f>
        <v>43799</v>
      </c>
      <c r="F2718" t="str">
        <f t="shared" si="84"/>
        <v/>
      </c>
      <c r="G2718" t="str">
        <f t="shared" si="83"/>
        <v/>
      </c>
    </row>
    <row r="2719" spans="1:7">
      <c r="A2719" s="57">
        <f>INDEX('4月'!$A$1:$E$301,ROW()-$B$14+2,1)</f>
        <v>0</v>
      </c>
      <c r="B2719" s="55" t="str">
        <f>INDEX('4月'!$A$1:$E$301,ROW()-$B$14+2,2)&amp;IF(INDEX('4月'!$A$1:$E$301,ROW()-$B$14+2,3)="","","／"&amp;INDEX('4月'!$A$1:$E$301,ROW()-$B$14+2,3))</f>
        <v/>
      </c>
      <c r="C2719" s="57">
        <f>INDEX('4月'!$A$1:$E$301,ROW()-$B$14+2,4)</f>
        <v>0</v>
      </c>
      <c r="D2719" s="64">
        <f>INDEX('4月'!$A$1:$E$301,ROW()-$B$14+2,5)</f>
        <v>0</v>
      </c>
      <c r="E2719" s="65">
        <f>DATE(設定・集計!$B$2,INT(A2719/100),A2719-INT(A2719/100)*100)</f>
        <v>43799</v>
      </c>
      <c r="F2719" t="str">
        <f t="shared" si="84"/>
        <v/>
      </c>
      <c r="G2719" t="str">
        <f t="shared" si="83"/>
        <v/>
      </c>
    </row>
    <row r="2720" spans="1:7">
      <c r="A2720" s="57">
        <f>INDEX('4月'!$A$1:$E$301,ROW()-$B$14+2,1)</f>
        <v>0</v>
      </c>
      <c r="B2720" s="55" t="str">
        <f>INDEX('4月'!$A$1:$E$301,ROW()-$B$14+2,2)&amp;IF(INDEX('4月'!$A$1:$E$301,ROW()-$B$14+2,3)="","","／"&amp;INDEX('4月'!$A$1:$E$301,ROW()-$B$14+2,3))</f>
        <v/>
      </c>
      <c r="C2720" s="57">
        <f>INDEX('4月'!$A$1:$E$301,ROW()-$B$14+2,4)</f>
        <v>0</v>
      </c>
      <c r="D2720" s="64">
        <f>INDEX('4月'!$A$1:$E$301,ROW()-$B$14+2,5)</f>
        <v>0</v>
      </c>
      <c r="E2720" s="65">
        <f>DATE(設定・集計!$B$2,INT(A2720/100),A2720-INT(A2720/100)*100)</f>
        <v>43799</v>
      </c>
      <c r="F2720" t="str">
        <f t="shared" si="84"/>
        <v/>
      </c>
      <c r="G2720" t="str">
        <f t="shared" si="83"/>
        <v/>
      </c>
    </row>
    <row r="2721" spans="1:7">
      <c r="A2721" s="57">
        <f>INDEX('4月'!$A$1:$E$301,ROW()-$B$14+2,1)</f>
        <v>0</v>
      </c>
      <c r="B2721" s="55" t="str">
        <f>INDEX('4月'!$A$1:$E$301,ROW()-$B$14+2,2)&amp;IF(INDEX('4月'!$A$1:$E$301,ROW()-$B$14+2,3)="","","／"&amp;INDEX('4月'!$A$1:$E$301,ROW()-$B$14+2,3))</f>
        <v/>
      </c>
      <c r="C2721" s="57">
        <f>INDEX('4月'!$A$1:$E$301,ROW()-$B$14+2,4)</f>
        <v>0</v>
      </c>
      <c r="D2721" s="64">
        <f>INDEX('4月'!$A$1:$E$301,ROW()-$B$14+2,5)</f>
        <v>0</v>
      </c>
      <c r="E2721" s="65">
        <f>DATE(設定・集計!$B$2,INT(A2721/100),A2721-INT(A2721/100)*100)</f>
        <v>43799</v>
      </c>
      <c r="F2721" t="str">
        <f t="shared" si="84"/>
        <v/>
      </c>
      <c r="G2721" t="str">
        <f t="shared" si="83"/>
        <v/>
      </c>
    </row>
    <row r="2722" spans="1:7">
      <c r="A2722" s="57">
        <f>INDEX('4月'!$A$1:$E$301,ROW()-$B$14+2,1)</f>
        <v>0</v>
      </c>
      <c r="B2722" s="55" t="str">
        <f>INDEX('4月'!$A$1:$E$301,ROW()-$B$14+2,2)&amp;IF(INDEX('4月'!$A$1:$E$301,ROW()-$B$14+2,3)="","","／"&amp;INDEX('4月'!$A$1:$E$301,ROW()-$B$14+2,3))</f>
        <v/>
      </c>
      <c r="C2722" s="57">
        <f>INDEX('4月'!$A$1:$E$301,ROW()-$B$14+2,4)</f>
        <v>0</v>
      </c>
      <c r="D2722" s="64">
        <f>INDEX('4月'!$A$1:$E$301,ROW()-$B$14+2,5)</f>
        <v>0</v>
      </c>
      <c r="E2722" s="65">
        <f>DATE(設定・集計!$B$2,INT(A2722/100),A2722-INT(A2722/100)*100)</f>
        <v>43799</v>
      </c>
      <c r="F2722" t="str">
        <f t="shared" si="84"/>
        <v/>
      </c>
      <c r="G2722" t="str">
        <f t="shared" si="83"/>
        <v/>
      </c>
    </row>
    <row r="2723" spans="1:7">
      <c r="A2723" s="57">
        <f>INDEX('4月'!$A$1:$E$301,ROW()-$B$14+2,1)</f>
        <v>0</v>
      </c>
      <c r="B2723" s="55" t="str">
        <f>INDEX('4月'!$A$1:$E$301,ROW()-$B$14+2,2)&amp;IF(INDEX('4月'!$A$1:$E$301,ROW()-$B$14+2,3)="","","／"&amp;INDEX('4月'!$A$1:$E$301,ROW()-$B$14+2,3))</f>
        <v/>
      </c>
      <c r="C2723" s="57">
        <f>INDEX('4月'!$A$1:$E$301,ROW()-$B$14+2,4)</f>
        <v>0</v>
      </c>
      <c r="D2723" s="64">
        <f>INDEX('4月'!$A$1:$E$301,ROW()-$B$14+2,5)</f>
        <v>0</v>
      </c>
      <c r="E2723" s="65">
        <f>DATE(設定・集計!$B$2,INT(A2723/100),A2723-INT(A2723/100)*100)</f>
        <v>43799</v>
      </c>
      <c r="F2723" t="str">
        <f t="shared" si="84"/>
        <v/>
      </c>
      <c r="G2723" t="str">
        <f t="shared" si="83"/>
        <v/>
      </c>
    </row>
    <row r="2724" spans="1:7">
      <c r="A2724" s="57">
        <f>INDEX('4月'!$A$1:$E$301,ROW()-$B$14+2,1)</f>
        <v>0</v>
      </c>
      <c r="B2724" s="55" t="str">
        <f>INDEX('4月'!$A$1:$E$301,ROW()-$B$14+2,2)&amp;IF(INDEX('4月'!$A$1:$E$301,ROW()-$B$14+2,3)="","","／"&amp;INDEX('4月'!$A$1:$E$301,ROW()-$B$14+2,3))</f>
        <v/>
      </c>
      <c r="C2724" s="57">
        <f>INDEX('4月'!$A$1:$E$301,ROW()-$B$14+2,4)</f>
        <v>0</v>
      </c>
      <c r="D2724" s="64">
        <f>INDEX('4月'!$A$1:$E$301,ROW()-$B$14+2,5)</f>
        <v>0</v>
      </c>
      <c r="E2724" s="65">
        <f>DATE(設定・集計!$B$2,INT(A2724/100),A2724-INT(A2724/100)*100)</f>
        <v>43799</v>
      </c>
      <c r="F2724" t="str">
        <f t="shared" si="84"/>
        <v/>
      </c>
      <c r="G2724" t="str">
        <f t="shared" si="83"/>
        <v/>
      </c>
    </row>
    <row r="2725" spans="1:7">
      <c r="A2725" s="57">
        <f>INDEX('4月'!$A$1:$E$301,ROW()-$B$14+2,1)</f>
        <v>0</v>
      </c>
      <c r="B2725" s="55" t="str">
        <f>INDEX('4月'!$A$1:$E$301,ROW()-$B$14+2,2)&amp;IF(INDEX('4月'!$A$1:$E$301,ROW()-$B$14+2,3)="","","／"&amp;INDEX('4月'!$A$1:$E$301,ROW()-$B$14+2,3))</f>
        <v/>
      </c>
      <c r="C2725" s="57">
        <f>INDEX('4月'!$A$1:$E$301,ROW()-$B$14+2,4)</f>
        <v>0</v>
      </c>
      <c r="D2725" s="64">
        <f>INDEX('4月'!$A$1:$E$301,ROW()-$B$14+2,5)</f>
        <v>0</v>
      </c>
      <c r="E2725" s="65">
        <f>DATE(設定・集計!$B$2,INT(A2725/100),A2725-INT(A2725/100)*100)</f>
        <v>43799</v>
      </c>
      <c r="F2725" t="str">
        <f t="shared" si="84"/>
        <v/>
      </c>
      <c r="G2725" t="str">
        <f t="shared" si="83"/>
        <v/>
      </c>
    </row>
    <row r="2726" spans="1:7">
      <c r="A2726" s="57">
        <f>INDEX('4月'!$A$1:$E$301,ROW()-$B$14+2,1)</f>
        <v>0</v>
      </c>
      <c r="B2726" s="55" t="str">
        <f>INDEX('4月'!$A$1:$E$301,ROW()-$B$14+2,2)&amp;IF(INDEX('4月'!$A$1:$E$301,ROW()-$B$14+2,3)="","","／"&amp;INDEX('4月'!$A$1:$E$301,ROW()-$B$14+2,3))</f>
        <v/>
      </c>
      <c r="C2726" s="57">
        <f>INDEX('4月'!$A$1:$E$301,ROW()-$B$14+2,4)</f>
        <v>0</v>
      </c>
      <c r="D2726" s="64">
        <f>INDEX('4月'!$A$1:$E$301,ROW()-$B$14+2,5)</f>
        <v>0</v>
      </c>
      <c r="E2726" s="65">
        <f>DATE(設定・集計!$B$2,INT(A2726/100),A2726-INT(A2726/100)*100)</f>
        <v>43799</v>
      </c>
      <c r="F2726" t="str">
        <f t="shared" si="84"/>
        <v/>
      </c>
      <c r="G2726" t="str">
        <f t="shared" si="83"/>
        <v/>
      </c>
    </row>
    <row r="2727" spans="1:7">
      <c r="A2727" s="57">
        <f>INDEX('4月'!$A$1:$E$301,ROW()-$B$14+2,1)</f>
        <v>0</v>
      </c>
      <c r="B2727" s="55" t="str">
        <f>INDEX('4月'!$A$1:$E$301,ROW()-$B$14+2,2)&amp;IF(INDEX('4月'!$A$1:$E$301,ROW()-$B$14+2,3)="","","／"&amp;INDEX('4月'!$A$1:$E$301,ROW()-$B$14+2,3))</f>
        <v/>
      </c>
      <c r="C2727" s="57">
        <f>INDEX('4月'!$A$1:$E$301,ROW()-$B$14+2,4)</f>
        <v>0</v>
      </c>
      <c r="D2727" s="64">
        <f>INDEX('4月'!$A$1:$E$301,ROW()-$B$14+2,5)</f>
        <v>0</v>
      </c>
      <c r="E2727" s="65">
        <f>DATE(設定・集計!$B$2,INT(A2727/100),A2727-INT(A2727/100)*100)</f>
        <v>43799</v>
      </c>
      <c r="F2727" t="str">
        <f t="shared" si="84"/>
        <v/>
      </c>
      <c r="G2727" t="str">
        <f t="shared" si="83"/>
        <v/>
      </c>
    </row>
    <row r="2728" spans="1:7">
      <c r="A2728" s="57">
        <f>INDEX('4月'!$A$1:$E$301,ROW()-$B$14+2,1)</f>
        <v>0</v>
      </c>
      <c r="B2728" s="55" t="str">
        <f>INDEX('4月'!$A$1:$E$301,ROW()-$B$14+2,2)&amp;IF(INDEX('4月'!$A$1:$E$301,ROW()-$B$14+2,3)="","","／"&amp;INDEX('4月'!$A$1:$E$301,ROW()-$B$14+2,3))</f>
        <v/>
      </c>
      <c r="C2728" s="57">
        <f>INDEX('4月'!$A$1:$E$301,ROW()-$B$14+2,4)</f>
        <v>0</v>
      </c>
      <c r="D2728" s="64">
        <f>INDEX('4月'!$A$1:$E$301,ROW()-$B$14+2,5)</f>
        <v>0</v>
      </c>
      <c r="E2728" s="65">
        <f>DATE(設定・集計!$B$2,INT(A2728/100),A2728-INT(A2728/100)*100)</f>
        <v>43799</v>
      </c>
      <c r="F2728" t="str">
        <f t="shared" si="84"/>
        <v/>
      </c>
      <c r="G2728" t="str">
        <f t="shared" si="83"/>
        <v/>
      </c>
    </row>
    <row r="2729" spans="1:7">
      <c r="A2729" s="57">
        <f>INDEX('4月'!$A$1:$E$301,ROW()-$B$14+2,1)</f>
        <v>0</v>
      </c>
      <c r="B2729" s="55" t="str">
        <f>INDEX('4月'!$A$1:$E$301,ROW()-$B$14+2,2)&amp;IF(INDEX('4月'!$A$1:$E$301,ROW()-$B$14+2,3)="","","／"&amp;INDEX('4月'!$A$1:$E$301,ROW()-$B$14+2,3))</f>
        <v/>
      </c>
      <c r="C2729" s="57">
        <f>INDEX('4月'!$A$1:$E$301,ROW()-$B$14+2,4)</f>
        <v>0</v>
      </c>
      <c r="D2729" s="64">
        <f>INDEX('4月'!$A$1:$E$301,ROW()-$B$14+2,5)</f>
        <v>0</v>
      </c>
      <c r="E2729" s="65">
        <f>DATE(設定・集計!$B$2,INT(A2729/100),A2729-INT(A2729/100)*100)</f>
        <v>43799</v>
      </c>
      <c r="F2729" t="str">
        <f t="shared" si="84"/>
        <v/>
      </c>
      <c r="G2729" t="str">
        <f t="shared" si="83"/>
        <v/>
      </c>
    </row>
    <row r="2730" spans="1:7">
      <c r="A2730" s="57">
        <f>INDEX('4月'!$A$1:$E$301,ROW()-$B$14+2,1)</f>
        <v>0</v>
      </c>
      <c r="B2730" s="55" t="str">
        <f>INDEX('4月'!$A$1:$E$301,ROW()-$B$14+2,2)&amp;IF(INDEX('4月'!$A$1:$E$301,ROW()-$B$14+2,3)="","","／"&amp;INDEX('4月'!$A$1:$E$301,ROW()-$B$14+2,3))</f>
        <v/>
      </c>
      <c r="C2730" s="57">
        <f>INDEX('4月'!$A$1:$E$301,ROW()-$B$14+2,4)</f>
        <v>0</v>
      </c>
      <c r="D2730" s="64">
        <f>INDEX('4月'!$A$1:$E$301,ROW()-$B$14+2,5)</f>
        <v>0</v>
      </c>
      <c r="E2730" s="65">
        <f>DATE(設定・集計!$B$2,INT(A2730/100),A2730-INT(A2730/100)*100)</f>
        <v>43799</v>
      </c>
      <c r="F2730" t="str">
        <f t="shared" si="84"/>
        <v/>
      </c>
      <c r="G2730" t="str">
        <f t="shared" si="83"/>
        <v/>
      </c>
    </row>
    <row r="2731" spans="1:7">
      <c r="A2731" s="57">
        <f>INDEX('4月'!$A$1:$E$301,ROW()-$B$14+2,1)</f>
        <v>0</v>
      </c>
      <c r="B2731" s="55" t="str">
        <f>INDEX('4月'!$A$1:$E$301,ROW()-$B$14+2,2)&amp;IF(INDEX('4月'!$A$1:$E$301,ROW()-$B$14+2,3)="","","／"&amp;INDEX('4月'!$A$1:$E$301,ROW()-$B$14+2,3))</f>
        <v/>
      </c>
      <c r="C2731" s="57">
        <f>INDEX('4月'!$A$1:$E$301,ROW()-$B$14+2,4)</f>
        <v>0</v>
      </c>
      <c r="D2731" s="64">
        <f>INDEX('4月'!$A$1:$E$301,ROW()-$B$14+2,5)</f>
        <v>0</v>
      </c>
      <c r="E2731" s="65">
        <f>DATE(設定・集計!$B$2,INT(A2731/100),A2731-INT(A2731/100)*100)</f>
        <v>43799</v>
      </c>
      <c r="F2731" t="str">
        <f t="shared" si="84"/>
        <v/>
      </c>
      <c r="G2731" t="str">
        <f t="shared" si="83"/>
        <v/>
      </c>
    </row>
    <row r="2732" spans="1:7">
      <c r="A2732" s="57">
        <f>INDEX('4月'!$A$1:$E$301,ROW()-$B$14+2,1)</f>
        <v>0</v>
      </c>
      <c r="B2732" s="55" t="str">
        <f>INDEX('4月'!$A$1:$E$301,ROW()-$B$14+2,2)&amp;IF(INDEX('4月'!$A$1:$E$301,ROW()-$B$14+2,3)="","","／"&amp;INDEX('4月'!$A$1:$E$301,ROW()-$B$14+2,3))</f>
        <v/>
      </c>
      <c r="C2732" s="57">
        <f>INDEX('4月'!$A$1:$E$301,ROW()-$B$14+2,4)</f>
        <v>0</v>
      </c>
      <c r="D2732" s="64">
        <f>INDEX('4月'!$A$1:$E$301,ROW()-$B$14+2,5)</f>
        <v>0</v>
      </c>
      <c r="E2732" s="65">
        <f>DATE(設定・集計!$B$2,INT(A2732/100),A2732-INT(A2732/100)*100)</f>
        <v>43799</v>
      </c>
      <c r="F2732" t="str">
        <f t="shared" si="84"/>
        <v/>
      </c>
      <c r="G2732" t="str">
        <f t="shared" si="83"/>
        <v/>
      </c>
    </row>
    <row r="2733" spans="1:7">
      <c r="A2733" s="57">
        <f>INDEX('4月'!$A$1:$E$301,ROW()-$B$14+2,1)</f>
        <v>0</v>
      </c>
      <c r="B2733" s="55" t="str">
        <f>INDEX('4月'!$A$1:$E$301,ROW()-$B$14+2,2)&amp;IF(INDEX('4月'!$A$1:$E$301,ROW()-$B$14+2,3)="","","／"&amp;INDEX('4月'!$A$1:$E$301,ROW()-$B$14+2,3))</f>
        <v/>
      </c>
      <c r="C2733" s="57">
        <f>INDEX('4月'!$A$1:$E$301,ROW()-$B$14+2,4)</f>
        <v>0</v>
      </c>
      <c r="D2733" s="64">
        <f>INDEX('4月'!$A$1:$E$301,ROW()-$B$14+2,5)</f>
        <v>0</v>
      </c>
      <c r="E2733" s="65">
        <f>DATE(設定・集計!$B$2,INT(A2733/100),A2733-INT(A2733/100)*100)</f>
        <v>43799</v>
      </c>
      <c r="F2733" t="str">
        <f t="shared" si="84"/>
        <v/>
      </c>
      <c r="G2733" t="str">
        <f t="shared" si="83"/>
        <v/>
      </c>
    </row>
    <row r="2734" spans="1:7">
      <c r="A2734" s="57">
        <f>INDEX('4月'!$A$1:$E$301,ROW()-$B$14+2,1)</f>
        <v>0</v>
      </c>
      <c r="B2734" s="55" t="str">
        <f>INDEX('4月'!$A$1:$E$301,ROW()-$B$14+2,2)&amp;IF(INDEX('4月'!$A$1:$E$301,ROW()-$B$14+2,3)="","","／"&amp;INDEX('4月'!$A$1:$E$301,ROW()-$B$14+2,3))</f>
        <v/>
      </c>
      <c r="C2734" s="57">
        <f>INDEX('4月'!$A$1:$E$301,ROW()-$B$14+2,4)</f>
        <v>0</v>
      </c>
      <c r="D2734" s="64">
        <f>INDEX('4月'!$A$1:$E$301,ROW()-$B$14+2,5)</f>
        <v>0</v>
      </c>
      <c r="E2734" s="65">
        <f>DATE(設定・集計!$B$2,INT(A2734/100),A2734-INT(A2734/100)*100)</f>
        <v>43799</v>
      </c>
      <c r="F2734" t="str">
        <f t="shared" si="84"/>
        <v/>
      </c>
      <c r="G2734" t="str">
        <f t="shared" si="83"/>
        <v/>
      </c>
    </row>
    <row r="2735" spans="1:7">
      <c r="A2735" s="57">
        <f>INDEX('4月'!$A$1:$E$301,ROW()-$B$14+2,1)</f>
        <v>0</v>
      </c>
      <c r="B2735" s="55" t="str">
        <f>INDEX('4月'!$A$1:$E$301,ROW()-$B$14+2,2)&amp;IF(INDEX('4月'!$A$1:$E$301,ROW()-$B$14+2,3)="","","／"&amp;INDEX('4月'!$A$1:$E$301,ROW()-$B$14+2,3))</f>
        <v/>
      </c>
      <c r="C2735" s="57">
        <f>INDEX('4月'!$A$1:$E$301,ROW()-$B$14+2,4)</f>
        <v>0</v>
      </c>
      <c r="D2735" s="64">
        <f>INDEX('4月'!$A$1:$E$301,ROW()-$B$14+2,5)</f>
        <v>0</v>
      </c>
      <c r="E2735" s="65">
        <f>DATE(設定・集計!$B$2,INT(A2735/100),A2735-INT(A2735/100)*100)</f>
        <v>43799</v>
      </c>
      <c r="F2735" t="str">
        <f t="shared" si="84"/>
        <v/>
      </c>
      <c r="G2735" t="str">
        <f t="shared" ref="G2735:G2798" si="85">IF(F2735="","",RANK(F2735,$F$46:$F$6000,1))</f>
        <v/>
      </c>
    </row>
    <row r="2736" spans="1:7">
      <c r="A2736" s="57">
        <f>INDEX('4月'!$A$1:$E$301,ROW()-$B$14+2,1)</f>
        <v>0</v>
      </c>
      <c r="B2736" s="55" t="str">
        <f>INDEX('4月'!$A$1:$E$301,ROW()-$B$14+2,2)&amp;IF(INDEX('4月'!$A$1:$E$301,ROW()-$B$14+2,3)="","","／"&amp;INDEX('4月'!$A$1:$E$301,ROW()-$B$14+2,3))</f>
        <v/>
      </c>
      <c r="C2736" s="57">
        <f>INDEX('4月'!$A$1:$E$301,ROW()-$B$14+2,4)</f>
        <v>0</v>
      </c>
      <c r="D2736" s="64">
        <f>INDEX('4月'!$A$1:$E$301,ROW()-$B$14+2,5)</f>
        <v>0</v>
      </c>
      <c r="E2736" s="65">
        <f>DATE(設定・集計!$B$2,INT(A2736/100),A2736-INT(A2736/100)*100)</f>
        <v>43799</v>
      </c>
      <c r="F2736" t="str">
        <f t="shared" si="84"/>
        <v/>
      </c>
      <c r="G2736" t="str">
        <f t="shared" si="85"/>
        <v/>
      </c>
    </row>
    <row r="2737" spans="1:7">
      <c r="A2737" s="57">
        <f>INDEX('4月'!$A$1:$E$301,ROW()-$B$14+2,1)</f>
        <v>0</v>
      </c>
      <c r="B2737" s="55" t="str">
        <f>INDEX('4月'!$A$1:$E$301,ROW()-$B$14+2,2)&amp;IF(INDEX('4月'!$A$1:$E$301,ROW()-$B$14+2,3)="","","／"&amp;INDEX('4月'!$A$1:$E$301,ROW()-$B$14+2,3))</f>
        <v/>
      </c>
      <c r="C2737" s="57">
        <f>INDEX('4月'!$A$1:$E$301,ROW()-$B$14+2,4)</f>
        <v>0</v>
      </c>
      <c r="D2737" s="64">
        <f>INDEX('4月'!$A$1:$E$301,ROW()-$B$14+2,5)</f>
        <v>0</v>
      </c>
      <c r="E2737" s="65">
        <f>DATE(設定・集計!$B$2,INT(A2737/100),A2737-INT(A2737/100)*100)</f>
        <v>43799</v>
      </c>
      <c r="F2737" t="str">
        <f t="shared" si="84"/>
        <v/>
      </c>
      <c r="G2737" t="str">
        <f t="shared" si="85"/>
        <v/>
      </c>
    </row>
    <row r="2738" spans="1:7">
      <c r="A2738" s="57">
        <f>INDEX('4月'!$A$1:$E$301,ROW()-$B$14+2,1)</f>
        <v>0</v>
      </c>
      <c r="B2738" s="55" t="str">
        <f>INDEX('4月'!$A$1:$E$301,ROW()-$B$14+2,2)&amp;IF(INDEX('4月'!$A$1:$E$301,ROW()-$B$14+2,3)="","","／"&amp;INDEX('4月'!$A$1:$E$301,ROW()-$B$14+2,3))</f>
        <v/>
      </c>
      <c r="C2738" s="57">
        <f>INDEX('4月'!$A$1:$E$301,ROW()-$B$14+2,4)</f>
        <v>0</v>
      </c>
      <c r="D2738" s="64">
        <f>INDEX('4月'!$A$1:$E$301,ROW()-$B$14+2,5)</f>
        <v>0</v>
      </c>
      <c r="E2738" s="65">
        <f>DATE(設定・集計!$B$2,INT(A2738/100),A2738-INT(A2738/100)*100)</f>
        <v>43799</v>
      </c>
      <c r="F2738" t="str">
        <f t="shared" si="84"/>
        <v/>
      </c>
      <c r="G2738" t="str">
        <f t="shared" si="85"/>
        <v/>
      </c>
    </row>
    <row r="2739" spans="1:7">
      <c r="A2739" s="57">
        <f>INDEX('4月'!$A$1:$E$301,ROW()-$B$14+2,1)</f>
        <v>0</v>
      </c>
      <c r="B2739" s="55" t="str">
        <f>INDEX('4月'!$A$1:$E$301,ROW()-$B$14+2,2)&amp;IF(INDEX('4月'!$A$1:$E$301,ROW()-$B$14+2,3)="","","／"&amp;INDEX('4月'!$A$1:$E$301,ROW()-$B$14+2,3))</f>
        <v/>
      </c>
      <c r="C2739" s="57">
        <f>INDEX('4月'!$A$1:$E$301,ROW()-$B$14+2,4)</f>
        <v>0</v>
      </c>
      <c r="D2739" s="64">
        <f>INDEX('4月'!$A$1:$E$301,ROW()-$B$14+2,5)</f>
        <v>0</v>
      </c>
      <c r="E2739" s="65">
        <f>DATE(設定・集計!$B$2,INT(A2739/100),A2739-INT(A2739/100)*100)</f>
        <v>43799</v>
      </c>
      <c r="F2739" t="str">
        <f t="shared" si="84"/>
        <v/>
      </c>
      <c r="G2739" t="str">
        <f t="shared" si="85"/>
        <v/>
      </c>
    </row>
    <row r="2740" spans="1:7">
      <c r="A2740" s="57">
        <f>INDEX('4月'!$A$1:$E$301,ROW()-$B$14+2,1)</f>
        <v>0</v>
      </c>
      <c r="B2740" s="55" t="str">
        <f>INDEX('4月'!$A$1:$E$301,ROW()-$B$14+2,2)&amp;IF(INDEX('4月'!$A$1:$E$301,ROW()-$B$14+2,3)="","","／"&amp;INDEX('4月'!$A$1:$E$301,ROW()-$B$14+2,3))</f>
        <v/>
      </c>
      <c r="C2740" s="57">
        <f>INDEX('4月'!$A$1:$E$301,ROW()-$B$14+2,4)</f>
        <v>0</v>
      </c>
      <c r="D2740" s="64">
        <f>INDEX('4月'!$A$1:$E$301,ROW()-$B$14+2,5)</f>
        <v>0</v>
      </c>
      <c r="E2740" s="65">
        <f>DATE(設定・集計!$B$2,INT(A2740/100),A2740-INT(A2740/100)*100)</f>
        <v>43799</v>
      </c>
      <c r="F2740" t="str">
        <f t="shared" si="84"/>
        <v/>
      </c>
      <c r="G2740" t="str">
        <f t="shared" si="85"/>
        <v/>
      </c>
    </row>
    <row r="2741" spans="1:7">
      <c r="A2741" s="57">
        <f>INDEX('4月'!$A$1:$E$301,ROW()-$B$14+2,1)</f>
        <v>0</v>
      </c>
      <c r="B2741" s="55" t="str">
        <f>INDEX('4月'!$A$1:$E$301,ROW()-$B$14+2,2)&amp;IF(INDEX('4月'!$A$1:$E$301,ROW()-$B$14+2,3)="","","／"&amp;INDEX('4月'!$A$1:$E$301,ROW()-$B$14+2,3))</f>
        <v/>
      </c>
      <c r="C2741" s="57">
        <f>INDEX('4月'!$A$1:$E$301,ROW()-$B$14+2,4)</f>
        <v>0</v>
      </c>
      <c r="D2741" s="64">
        <f>INDEX('4月'!$A$1:$E$301,ROW()-$B$14+2,5)</f>
        <v>0</v>
      </c>
      <c r="E2741" s="65">
        <f>DATE(設定・集計!$B$2,INT(A2741/100),A2741-INT(A2741/100)*100)</f>
        <v>43799</v>
      </c>
      <c r="F2741" t="str">
        <f t="shared" si="84"/>
        <v/>
      </c>
      <c r="G2741" t="str">
        <f t="shared" si="85"/>
        <v/>
      </c>
    </row>
    <row r="2742" spans="1:7">
      <c r="A2742" s="57">
        <f>INDEX('4月'!$A$1:$E$301,ROW()-$B$14+2,1)</f>
        <v>0</v>
      </c>
      <c r="B2742" s="55" t="str">
        <f>INDEX('4月'!$A$1:$E$301,ROW()-$B$14+2,2)&amp;IF(INDEX('4月'!$A$1:$E$301,ROW()-$B$14+2,3)="","","／"&amp;INDEX('4月'!$A$1:$E$301,ROW()-$B$14+2,3))</f>
        <v/>
      </c>
      <c r="C2742" s="57">
        <f>INDEX('4月'!$A$1:$E$301,ROW()-$B$14+2,4)</f>
        <v>0</v>
      </c>
      <c r="D2742" s="64">
        <f>INDEX('4月'!$A$1:$E$301,ROW()-$B$14+2,5)</f>
        <v>0</v>
      </c>
      <c r="E2742" s="65">
        <f>DATE(設定・集計!$B$2,INT(A2742/100),A2742-INT(A2742/100)*100)</f>
        <v>43799</v>
      </c>
      <c r="F2742" t="str">
        <f t="shared" si="84"/>
        <v/>
      </c>
      <c r="G2742" t="str">
        <f t="shared" si="85"/>
        <v/>
      </c>
    </row>
    <row r="2743" spans="1:7">
      <c r="A2743" s="57">
        <f>INDEX('4月'!$A$1:$E$301,ROW()-$B$14+2,1)</f>
        <v>0</v>
      </c>
      <c r="B2743" s="55" t="str">
        <f>INDEX('4月'!$A$1:$E$301,ROW()-$B$14+2,2)&amp;IF(INDEX('4月'!$A$1:$E$301,ROW()-$B$14+2,3)="","","／"&amp;INDEX('4月'!$A$1:$E$301,ROW()-$B$14+2,3))</f>
        <v/>
      </c>
      <c r="C2743" s="57">
        <f>INDEX('4月'!$A$1:$E$301,ROW()-$B$14+2,4)</f>
        <v>0</v>
      </c>
      <c r="D2743" s="64">
        <f>INDEX('4月'!$A$1:$E$301,ROW()-$B$14+2,5)</f>
        <v>0</v>
      </c>
      <c r="E2743" s="65">
        <f>DATE(設定・集計!$B$2,INT(A2743/100),A2743-INT(A2743/100)*100)</f>
        <v>43799</v>
      </c>
      <c r="F2743" t="str">
        <f t="shared" si="84"/>
        <v/>
      </c>
      <c r="G2743" t="str">
        <f t="shared" si="85"/>
        <v/>
      </c>
    </row>
    <row r="2744" spans="1:7">
      <c r="A2744" s="57">
        <f>INDEX('4月'!$A$1:$E$301,ROW()-$B$14+2,1)</f>
        <v>0</v>
      </c>
      <c r="B2744" s="55" t="str">
        <f>INDEX('4月'!$A$1:$E$301,ROW()-$B$14+2,2)&amp;IF(INDEX('4月'!$A$1:$E$301,ROW()-$B$14+2,3)="","","／"&amp;INDEX('4月'!$A$1:$E$301,ROW()-$B$14+2,3))</f>
        <v/>
      </c>
      <c r="C2744" s="57">
        <f>INDEX('4月'!$A$1:$E$301,ROW()-$B$14+2,4)</f>
        <v>0</v>
      </c>
      <c r="D2744" s="64">
        <f>INDEX('4月'!$A$1:$E$301,ROW()-$B$14+2,5)</f>
        <v>0</v>
      </c>
      <c r="E2744" s="65">
        <f>DATE(設定・集計!$B$2,INT(A2744/100),A2744-INT(A2744/100)*100)</f>
        <v>43799</v>
      </c>
      <c r="F2744" t="str">
        <f t="shared" si="84"/>
        <v/>
      </c>
      <c r="G2744" t="str">
        <f t="shared" si="85"/>
        <v/>
      </c>
    </row>
    <row r="2745" spans="1:7">
      <c r="A2745" s="57">
        <f>INDEX('4月'!$A$1:$E$301,ROW()-$B$14+2,1)</f>
        <v>0</v>
      </c>
      <c r="B2745" s="55" t="str">
        <f>INDEX('4月'!$A$1:$E$301,ROW()-$B$14+2,2)&amp;IF(INDEX('4月'!$A$1:$E$301,ROW()-$B$14+2,3)="","","／"&amp;INDEX('4月'!$A$1:$E$301,ROW()-$B$14+2,3))</f>
        <v/>
      </c>
      <c r="C2745" s="57">
        <f>INDEX('4月'!$A$1:$E$301,ROW()-$B$14+2,4)</f>
        <v>0</v>
      </c>
      <c r="D2745" s="64">
        <f>INDEX('4月'!$A$1:$E$301,ROW()-$B$14+2,5)</f>
        <v>0</v>
      </c>
      <c r="E2745" s="65">
        <f>DATE(設定・集計!$B$2,INT(A2745/100),A2745-INT(A2745/100)*100)</f>
        <v>43799</v>
      </c>
      <c r="F2745" t="str">
        <f t="shared" si="84"/>
        <v/>
      </c>
      <c r="G2745" t="str">
        <f t="shared" si="85"/>
        <v/>
      </c>
    </row>
    <row r="2746" spans="1:7">
      <c r="A2746" s="57">
        <f>INDEX('4月'!$A$1:$E$301,ROW()-$B$14+2,1)</f>
        <v>0</v>
      </c>
      <c r="B2746" s="55" t="str">
        <f>INDEX('4月'!$A$1:$E$301,ROW()-$B$14+2,2)&amp;IF(INDEX('4月'!$A$1:$E$301,ROW()-$B$14+2,3)="","","／"&amp;INDEX('4月'!$A$1:$E$301,ROW()-$B$14+2,3))</f>
        <v/>
      </c>
      <c r="C2746" s="57">
        <f>INDEX('4月'!$A$1:$E$301,ROW()-$B$14+2,4)</f>
        <v>0</v>
      </c>
      <c r="D2746" s="64">
        <f>INDEX('4月'!$A$1:$E$301,ROW()-$B$14+2,5)</f>
        <v>0</v>
      </c>
      <c r="E2746" s="65">
        <f>DATE(設定・集計!$B$2,INT(A2746/100),A2746-INT(A2746/100)*100)</f>
        <v>43799</v>
      </c>
      <c r="F2746" t="str">
        <f t="shared" si="84"/>
        <v/>
      </c>
      <c r="G2746" t="str">
        <f t="shared" si="85"/>
        <v/>
      </c>
    </row>
    <row r="2747" spans="1:7">
      <c r="A2747" s="57">
        <f>INDEX('4月'!$A$1:$E$301,ROW()-$B$14+2,1)</f>
        <v>0</v>
      </c>
      <c r="B2747" s="55" t="str">
        <f>INDEX('4月'!$A$1:$E$301,ROW()-$B$14+2,2)&amp;IF(INDEX('4月'!$A$1:$E$301,ROW()-$B$14+2,3)="","","／"&amp;INDEX('4月'!$A$1:$E$301,ROW()-$B$14+2,3))</f>
        <v/>
      </c>
      <c r="C2747" s="57">
        <f>INDEX('4月'!$A$1:$E$301,ROW()-$B$14+2,4)</f>
        <v>0</v>
      </c>
      <c r="D2747" s="64">
        <f>INDEX('4月'!$A$1:$E$301,ROW()-$B$14+2,5)</f>
        <v>0</v>
      </c>
      <c r="E2747" s="65">
        <f>DATE(設定・集計!$B$2,INT(A2747/100),A2747-INT(A2747/100)*100)</f>
        <v>43799</v>
      </c>
      <c r="F2747" t="str">
        <f t="shared" ref="F2747:F2810" si="86">IF(A2747=0,"",A2747*10000+ROW())</f>
        <v/>
      </c>
      <c r="G2747" t="str">
        <f t="shared" si="85"/>
        <v/>
      </c>
    </row>
    <row r="2748" spans="1:7">
      <c r="A2748" s="57">
        <f>INDEX('4月'!$A$1:$E$301,ROW()-$B$14+2,1)</f>
        <v>0</v>
      </c>
      <c r="B2748" s="55" t="str">
        <f>INDEX('4月'!$A$1:$E$301,ROW()-$B$14+2,2)&amp;IF(INDEX('4月'!$A$1:$E$301,ROW()-$B$14+2,3)="","","／"&amp;INDEX('4月'!$A$1:$E$301,ROW()-$B$14+2,3))</f>
        <v/>
      </c>
      <c r="C2748" s="57">
        <f>INDEX('4月'!$A$1:$E$301,ROW()-$B$14+2,4)</f>
        <v>0</v>
      </c>
      <c r="D2748" s="64">
        <f>INDEX('4月'!$A$1:$E$301,ROW()-$B$14+2,5)</f>
        <v>0</v>
      </c>
      <c r="E2748" s="65">
        <f>DATE(設定・集計!$B$2,INT(A2748/100),A2748-INT(A2748/100)*100)</f>
        <v>43799</v>
      </c>
      <c r="F2748" t="str">
        <f t="shared" si="86"/>
        <v/>
      </c>
      <c r="G2748" t="str">
        <f t="shared" si="85"/>
        <v/>
      </c>
    </row>
    <row r="2749" spans="1:7">
      <c r="A2749" s="57">
        <f>INDEX('4月'!$A$1:$E$301,ROW()-$B$14+2,1)</f>
        <v>0</v>
      </c>
      <c r="B2749" s="55" t="str">
        <f>INDEX('4月'!$A$1:$E$301,ROW()-$B$14+2,2)&amp;IF(INDEX('4月'!$A$1:$E$301,ROW()-$B$14+2,3)="","","／"&amp;INDEX('4月'!$A$1:$E$301,ROW()-$B$14+2,3))</f>
        <v/>
      </c>
      <c r="C2749" s="57">
        <f>INDEX('4月'!$A$1:$E$301,ROW()-$B$14+2,4)</f>
        <v>0</v>
      </c>
      <c r="D2749" s="64">
        <f>INDEX('4月'!$A$1:$E$301,ROW()-$B$14+2,5)</f>
        <v>0</v>
      </c>
      <c r="E2749" s="65">
        <f>DATE(設定・集計!$B$2,INT(A2749/100),A2749-INT(A2749/100)*100)</f>
        <v>43799</v>
      </c>
      <c r="F2749" t="str">
        <f t="shared" si="86"/>
        <v/>
      </c>
      <c r="G2749" t="str">
        <f t="shared" si="85"/>
        <v/>
      </c>
    </row>
    <row r="2750" spans="1:7">
      <c r="A2750" s="57">
        <f>INDEX('4月'!$A$1:$E$301,ROW()-$B$14+2,1)</f>
        <v>0</v>
      </c>
      <c r="B2750" s="55" t="str">
        <f>INDEX('4月'!$A$1:$E$301,ROW()-$B$14+2,2)&amp;IF(INDEX('4月'!$A$1:$E$301,ROW()-$B$14+2,3)="","","／"&amp;INDEX('4月'!$A$1:$E$301,ROW()-$B$14+2,3))</f>
        <v/>
      </c>
      <c r="C2750" s="57">
        <f>INDEX('4月'!$A$1:$E$301,ROW()-$B$14+2,4)</f>
        <v>0</v>
      </c>
      <c r="D2750" s="64">
        <f>INDEX('4月'!$A$1:$E$301,ROW()-$B$14+2,5)</f>
        <v>0</v>
      </c>
      <c r="E2750" s="65">
        <f>DATE(設定・集計!$B$2,INT(A2750/100),A2750-INT(A2750/100)*100)</f>
        <v>43799</v>
      </c>
      <c r="F2750" t="str">
        <f t="shared" si="86"/>
        <v/>
      </c>
      <c r="G2750" t="str">
        <f t="shared" si="85"/>
        <v/>
      </c>
    </row>
    <row r="2751" spans="1:7">
      <c r="A2751" s="57">
        <f>INDEX('4月'!$A$1:$E$301,ROW()-$B$14+2,1)</f>
        <v>0</v>
      </c>
      <c r="B2751" s="55" t="str">
        <f>INDEX('4月'!$A$1:$E$301,ROW()-$B$14+2,2)&amp;IF(INDEX('4月'!$A$1:$E$301,ROW()-$B$14+2,3)="","","／"&amp;INDEX('4月'!$A$1:$E$301,ROW()-$B$14+2,3))</f>
        <v/>
      </c>
      <c r="C2751" s="57">
        <f>INDEX('4月'!$A$1:$E$301,ROW()-$B$14+2,4)</f>
        <v>0</v>
      </c>
      <c r="D2751" s="64">
        <f>INDEX('4月'!$A$1:$E$301,ROW()-$B$14+2,5)</f>
        <v>0</v>
      </c>
      <c r="E2751" s="65">
        <f>DATE(設定・集計!$B$2,INT(A2751/100),A2751-INT(A2751/100)*100)</f>
        <v>43799</v>
      </c>
      <c r="F2751" t="str">
        <f t="shared" si="86"/>
        <v/>
      </c>
      <c r="G2751" t="str">
        <f t="shared" si="85"/>
        <v/>
      </c>
    </row>
    <row r="2752" spans="1:7">
      <c r="A2752" s="57">
        <f>INDEX('4月'!$A$1:$E$301,ROW()-$B$14+2,1)</f>
        <v>0</v>
      </c>
      <c r="B2752" s="55" t="str">
        <f>INDEX('4月'!$A$1:$E$301,ROW()-$B$14+2,2)&amp;IF(INDEX('4月'!$A$1:$E$301,ROW()-$B$14+2,3)="","","／"&amp;INDEX('4月'!$A$1:$E$301,ROW()-$B$14+2,3))</f>
        <v/>
      </c>
      <c r="C2752" s="57">
        <f>INDEX('4月'!$A$1:$E$301,ROW()-$B$14+2,4)</f>
        <v>0</v>
      </c>
      <c r="D2752" s="64">
        <f>INDEX('4月'!$A$1:$E$301,ROW()-$B$14+2,5)</f>
        <v>0</v>
      </c>
      <c r="E2752" s="65">
        <f>DATE(設定・集計!$B$2,INT(A2752/100),A2752-INT(A2752/100)*100)</f>
        <v>43799</v>
      </c>
      <c r="F2752" t="str">
        <f t="shared" si="86"/>
        <v/>
      </c>
      <c r="G2752" t="str">
        <f t="shared" si="85"/>
        <v/>
      </c>
    </row>
    <row r="2753" spans="1:7">
      <c r="A2753" s="57">
        <f>INDEX('4月'!$A$1:$E$301,ROW()-$B$14+2,1)</f>
        <v>0</v>
      </c>
      <c r="B2753" s="55" t="str">
        <f>INDEX('4月'!$A$1:$E$301,ROW()-$B$14+2,2)&amp;IF(INDEX('4月'!$A$1:$E$301,ROW()-$B$14+2,3)="","","／"&amp;INDEX('4月'!$A$1:$E$301,ROW()-$B$14+2,3))</f>
        <v/>
      </c>
      <c r="C2753" s="57">
        <f>INDEX('4月'!$A$1:$E$301,ROW()-$B$14+2,4)</f>
        <v>0</v>
      </c>
      <c r="D2753" s="64">
        <f>INDEX('4月'!$A$1:$E$301,ROW()-$B$14+2,5)</f>
        <v>0</v>
      </c>
      <c r="E2753" s="65">
        <f>DATE(設定・集計!$B$2,INT(A2753/100),A2753-INT(A2753/100)*100)</f>
        <v>43799</v>
      </c>
      <c r="F2753" t="str">
        <f t="shared" si="86"/>
        <v/>
      </c>
      <c r="G2753" t="str">
        <f t="shared" si="85"/>
        <v/>
      </c>
    </row>
    <row r="2754" spans="1:7">
      <c r="A2754" s="57">
        <f>INDEX('4月'!$A$1:$E$301,ROW()-$B$14+2,1)</f>
        <v>0</v>
      </c>
      <c r="B2754" s="55" t="str">
        <f>INDEX('4月'!$A$1:$E$301,ROW()-$B$14+2,2)&amp;IF(INDEX('4月'!$A$1:$E$301,ROW()-$B$14+2,3)="","","／"&amp;INDEX('4月'!$A$1:$E$301,ROW()-$B$14+2,3))</f>
        <v/>
      </c>
      <c r="C2754" s="57">
        <f>INDEX('4月'!$A$1:$E$301,ROW()-$B$14+2,4)</f>
        <v>0</v>
      </c>
      <c r="D2754" s="64">
        <f>INDEX('4月'!$A$1:$E$301,ROW()-$B$14+2,5)</f>
        <v>0</v>
      </c>
      <c r="E2754" s="65">
        <f>DATE(設定・集計!$B$2,INT(A2754/100),A2754-INT(A2754/100)*100)</f>
        <v>43799</v>
      </c>
      <c r="F2754" t="str">
        <f t="shared" si="86"/>
        <v/>
      </c>
      <c r="G2754" t="str">
        <f t="shared" si="85"/>
        <v/>
      </c>
    </row>
    <row r="2755" spans="1:7">
      <c r="A2755" s="57">
        <f>INDEX('4月'!$A$1:$E$301,ROW()-$B$14+2,1)</f>
        <v>0</v>
      </c>
      <c r="B2755" s="55" t="str">
        <f>INDEX('4月'!$A$1:$E$301,ROW()-$B$14+2,2)&amp;IF(INDEX('4月'!$A$1:$E$301,ROW()-$B$14+2,3)="","","／"&amp;INDEX('4月'!$A$1:$E$301,ROW()-$B$14+2,3))</f>
        <v/>
      </c>
      <c r="C2755" s="57">
        <f>INDEX('4月'!$A$1:$E$301,ROW()-$B$14+2,4)</f>
        <v>0</v>
      </c>
      <c r="D2755" s="64">
        <f>INDEX('4月'!$A$1:$E$301,ROW()-$B$14+2,5)</f>
        <v>0</v>
      </c>
      <c r="E2755" s="65">
        <f>DATE(設定・集計!$B$2,INT(A2755/100),A2755-INT(A2755/100)*100)</f>
        <v>43799</v>
      </c>
      <c r="F2755" t="str">
        <f t="shared" si="86"/>
        <v/>
      </c>
      <c r="G2755" t="str">
        <f t="shared" si="85"/>
        <v/>
      </c>
    </row>
    <row r="2756" spans="1:7">
      <c r="A2756" s="57">
        <f>INDEX('4月'!$A$1:$E$301,ROW()-$B$14+2,1)</f>
        <v>0</v>
      </c>
      <c r="B2756" s="55" t="str">
        <f>INDEX('4月'!$A$1:$E$301,ROW()-$B$14+2,2)&amp;IF(INDEX('4月'!$A$1:$E$301,ROW()-$B$14+2,3)="","","／"&amp;INDEX('4月'!$A$1:$E$301,ROW()-$B$14+2,3))</f>
        <v/>
      </c>
      <c r="C2756" s="57">
        <f>INDEX('4月'!$A$1:$E$301,ROW()-$B$14+2,4)</f>
        <v>0</v>
      </c>
      <c r="D2756" s="64">
        <f>INDEX('4月'!$A$1:$E$301,ROW()-$B$14+2,5)</f>
        <v>0</v>
      </c>
      <c r="E2756" s="65">
        <f>DATE(設定・集計!$B$2,INT(A2756/100),A2756-INT(A2756/100)*100)</f>
        <v>43799</v>
      </c>
      <c r="F2756" t="str">
        <f t="shared" si="86"/>
        <v/>
      </c>
      <c r="G2756" t="str">
        <f t="shared" si="85"/>
        <v/>
      </c>
    </row>
    <row r="2757" spans="1:7">
      <c r="A2757" s="57">
        <f>INDEX('4月'!$A$1:$E$301,ROW()-$B$14+2,1)</f>
        <v>0</v>
      </c>
      <c r="B2757" s="55" t="str">
        <f>INDEX('4月'!$A$1:$E$301,ROW()-$B$14+2,2)&amp;IF(INDEX('4月'!$A$1:$E$301,ROW()-$B$14+2,3)="","","／"&amp;INDEX('4月'!$A$1:$E$301,ROW()-$B$14+2,3))</f>
        <v/>
      </c>
      <c r="C2757" s="57">
        <f>INDEX('4月'!$A$1:$E$301,ROW()-$B$14+2,4)</f>
        <v>0</v>
      </c>
      <c r="D2757" s="64">
        <f>INDEX('4月'!$A$1:$E$301,ROW()-$B$14+2,5)</f>
        <v>0</v>
      </c>
      <c r="E2757" s="65">
        <f>DATE(設定・集計!$B$2,INT(A2757/100),A2757-INT(A2757/100)*100)</f>
        <v>43799</v>
      </c>
      <c r="F2757" t="str">
        <f t="shared" si="86"/>
        <v/>
      </c>
      <c r="G2757" t="str">
        <f t="shared" si="85"/>
        <v/>
      </c>
    </row>
    <row r="2758" spans="1:7">
      <c r="A2758" s="57">
        <f>INDEX('4月'!$A$1:$E$301,ROW()-$B$14+2,1)</f>
        <v>0</v>
      </c>
      <c r="B2758" s="55" t="str">
        <f>INDEX('4月'!$A$1:$E$301,ROW()-$B$14+2,2)&amp;IF(INDEX('4月'!$A$1:$E$301,ROW()-$B$14+2,3)="","","／"&amp;INDEX('4月'!$A$1:$E$301,ROW()-$B$14+2,3))</f>
        <v/>
      </c>
      <c r="C2758" s="57">
        <f>INDEX('4月'!$A$1:$E$301,ROW()-$B$14+2,4)</f>
        <v>0</v>
      </c>
      <c r="D2758" s="64">
        <f>INDEX('4月'!$A$1:$E$301,ROW()-$B$14+2,5)</f>
        <v>0</v>
      </c>
      <c r="E2758" s="65">
        <f>DATE(設定・集計!$B$2,INT(A2758/100),A2758-INT(A2758/100)*100)</f>
        <v>43799</v>
      </c>
      <c r="F2758" t="str">
        <f t="shared" si="86"/>
        <v/>
      </c>
      <c r="G2758" t="str">
        <f t="shared" si="85"/>
        <v/>
      </c>
    </row>
    <row r="2759" spans="1:7">
      <c r="A2759" s="57">
        <f>INDEX('4月'!$A$1:$E$301,ROW()-$B$14+2,1)</f>
        <v>0</v>
      </c>
      <c r="B2759" s="55" t="str">
        <f>INDEX('4月'!$A$1:$E$301,ROW()-$B$14+2,2)&amp;IF(INDEX('4月'!$A$1:$E$301,ROW()-$B$14+2,3)="","","／"&amp;INDEX('4月'!$A$1:$E$301,ROW()-$B$14+2,3))</f>
        <v/>
      </c>
      <c r="C2759" s="57">
        <f>INDEX('4月'!$A$1:$E$301,ROW()-$B$14+2,4)</f>
        <v>0</v>
      </c>
      <c r="D2759" s="64">
        <f>INDEX('4月'!$A$1:$E$301,ROW()-$B$14+2,5)</f>
        <v>0</v>
      </c>
      <c r="E2759" s="65">
        <f>DATE(設定・集計!$B$2,INT(A2759/100),A2759-INT(A2759/100)*100)</f>
        <v>43799</v>
      </c>
      <c r="F2759" t="str">
        <f t="shared" si="86"/>
        <v/>
      </c>
      <c r="G2759" t="str">
        <f t="shared" si="85"/>
        <v/>
      </c>
    </row>
    <row r="2760" spans="1:7">
      <c r="A2760" s="57">
        <f>INDEX('4月'!$A$1:$E$301,ROW()-$B$14+2,1)</f>
        <v>0</v>
      </c>
      <c r="B2760" s="55" t="str">
        <f>INDEX('4月'!$A$1:$E$301,ROW()-$B$14+2,2)&amp;IF(INDEX('4月'!$A$1:$E$301,ROW()-$B$14+2,3)="","","／"&amp;INDEX('4月'!$A$1:$E$301,ROW()-$B$14+2,3))</f>
        <v/>
      </c>
      <c r="C2760" s="57">
        <f>INDEX('4月'!$A$1:$E$301,ROW()-$B$14+2,4)</f>
        <v>0</v>
      </c>
      <c r="D2760" s="64">
        <f>INDEX('4月'!$A$1:$E$301,ROW()-$B$14+2,5)</f>
        <v>0</v>
      </c>
      <c r="E2760" s="65">
        <f>DATE(設定・集計!$B$2,INT(A2760/100),A2760-INT(A2760/100)*100)</f>
        <v>43799</v>
      </c>
      <c r="F2760" t="str">
        <f t="shared" si="86"/>
        <v/>
      </c>
      <c r="G2760" t="str">
        <f t="shared" si="85"/>
        <v/>
      </c>
    </row>
    <row r="2761" spans="1:7">
      <c r="A2761" s="57">
        <f>INDEX('4月'!$A$1:$E$301,ROW()-$B$14+2,1)</f>
        <v>0</v>
      </c>
      <c r="B2761" s="55" t="str">
        <f>INDEX('4月'!$A$1:$E$301,ROW()-$B$14+2,2)&amp;IF(INDEX('4月'!$A$1:$E$301,ROW()-$B$14+2,3)="","","／"&amp;INDEX('4月'!$A$1:$E$301,ROW()-$B$14+2,3))</f>
        <v/>
      </c>
      <c r="C2761" s="57">
        <f>INDEX('4月'!$A$1:$E$301,ROW()-$B$14+2,4)</f>
        <v>0</v>
      </c>
      <c r="D2761" s="64">
        <f>INDEX('4月'!$A$1:$E$301,ROW()-$B$14+2,5)</f>
        <v>0</v>
      </c>
      <c r="E2761" s="65">
        <f>DATE(設定・集計!$B$2,INT(A2761/100),A2761-INT(A2761/100)*100)</f>
        <v>43799</v>
      </c>
      <c r="F2761" t="str">
        <f t="shared" si="86"/>
        <v/>
      </c>
      <c r="G2761" t="str">
        <f t="shared" si="85"/>
        <v/>
      </c>
    </row>
    <row r="2762" spans="1:7">
      <c r="A2762" s="57">
        <f>INDEX('4月'!$A$1:$E$301,ROW()-$B$14+2,1)</f>
        <v>0</v>
      </c>
      <c r="B2762" s="55" t="str">
        <f>INDEX('4月'!$A$1:$E$301,ROW()-$B$14+2,2)&amp;IF(INDEX('4月'!$A$1:$E$301,ROW()-$B$14+2,3)="","","／"&amp;INDEX('4月'!$A$1:$E$301,ROW()-$B$14+2,3))</f>
        <v/>
      </c>
      <c r="C2762" s="57">
        <f>INDEX('4月'!$A$1:$E$301,ROW()-$B$14+2,4)</f>
        <v>0</v>
      </c>
      <c r="D2762" s="64">
        <f>INDEX('4月'!$A$1:$E$301,ROW()-$B$14+2,5)</f>
        <v>0</v>
      </c>
      <c r="E2762" s="65">
        <f>DATE(設定・集計!$B$2,INT(A2762/100),A2762-INT(A2762/100)*100)</f>
        <v>43799</v>
      </c>
      <c r="F2762" t="str">
        <f t="shared" si="86"/>
        <v/>
      </c>
      <c r="G2762" t="str">
        <f t="shared" si="85"/>
        <v/>
      </c>
    </row>
    <row r="2763" spans="1:7">
      <c r="A2763" s="57">
        <f>INDEX('4月'!$A$1:$E$301,ROW()-$B$14+2,1)</f>
        <v>0</v>
      </c>
      <c r="B2763" s="55" t="str">
        <f>INDEX('4月'!$A$1:$E$301,ROW()-$B$14+2,2)&amp;IF(INDEX('4月'!$A$1:$E$301,ROW()-$B$14+2,3)="","","／"&amp;INDEX('4月'!$A$1:$E$301,ROW()-$B$14+2,3))</f>
        <v/>
      </c>
      <c r="C2763" s="57">
        <f>INDEX('4月'!$A$1:$E$301,ROW()-$B$14+2,4)</f>
        <v>0</v>
      </c>
      <c r="D2763" s="64">
        <f>INDEX('4月'!$A$1:$E$301,ROW()-$B$14+2,5)</f>
        <v>0</v>
      </c>
      <c r="E2763" s="65">
        <f>DATE(設定・集計!$B$2,INT(A2763/100),A2763-INT(A2763/100)*100)</f>
        <v>43799</v>
      </c>
      <c r="F2763" t="str">
        <f t="shared" si="86"/>
        <v/>
      </c>
      <c r="G2763" t="str">
        <f t="shared" si="85"/>
        <v/>
      </c>
    </row>
    <row r="2764" spans="1:7">
      <c r="A2764" s="57">
        <f>INDEX('4月'!$A$1:$E$301,ROW()-$B$14+2,1)</f>
        <v>0</v>
      </c>
      <c r="B2764" s="55" t="str">
        <f>INDEX('4月'!$A$1:$E$301,ROW()-$B$14+2,2)&amp;IF(INDEX('4月'!$A$1:$E$301,ROW()-$B$14+2,3)="","","／"&amp;INDEX('4月'!$A$1:$E$301,ROW()-$B$14+2,3))</f>
        <v/>
      </c>
      <c r="C2764" s="57">
        <f>INDEX('4月'!$A$1:$E$301,ROW()-$B$14+2,4)</f>
        <v>0</v>
      </c>
      <c r="D2764" s="64">
        <f>INDEX('4月'!$A$1:$E$301,ROW()-$B$14+2,5)</f>
        <v>0</v>
      </c>
      <c r="E2764" s="65">
        <f>DATE(設定・集計!$B$2,INT(A2764/100),A2764-INT(A2764/100)*100)</f>
        <v>43799</v>
      </c>
      <c r="F2764" t="str">
        <f t="shared" si="86"/>
        <v/>
      </c>
      <c r="G2764" t="str">
        <f t="shared" si="85"/>
        <v/>
      </c>
    </row>
    <row r="2765" spans="1:7">
      <c r="A2765" s="57">
        <f>INDEX('4月'!$A$1:$E$301,ROW()-$B$14+2,1)</f>
        <v>0</v>
      </c>
      <c r="B2765" s="55" t="str">
        <f>INDEX('4月'!$A$1:$E$301,ROW()-$B$14+2,2)&amp;IF(INDEX('4月'!$A$1:$E$301,ROW()-$B$14+2,3)="","","／"&amp;INDEX('4月'!$A$1:$E$301,ROW()-$B$14+2,3))</f>
        <v/>
      </c>
      <c r="C2765" s="57">
        <f>INDEX('4月'!$A$1:$E$301,ROW()-$B$14+2,4)</f>
        <v>0</v>
      </c>
      <c r="D2765" s="64">
        <f>INDEX('4月'!$A$1:$E$301,ROW()-$B$14+2,5)</f>
        <v>0</v>
      </c>
      <c r="E2765" s="65">
        <f>DATE(設定・集計!$B$2,INT(A2765/100),A2765-INT(A2765/100)*100)</f>
        <v>43799</v>
      </c>
      <c r="F2765" t="str">
        <f t="shared" si="86"/>
        <v/>
      </c>
      <c r="G2765" t="str">
        <f t="shared" si="85"/>
        <v/>
      </c>
    </row>
    <row r="2766" spans="1:7">
      <c r="A2766" s="57">
        <f>INDEX('4月'!$A$1:$E$301,ROW()-$B$14+2,1)</f>
        <v>0</v>
      </c>
      <c r="B2766" s="55" t="str">
        <f>INDEX('4月'!$A$1:$E$301,ROW()-$B$14+2,2)&amp;IF(INDEX('4月'!$A$1:$E$301,ROW()-$B$14+2,3)="","","／"&amp;INDEX('4月'!$A$1:$E$301,ROW()-$B$14+2,3))</f>
        <v/>
      </c>
      <c r="C2766" s="57">
        <f>INDEX('4月'!$A$1:$E$301,ROW()-$B$14+2,4)</f>
        <v>0</v>
      </c>
      <c r="D2766" s="64">
        <f>INDEX('4月'!$A$1:$E$301,ROW()-$B$14+2,5)</f>
        <v>0</v>
      </c>
      <c r="E2766" s="65">
        <f>DATE(設定・集計!$B$2,INT(A2766/100),A2766-INT(A2766/100)*100)</f>
        <v>43799</v>
      </c>
      <c r="F2766" t="str">
        <f t="shared" si="86"/>
        <v/>
      </c>
      <c r="G2766" t="str">
        <f t="shared" si="85"/>
        <v/>
      </c>
    </row>
    <row r="2767" spans="1:7">
      <c r="A2767" s="57">
        <f>INDEX('4月'!$A$1:$E$301,ROW()-$B$14+2,1)</f>
        <v>0</v>
      </c>
      <c r="B2767" s="55" t="str">
        <f>INDEX('4月'!$A$1:$E$301,ROW()-$B$14+2,2)&amp;IF(INDEX('4月'!$A$1:$E$301,ROW()-$B$14+2,3)="","","／"&amp;INDEX('4月'!$A$1:$E$301,ROW()-$B$14+2,3))</f>
        <v/>
      </c>
      <c r="C2767" s="57">
        <f>INDEX('4月'!$A$1:$E$301,ROW()-$B$14+2,4)</f>
        <v>0</v>
      </c>
      <c r="D2767" s="64">
        <f>INDEX('4月'!$A$1:$E$301,ROW()-$B$14+2,5)</f>
        <v>0</v>
      </c>
      <c r="E2767" s="65">
        <f>DATE(設定・集計!$B$2,INT(A2767/100),A2767-INT(A2767/100)*100)</f>
        <v>43799</v>
      </c>
      <c r="F2767" t="str">
        <f t="shared" si="86"/>
        <v/>
      </c>
      <c r="G2767" t="str">
        <f t="shared" si="85"/>
        <v/>
      </c>
    </row>
    <row r="2768" spans="1:7">
      <c r="A2768" s="57">
        <f>INDEX('4月'!$A$1:$E$301,ROW()-$B$14+2,1)</f>
        <v>0</v>
      </c>
      <c r="B2768" s="55" t="str">
        <f>INDEX('4月'!$A$1:$E$301,ROW()-$B$14+2,2)&amp;IF(INDEX('4月'!$A$1:$E$301,ROW()-$B$14+2,3)="","","／"&amp;INDEX('4月'!$A$1:$E$301,ROW()-$B$14+2,3))</f>
        <v/>
      </c>
      <c r="C2768" s="57">
        <f>INDEX('4月'!$A$1:$E$301,ROW()-$B$14+2,4)</f>
        <v>0</v>
      </c>
      <c r="D2768" s="64">
        <f>INDEX('4月'!$A$1:$E$301,ROW()-$B$14+2,5)</f>
        <v>0</v>
      </c>
      <c r="E2768" s="65">
        <f>DATE(設定・集計!$B$2,INT(A2768/100),A2768-INT(A2768/100)*100)</f>
        <v>43799</v>
      </c>
      <c r="F2768" t="str">
        <f t="shared" si="86"/>
        <v/>
      </c>
      <c r="G2768" t="str">
        <f t="shared" si="85"/>
        <v/>
      </c>
    </row>
    <row r="2769" spans="1:7">
      <c r="A2769" s="57">
        <f>INDEX('4月'!$A$1:$E$301,ROW()-$B$14+2,1)</f>
        <v>0</v>
      </c>
      <c r="B2769" s="55" t="str">
        <f>INDEX('4月'!$A$1:$E$301,ROW()-$B$14+2,2)&amp;IF(INDEX('4月'!$A$1:$E$301,ROW()-$B$14+2,3)="","","／"&amp;INDEX('4月'!$A$1:$E$301,ROW()-$B$14+2,3))</f>
        <v/>
      </c>
      <c r="C2769" s="57">
        <f>INDEX('4月'!$A$1:$E$301,ROW()-$B$14+2,4)</f>
        <v>0</v>
      </c>
      <c r="D2769" s="64">
        <f>INDEX('4月'!$A$1:$E$301,ROW()-$B$14+2,5)</f>
        <v>0</v>
      </c>
      <c r="E2769" s="65">
        <f>DATE(設定・集計!$B$2,INT(A2769/100),A2769-INT(A2769/100)*100)</f>
        <v>43799</v>
      </c>
      <c r="F2769" t="str">
        <f t="shared" si="86"/>
        <v/>
      </c>
      <c r="G2769" t="str">
        <f t="shared" si="85"/>
        <v/>
      </c>
    </row>
    <row r="2770" spans="1:7">
      <c r="A2770" s="57">
        <f>INDEX('4月'!$A$1:$E$301,ROW()-$B$14+2,1)</f>
        <v>0</v>
      </c>
      <c r="B2770" s="55" t="str">
        <f>INDEX('4月'!$A$1:$E$301,ROW()-$B$14+2,2)&amp;IF(INDEX('4月'!$A$1:$E$301,ROW()-$B$14+2,3)="","","／"&amp;INDEX('4月'!$A$1:$E$301,ROW()-$B$14+2,3))</f>
        <v/>
      </c>
      <c r="C2770" s="57">
        <f>INDEX('4月'!$A$1:$E$301,ROW()-$B$14+2,4)</f>
        <v>0</v>
      </c>
      <c r="D2770" s="64">
        <f>INDEX('4月'!$A$1:$E$301,ROW()-$B$14+2,5)</f>
        <v>0</v>
      </c>
      <c r="E2770" s="65">
        <f>DATE(設定・集計!$B$2,INT(A2770/100),A2770-INT(A2770/100)*100)</f>
        <v>43799</v>
      </c>
      <c r="F2770" t="str">
        <f t="shared" si="86"/>
        <v/>
      </c>
      <c r="G2770" t="str">
        <f t="shared" si="85"/>
        <v/>
      </c>
    </row>
    <row r="2771" spans="1:7">
      <c r="A2771" s="57">
        <f>INDEX('4月'!$A$1:$E$301,ROW()-$B$14+2,1)</f>
        <v>0</v>
      </c>
      <c r="B2771" s="55" t="str">
        <f>INDEX('4月'!$A$1:$E$301,ROW()-$B$14+2,2)&amp;IF(INDEX('4月'!$A$1:$E$301,ROW()-$B$14+2,3)="","","／"&amp;INDEX('4月'!$A$1:$E$301,ROW()-$B$14+2,3))</f>
        <v/>
      </c>
      <c r="C2771" s="57">
        <f>INDEX('4月'!$A$1:$E$301,ROW()-$B$14+2,4)</f>
        <v>0</v>
      </c>
      <c r="D2771" s="64">
        <f>INDEX('4月'!$A$1:$E$301,ROW()-$B$14+2,5)</f>
        <v>0</v>
      </c>
      <c r="E2771" s="65">
        <f>DATE(設定・集計!$B$2,INT(A2771/100),A2771-INT(A2771/100)*100)</f>
        <v>43799</v>
      </c>
      <c r="F2771" t="str">
        <f t="shared" si="86"/>
        <v/>
      </c>
      <c r="G2771" t="str">
        <f t="shared" si="85"/>
        <v/>
      </c>
    </row>
    <row r="2772" spans="1:7">
      <c r="A2772" s="57">
        <f>INDEX('4月'!$A$1:$E$301,ROW()-$B$14+2,1)</f>
        <v>0</v>
      </c>
      <c r="B2772" s="55" t="str">
        <f>INDEX('4月'!$A$1:$E$301,ROW()-$B$14+2,2)&amp;IF(INDEX('4月'!$A$1:$E$301,ROW()-$B$14+2,3)="","","／"&amp;INDEX('4月'!$A$1:$E$301,ROW()-$B$14+2,3))</f>
        <v/>
      </c>
      <c r="C2772" s="57">
        <f>INDEX('4月'!$A$1:$E$301,ROW()-$B$14+2,4)</f>
        <v>0</v>
      </c>
      <c r="D2772" s="64">
        <f>INDEX('4月'!$A$1:$E$301,ROW()-$B$14+2,5)</f>
        <v>0</v>
      </c>
      <c r="E2772" s="65">
        <f>DATE(設定・集計!$B$2,INT(A2772/100),A2772-INT(A2772/100)*100)</f>
        <v>43799</v>
      </c>
      <c r="F2772" t="str">
        <f t="shared" si="86"/>
        <v/>
      </c>
      <c r="G2772" t="str">
        <f t="shared" si="85"/>
        <v/>
      </c>
    </row>
    <row r="2773" spans="1:7">
      <c r="A2773" s="57">
        <f>INDEX('4月'!$A$1:$E$301,ROW()-$B$14+2,1)</f>
        <v>0</v>
      </c>
      <c r="B2773" s="55" t="str">
        <f>INDEX('4月'!$A$1:$E$301,ROW()-$B$14+2,2)&amp;IF(INDEX('4月'!$A$1:$E$301,ROW()-$B$14+2,3)="","","／"&amp;INDEX('4月'!$A$1:$E$301,ROW()-$B$14+2,3))</f>
        <v/>
      </c>
      <c r="C2773" s="57">
        <f>INDEX('4月'!$A$1:$E$301,ROW()-$B$14+2,4)</f>
        <v>0</v>
      </c>
      <c r="D2773" s="64">
        <f>INDEX('4月'!$A$1:$E$301,ROW()-$B$14+2,5)</f>
        <v>0</v>
      </c>
      <c r="E2773" s="65">
        <f>DATE(設定・集計!$B$2,INT(A2773/100),A2773-INT(A2773/100)*100)</f>
        <v>43799</v>
      </c>
      <c r="F2773" t="str">
        <f t="shared" si="86"/>
        <v/>
      </c>
      <c r="G2773" t="str">
        <f t="shared" si="85"/>
        <v/>
      </c>
    </row>
    <row r="2774" spans="1:7">
      <c r="A2774" s="57">
        <f>INDEX('4月'!$A$1:$E$301,ROW()-$B$14+2,1)</f>
        <v>0</v>
      </c>
      <c r="B2774" s="55" t="str">
        <f>INDEX('4月'!$A$1:$E$301,ROW()-$B$14+2,2)&amp;IF(INDEX('4月'!$A$1:$E$301,ROW()-$B$14+2,3)="","","／"&amp;INDEX('4月'!$A$1:$E$301,ROW()-$B$14+2,3))</f>
        <v/>
      </c>
      <c r="C2774" s="57">
        <f>INDEX('4月'!$A$1:$E$301,ROW()-$B$14+2,4)</f>
        <v>0</v>
      </c>
      <c r="D2774" s="64">
        <f>INDEX('4月'!$A$1:$E$301,ROW()-$B$14+2,5)</f>
        <v>0</v>
      </c>
      <c r="E2774" s="65">
        <f>DATE(設定・集計!$B$2,INT(A2774/100),A2774-INT(A2774/100)*100)</f>
        <v>43799</v>
      </c>
      <c r="F2774" t="str">
        <f t="shared" si="86"/>
        <v/>
      </c>
      <c r="G2774" t="str">
        <f t="shared" si="85"/>
        <v/>
      </c>
    </row>
    <row r="2775" spans="1:7">
      <c r="A2775" s="57">
        <f>INDEX('4月'!$A$1:$E$301,ROW()-$B$14+2,1)</f>
        <v>0</v>
      </c>
      <c r="B2775" s="55" t="str">
        <f>INDEX('4月'!$A$1:$E$301,ROW()-$B$14+2,2)&amp;IF(INDEX('4月'!$A$1:$E$301,ROW()-$B$14+2,3)="","","／"&amp;INDEX('4月'!$A$1:$E$301,ROW()-$B$14+2,3))</f>
        <v/>
      </c>
      <c r="C2775" s="57">
        <f>INDEX('4月'!$A$1:$E$301,ROW()-$B$14+2,4)</f>
        <v>0</v>
      </c>
      <c r="D2775" s="64">
        <f>INDEX('4月'!$A$1:$E$301,ROW()-$B$14+2,5)</f>
        <v>0</v>
      </c>
      <c r="E2775" s="65">
        <f>DATE(設定・集計!$B$2,INT(A2775/100),A2775-INT(A2775/100)*100)</f>
        <v>43799</v>
      </c>
      <c r="F2775" t="str">
        <f t="shared" si="86"/>
        <v/>
      </c>
      <c r="G2775" t="str">
        <f t="shared" si="85"/>
        <v/>
      </c>
    </row>
    <row r="2776" spans="1:7">
      <c r="A2776" s="57">
        <f>INDEX('4月'!$A$1:$E$301,ROW()-$B$14+2,1)</f>
        <v>0</v>
      </c>
      <c r="B2776" s="55" t="str">
        <f>INDEX('4月'!$A$1:$E$301,ROW()-$B$14+2,2)&amp;IF(INDEX('4月'!$A$1:$E$301,ROW()-$B$14+2,3)="","","／"&amp;INDEX('4月'!$A$1:$E$301,ROW()-$B$14+2,3))</f>
        <v/>
      </c>
      <c r="C2776" s="57">
        <f>INDEX('4月'!$A$1:$E$301,ROW()-$B$14+2,4)</f>
        <v>0</v>
      </c>
      <c r="D2776" s="64">
        <f>INDEX('4月'!$A$1:$E$301,ROW()-$B$14+2,5)</f>
        <v>0</v>
      </c>
      <c r="E2776" s="65">
        <f>DATE(設定・集計!$B$2,INT(A2776/100),A2776-INT(A2776/100)*100)</f>
        <v>43799</v>
      </c>
      <c r="F2776" t="str">
        <f t="shared" si="86"/>
        <v/>
      </c>
      <c r="G2776" t="str">
        <f t="shared" si="85"/>
        <v/>
      </c>
    </row>
    <row r="2777" spans="1:7">
      <c r="A2777" s="57">
        <f>INDEX('4月'!$A$1:$E$301,ROW()-$B$14+2,1)</f>
        <v>0</v>
      </c>
      <c r="B2777" s="55" t="str">
        <f>INDEX('4月'!$A$1:$E$301,ROW()-$B$14+2,2)&amp;IF(INDEX('4月'!$A$1:$E$301,ROW()-$B$14+2,3)="","","／"&amp;INDEX('4月'!$A$1:$E$301,ROW()-$B$14+2,3))</f>
        <v/>
      </c>
      <c r="C2777" s="57">
        <f>INDEX('4月'!$A$1:$E$301,ROW()-$B$14+2,4)</f>
        <v>0</v>
      </c>
      <c r="D2777" s="64">
        <f>INDEX('4月'!$A$1:$E$301,ROW()-$B$14+2,5)</f>
        <v>0</v>
      </c>
      <c r="E2777" s="65">
        <f>DATE(設定・集計!$B$2,INT(A2777/100),A2777-INT(A2777/100)*100)</f>
        <v>43799</v>
      </c>
      <c r="F2777" t="str">
        <f t="shared" si="86"/>
        <v/>
      </c>
      <c r="G2777" t="str">
        <f t="shared" si="85"/>
        <v/>
      </c>
    </row>
    <row r="2778" spans="1:7">
      <c r="A2778" s="57">
        <f>INDEX('4月'!$A$1:$E$301,ROW()-$B$14+2,1)</f>
        <v>0</v>
      </c>
      <c r="B2778" s="55" t="str">
        <f>INDEX('4月'!$A$1:$E$301,ROW()-$B$14+2,2)&amp;IF(INDEX('4月'!$A$1:$E$301,ROW()-$B$14+2,3)="","","／"&amp;INDEX('4月'!$A$1:$E$301,ROW()-$B$14+2,3))</f>
        <v/>
      </c>
      <c r="C2778" s="57">
        <f>INDEX('4月'!$A$1:$E$301,ROW()-$B$14+2,4)</f>
        <v>0</v>
      </c>
      <c r="D2778" s="64">
        <f>INDEX('4月'!$A$1:$E$301,ROW()-$B$14+2,5)</f>
        <v>0</v>
      </c>
      <c r="E2778" s="65">
        <f>DATE(設定・集計!$B$2,INT(A2778/100),A2778-INT(A2778/100)*100)</f>
        <v>43799</v>
      </c>
      <c r="F2778" t="str">
        <f t="shared" si="86"/>
        <v/>
      </c>
      <c r="G2778" t="str">
        <f t="shared" si="85"/>
        <v/>
      </c>
    </row>
    <row r="2779" spans="1:7">
      <c r="A2779" s="57">
        <f>INDEX('4月'!$A$1:$E$301,ROW()-$B$14+2,1)</f>
        <v>0</v>
      </c>
      <c r="B2779" s="55" t="str">
        <f>INDEX('4月'!$A$1:$E$301,ROW()-$B$14+2,2)&amp;IF(INDEX('4月'!$A$1:$E$301,ROW()-$B$14+2,3)="","","／"&amp;INDEX('4月'!$A$1:$E$301,ROW()-$B$14+2,3))</f>
        <v/>
      </c>
      <c r="C2779" s="57">
        <f>INDEX('4月'!$A$1:$E$301,ROW()-$B$14+2,4)</f>
        <v>0</v>
      </c>
      <c r="D2779" s="64">
        <f>INDEX('4月'!$A$1:$E$301,ROW()-$B$14+2,5)</f>
        <v>0</v>
      </c>
      <c r="E2779" s="65">
        <f>DATE(設定・集計!$B$2,INT(A2779/100),A2779-INT(A2779/100)*100)</f>
        <v>43799</v>
      </c>
      <c r="F2779" t="str">
        <f t="shared" si="86"/>
        <v/>
      </c>
      <c r="G2779" t="str">
        <f t="shared" si="85"/>
        <v/>
      </c>
    </row>
    <row r="2780" spans="1:7">
      <c r="A2780" s="57">
        <f>INDEX('4月'!$A$1:$E$301,ROW()-$B$14+2,1)</f>
        <v>0</v>
      </c>
      <c r="B2780" s="55" t="str">
        <f>INDEX('4月'!$A$1:$E$301,ROW()-$B$14+2,2)&amp;IF(INDEX('4月'!$A$1:$E$301,ROW()-$B$14+2,3)="","","／"&amp;INDEX('4月'!$A$1:$E$301,ROW()-$B$14+2,3))</f>
        <v/>
      </c>
      <c r="C2780" s="57">
        <f>INDEX('4月'!$A$1:$E$301,ROW()-$B$14+2,4)</f>
        <v>0</v>
      </c>
      <c r="D2780" s="64">
        <f>INDEX('4月'!$A$1:$E$301,ROW()-$B$14+2,5)</f>
        <v>0</v>
      </c>
      <c r="E2780" s="65">
        <f>DATE(設定・集計!$B$2,INT(A2780/100),A2780-INT(A2780/100)*100)</f>
        <v>43799</v>
      </c>
      <c r="F2780" t="str">
        <f t="shared" si="86"/>
        <v/>
      </c>
      <c r="G2780" t="str">
        <f t="shared" si="85"/>
        <v/>
      </c>
    </row>
    <row r="2781" spans="1:7">
      <c r="A2781" s="57">
        <f>INDEX('4月'!$A$1:$E$301,ROW()-$B$14+2,1)</f>
        <v>0</v>
      </c>
      <c r="B2781" s="55" t="str">
        <f>INDEX('4月'!$A$1:$E$301,ROW()-$B$14+2,2)&amp;IF(INDEX('4月'!$A$1:$E$301,ROW()-$B$14+2,3)="","","／"&amp;INDEX('4月'!$A$1:$E$301,ROW()-$B$14+2,3))</f>
        <v/>
      </c>
      <c r="C2781" s="57">
        <f>INDEX('4月'!$A$1:$E$301,ROW()-$B$14+2,4)</f>
        <v>0</v>
      </c>
      <c r="D2781" s="64">
        <f>INDEX('4月'!$A$1:$E$301,ROW()-$B$14+2,5)</f>
        <v>0</v>
      </c>
      <c r="E2781" s="65">
        <f>DATE(設定・集計!$B$2,INT(A2781/100),A2781-INT(A2781/100)*100)</f>
        <v>43799</v>
      </c>
      <c r="F2781" t="str">
        <f t="shared" si="86"/>
        <v/>
      </c>
      <c r="G2781" t="str">
        <f t="shared" si="85"/>
        <v/>
      </c>
    </row>
    <row r="2782" spans="1:7">
      <c r="A2782" s="57">
        <f>INDEX('4月'!$A$1:$E$301,ROW()-$B$14+2,1)</f>
        <v>0</v>
      </c>
      <c r="B2782" s="55" t="str">
        <f>INDEX('4月'!$A$1:$E$301,ROW()-$B$14+2,2)&amp;IF(INDEX('4月'!$A$1:$E$301,ROW()-$B$14+2,3)="","","／"&amp;INDEX('4月'!$A$1:$E$301,ROW()-$B$14+2,3))</f>
        <v/>
      </c>
      <c r="C2782" s="57">
        <f>INDEX('4月'!$A$1:$E$301,ROW()-$B$14+2,4)</f>
        <v>0</v>
      </c>
      <c r="D2782" s="64">
        <f>INDEX('4月'!$A$1:$E$301,ROW()-$B$14+2,5)</f>
        <v>0</v>
      </c>
      <c r="E2782" s="65">
        <f>DATE(設定・集計!$B$2,INT(A2782/100),A2782-INT(A2782/100)*100)</f>
        <v>43799</v>
      </c>
      <c r="F2782" t="str">
        <f t="shared" si="86"/>
        <v/>
      </c>
      <c r="G2782" t="str">
        <f t="shared" si="85"/>
        <v/>
      </c>
    </row>
    <row r="2783" spans="1:7">
      <c r="A2783" s="57">
        <f>INDEX('4月'!$A$1:$E$301,ROW()-$B$14+2,1)</f>
        <v>0</v>
      </c>
      <c r="B2783" s="55" t="str">
        <f>INDEX('4月'!$A$1:$E$301,ROW()-$B$14+2,2)&amp;IF(INDEX('4月'!$A$1:$E$301,ROW()-$B$14+2,3)="","","／"&amp;INDEX('4月'!$A$1:$E$301,ROW()-$B$14+2,3))</f>
        <v/>
      </c>
      <c r="C2783" s="57">
        <f>INDEX('4月'!$A$1:$E$301,ROW()-$B$14+2,4)</f>
        <v>0</v>
      </c>
      <c r="D2783" s="64">
        <f>INDEX('4月'!$A$1:$E$301,ROW()-$B$14+2,5)</f>
        <v>0</v>
      </c>
      <c r="E2783" s="65">
        <f>DATE(設定・集計!$B$2,INT(A2783/100),A2783-INT(A2783/100)*100)</f>
        <v>43799</v>
      </c>
      <c r="F2783" t="str">
        <f t="shared" si="86"/>
        <v/>
      </c>
      <c r="G2783" t="str">
        <f t="shared" si="85"/>
        <v/>
      </c>
    </row>
    <row r="2784" spans="1:7">
      <c r="A2784" s="57">
        <f>INDEX('4月'!$A$1:$E$301,ROW()-$B$14+2,1)</f>
        <v>0</v>
      </c>
      <c r="B2784" s="55" t="str">
        <f>INDEX('4月'!$A$1:$E$301,ROW()-$B$14+2,2)&amp;IF(INDEX('4月'!$A$1:$E$301,ROW()-$B$14+2,3)="","","／"&amp;INDEX('4月'!$A$1:$E$301,ROW()-$B$14+2,3))</f>
        <v/>
      </c>
      <c r="C2784" s="57">
        <f>INDEX('4月'!$A$1:$E$301,ROW()-$B$14+2,4)</f>
        <v>0</v>
      </c>
      <c r="D2784" s="64">
        <f>INDEX('4月'!$A$1:$E$301,ROW()-$B$14+2,5)</f>
        <v>0</v>
      </c>
      <c r="E2784" s="65">
        <f>DATE(設定・集計!$B$2,INT(A2784/100),A2784-INT(A2784/100)*100)</f>
        <v>43799</v>
      </c>
      <c r="F2784" t="str">
        <f t="shared" si="86"/>
        <v/>
      </c>
      <c r="G2784" t="str">
        <f t="shared" si="85"/>
        <v/>
      </c>
    </row>
    <row r="2785" spans="1:7">
      <c r="A2785" s="57">
        <f>INDEX('4月'!$A$1:$E$301,ROW()-$B$14+2,1)</f>
        <v>0</v>
      </c>
      <c r="B2785" s="55" t="str">
        <f>INDEX('4月'!$A$1:$E$301,ROW()-$B$14+2,2)&amp;IF(INDEX('4月'!$A$1:$E$301,ROW()-$B$14+2,3)="","","／"&amp;INDEX('4月'!$A$1:$E$301,ROW()-$B$14+2,3))</f>
        <v/>
      </c>
      <c r="C2785" s="57">
        <f>INDEX('4月'!$A$1:$E$301,ROW()-$B$14+2,4)</f>
        <v>0</v>
      </c>
      <c r="D2785" s="64">
        <f>INDEX('4月'!$A$1:$E$301,ROW()-$B$14+2,5)</f>
        <v>0</v>
      </c>
      <c r="E2785" s="65">
        <f>DATE(設定・集計!$B$2,INT(A2785/100),A2785-INT(A2785/100)*100)</f>
        <v>43799</v>
      </c>
      <c r="F2785" t="str">
        <f t="shared" si="86"/>
        <v/>
      </c>
      <c r="G2785" t="str">
        <f t="shared" si="85"/>
        <v/>
      </c>
    </row>
    <row r="2786" spans="1:7">
      <c r="A2786" s="57">
        <f>INDEX('4月'!$A$1:$E$301,ROW()-$B$14+2,1)</f>
        <v>0</v>
      </c>
      <c r="B2786" s="55" t="str">
        <f>INDEX('4月'!$A$1:$E$301,ROW()-$B$14+2,2)&amp;IF(INDEX('4月'!$A$1:$E$301,ROW()-$B$14+2,3)="","","／"&amp;INDEX('4月'!$A$1:$E$301,ROW()-$B$14+2,3))</f>
        <v/>
      </c>
      <c r="C2786" s="57">
        <f>INDEX('4月'!$A$1:$E$301,ROW()-$B$14+2,4)</f>
        <v>0</v>
      </c>
      <c r="D2786" s="64">
        <f>INDEX('4月'!$A$1:$E$301,ROW()-$B$14+2,5)</f>
        <v>0</v>
      </c>
      <c r="E2786" s="65">
        <f>DATE(設定・集計!$B$2,INT(A2786/100),A2786-INT(A2786/100)*100)</f>
        <v>43799</v>
      </c>
      <c r="F2786" t="str">
        <f t="shared" si="86"/>
        <v/>
      </c>
      <c r="G2786" t="str">
        <f t="shared" si="85"/>
        <v/>
      </c>
    </row>
    <row r="2787" spans="1:7">
      <c r="A2787" s="57">
        <f>INDEX('4月'!$A$1:$E$301,ROW()-$B$14+2,1)</f>
        <v>0</v>
      </c>
      <c r="B2787" s="55" t="str">
        <f>INDEX('4月'!$A$1:$E$301,ROW()-$B$14+2,2)&amp;IF(INDEX('4月'!$A$1:$E$301,ROW()-$B$14+2,3)="","","／"&amp;INDEX('4月'!$A$1:$E$301,ROW()-$B$14+2,3))</f>
        <v/>
      </c>
      <c r="C2787" s="57">
        <f>INDEX('4月'!$A$1:$E$301,ROW()-$B$14+2,4)</f>
        <v>0</v>
      </c>
      <c r="D2787" s="64">
        <f>INDEX('4月'!$A$1:$E$301,ROW()-$B$14+2,5)</f>
        <v>0</v>
      </c>
      <c r="E2787" s="65">
        <f>DATE(設定・集計!$B$2,INT(A2787/100),A2787-INT(A2787/100)*100)</f>
        <v>43799</v>
      </c>
      <c r="F2787" t="str">
        <f t="shared" si="86"/>
        <v/>
      </c>
      <c r="G2787" t="str">
        <f t="shared" si="85"/>
        <v/>
      </c>
    </row>
    <row r="2788" spans="1:7">
      <c r="A2788" s="57">
        <f>INDEX('4月'!$A$1:$E$301,ROW()-$B$14+2,1)</f>
        <v>0</v>
      </c>
      <c r="B2788" s="55" t="str">
        <f>INDEX('4月'!$A$1:$E$301,ROW()-$B$14+2,2)&amp;IF(INDEX('4月'!$A$1:$E$301,ROW()-$B$14+2,3)="","","／"&amp;INDEX('4月'!$A$1:$E$301,ROW()-$B$14+2,3))</f>
        <v/>
      </c>
      <c r="C2788" s="57">
        <f>INDEX('4月'!$A$1:$E$301,ROW()-$B$14+2,4)</f>
        <v>0</v>
      </c>
      <c r="D2788" s="64">
        <f>INDEX('4月'!$A$1:$E$301,ROW()-$B$14+2,5)</f>
        <v>0</v>
      </c>
      <c r="E2788" s="65">
        <f>DATE(設定・集計!$B$2,INT(A2788/100),A2788-INT(A2788/100)*100)</f>
        <v>43799</v>
      </c>
      <c r="F2788" t="str">
        <f t="shared" si="86"/>
        <v/>
      </c>
      <c r="G2788" t="str">
        <f t="shared" si="85"/>
        <v/>
      </c>
    </row>
    <row r="2789" spans="1:7">
      <c r="A2789" s="57">
        <f>INDEX('4月'!$A$1:$E$301,ROW()-$B$14+2,1)</f>
        <v>0</v>
      </c>
      <c r="B2789" s="55" t="str">
        <f>INDEX('4月'!$A$1:$E$301,ROW()-$B$14+2,2)&amp;IF(INDEX('4月'!$A$1:$E$301,ROW()-$B$14+2,3)="","","／"&amp;INDEX('4月'!$A$1:$E$301,ROW()-$B$14+2,3))</f>
        <v/>
      </c>
      <c r="C2789" s="57">
        <f>INDEX('4月'!$A$1:$E$301,ROW()-$B$14+2,4)</f>
        <v>0</v>
      </c>
      <c r="D2789" s="64">
        <f>INDEX('4月'!$A$1:$E$301,ROW()-$B$14+2,5)</f>
        <v>0</v>
      </c>
      <c r="E2789" s="65">
        <f>DATE(設定・集計!$B$2,INT(A2789/100),A2789-INT(A2789/100)*100)</f>
        <v>43799</v>
      </c>
      <c r="F2789" t="str">
        <f t="shared" si="86"/>
        <v/>
      </c>
      <c r="G2789" t="str">
        <f t="shared" si="85"/>
        <v/>
      </c>
    </row>
    <row r="2790" spans="1:7">
      <c r="A2790" s="57">
        <f>INDEX('4月'!$A$1:$E$301,ROW()-$B$14+2,1)</f>
        <v>0</v>
      </c>
      <c r="B2790" s="55" t="str">
        <f>INDEX('4月'!$A$1:$E$301,ROW()-$B$14+2,2)&amp;IF(INDEX('4月'!$A$1:$E$301,ROW()-$B$14+2,3)="","","／"&amp;INDEX('4月'!$A$1:$E$301,ROW()-$B$14+2,3))</f>
        <v/>
      </c>
      <c r="C2790" s="57">
        <f>INDEX('4月'!$A$1:$E$301,ROW()-$B$14+2,4)</f>
        <v>0</v>
      </c>
      <c r="D2790" s="64">
        <f>INDEX('4月'!$A$1:$E$301,ROW()-$B$14+2,5)</f>
        <v>0</v>
      </c>
      <c r="E2790" s="65">
        <f>DATE(設定・集計!$B$2,INT(A2790/100),A2790-INT(A2790/100)*100)</f>
        <v>43799</v>
      </c>
      <c r="F2790" t="str">
        <f t="shared" si="86"/>
        <v/>
      </c>
      <c r="G2790" t="str">
        <f t="shared" si="85"/>
        <v/>
      </c>
    </row>
    <row r="2791" spans="1:7">
      <c r="A2791" s="57">
        <f>INDEX('4月'!$A$1:$E$301,ROW()-$B$14+2,1)</f>
        <v>0</v>
      </c>
      <c r="B2791" s="55" t="str">
        <f>INDEX('4月'!$A$1:$E$301,ROW()-$B$14+2,2)&amp;IF(INDEX('4月'!$A$1:$E$301,ROW()-$B$14+2,3)="","","／"&amp;INDEX('4月'!$A$1:$E$301,ROW()-$B$14+2,3))</f>
        <v/>
      </c>
      <c r="C2791" s="57">
        <f>INDEX('4月'!$A$1:$E$301,ROW()-$B$14+2,4)</f>
        <v>0</v>
      </c>
      <c r="D2791" s="64">
        <f>INDEX('4月'!$A$1:$E$301,ROW()-$B$14+2,5)</f>
        <v>0</v>
      </c>
      <c r="E2791" s="65">
        <f>DATE(設定・集計!$B$2,INT(A2791/100),A2791-INT(A2791/100)*100)</f>
        <v>43799</v>
      </c>
      <c r="F2791" t="str">
        <f t="shared" si="86"/>
        <v/>
      </c>
      <c r="G2791" t="str">
        <f t="shared" si="85"/>
        <v/>
      </c>
    </row>
    <row r="2792" spans="1:7">
      <c r="A2792" s="57">
        <f>INDEX('4月'!$A$1:$E$301,ROW()-$B$14+2,1)</f>
        <v>0</v>
      </c>
      <c r="B2792" s="55" t="str">
        <f>INDEX('4月'!$A$1:$E$301,ROW()-$B$14+2,2)&amp;IF(INDEX('4月'!$A$1:$E$301,ROW()-$B$14+2,3)="","","／"&amp;INDEX('4月'!$A$1:$E$301,ROW()-$B$14+2,3))</f>
        <v/>
      </c>
      <c r="C2792" s="57">
        <f>INDEX('4月'!$A$1:$E$301,ROW()-$B$14+2,4)</f>
        <v>0</v>
      </c>
      <c r="D2792" s="64">
        <f>INDEX('4月'!$A$1:$E$301,ROW()-$B$14+2,5)</f>
        <v>0</v>
      </c>
      <c r="E2792" s="65">
        <f>DATE(設定・集計!$B$2,INT(A2792/100),A2792-INT(A2792/100)*100)</f>
        <v>43799</v>
      </c>
      <c r="F2792" t="str">
        <f t="shared" si="86"/>
        <v/>
      </c>
      <c r="G2792" t="str">
        <f t="shared" si="85"/>
        <v/>
      </c>
    </row>
    <row r="2793" spans="1:7">
      <c r="A2793" s="57">
        <f>INDEX('4月'!$A$1:$E$301,ROW()-$B$14+2,1)</f>
        <v>0</v>
      </c>
      <c r="B2793" s="55" t="str">
        <f>INDEX('4月'!$A$1:$E$301,ROW()-$B$14+2,2)&amp;IF(INDEX('4月'!$A$1:$E$301,ROW()-$B$14+2,3)="","","／"&amp;INDEX('4月'!$A$1:$E$301,ROW()-$B$14+2,3))</f>
        <v/>
      </c>
      <c r="C2793" s="57">
        <f>INDEX('4月'!$A$1:$E$301,ROW()-$B$14+2,4)</f>
        <v>0</v>
      </c>
      <c r="D2793" s="64">
        <f>INDEX('4月'!$A$1:$E$301,ROW()-$B$14+2,5)</f>
        <v>0</v>
      </c>
      <c r="E2793" s="65">
        <f>DATE(設定・集計!$B$2,INT(A2793/100),A2793-INT(A2793/100)*100)</f>
        <v>43799</v>
      </c>
      <c r="F2793" t="str">
        <f t="shared" si="86"/>
        <v/>
      </c>
      <c r="G2793" t="str">
        <f t="shared" si="85"/>
        <v/>
      </c>
    </row>
    <row r="2794" spans="1:7">
      <c r="A2794" s="57">
        <f>INDEX('4月'!$A$1:$E$301,ROW()-$B$14+2,1)</f>
        <v>0</v>
      </c>
      <c r="B2794" s="55" t="str">
        <f>INDEX('4月'!$A$1:$E$301,ROW()-$B$14+2,2)&amp;IF(INDEX('4月'!$A$1:$E$301,ROW()-$B$14+2,3)="","","／"&amp;INDEX('4月'!$A$1:$E$301,ROW()-$B$14+2,3))</f>
        <v/>
      </c>
      <c r="C2794" s="57">
        <f>INDEX('4月'!$A$1:$E$301,ROW()-$B$14+2,4)</f>
        <v>0</v>
      </c>
      <c r="D2794" s="64">
        <f>INDEX('4月'!$A$1:$E$301,ROW()-$B$14+2,5)</f>
        <v>0</v>
      </c>
      <c r="E2794" s="65">
        <f>DATE(設定・集計!$B$2,INT(A2794/100),A2794-INT(A2794/100)*100)</f>
        <v>43799</v>
      </c>
      <c r="F2794" t="str">
        <f t="shared" si="86"/>
        <v/>
      </c>
      <c r="G2794" t="str">
        <f t="shared" si="85"/>
        <v/>
      </c>
    </row>
    <row r="2795" spans="1:7">
      <c r="A2795" s="57">
        <f>INDEX('4月'!$A$1:$E$301,ROW()-$B$14+2,1)</f>
        <v>0</v>
      </c>
      <c r="B2795" s="55" t="str">
        <f>INDEX('4月'!$A$1:$E$301,ROW()-$B$14+2,2)&amp;IF(INDEX('4月'!$A$1:$E$301,ROW()-$B$14+2,3)="","","／"&amp;INDEX('4月'!$A$1:$E$301,ROW()-$B$14+2,3))</f>
        <v/>
      </c>
      <c r="C2795" s="57">
        <f>INDEX('4月'!$A$1:$E$301,ROW()-$B$14+2,4)</f>
        <v>0</v>
      </c>
      <c r="D2795" s="64">
        <f>INDEX('4月'!$A$1:$E$301,ROW()-$B$14+2,5)</f>
        <v>0</v>
      </c>
      <c r="E2795" s="65">
        <f>DATE(設定・集計!$B$2,INT(A2795/100),A2795-INT(A2795/100)*100)</f>
        <v>43799</v>
      </c>
      <c r="F2795" t="str">
        <f t="shared" si="86"/>
        <v/>
      </c>
      <c r="G2795" t="str">
        <f t="shared" si="85"/>
        <v/>
      </c>
    </row>
    <row r="2796" spans="1:7">
      <c r="A2796" s="57">
        <f>INDEX('4月'!$A$1:$E$301,ROW()-$B$14+2,1)</f>
        <v>0</v>
      </c>
      <c r="B2796" s="55" t="str">
        <f>INDEX('4月'!$A$1:$E$301,ROW()-$B$14+2,2)&amp;IF(INDEX('4月'!$A$1:$E$301,ROW()-$B$14+2,3)="","","／"&amp;INDEX('4月'!$A$1:$E$301,ROW()-$B$14+2,3))</f>
        <v/>
      </c>
      <c r="C2796" s="57">
        <f>INDEX('4月'!$A$1:$E$301,ROW()-$B$14+2,4)</f>
        <v>0</v>
      </c>
      <c r="D2796" s="64">
        <f>INDEX('4月'!$A$1:$E$301,ROW()-$B$14+2,5)</f>
        <v>0</v>
      </c>
      <c r="E2796" s="65">
        <f>DATE(設定・集計!$B$2,INT(A2796/100),A2796-INT(A2796/100)*100)</f>
        <v>43799</v>
      </c>
      <c r="F2796" t="str">
        <f t="shared" si="86"/>
        <v/>
      </c>
      <c r="G2796" t="str">
        <f t="shared" si="85"/>
        <v/>
      </c>
    </row>
    <row r="2797" spans="1:7">
      <c r="A2797" s="57">
        <f>INDEX('4月'!$A$1:$E$301,ROW()-$B$14+2,1)</f>
        <v>0</v>
      </c>
      <c r="B2797" s="55" t="str">
        <f>INDEX('4月'!$A$1:$E$301,ROW()-$B$14+2,2)&amp;IF(INDEX('4月'!$A$1:$E$301,ROW()-$B$14+2,3)="","","／"&amp;INDEX('4月'!$A$1:$E$301,ROW()-$B$14+2,3))</f>
        <v/>
      </c>
      <c r="C2797" s="57">
        <f>INDEX('4月'!$A$1:$E$301,ROW()-$B$14+2,4)</f>
        <v>0</v>
      </c>
      <c r="D2797" s="64">
        <f>INDEX('4月'!$A$1:$E$301,ROW()-$B$14+2,5)</f>
        <v>0</v>
      </c>
      <c r="E2797" s="65">
        <f>DATE(設定・集計!$B$2,INT(A2797/100),A2797-INT(A2797/100)*100)</f>
        <v>43799</v>
      </c>
      <c r="F2797" t="str">
        <f t="shared" si="86"/>
        <v/>
      </c>
      <c r="G2797" t="str">
        <f t="shared" si="85"/>
        <v/>
      </c>
    </row>
    <row r="2798" spans="1:7">
      <c r="A2798" s="57">
        <f>INDEX('4月'!$A$1:$E$301,ROW()-$B$14+2,1)</f>
        <v>0</v>
      </c>
      <c r="B2798" s="55" t="str">
        <f>INDEX('4月'!$A$1:$E$301,ROW()-$B$14+2,2)&amp;IF(INDEX('4月'!$A$1:$E$301,ROW()-$B$14+2,3)="","","／"&amp;INDEX('4月'!$A$1:$E$301,ROW()-$B$14+2,3))</f>
        <v/>
      </c>
      <c r="C2798" s="57">
        <f>INDEX('4月'!$A$1:$E$301,ROW()-$B$14+2,4)</f>
        <v>0</v>
      </c>
      <c r="D2798" s="64">
        <f>INDEX('4月'!$A$1:$E$301,ROW()-$B$14+2,5)</f>
        <v>0</v>
      </c>
      <c r="E2798" s="65">
        <f>DATE(設定・集計!$B$2,INT(A2798/100),A2798-INT(A2798/100)*100)</f>
        <v>43799</v>
      </c>
      <c r="F2798" t="str">
        <f t="shared" si="86"/>
        <v/>
      </c>
      <c r="G2798" t="str">
        <f t="shared" si="85"/>
        <v/>
      </c>
    </row>
    <row r="2799" spans="1:7">
      <c r="A2799" s="57">
        <f>INDEX('4月'!$A$1:$E$301,ROW()-$B$14+2,1)</f>
        <v>0</v>
      </c>
      <c r="B2799" s="55" t="str">
        <f>INDEX('4月'!$A$1:$E$301,ROW()-$B$14+2,2)&amp;IF(INDEX('4月'!$A$1:$E$301,ROW()-$B$14+2,3)="","","／"&amp;INDEX('4月'!$A$1:$E$301,ROW()-$B$14+2,3))</f>
        <v/>
      </c>
      <c r="C2799" s="57">
        <f>INDEX('4月'!$A$1:$E$301,ROW()-$B$14+2,4)</f>
        <v>0</v>
      </c>
      <c r="D2799" s="64">
        <f>INDEX('4月'!$A$1:$E$301,ROW()-$B$14+2,5)</f>
        <v>0</v>
      </c>
      <c r="E2799" s="65">
        <f>DATE(設定・集計!$B$2,INT(A2799/100),A2799-INT(A2799/100)*100)</f>
        <v>43799</v>
      </c>
      <c r="F2799" t="str">
        <f t="shared" si="86"/>
        <v/>
      </c>
      <c r="G2799" t="str">
        <f t="shared" ref="G2799:G2862" si="87">IF(F2799="","",RANK(F2799,$F$46:$F$6000,1))</f>
        <v/>
      </c>
    </row>
    <row r="2800" spans="1:7">
      <c r="A2800" s="57">
        <f>INDEX('4月'!$A$1:$E$301,ROW()-$B$14+2,1)</f>
        <v>0</v>
      </c>
      <c r="B2800" s="55" t="str">
        <f>INDEX('4月'!$A$1:$E$301,ROW()-$B$14+2,2)&amp;IF(INDEX('4月'!$A$1:$E$301,ROW()-$B$14+2,3)="","","／"&amp;INDEX('4月'!$A$1:$E$301,ROW()-$B$14+2,3))</f>
        <v/>
      </c>
      <c r="C2800" s="57">
        <f>INDEX('4月'!$A$1:$E$301,ROW()-$B$14+2,4)</f>
        <v>0</v>
      </c>
      <c r="D2800" s="64">
        <f>INDEX('4月'!$A$1:$E$301,ROW()-$B$14+2,5)</f>
        <v>0</v>
      </c>
      <c r="E2800" s="65">
        <f>DATE(設定・集計!$B$2,INT(A2800/100),A2800-INT(A2800/100)*100)</f>
        <v>43799</v>
      </c>
      <c r="F2800" t="str">
        <f t="shared" si="86"/>
        <v/>
      </c>
      <c r="G2800" t="str">
        <f t="shared" si="87"/>
        <v/>
      </c>
    </row>
    <row r="2801" spans="1:7">
      <c r="A2801" s="57">
        <f>INDEX('4月'!$A$1:$E$301,ROW()-$B$14+2,1)</f>
        <v>0</v>
      </c>
      <c r="B2801" s="55" t="str">
        <f>INDEX('4月'!$A$1:$E$301,ROW()-$B$14+2,2)&amp;IF(INDEX('4月'!$A$1:$E$301,ROW()-$B$14+2,3)="","","／"&amp;INDEX('4月'!$A$1:$E$301,ROW()-$B$14+2,3))</f>
        <v/>
      </c>
      <c r="C2801" s="57">
        <f>INDEX('4月'!$A$1:$E$301,ROW()-$B$14+2,4)</f>
        <v>0</v>
      </c>
      <c r="D2801" s="64">
        <f>INDEX('4月'!$A$1:$E$301,ROW()-$B$14+2,5)</f>
        <v>0</v>
      </c>
      <c r="E2801" s="65">
        <f>DATE(設定・集計!$B$2,INT(A2801/100),A2801-INT(A2801/100)*100)</f>
        <v>43799</v>
      </c>
      <c r="F2801" t="str">
        <f t="shared" si="86"/>
        <v/>
      </c>
      <c r="G2801" t="str">
        <f t="shared" si="87"/>
        <v/>
      </c>
    </row>
    <row r="2802" spans="1:7">
      <c r="A2802" s="57">
        <f>INDEX('4月'!$A$1:$E$301,ROW()-$B$14+2,1)</f>
        <v>0</v>
      </c>
      <c r="B2802" s="55" t="str">
        <f>INDEX('4月'!$A$1:$E$301,ROW()-$B$14+2,2)&amp;IF(INDEX('4月'!$A$1:$E$301,ROW()-$B$14+2,3)="","","／"&amp;INDEX('4月'!$A$1:$E$301,ROW()-$B$14+2,3))</f>
        <v/>
      </c>
      <c r="C2802" s="57">
        <f>INDEX('4月'!$A$1:$E$301,ROW()-$B$14+2,4)</f>
        <v>0</v>
      </c>
      <c r="D2802" s="64">
        <f>INDEX('4月'!$A$1:$E$301,ROW()-$B$14+2,5)</f>
        <v>0</v>
      </c>
      <c r="E2802" s="65">
        <f>DATE(設定・集計!$B$2,INT(A2802/100),A2802-INT(A2802/100)*100)</f>
        <v>43799</v>
      </c>
      <c r="F2802" t="str">
        <f t="shared" si="86"/>
        <v/>
      </c>
      <c r="G2802" t="str">
        <f t="shared" si="87"/>
        <v/>
      </c>
    </row>
    <row r="2803" spans="1:7">
      <c r="A2803" s="57">
        <f>INDEX('4月'!$A$1:$E$301,ROW()-$B$14+2,1)</f>
        <v>0</v>
      </c>
      <c r="B2803" s="55" t="str">
        <f>INDEX('4月'!$A$1:$E$301,ROW()-$B$14+2,2)&amp;IF(INDEX('4月'!$A$1:$E$301,ROW()-$B$14+2,3)="","","／"&amp;INDEX('4月'!$A$1:$E$301,ROW()-$B$14+2,3))</f>
        <v/>
      </c>
      <c r="C2803" s="57">
        <f>INDEX('4月'!$A$1:$E$301,ROW()-$B$14+2,4)</f>
        <v>0</v>
      </c>
      <c r="D2803" s="64">
        <f>INDEX('4月'!$A$1:$E$301,ROW()-$B$14+2,5)</f>
        <v>0</v>
      </c>
      <c r="E2803" s="65">
        <f>DATE(設定・集計!$B$2,INT(A2803/100),A2803-INT(A2803/100)*100)</f>
        <v>43799</v>
      </c>
      <c r="F2803" t="str">
        <f t="shared" si="86"/>
        <v/>
      </c>
      <c r="G2803" t="str">
        <f t="shared" si="87"/>
        <v/>
      </c>
    </row>
    <row r="2804" spans="1:7">
      <c r="A2804" s="57">
        <f>INDEX('4月'!$A$1:$E$301,ROW()-$B$14+2,1)</f>
        <v>0</v>
      </c>
      <c r="B2804" s="55" t="str">
        <f>INDEX('4月'!$A$1:$E$301,ROW()-$B$14+2,2)&amp;IF(INDEX('4月'!$A$1:$E$301,ROW()-$B$14+2,3)="","","／"&amp;INDEX('4月'!$A$1:$E$301,ROW()-$B$14+2,3))</f>
        <v/>
      </c>
      <c r="C2804" s="57">
        <f>INDEX('4月'!$A$1:$E$301,ROW()-$B$14+2,4)</f>
        <v>0</v>
      </c>
      <c r="D2804" s="64">
        <f>INDEX('4月'!$A$1:$E$301,ROW()-$B$14+2,5)</f>
        <v>0</v>
      </c>
      <c r="E2804" s="65">
        <f>DATE(設定・集計!$B$2,INT(A2804/100),A2804-INT(A2804/100)*100)</f>
        <v>43799</v>
      </c>
      <c r="F2804" t="str">
        <f t="shared" si="86"/>
        <v/>
      </c>
      <c r="G2804" t="str">
        <f t="shared" si="87"/>
        <v/>
      </c>
    </row>
    <row r="2805" spans="1:7">
      <c r="A2805" s="57">
        <f>INDEX('4月'!$A$1:$E$301,ROW()-$B$14+2,1)</f>
        <v>0</v>
      </c>
      <c r="B2805" s="55" t="str">
        <f>INDEX('4月'!$A$1:$E$301,ROW()-$B$14+2,2)&amp;IF(INDEX('4月'!$A$1:$E$301,ROW()-$B$14+2,3)="","","／"&amp;INDEX('4月'!$A$1:$E$301,ROW()-$B$14+2,3))</f>
        <v/>
      </c>
      <c r="C2805" s="57">
        <f>INDEX('4月'!$A$1:$E$301,ROW()-$B$14+2,4)</f>
        <v>0</v>
      </c>
      <c r="D2805" s="64">
        <f>INDEX('4月'!$A$1:$E$301,ROW()-$B$14+2,5)</f>
        <v>0</v>
      </c>
      <c r="E2805" s="65">
        <f>DATE(設定・集計!$B$2,INT(A2805/100),A2805-INT(A2805/100)*100)</f>
        <v>43799</v>
      </c>
      <c r="F2805" t="str">
        <f t="shared" si="86"/>
        <v/>
      </c>
      <c r="G2805" t="str">
        <f t="shared" si="87"/>
        <v/>
      </c>
    </row>
    <row r="2806" spans="1:7">
      <c r="A2806" s="57">
        <f>INDEX('4月'!$A$1:$E$301,ROW()-$B$14+2,1)</f>
        <v>0</v>
      </c>
      <c r="B2806" s="55" t="str">
        <f>INDEX('4月'!$A$1:$E$301,ROW()-$B$14+2,2)&amp;IF(INDEX('4月'!$A$1:$E$301,ROW()-$B$14+2,3)="","","／"&amp;INDEX('4月'!$A$1:$E$301,ROW()-$B$14+2,3))</f>
        <v/>
      </c>
      <c r="C2806" s="57">
        <f>INDEX('4月'!$A$1:$E$301,ROW()-$B$14+2,4)</f>
        <v>0</v>
      </c>
      <c r="D2806" s="64">
        <f>INDEX('4月'!$A$1:$E$301,ROW()-$B$14+2,5)</f>
        <v>0</v>
      </c>
      <c r="E2806" s="65">
        <f>DATE(設定・集計!$B$2,INT(A2806/100),A2806-INT(A2806/100)*100)</f>
        <v>43799</v>
      </c>
      <c r="F2806" t="str">
        <f t="shared" si="86"/>
        <v/>
      </c>
      <c r="G2806" t="str">
        <f t="shared" si="87"/>
        <v/>
      </c>
    </row>
    <row r="2807" spans="1:7">
      <c r="A2807" s="57">
        <f>INDEX('4月'!$A$1:$E$301,ROW()-$B$14+2,1)</f>
        <v>0</v>
      </c>
      <c r="B2807" s="55" t="str">
        <f>INDEX('4月'!$A$1:$E$301,ROW()-$B$14+2,2)&amp;IF(INDEX('4月'!$A$1:$E$301,ROW()-$B$14+2,3)="","","／"&amp;INDEX('4月'!$A$1:$E$301,ROW()-$B$14+2,3))</f>
        <v/>
      </c>
      <c r="C2807" s="57">
        <f>INDEX('4月'!$A$1:$E$301,ROW()-$B$14+2,4)</f>
        <v>0</v>
      </c>
      <c r="D2807" s="64">
        <f>INDEX('4月'!$A$1:$E$301,ROW()-$B$14+2,5)</f>
        <v>0</v>
      </c>
      <c r="E2807" s="65">
        <f>DATE(設定・集計!$B$2,INT(A2807/100),A2807-INT(A2807/100)*100)</f>
        <v>43799</v>
      </c>
      <c r="F2807" t="str">
        <f t="shared" si="86"/>
        <v/>
      </c>
      <c r="G2807" t="str">
        <f t="shared" si="87"/>
        <v/>
      </c>
    </row>
    <row r="2808" spans="1:7">
      <c r="A2808" s="57">
        <f>INDEX('4月'!$A$1:$E$301,ROW()-$B$14+2,1)</f>
        <v>0</v>
      </c>
      <c r="B2808" s="55" t="str">
        <f>INDEX('4月'!$A$1:$E$301,ROW()-$B$14+2,2)&amp;IF(INDEX('4月'!$A$1:$E$301,ROW()-$B$14+2,3)="","","／"&amp;INDEX('4月'!$A$1:$E$301,ROW()-$B$14+2,3))</f>
        <v/>
      </c>
      <c r="C2808" s="57">
        <f>INDEX('4月'!$A$1:$E$301,ROW()-$B$14+2,4)</f>
        <v>0</v>
      </c>
      <c r="D2808" s="64">
        <f>INDEX('4月'!$A$1:$E$301,ROW()-$B$14+2,5)</f>
        <v>0</v>
      </c>
      <c r="E2808" s="65">
        <f>DATE(設定・集計!$B$2,INT(A2808/100),A2808-INT(A2808/100)*100)</f>
        <v>43799</v>
      </c>
      <c r="F2808" t="str">
        <f t="shared" si="86"/>
        <v/>
      </c>
      <c r="G2808" t="str">
        <f t="shared" si="87"/>
        <v/>
      </c>
    </row>
    <row r="2809" spans="1:7">
      <c r="A2809" s="57">
        <f>INDEX('4月'!$A$1:$E$301,ROW()-$B$14+2,1)</f>
        <v>0</v>
      </c>
      <c r="B2809" s="55" t="str">
        <f>INDEX('4月'!$A$1:$E$301,ROW()-$B$14+2,2)&amp;IF(INDEX('4月'!$A$1:$E$301,ROW()-$B$14+2,3)="","","／"&amp;INDEX('4月'!$A$1:$E$301,ROW()-$B$14+2,3))</f>
        <v/>
      </c>
      <c r="C2809" s="57">
        <f>INDEX('4月'!$A$1:$E$301,ROW()-$B$14+2,4)</f>
        <v>0</v>
      </c>
      <c r="D2809" s="64">
        <f>INDEX('4月'!$A$1:$E$301,ROW()-$B$14+2,5)</f>
        <v>0</v>
      </c>
      <c r="E2809" s="65">
        <f>DATE(設定・集計!$B$2,INT(A2809/100),A2809-INT(A2809/100)*100)</f>
        <v>43799</v>
      </c>
      <c r="F2809" t="str">
        <f t="shared" si="86"/>
        <v/>
      </c>
      <c r="G2809" t="str">
        <f t="shared" si="87"/>
        <v/>
      </c>
    </row>
    <row r="2810" spans="1:7">
      <c r="A2810" s="57">
        <f>INDEX('4月'!$A$1:$E$301,ROW()-$B$14+2,1)</f>
        <v>0</v>
      </c>
      <c r="B2810" s="55" t="str">
        <f>INDEX('4月'!$A$1:$E$301,ROW()-$B$14+2,2)&amp;IF(INDEX('4月'!$A$1:$E$301,ROW()-$B$14+2,3)="","","／"&amp;INDEX('4月'!$A$1:$E$301,ROW()-$B$14+2,3))</f>
        <v/>
      </c>
      <c r="C2810" s="57">
        <f>INDEX('4月'!$A$1:$E$301,ROW()-$B$14+2,4)</f>
        <v>0</v>
      </c>
      <c r="D2810" s="64">
        <f>INDEX('4月'!$A$1:$E$301,ROW()-$B$14+2,5)</f>
        <v>0</v>
      </c>
      <c r="E2810" s="65">
        <f>DATE(設定・集計!$B$2,INT(A2810/100),A2810-INT(A2810/100)*100)</f>
        <v>43799</v>
      </c>
      <c r="F2810" t="str">
        <f t="shared" si="86"/>
        <v/>
      </c>
      <c r="G2810" t="str">
        <f t="shared" si="87"/>
        <v/>
      </c>
    </row>
    <row r="2811" spans="1:7">
      <c r="A2811" s="57">
        <f>INDEX('4月'!$A$1:$E$301,ROW()-$B$14+2,1)</f>
        <v>0</v>
      </c>
      <c r="B2811" s="55" t="str">
        <f>INDEX('4月'!$A$1:$E$301,ROW()-$B$14+2,2)&amp;IF(INDEX('4月'!$A$1:$E$301,ROW()-$B$14+2,3)="","","／"&amp;INDEX('4月'!$A$1:$E$301,ROW()-$B$14+2,3))</f>
        <v/>
      </c>
      <c r="C2811" s="57">
        <f>INDEX('4月'!$A$1:$E$301,ROW()-$B$14+2,4)</f>
        <v>0</v>
      </c>
      <c r="D2811" s="64">
        <f>INDEX('4月'!$A$1:$E$301,ROW()-$B$14+2,5)</f>
        <v>0</v>
      </c>
      <c r="E2811" s="65">
        <f>DATE(設定・集計!$B$2,INT(A2811/100),A2811-INT(A2811/100)*100)</f>
        <v>43799</v>
      </c>
      <c r="F2811" t="str">
        <f t="shared" ref="F2811:F2874" si="88">IF(A2811=0,"",A2811*10000+ROW())</f>
        <v/>
      </c>
      <c r="G2811" t="str">
        <f t="shared" si="87"/>
        <v/>
      </c>
    </row>
    <row r="2812" spans="1:7">
      <c r="A2812" s="57">
        <f>INDEX('4月'!$A$1:$E$301,ROW()-$B$14+2,1)</f>
        <v>0</v>
      </c>
      <c r="B2812" s="55" t="str">
        <f>INDEX('4月'!$A$1:$E$301,ROW()-$B$14+2,2)&amp;IF(INDEX('4月'!$A$1:$E$301,ROW()-$B$14+2,3)="","","／"&amp;INDEX('4月'!$A$1:$E$301,ROW()-$B$14+2,3))</f>
        <v/>
      </c>
      <c r="C2812" s="57">
        <f>INDEX('4月'!$A$1:$E$301,ROW()-$B$14+2,4)</f>
        <v>0</v>
      </c>
      <c r="D2812" s="64">
        <f>INDEX('4月'!$A$1:$E$301,ROW()-$B$14+2,5)</f>
        <v>0</v>
      </c>
      <c r="E2812" s="65">
        <f>DATE(設定・集計!$B$2,INT(A2812/100),A2812-INT(A2812/100)*100)</f>
        <v>43799</v>
      </c>
      <c r="F2812" t="str">
        <f t="shared" si="88"/>
        <v/>
      </c>
      <c r="G2812" t="str">
        <f t="shared" si="87"/>
        <v/>
      </c>
    </row>
    <row r="2813" spans="1:7">
      <c r="A2813" s="57">
        <f>INDEX('4月'!$A$1:$E$301,ROW()-$B$14+2,1)</f>
        <v>0</v>
      </c>
      <c r="B2813" s="55" t="str">
        <f>INDEX('4月'!$A$1:$E$301,ROW()-$B$14+2,2)&amp;IF(INDEX('4月'!$A$1:$E$301,ROW()-$B$14+2,3)="","","／"&amp;INDEX('4月'!$A$1:$E$301,ROW()-$B$14+2,3))</f>
        <v/>
      </c>
      <c r="C2813" s="57">
        <f>INDEX('4月'!$A$1:$E$301,ROW()-$B$14+2,4)</f>
        <v>0</v>
      </c>
      <c r="D2813" s="64">
        <f>INDEX('4月'!$A$1:$E$301,ROW()-$B$14+2,5)</f>
        <v>0</v>
      </c>
      <c r="E2813" s="65">
        <f>DATE(設定・集計!$B$2,INT(A2813/100),A2813-INT(A2813/100)*100)</f>
        <v>43799</v>
      </c>
      <c r="F2813" t="str">
        <f t="shared" si="88"/>
        <v/>
      </c>
      <c r="G2813" t="str">
        <f t="shared" si="87"/>
        <v/>
      </c>
    </row>
    <row r="2814" spans="1:7">
      <c r="A2814" s="57">
        <f>INDEX('4月'!$A$1:$E$301,ROW()-$B$14+2,1)</f>
        <v>0</v>
      </c>
      <c r="B2814" s="55" t="str">
        <f>INDEX('4月'!$A$1:$E$301,ROW()-$B$14+2,2)&amp;IF(INDEX('4月'!$A$1:$E$301,ROW()-$B$14+2,3)="","","／"&amp;INDEX('4月'!$A$1:$E$301,ROW()-$B$14+2,3))</f>
        <v/>
      </c>
      <c r="C2814" s="57">
        <f>INDEX('4月'!$A$1:$E$301,ROW()-$B$14+2,4)</f>
        <v>0</v>
      </c>
      <c r="D2814" s="64">
        <f>INDEX('4月'!$A$1:$E$301,ROW()-$B$14+2,5)</f>
        <v>0</v>
      </c>
      <c r="E2814" s="65">
        <f>DATE(設定・集計!$B$2,INT(A2814/100),A2814-INT(A2814/100)*100)</f>
        <v>43799</v>
      </c>
      <c r="F2814" t="str">
        <f t="shared" si="88"/>
        <v/>
      </c>
      <c r="G2814" t="str">
        <f t="shared" si="87"/>
        <v/>
      </c>
    </row>
    <row r="2815" spans="1:7">
      <c r="A2815" s="57">
        <f>INDEX('4月'!$A$1:$E$301,ROW()-$B$14+2,1)</f>
        <v>0</v>
      </c>
      <c r="B2815" s="55" t="str">
        <f>INDEX('4月'!$A$1:$E$301,ROW()-$B$14+2,2)&amp;IF(INDEX('4月'!$A$1:$E$301,ROW()-$B$14+2,3)="","","／"&amp;INDEX('4月'!$A$1:$E$301,ROW()-$B$14+2,3))</f>
        <v/>
      </c>
      <c r="C2815" s="57">
        <f>INDEX('4月'!$A$1:$E$301,ROW()-$B$14+2,4)</f>
        <v>0</v>
      </c>
      <c r="D2815" s="64">
        <f>INDEX('4月'!$A$1:$E$301,ROW()-$B$14+2,5)</f>
        <v>0</v>
      </c>
      <c r="E2815" s="65">
        <f>DATE(設定・集計!$B$2,INT(A2815/100),A2815-INT(A2815/100)*100)</f>
        <v>43799</v>
      </c>
      <c r="F2815" t="str">
        <f t="shared" si="88"/>
        <v/>
      </c>
      <c r="G2815" t="str">
        <f t="shared" si="87"/>
        <v/>
      </c>
    </row>
    <row r="2816" spans="1:7">
      <c r="A2816" s="57">
        <f>INDEX('4月'!$A$1:$E$301,ROW()-$B$14+2,1)</f>
        <v>0</v>
      </c>
      <c r="B2816" s="55" t="str">
        <f>INDEX('4月'!$A$1:$E$301,ROW()-$B$14+2,2)&amp;IF(INDEX('4月'!$A$1:$E$301,ROW()-$B$14+2,3)="","","／"&amp;INDEX('4月'!$A$1:$E$301,ROW()-$B$14+2,3))</f>
        <v/>
      </c>
      <c r="C2816" s="57">
        <f>INDEX('4月'!$A$1:$E$301,ROW()-$B$14+2,4)</f>
        <v>0</v>
      </c>
      <c r="D2816" s="64">
        <f>INDEX('4月'!$A$1:$E$301,ROW()-$B$14+2,5)</f>
        <v>0</v>
      </c>
      <c r="E2816" s="65">
        <f>DATE(設定・集計!$B$2,INT(A2816/100),A2816-INT(A2816/100)*100)</f>
        <v>43799</v>
      </c>
      <c r="F2816" t="str">
        <f t="shared" si="88"/>
        <v/>
      </c>
      <c r="G2816" t="str">
        <f t="shared" si="87"/>
        <v/>
      </c>
    </row>
    <row r="2817" spans="1:7">
      <c r="A2817" s="57">
        <f>INDEX('4月'!$A$1:$E$301,ROW()-$B$14+2,1)</f>
        <v>0</v>
      </c>
      <c r="B2817" s="55" t="str">
        <f>INDEX('4月'!$A$1:$E$301,ROW()-$B$14+2,2)&amp;IF(INDEX('4月'!$A$1:$E$301,ROW()-$B$14+2,3)="","","／"&amp;INDEX('4月'!$A$1:$E$301,ROW()-$B$14+2,3))</f>
        <v/>
      </c>
      <c r="C2817" s="57">
        <f>INDEX('4月'!$A$1:$E$301,ROW()-$B$14+2,4)</f>
        <v>0</v>
      </c>
      <c r="D2817" s="64">
        <f>INDEX('4月'!$A$1:$E$301,ROW()-$B$14+2,5)</f>
        <v>0</v>
      </c>
      <c r="E2817" s="65">
        <f>DATE(設定・集計!$B$2,INT(A2817/100),A2817-INT(A2817/100)*100)</f>
        <v>43799</v>
      </c>
      <c r="F2817" t="str">
        <f t="shared" si="88"/>
        <v/>
      </c>
      <c r="G2817" t="str">
        <f t="shared" si="87"/>
        <v/>
      </c>
    </row>
    <row r="2818" spans="1:7">
      <c r="A2818" s="57">
        <f>INDEX('4月'!$A$1:$E$301,ROW()-$B$14+2,1)</f>
        <v>0</v>
      </c>
      <c r="B2818" s="55" t="str">
        <f>INDEX('4月'!$A$1:$E$301,ROW()-$B$14+2,2)&amp;IF(INDEX('4月'!$A$1:$E$301,ROW()-$B$14+2,3)="","","／"&amp;INDEX('4月'!$A$1:$E$301,ROW()-$B$14+2,3))</f>
        <v/>
      </c>
      <c r="C2818" s="57">
        <f>INDEX('4月'!$A$1:$E$301,ROW()-$B$14+2,4)</f>
        <v>0</v>
      </c>
      <c r="D2818" s="64">
        <f>INDEX('4月'!$A$1:$E$301,ROW()-$B$14+2,5)</f>
        <v>0</v>
      </c>
      <c r="E2818" s="65">
        <f>DATE(設定・集計!$B$2,INT(A2818/100),A2818-INT(A2818/100)*100)</f>
        <v>43799</v>
      </c>
      <c r="F2818" t="str">
        <f t="shared" si="88"/>
        <v/>
      </c>
      <c r="G2818" t="str">
        <f t="shared" si="87"/>
        <v/>
      </c>
    </row>
    <row r="2819" spans="1:7">
      <c r="A2819" s="57">
        <f>INDEX('4月'!$A$1:$E$301,ROW()-$B$14+2,1)</f>
        <v>0</v>
      </c>
      <c r="B2819" s="55" t="str">
        <f>INDEX('4月'!$A$1:$E$301,ROW()-$B$14+2,2)&amp;IF(INDEX('4月'!$A$1:$E$301,ROW()-$B$14+2,3)="","","／"&amp;INDEX('4月'!$A$1:$E$301,ROW()-$B$14+2,3))</f>
        <v/>
      </c>
      <c r="C2819" s="57">
        <f>INDEX('4月'!$A$1:$E$301,ROW()-$B$14+2,4)</f>
        <v>0</v>
      </c>
      <c r="D2819" s="64">
        <f>INDEX('4月'!$A$1:$E$301,ROW()-$B$14+2,5)</f>
        <v>0</v>
      </c>
      <c r="E2819" s="65">
        <f>DATE(設定・集計!$B$2,INT(A2819/100),A2819-INT(A2819/100)*100)</f>
        <v>43799</v>
      </c>
      <c r="F2819" t="str">
        <f t="shared" si="88"/>
        <v/>
      </c>
      <c r="G2819" t="str">
        <f t="shared" si="87"/>
        <v/>
      </c>
    </row>
    <row r="2820" spans="1:7">
      <c r="A2820" s="57">
        <f>INDEX('4月'!$A$1:$E$301,ROW()-$B$14+2,1)</f>
        <v>0</v>
      </c>
      <c r="B2820" s="55" t="str">
        <f>INDEX('4月'!$A$1:$E$301,ROW()-$B$14+2,2)&amp;IF(INDEX('4月'!$A$1:$E$301,ROW()-$B$14+2,3)="","","／"&amp;INDEX('4月'!$A$1:$E$301,ROW()-$B$14+2,3))</f>
        <v/>
      </c>
      <c r="C2820" s="57">
        <f>INDEX('4月'!$A$1:$E$301,ROW()-$B$14+2,4)</f>
        <v>0</v>
      </c>
      <c r="D2820" s="64">
        <f>INDEX('4月'!$A$1:$E$301,ROW()-$B$14+2,5)</f>
        <v>0</v>
      </c>
      <c r="E2820" s="65">
        <f>DATE(設定・集計!$B$2,INT(A2820/100),A2820-INT(A2820/100)*100)</f>
        <v>43799</v>
      </c>
      <c r="F2820" t="str">
        <f t="shared" si="88"/>
        <v/>
      </c>
      <c r="G2820" t="str">
        <f t="shared" si="87"/>
        <v/>
      </c>
    </row>
    <row r="2821" spans="1:7">
      <c r="A2821" s="57">
        <f>INDEX('4月'!$A$1:$E$301,ROW()-$B$14+2,1)</f>
        <v>0</v>
      </c>
      <c r="B2821" s="55" t="str">
        <f>INDEX('4月'!$A$1:$E$301,ROW()-$B$14+2,2)&amp;IF(INDEX('4月'!$A$1:$E$301,ROW()-$B$14+2,3)="","","／"&amp;INDEX('4月'!$A$1:$E$301,ROW()-$B$14+2,3))</f>
        <v/>
      </c>
      <c r="C2821" s="57">
        <f>INDEX('4月'!$A$1:$E$301,ROW()-$B$14+2,4)</f>
        <v>0</v>
      </c>
      <c r="D2821" s="64">
        <f>INDEX('4月'!$A$1:$E$301,ROW()-$B$14+2,5)</f>
        <v>0</v>
      </c>
      <c r="E2821" s="65">
        <f>DATE(設定・集計!$B$2,INT(A2821/100),A2821-INT(A2821/100)*100)</f>
        <v>43799</v>
      </c>
      <c r="F2821" t="str">
        <f t="shared" si="88"/>
        <v/>
      </c>
      <c r="G2821" t="str">
        <f t="shared" si="87"/>
        <v/>
      </c>
    </row>
    <row r="2822" spans="1:7">
      <c r="A2822" s="57">
        <f>INDEX('4月'!$A$1:$E$301,ROW()-$B$14+2,1)</f>
        <v>0</v>
      </c>
      <c r="B2822" s="55" t="str">
        <f>INDEX('4月'!$A$1:$E$301,ROW()-$B$14+2,2)&amp;IF(INDEX('4月'!$A$1:$E$301,ROW()-$B$14+2,3)="","","／"&amp;INDEX('4月'!$A$1:$E$301,ROW()-$B$14+2,3))</f>
        <v/>
      </c>
      <c r="C2822" s="57">
        <f>INDEX('4月'!$A$1:$E$301,ROW()-$B$14+2,4)</f>
        <v>0</v>
      </c>
      <c r="D2822" s="64">
        <f>INDEX('4月'!$A$1:$E$301,ROW()-$B$14+2,5)</f>
        <v>0</v>
      </c>
      <c r="E2822" s="65">
        <f>DATE(設定・集計!$B$2,INT(A2822/100),A2822-INT(A2822/100)*100)</f>
        <v>43799</v>
      </c>
      <c r="F2822" t="str">
        <f t="shared" si="88"/>
        <v/>
      </c>
      <c r="G2822" t="str">
        <f t="shared" si="87"/>
        <v/>
      </c>
    </row>
    <row r="2823" spans="1:7">
      <c r="A2823" s="57">
        <f>INDEX('4月'!$A$1:$E$301,ROW()-$B$14+2,1)</f>
        <v>0</v>
      </c>
      <c r="B2823" s="55" t="str">
        <f>INDEX('4月'!$A$1:$E$301,ROW()-$B$14+2,2)&amp;IF(INDEX('4月'!$A$1:$E$301,ROW()-$B$14+2,3)="","","／"&amp;INDEX('4月'!$A$1:$E$301,ROW()-$B$14+2,3))</f>
        <v/>
      </c>
      <c r="C2823" s="57">
        <f>INDEX('4月'!$A$1:$E$301,ROW()-$B$14+2,4)</f>
        <v>0</v>
      </c>
      <c r="D2823" s="64">
        <f>INDEX('4月'!$A$1:$E$301,ROW()-$B$14+2,5)</f>
        <v>0</v>
      </c>
      <c r="E2823" s="65">
        <f>DATE(設定・集計!$B$2,INT(A2823/100),A2823-INT(A2823/100)*100)</f>
        <v>43799</v>
      </c>
      <c r="F2823" t="str">
        <f t="shared" si="88"/>
        <v/>
      </c>
      <c r="G2823" t="str">
        <f t="shared" si="87"/>
        <v/>
      </c>
    </row>
    <row r="2824" spans="1:7">
      <c r="A2824" s="57">
        <f>INDEX('4月'!$A$1:$E$301,ROW()-$B$14+2,1)</f>
        <v>0</v>
      </c>
      <c r="B2824" s="55" t="str">
        <f>INDEX('4月'!$A$1:$E$301,ROW()-$B$14+2,2)&amp;IF(INDEX('4月'!$A$1:$E$301,ROW()-$B$14+2,3)="","","／"&amp;INDEX('4月'!$A$1:$E$301,ROW()-$B$14+2,3))</f>
        <v/>
      </c>
      <c r="C2824" s="57">
        <f>INDEX('4月'!$A$1:$E$301,ROW()-$B$14+2,4)</f>
        <v>0</v>
      </c>
      <c r="D2824" s="64">
        <f>INDEX('4月'!$A$1:$E$301,ROW()-$B$14+2,5)</f>
        <v>0</v>
      </c>
      <c r="E2824" s="65">
        <f>DATE(設定・集計!$B$2,INT(A2824/100),A2824-INT(A2824/100)*100)</f>
        <v>43799</v>
      </c>
      <c r="F2824" t="str">
        <f t="shared" si="88"/>
        <v/>
      </c>
      <c r="G2824" t="str">
        <f t="shared" si="87"/>
        <v/>
      </c>
    </row>
    <row r="2825" spans="1:7">
      <c r="A2825" s="57">
        <f>INDEX('4月'!$A$1:$E$301,ROW()-$B$14+2,1)</f>
        <v>0</v>
      </c>
      <c r="B2825" s="55" t="str">
        <f>INDEX('4月'!$A$1:$E$301,ROW()-$B$14+2,2)&amp;IF(INDEX('4月'!$A$1:$E$301,ROW()-$B$14+2,3)="","","／"&amp;INDEX('4月'!$A$1:$E$301,ROW()-$B$14+2,3))</f>
        <v/>
      </c>
      <c r="C2825" s="57">
        <f>INDEX('4月'!$A$1:$E$301,ROW()-$B$14+2,4)</f>
        <v>0</v>
      </c>
      <c r="D2825" s="64">
        <f>INDEX('4月'!$A$1:$E$301,ROW()-$B$14+2,5)</f>
        <v>0</v>
      </c>
      <c r="E2825" s="65">
        <f>DATE(設定・集計!$B$2,INT(A2825/100),A2825-INT(A2825/100)*100)</f>
        <v>43799</v>
      </c>
      <c r="F2825" t="str">
        <f t="shared" si="88"/>
        <v/>
      </c>
      <c r="G2825" t="str">
        <f t="shared" si="87"/>
        <v/>
      </c>
    </row>
    <row r="2826" spans="1:7">
      <c r="A2826" s="57">
        <f>INDEX('4月'!$A$1:$E$301,ROW()-$B$14+2,1)</f>
        <v>0</v>
      </c>
      <c r="B2826" s="55" t="str">
        <f>INDEX('4月'!$A$1:$E$301,ROW()-$B$14+2,2)&amp;IF(INDEX('4月'!$A$1:$E$301,ROW()-$B$14+2,3)="","","／"&amp;INDEX('4月'!$A$1:$E$301,ROW()-$B$14+2,3))</f>
        <v/>
      </c>
      <c r="C2826" s="57">
        <f>INDEX('4月'!$A$1:$E$301,ROW()-$B$14+2,4)</f>
        <v>0</v>
      </c>
      <c r="D2826" s="64">
        <f>INDEX('4月'!$A$1:$E$301,ROW()-$B$14+2,5)</f>
        <v>0</v>
      </c>
      <c r="E2826" s="65">
        <f>DATE(設定・集計!$B$2,INT(A2826/100),A2826-INT(A2826/100)*100)</f>
        <v>43799</v>
      </c>
      <c r="F2826" t="str">
        <f t="shared" si="88"/>
        <v/>
      </c>
      <c r="G2826" t="str">
        <f t="shared" si="87"/>
        <v/>
      </c>
    </row>
    <row r="2827" spans="1:7">
      <c r="A2827" s="57">
        <f>INDEX('4月'!$A$1:$E$301,ROW()-$B$14+2,1)</f>
        <v>0</v>
      </c>
      <c r="B2827" s="55" t="str">
        <f>INDEX('4月'!$A$1:$E$301,ROW()-$B$14+2,2)&amp;IF(INDEX('4月'!$A$1:$E$301,ROW()-$B$14+2,3)="","","／"&amp;INDEX('4月'!$A$1:$E$301,ROW()-$B$14+2,3))</f>
        <v/>
      </c>
      <c r="C2827" s="57">
        <f>INDEX('4月'!$A$1:$E$301,ROW()-$B$14+2,4)</f>
        <v>0</v>
      </c>
      <c r="D2827" s="64">
        <f>INDEX('4月'!$A$1:$E$301,ROW()-$B$14+2,5)</f>
        <v>0</v>
      </c>
      <c r="E2827" s="65">
        <f>DATE(設定・集計!$B$2,INT(A2827/100),A2827-INT(A2827/100)*100)</f>
        <v>43799</v>
      </c>
      <c r="F2827" t="str">
        <f t="shared" si="88"/>
        <v/>
      </c>
      <c r="G2827" t="str">
        <f t="shared" si="87"/>
        <v/>
      </c>
    </row>
    <row r="2828" spans="1:7">
      <c r="A2828" s="57">
        <f>INDEX('4月'!$A$1:$E$301,ROW()-$B$14+2,1)</f>
        <v>0</v>
      </c>
      <c r="B2828" s="55" t="str">
        <f>INDEX('4月'!$A$1:$E$301,ROW()-$B$14+2,2)&amp;IF(INDEX('4月'!$A$1:$E$301,ROW()-$B$14+2,3)="","","／"&amp;INDEX('4月'!$A$1:$E$301,ROW()-$B$14+2,3))</f>
        <v/>
      </c>
      <c r="C2828" s="57">
        <f>INDEX('4月'!$A$1:$E$301,ROW()-$B$14+2,4)</f>
        <v>0</v>
      </c>
      <c r="D2828" s="64">
        <f>INDEX('4月'!$A$1:$E$301,ROW()-$B$14+2,5)</f>
        <v>0</v>
      </c>
      <c r="E2828" s="65">
        <f>DATE(設定・集計!$B$2,INT(A2828/100),A2828-INT(A2828/100)*100)</f>
        <v>43799</v>
      </c>
      <c r="F2828" t="str">
        <f t="shared" si="88"/>
        <v/>
      </c>
      <c r="G2828" t="str">
        <f t="shared" si="87"/>
        <v/>
      </c>
    </row>
    <row r="2829" spans="1:7">
      <c r="A2829" s="57">
        <f>INDEX('4月'!$A$1:$E$301,ROW()-$B$14+2,1)</f>
        <v>0</v>
      </c>
      <c r="B2829" s="55" t="str">
        <f>INDEX('4月'!$A$1:$E$301,ROW()-$B$14+2,2)&amp;IF(INDEX('4月'!$A$1:$E$301,ROW()-$B$14+2,3)="","","／"&amp;INDEX('4月'!$A$1:$E$301,ROW()-$B$14+2,3))</f>
        <v/>
      </c>
      <c r="C2829" s="57">
        <f>INDEX('4月'!$A$1:$E$301,ROW()-$B$14+2,4)</f>
        <v>0</v>
      </c>
      <c r="D2829" s="64">
        <f>INDEX('4月'!$A$1:$E$301,ROW()-$B$14+2,5)</f>
        <v>0</v>
      </c>
      <c r="E2829" s="65">
        <f>DATE(設定・集計!$B$2,INT(A2829/100),A2829-INT(A2829/100)*100)</f>
        <v>43799</v>
      </c>
      <c r="F2829" t="str">
        <f t="shared" si="88"/>
        <v/>
      </c>
      <c r="G2829" t="str">
        <f t="shared" si="87"/>
        <v/>
      </c>
    </row>
    <row r="2830" spans="1:7">
      <c r="A2830" s="57">
        <f>INDEX('4月'!$A$1:$E$301,ROW()-$B$14+2,1)</f>
        <v>0</v>
      </c>
      <c r="B2830" s="55" t="str">
        <f>INDEX('4月'!$A$1:$E$301,ROW()-$B$14+2,2)&amp;IF(INDEX('4月'!$A$1:$E$301,ROW()-$B$14+2,3)="","","／"&amp;INDEX('4月'!$A$1:$E$301,ROW()-$B$14+2,3))</f>
        <v/>
      </c>
      <c r="C2830" s="57">
        <f>INDEX('4月'!$A$1:$E$301,ROW()-$B$14+2,4)</f>
        <v>0</v>
      </c>
      <c r="D2830" s="64">
        <f>INDEX('4月'!$A$1:$E$301,ROW()-$B$14+2,5)</f>
        <v>0</v>
      </c>
      <c r="E2830" s="65">
        <f>DATE(設定・集計!$B$2,INT(A2830/100),A2830-INT(A2830/100)*100)</f>
        <v>43799</v>
      </c>
      <c r="F2830" t="str">
        <f t="shared" si="88"/>
        <v/>
      </c>
      <c r="G2830" t="str">
        <f t="shared" si="87"/>
        <v/>
      </c>
    </row>
    <row r="2831" spans="1:7">
      <c r="A2831" s="57">
        <f>INDEX('4月'!$A$1:$E$301,ROW()-$B$14+2,1)</f>
        <v>0</v>
      </c>
      <c r="B2831" s="55" t="str">
        <f>INDEX('4月'!$A$1:$E$301,ROW()-$B$14+2,2)&amp;IF(INDEX('4月'!$A$1:$E$301,ROW()-$B$14+2,3)="","","／"&amp;INDEX('4月'!$A$1:$E$301,ROW()-$B$14+2,3))</f>
        <v/>
      </c>
      <c r="C2831" s="57">
        <f>INDEX('4月'!$A$1:$E$301,ROW()-$B$14+2,4)</f>
        <v>0</v>
      </c>
      <c r="D2831" s="64">
        <f>INDEX('4月'!$A$1:$E$301,ROW()-$B$14+2,5)</f>
        <v>0</v>
      </c>
      <c r="E2831" s="65">
        <f>DATE(設定・集計!$B$2,INT(A2831/100),A2831-INT(A2831/100)*100)</f>
        <v>43799</v>
      </c>
      <c r="F2831" t="str">
        <f t="shared" si="88"/>
        <v/>
      </c>
      <c r="G2831" t="str">
        <f t="shared" si="87"/>
        <v/>
      </c>
    </row>
    <row r="2832" spans="1:7">
      <c r="A2832" s="57">
        <f>INDEX('4月'!$A$1:$E$301,ROW()-$B$14+2,1)</f>
        <v>0</v>
      </c>
      <c r="B2832" s="55" t="str">
        <f>INDEX('4月'!$A$1:$E$301,ROW()-$B$14+2,2)&amp;IF(INDEX('4月'!$A$1:$E$301,ROW()-$B$14+2,3)="","","／"&amp;INDEX('4月'!$A$1:$E$301,ROW()-$B$14+2,3))</f>
        <v/>
      </c>
      <c r="C2832" s="57">
        <f>INDEX('4月'!$A$1:$E$301,ROW()-$B$14+2,4)</f>
        <v>0</v>
      </c>
      <c r="D2832" s="64">
        <f>INDEX('4月'!$A$1:$E$301,ROW()-$B$14+2,5)</f>
        <v>0</v>
      </c>
      <c r="E2832" s="65">
        <f>DATE(設定・集計!$B$2,INT(A2832/100),A2832-INT(A2832/100)*100)</f>
        <v>43799</v>
      </c>
      <c r="F2832" t="str">
        <f t="shared" si="88"/>
        <v/>
      </c>
      <c r="G2832" t="str">
        <f t="shared" si="87"/>
        <v/>
      </c>
    </row>
    <row r="2833" spans="1:7">
      <c r="A2833" s="57">
        <f>INDEX('4月'!$A$1:$E$301,ROW()-$B$14+2,1)</f>
        <v>0</v>
      </c>
      <c r="B2833" s="55" t="str">
        <f>INDEX('4月'!$A$1:$E$301,ROW()-$B$14+2,2)&amp;IF(INDEX('4月'!$A$1:$E$301,ROW()-$B$14+2,3)="","","／"&amp;INDEX('4月'!$A$1:$E$301,ROW()-$B$14+2,3))</f>
        <v/>
      </c>
      <c r="C2833" s="57">
        <f>INDEX('4月'!$A$1:$E$301,ROW()-$B$14+2,4)</f>
        <v>0</v>
      </c>
      <c r="D2833" s="64">
        <f>INDEX('4月'!$A$1:$E$301,ROW()-$B$14+2,5)</f>
        <v>0</v>
      </c>
      <c r="E2833" s="65">
        <f>DATE(設定・集計!$B$2,INT(A2833/100),A2833-INT(A2833/100)*100)</f>
        <v>43799</v>
      </c>
      <c r="F2833" t="str">
        <f t="shared" si="88"/>
        <v/>
      </c>
      <c r="G2833" t="str">
        <f t="shared" si="87"/>
        <v/>
      </c>
    </row>
    <row r="2834" spans="1:7">
      <c r="A2834" s="57">
        <f>INDEX('4月'!$A$1:$E$301,ROW()-$B$14+2,1)</f>
        <v>0</v>
      </c>
      <c r="B2834" s="55" t="str">
        <f>INDEX('4月'!$A$1:$E$301,ROW()-$B$14+2,2)&amp;IF(INDEX('4月'!$A$1:$E$301,ROW()-$B$14+2,3)="","","／"&amp;INDEX('4月'!$A$1:$E$301,ROW()-$B$14+2,3))</f>
        <v/>
      </c>
      <c r="C2834" s="57">
        <f>INDEX('4月'!$A$1:$E$301,ROW()-$B$14+2,4)</f>
        <v>0</v>
      </c>
      <c r="D2834" s="64">
        <f>INDEX('4月'!$A$1:$E$301,ROW()-$B$14+2,5)</f>
        <v>0</v>
      </c>
      <c r="E2834" s="65">
        <f>DATE(設定・集計!$B$2,INT(A2834/100),A2834-INT(A2834/100)*100)</f>
        <v>43799</v>
      </c>
      <c r="F2834" t="str">
        <f t="shared" si="88"/>
        <v/>
      </c>
      <c r="G2834" t="str">
        <f t="shared" si="87"/>
        <v/>
      </c>
    </row>
    <row r="2835" spans="1:7">
      <c r="A2835" s="57">
        <f>INDEX('4月'!$A$1:$E$301,ROW()-$B$14+2,1)</f>
        <v>0</v>
      </c>
      <c r="B2835" s="55" t="str">
        <f>INDEX('4月'!$A$1:$E$301,ROW()-$B$14+2,2)&amp;IF(INDEX('4月'!$A$1:$E$301,ROW()-$B$14+2,3)="","","／"&amp;INDEX('4月'!$A$1:$E$301,ROW()-$B$14+2,3))</f>
        <v/>
      </c>
      <c r="C2835" s="57">
        <f>INDEX('4月'!$A$1:$E$301,ROW()-$B$14+2,4)</f>
        <v>0</v>
      </c>
      <c r="D2835" s="64">
        <f>INDEX('4月'!$A$1:$E$301,ROW()-$B$14+2,5)</f>
        <v>0</v>
      </c>
      <c r="E2835" s="65">
        <f>DATE(設定・集計!$B$2,INT(A2835/100),A2835-INT(A2835/100)*100)</f>
        <v>43799</v>
      </c>
      <c r="F2835" t="str">
        <f t="shared" si="88"/>
        <v/>
      </c>
      <c r="G2835" t="str">
        <f t="shared" si="87"/>
        <v/>
      </c>
    </row>
    <row r="2836" spans="1:7">
      <c r="A2836" s="57">
        <f>INDEX('4月'!$A$1:$E$301,ROW()-$B$14+2,1)</f>
        <v>0</v>
      </c>
      <c r="B2836" s="55" t="str">
        <f>INDEX('4月'!$A$1:$E$301,ROW()-$B$14+2,2)&amp;IF(INDEX('4月'!$A$1:$E$301,ROW()-$B$14+2,3)="","","／"&amp;INDEX('4月'!$A$1:$E$301,ROW()-$B$14+2,3))</f>
        <v/>
      </c>
      <c r="C2836" s="57">
        <f>INDEX('4月'!$A$1:$E$301,ROW()-$B$14+2,4)</f>
        <v>0</v>
      </c>
      <c r="D2836" s="64">
        <f>INDEX('4月'!$A$1:$E$301,ROW()-$B$14+2,5)</f>
        <v>0</v>
      </c>
      <c r="E2836" s="65">
        <f>DATE(設定・集計!$B$2,INT(A2836/100),A2836-INT(A2836/100)*100)</f>
        <v>43799</v>
      </c>
      <c r="F2836" t="str">
        <f t="shared" si="88"/>
        <v/>
      </c>
      <c r="G2836" t="str">
        <f t="shared" si="87"/>
        <v/>
      </c>
    </row>
    <row r="2837" spans="1:7">
      <c r="A2837" s="57">
        <f>INDEX('4月'!$A$1:$E$301,ROW()-$B$14+2,1)</f>
        <v>0</v>
      </c>
      <c r="B2837" s="55" t="str">
        <f>INDEX('4月'!$A$1:$E$301,ROW()-$B$14+2,2)&amp;IF(INDEX('4月'!$A$1:$E$301,ROW()-$B$14+2,3)="","","／"&amp;INDEX('4月'!$A$1:$E$301,ROW()-$B$14+2,3))</f>
        <v/>
      </c>
      <c r="C2837" s="57">
        <f>INDEX('4月'!$A$1:$E$301,ROW()-$B$14+2,4)</f>
        <v>0</v>
      </c>
      <c r="D2837" s="64">
        <f>INDEX('4月'!$A$1:$E$301,ROW()-$B$14+2,5)</f>
        <v>0</v>
      </c>
      <c r="E2837" s="65">
        <f>DATE(設定・集計!$B$2,INT(A2837/100),A2837-INT(A2837/100)*100)</f>
        <v>43799</v>
      </c>
      <c r="F2837" t="str">
        <f t="shared" si="88"/>
        <v/>
      </c>
      <c r="G2837" t="str">
        <f t="shared" si="87"/>
        <v/>
      </c>
    </row>
    <row r="2838" spans="1:7">
      <c r="A2838" s="57">
        <f>INDEX('4月'!$A$1:$E$301,ROW()-$B$14+2,1)</f>
        <v>0</v>
      </c>
      <c r="B2838" s="55" t="str">
        <f>INDEX('4月'!$A$1:$E$301,ROW()-$B$14+2,2)&amp;IF(INDEX('4月'!$A$1:$E$301,ROW()-$B$14+2,3)="","","／"&amp;INDEX('4月'!$A$1:$E$301,ROW()-$B$14+2,3))</f>
        <v/>
      </c>
      <c r="C2838" s="57">
        <f>INDEX('4月'!$A$1:$E$301,ROW()-$B$14+2,4)</f>
        <v>0</v>
      </c>
      <c r="D2838" s="64">
        <f>INDEX('4月'!$A$1:$E$301,ROW()-$B$14+2,5)</f>
        <v>0</v>
      </c>
      <c r="E2838" s="65">
        <f>DATE(設定・集計!$B$2,INT(A2838/100),A2838-INT(A2838/100)*100)</f>
        <v>43799</v>
      </c>
      <c r="F2838" t="str">
        <f t="shared" si="88"/>
        <v/>
      </c>
      <c r="G2838" t="str">
        <f t="shared" si="87"/>
        <v/>
      </c>
    </row>
    <row r="2839" spans="1:7">
      <c r="A2839" s="57">
        <f>INDEX('4月'!$A$1:$E$301,ROW()-$B$14+2,1)</f>
        <v>0</v>
      </c>
      <c r="B2839" s="55" t="str">
        <f>INDEX('4月'!$A$1:$E$301,ROW()-$B$14+2,2)&amp;IF(INDEX('4月'!$A$1:$E$301,ROW()-$B$14+2,3)="","","／"&amp;INDEX('4月'!$A$1:$E$301,ROW()-$B$14+2,3))</f>
        <v/>
      </c>
      <c r="C2839" s="57">
        <f>INDEX('4月'!$A$1:$E$301,ROW()-$B$14+2,4)</f>
        <v>0</v>
      </c>
      <c r="D2839" s="64">
        <f>INDEX('4月'!$A$1:$E$301,ROW()-$B$14+2,5)</f>
        <v>0</v>
      </c>
      <c r="E2839" s="65">
        <f>DATE(設定・集計!$B$2,INT(A2839/100),A2839-INT(A2839/100)*100)</f>
        <v>43799</v>
      </c>
      <c r="F2839" t="str">
        <f t="shared" si="88"/>
        <v/>
      </c>
      <c r="G2839" t="str">
        <f t="shared" si="87"/>
        <v/>
      </c>
    </row>
    <row r="2840" spans="1:7">
      <c r="A2840" s="57">
        <f>INDEX('4月'!$A$1:$E$301,ROW()-$B$14+2,1)</f>
        <v>0</v>
      </c>
      <c r="B2840" s="55" t="str">
        <f>INDEX('4月'!$A$1:$E$301,ROW()-$B$14+2,2)&amp;IF(INDEX('4月'!$A$1:$E$301,ROW()-$B$14+2,3)="","","／"&amp;INDEX('4月'!$A$1:$E$301,ROW()-$B$14+2,3))</f>
        <v/>
      </c>
      <c r="C2840" s="57">
        <f>INDEX('4月'!$A$1:$E$301,ROW()-$B$14+2,4)</f>
        <v>0</v>
      </c>
      <c r="D2840" s="64">
        <f>INDEX('4月'!$A$1:$E$301,ROW()-$B$14+2,5)</f>
        <v>0</v>
      </c>
      <c r="E2840" s="65">
        <f>DATE(設定・集計!$B$2,INT(A2840/100),A2840-INT(A2840/100)*100)</f>
        <v>43799</v>
      </c>
      <c r="F2840" t="str">
        <f t="shared" si="88"/>
        <v/>
      </c>
      <c r="G2840" t="str">
        <f t="shared" si="87"/>
        <v/>
      </c>
    </row>
    <row r="2841" spans="1:7">
      <c r="A2841" s="57">
        <f>INDEX('4月'!$A$1:$E$301,ROW()-$B$14+2,1)</f>
        <v>0</v>
      </c>
      <c r="B2841" s="55" t="str">
        <f>INDEX('4月'!$A$1:$E$301,ROW()-$B$14+2,2)&amp;IF(INDEX('4月'!$A$1:$E$301,ROW()-$B$14+2,3)="","","／"&amp;INDEX('4月'!$A$1:$E$301,ROW()-$B$14+2,3))</f>
        <v/>
      </c>
      <c r="C2841" s="57">
        <f>INDEX('4月'!$A$1:$E$301,ROW()-$B$14+2,4)</f>
        <v>0</v>
      </c>
      <c r="D2841" s="64">
        <f>INDEX('4月'!$A$1:$E$301,ROW()-$B$14+2,5)</f>
        <v>0</v>
      </c>
      <c r="E2841" s="65">
        <f>DATE(設定・集計!$B$2,INT(A2841/100),A2841-INT(A2841/100)*100)</f>
        <v>43799</v>
      </c>
      <c r="F2841" t="str">
        <f t="shared" si="88"/>
        <v/>
      </c>
      <c r="G2841" t="str">
        <f t="shared" si="87"/>
        <v/>
      </c>
    </row>
    <row r="2842" spans="1:7">
      <c r="A2842" s="57">
        <f>INDEX('4月'!$A$1:$E$301,ROW()-$B$14+2,1)</f>
        <v>0</v>
      </c>
      <c r="B2842" s="55" t="str">
        <f>INDEX('4月'!$A$1:$E$301,ROW()-$B$14+2,2)&amp;IF(INDEX('4月'!$A$1:$E$301,ROW()-$B$14+2,3)="","","／"&amp;INDEX('4月'!$A$1:$E$301,ROW()-$B$14+2,3))</f>
        <v/>
      </c>
      <c r="C2842" s="57">
        <f>INDEX('4月'!$A$1:$E$301,ROW()-$B$14+2,4)</f>
        <v>0</v>
      </c>
      <c r="D2842" s="64">
        <f>INDEX('4月'!$A$1:$E$301,ROW()-$B$14+2,5)</f>
        <v>0</v>
      </c>
      <c r="E2842" s="65">
        <f>DATE(設定・集計!$B$2,INT(A2842/100),A2842-INT(A2842/100)*100)</f>
        <v>43799</v>
      </c>
      <c r="F2842" t="str">
        <f t="shared" si="88"/>
        <v/>
      </c>
      <c r="G2842" t="str">
        <f t="shared" si="87"/>
        <v/>
      </c>
    </row>
    <row r="2843" spans="1:7">
      <c r="A2843" s="57">
        <f>INDEX('4月'!$A$1:$E$301,ROW()-$B$14+2,1)</f>
        <v>0</v>
      </c>
      <c r="B2843" s="55" t="str">
        <f>INDEX('4月'!$A$1:$E$301,ROW()-$B$14+2,2)&amp;IF(INDEX('4月'!$A$1:$E$301,ROW()-$B$14+2,3)="","","／"&amp;INDEX('4月'!$A$1:$E$301,ROW()-$B$14+2,3))</f>
        <v/>
      </c>
      <c r="C2843" s="57">
        <f>INDEX('4月'!$A$1:$E$301,ROW()-$B$14+2,4)</f>
        <v>0</v>
      </c>
      <c r="D2843" s="64">
        <f>INDEX('4月'!$A$1:$E$301,ROW()-$B$14+2,5)</f>
        <v>0</v>
      </c>
      <c r="E2843" s="65">
        <f>DATE(設定・集計!$B$2,INT(A2843/100),A2843-INT(A2843/100)*100)</f>
        <v>43799</v>
      </c>
      <c r="F2843" t="str">
        <f t="shared" si="88"/>
        <v/>
      </c>
      <c r="G2843" t="str">
        <f t="shared" si="87"/>
        <v/>
      </c>
    </row>
    <row r="2844" spans="1:7">
      <c r="A2844" s="57">
        <f>INDEX('4月'!$A$1:$E$301,ROW()-$B$14+2,1)</f>
        <v>0</v>
      </c>
      <c r="B2844" s="55" t="str">
        <f>INDEX('4月'!$A$1:$E$301,ROW()-$B$14+2,2)&amp;IF(INDEX('4月'!$A$1:$E$301,ROW()-$B$14+2,3)="","","／"&amp;INDEX('4月'!$A$1:$E$301,ROW()-$B$14+2,3))</f>
        <v/>
      </c>
      <c r="C2844" s="57">
        <f>INDEX('4月'!$A$1:$E$301,ROW()-$B$14+2,4)</f>
        <v>0</v>
      </c>
      <c r="D2844" s="64">
        <f>INDEX('4月'!$A$1:$E$301,ROW()-$B$14+2,5)</f>
        <v>0</v>
      </c>
      <c r="E2844" s="65">
        <f>DATE(設定・集計!$B$2,INT(A2844/100),A2844-INT(A2844/100)*100)</f>
        <v>43799</v>
      </c>
      <c r="F2844" t="str">
        <f t="shared" si="88"/>
        <v/>
      </c>
      <c r="G2844" t="str">
        <f t="shared" si="87"/>
        <v/>
      </c>
    </row>
    <row r="2845" spans="1:7">
      <c r="A2845" s="57">
        <f>INDEX('4月'!$A$1:$E$301,ROW()-$B$14+2,1)</f>
        <v>0</v>
      </c>
      <c r="B2845" s="55" t="str">
        <f>INDEX('4月'!$A$1:$E$301,ROW()-$B$14+2,2)&amp;IF(INDEX('4月'!$A$1:$E$301,ROW()-$B$14+2,3)="","","／"&amp;INDEX('4月'!$A$1:$E$301,ROW()-$B$14+2,3))</f>
        <v/>
      </c>
      <c r="C2845" s="57">
        <f>INDEX('4月'!$A$1:$E$301,ROW()-$B$14+2,4)</f>
        <v>0</v>
      </c>
      <c r="D2845" s="64">
        <f>INDEX('4月'!$A$1:$E$301,ROW()-$B$14+2,5)</f>
        <v>0</v>
      </c>
      <c r="E2845" s="65">
        <f>DATE(設定・集計!$B$2,INT(A2845/100),A2845-INT(A2845/100)*100)</f>
        <v>43799</v>
      </c>
      <c r="F2845" t="str">
        <f t="shared" si="88"/>
        <v/>
      </c>
      <c r="G2845" t="str">
        <f t="shared" si="87"/>
        <v/>
      </c>
    </row>
    <row r="2846" spans="1:7">
      <c r="A2846" s="57">
        <f>INDEX('4月'!$A$1:$E$301,ROW()-$B$14+2,1)</f>
        <v>0</v>
      </c>
      <c r="B2846" s="55" t="str">
        <f>INDEX('4月'!$A$1:$E$301,ROW()-$B$14+2,2)&amp;IF(INDEX('4月'!$A$1:$E$301,ROW()-$B$14+2,3)="","","／"&amp;INDEX('4月'!$A$1:$E$301,ROW()-$B$14+2,3))</f>
        <v/>
      </c>
      <c r="C2846" s="57">
        <f>INDEX('4月'!$A$1:$E$301,ROW()-$B$14+2,4)</f>
        <v>0</v>
      </c>
      <c r="D2846" s="64">
        <f>INDEX('4月'!$A$1:$E$301,ROW()-$B$14+2,5)</f>
        <v>0</v>
      </c>
      <c r="E2846" s="65">
        <f>DATE(設定・集計!$B$2,INT(A2846/100),A2846-INT(A2846/100)*100)</f>
        <v>43799</v>
      </c>
      <c r="F2846" t="str">
        <f t="shared" si="88"/>
        <v/>
      </c>
      <c r="G2846" t="str">
        <f t="shared" si="87"/>
        <v/>
      </c>
    </row>
    <row r="2847" spans="1:7">
      <c r="A2847" s="57">
        <f>INDEX('4月'!$A$1:$E$301,ROW()-$B$14+2,1)</f>
        <v>0</v>
      </c>
      <c r="B2847" s="55" t="str">
        <f>INDEX('4月'!$A$1:$E$301,ROW()-$B$14+2,2)&amp;IF(INDEX('4月'!$A$1:$E$301,ROW()-$B$14+2,3)="","","／"&amp;INDEX('4月'!$A$1:$E$301,ROW()-$B$14+2,3))</f>
        <v/>
      </c>
      <c r="C2847" s="57">
        <f>INDEX('4月'!$A$1:$E$301,ROW()-$B$14+2,4)</f>
        <v>0</v>
      </c>
      <c r="D2847" s="64">
        <f>INDEX('4月'!$A$1:$E$301,ROW()-$B$14+2,5)</f>
        <v>0</v>
      </c>
      <c r="E2847" s="65">
        <f>DATE(設定・集計!$B$2,INT(A2847/100),A2847-INT(A2847/100)*100)</f>
        <v>43799</v>
      </c>
      <c r="F2847" t="str">
        <f t="shared" si="88"/>
        <v/>
      </c>
      <c r="G2847" t="str">
        <f t="shared" si="87"/>
        <v/>
      </c>
    </row>
    <row r="2848" spans="1:7">
      <c r="A2848" s="57">
        <f>INDEX('4月'!$A$1:$E$301,ROW()-$B$14+2,1)</f>
        <v>0</v>
      </c>
      <c r="B2848" s="55" t="str">
        <f>INDEX('4月'!$A$1:$E$301,ROW()-$B$14+2,2)&amp;IF(INDEX('4月'!$A$1:$E$301,ROW()-$B$14+2,3)="","","／"&amp;INDEX('4月'!$A$1:$E$301,ROW()-$B$14+2,3))</f>
        <v/>
      </c>
      <c r="C2848" s="57">
        <f>INDEX('4月'!$A$1:$E$301,ROW()-$B$14+2,4)</f>
        <v>0</v>
      </c>
      <c r="D2848" s="64">
        <f>INDEX('4月'!$A$1:$E$301,ROW()-$B$14+2,5)</f>
        <v>0</v>
      </c>
      <c r="E2848" s="65">
        <f>DATE(設定・集計!$B$2,INT(A2848/100),A2848-INT(A2848/100)*100)</f>
        <v>43799</v>
      </c>
      <c r="F2848" t="str">
        <f t="shared" si="88"/>
        <v/>
      </c>
      <c r="G2848" t="str">
        <f t="shared" si="87"/>
        <v/>
      </c>
    </row>
    <row r="2849" spans="1:7">
      <c r="A2849" s="57">
        <f>INDEX('4月'!$A$1:$E$301,ROW()-$B$14+2,1)</f>
        <v>0</v>
      </c>
      <c r="B2849" s="55" t="str">
        <f>INDEX('4月'!$A$1:$E$301,ROW()-$B$14+2,2)&amp;IF(INDEX('4月'!$A$1:$E$301,ROW()-$B$14+2,3)="","","／"&amp;INDEX('4月'!$A$1:$E$301,ROW()-$B$14+2,3))</f>
        <v/>
      </c>
      <c r="C2849" s="57">
        <f>INDEX('4月'!$A$1:$E$301,ROW()-$B$14+2,4)</f>
        <v>0</v>
      </c>
      <c r="D2849" s="64">
        <f>INDEX('4月'!$A$1:$E$301,ROW()-$B$14+2,5)</f>
        <v>0</v>
      </c>
      <c r="E2849" s="65">
        <f>DATE(設定・集計!$B$2,INT(A2849/100),A2849-INT(A2849/100)*100)</f>
        <v>43799</v>
      </c>
      <c r="F2849" t="str">
        <f t="shared" si="88"/>
        <v/>
      </c>
      <c r="G2849" t="str">
        <f t="shared" si="87"/>
        <v/>
      </c>
    </row>
    <row r="2850" spans="1:7">
      <c r="A2850" s="57">
        <f>INDEX('4月'!$A$1:$E$301,ROW()-$B$14+2,1)</f>
        <v>0</v>
      </c>
      <c r="B2850" s="55" t="str">
        <f>INDEX('4月'!$A$1:$E$301,ROW()-$B$14+2,2)&amp;IF(INDEX('4月'!$A$1:$E$301,ROW()-$B$14+2,3)="","","／"&amp;INDEX('4月'!$A$1:$E$301,ROW()-$B$14+2,3))</f>
        <v/>
      </c>
      <c r="C2850" s="57">
        <f>INDEX('4月'!$A$1:$E$301,ROW()-$B$14+2,4)</f>
        <v>0</v>
      </c>
      <c r="D2850" s="64">
        <f>INDEX('4月'!$A$1:$E$301,ROW()-$B$14+2,5)</f>
        <v>0</v>
      </c>
      <c r="E2850" s="65">
        <f>DATE(設定・集計!$B$2,INT(A2850/100),A2850-INT(A2850/100)*100)</f>
        <v>43799</v>
      </c>
      <c r="F2850" t="str">
        <f t="shared" si="88"/>
        <v/>
      </c>
      <c r="G2850" t="str">
        <f t="shared" si="87"/>
        <v/>
      </c>
    </row>
    <row r="2851" spans="1:7">
      <c r="A2851" s="57">
        <f>INDEX('4月'!$A$1:$E$301,ROW()-$B$14+2,1)</f>
        <v>0</v>
      </c>
      <c r="B2851" s="55" t="str">
        <f>INDEX('4月'!$A$1:$E$301,ROW()-$B$14+2,2)&amp;IF(INDEX('4月'!$A$1:$E$301,ROW()-$B$14+2,3)="","","／"&amp;INDEX('4月'!$A$1:$E$301,ROW()-$B$14+2,3))</f>
        <v/>
      </c>
      <c r="C2851" s="57">
        <f>INDEX('4月'!$A$1:$E$301,ROW()-$B$14+2,4)</f>
        <v>0</v>
      </c>
      <c r="D2851" s="64">
        <f>INDEX('4月'!$A$1:$E$301,ROW()-$B$14+2,5)</f>
        <v>0</v>
      </c>
      <c r="E2851" s="65">
        <f>DATE(設定・集計!$B$2,INT(A2851/100),A2851-INT(A2851/100)*100)</f>
        <v>43799</v>
      </c>
      <c r="F2851" t="str">
        <f t="shared" si="88"/>
        <v/>
      </c>
      <c r="G2851" t="str">
        <f t="shared" si="87"/>
        <v/>
      </c>
    </row>
    <row r="2852" spans="1:7">
      <c r="A2852" s="57">
        <f>INDEX('4月'!$A$1:$E$301,ROW()-$B$14+2,1)</f>
        <v>0</v>
      </c>
      <c r="B2852" s="55" t="str">
        <f>INDEX('4月'!$A$1:$E$301,ROW()-$B$14+2,2)&amp;IF(INDEX('4月'!$A$1:$E$301,ROW()-$B$14+2,3)="","","／"&amp;INDEX('4月'!$A$1:$E$301,ROW()-$B$14+2,3))</f>
        <v/>
      </c>
      <c r="C2852" s="57">
        <f>INDEX('4月'!$A$1:$E$301,ROW()-$B$14+2,4)</f>
        <v>0</v>
      </c>
      <c r="D2852" s="64">
        <f>INDEX('4月'!$A$1:$E$301,ROW()-$B$14+2,5)</f>
        <v>0</v>
      </c>
      <c r="E2852" s="65">
        <f>DATE(設定・集計!$B$2,INT(A2852/100),A2852-INT(A2852/100)*100)</f>
        <v>43799</v>
      </c>
      <c r="F2852" t="str">
        <f t="shared" si="88"/>
        <v/>
      </c>
      <c r="G2852" t="str">
        <f t="shared" si="87"/>
        <v/>
      </c>
    </row>
    <row r="2853" spans="1:7">
      <c r="A2853" s="57">
        <f>INDEX('4月'!$A$1:$E$301,ROW()-$B$14+2,1)</f>
        <v>0</v>
      </c>
      <c r="B2853" s="55" t="str">
        <f>INDEX('4月'!$A$1:$E$301,ROW()-$B$14+2,2)&amp;IF(INDEX('4月'!$A$1:$E$301,ROW()-$B$14+2,3)="","","／"&amp;INDEX('4月'!$A$1:$E$301,ROW()-$B$14+2,3))</f>
        <v/>
      </c>
      <c r="C2853" s="57">
        <f>INDEX('4月'!$A$1:$E$301,ROW()-$B$14+2,4)</f>
        <v>0</v>
      </c>
      <c r="D2853" s="64">
        <f>INDEX('4月'!$A$1:$E$301,ROW()-$B$14+2,5)</f>
        <v>0</v>
      </c>
      <c r="E2853" s="65">
        <f>DATE(設定・集計!$B$2,INT(A2853/100),A2853-INT(A2853/100)*100)</f>
        <v>43799</v>
      </c>
      <c r="F2853" t="str">
        <f t="shared" si="88"/>
        <v/>
      </c>
      <c r="G2853" t="str">
        <f t="shared" si="87"/>
        <v/>
      </c>
    </row>
    <row r="2854" spans="1:7">
      <c r="A2854" s="57">
        <f>INDEX('4月'!$A$1:$E$301,ROW()-$B$14+2,1)</f>
        <v>0</v>
      </c>
      <c r="B2854" s="55" t="str">
        <f>INDEX('4月'!$A$1:$E$301,ROW()-$B$14+2,2)&amp;IF(INDEX('4月'!$A$1:$E$301,ROW()-$B$14+2,3)="","","／"&amp;INDEX('4月'!$A$1:$E$301,ROW()-$B$14+2,3))</f>
        <v/>
      </c>
      <c r="C2854" s="57">
        <f>INDEX('4月'!$A$1:$E$301,ROW()-$B$14+2,4)</f>
        <v>0</v>
      </c>
      <c r="D2854" s="64">
        <f>INDEX('4月'!$A$1:$E$301,ROW()-$B$14+2,5)</f>
        <v>0</v>
      </c>
      <c r="E2854" s="65">
        <f>DATE(設定・集計!$B$2,INT(A2854/100),A2854-INT(A2854/100)*100)</f>
        <v>43799</v>
      </c>
      <c r="F2854" t="str">
        <f t="shared" si="88"/>
        <v/>
      </c>
      <c r="G2854" t="str">
        <f t="shared" si="87"/>
        <v/>
      </c>
    </row>
    <row r="2855" spans="1:7">
      <c r="A2855" s="57">
        <f>INDEX('4月'!$A$1:$E$301,ROW()-$B$14+2,1)</f>
        <v>0</v>
      </c>
      <c r="B2855" s="55" t="str">
        <f>INDEX('4月'!$A$1:$E$301,ROW()-$B$14+2,2)&amp;IF(INDEX('4月'!$A$1:$E$301,ROW()-$B$14+2,3)="","","／"&amp;INDEX('4月'!$A$1:$E$301,ROW()-$B$14+2,3))</f>
        <v/>
      </c>
      <c r="C2855" s="57">
        <f>INDEX('4月'!$A$1:$E$301,ROW()-$B$14+2,4)</f>
        <v>0</v>
      </c>
      <c r="D2855" s="64">
        <f>INDEX('4月'!$A$1:$E$301,ROW()-$B$14+2,5)</f>
        <v>0</v>
      </c>
      <c r="E2855" s="65">
        <f>DATE(設定・集計!$B$2,INT(A2855/100),A2855-INT(A2855/100)*100)</f>
        <v>43799</v>
      </c>
      <c r="F2855" t="str">
        <f t="shared" si="88"/>
        <v/>
      </c>
      <c r="G2855" t="str">
        <f t="shared" si="87"/>
        <v/>
      </c>
    </row>
    <row r="2856" spans="1:7">
      <c r="A2856" s="57">
        <f>INDEX('4月'!$A$1:$E$301,ROW()-$B$14+2,1)</f>
        <v>0</v>
      </c>
      <c r="B2856" s="55" t="str">
        <f>INDEX('4月'!$A$1:$E$301,ROW()-$B$14+2,2)&amp;IF(INDEX('4月'!$A$1:$E$301,ROW()-$B$14+2,3)="","","／"&amp;INDEX('4月'!$A$1:$E$301,ROW()-$B$14+2,3))</f>
        <v/>
      </c>
      <c r="C2856" s="57">
        <f>INDEX('4月'!$A$1:$E$301,ROW()-$B$14+2,4)</f>
        <v>0</v>
      </c>
      <c r="D2856" s="64">
        <f>INDEX('4月'!$A$1:$E$301,ROW()-$B$14+2,5)</f>
        <v>0</v>
      </c>
      <c r="E2856" s="65">
        <f>DATE(設定・集計!$B$2,INT(A2856/100),A2856-INT(A2856/100)*100)</f>
        <v>43799</v>
      </c>
      <c r="F2856" t="str">
        <f t="shared" si="88"/>
        <v/>
      </c>
      <c r="G2856" t="str">
        <f t="shared" si="87"/>
        <v/>
      </c>
    </row>
    <row r="2857" spans="1:7">
      <c r="A2857" s="57">
        <f>INDEX('4月'!$A$1:$E$301,ROW()-$B$14+2,1)</f>
        <v>0</v>
      </c>
      <c r="B2857" s="55" t="str">
        <f>INDEX('4月'!$A$1:$E$301,ROW()-$B$14+2,2)&amp;IF(INDEX('4月'!$A$1:$E$301,ROW()-$B$14+2,3)="","","／"&amp;INDEX('4月'!$A$1:$E$301,ROW()-$B$14+2,3))</f>
        <v/>
      </c>
      <c r="C2857" s="57">
        <f>INDEX('4月'!$A$1:$E$301,ROW()-$B$14+2,4)</f>
        <v>0</v>
      </c>
      <c r="D2857" s="64">
        <f>INDEX('4月'!$A$1:$E$301,ROW()-$B$14+2,5)</f>
        <v>0</v>
      </c>
      <c r="E2857" s="65">
        <f>DATE(設定・集計!$B$2,INT(A2857/100),A2857-INT(A2857/100)*100)</f>
        <v>43799</v>
      </c>
      <c r="F2857" t="str">
        <f t="shared" si="88"/>
        <v/>
      </c>
      <c r="G2857" t="str">
        <f t="shared" si="87"/>
        <v/>
      </c>
    </row>
    <row r="2858" spans="1:7">
      <c r="A2858" s="57">
        <f>INDEX('4月'!$A$1:$E$301,ROW()-$B$14+2,1)</f>
        <v>0</v>
      </c>
      <c r="B2858" s="55" t="str">
        <f>INDEX('4月'!$A$1:$E$301,ROW()-$B$14+2,2)&amp;IF(INDEX('4月'!$A$1:$E$301,ROW()-$B$14+2,3)="","","／"&amp;INDEX('4月'!$A$1:$E$301,ROW()-$B$14+2,3))</f>
        <v/>
      </c>
      <c r="C2858" s="57">
        <f>INDEX('4月'!$A$1:$E$301,ROW()-$B$14+2,4)</f>
        <v>0</v>
      </c>
      <c r="D2858" s="64">
        <f>INDEX('4月'!$A$1:$E$301,ROW()-$B$14+2,5)</f>
        <v>0</v>
      </c>
      <c r="E2858" s="65">
        <f>DATE(設定・集計!$B$2,INT(A2858/100),A2858-INT(A2858/100)*100)</f>
        <v>43799</v>
      </c>
      <c r="F2858" t="str">
        <f t="shared" si="88"/>
        <v/>
      </c>
      <c r="G2858" t="str">
        <f t="shared" si="87"/>
        <v/>
      </c>
    </row>
    <row r="2859" spans="1:7">
      <c r="A2859" s="57">
        <f>INDEX('4月'!$A$1:$E$301,ROW()-$B$14+2,1)</f>
        <v>0</v>
      </c>
      <c r="B2859" s="55" t="str">
        <f>INDEX('4月'!$A$1:$E$301,ROW()-$B$14+2,2)&amp;IF(INDEX('4月'!$A$1:$E$301,ROW()-$B$14+2,3)="","","／"&amp;INDEX('4月'!$A$1:$E$301,ROW()-$B$14+2,3))</f>
        <v/>
      </c>
      <c r="C2859" s="57">
        <f>INDEX('4月'!$A$1:$E$301,ROW()-$B$14+2,4)</f>
        <v>0</v>
      </c>
      <c r="D2859" s="64">
        <f>INDEX('4月'!$A$1:$E$301,ROW()-$B$14+2,5)</f>
        <v>0</v>
      </c>
      <c r="E2859" s="65">
        <f>DATE(設定・集計!$B$2,INT(A2859/100),A2859-INT(A2859/100)*100)</f>
        <v>43799</v>
      </c>
      <c r="F2859" t="str">
        <f t="shared" si="88"/>
        <v/>
      </c>
      <c r="G2859" t="str">
        <f t="shared" si="87"/>
        <v/>
      </c>
    </row>
    <row r="2860" spans="1:7">
      <c r="A2860" s="57">
        <f>INDEX('4月'!$A$1:$E$301,ROW()-$B$14+2,1)</f>
        <v>0</v>
      </c>
      <c r="B2860" s="55" t="str">
        <f>INDEX('4月'!$A$1:$E$301,ROW()-$B$14+2,2)&amp;IF(INDEX('4月'!$A$1:$E$301,ROW()-$B$14+2,3)="","","／"&amp;INDEX('4月'!$A$1:$E$301,ROW()-$B$14+2,3))</f>
        <v/>
      </c>
      <c r="C2860" s="57">
        <f>INDEX('4月'!$A$1:$E$301,ROW()-$B$14+2,4)</f>
        <v>0</v>
      </c>
      <c r="D2860" s="64">
        <f>INDEX('4月'!$A$1:$E$301,ROW()-$B$14+2,5)</f>
        <v>0</v>
      </c>
      <c r="E2860" s="65">
        <f>DATE(設定・集計!$B$2,INT(A2860/100),A2860-INT(A2860/100)*100)</f>
        <v>43799</v>
      </c>
      <c r="F2860" t="str">
        <f t="shared" si="88"/>
        <v/>
      </c>
      <c r="G2860" t="str">
        <f t="shared" si="87"/>
        <v/>
      </c>
    </row>
    <row r="2861" spans="1:7">
      <c r="A2861" s="57">
        <f>INDEX('4月'!$A$1:$E$301,ROW()-$B$14+2,1)</f>
        <v>0</v>
      </c>
      <c r="B2861" s="55" t="str">
        <f>INDEX('4月'!$A$1:$E$301,ROW()-$B$14+2,2)&amp;IF(INDEX('4月'!$A$1:$E$301,ROW()-$B$14+2,3)="","","／"&amp;INDEX('4月'!$A$1:$E$301,ROW()-$B$14+2,3))</f>
        <v/>
      </c>
      <c r="C2861" s="57">
        <f>INDEX('4月'!$A$1:$E$301,ROW()-$B$14+2,4)</f>
        <v>0</v>
      </c>
      <c r="D2861" s="64">
        <f>INDEX('4月'!$A$1:$E$301,ROW()-$B$14+2,5)</f>
        <v>0</v>
      </c>
      <c r="E2861" s="65">
        <f>DATE(設定・集計!$B$2,INT(A2861/100),A2861-INT(A2861/100)*100)</f>
        <v>43799</v>
      </c>
      <c r="F2861" t="str">
        <f t="shared" si="88"/>
        <v/>
      </c>
      <c r="G2861" t="str">
        <f t="shared" si="87"/>
        <v/>
      </c>
    </row>
    <row r="2862" spans="1:7">
      <c r="A2862" s="57">
        <f>INDEX('4月'!$A$1:$E$301,ROW()-$B$14+2,1)</f>
        <v>0</v>
      </c>
      <c r="B2862" s="55" t="str">
        <f>INDEX('4月'!$A$1:$E$301,ROW()-$B$14+2,2)&amp;IF(INDEX('4月'!$A$1:$E$301,ROW()-$B$14+2,3)="","","／"&amp;INDEX('4月'!$A$1:$E$301,ROW()-$B$14+2,3))</f>
        <v/>
      </c>
      <c r="C2862" s="57">
        <f>INDEX('4月'!$A$1:$E$301,ROW()-$B$14+2,4)</f>
        <v>0</v>
      </c>
      <c r="D2862" s="64">
        <f>INDEX('4月'!$A$1:$E$301,ROW()-$B$14+2,5)</f>
        <v>0</v>
      </c>
      <c r="E2862" s="65">
        <f>DATE(設定・集計!$B$2,INT(A2862/100),A2862-INT(A2862/100)*100)</f>
        <v>43799</v>
      </c>
      <c r="F2862" t="str">
        <f t="shared" si="88"/>
        <v/>
      </c>
      <c r="G2862" t="str">
        <f t="shared" si="87"/>
        <v/>
      </c>
    </row>
    <row r="2863" spans="1:7">
      <c r="A2863" s="57">
        <f>INDEX('4月'!$A$1:$E$301,ROW()-$B$14+2,1)</f>
        <v>0</v>
      </c>
      <c r="B2863" s="55" t="str">
        <f>INDEX('4月'!$A$1:$E$301,ROW()-$B$14+2,2)&amp;IF(INDEX('4月'!$A$1:$E$301,ROW()-$B$14+2,3)="","","／"&amp;INDEX('4月'!$A$1:$E$301,ROW()-$B$14+2,3))</f>
        <v/>
      </c>
      <c r="C2863" s="57">
        <f>INDEX('4月'!$A$1:$E$301,ROW()-$B$14+2,4)</f>
        <v>0</v>
      </c>
      <c r="D2863" s="64">
        <f>INDEX('4月'!$A$1:$E$301,ROW()-$B$14+2,5)</f>
        <v>0</v>
      </c>
      <c r="E2863" s="65">
        <f>DATE(設定・集計!$B$2,INT(A2863/100),A2863-INT(A2863/100)*100)</f>
        <v>43799</v>
      </c>
      <c r="F2863" t="str">
        <f t="shared" si="88"/>
        <v/>
      </c>
      <c r="G2863" t="str">
        <f t="shared" ref="G2863:G2926" si="89">IF(F2863="","",RANK(F2863,$F$46:$F$6000,1))</f>
        <v/>
      </c>
    </row>
    <row r="2864" spans="1:7">
      <c r="A2864" s="57">
        <f>INDEX('4月'!$A$1:$E$301,ROW()-$B$14+2,1)</f>
        <v>0</v>
      </c>
      <c r="B2864" s="55" t="str">
        <f>INDEX('4月'!$A$1:$E$301,ROW()-$B$14+2,2)&amp;IF(INDEX('4月'!$A$1:$E$301,ROW()-$B$14+2,3)="","","／"&amp;INDEX('4月'!$A$1:$E$301,ROW()-$B$14+2,3))</f>
        <v/>
      </c>
      <c r="C2864" s="57">
        <f>INDEX('4月'!$A$1:$E$301,ROW()-$B$14+2,4)</f>
        <v>0</v>
      </c>
      <c r="D2864" s="64">
        <f>INDEX('4月'!$A$1:$E$301,ROW()-$B$14+2,5)</f>
        <v>0</v>
      </c>
      <c r="E2864" s="65">
        <f>DATE(設定・集計!$B$2,INT(A2864/100),A2864-INT(A2864/100)*100)</f>
        <v>43799</v>
      </c>
      <c r="F2864" t="str">
        <f t="shared" si="88"/>
        <v/>
      </c>
      <c r="G2864" t="str">
        <f t="shared" si="89"/>
        <v/>
      </c>
    </row>
    <row r="2865" spans="1:7">
      <c r="A2865" s="57">
        <f>INDEX('4月'!$A$1:$E$301,ROW()-$B$14+2,1)</f>
        <v>0</v>
      </c>
      <c r="B2865" s="55" t="str">
        <f>INDEX('4月'!$A$1:$E$301,ROW()-$B$14+2,2)&amp;IF(INDEX('4月'!$A$1:$E$301,ROW()-$B$14+2,3)="","","／"&amp;INDEX('4月'!$A$1:$E$301,ROW()-$B$14+2,3))</f>
        <v/>
      </c>
      <c r="C2865" s="57">
        <f>INDEX('4月'!$A$1:$E$301,ROW()-$B$14+2,4)</f>
        <v>0</v>
      </c>
      <c r="D2865" s="64">
        <f>INDEX('4月'!$A$1:$E$301,ROW()-$B$14+2,5)</f>
        <v>0</v>
      </c>
      <c r="E2865" s="65">
        <f>DATE(設定・集計!$B$2,INT(A2865/100),A2865-INT(A2865/100)*100)</f>
        <v>43799</v>
      </c>
      <c r="F2865" t="str">
        <f t="shared" si="88"/>
        <v/>
      </c>
      <c r="G2865" t="str">
        <f t="shared" si="89"/>
        <v/>
      </c>
    </row>
    <row r="2866" spans="1:7">
      <c r="A2866" s="57">
        <f>INDEX('4月'!$A$1:$E$301,ROW()-$B$14+2,1)</f>
        <v>0</v>
      </c>
      <c r="B2866" s="55" t="str">
        <f>INDEX('4月'!$A$1:$E$301,ROW()-$B$14+2,2)&amp;IF(INDEX('4月'!$A$1:$E$301,ROW()-$B$14+2,3)="","","／"&amp;INDEX('4月'!$A$1:$E$301,ROW()-$B$14+2,3))</f>
        <v/>
      </c>
      <c r="C2866" s="57">
        <f>INDEX('4月'!$A$1:$E$301,ROW()-$B$14+2,4)</f>
        <v>0</v>
      </c>
      <c r="D2866" s="64">
        <f>INDEX('4月'!$A$1:$E$301,ROW()-$B$14+2,5)</f>
        <v>0</v>
      </c>
      <c r="E2866" s="65">
        <f>DATE(設定・集計!$B$2,INT(A2866/100),A2866-INT(A2866/100)*100)</f>
        <v>43799</v>
      </c>
      <c r="F2866" t="str">
        <f t="shared" si="88"/>
        <v/>
      </c>
      <c r="G2866" t="str">
        <f t="shared" si="89"/>
        <v/>
      </c>
    </row>
    <row r="2867" spans="1:7">
      <c r="A2867" s="57">
        <f>INDEX('4月'!$A$1:$E$301,ROW()-$B$14+2,1)</f>
        <v>0</v>
      </c>
      <c r="B2867" s="55" t="str">
        <f>INDEX('4月'!$A$1:$E$301,ROW()-$B$14+2,2)&amp;IF(INDEX('4月'!$A$1:$E$301,ROW()-$B$14+2,3)="","","／"&amp;INDEX('4月'!$A$1:$E$301,ROW()-$B$14+2,3))</f>
        <v/>
      </c>
      <c r="C2867" s="57">
        <f>INDEX('4月'!$A$1:$E$301,ROW()-$B$14+2,4)</f>
        <v>0</v>
      </c>
      <c r="D2867" s="64">
        <f>INDEX('4月'!$A$1:$E$301,ROW()-$B$14+2,5)</f>
        <v>0</v>
      </c>
      <c r="E2867" s="65">
        <f>DATE(設定・集計!$B$2,INT(A2867/100),A2867-INT(A2867/100)*100)</f>
        <v>43799</v>
      </c>
      <c r="F2867" t="str">
        <f t="shared" si="88"/>
        <v/>
      </c>
      <c r="G2867" t="str">
        <f t="shared" si="89"/>
        <v/>
      </c>
    </row>
    <row r="2868" spans="1:7">
      <c r="A2868" s="57">
        <f>INDEX('4月'!$A$1:$E$301,ROW()-$B$14+2,1)</f>
        <v>0</v>
      </c>
      <c r="B2868" s="55" t="str">
        <f>INDEX('4月'!$A$1:$E$301,ROW()-$B$14+2,2)&amp;IF(INDEX('4月'!$A$1:$E$301,ROW()-$B$14+2,3)="","","／"&amp;INDEX('4月'!$A$1:$E$301,ROW()-$B$14+2,3))</f>
        <v/>
      </c>
      <c r="C2868" s="57">
        <f>INDEX('4月'!$A$1:$E$301,ROW()-$B$14+2,4)</f>
        <v>0</v>
      </c>
      <c r="D2868" s="64">
        <f>INDEX('4月'!$A$1:$E$301,ROW()-$B$14+2,5)</f>
        <v>0</v>
      </c>
      <c r="E2868" s="65">
        <f>DATE(設定・集計!$B$2,INT(A2868/100),A2868-INT(A2868/100)*100)</f>
        <v>43799</v>
      </c>
      <c r="F2868" t="str">
        <f t="shared" si="88"/>
        <v/>
      </c>
      <c r="G2868" t="str">
        <f t="shared" si="89"/>
        <v/>
      </c>
    </row>
    <row r="2869" spans="1:7">
      <c r="A2869" s="57">
        <f>INDEX('4月'!$A$1:$E$301,ROW()-$B$14+2,1)</f>
        <v>0</v>
      </c>
      <c r="B2869" s="55" t="str">
        <f>INDEX('4月'!$A$1:$E$301,ROW()-$B$14+2,2)&amp;IF(INDEX('4月'!$A$1:$E$301,ROW()-$B$14+2,3)="","","／"&amp;INDEX('4月'!$A$1:$E$301,ROW()-$B$14+2,3))</f>
        <v/>
      </c>
      <c r="C2869" s="57">
        <f>INDEX('4月'!$A$1:$E$301,ROW()-$B$14+2,4)</f>
        <v>0</v>
      </c>
      <c r="D2869" s="64">
        <f>INDEX('4月'!$A$1:$E$301,ROW()-$B$14+2,5)</f>
        <v>0</v>
      </c>
      <c r="E2869" s="65">
        <f>DATE(設定・集計!$B$2,INT(A2869/100),A2869-INT(A2869/100)*100)</f>
        <v>43799</v>
      </c>
      <c r="F2869" t="str">
        <f t="shared" si="88"/>
        <v/>
      </c>
      <c r="G2869" t="str">
        <f t="shared" si="89"/>
        <v/>
      </c>
    </row>
    <row r="2870" spans="1:7">
      <c r="A2870" s="57">
        <f>INDEX('4月'!$A$1:$E$301,ROW()-$B$14+2,1)</f>
        <v>0</v>
      </c>
      <c r="B2870" s="55" t="str">
        <f>INDEX('4月'!$A$1:$E$301,ROW()-$B$14+2,2)&amp;IF(INDEX('4月'!$A$1:$E$301,ROW()-$B$14+2,3)="","","／"&amp;INDEX('4月'!$A$1:$E$301,ROW()-$B$14+2,3))</f>
        <v/>
      </c>
      <c r="C2870" s="57">
        <f>INDEX('4月'!$A$1:$E$301,ROW()-$B$14+2,4)</f>
        <v>0</v>
      </c>
      <c r="D2870" s="64">
        <f>INDEX('4月'!$A$1:$E$301,ROW()-$B$14+2,5)</f>
        <v>0</v>
      </c>
      <c r="E2870" s="65">
        <f>DATE(設定・集計!$B$2,INT(A2870/100),A2870-INT(A2870/100)*100)</f>
        <v>43799</v>
      </c>
      <c r="F2870" t="str">
        <f t="shared" si="88"/>
        <v/>
      </c>
      <c r="G2870" t="str">
        <f t="shared" si="89"/>
        <v/>
      </c>
    </row>
    <row r="2871" spans="1:7">
      <c r="A2871" s="57">
        <f>INDEX('4月'!$A$1:$E$301,ROW()-$B$14+2,1)</f>
        <v>0</v>
      </c>
      <c r="B2871" s="55" t="str">
        <f>INDEX('4月'!$A$1:$E$301,ROW()-$B$14+2,2)&amp;IF(INDEX('4月'!$A$1:$E$301,ROW()-$B$14+2,3)="","","／"&amp;INDEX('4月'!$A$1:$E$301,ROW()-$B$14+2,3))</f>
        <v/>
      </c>
      <c r="C2871" s="57">
        <f>INDEX('4月'!$A$1:$E$301,ROW()-$B$14+2,4)</f>
        <v>0</v>
      </c>
      <c r="D2871" s="64">
        <f>INDEX('4月'!$A$1:$E$301,ROW()-$B$14+2,5)</f>
        <v>0</v>
      </c>
      <c r="E2871" s="65">
        <f>DATE(設定・集計!$B$2,INT(A2871/100),A2871-INT(A2871/100)*100)</f>
        <v>43799</v>
      </c>
      <c r="F2871" t="str">
        <f t="shared" si="88"/>
        <v/>
      </c>
      <c r="G2871" t="str">
        <f t="shared" si="89"/>
        <v/>
      </c>
    </row>
    <row r="2872" spans="1:7">
      <c r="A2872" s="57">
        <f>INDEX('4月'!$A$1:$E$301,ROW()-$B$14+2,1)</f>
        <v>0</v>
      </c>
      <c r="B2872" s="55" t="str">
        <f>INDEX('4月'!$A$1:$E$301,ROW()-$B$14+2,2)&amp;IF(INDEX('4月'!$A$1:$E$301,ROW()-$B$14+2,3)="","","／"&amp;INDEX('4月'!$A$1:$E$301,ROW()-$B$14+2,3))</f>
        <v/>
      </c>
      <c r="C2872" s="57">
        <f>INDEX('4月'!$A$1:$E$301,ROW()-$B$14+2,4)</f>
        <v>0</v>
      </c>
      <c r="D2872" s="64">
        <f>INDEX('4月'!$A$1:$E$301,ROW()-$B$14+2,5)</f>
        <v>0</v>
      </c>
      <c r="E2872" s="65">
        <f>DATE(設定・集計!$B$2,INT(A2872/100),A2872-INT(A2872/100)*100)</f>
        <v>43799</v>
      </c>
      <c r="F2872" t="str">
        <f t="shared" si="88"/>
        <v/>
      </c>
      <c r="G2872" t="str">
        <f t="shared" si="89"/>
        <v/>
      </c>
    </row>
    <row r="2873" spans="1:7">
      <c r="A2873" s="57">
        <f>INDEX('4月'!$A$1:$E$301,ROW()-$B$14+2,1)</f>
        <v>0</v>
      </c>
      <c r="B2873" s="55" t="str">
        <f>INDEX('4月'!$A$1:$E$301,ROW()-$B$14+2,2)&amp;IF(INDEX('4月'!$A$1:$E$301,ROW()-$B$14+2,3)="","","／"&amp;INDEX('4月'!$A$1:$E$301,ROW()-$B$14+2,3))</f>
        <v/>
      </c>
      <c r="C2873" s="57">
        <f>INDEX('4月'!$A$1:$E$301,ROW()-$B$14+2,4)</f>
        <v>0</v>
      </c>
      <c r="D2873" s="64">
        <f>INDEX('4月'!$A$1:$E$301,ROW()-$B$14+2,5)</f>
        <v>0</v>
      </c>
      <c r="E2873" s="65">
        <f>DATE(設定・集計!$B$2,INT(A2873/100),A2873-INT(A2873/100)*100)</f>
        <v>43799</v>
      </c>
      <c r="F2873" t="str">
        <f t="shared" si="88"/>
        <v/>
      </c>
      <c r="G2873" t="str">
        <f t="shared" si="89"/>
        <v/>
      </c>
    </row>
    <row r="2874" spans="1:7">
      <c r="A2874" s="57">
        <f>INDEX('4月'!$A$1:$E$301,ROW()-$B$14+2,1)</f>
        <v>0</v>
      </c>
      <c r="B2874" s="55" t="str">
        <f>INDEX('4月'!$A$1:$E$301,ROW()-$B$14+2,2)&amp;IF(INDEX('4月'!$A$1:$E$301,ROW()-$B$14+2,3)="","","／"&amp;INDEX('4月'!$A$1:$E$301,ROW()-$B$14+2,3))</f>
        <v/>
      </c>
      <c r="C2874" s="57">
        <f>INDEX('4月'!$A$1:$E$301,ROW()-$B$14+2,4)</f>
        <v>0</v>
      </c>
      <c r="D2874" s="64">
        <f>INDEX('4月'!$A$1:$E$301,ROW()-$B$14+2,5)</f>
        <v>0</v>
      </c>
      <c r="E2874" s="65">
        <f>DATE(設定・集計!$B$2,INT(A2874/100),A2874-INT(A2874/100)*100)</f>
        <v>43799</v>
      </c>
      <c r="F2874" t="str">
        <f t="shared" si="88"/>
        <v/>
      </c>
      <c r="G2874" t="str">
        <f t="shared" si="89"/>
        <v/>
      </c>
    </row>
    <row r="2875" spans="1:7">
      <c r="A2875" s="57">
        <f>INDEX('4月'!$A$1:$E$301,ROW()-$B$14+2,1)</f>
        <v>0</v>
      </c>
      <c r="B2875" s="55" t="str">
        <f>INDEX('4月'!$A$1:$E$301,ROW()-$B$14+2,2)&amp;IF(INDEX('4月'!$A$1:$E$301,ROW()-$B$14+2,3)="","","／"&amp;INDEX('4月'!$A$1:$E$301,ROW()-$B$14+2,3))</f>
        <v/>
      </c>
      <c r="C2875" s="57">
        <f>INDEX('4月'!$A$1:$E$301,ROW()-$B$14+2,4)</f>
        <v>0</v>
      </c>
      <c r="D2875" s="64">
        <f>INDEX('4月'!$A$1:$E$301,ROW()-$B$14+2,5)</f>
        <v>0</v>
      </c>
      <c r="E2875" s="65">
        <f>DATE(設定・集計!$B$2,INT(A2875/100),A2875-INT(A2875/100)*100)</f>
        <v>43799</v>
      </c>
      <c r="F2875" t="str">
        <f t="shared" ref="F2875:F2938" si="90">IF(A2875=0,"",A2875*10000+ROW())</f>
        <v/>
      </c>
      <c r="G2875" t="str">
        <f t="shared" si="89"/>
        <v/>
      </c>
    </row>
    <row r="2876" spans="1:7">
      <c r="A2876" s="57">
        <f>INDEX('4月'!$A$1:$E$301,ROW()-$B$14+2,1)</f>
        <v>0</v>
      </c>
      <c r="B2876" s="55" t="str">
        <f>INDEX('4月'!$A$1:$E$301,ROW()-$B$14+2,2)&amp;IF(INDEX('4月'!$A$1:$E$301,ROW()-$B$14+2,3)="","","／"&amp;INDEX('4月'!$A$1:$E$301,ROW()-$B$14+2,3))</f>
        <v/>
      </c>
      <c r="C2876" s="57">
        <f>INDEX('4月'!$A$1:$E$301,ROW()-$B$14+2,4)</f>
        <v>0</v>
      </c>
      <c r="D2876" s="64">
        <f>INDEX('4月'!$A$1:$E$301,ROW()-$B$14+2,5)</f>
        <v>0</v>
      </c>
      <c r="E2876" s="65">
        <f>DATE(設定・集計!$B$2,INT(A2876/100),A2876-INT(A2876/100)*100)</f>
        <v>43799</v>
      </c>
      <c r="F2876" t="str">
        <f t="shared" si="90"/>
        <v/>
      </c>
      <c r="G2876" t="str">
        <f t="shared" si="89"/>
        <v/>
      </c>
    </row>
    <row r="2877" spans="1:7">
      <c r="A2877" s="57">
        <f>INDEX('4月'!$A$1:$E$301,ROW()-$B$14+2,1)</f>
        <v>0</v>
      </c>
      <c r="B2877" s="55" t="str">
        <f>INDEX('4月'!$A$1:$E$301,ROW()-$B$14+2,2)&amp;IF(INDEX('4月'!$A$1:$E$301,ROW()-$B$14+2,3)="","","／"&amp;INDEX('4月'!$A$1:$E$301,ROW()-$B$14+2,3))</f>
        <v/>
      </c>
      <c r="C2877" s="57">
        <f>INDEX('4月'!$A$1:$E$301,ROW()-$B$14+2,4)</f>
        <v>0</v>
      </c>
      <c r="D2877" s="64">
        <f>INDEX('4月'!$A$1:$E$301,ROW()-$B$14+2,5)</f>
        <v>0</v>
      </c>
      <c r="E2877" s="65">
        <f>DATE(設定・集計!$B$2,INT(A2877/100),A2877-INT(A2877/100)*100)</f>
        <v>43799</v>
      </c>
      <c r="F2877" t="str">
        <f t="shared" si="90"/>
        <v/>
      </c>
      <c r="G2877" t="str">
        <f t="shared" si="89"/>
        <v/>
      </c>
    </row>
    <row r="2878" spans="1:7">
      <c r="A2878" s="57">
        <f>INDEX('4月'!$A$1:$E$301,ROW()-$B$14+2,1)</f>
        <v>0</v>
      </c>
      <c r="B2878" s="55" t="str">
        <f>INDEX('4月'!$A$1:$E$301,ROW()-$B$14+2,2)&amp;IF(INDEX('4月'!$A$1:$E$301,ROW()-$B$14+2,3)="","","／"&amp;INDEX('4月'!$A$1:$E$301,ROW()-$B$14+2,3))</f>
        <v/>
      </c>
      <c r="C2878" s="57">
        <f>INDEX('4月'!$A$1:$E$301,ROW()-$B$14+2,4)</f>
        <v>0</v>
      </c>
      <c r="D2878" s="64">
        <f>INDEX('4月'!$A$1:$E$301,ROW()-$B$14+2,5)</f>
        <v>0</v>
      </c>
      <c r="E2878" s="65">
        <f>DATE(設定・集計!$B$2,INT(A2878/100),A2878-INT(A2878/100)*100)</f>
        <v>43799</v>
      </c>
      <c r="F2878" t="str">
        <f t="shared" si="90"/>
        <v/>
      </c>
      <c r="G2878" t="str">
        <f t="shared" si="89"/>
        <v/>
      </c>
    </row>
    <row r="2879" spans="1:7">
      <c r="A2879" s="57">
        <f>INDEX('4月'!$A$1:$E$301,ROW()-$B$14+2,1)</f>
        <v>0</v>
      </c>
      <c r="B2879" s="55" t="str">
        <f>INDEX('4月'!$A$1:$E$301,ROW()-$B$14+2,2)&amp;IF(INDEX('4月'!$A$1:$E$301,ROW()-$B$14+2,3)="","","／"&amp;INDEX('4月'!$A$1:$E$301,ROW()-$B$14+2,3))</f>
        <v/>
      </c>
      <c r="C2879" s="57">
        <f>INDEX('4月'!$A$1:$E$301,ROW()-$B$14+2,4)</f>
        <v>0</v>
      </c>
      <c r="D2879" s="64">
        <f>INDEX('4月'!$A$1:$E$301,ROW()-$B$14+2,5)</f>
        <v>0</v>
      </c>
      <c r="E2879" s="65">
        <f>DATE(設定・集計!$B$2,INT(A2879/100),A2879-INT(A2879/100)*100)</f>
        <v>43799</v>
      </c>
      <c r="F2879" t="str">
        <f t="shared" si="90"/>
        <v/>
      </c>
      <c r="G2879" t="str">
        <f t="shared" si="89"/>
        <v/>
      </c>
    </row>
    <row r="2880" spans="1:7">
      <c r="A2880" s="57">
        <f>INDEX('4月'!$A$1:$E$301,ROW()-$B$14+2,1)</f>
        <v>0</v>
      </c>
      <c r="B2880" s="55" t="str">
        <f>INDEX('4月'!$A$1:$E$301,ROW()-$B$14+2,2)&amp;IF(INDEX('4月'!$A$1:$E$301,ROW()-$B$14+2,3)="","","／"&amp;INDEX('4月'!$A$1:$E$301,ROW()-$B$14+2,3))</f>
        <v/>
      </c>
      <c r="C2880" s="57">
        <f>INDEX('4月'!$A$1:$E$301,ROW()-$B$14+2,4)</f>
        <v>0</v>
      </c>
      <c r="D2880" s="64">
        <f>INDEX('4月'!$A$1:$E$301,ROW()-$B$14+2,5)</f>
        <v>0</v>
      </c>
      <c r="E2880" s="65">
        <f>DATE(設定・集計!$B$2,INT(A2880/100),A2880-INT(A2880/100)*100)</f>
        <v>43799</v>
      </c>
      <c r="F2880" t="str">
        <f t="shared" si="90"/>
        <v/>
      </c>
      <c r="G2880" t="str">
        <f t="shared" si="89"/>
        <v/>
      </c>
    </row>
    <row r="2881" spans="1:7">
      <c r="A2881" s="57">
        <f>INDEX('4月'!$A$1:$E$301,ROW()-$B$14+2,1)</f>
        <v>0</v>
      </c>
      <c r="B2881" s="55" t="str">
        <f>INDEX('4月'!$A$1:$E$301,ROW()-$B$14+2,2)&amp;IF(INDEX('4月'!$A$1:$E$301,ROW()-$B$14+2,3)="","","／"&amp;INDEX('4月'!$A$1:$E$301,ROW()-$B$14+2,3))</f>
        <v/>
      </c>
      <c r="C2881" s="57">
        <f>INDEX('4月'!$A$1:$E$301,ROW()-$B$14+2,4)</f>
        <v>0</v>
      </c>
      <c r="D2881" s="64">
        <f>INDEX('4月'!$A$1:$E$301,ROW()-$B$14+2,5)</f>
        <v>0</v>
      </c>
      <c r="E2881" s="65">
        <f>DATE(設定・集計!$B$2,INT(A2881/100),A2881-INT(A2881/100)*100)</f>
        <v>43799</v>
      </c>
      <c r="F2881" t="str">
        <f t="shared" si="90"/>
        <v/>
      </c>
      <c r="G2881" t="str">
        <f t="shared" si="89"/>
        <v/>
      </c>
    </row>
    <row r="2882" spans="1:7">
      <c r="A2882" s="57">
        <f>INDEX('4月'!$A$1:$E$301,ROW()-$B$14+2,1)</f>
        <v>0</v>
      </c>
      <c r="B2882" s="55" t="str">
        <f>INDEX('4月'!$A$1:$E$301,ROW()-$B$14+2,2)&amp;IF(INDEX('4月'!$A$1:$E$301,ROW()-$B$14+2,3)="","","／"&amp;INDEX('4月'!$A$1:$E$301,ROW()-$B$14+2,3))</f>
        <v/>
      </c>
      <c r="C2882" s="57">
        <f>INDEX('4月'!$A$1:$E$301,ROW()-$B$14+2,4)</f>
        <v>0</v>
      </c>
      <c r="D2882" s="64">
        <f>INDEX('4月'!$A$1:$E$301,ROW()-$B$14+2,5)</f>
        <v>0</v>
      </c>
      <c r="E2882" s="65">
        <f>DATE(設定・集計!$B$2,INT(A2882/100),A2882-INT(A2882/100)*100)</f>
        <v>43799</v>
      </c>
      <c r="F2882" t="str">
        <f t="shared" si="90"/>
        <v/>
      </c>
      <c r="G2882" t="str">
        <f t="shared" si="89"/>
        <v/>
      </c>
    </row>
    <row r="2883" spans="1:7">
      <c r="A2883" s="57">
        <f>INDEX('4月'!$A$1:$E$301,ROW()-$B$14+2,1)</f>
        <v>0</v>
      </c>
      <c r="B2883" s="55" t="str">
        <f>INDEX('4月'!$A$1:$E$301,ROW()-$B$14+2,2)&amp;IF(INDEX('4月'!$A$1:$E$301,ROW()-$B$14+2,3)="","","／"&amp;INDEX('4月'!$A$1:$E$301,ROW()-$B$14+2,3))</f>
        <v/>
      </c>
      <c r="C2883" s="57">
        <f>INDEX('4月'!$A$1:$E$301,ROW()-$B$14+2,4)</f>
        <v>0</v>
      </c>
      <c r="D2883" s="64">
        <f>INDEX('4月'!$A$1:$E$301,ROW()-$B$14+2,5)</f>
        <v>0</v>
      </c>
      <c r="E2883" s="65">
        <f>DATE(設定・集計!$B$2,INT(A2883/100),A2883-INT(A2883/100)*100)</f>
        <v>43799</v>
      </c>
      <c r="F2883" t="str">
        <f t="shared" si="90"/>
        <v/>
      </c>
      <c r="G2883" t="str">
        <f t="shared" si="89"/>
        <v/>
      </c>
    </row>
    <row r="2884" spans="1:7">
      <c r="A2884" s="57">
        <f>INDEX('4月'!$A$1:$E$301,ROW()-$B$14+2,1)</f>
        <v>0</v>
      </c>
      <c r="B2884" s="55" t="str">
        <f>INDEX('4月'!$A$1:$E$301,ROW()-$B$14+2,2)&amp;IF(INDEX('4月'!$A$1:$E$301,ROW()-$B$14+2,3)="","","／"&amp;INDEX('4月'!$A$1:$E$301,ROW()-$B$14+2,3))</f>
        <v/>
      </c>
      <c r="C2884" s="57">
        <f>INDEX('4月'!$A$1:$E$301,ROW()-$B$14+2,4)</f>
        <v>0</v>
      </c>
      <c r="D2884" s="64">
        <f>INDEX('4月'!$A$1:$E$301,ROW()-$B$14+2,5)</f>
        <v>0</v>
      </c>
      <c r="E2884" s="65">
        <f>DATE(設定・集計!$B$2,INT(A2884/100),A2884-INT(A2884/100)*100)</f>
        <v>43799</v>
      </c>
      <c r="F2884" t="str">
        <f t="shared" si="90"/>
        <v/>
      </c>
      <c r="G2884" t="str">
        <f t="shared" si="89"/>
        <v/>
      </c>
    </row>
    <row r="2885" spans="1:7">
      <c r="A2885" s="57">
        <f>INDEX('4月'!$A$1:$E$301,ROW()-$B$14+2,1)</f>
        <v>0</v>
      </c>
      <c r="B2885" s="55" t="str">
        <f>INDEX('4月'!$A$1:$E$301,ROW()-$B$14+2,2)&amp;IF(INDEX('4月'!$A$1:$E$301,ROW()-$B$14+2,3)="","","／"&amp;INDEX('4月'!$A$1:$E$301,ROW()-$B$14+2,3))</f>
        <v/>
      </c>
      <c r="C2885" s="57">
        <f>INDEX('4月'!$A$1:$E$301,ROW()-$B$14+2,4)</f>
        <v>0</v>
      </c>
      <c r="D2885" s="64">
        <f>INDEX('4月'!$A$1:$E$301,ROW()-$B$14+2,5)</f>
        <v>0</v>
      </c>
      <c r="E2885" s="65">
        <f>DATE(設定・集計!$B$2,INT(A2885/100),A2885-INT(A2885/100)*100)</f>
        <v>43799</v>
      </c>
      <c r="F2885" t="str">
        <f t="shared" si="90"/>
        <v/>
      </c>
      <c r="G2885" t="str">
        <f t="shared" si="89"/>
        <v/>
      </c>
    </row>
    <row r="2886" spans="1:7">
      <c r="A2886" s="57">
        <f>INDEX('4月'!$A$1:$E$301,ROW()-$B$14+2,1)</f>
        <v>0</v>
      </c>
      <c r="B2886" s="55" t="str">
        <f>INDEX('4月'!$A$1:$E$301,ROW()-$B$14+2,2)&amp;IF(INDEX('4月'!$A$1:$E$301,ROW()-$B$14+2,3)="","","／"&amp;INDEX('4月'!$A$1:$E$301,ROW()-$B$14+2,3))</f>
        <v/>
      </c>
      <c r="C2886" s="57">
        <f>INDEX('4月'!$A$1:$E$301,ROW()-$B$14+2,4)</f>
        <v>0</v>
      </c>
      <c r="D2886" s="64">
        <f>INDEX('4月'!$A$1:$E$301,ROW()-$B$14+2,5)</f>
        <v>0</v>
      </c>
      <c r="E2886" s="65">
        <f>DATE(設定・集計!$B$2,INT(A2886/100),A2886-INT(A2886/100)*100)</f>
        <v>43799</v>
      </c>
      <c r="F2886" t="str">
        <f t="shared" si="90"/>
        <v/>
      </c>
      <c r="G2886" t="str">
        <f t="shared" si="89"/>
        <v/>
      </c>
    </row>
    <row r="2887" spans="1:7">
      <c r="A2887" s="57">
        <f>INDEX('4月'!$A$1:$E$301,ROW()-$B$14+2,1)</f>
        <v>0</v>
      </c>
      <c r="B2887" s="55" t="str">
        <f>INDEX('4月'!$A$1:$E$301,ROW()-$B$14+2,2)&amp;IF(INDEX('4月'!$A$1:$E$301,ROW()-$B$14+2,3)="","","／"&amp;INDEX('4月'!$A$1:$E$301,ROW()-$B$14+2,3))</f>
        <v/>
      </c>
      <c r="C2887" s="57">
        <f>INDEX('4月'!$A$1:$E$301,ROW()-$B$14+2,4)</f>
        <v>0</v>
      </c>
      <c r="D2887" s="64">
        <f>INDEX('4月'!$A$1:$E$301,ROW()-$B$14+2,5)</f>
        <v>0</v>
      </c>
      <c r="E2887" s="65">
        <f>DATE(設定・集計!$B$2,INT(A2887/100),A2887-INT(A2887/100)*100)</f>
        <v>43799</v>
      </c>
      <c r="F2887" t="str">
        <f t="shared" si="90"/>
        <v/>
      </c>
      <c r="G2887" t="str">
        <f t="shared" si="89"/>
        <v/>
      </c>
    </row>
    <row r="2888" spans="1:7">
      <c r="A2888" s="57">
        <f>INDEX('4月'!$A$1:$E$301,ROW()-$B$14+2,1)</f>
        <v>0</v>
      </c>
      <c r="B2888" s="55" t="str">
        <f>INDEX('4月'!$A$1:$E$301,ROW()-$B$14+2,2)&amp;IF(INDEX('4月'!$A$1:$E$301,ROW()-$B$14+2,3)="","","／"&amp;INDEX('4月'!$A$1:$E$301,ROW()-$B$14+2,3))</f>
        <v/>
      </c>
      <c r="C2888" s="57">
        <f>INDEX('4月'!$A$1:$E$301,ROW()-$B$14+2,4)</f>
        <v>0</v>
      </c>
      <c r="D2888" s="64">
        <f>INDEX('4月'!$A$1:$E$301,ROW()-$B$14+2,5)</f>
        <v>0</v>
      </c>
      <c r="E2888" s="65">
        <f>DATE(設定・集計!$B$2,INT(A2888/100),A2888-INT(A2888/100)*100)</f>
        <v>43799</v>
      </c>
      <c r="F2888" t="str">
        <f t="shared" si="90"/>
        <v/>
      </c>
      <c r="G2888" t="str">
        <f t="shared" si="89"/>
        <v/>
      </c>
    </row>
    <row r="2889" spans="1:7">
      <c r="A2889" s="57">
        <f>INDEX('4月'!$A$1:$E$301,ROW()-$B$14+2,1)</f>
        <v>0</v>
      </c>
      <c r="B2889" s="55" t="str">
        <f>INDEX('4月'!$A$1:$E$301,ROW()-$B$14+2,2)&amp;IF(INDEX('4月'!$A$1:$E$301,ROW()-$B$14+2,3)="","","／"&amp;INDEX('4月'!$A$1:$E$301,ROW()-$B$14+2,3))</f>
        <v/>
      </c>
      <c r="C2889" s="57">
        <f>INDEX('4月'!$A$1:$E$301,ROW()-$B$14+2,4)</f>
        <v>0</v>
      </c>
      <c r="D2889" s="64">
        <f>INDEX('4月'!$A$1:$E$301,ROW()-$B$14+2,5)</f>
        <v>0</v>
      </c>
      <c r="E2889" s="65">
        <f>DATE(設定・集計!$B$2,INT(A2889/100),A2889-INT(A2889/100)*100)</f>
        <v>43799</v>
      </c>
      <c r="F2889" t="str">
        <f t="shared" si="90"/>
        <v/>
      </c>
      <c r="G2889" t="str">
        <f t="shared" si="89"/>
        <v/>
      </c>
    </row>
    <row r="2890" spans="1:7">
      <c r="A2890" s="57">
        <f>INDEX('4月'!$A$1:$E$301,ROW()-$B$14+2,1)</f>
        <v>0</v>
      </c>
      <c r="B2890" s="55" t="str">
        <f>INDEX('4月'!$A$1:$E$301,ROW()-$B$14+2,2)&amp;IF(INDEX('4月'!$A$1:$E$301,ROW()-$B$14+2,3)="","","／"&amp;INDEX('4月'!$A$1:$E$301,ROW()-$B$14+2,3))</f>
        <v/>
      </c>
      <c r="C2890" s="57">
        <f>INDEX('4月'!$A$1:$E$301,ROW()-$B$14+2,4)</f>
        <v>0</v>
      </c>
      <c r="D2890" s="64">
        <f>INDEX('4月'!$A$1:$E$301,ROW()-$B$14+2,5)</f>
        <v>0</v>
      </c>
      <c r="E2890" s="65">
        <f>DATE(設定・集計!$B$2,INT(A2890/100),A2890-INT(A2890/100)*100)</f>
        <v>43799</v>
      </c>
      <c r="F2890" t="str">
        <f t="shared" si="90"/>
        <v/>
      </c>
      <c r="G2890" t="str">
        <f t="shared" si="89"/>
        <v/>
      </c>
    </row>
    <row r="2891" spans="1:7">
      <c r="A2891" s="57">
        <f>INDEX('4月'!$A$1:$E$301,ROW()-$B$14+2,1)</f>
        <v>0</v>
      </c>
      <c r="B2891" s="55" t="str">
        <f>INDEX('4月'!$A$1:$E$301,ROW()-$B$14+2,2)&amp;IF(INDEX('4月'!$A$1:$E$301,ROW()-$B$14+2,3)="","","／"&amp;INDEX('4月'!$A$1:$E$301,ROW()-$B$14+2,3))</f>
        <v/>
      </c>
      <c r="C2891" s="57">
        <f>INDEX('4月'!$A$1:$E$301,ROW()-$B$14+2,4)</f>
        <v>0</v>
      </c>
      <c r="D2891" s="64">
        <f>INDEX('4月'!$A$1:$E$301,ROW()-$B$14+2,5)</f>
        <v>0</v>
      </c>
      <c r="E2891" s="65">
        <f>DATE(設定・集計!$B$2,INT(A2891/100),A2891-INT(A2891/100)*100)</f>
        <v>43799</v>
      </c>
      <c r="F2891" t="str">
        <f t="shared" si="90"/>
        <v/>
      </c>
      <c r="G2891" t="str">
        <f t="shared" si="89"/>
        <v/>
      </c>
    </row>
    <row r="2892" spans="1:7">
      <c r="A2892" s="57">
        <f>INDEX('4月'!$A$1:$E$301,ROW()-$B$14+2,1)</f>
        <v>0</v>
      </c>
      <c r="B2892" s="55" t="str">
        <f>INDEX('4月'!$A$1:$E$301,ROW()-$B$14+2,2)&amp;IF(INDEX('4月'!$A$1:$E$301,ROW()-$B$14+2,3)="","","／"&amp;INDEX('4月'!$A$1:$E$301,ROW()-$B$14+2,3))</f>
        <v/>
      </c>
      <c r="C2892" s="57">
        <f>INDEX('4月'!$A$1:$E$301,ROW()-$B$14+2,4)</f>
        <v>0</v>
      </c>
      <c r="D2892" s="64">
        <f>INDEX('4月'!$A$1:$E$301,ROW()-$B$14+2,5)</f>
        <v>0</v>
      </c>
      <c r="E2892" s="65">
        <f>DATE(設定・集計!$B$2,INT(A2892/100),A2892-INT(A2892/100)*100)</f>
        <v>43799</v>
      </c>
      <c r="F2892" t="str">
        <f t="shared" si="90"/>
        <v/>
      </c>
      <c r="G2892" t="str">
        <f t="shared" si="89"/>
        <v/>
      </c>
    </row>
    <row r="2893" spans="1:7">
      <c r="A2893" s="57">
        <f>INDEX('4月'!$A$1:$E$301,ROW()-$B$14+2,1)</f>
        <v>0</v>
      </c>
      <c r="B2893" s="55" t="str">
        <f>INDEX('4月'!$A$1:$E$301,ROW()-$B$14+2,2)&amp;IF(INDEX('4月'!$A$1:$E$301,ROW()-$B$14+2,3)="","","／"&amp;INDEX('4月'!$A$1:$E$301,ROW()-$B$14+2,3))</f>
        <v/>
      </c>
      <c r="C2893" s="57">
        <f>INDEX('4月'!$A$1:$E$301,ROW()-$B$14+2,4)</f>
        <v>0</v>
      </c>
      <c r="D2893" s="64">
        <f>INDEX('4月'!$A$1:$E$301,ROW()-$B$14+2,5)</f>
        <v>0</v>
      </c>
      <c r="E2893" s="65">
        <f>DATE(設定・集計!$B$2,INT(A2893/100),A2893-INT(A2893/100)*100)</f>
        <v>43799</v>
      </c>
      <c r="F2893" t="str">
        <f t="shared" si="90"/>
        <v/>
      </c>
      <c r="G2893" t="str">
        <f t="shared" si="89"/>
        <v/>
      </c>
    </row>
    <row r="2894" spans="1:7">
      <c r="A2894" s="57">
        <f>INDEX('4月'!$A$1:$E$301,ROW()-$B$14+2,1)</f>
        <v>0</v>
      </c>
      <c r="B2894" s="55" t="str">
        <f>INDEX('4月'!$A$1:$E$301,ROW()-$B$14+2,2)&amp;IF(INDEX('4月'!$A$1:$E$301,ROW()-$B$14+2,3)="","","／"&amp;INDEX('4月'!$A$1:$E$301,ROW()-$B$14+2,3))</f>
        <v/>
      </c>
      <c r="C2894" s="57">
        <f>INDEX('4月'!$A$1:$E$301,ROW()-$B$14+2,4)</f>
        <v>0</v>
      </c>
      <c r="D2894" s="64">
        <f>INDEX('4月'!$A$1:$E$301,ROW()-$B$14+2,5)</f>
        <v>0</v>
      </c>
      <c r="E2894" s="65">
        <f>DATE(設定・集計!$B$2,INT(A2894/100),A2894-INT(A2894/100)*100)</f>
        <v>43799</v>
      </c>
      <c r="F2894" t="str">
        <f t="shared" si="90"/>
        <v/>
      </c>
      <c r="G2894" t="str">
        <f t="shared" si="89"/>
        <v/>
      </c>
    </row>
    <row r="2895" spans="1:7">
      <c r="A2895" s="57">
        <f>INDEX('4月'!$A$1:$E$301,ROW()-$B$14+2,1)</f>
        <v>0</v>
      </c>
      <c r="B2895" s="55" t="str">
        <f>INDEX('4月'!$A$1:$E$301,ROW()-$B$14+2,2)&amp;IF(INDEX('4月'!$A$1:$E$301,ROW()-$B$14+2,3)="","","／"&amp;INDEX('4月'!$A$1:$E$301,ROW()-$B$14+2,3))</f>
        <v/>
      </c>
      <c r="C2895" s="57">
        <f>INDEX('4月'!$A$1:$E$301,ROW()-$B$14+2,4)</f>
        <v>0</v>
      </c>
      <c r="D2895" s="64">
        <f>INDEX('4月'!$A$1:$E$301,ROW()-$B$14+2,5)</f>
        <v>0</v>
      </c>
      <c r="E2895" s="65">
        <f>DATE(設定・集計!$B$2,INT(A2895/100),A2895-INT(A2895/100)*100)</f>
        <v>43799</v>
      </c>
      <c r="F2895" t="str">
        <f t="shared" si="90"/>
        <v/>
      </c>
      <c r="G2895" t="str">
        <f t="shared" si="89"/>
        <v/>
      </c>
    </row>
    <row r="2896" spans="1:7">
      <c r="A2896" s="57">
        <f>INDEX('4月'!$A$1:$E$301,ROW()-$B$14+2,1)</f>
        <v>0</v>
      </c>
      <c r="B2896" s="55" t="str">
        <f>INDEX('4月'!$A$1:$E$301,ROW()-$B$14+2,2)&amp;IF(INDEX('4月'!$A$1:$E$301,ROW()-$B$14+2,3)="","","／"&amp;INDEX('4月'!$A$1:$E$301,ROW()-$B$14+2,3))</f>
        <v/>
      </c>
      <c r="C2896" s="57">
        <f>INDEX('4月'!$A$1:$E$301,ROW()-$B$14+2,4)</f>
        <v>0</v>
      </c>
      <c r="D2896" s="64">
        <f>INDEX('4月'!$A$1:$E$301,ROW()-$B$14+2,5)</f>
        <v>0</v>
      </c>
      <c r="E2896" s="65">
        <f>DATE(設定・集計!$B$2,INT(A2896/100),A2896-INT(A2896/100)*100)</f>
        <v>43799</v>
      </c>
      <c r="F2896" t="str">
        <f t="shared" si="90"/>
        <v/>
      </c>
      <c r="G2896" t="str">
        <f t="shared" si="89"/>
        <v/>
      </c>
    </row>
    <row r="2897" spans="1:7">
      <c r="A2897" s="57">
        <f>INDEX('4月'!$A$1:$E$301,ROW()-$B$14+2,1)</f>
        <v>0</v>
      </c>
      <c r="B2897" s="55" t="str">
        <f>INDEX('4月'!$A$1:$E$301,ROW()-$B$14+2,2)&amp;IF(INDEX('4月'!$A$1:$E$301,ROW()-$B$14+2,3)="","","／"&amp;INDEX('4月'!$A$1:$E$301,ROW()-$B$14+2,3))</f>
        <v/>
      </c>
      <c r="C2897" s="57">
        <f>INDEX('4月'!$A$1:$E$301,ROW()-$B$14+2,4)</f>
        <v>0</v>
      </c>
      <c r="D2897" s="64">
        <f>INDEX('4月'!$A$1:$E$301,ROW()-$B$14+2,5)</f>
        <v>0</v>
      </c>
      <c r="E2897" s="65">
        <f>DATE(設定・集計!$B$2,INT(A2897/100),A2897-INT(A2897/100)*100)</f>
        <v>43799</v>
      </c>
      <c r="F2897" t="str">
        <f t="shared" si="90"/>
        <v/>
      </c>
      <c r="G2897" t="str">
        <f t="shared" si="89"/>
        <v/>
      </c>
    </row>
    <row r="2898" spans="1:7">
      <c r="A2898" s="57">
        <f>INDEX('4月'!$A$1:$E$301,ROW()-$B$14+2,1)</f>
        <v>0</v>
      </c>
      <c r="B2898" s="55" t="str">
        <f>INDEX('4月'!$A$1:$E$301,ROW()-$B$14+2,2)&amp;IF(INDEX('4月'!$A$1:$E$301,ROW()-$B$14+2,3)="","","／"&amp;INDEX('4月'!$A$1:$E$301,ROW()-$B$14+2,3))</f>
        <v/>
      </c>
      <c r="C2898" s="57">
        <f>INDEX('4月'!$A$1:$E$301,ROW()-$B$14+2,4)</f>
        <v>0</v>
      </c>
      <c r="D2898" s="64">
        <f>INDEX('4月'!$A$1:$E$301,ROW()-$B$14+2,5)</f>
        <v>0</v>
      </c>
      <c r="E2898" s="65">
        <f>DATE(設定・集計!$B$2,INT(A2898/100),A2898-INT(A2898/100)*100)</f>
        <v>43799</v>
      </c>
      <c r="F2898" t="str">
        <f t="shared" si="90"/>
        <v/>
      </c>
      <c r="G2898" t="str">
        <f t="shared" si="89"/>
        <v/>
      </c>
    </row>
    <row r="2899" spans="1:7">
      <c r="A2899" s="57">
        <f>INDEX('4月'!$A$1:$E$301,ROW()-$B$14+2,1)</f>
        <v>0</v>
      </c>
      <c r="B2899" s="55" t="str">
        <f>INDEX('4月'!$A$1:$E$301,ROW()-$B$14+2,2)&amp;IF(INDEX('4月'!$A$1:$E$301,ROW()-$B$14+2,3)="","","／"&amp;INDEX('4月'!$A$1:$E$301,ROW()-$B$14+2,3))</f>
        <v/>
      </c>
      <c r="C2899" s="57">
        <f>INDEX('4月'!$A$1:$E$301,ROW()-$B$14+2,4)</f>
        <v>0</v>
      </c>
      <c r="D2899" s="64">
        <f>INDEX('4月'!$A$1:$E$301,ROW()-$B$14+2,5)</f>
        <v>0</v>
      </c>
      <c r="E2899" s="65">
        <f>DATE(設定・集計!$B$2,INT(A2899/100),A2899-INT(A2899/100)*100)</f>
        <v>43799</v>
      </c>
      <c r="F2899" t="str">
        <f t="shared" si="90"/>
        <v/>
      </c>
      <c r="G2899" t="str">
        <f t="shared" si="89"/>
        <v/>
      </c>
    </row>
    <row r="2900" spans="1:7">
      <c r="A2900" s="57">
        <f>INDEX('4月'!$A$1:$E$301,ROW()-$B$14+2,1)</f>
        <v>0</v>
      </c>
      <c r="B2900" s="55" t="str">
        <f>INDEX('4月'!$A$1:$E$301,ROW()-$B$14+2,2)&amp;IF(INDEX('4月'!$A$1:$E$301,ROW()-$B$14+2,3)="","","／"&amp;INDEX('4月'!$A$1:$E$301,ROW()-$B$14+2,3))</f>
        <v/>
      </c>
      <c r="C2900" s="57">
        <f>INDEX('4月'!$A$1:$E$301,ROW()-$B$14+2,4)</f>
        <v>0</v>
      </c>
      <c r="D2900" s="64">
        <f>INDEX('4月'!$A$1:$E$301,ROW()-$B$14+2,5)</f>
        <v>0</v>
      </c>
      <c r="E2900" s="65">
        <f>DATE(設定・集計!$B$2,INT(A2900/100),A2900-INT(A2900/100)*100)</f>
        <v>43799</v>
      </c>
      <c r="F2900" t="str">
        <f t="shared" si="90"/>
        <v/>
      </c>
      <c r="G2900" t="str">
        <f t="shared" si="89"/>
        <v/>
      </c>
    </row>
    <row r="2901" spans="1:7">
      <c r="A2901" s="57">
        <f>INDEX('4月'!$A$1:$E$301,ROW()-$B$14+2,1)</f>
        <v>0</v>
      </c>
      <c r="B2901" s="55" t="str">
        <f>INDEX('4月'!$A$1:$E$301,ROW()-$B$14+2,2)&amp;IF(INDEX('4月'!$A$1:$E$301,ROW()-$B$14+2,3)="","","／"&amp;INDEX('4月'!$A$1:$E$301,ROW()-$B$14+2,3))</f>
        <v/>
      </c>
      <c r="C2901" s="57">
        <f>INDEX('4月'!$A$1:$E$301,ROW()-$B$14+2,4)</f>
        <v>0</v>
      </c>
      <c r="D2901" s="64">
        <f>INDEX('4月'!$A$1:$E$301,ROW()-$B$14+2,5)</f>
        <v>0</v>
      </c>
      <c r="E2901" s="65">
        <f>DATE(設定・集計!$B$2,INT(A2901/100),A2901-INT(A2901/100)*100)</f>
        <v>43799</v>
      </c>
      <c r="F2901" t="str">
        <f t="shared" si="90"/>
        <v/>
      </c>
      <c r="G2901" t="str">
        <f t="shared" si="89"/>
        <v/>
      </c>
    </row>
    <row r="2902" spans="1:7">
      <c r="A2902" s="57">
        <f>INDEX('4月'!$A$1:$E$301,ROW()-$B$14+2,1)</f>
        <v>0</v>
      </c>
      <c r="B2902" s="55" t="str">
        <f>INDEX('4月'!$A$1:$E$301,ROW()-$B$14+2,2)&amp;IF(INDEX('4月'!$A$1:$E$301,ROW()-$B$14+2,3)="","","／"&amp;INDEX('4月'!$A$1:$E$301,ROW()-$B$14+2,3))</f>
        <v/>
      </c>
      <c r="C2902" s="57">
        <f>INDEX('4月'!$A$1:$E$301,ROW()-$B$14+2,4)</f>
        <v>0</v>
      </c>
      <c r="D2902" s="64">
        <f>INDEX('4月'!$A$1:$E$301,ROW()-$B$14+2,5)</f>
        <v>0</v>
      </c>
      <c r="E2902" s="65">
        <f>DATE(設定・集計!$B$2,INT(A2902/100),A2902-INT(A2902/100)*100)</f>
        <v>43799</v>
      </c>
      <c r="F2902" t="str">
        <f t="shared" si="90"/>
        <v/>
      </c>
      <c r="G2902" t="str">
        <f t="shared" si="89"/>
        <v/>
      </c>
    </row>
    <row r="2903" spans="1:7">
      <c r="A2903" s="57">
        <f>INDEX('4月'!$A$1:$E$301,ROW()-$B$14+2,1)</f>
        <v>0</v>
      </c>
      <c r="B2903" s="55" t="str">
        <f>INDEX('4月'!$A$1:$E$301,ROW()-$B$14+2,2)&amp;IF(INDEX('4月'!$A$1:$E$301,ROW()-$B$14+2,3)="","","／"&amp;INDEX('4月'!$A$1:$E$301,ROW()-$B$14+2,3))</f>
        <v/>
      </c>
      <c r="C2903" s="57">
        <f>INDEX('4月'!$A$1:$E$301,ROW()-$B$14+2,4)</f>
        <v>0</v>
      </c>
      <c r="D2903" s="64">
        <f>INDEX('4月'!$A$1:$E$301,ROW()-$B$14+2,5)</f>
        <v>0</v>
      </c>
      <c r="E2903" s="65">
        <f>DATE(設定・集計!$B$2,INT(A2903/100),A2903-INT(A2903/100)*100)</f>
        <v>43799</v>
      </c>
      <c r="F2903" t="str">
        <f t="shared" si="90"/>
        <v/>
      </c>
      <c r="G2903" t="str">
        <f t="shared" si="89"/>
        <v/>
      </c>
    </row>
    <row r="2904" spans="1:7">
      <c r="A2904" s="57">
        <f>INDEX('4月'!$A$1:$E$301,ROW()-$B$14+2,1)</f>
        <v>0</v>
      </c>
      <c r="B2904" s="55" t="str">
        <f>INDEX('4月'!$A$1:$E$301,ROW()-$B$14+2,2)&amp;IF(INDEX('4月'!$A$1:$E$301,ROW()-$B$14+2,3)="","","／"&amp;INDEX('4月'!$A$1:$E$301,ROW()-$B$14+2,3))</f>
        <v/>
      </c>
      <c r="C2904" s="57">
        <f>INDEX('4月'!$A$1:$E$301,ROW()-$B$14+2,4)</f>
        <v>0</v>
      </c>
      <c r="D2904" s="64">
        <f>INDEX('4月'!$A$1:$E$301,ROW()-$B$14+2,5)</f>
        <v>0</v>
      </c>
      <c r="E2904" s="65">
        <f>DATE(設定・集計!$B$2,INT(A2904/100),A2904-INT(A2904/100)*100)</f>
        <v>43799</v>
      </c>
      <c r="F2904" t="str">
        <f t="shared" si="90"/>
        <v/>
      </c>
      <c r="G2904" t="str">
        <f t="shared" si="89"/>
        <v/>
      </c>
    </row>
    <row r="2905" spans="1:7">
      <c r="A2905" s="57">
        <f>INDEX('4月'!$A$1:$E$301,ROW()-$B$14+2,1)</f>
        <v>0</v>
      </c>
      <c r="B2905" s="55" t="str">
        <f>INDEX('4月'!$A$1:$E$301,ROW()-$B$14+2,2)&amp;IF(INDEX('4月'!$A$1:$E$301,ROW()-$B$14+2,3)="","","／"&amp;INDEX('4月'!$A$1:$E$301,ROW()-$B$14+2,3))</f>
        <v/>
      </c>
      <c r="C2905" s="57">
        <f>INDEX('4月'!$A$1:$E$301,ROW()-$B$14+2,4)</f>
        <v>0</v>
      </c>
      <c r="D2905" s="64">
        <f>INDEX('4月'!$A$1:$E$301,ROW()-$B$14+2,5)</f>
        <v>0</v>
      </c>
      <c r="E2905" s="65">
        <f>DATE(設定・集計!$B$2,INT(A2905/100),A2905-INT(A2905/100)*100)</f>
        <v>43799</v>
      </c>
      <c r="F2905" t="str">
        <f t="shared" si="90"/>
        <v/>
      </c>
      <c r="G2905" t="str">
        <f t="shared" si="89"/>
        <v/>
      </c>
    </row>
    <row r="2906" spans="1:7">
      <c r="A2906" s="57">
        <f>INDEX('4月'!$A$1:$E$301,ROW()-$B$14+2,1)</f>
        <v>0</v>
      </c>
      <c r="B2906" s="55" t="str">
        <f>INDEX('4月'!$A$1:$E$301,ROW()-$B$14+2,2)&amp;IF(INDEX('4月'!$A$1:$E$301,ROW()-$B$14+2,3)="","","／"&amp;INDEX('4月'!$A$1:$E$301,ROW()-$B$14+2,3))</f>
        <v/>
      </c>
      <c r="C2906" s="57">
        <f>INDEX('4月'!$A$1:$E$301,ROW()-$B$14+2,4)</f>
        <v>0</v>
      </c>
      <c r="D2906" s="64">
        <f>INDEX('4月'!$A$1:$E$301,ROW()-$B$14+2,5)</f>
        <v>0</v>
      </c>
      <c r="E2906" s="65">
        <f>DATE(設定・集計!$B$2,INT(A2906/100),A2906-INT(A2906/100)*100)</f>
        <v>43799</v>
      </c>
      <c r="F2906" t="str">
        <f t="shared" si="90"/>
        <v/>
      </c>
      <c r="G2906" t="str">
        <f t="shared" si="89"/>
        <v/>
      </c>
    </row>
    <row r="2907" spans="1:7">
      <c r="A2907" s="57">
        <f>INDEX('4月'!$A$1:$E$301,ROW()-$B$14+2,1)</f>
        <v>0</v>
      </c>
      <c r="B2907" s="55" t="str">
        <f>INDEX('4月'!$A$1:$E$301,ROW()-$B$14+2,2)&amp;IF(INDEX('4月'!$A$1:$E$301,ROW()-$B$14+2,3)="","","／"&amp;INDEX('4月'!$A$1:$E$301,ROW()-$B$14+2,3))</f>
        <v/>
      </c>
      <c r="C2907" s="57">
        <f>INDEX('4月'!$A$1:$E$301,ROW()-$B$14+2,4)</f>
        <v>0</v>
      </c>
      <c r="D2907" s="64">
        <f>INDEX('4月'!$A$1:$E$301,ROW()-$B$14+2,5)</f>
        <v>0</v>
      </c>
      <c r="E2907" s="65">
        <f>DATE(設定・集計!$B$2,INT(A2907/100),A2907-INT(A2907/100)*100)</f>
        <v>43799</v>
      </c>
      <c r="F2907" t="str">
        <f t="shared" si="90"/>
        <v/>
      </c>
      <c r="G2907" t="str">
        <f t="shared" si="89"/>
        <v/>
      </c>
    </row>
    <row r="2908" spans="1:7">
      <c r="A2908" s="57">
        <f>INDEX('4月'!$A$1:$E$301,ROW()-$B$14+2,1)</f>
        <v>0</v>
      </c>
      <c r="B2908" s="55" t="str">
        <f>INDEX('4月'!$A$1:$E$301,ROW()-$B$14+2,2)&amp;IF(INDEX('4月'!$A$1:$E$301,ROW()-$B$14+2,3)="","","／"&amp;INDEX('4月'!$A$1:$E$301,ROW()-$B$14+2,3))</f>
        <v/>
      </c>
      <c r="C2908" s="57">
        <f>INDEX('4月'!$A$1:$E$301,ROW()-$B$14+2,4)</f>
        <v>0</v>
      </c>
      <c r="D2908" s="64">
        <f>INDEX('4月'!$A$1:$E$301,ROW()-$B$14+2,5)</f>
        <v>0</v>
      </c>
      <c r="E2908" s="65">
        <f>DATE(設定・集計!$B$2,INT(A2908/100),A2908-INT(A2908/100)*100)</f>
        <v>43799</v>
      </c>
      <c r="F2908" t="str">
        <f t="shared" si="90"/>
        <v/>
      </c>
      <c r="G2908" t="str">
        <f t="shared" si="89"/>
        <v/>
      </c>
    </row>
    <row r="2909" spans="1:7">
      <c r="A2909" s="57">
        <f>INDEX('4月'!$A$1:$E$301,ROW()-$B$14+2,1)</f>
        <v>0</v>
      </c>
      <c r="B2909" s="55" t="str">
        <f>INDEX('4月'!$A$1:$E$301,ROW()-$B$14+2,2)&amp;IF(INDEX('4月'!$A$1:$E$301,ROW()-$B$14+2,3)="","","／"&amp;INDEX('4月'!$A$1:$E$301,ROW()-$B$14+2,3))</f>
        <v/>
      </c>
      <c r="C2909" s="57">
        <f>INDEX('4月'!$A$1:$E$301,ROW()-$B$14+2,4)</f>
        <v>0</v>
      </c>
      <c r="D2909" s="64">
        <f>INDEX('4月'!$A$1:$E$301,ROW()-$B$14+2,5)</f>
        <v>0</v>
      </c>
      <c r="E2909" s="65">
        <f>DATE(設定・集計!$B$2,INT(A2909/100),A2909-INT(A2909/100)*100)</f>
        <v>43799</v>
      </c>
      <c r="F2909" t="str">
        <f t="shared" si="90"/>
        <v/>
      </c>
      <c r="G2909" t="str">
        <f t="shared" si="89"/>
        <v/>
      </c>
    </row>
    <row r="2910" spans="1:7">
      <c r="A2910" s="57">
        <f>INDEX('4月'!$A$1:$E$301,ROW()-$B$14+2,1)</f>
        <v>0</v>
      </c>
      <c r="B2910" s="55" t="str">
        <f>INDEX('4月'!$A$1:$E$301,ROW()-$B$14+2,2)&amp;IF(INDEX('4月'!$A$1:$E$301,ROW()-$B$14+2,3)="","","／"&amp;INDEX('4月'!$A$1:$E$301,ROW()-$B$14+2,3))</f>
        <v/>
      </c>
      <c r="C2910" s="57">
        <f>INDEX('4月'!$A$1:$E$301,ROW()-$B$14+2,4)</f>
        <v>0</v>
      </c>
      <c r="D2910" s="64">
        <f>INDEX('4月'!$A$1:$E$301,ROW()-$B$14+2,5)</f>
        <v>0</v>
      </c>
      <c r="E2910" s="65">
        <f>DATE(設定・集計!$B$2,INT(A2910/100),A2910-INT(A2910/100)*100)</f>
        <v>43799</v>
      </c>
      <c r="F2910" t="str">
        <f t="shared" si="90"/>
        <v/>
      </c>
      <c r="G2910" t="str">
        <f t="shared" si="89"/>
        <v/>
      </c>
    </row>
    <row r="2911" spans="1:7">
      <c r="A2911" s="57">
        <f>INDEX('4月'!$A$1:$E$301,ROW()-$B$14+2,1)</f>
        <v>0</v>
      </c>
      <c r="B2911" s="55" t="str">
        <f>INDEX('4月'!$A$1:$E$301,ROW()-$B$14+2,2)&amp;IF(INDEX('4月'!$A$1:$E$301,ROW()-$B$14+2,3)="","","／"&amp;INDEX('4月'!$A$1:$E$301,ROW()-$B$14+2,3))</f>
        <v/>
      </c>
      <c r="C2911" s="57">
        <f>INDEX('4月'!$A$1:$E$301,ROW()-$B$14+2,4)</f>
        <v>0</v>
      </c>
      <c r="D2911" s="64">
        <f>INDEX('4月'!$A$1:$E$301,ROW()-$B$14+2,5)</f>
        <v>0</v>
      </c>
      <c r="E2911" s="65">
        <f>DATE(設定・集計!$B$2,INT(A2911/100),A2911-INT(A2911/100)*100)</f>
        <v>43799</v>
      </c>
      <c r="F2911" t="str">
        <f t="shared" si="90"/>
        <v/>
      </c>
      <c r="G2911" t="str">
        <f t="shared" si="89"/>
        <v/>
      </c>
    </row>
    <row r="2912" spans="1:7">
      <c r="A2912" s="57">
        <f>INDEX('4月'!$A$1:$E$301,ROW()-$B$14+2,1)</f>
        <v>0</v>
      </c>
      <c r="B2912" s="55" t="str">
        <f>INDEX('4月'!$A$1:$E$301,ROW()-$B$14+2,2)&amp;IF(INDEX('4月'!$A$1:$E$301,ROW()-$B$14+2,3)="","","／"&amp;INDEX('4月'!$A$1:$E$301,ROW()-$B$14+2,3))</f>
        <v/>
      </c>
      <c r="C2912" s="57">
        <f>INDEX('4月'!$A$1:$E$301,ROW()-$B$14+2,4)</f>
        <v>0</v>
      </c>
      <c r="D2912" s="64">
        <f>INDEX('4月'!$A$1:$E$301,ROW()-$B$14+2,5)</f>
        <v>0</v>
      </c>
      <c r="E2912" s="65">
        <f>DATE(設定・集計!$B$2,INT(A2912/100),A2912-INT(A2912/100)*100)</f>
        <v>43799</v>
      </c>
      <c r="F2912" t="str">
        <f t="shared" si="90"/>
        <v/>
      </c>
      <c r="G2912" t="str">
        <f t="shared" si="89"/>
        <v/>
      </c>
    </row>
    <row r="2913" spans="1:7">
      <c r="A2913" s="57">
        <f>INDEX('4月'!$A$1:$E$301,ROW()-$B$14+2,1)</f>
        <v>0</v>
      </c>
      <c r="B2913" s="55" t="str">
        <f>INDEX('4月'!$A$1:$E$301,ROW()-$B$14+2,2)&amp;IF(INDEX('4月'!$A$1:$E$301,ROW()-$B$14+2,3)="","","／"&amp;INDEX('4月'!$A$1:$E$301,ROW()-$B$14+2,3))</f>
        <v/>
      </c>
      <c r="C2913" s="57">
        <f>INDEX('4月'!$A$1:$E$301,ROW()-$B$14+2,4)</f>
        <v>0</v>
      </c>
      <c r="D2913" s="64">
        <f>INDEX('4月'!$A$1:$E$301,ROW()-$B$14+2,5)</f>
        <v>0</v>
      </c>
      <c r="E2913" s="65">
        <f>DATE(設定・集計!$B$2,INT(A2913/100),A2913-INT(A2913/100)*100)</f>
        <v>43799</v>
      </c>
      <c r="F2913" t="str">
        <f t="shared" si="90"/>
        <v/>
      </c>
      <c r="G2913" t="str">
        <f t="shared" si="89"/>
        <v/>
      </c>
    </row>
    <row r="2914" spans="1:7">
      <c r="A2914" s="57">
        <f>INDEX('4月'!$A$1:$E$301,ROW()-$B$14+2,1)</f>
        <v>0</v>
      </c>
      <c r="B2914" s="55" t="str">
        <f>INDEX('4月'!$A$1:$E$301,ROW()-$B$14+2,2)&amp;IF(INDEX('4月'!$A$1:$E$301,ROW()-$B$14+2,3)="","","／"&amp;INDEX('4月'!$A$1:$E$301,ROW()-$B$14+2,3))</f>
        <v/>
      </c>
      <c r="C2914" s="57">
        <f>INDEX('4月'!$A$1:$E$301,ROW()-$B$14+2,4)</f>
        <v>0</v>
      </c>
      <c r="D2914" s="64">
        <f>INDEX('4月'!$A$1:$E$301,ROW()-$B$14+2,5)</f>
        <v>0</v>
      </c>
      <c r="E2914" s="65">
        <f>DATE(設定・集計!$B$2,INT(A2914/100),A2914-INT(A2914/100)*100)</f>
        <v>43799</v>
      </c>
      <c r="F2914" t="str">
        <f t="shared" si="90"/>
        <v/>
      </c>
      <c r="G2914" t="str">
        <f t="shared" si="89"/>
        <v/>
      </c>
    </row>
    <row r="2915" spans="1:7">
      <c r="A2915" s="57">
        <f>INDEX('4月'!$A$1:$E$301,ROW()-$B$14+2,1)</f>
        <v>0</v>
      </c>
      <c r="B2915" s="55" t="str">
        <f>INDEX('4月'!$A$1:$E$301,ROW()-$B$14+2,2)&amp;IF(INDEX('4月'!$A$1:$E$301,ROW()-$B$14+2,3)="","","／"&amp;INDEX('4月'!$A$1:$E$301,ROW()-$B$14+2,3))</f>
        <v/>
      </c>
      <c r="C2915" s="57">
        <f>INDEX('4月'!$A$1:$E$301,ROW()-$B$14+2,4)</f>
        <v>0</v>
      </c>
      <c r="D2915" s="64">
        <f>INDEX('4月'!$A$1:$E$301,ROW()-$B$14+2,5)</f>
        <v>0</v>
      </c>
      <c r="E2915" s="65">
        <f>DATE(設定・集計!$B$2,INT(A2915/100),A2915-INT(A2915/100)*100)</f>
        <v>43799</v>
      </c>
      <c r="F2915" t="str">
        <f t="shared" si="90"/>
        <v/>
      </c>
      <c r="G2915" t="str">
        <f t="shared" si="89"/>
        <v/>
      </c>
    </row>
    <row r="2916" spans="1:7">
      <c r="A2916" s="57">
        <f>INDEX('4月'!$A$1:$E$301,ROW()-$B$14+2,1)</f>
        <v>0</v>
      </c>
      <c r="B2916" s="55" t="str">
        <f>INDEX('4月'!$A$1:$E$301,ROW()-$B$14+2,2)&amp;IF(INDEX('4月'!$A$1:$E$301,ROW()-$B$14+2,3)="","","／"&amp;INDEX('4月'!$A$1:$E$301,ROW()-$B$14+2,3))</f>
        <v/>
      </c>
      <c r="C2916" s="57">
        <f>INDEX('4月'!$A$1:$E$301,ROW()-$B$14+2,4)</f>
        <v>0</v>
      </c>
      <c r="D2916" s="64">
        <f>INDEX('4月'!$A$1:$E$301,ROW()-$B$14+2,5)</f>
        <v>0</v>
      </c>
      <c r="E2916" s="65">
        <f>DATE(設定・集計!$B$2,INT(A2916/100),A2916-INT(A2916/100)*100)</f>
        <v>43799</v>
      </c>
      <c r="F2916" t="str">
        <f t="shared" si="90"/>
        <v/>
      </c>
      <c r="G2916" t="str">
        <f t="shared" si="89"/>
        <v/>
      </c>
    </row>
    <row r="2917" spans="1:7">
      <c r="A2917" s="57">
        <f>INDEX('4月'!$A$1:$E$301,ROW()-$B$14+2,1)</f>
        <v>0</v>
      </c>
      <c r="B2917" s="55" t="str">
        <f>INDEX('4月'!$A$1:$E$301,ROW()-$B$14+2,2)&amp;IF(INDEX('4月'!$A$1:$E$301,ROW()-$B$14+2,3)="","","／"&amp;INDEX('4月'!$A$1:$E$301,ROW()-$B$14+2,3))</f>
        <v/>
      </c>
      <c r="C2917" s="57">
        <f>INDEX('4月'!$A$1:$E$301,ROW()-$B$14+2,4)</f>
        <v>0</v>
      </c>
      <c r="D2917" s="64">
        <f>INDEX('4月'!$A$1:$E$301,ROW()-$B$14+2,5)</f>
        <v>0</v>
      </c>
      <c r="E2917" s="65">
        <f>DATE(設定・集計!$B$2,INT(A2917/100),A2917-INT(A2917/100)*100)</f>
        <v>43799</v>
      </c>
      <c r="F2917" t="str">
        <f t="shared" si="90"/>
        <v/>
      </c>
      <c r="G2917" t="str">
        <f t="shared" si="89"/>
        <v/>
      </c>
    </row>
    <row r="2918" spans="1:7">
      <c r="A2918" s="57">
        <f>INDEX('4月'!$A$1:$E$301,ROW()-$B$14+2,1)</f>
        <v>0</v>
      </c>
      <c r="B2918" s="55" t="str">
        <f>INDEX('4月'!$A$1:$E$301,ROW()-$B$14+2,2)&amp;IF(INDEX('4月'!$A$1:$E$301,ROW()-$B$14+2,3)="","","／"&amp;INDEX('4月'!$A$1:$E$301,ROW()-$B$14+2,3))</f>
        <v/>
      </c>
      <c r="C2918" s="57">
        <f>INDEX('4月'!$A$1:$E$301,ROW()-$B$14+2,4)</f>
        <v>0</v>
      </c>
      <c r="D2918" s="64">
        <f>INDEX('4月'!$A$1:$E$301,ROW()-$B$14+2,5)</f>
        <v>0</v>
      </c>
      <c r="E2918" s="65">
        <f>DATE(設定・集計!$B$2,INT(A2918/100),A2918-INT(A2918/100)*100)</f>
        <v>43799</v>
      </c>
      <c r="F2918" t="str">
        <f t="shared" si="90"/>
        <v/>
      </c>
      <c r="G2918" t="str">
        <f t="shared" si="89"/>
        <v/>
      </c>
    </row>
    <row r="2919" spans="1:7">
      <c r="A2919" s="57">
        <f>INDEX('4月'!$A$1:$E$301,ROW()-$B$14+2,1)</f>
        <v>0</v>
      </c>
      <c r="B2919" s="55" t="str">
        <f>INDEX('4月'!$A$1:$E$301,ROW()-$B$14+2,2)&amp;IF(INDEX('4月'!$A$1:$E$301,ROW()-$B$14+2,3)="","","／"&amp;INDEX('4月'!$A$1:$E$301,ROW()-$B$14+2,3))</f>
        <v/>
      </c>
      <c r="C2919" s="57">
        <f>INDEX('4月'!$A$1:$E$301,ROW()-$B$14+2,4)</f>
        <v>0</v>
      </c>
      <c r="D2919" s="64">
        <f>INDEX('4月'!$A$1:$E$301,ROW()-$B$14+2,5)</f>
        <v>0</v>
      </c>
      <c r="E2919" s="65">
        <f>DATE(設定・集計!$B$2,INT(A2919/100),A2919-INT(A2919/100)*100)</f>
        <v>43799</v>
      </c>
      <c r="F2919" t="str">
        <f t="shared" si="90"/>
        <v/>
      </c>
      <c r="G2919" t="str">
        <f t="shared" si="89"/>
        <v/>
      </c>
    </row>
    <row r="2920" spans="1:7">
      <c r="A2920" s="57">
        <f>INDEX('4月'!$A$1:$E$301,ROW()-$B$14+2,1)</f>
        <v>0</v>
      </c>
      <c r="B2920" s="55" t="str">
        <f>INDEX('4月'!$A$1:$E$301,ROW()-$B$14+2,2)&amp;IF(INDEX('4月'!$A$1:$E$301,ROW()-$B$14+2,3)="","","／"&amp;INDEX('4月'!$A$1:$E$301,ROW()-$B$14+2,3))</f>
        <v/>
      </c>
      <c r="C2920" s="57">
        <f>INDEX('4月'!$A$1:$E$301,ROW()-$B$14+2,4)</f>
        <v>0</v>
      </c>
      <c r="D2920" s="64">
        <f>INDEX('4月'!$A$1:$E$301,ROW()-$B$14+2,5)</f>
        <v>0</v>
      </c>
      <c r="E2920" s="65">
        <f>DATE(設定・集計!$B$2,INT(A2920/100),A2920-INT(A2920/100)*100)</f>
        <v>43799</v>
      </c>
      <c r="F2920" t="str">
        <f t="shared" si="90"/>
        <v/>
      </c>
      <c r="G2920" t="str">
        <f t="shared" si="89"/>
        <v/>
      </c>
    </row>
    <row r="2921" spans="1:7">
      <c r="A2921" s="57">
        <f>INDEX('4月'!$A$1:$E$301,ROW()-$B$14+2,1)</f>
        <v>0</v>
      </c>
      <c r="B2921" s="55" t="str">
        <f>INDEX('4月'!$A$1:$E$301,ROW()-$B$14+2,2)&amp;IF(INDEX('4月'!$A$1:$E$301,ROW()-$B$14+2,3)="","","／"&amp;INDEX('4月'!$A$1:$E$301,ROW()-$B$14+2,3))</f>
        <v/>
      </c>
      <c r="C2921" s="57">
        <f>INDEX('4月'!$A$1:$E$301,ROW()-$B$14+2,4)</f>
        <v>0</v>
      </c>
      <c r="D2921" s="64">
        <f>INDEX('4月'!$A$1:$E$301,ROW()-$B$14+2,5)</f>
        <v>0</v>
      </c>
      <c r="E2921" s="65">
        <f>DATE(設定・集計!$B$2,INT(A2921/100),A2921-INT(A2921/100)*100)</f>
        <v>43799</v>
      </c>
      <c r="F2921" t="str">
        <f t="shared" si="90"/>
        <v/>
      </c>
      <c r="G2921" t="str">
        <f t="shared" si="89"/>
        <v/>
      </c>
    </row>
    <row r="2922" spans="1:7">
      <c r="A2922" s="57">
        <f>INDEX('4月'!$A$1:$E$301,ROW()-$B$14+2,1)</f>
        <v>0</v>
      </c>
      <c r="B2922" s="55" t="str">
        <f>INDEX('4月'!$A$1:$E$301,ROW()-$B$14+2,2)&amp;IF(INDEX('4月'!$A$1:$E$301,ROW()-$B$14+2,3)="","","／"&amp;INDEX('4月'!$A$1:$E$301,ROW()-$B$14+2,3))</f>
        <v/>
      </c>
      <c r="C2922" s="57">
        <f>INDEX('4月'!$A$1:$E$301,ROW()-$B$14+2,4)</f>
        <v>0</v>
      </c>
      <c r="D2922" s="64">
        <f>INDEX('4月'!$A$1:$E$301,ROW()-$B$14+2,5)</f>
        <v>0</v>
      </c>
      <c r="E2922" s="65">
        <f>DATE(設定・集計!$B$2,INT(A2922/100),A2922-INT(A2922/100)*100)</f>
        <v>43799</v>
      </c>
      <c r="F2922" t="str">
        <f t="shared" si="90"/>
        <v/>
      </c>
      <c r="G2922" t="str">
        <f t="shared" si="89"/>
        <v/>
      </c>
    </row>
    <row r="2923" spans="1:7">
      <c r="A2923" s="57">
        <f>INDEX('4月'!$A$1:$E$301,ROW()-$B$14+2,1)</f>
        <v>0</v>
      </c>
      <c r="B2923" s="55" t="str">
        <f>INDEX('4月'!$A$1:$E$301,ROW()-$B$14+2,2)&amp;IF(INDEX('4月'!$A$1:$E$301,ROW()-$B$14+2,3)="","","／"&amp;INDEX('4月'!$A$1:$E$301,ROW()-$B$14+2,3))</f>
        <v/>
      </c>
      <c r="C2923" s="57">
        <f>INDEX('4月'!$A$1:$E$301,ROW()-$B$14+2,4)</f>
        <v>0</v>
      </c>
      <c r="D2923" s="64">
        <f>INDEX('4月'!$A$1:$E$301,ROW()-$B$14+2,5)</f>
        <v>0</v>
      </c>
      <c r="E2923" s="65">
        <f>DATE(設定・集計!$B$2,INT(A2923/100),A2923-INT(A2923/100)*100)</f>
        <v>43799</v>
      </c>
      <c r="F2923" t="str">
        <f t="shared" si="90"/>
        <v/>
      </c>
      <c r="G2923" t="str">
        <f t="shared" si="89"/>
        <v/>
      </c>
    </row>
    <row r="2924" spans="1:7">
      <c r="A2924" s="57">
        <f>INDEX('4月'!$A$1:$E$301,ROW()-$B$14+2,1)</f>
        <v>0</v>
      </c>
      <c r="B2924" s="55" t="str">
        <f>INDEX('4月'!$A$1:$E$301,ROW()-$B$14+2,2)&amp;IF(INDEX('4月'!$A$1:$E$301,ROW()-$B$14+2,3)="","","／"&amp;INDEX('4月'!$A$1:$E$301,ROW()-$B$14+2,3))</f>
        <v/>
      </c>
      <c r="C2924" s="57">
        <f>INDEX('4月'!$A$1:$E$301,ROW()-$B$14+2,4)</f>
        <v>0</v>
      </c>
      <c r="D2924" s="64">
        <f>INDEX('4月'!$A$1:$E$301,ROW()-$B$14+2,5)</f>
        <v>0</v>
      </c>
      <c r="E2924" s="65">
        <f>DATE(設定・集計!$B$2,INT(A2924/100),A2924-INT(A2924/100)*100)</f>
        <v>43799</v>
      </c>
      <c r="F2924" t="str">
        <f t="shared" si="90"/>
        <v/>
      </c>
      <c r="G2924" t="str">
        <f t="shared" si="89"/>
        <v/>
      </c>
    </row>
    <row r="2925" spans="1:7">
      <c r="A2925" s="57">
        <f>INDEX('4月'!$A$1:$E$301,ROW()-$B$14+2,1)</f>
        <v>0</v>
      </c>
      <c r="B2925" s="55" t="str">
        <f>INDEX('4月'!$A$1:$E$301,ROW()-$B$14+2,2)&amp;IF(INDEX('4月'!$A$1:$E$301,ROW()-$B$14+2,3)="","","／"&amp;INDEX('4月'!$A$1:$E$301,ROW()-$B$14+2,3))</f>
        <v/>
      </c>
      <c r="C2925" s="57">
        <f>INDEX('4月'!$A$1:$E$301,ROW()-$B$14+2,4)</f>
        <v>0</v>
      </c>
      <c r="D2925" s="64">
        <f>INDEX('4月'!$A$1:$E$301,ROW()-$B$14+2,5)</f>
        <v>0</v>
      </c>
      <c r="E2925" s="65">
        <f>DATE(設定・集計!$B$2,INT(A2925/100),A2925-INT(A2925/100)*100)</f>
        <v>43799</v>
      </c>
      <c r="F2925" t="str">
        <f t="shared" si="90"/>
        <v/>
      </c>
      <c r="G2925" t="str">
        <f t="shared" si="89"/>
        <v/>
      </c>
    </row>
    <row r="2926" spans="1:7">
      <c r="A2926" s="57">
        <f>INDEX('4月'!$A$1:$E$301,ROW()-$B$14+2,1)</f>
        <v>0</v>
      </c>
      <c r="B2926" s="55" t="str">
        <f>INDEX('4月'!$A$1:$E$301,ROW()-$B$14+2,2)&amp;IF(INDEX('4月'!$A$1:$E$301,ROW()-$B$14+2,3)="","","／"&amp;INDEX('4月'!$A$1:$E$301,ROW()-$B$14+2,3))</f>
        <v/>
      </c>
      <c r="C2926" s="57">
        <f>INDEX('4月'!$A$1:$E$301,ROW()-$B$14+2,4)</f>
        <v>0</v>
      </c>
      <c r="D2926" s="64">
        <f>INDEX('4月'!$A$1:$E$301,ROW()-$B$14+2,5)</f>
        <v>0</v>
      </c>
      <c r="E2926" s="65">
        <f>DATE(設定・集計!$B$2,INT(A2926/100),A2926-INT(A2926/100)*100)</f>
        <v>43799</v>
      </c>
      <c r="F2926" t="str">
        <f t="shared" si="90"/>
        <v/>
      </c>
      <c r="G2926" t="str">
        <f t="shared" si="89"/>
        <v/>
      </c>
    </row>
    <row r="2927" spans="1:7">
      <c r="A2927" s="57">
        <f>INDEX('4月'!$A$1:$E$301,ROW()-$B$14+2,1)</f>
        <v>0</v>
      </c>
      <c r="B2927" s="55" t="str">
        <f>INDEX('4月'!$A$1:$E$301,ROW()-$B$14+2,2)&amp;IF(INDEX('4月'!$A$1:$E$301,ROW()-$B$14+2,3)="","","／"&amp;INDEX('4月'!$A$1:$E$301,ROW()-$B$14+2,3))</f>
        <v/>
      </c>
      <c r="C2927" s="57">
        <f>INDEX('4月'!$A$1:$E$301,ROW()-$B$14+2,4)</f>
        <v>0</v>
      </c>
      <c r="D2927" s="64">
        <f>INDEX('4月'!$A$1:$E$301,ROW()-$B$14+2,5)</f>
        <v>0</v>
      </c>
      <c r="E2927" s="65">
        <f>DATE(設定・集計!$B$2,INT(A2927/100),A2927-INT(A2927/100)*100)</f>
        <v>43799</v>
      </c>
      <c r="F2927" t="str">
        <f t="shared" si="90"/>
        <v/>
      </c>
      <c r="G2927" t="str">
        <f t="shared" ref="G2927:G2990" si="91">IF(F2927="","",RANK(F2927,$F$46:$F$6000,1))</f>
        <v/>
      </c>
    </row>
    <row r="2928" spans="1:7">
      <c r="A2928" s="57">
        <f>INDEX('4月'!$A$1:$E$301,ROW()-$B$14+2,1)</f>
        <v>0</v>
      </c>
      <c r="B2928" s="55" t="str">
        <f>INDEX('4月'!$A$1:$E$301,ROW()-$B$14+2,2)&amp;IF(INDEX('4月'!$A$1:$E$301,ROW()-$B$14+2,3)="","","／"&amp;INDEX('4月'!$A$1:$E$301,ROW()-$B$14+2,3))</f>
        <v/>
      </c>
      <c r="C2928" s="57">
        <f>INDEX('4月'!$A$1:$E$301,ROW()-$B$14+2,4)</f>
        <v>0</v>
      </c>
      <c r="D2928" s="64">
        <f>INDEX('4月'!$A$1:$E$301,ROW()-$B$14+2,5)</f>
        <v>0</v>
      </c>
      <c r="E2928" s="65">
        <f>DATE(設定・集計!$B$2,INT(A2928/100),A2928-INT(A2928/100)*100)</f>
        <v>43799</v>
      </c>
      <c r="F2928" t="str">
        <f t="shared" si="90"/>
        <v/>
      </c>
      <c r="G2928" t="str">
        <f t="shared" si="91"/>
        <v/>
      </c>
    </row>
    <row r="2929" spans="1:7">
      <c r="A2929" s="57">
        <f>INDEX('4月'!$A$1:$E$301,ROW()-$B$14+2,1)</f>
        <v>0</v>
      </c>
      <c r="B2929" s="55" t="str">
        <f>INDEX('4月'!$A$1:$E$301,ROW()-$B$14+2,2)&amp;IF(INDEX('4月'!$A$1:$E$301,ROW()-$B$14+2,3)="","","／"&amp;INDEX('4月'!$A$1:$E$301,ROW()-$B$14+2,3))</f>
        <v/>
      </c>
      <c r="C2929" s="57">
        <f>INDEX('4月'!$A$1:$E$301,ROW()-$B$14+2,4)</f>
        <v>0</v>
      </c>
      <c r="D2929" s="64">
        <f>INDEX('4月'!$A$1:$E$301,ROW()-$B$14+2,5)</f>
        <v>0</v>
      </c>
      <c r="E2929" s="65">
        <f>DATE(設定・集計!$B$2,INT(A2929/100),A2929-INT(A2929/100)*100)</f>
        <v>43799</v>
      </c>
      <c r="F2929" t="str">
        <f t="shared" si="90"/>
        <v/>
      </c>
      <c r="G2929" t="str">
        <f t="shared" si="91"/>
        <v/>
      </c>
    </row>
    <row r="2930" spans="1:7">
      <c r="A2930" s="57">
        <f>INDEX('4月'!$A$1:$E$301,ROW()-$B$14+2,1)</f>
        <v>0</v>
      </c>
      <c r="B2930" s="55" t="str">
        <f>INDEX('4月'!$A$1:$E$301,ROW()-$B$14+2,2)&amp;IF(INDEX('4月'!$A$1:$E$301,ROW()-$B$14+2,3)="","","／"&amp;INDEX('4月'!$A$1:$E$301,ROW()-$B$14+2,3))</f>
        <v/>
      </c>
      <c r="C2930" s="57">
        <f>INDEX('4月'!$A$1:$E$301,ROW()-$B$14+2,4)</f>
        <v>0</v>
      </c>
      <c r="D2930" s="64">
        <f>INDEX('4月'!$A$1:$E$301,ROW()-$B$14+2,5)</f>
        <v>0</v>
      </c>
      <c r="E2930" s="65">
        <f>DATE(設定・集計!$B$2,INT(A2930/100),A2930-INT(A2930/100)*100)</f>
        <v>43799</v>
      </c>
      <c r="F2930" t="str">
        <f t="shared" si="90"/>
        <v/>
      </c>
      <c r="G2930" t="str">
        <f t="shared" si="91"/>
        <v/>
      </c>
    </row>
    <row r="2931" spans="1:7">
      <c r="A2931" s="57">
        <f>INDEX('4月'!$A$1:$E$301,ROW()-$B$14+2,1)</f>
        <v>0</v>
      </c>
      <c r="B2931" s="55" t="str">
        <f>INDEX('4月'!$A$1:$E$301,ROW()-$B$14+2,2)&amp;IF(INDEX('4月'!$A$1:$E$301,ROW()-$B$14+2,3)="","","／"&amp;INDEX('4月'!$A$1:$E$301,ROW()-$B$14+2,3))</f>
        <v/>
      </c>
      <c r="C2931" s="57">
        <f>INDEX('4月'!$A$1:$E$301,ROW()-$B$14+2,4)</f>
        <v>0</v>
      </c>
      <c r="D2931" s="64">
        <f>INDEX('4月'!$A$1:$E$301,ROW()-$B$14+2,5)</f>
        <v>0</v>
      </c>
      <c r="E2931" s="65">
        <f>DATE(設定・集計!$B$2,INT(A2931/100),A2931-INT(A2931/100)*100)</f>
        <v>43799</v>
      </c>
      <c r="F2931" t="str">
        <f t="shared" si="90"/>
        <v/>
      </c>
      <c r="G2931" t="str">
        <f t="shared" si="91"/>
        <v/>
      </c>
    </row>
    <row r="2932" spans="1:7">
      <c r="A2932" s="57">
        <f>INDEX('4月'!$A$1:$E$301,ROW()-$B$14+2,1)</f>
        <v>0</v>
      </c>
      <c r="B2932" s="55" t="str">
        <f>INDEX('4月'!$A$1:$E$301,ROW()-$B$14+2,2)&amp;IF(INDEX('4月'!$A$1:$E$301,ROW()-$B$14+2,3)="","","／"&amp;INDEX('4月'!$A$1:$E$301,ROW()-$B$14+2,3))</f>
        <v/>
      </c>
      <c r="C2932" s="57">
        <f>INDEX('4月'!$A$1:$E$301,ROW()-$B$14+2,4)</f>
        <v>0</v>
      </c>
      <c r="D2932" s="64">
        <f>INDEX('4月'!$A$1:$E$301,ROW()-$B$14+2,5)</f>
        <v>0</v>
      </c>
      <c r="E2932" s="65">
        <f>DATE(設定・集計!$B$2,INT(A2932/100),A2932-INT(A2932/100)*100)</f>
        <v>43799</v>
      </c>
      <c r="F2932" t="str">
        <f t="shared" si="90"/>
        <v/>
      </c>
      <c r="G2932" t="str">
        <f t="shared" si="91"/>
        <v/>
      </c>
    </row>
    <row r="2933" spans="1:7">
      <c r="A2933" s="57">
        <f>INDEX('4月'!$A$1:$E$301,ROW()-$B$14+2,1)</f>
        <v>0</v>
      </c>
      <c r="B2933" s="55" t="str">
        <f>INDEX('4月'!$A$1:$E$301,ROW()-$B$14+2,2)&amp;IF(INDEX('4月'!$A$1:$E$301,ROW()-$B$14+2,3)="","","／"&amp;INDEX('4月'!$A$1:$E$301,ROW()-$B$14+2,3))</f>
        <v/>
      </c>
      <c r="C2933" s="57">
        <f>INDEX('4月'!$A$1:$E$301,ROW()-$B$14+2,4)</f>
        <v>0</v>
      </c>
      <c r="D2933" s="64">
        <f>INDEX('4月'!$A$1:$E$301,ROW()-$B$14+2,5)</f>
        <v>0</v>
      </c>
      <c r="E2933" s="65">
        <f>DATE(設定・集計!$B$2,INT(A2933/100),A2933-INT(A2933/100)*100)</f>
        <v>43799</v>
      </c>
      <c r="F2933" t="str">
        <f t="shared" si="90"/>
        <v/>
      </c>
      <c r="G2933" t="str">
        <f t="shared" si="91"/>
        <v/>
      </c>
    </row>
    <row r="2934" spans="1:7">
      <c r="A2934" s="57">
        <f>INDEX('4月'!$A$1:$E$301,ROW()-$B$14+2,1)</f>
        <v>0</v>
      </c>
      <c r="B2934" s="55" t="str">
        <f>INDEX('4月'!$A$1:$E$301,ROW()-$B$14+2,2)&amp;IF(INDEX('4月'!$A$1:$E$301,ROW()-$B$14+2,3)="","","／"&amp;INDEX('4月'!$A$1:$E$301,ROW()-$B$14+2,3))</f>
        <v/>
      </c>
      <c r="C2934" s="57">
        <f>INDEX('4月'!$A$1:$E$301,ROW()-$B$14+2,4)</f>
        <v>0</v>
      </c>
      <c r="D2934" s="64">
        <f>INDEX('4月'!$A$1:$E$301,ROW()-$B$14+2,5)</f>
        <v>0</v>
      </c>
      <c r="E2934" s="65">
        <f>DATE(設定・集計!$B$2,INT(A2934/100),A2934-INT(A2934/100)*100)</f>
        <v>43799</v>
      </c>
      <c r="F2934" t="str">
        <f t="shared" si="90"/>
        <v/>
      </c>
      <c r="G2934" t="str">
        <f t="shared" si="91"/>
        <v/>
      </c>
    </row>
    <row r="2935" spans="1:7">
      <c r="A2935" s="57">
        <f>INDEX('4月'!$A$1:$E$301,ROW()-$B$14+2,1)</f>
        <v>0</v>
      </c>
      <c r="B2935" s="55" t="str">
        <f>INDEX('4月'!$A$1:$E$301,ROW()-$B$14+2,2)&amp;IF(INDEX('4月'!$A$1:$E$301,ROW()-$B$14+2,3)="","","／"&amp;INDEX('4月'!$A$1:$E$301,ROW()-$B$14+2,3))</f>
        <v/>
      </c>
      <c r="C2935" s="57">
        <f>INDEX('4月'!$A$1:$E$301,ROW()-$B$14+2,4)</f>
        <v>0</v>
      </c>
      <c r="D2935" s="64">
        <f>INDEX('4月'!$A$1:$E$301,ROW()-$B$14+2,5)</f>
        <v>0</v>
      </c>
      <c r="E2935" s="65">
        <f>DATE(設定・集計!$B$2,INT(A2935/100),A2935-INT(A2935/100)*100)</f>
        <v>43799</v>
      </c>
      <c r="F2935" t="str">
        <f t="shared" si="90"/>
        <v/>
      </c>
      <c r="G2935" t="str">
        <f t="shared" si="91"/>
        <v/>
      </c>
    </row>
    <row r="2936" spans="1:7">
      <c r="A2936" s="57">
        <f>INDEX('4月'!$A$1:$E$301,ROW()-$B$14+2,1)</f>
        <v>0</v>
      </c>
      <c r="B2936" s="55" t="str">
        <f>INDEX('4月'!$A$1:$E$301,ROW()-$B$14+2,2)&amp;IF(INDEX('4月'!$A$1:$E$301,ROW()-$B$14+2,3)="","","／"&amp;INDEX('4月'!$A$1:$E$301,ROW()-$B$14+2,3))</f>
        <v/>
      </c>
      <c r="C2936" s="57">
        <f>INDEX('4月'!$A$1:$E$301,ROW()-$B$14+2,4)</f>
        <v>0</v>
      </c>
      <c r="D2936" s="64">
        <f>INDEX('4月'!$A$1:$E$301,ROW()-$B$14+2,5)</f>
        <v>0</v>
      </c>
      <c r="E2936" s="65">
        <f>DATE(設定・集計!$B$2,INT(A2936/100),A2936-INT(A2936/100)*100)</f>
        <v>43799</v>
      </c>
      <c r="F2936" t="str">
        <f t="shared" si="90"/>
        <v/>
      </c>
      <c r="G2936" t="str">
        <f t="shared" si="91"/>
        <v/>
      </c>
    </row>
    <row r="2937" spans="1:7">
      <c r="A2937" s="57">
        <f>INDEX('4月'!$A$1:$E$301,ROW()-$B$14+2,1)</f>
        <v>0</v>
      </c>
      <c r="B2937" s="55" t="str">
        <f>INDEX('4月'!$A$1:$E$301,ROW()-$B$14+2,2)&amp;IF(INDEX('4月'!$A$1:$E$301,ROW()-$B$14+2,3)="","","／"&amp;INDEX('4月'!$A$1:$E$301,ROW()-$B$14+2,3))</f>
        <v/>
      </c>
      <c r="C2937" s="57">
        <f>INDEX('4月'!$A$1:$E$301,ROW()-$B$14+2,4)</f>
        <v>0</v>
      </c>
      <c r="D2937" s="64">
        <f>INDEX('4月'!$A$1:$E$301,ROW()-$B$14+2,5)</f>
        <v>0</v>
      </c>
      <c r="E2937" s="65">
        <f>DATE(設定・集計!$B$2,INT(A2937/100),A2937-INT(A2937/100)*100)</f>
        <v>43799</v>
      </c>
      <c r="F2937" t="str">
        <f t="shared" si="90"/>
        <v/>
      </c>
      <c r="G2937" t="str">
        <f t="shared" si="91"/>
        <v/>
      </c>
    </row>
    <row r="2938" spans="1:7">
      <c r="A2938" s="57">
        <f>INDEX('4月'!$A$1:$E$301,ROW()-$B$14+2,1)</f>
        <v>0</v>
      </c>
      <c r="B2938" s="55" t="str">
        <f>INDEX('4月'!$A$1:$E$301,ROW()-$B$14+2,2)&amp;IF(INDEX('4月'!$A$1:$E$301,ROW()-$B$14+2,3)="","","／"&amp;INDEX('4月'!$A$1:$E$301,ROW()-$B$14+2,3))</f>
        <v/>
      </c>
      <c r="C2938" s="57">
        <f>INDEX('4月'!$A$1:$E$301,ROW()-$B$14+2,4)</f>
        <v>0</v>
      </c>
      <c r="D2938" s="64">
        <f>INDEX('4月'!$A$1:$E$301,ROW()-$B$14+2,5)</f>
        <v>0</v>
      </c>
      <c r="E2938" s="65">
        <f>DATE(設定・集計!$B$2,INT(A2938/100),A2938-INT(A2938/100)*100)</f>
        <v>43799</v>
      </c>
      <c r="F2938" t="str">
        <f t="shared" si="90"/>
        <v/>
      </c>
      <c r="G2938" t="str">
        <f t="shared" si="91"/>
        <v/>
      </c>
    </row>
    <row r="2939" spans="1:7">
      <c r="A2939" s="57">
        <f>INDEX('4月'!$A$1:$E$301,ROW()-$B$14+2,1)</f>
        <v>0</v>
      </c>
      <c r="B2939" s="55" t="str">
        <f>INDEX('4月'!$A$1:$E$301,ROW()-$B$14+2,2)&amp;IF(INDEX('4月'!$A$1:$E$301,ROW()-$B$14+2,3)="","","／"&amp;INDEX('4月'!$A$1:$E$301,ROW()-$B$14+2,3))</f>
        <v/>
      </c>
      <c r="C2939" s="57">
        <f>INDEX('4月'!$A$1:$E$301,ROW()-$B$14+2,4)</f>
        <v>0</v>
      </c>
      <c r="D2939" s="64">
        <f>INDEX('4月'!$A$1:$E$301,ROW()-$B$14+2,5)</f>
        <v>0</v>
      </c>
      <c r="E2939" s="65">
        <f>DATE(設定・集計!$B$2,INT(A2939/100),A2939-INT(A2939/100)*100)</f>
        <v>43799</v>
      </c>
      <c r="F2939" t="str">
        <f t="shared" ref="F2939:F3002" si="92">IF(A2939=0,"",A2939*10000+ROW())</f>
        <v/>
      </c>
      <c r="G2939" t="str">
        <f t="shared" si="91"/>
        <v/>
      </c>
    </row>
    <row r="2940" spans="1:7">
      <c r="A2940" s="57">
        <f>INDEX('4月'!$A$1:$E$301,ROW()-$B$14+2,1)</f>
        <v>0</v>
      </c>
      <c r="B2940" s="55" t="str">
        <f>INDEX('4月'!$A$1:$E$301,ROW()-$B$14+2,2)&amp;IF(INDEX('4月'!$A$1:$E$301,ROW()-$B$14+2,3)="","","／"&amp;INDEX('4月'!$A$1:$E$301,ROW()-$B$14+2,3))</f>
        <v/>
      </c>
      <c r="C2940" s="57">
        <f>INDEX('4月'!$A$1:$E$301,ROW()-$B$14+2,4)</f>
        <v>0</v>
      </c>
      <c r="D2940" s="64">
        <f>INDEX('4月'!$A$1:$E$301,ROW()-$B$14+2,5)</f>
        <v>0</v>
      </c>
      <c r="E2940" s="65">
        <f>DATE(設定・集計!$B$2,INT(A2940/100),A2940-INT(A2940/100)*100)</f>
        <v>43799</v>
      </c>
      <c r="F2940" t="str">
        <f t="shared" si="92"/>
        <v/>
      </c>
      <c r="G2940" t="str">
        <f t="shared" si="91"/>
        <v/>
      </c>
    </row>
    <row r="2941" spans="1:7">
      <c r="A2941" s="57">
        <f>INDEX('4月'!$A$1:$E$301,ROW()-$B$14+2,1)</f>
        <v>0</v>
      </c>
      <c r="B2941" s="55" t="str">
        <f>INDEX('4月'!$A$1:$E$301,ROW()-$B$14+2,2)&amp;IF(INDEX('4月'!$A$1:$E$301,ROW()-$B$14+2,3)="","","／"&amp;INDEX('4月'!$A$1:$E$301,ROW()-$B$14+2,3))</f>
        <v/>
      </c>
      <c r="C2941" s="57">
        <f>INDEX('4月'!$A$1:$E$301,ROW()-$B$14+2,4)</f>
        <v>0</v>
      </c>
      <c r="D2941" s="64">
        <f>INDEX('4月'!$A$1:$E$301,ROW()-$B$14+2,5)</f>
        <v>0</v>
      </c>
      <c r="E2941" s="65">
        <f>DATE(設定・集計!$B$2,INT(A2941/100),A2941-INT(A2941/100)*100)</f>
        <v>43799</v>
      </c>
      <c r="F2941" t="str">
        <f t="shared" si="92"/>
        <v/>
      </c>
      <c r="G2941" t="str">
        <f t="shared" si="91"/>
        <v/>
      </c>
    </row>
    <row r="2942" spans="1:7">
      <c r="A2942" s="57">
        <f>INDEX('4月'!$A$1:$E$301,ROW()-$B$14+2,1)</f>
        <v>0</v>
      </c>
      <c r="B2942" s="55" t="str">
        <f>INDEX('4月'!$A$1:$E$301,ROW()-$B$14+2,2)&amp;IF(INDEX('4月'!$A$1:$E$301,ROW()-$B$14+2,3)="","","／"&amp;INDEX('4月'!$A$1:$E$301,ROW()-$B$14+2,3))</f>
        <v/>
      </c>
      <c r="C2942" s="57">
        <f>INDEX('4月'!$A$1:$E$301,ROW()-$B$14+2,4)</f>
        <v>0</v>
      </c>
      <c r="D2942" s="64">
        <f>INDEX('4月'!$A$1:$E$301,ROW()-$B$14+2,5)</f>
        <v>0</v>
      </c>
      <c r="E2942" s="65">
        <f>DATE(設定・集計!$B$2,INT(A2942/100),A2942-INT(A2942/100)*100)</f>
        <v>43799</v>
      </c>
      <c r="F2942" t="str">
        <f t="shared" si="92"/>
        <v/>
      </c>
      <c r="G2942" t="str">
        <f t="shared" si="91"/>
        <v/>
      </c>
    </row>
    <row r="2943" spans="1:7">
      <c r="A2943" s="57">
        <f>INDEX('4月'!$A$1:$E$301,ROW()-$B$14+2,1)</f>
        <v>0</v>
      </c>
      <c r="B2943" s="55" t="str">
        <f>INDEX('4月'!$A$1:$E$301,ROW()-$B$14+2,2)&amp;IF(INDEX('4月'!$A$1:$E$301,ROW()-$B$14+2,3)="","","／"&amp;INDEX('4月'!$A$1:$E$301,ROW()-$B$14+2,3))</f>
        <v/>
      </c>
      <c r="C2943" s="57">
        <f>INDEX('4月'!$A$1:$E$301,ROW()-$B$14+2,4)</f>
        <v>0</v>
      </c>
      <c r="D2943" s="64">
        <f>INDEX('4月'!$A$1:$E$301,ROW()-$B$14+2,5)</f>
        <v>0</v>
      </c>
      <c r="E2943" s="65">
        <f>DATE(設定・集計!$B$2,INT(A2943/100),A2943-INT(A2943/100)*100)</f>
        <v>43799</v>
      </c>
      <c r="F2943" t="str">
        <f t="shared" si="92"/>
        <v/>
      </c>
      <c r="G2943" t="str">
        <f t="shared" si="91"/>
        <v/>
      </c>
    </row>
    <row r="2944" spans="1:7">
      <c r="A2944" s="57">
        <f>INDEX('4月'!$A$1:$E$301,ROW()-$B$14+2,1)</f>
        <v>0</v>
      </c>
      <c r="B2944" s="55" t="str">
        <f>INDEX('4月'!$A$1:$E$301,ROW()-$B$14+2,2)&amp;IF(INDEX('4月'!$A$1:$E$301,ROW()-$B$14+2,3)="","","／"&amp;INDEX('4月'!$A$1:$E$301,ROW()-$B$14+2,3))</f>
        <v/>
      </c>
      <c r="C2944" s="57">
        <f>INDEX('4月'!$A$1:$E$301,ROW()-$B$14+2,4)</f>
        <v>0</v>
      </c>
      <c r="D2944" s="64">
        <f>INDEX('4月'!$A$1:$E$301,ROW()-$B$14+2,5)</f>
        <v>0</v>
      </c>
      <c r="E2944" s="65">
        <f>DATE(設定・集計!$B$2,INT(A2944/100),A2944-INT(A2944/100)*100)</f>
        <v>43799</v>
      </c>
      <c r="F2944" t="str">
        <f t="shared" si="92"/>
        <v/>
      </c>
      <c r="G2944" t="str">
        <f t="shared" si="91"/>
        <v/>
      </c>
    </row>
    <row r="2945" spans="1:7">
      <c r="A2945" s="57">
        <f>INDEX('4月'!$A$1:$E$301,ROW()-$B$14+2,1)</f>
        <v>0</v>
      </c>
      <c r="B2945" s="55" t="str">
        <f>INDEX('4月'!$A$1:$E$301,ROW()-$B$14+2,2)&amp;IF(INDEX('4月'!$A$1:$E$301,ROW()-$B$14+2,3)="","","／"&amp;INDEX('4月'!$A$1:$E$301,ROW()-$B$14+2,3))</f>
        <v/>
      </c>
      <c r="C2945" s="57">
        <f>INDEX('4月'!$A$1:$E$301,ROW()-$B$14+2,4)</f>
        <v>0</v>
      </c>
      <c r="D2945" s="64">
        <f>INDEX('4月'!$A$1:$E$301,ROW()-$B$14+2,5)</f>
        <v>0</v>
      </c>
      <c r="E2945" s="65">
        <f>DATE(設定・集計!$B$2,INT(A2945/100),A2945-INT(A2945/100)*100)</f>
        <v>43799</v>
      </c>
      <c r="F2945" t="str">
        <f t="shared" si="92"/>
        <v/>
      </c>
      <c r="G2945" t="str">
        <f t="shared" si="91"/>
        <v/>
      </c>
    </row>
    <row r="2946" spans="1:7">
      <c r="A2946" s="66"/>
      <c r="B2946" s="67"/>
      <c r="C2946" s="66"/>
      <c r="D2946" s="68"/>
      <c r="E2946" s="65">
        <f>DATE(設定・集計!$B$2,INT(A2946/100),A2946-INT(A2946/100)*100)</f>
        <v>43799</v>
      </c>
      <c r="F2946" t="str">
        <f t="shared" si="92"/>
        <v/>
      </c>
      <c r="G2946" t="str">
        <f t="shared" si="91"/>
        <v/>
      </c>
    </row>
    <row r="2947" spans="1:7">
      <c r="A2947" s="57">
        <f>INDEX('5月'!$A$1:$E$301,ROW()-$B$17+2,1)</f>
        <v>0</v>
      </c>
      <c r="B2947" s="55" t="str">
        <f>INDEX('5月'!$A$1:$E$301,ROW()-$B$17+2,2)&amp;IF(INDEX('5月'!$A$1:$E$301,ROW()-$B$17+2,3)="","","／"&amp;INDEX('5月'!$A$1:$E$301,ROW()-$B$17+2,3))</f>
        <v/>
      </c>
      <c r="C2947" s="57">
        <f>INDEX('5月'!$A$1:$E$301,ROW()-$B$17+2,4)</f>
        <v>0</v>
      </c>
      <c r="D2947" s="64">
        <f>INDEX('5月'!$A$1:$E$301,ROW()-$B$17+2,5)</f>
        <v>0</v>
      </c>
      <c r="E2947" s="65">
        <f>DATE(設定・集計!$B$2,INT(A2947/100),A2947-INT(A2947/100)*100)</f>
        <v>43799</v>
      </c>
      <c r="F2947" t="str">
        <f t="shared" si="92"/>
        <v/>
      </c>
      <c r="G2947" t="str">
        <f t="shared" si="91"/>
        <v/>
      </c>
    </row>
    <row r="2948" spans="1:7">
      <c r="A2948" s="57">
        <f>INDEX('5月'!$A$1:$E$301,ROW()-$B$17+2,1)</f>
        <v>0</v>
      </c>
      <c r="B2948" s="55" t="str">
        <f>INDEX('5月'!$A$1:$E$301,ROW()-$B$17+2,2)&amp;IF(INDEX('5月'!$A$1:$E$301,ROW()-$B$17+2,3)="","","／"&amp;INDEX('5月'!$A$1:$E$301,ROW()-$B$17+2,3))</f>
        <v/>
      </c>
      <c r="C2948" s="57">
        <f>INDEX('5月'!$A$1:$E$301,ROW()-$B$17+2,4)</f>
        <v>0</v>
      </c>
      <c r="D2948" s="64">
        <f>INDEX('5月'!$A$1:$E$301,ROW()-$B$17+2,5)</f>
        <v>0</v>
      </c>
      <c r="E2948" s="65">
        <f>DATE(設定・集計!$B$2,INT(A2948/100),A2948-INT(A2948/100)*100)</f>
        <v>43799</v>
      </c>
      <c r="F2948" t="str">
        <f t="shared" si="92"/>
        <v/>
      </c>
      <c r="G2948" t="str">
        <f t="shared" si="91"/>
        <v/>
      </c>
    </row>
    <row r="2949" spans="1:7">
      <c r="A2949" s="57">
        <f>INDEX('5月'!$A$1:$E$301,ROW()-$B$17+2,1)</f>
        <v>0</v>
      </c>
      <c r="B2949" s="55" t="str">
        <f>INDEX('5月'!$A$1:$E$301,ROW()-$B$17+2,2)&amp;IF(INDEX('5月'!$A$1:$E$301,ROW()-$B$17+2,3)="","","／"&amp;INDEX('5月'!$A$1:$E$301,ROW()-$B$17+2,3))</f>
        <v/>
      </c>
      <c r="C2949" s="57">
        <f>INDEX('5月'!$A$1:$E$301,ROW()-$B$17+2,4)</f>
        <v>0</v>
      </c>
      <c r="D2949" s="64">
        <f>INDEX('5月'!$A$1:$E$301,ROW()-$B$17+2,5)</f>
        <v>0</v>
      </c>
      <c r="E2949" s="65">
        <f>DATE(設定・集計!$B$2,INT(A2949/100),A2949-INT(A2949/100)*100)</f>
        <v>43799</v>
      </c>
      <c r="F2949" t="str">
        <f t="shared" si="92"/>
        <v/>
      </c>
      <c r="G2949" t="str">
        <f t="shared" si="91"/>
        <v/>
      </c>
    </row>
    <row r="2950" spans="1:7">
      <c r="A2950" s="57">
        <f>INDEX('5月'!$A$1:$E$301,ROW()-$B$17+2,1)</f>
        <v>0</v>
      </c>
      <c r="B2950" s="55" t="str">
        <f>INDEX('5月'!$A$1:$E$301,ROW()-$B$17+2,2)&amp;IF(INDEX('5月'!$A$1:$E$301,ROW()-$B$17+2,3)="","","／"&amp;INDEX('5月'!$A$1:$E$301,ROW()-$B$17+2,3))</f>
        <v/>
      </c>
      <c r="C2950" s="57">
        <f>INDEX('5月'!$A$1:$E$301,ROW()-$B$17+2,4)</f>
        <v>0</v>
      </c>
      <c r="D2950" s="64">
        <f>INDEX('5月'!$A$1:$E$301,ROW()-$B$17+2,5)</f>
        <v>0</v>
      </c>
      <c r="E2950" s="65">
        <f>DATE(設定・集計!$B$2,INT(A2950/100),A2950-INT(A2950/100)*100)</f>
        <v>43799</v>
      </c>
      <c r="F2950" t="str">
        <f t="shared" si="92"/>
        <v/>
      </c>
      <c r="G2950" t="str">
        <f t="shared" si="91"/>
        <v/>
      </c>
    </row>
    <row r="2951" spans="1:7">
      <c r="A2951" s="57">
        <f>INDEX('5月'!$A$1:$E$301,ROW()-$B$17+2,1)</f>
        <v>0</v>
      </c>
      <c r="B2951" s="55" t="str">
        <f>INDEX('5月'!$A$1:$E$301,ROW()-$B$17+2,2)&amp;IF(INDEX('5月'!$A$1:$E$301,ROW()-$B$17+2,3)="","","／"&amp;INDEX('5月'!$A$1:$E$301,ROW()-$B$17+2,3))</f>
        <v/>
      </c>
      <c r="C2951" s="57">
        <f>INDEX('5月'!$A$1:$E$301,ROW()-$B$17+2,4)</f>
        <v>0</v>
      </c>
      <c r="D2951" s="64">
        <f>INDEX('5月'!$A$1:$E$301,ROW()-$B$17+2,5)</f>
        <v>0</v>
      </c>
      <c r="E2951" s="65">
        <f>DATE(設定・集計!$B$2,INT(A2951/100),A2951-INT(A2951/100)*100)</f>
        <v>43799</v>
      </c>
      <c r="F2951" t="str">
        <f t="shared" si="92"/>
        <v/>
      </c>
      <c r="G2951" t="str">
        <f t="shared" si="91"/>
        <v/>
      </c>
    </row>
    <row r="2952" spans="1:7">
      <c r="A2952" s="57">
        <f>INDEX('5月'!$A$1:$E$301,ROW()-$B$17+2,1)</f>
        <v>0</v>
      </c>
      <c r="B2952" s="55" t="str">
        <f>INDEX('5月'!$A$1:$E$301,ROW()-$B$17+2,2)&amp;IF(INDEX('5月'!$A$1:$E$301,ROW()-$B$17+2,3)="","","／"&amp;INDEX('5月'!$A$1:$E$301,ROW()-$B$17+2,3))</f>
        <v/>
      </c>
      <c r="C2952" s="57">
        <f>INDEX('5月'!$A$1:$E$301,ROW()-$B$17+2,4)</f>
        <v>0</v>
      </c>
      <c r="D2952" s="64">
        <f>INDEX('5月'!$A$1:$E$301,ROW()-$B$17+2,5)</f>
        <v>0</v>
      </c>
      <c r="E2952" s="65">
        <f>DATE(設定・集計!$B$2,INT(A2952/100),A2952-INT(A2952/100)*100)</f>
        <v>43799</v>
      </c>
      <c r="F2952" t="str">
        <f t="shared" si="92"/>
        <v/>
      </c>
      <c r="G2952" t="str">
        <f t="shared" si="91"/>
        <v/>
      </c>
    </row>
    <row r="2953" spans="1:7">
      <c r="A2953" s="57">
        <f>INDEX('5月'!$A$1:$E$301,ROW()-$B$17+2,1)</f>
        <v>0</v>
      </c>
      <c r="B2953" s="55" t="str">
        <f>INDEX('5月'!$A$1:$E$301,ROW()-$B$17+2,2)&amp;IF(INDEX('5月'!$A$1:$E$301,ROW()-$B$17+2,3)="","","／"&amp;INDEX('5月'!$A$1:$E$301,ROW()-$B$17+2,3))</f>
        <v/>
      </c>
      <c r="C2953" s="57">
        <f>INDEX('5月'!$A$1:$E$301,ROW()-$B$17+2,4)</f>
        <v>0</v>
      </c>
      <c r="D2953" s="64">
        <f>INDEX('5月'!$A$1:$E$301,ROW()-$B$17+2,5)</f>
        <v>0</v>
      </c>
      <c r="E2953" s="65">
        <f>DATE(設定・集計!$B$2,INT(A2953/100),A2953-INT(A2953/100)*100)</f>
        <v>43799</v>
      </c>
      <c r="F2953" t="str">
        <f t="shared" si="92"/>
        <v/>
      </c>
      <c r="G2953" t="str">
        <f t="shared" si="91"/>
        <v/>
      </c>
    </row>
    <row r="2954" spans="1:7">
      <c r="A2954" s="57">
        <f>INDEX('5月'!$A$1:$E$301,ROW()-$B$17+2,1)</f>
        <v>0</v>
      </c>
      <c r="B2954" s="55" t="str">
        <f>INDEX('5月'!$A$1:$E$301,ROW()-$B$17+2,2)&amp;IF(INDEX('5月'!$A$1:$E$301,ROW()-$B$17+2,3)="","","／"&amp;INDEX('5月'!$A$1:$E$301,ROW()-$B$17+2,3))</f>
        <v/>
      </c>
      <c r="C2954" s="57">
        <f>INDEX('5月'!$A$1:$E$301,ROW()-$B$17+2,4)</f>
        <v>0</v>
      </c>
      <c r="D2954" s="64">
        <f>INDEX('5月'!$A$1:$E$301,ROW()-$B$17+2,5)</f>
        <v>0</v>
      </c>
      <c r="E2954" s="65">
        <f>DATE(設定・集計!$B$2,INT(A2954/100),A2954-INT(A2954/100)*100)</f>
        <v>43799</v>
      </c>
      <c r="F2954" t="str">
        <f t="shared" si="92"/>
        <v/>
      </c>
      <c r="G2954" t="str">
        <f t="shared" si="91"/>
        <v/>
      </c>
    </row>
    <row r="2955" spans="1:7">
      <c r="A2955" s="57">
        <f>INDEX('5月'!$A$1:$E$301,ROW()-$B$17+2,1)</f>
        <v>0</v>
      </c>
      <c r="B2955" s="55" t="str">
        <f>INDEX('5月'!$A$1:$E$301,ROW()-$B$17+2,2)&amp;IF(INDEX('5月'!$A$1:$E$301,ROW()-$B$17+2,3)="","","／"&amp;INDEX('5月'!$A$1:$E$301,ROW()-$B$17+2,3))</f>
        <v/>
      </c>
      <c r="C2955" s="57">
        <f>INDEX('5月'!$A$1:$E$301,ROW()-$B$17+2,4)</f>
        <v>0</v>
      </c>
      <c r="D2955" s="64">
        <f>INDEX('5月'!$A$1:$E$301,ROW()-$B$17+2,5)</f>
        <v>0</v>
      </c>
      <c r="E2955" s="65">
        <f>DATE(設定・集計!$B$2,INT(A2955/100),A2955-INT(A2955/100)*100)</f>
        <v>43799</v>
      </c>
      <c r="F2955" t="str">
        <f t="shared" si="92"/>
        <v/>
      </c>
      <c r="G2955" t="str">
        <f t="shared" si="91"/>
        <v/>
      </c>
    </row>
    <row r="2956" spans="1:7">
      <c r="A2956" s="57">
        <f>INDEX('5月'!$A$1:$E$301,ROW()-$B$17+2,1)</f>
        <v>0</v>
      </c>
      <c r="B2956" s="55" t="str">
        <f>INDEX('5月'!$A$1:$E$301,ROW()-$B$17+2,2)&amp;IF(INDEX('5月'!$A$1:$E$301,ROW()-$B$17+2,3)="","","／"&amp;INDEX('5月'!$A$1:$E$301,ROW()-$B$17+2,3))</f>
        <v/>
      </c>
      <c r="C2956" s="57">
        <f>INDEX('5月'!$A$1:$E$301,ROW()-$B$17+2,4)</f>
        <v>0</v>
      </c>
      <c r="D2956" s="64">
        <f>INDEX('5月'!$A$1:$E$301,ROW()-$B$17+2,5)</f>
        <v>0</v>
      </c>
      <c r="E2956" s="65">
        <f>DATE(設定・集計!$B$2,INT(A2956/100),A2956-INT(A2956/100)*100)</f>
        <v>43799</v>
      </c>
      <c r="F2956" t="str">
        <f t="shared" si="92"/>
        <v/>
      </c>
      <c r="G2956" t="str">
        <f t="shared" si="91"/>
        <v/>
      </c>
    </row>
    <row r="2957" spans="1:7">
      <c r="A2957" s="57">
        <f>INDEX('5月'!$A$1:$E$301,ROW()-$B$17+2,1)</f>
        <v>0</v>
      </c>
      <c r="B2957" s="55" t="str">
        <f>INDEX('5月'!$A$1:$E$301,ROW()-$B$17+2,2)&amp;IF(INDEX('5月'!$A$1:$E$301,ROW()-$B$17+2,3)="","","／"&amp;INDEX('5月'!$A$1:$E$301,ROW()-$B$17+2,3))</f>
        <v/>
      </c>
      <c r="C2957" s="57">
        <f>INDEX('5月'!$A$1:$E$301,ROW()-$B$17+2,4)</f>
        <v>0</v>
      </c>
      <c r="D2957" s="64">
        <f>INDEX('5月'!$A$1:$E$301,ROW()-$B$17+2,5)</f>
        <v>0</v>
      </c>
      <c r="E2957" s="65">
        <f>DATE(設定・集計!$B$2,INT(A2957/100),A2957-INT(A2957/100)*100)</f>
        <v>43799</v>
      </c>
      <c r="F2957" t="str">
        <f t="shared" si="92"/>
        <v/>
      </c>
      <c r="G2957" t="str">
        <f t="shared" si="91"/>
        <v/>
      </c>
    </row>
    <row r="2958" spans="1:7">
      <c r="A2958" s="57">
        <f>INDEX('5月'!$A$1:$E$301,ROW()-$B$17+2,1)</f>
        <v>0</v>
      </c>
      <c r="B2958" s="55" t="str">
        <f>INDEX('5月'!$A$1:$E$301,ROW()-$B$17+2,2)&amp;IF(INDEX('5月'!$A$1:$E$301,ROW()-$B$17+2,3)="","","／"&amp;INDEX('5月'!$A$1:$E$301,ROW()-$B$17+2,3))</f>
        <v/>
      </c>
      <c r="C2958" s="57">
        <f>INDEX('5月'!$A$1:$E$301,ROW()-$B$17+2,4)</f>
        <v>0</v>
      </c>
      <c r="D2958" s="64">
        <f>INDEX('5月'!$A$1:$E$301,ROW()-$B$17+2,5)</f>
        <v>0</v>
      </c>
      <c r="E2958" s="65">
        <f>DATE(設定・集計!$B$2,INT(A2958/100),A2958-INT(A2958/100)*100)</f>
        <v>43799</v>
      </c>
      <c r="F2958" t="str">
        <f t="shared" si="92"/>
        <v/>
      </c>
      <c r="G2958" t="str">
        <f t="shared" si="91"/>
        <v/>
      </c>
    </row>
    <row r="2959" spans="1:7">
      <c r="A2959" s="57">
        <f>INDEX('5月'!$A$1:$E$301,ROW()-$B$17+2,1)</f>
        <v>0</v>
      </c>
      <c r="B2959" s="55" t="str">
        <f>INDEX('5月'!$A$1:$E$301,ROW()-$B$17+2,2)&amp;IF(INDEX('5月'!$A$1:$E$301,ROW()-$B$17+2,3)="","","／"&amp;INDEX('5月'!$A$1:$E$301,ROW()-$B$17+2,3))</f>
        <v/>
      </c>
      <c r="C2959" s="57">
        <f>INDEX('5月'!$A$1:$E$301,ROW()-$B$17+2,4)</f>
        <v>0</v>
      </c>
      <c r="D2959" s="64">
        <f>INDEX('5月'!$A$1:$E$301,ROW()-$B$17+2,5)</f>
        <v>0</v>
      </c>
      <c r="E2959" s="65">
        <f>DATE(設定・集計!$B$2,INT(A2959/100),A2959-INT(A2959/100)*100)</f>
        <v>43799</v>
      </c>
      <c r="F2959" t="str">
        <f t="shared" si="92"/>
        <v/>
      </c>
      <c r="G2959" t="str">
        <f t="shared" si="91"/>
        <v/>
      </c>
    </row>
    <row r="2960" spans="1:7">
      <c r="A2960" s="57">
        <f>INDEX('5月'!$A$1:$E$301,ROW()-$B$17+2,1)</f>
        <v>0</v>
      </c>
      <c r="B2960" s="55" t="str">
        <f>INDEX('5月'!$A$1:$E$301,ROW()-$B$17+2,2)&amp;IF(INDEX('5月'!$A$1:$E$301,ROW()-$B$17+2,3)="","","／"&amp;INDEX('5月'!$A$1:$E$301,ROW()-$B$17+2,3))</f>
        <v/>
      </c>
      <c r="C2960" s="57">
        <f>INDEX('5月'!$A$1:$E$301,ROW()-$B$17+2,4)</f>
        <v>0</v>
      </c>
      <c r="D2960" s="64">
        <f>INDEX('5月'!$A$1:$E$301,ROW()-$B$17+2,5)</f>
        <v>0</v>
      </c>
      <c r="E2960" s="65">
        <f>DATE(設定・集計!$B$2,INT(A2960/100),A2960-INT(A2960/100)*100)</f>
        <v>43799</v>
      </c>
      <c r="F2960" t="str">
        <f t="shared" si="92"/>
        <v/>
      </c>
      <c r="G2960" t="str">
        <f t="shared" si="91"/>
        <v/>
      </c>
    </row>
    <row r="2961" spans="1:7">
      <c r="A2961" s="57">
        <f>INDEX('5月'!$A$1:$E$301,ROW()-$B$17+2,1)</f>
        <v>0</v>
      </c>
      <c r="B2961" s="55" t="str">
        <f>INDEX('5月'!$A$1:$E$301,ROW()-$B$17+2,2)&amp;IF(INDEX('5月'!$A$1:$E$301,ROW()-$B$17+2,3)="","","／"&amp;INDEX('5月'!$A$1:$E$301,ROW()-$B$17+2,3))</f>
        <v/>
      </c>
      <c r="C2961" s="57">
        <f>INDEX('5月'!$A$1:$E$301,ROW()-$B$17+2,4)</f>
        <v>0</v>
      </c>
      <c r="D2961" s="64">
        <f>INDEX('5月'!$A$1:$E$301,ROW()-$B$17+2,5)</f>
        <v>0</v>
      </c>
      <c r="E2961" s="65">
        <f>DATE(設定・集計!$B$2,INT(A2961/100),A2961-INT(A2961/100)*100)</f>
        <v>43799</v>
      </c>
      <c r="F2961" t="str">
        <f t="shared" si="92"/>
        <v/>
      </c>
      <c r="G2961" t="str">
        <f t="shared" si="91"/>
        <v/>
      </c>
    </row>
    <row r="2962" spans="1:7">
      <c r="A2962" s="57">
        <f>INDEX('5月'!$A$1:$E$301,ROW()-$B$17+2,1)</f>
        <v>0</v>
      </c>
      <c r="B2962" s="55" t="str">
        <f>INDEX('5月'!$A$1:$E$301,ROW()-$B$17+2,2)&amp;IF(INDEX('5月'!$A$1:$E$301,ROW()-$B$17+2,3)="","","／"&amp;INDEX('5月'!$A$1:$E$301,ROW()-$B$17+2,3))</f>
        <v/>
      </c>
      <c r="C2962" s="57">
        <f>INDEX('5月'!$A$1:$E$301,ROW()-$B$17+2,4)</f>
        <v>0</v>
      </c>
      <c r="D2962" s="64">
        <f>INDEX('5月'!$A$1:$E$301,ROW()-$B$17+2,5)</f>
        <v>0</v>
      </c>
      <c r="E2962" s="65">
        <f>DATE(設定・集計!$B$2,INT(A2962/100),A2962-INT(A2962/100)*100)</f>
        <v>43799</v>
      </c>
      <c r="F2962" t="str">
        <f t="shared" si="92"/>
        <v/>
      </c>
      <c r="G2962" t="str">
        <f t="shared" si="91"/>
        <v/>
      </c>
    </row>
    <row r="2963" spans="1:7">
      <c r="A2963" s="57">
        <f>INDEX('5月'!$A$1:$E$301,ROW()-$B$17+2,1)</f>
        <v>0</v>
      </c>
      <c r="B2963" s="55" t="str">
        <f>INDEX('5月'!$A$1:$E$301,ROW()-$B$17+2,2)&amp;IF(INDEX('5月'!$A$1:$E$301,ROW()-$B$17+2,3)="","","／"&amp;INDEX('5月'!$A$1:$E$301,ROW()-$B$17+2,3))</f>
        <v/>
      </c>
      <c r="C2963" s="57">
        <f>INDEX('5月'!$A$1:$E$301,ROW()-$B$17+2,4)</f>
        <v>0</v>
      </c>
      <c r="D2963" s="64">
        <f>INDEX('5月'!$A$1:$E$301,ROW()-$B$17+2,5)</f>
        <v>0</v>
      </c>
      <c r="E2963" s="65">
        <f>DATE(設定・集計!$B$2,INT(A2963/100),A2963-INT(A2963/100)*100)</f>
        <v>43799</v>
      </c>
      <c r="F2963" t="str">
        <f t="shared" si="92"/>
        <v/>
      </c>
      <c r="G2963" t="str">
        <f t="shared" si="91"/>
        <v/>
      </c>
    </row>
    <row r="2964" spans="1:7">
      <c r="A2964" s="57">
        <f>INDEX('5月'!$A$1:$E$301,ROW()-$B$17+2,1)</f>
        <v>0</v>
      </c>
      <c r="B2964" s="55" t="str">
        <f>INDEX('5月'!$A$1:$E$301,ROW()-$B$17+2,2)&amp;IF(INDEX('5月'!$A$1:$E$301,ROW()-$B$17+2,3)="","","／"&amp;INDEX('5月'!$A$1:$E$301,ROW()-$B$17+2,3))</f>
        <v/>
      </c>
      <c r="C2964" s="57">
        <f>INDEX('5月'!$A$1:$E$301,ROW()-$B$17+2,4)</f>
        <v>0</v>
      </c>
      <c r="D2964" s="64">
        <f>INDEX('5月'!$A$1:$E$301,ROW()-$B$17+2,5)</f>
        <v>0</v>
      </c>
      <c r="E2964" s="65">
        <f>DATE(設定・集計!$B$2,INT(A2964/100),A2964-INT(A2964/100)*100)</f>
        <v>43799</v>
      </c>
      <c r="F2964" t="str">
        <f t="shared" si="92"/>
        <v/>
      </c>
      <c r="G2964" t="str">
        <f t="shared" si="91"/>
        <v/>
      </c>
    </row>
    <row r="2965" spans="1:7">
      <c r="A2965" s="57">
        <f>INDEX('5月'!$A$1:$E$301,ROW()-$B$17+2,1)</f>
        <v>0</v>
      </c>
      <c r="B2965" s="55" t="str">
        <f>INDEX('5月'!$A$1:$E$301,ROW()-$B$17+2,2)&amp;IF(INDEX('5月'!$A$1:$E$301,ROW()-$B$17+2,3)="","","／"&amp;INDEX('5月'!$A$1:$E$301,ROW()-$B$17+2,3))</f>
        <v/>
      </c>
      <c r="C2965" s="57">
        <f>INDEX('5月'!$A$1:$E$301,ROW()-$B$17+2,4)</f>
        <v>0</v>
      </c>
      <c r="D2965" s="64">
        <f>INDEX('5月'!$A$1:$E$301,ROW()-$B$17+2,5)</f>
        <v>0</v>
      </c>
      <c r="E2965" s="65">
        <f>DATE(設定・集計!$B$2,INT(A2965/100),A2965-INT(A2965/100)*100)</f>
        <v>43799</v>
      </c>
      <c r="F2965" t="str">
        <f t="shared" si="92"/>
        <v/>
      </c>
      <c r="G2965" t="str">
        <f t="shared" si="91"/>
        <v/>
      </c>
    </row>
    <row r="2966" spans="1:7">
      <c r="A2966" s="57">
        <f>INDEX('5月'!$A$1:$E$301,ROW()-$B$17+2,1)</f>
        <v>0</v>
      </c>
      <c r="B2966" s="55" t="str">
        <f>INDEX('5月'!$A$1:$E$301,ROW()-$B$17+2,2)&amp;IF(INDEX('5月'!$A$1:$E$301,ROW()-$B$17+2,3)="","","／"&amp;INDEX('5月'!$A$1:$E$301,ROW()-$B$17+2,3))</f>
        <v/>
      </c>
      <c r="C2966" s="57">
        <f>INDEX('5月'!$A$1:$E$301,ROW()-$B$17+2,4)</f>
        <v>0</v>
      </c>
      <c r="D2966" s="64">
        <f>INDEX('5月'!$A$1:$E$301,ROW()-$B$17+2,5)</f>
        <v>0</v>
      </c>
      <c r="E2966" s="65">
        <f>DATE(設定・集計!$B$2,INT(A2966/100),A2966-INT(A2966/100)*100)</f>
        <v>43799</v>
      </c>
      <c r="F2966" t="str">
        <f t="shared" si="92"/>
        <v/>
      </c>
      <c r="G2966" t="str">
        <f t="shared" si="91"/>
        <v/>
      </c>
    </row>
    <row r="2967" spans="1:7">
      <c r="A2967" s="57">
        <f>INDEX('5月'!$A$1:$E$301,ROW()-$B$17+2,1)</f>
        <v>0</v>
      </c>
      <c r="B2967" s="55" t="str">
        <f>INDEX('5月'!$A$1:$E$301,ROW()-$B$17+2,2)&amp;IF(INDEX('5月'!$A$1:$E$301,ROW()-$B$17+2,3)="","","／"&amp;INDEX('5月'!$A$1:$E$301,ROW()-$B$17+2,3))</f>
        <v/>
      </c>
      <c r="C2967" s="57">
        <f>INDEX('5月'!$A$1:$E$301,ROW()-$B$17+2,4)</f>
        <v>0</v>
      </c>
      <c r="D2967" s="64">
        <f>INDEX('5月'!$A$1:$E$301,ROW()-$B$17+2,5)</f>
        <v>0</v>
      </c>
      <c r="E2967" s="65">
        <f>DATE(設定・集計!$B$2,INT(A2967/100),A2967-INT(A2967/100)*100)</f>
        <v>43799</v>
      </c>
      <c r="F2967" t="str">
        <f t="shared" si="92"/>
        <v/>
      </c>
      <c r="G2967" t="str">
        <f t="shared" si="91"/>
        <v/>
      </c>
    </row>
    <row r="2968" spans="1:7">
      <c r="A2968" s="57">
        <f>INDEX('5月'!$A$1:$E$301,ROW()-$B$17+2,1)</f>
        <v>0</v>
      </c>
      <c r="B2968" s="55" t="str">
        <f>INDEX('5月'!$A$1:$E$301,ROW()-$B$17+2,2)&amp;IF(INDEX('5月'!$A$1:$E$301,ROW()-$B$17+2,3)="","","／"&amp;INDEX('5月'!$A$1:$E$301,ROW()-$B$17+2,3))</f>
        <v/>
      </c>
      <c r="C2968" s="57">
        <f>INDEX('5月'!$A$1:$E$301,ROW()-$B$17+2,4)</f>
        <v>0</v>
      </c>
      <c r="D2968" s="64">
        <f>INDEX('5月'!$A$1:$E$301,ROW()-$B$17+2,5)</f>
        <v>0</v>
      </c>
      <c r="E2968" s="65">
        <f>DATE(設定・集計!$B$2,INT(A2968/100),A2968-INT(A2968/100)*100)</f>
        <v>43799</v>
      </c>
      <c r="F2968" t="str">
        <f t="shared" si="92"/>
        <v/>
      </c>
      <c r="G2968" t="str">
        <f t="shared" si="91"/>
        <v/>
      </c>
    </row>
    <row r="2969" spans="1:7">
      <c r="A2969" s="57">
        <f>INDEX('5月'!$A$1:$E$301,ROW()-$B$17+2,1)</f>
        <v>0</v>
      </c>
      <c r="B2969" s="55" t="str">
        <f>INDEX('5月'!$A$1:$E$301,ROW()-$B$17+2,2)&amp;IF(INDEX('5月'!$A$1:$E$301,ROW()-$B$17+2,3)="","","／"&amp;INDEX('5月'!$A$1:$E$301,ROW()-$B$17+2,3))</f>
        <v/>
      </c>
      <c r="C2969" s="57">
        <f>INDEX('5月'!$A$1:$E$301,ROW()-$B$17+2,4)</f>
        <v>0</v>
      </c>
      <c r="D2969" s="64">
        <f>INDEX('5月'!$A$1:$E$301,ROW()-$B$17+2,5)</f>
        <v>0</v>
      </c>
      <c r="E2969" s="65">
        <f>DATE(設定・集計!$B$2,INT(A2969/100),A2969-INT(A2969/100)*100)</f>
        <v>43799</v>
      </c>
      <c r="F2969" t="str">
        <f t="shared" si="92"/>
        <v/>
      </c>
      <c r="G2969" t="str">
        <f t="shared" si="91"/>
        <v/>
      </c>
    </row>
    <row r="2970" spans="1:7">
      <c r="A2970" s="57">
        <f>INDEX('5月'!$A$1:$E$301,ROW()-$B$17+2,1)</f>
        <v>0</v>
      </c>
      <c r="B2970" s="55" t="str">
        <f>INDEX('5月'!$A$1:$E$301,ROW()-$B$17+2,2)&amp;IF(INDEX('5月'!$A$1:$E$301,ROW()-$B$17+2,3)="","","／"&amp;INDEX('5月'!$A$1:$E$301,ROW()-$B$17+2,3))</f>
        <v/>
      </c>
      <c r="C2970" s="57">
        <f>INDEX('5月'!$A$1:$E$301,ROW()-$B$17+2,4)</f>
        <v>0</v>
      </c>
      <c r="D2970" s="64">
        <f>INDEX('5月'!$A$1:$E$301,ROW()-$B$17+2,5)</f>
        <v>0</v>
      </c>
      <c r="E2970" s="65">
        <f>DATE(設定・集計!$B$2,INT(A2970/100),A2970-INT(A2970/100)*100)</f>
        <v>43799</v>
      </c>
      <c r="F2970" t="str">
        <f t="shared" si="92"/>
        <v/>
      </c>
      <c r="G2970" t="str">
        <f t="shared" si="91"/>
        <v/>
      </c>
    </row>
    <row r="2971" spans="1:7">
      <c r="A2971" s="57">
        <f>INDEX('5月'!$A$1:$E$301,ROW()-$B$17+2,1)</f>
        <v>0</v>
      </c>
      <c r="B2971" s="55" t="str">
        <f>INDEX('5月'!$A$1:$E$301,ROW()-$B$17+2,2)&amp;IF(INDEX('5月'!$A$1:$E$301,ROW()-$B$17+2,3)="","","／"&amp;INDEX('5月'!$A$1:$E$301,ROW()-$B$17+2,3))</f>
        <v/>
      </c>
      <c r="C2971" s="57">
        <f>INDEX('5月'!$A$1:$E$301,ROW()-$B$17+2,4)</f>
        <v>0</v>
      </c>
      <c r="D2971" s="64">
        <f>INDEX('5月'!$A$1:$E$301,ROW()-$B$17+2,5)</f>
        <v>0</v>
      </c>
      <c r="E2971" s="65">
        <f>DATE(設定・集計!$B$2,INT(A2971/100),A2971-INT(A2971/100)*100)</f>
        <v>43799</v>
      </c>
      <c r="F2971" t="str">
        <f t="shared" si="92"/>
        <v/>
      </c>
      <c r="G2971" t="str">
        <f t="shared" si="91"/>
        <v/>
      </c>
    </row>
    <row r="2972" spans="1:7">
      <c r="A2972" s="57">
        <f>INDEX('5月'!$A$1:$E$301,ROW()-$B$17+2,1)</f>
        <v>0</v>
      </c>
      <c r="B2972" s="55" t="str">
        <f>INDEX('5月'!$A$1:$E$301,ROW()-$B$17+2,2)&amp;IF(INDEX('5月'!$A$1:$E$301,ROW()-$B$17+2,3)="","","／"&amp;INDEX('5月'!$A$1:$E$301,ROW()-$B$17+2,3))</f>
        <v/>
      </c>
      <c r="C2972" s="57">
        <f>INDEX('5月'!$A$1:$E$301,ROW()-$B$17+2,4)</f>
        <v>0</v>
      </c>
      <c r="D2972" s="64">
        <f>INDEX('5月'!$A$1:$E$301,ROW()-$B$17+2,5)</f>
        <v>0</v>
      </c>
      <c r="E2972" s="65">
        <f>DATE(設定・集計!$B$2,INT(A2972/100),A2972-INT(A2972/100)*100)</f>
        <v>43799</v>
      </c>
      <c r="F2972" t="str">
        <f t="shared" si="92"/>
        <v/>
      </c>
      <c r="G2972" t="str">
        <f t="shared" si="91"/>
        <v/>
      </c>
    </row>
    <row r="2973" spans="1:7">
      <c r="A2973" s="57">
        <f>INDEX('5月'!$A$1:$E$301,ROW()-$B$17+2,1)</f>
        <v>0</v>
      </c>
      <c r="B2973" s="55" t="str">
        <f>INDEX('5月'!$A$1:$E$301,ROW()-$B$17+2,2)&amp;IF(INDEX('5月'!$A$1:$E$301,ROW()-$B$17+2,3)="","","／"&amp;INDEX('5月'!$A$1:$E$301,ROW()-$B$17+2,3))</f>
        <v/>
      </c>
      <c r="C2973" s="57">
        <f>INDEX('5月'!$A$1:$E$301,ROW()-$B$17+2,4)</f>
        <v>0</v>
      </c>
      <c r="D2973" s="64">
        <f>INDEX('5月'!$A$1:$E$301,ROW()-$B$17+2,5)</f>
        <v>0</v>
      </c>
      <c r="E2973" s="65">
        <f>DATE(設定・集計!$B$2,INT(A2973/100),A2973-INT(A2973/100)*100)</f>
        <v>43799</v>
      </c>
      <c r="F2973" t="str">
        <f t="shared" si="92"/>
        <v/>
      </c>
      <c r="G2973" t="str">
        <f t="shared" si="91"/>
        <v/>
      </c>
    </row>
    <row r="2974" spans="1:7">
      <c r="A2974" s="57">
        <f>INDEX('5月'!$A$1:$E$301,ROW()-$B$17+2,1)</f>
        <v>0</v>
      </c>
      <c r="B2974" s="55" t="str">
        <f>INDEX('5月'!$A$1:$E$301,ROW()-$B$17+2,2)&amp;IF(INDEX('5月'!$A$1:$E$301,ROW()-$B$17+2,3)="","","／"&amp;INDEX('5月'!$A$1:$E$301,ROW()-$B$17+2,3))</f>
        <v/>
      </c>
      <c r="C2974" s="57">
        <f>INDEX('5月'!$A$1:$E$301,ROW()-$B$17+2,4)</f>
        <v>0</v>
      </c>
      <c r="D2974" s="64">
        <f>INDEX('5月'!$A$1:$E$301,ROW()-$B$17+2,5)</f>
        <v>0</v>
      </c>
      <c r="E2974" s="65">
        <f>DATE(設定・集計!$B$2,INT(A2974/100),A2974-INT(A2974/100)*100)</f>
        <v>43799</v>
      </c>
      <c r="F2974" t="str">
        <f t="shared" si="92"/>
        <v/>
      </c>
      <c r="G2974" t="str">
        <f t="shared" si="91"/>
        <v/>
      </c>
    </row>
    <row r="2975" spans="1:7">
      <c r="A2975" s="57">
        <f>INDEX('5月'!$A$1:$E$301,ROW()-$B$17+2,1)</f>
        <v>0</v>
      </c>
      <c r="B2975" s="55" t="str">
        <f>INDEX('5月'!$A$1:$E$301,ROW()-$B$17+2,2)&amp;IF(INDEX('5月'!$A$1:$E$301,ROW()-$B$17+2,3)="","","／"&amp;INDEX('5月'!$A$1:$E$301,ROW()-$B$17+2,3))</f>
        <v/>
      </c>
      <c r="C2975" s="57">
        <f>INDEX('5月'!$A$1:$E$301,ROW()-$B$17+2,4)</f>
        <v>0</v>
      </c>
      <c r="D2975" s="64">
        <f>INDEX('5月'!$A$1:$E$301,ROW()-$B$17+2,5)</f>
        <v>0</v>
      </c>
      <c r="E2975" s="65">
        <f>DATE(設定・集計!$B$2,INT(A2975/100),A2975-INT(A2975/100)*100)</f>
        <v>43799</v>
      </c>
      <c r="F2975" t="str">
        <f t="shared" si="92"/>
        <v/>
      </c>
      <c r="G2975" t="str">
        <f t="shared" si="91"/>
        <v/>
      </c>
    </row>
    <row r="2976" spans="1:7">
      <c r="A2976" s="57">
        <f>INDEX('5月'!$A$1:$E$301,ROW()-$B$17+2,1)</f>
        <v>0</v>
      </c>
      <c r="B2976" s="55" t="str">
        <f>INDEX('5月'!$A$1:$E$301,ROW()-$B$17+2,2)&amp;IF(INDEX('5月'!$A$1:$E$301,ROW()-$B$17+2,3)="","","／"&amp;INDEX('5月'!$A$1:$E$301,ROW()-$B$17+2,3))</f>
        <v/>
      </c>
      <c r="C2976" s="57">
        <f>INDEX('5月'!$A$1:$E$301,ROW()-$B$17+2,4)</f>
        <v>0</v>
      </c>
      <c r="D2976" s="64">
        <f>INDEX('5月'!$A$1:$E$301,ROW()-$B$17+2,5)</f>
        <v>0</v>
      </c>
      <c r="E2976" s="65">
        <f>DATE(設定・集計!$B$2,INT(A2976/100),A2976-INT(A2976/100)*100)</f>
        <v>43799</v>
      </c>
      <c r="F2976" t="str">
        <f t="shared" si="92"/>
        <v/>
      </c>
      <c r="G2976" t="str">
        <f t="shared" si="91"/>
        <v/>
      </c>
    </row>
    <row r="2977" spans="1:7">
      <c r="A2977" s="57">
        <f>INDEX('5月'!$A$1:$E$301,ROW()-$B$17+2,1)</f>
        <v>0</v>
      </c>
      <c r="B2977" s="55" t="str">
        <f>INDEX('5月'!$A$1:$E$301,ROW()-$B$17+2,2)&amp;IF(INDEX('5月'!$A$1:$E$301,ROW()-$B$17+2,3)="","","／"&amp;INDEX('5月'!$A$1:$E$301,ROW()-$B$17+2,3))</f>
        <v/>
      </c>
      <c r="C2977" s="57">
        <f>INDEX('5月'!$A$1:$E$301,ROW()-$B$17+2,4)</f>
        <v>0</v>
      </c>
      <c r="D2977" s="64">
        <f>INDEX('5月'!$A$1:$E$301,ROW()-$B$17+2,5)</f>
        <v>0</v>
      </c>
      <c r="E2977" s="65">
        <f>DATE(設定・集計!$B$2,INT(A2977/100),A2977-INT(A2977/100)*100)</f>
        <v>43799</v>
      </c>
      <c r="F2977" t="str">
        <f t="shared" si="92"/>
        <v/>
      </c>
      <c r="G2977" t="str">
        <f t="shared" si="91"/>
        <v/>
      </c>
    </row>
    <row r="2978" spans="1:7">
      <c r="A2978" s="57">
        <f>INDEX('5月'!$A$1:$E$301,ROW()-$B$17+2,1)</f>
        <v>0</v>
      </c>
      <c r="B2978" s="55" t="str">
        <f>INDEX('5月'!$A$1:$E$301,ROW()-$B$17+2,2)&amp;IF(INDEX('5月'!$A$1:$E$301,ROW()-$B$17+2,3)="","","／"&amp;INDEX('5月'!$A$1:$E$301,ROW()-$B$17+2,3))</f>
        <v/>
      </c>
      <c r="C2978" s="57">
        <f>INDEX('5月'!$A$1:$E$301,ROW()-$B$17+2,4)</f>
        <v>0</v>
      </c>
      <c r="D2978" s="64">
        <f>INDEX('5月'!$A$1:$E$301,ROW()-$B$17+2,5)</f>
        <v>0</v>
      </c>
      <c r="E2978" s="65">
        <f>DATE(設定・集計!$B$2,INT(A2978/100),A2978-INT(A2978/100)*100)</f>
        <v>43799</v>
      </c>
      <c r="F2978" t="str">
        <f t="shared" si="92"/>
        <v/>
      </c>
      <c r="G2978" t="str">
        <f t="shared" si="91"/>
        <v/>
      </c>
    </row>
    <row r="2979" spans="1:7">
      <c r="A2979" s="57">
        <f>INDEX('5月'!$A$1:$E$301,ROW()-$B$17+2,1)</f>
        <v>0</v>
      </c>
      <c r="B2979" s="55" t="str">
        <f>INDEX('5月'!$A$1:$E$301,ROW()-$B$17+2,2)&amp;IF(INDEX('5月'!$A$1:$E$301,ROW()-$B$17+2,3)="","","／"&amp;INDEX('5月'!$A$1:$E$301,ROW()-$B$17+2,3))</f>
        <v/>
      </c>
      <c r="C2979" s="57">
        <f>INDEX('5月'!$A$1:$E$301,ROW()-$B$17+2,4)</f>
        <v>0</v>
      </c>
      <c r="D2979" s="64">
        <f>INDEX('5月'!$A$1:$E$301,ROW()-$B$17+2,5)</f>
        <v>0</v>
      </c>
      <c r="E2979" s="65">
        <f>DATE(設定・集計!$B$2,INT(A2979/100),A2979-INT(A2979/100)*100)</f>
        <v>43799</v>
      </c>
      <c r="F2979" t="str">
        <f t="shared" si="92"/>
        <v/>
      </c>
      <c r="G2979" t="str">
        <f t="shared" si="91"/>
        <v/>
      </c>
    </row>
    <row r="2980" spans="1:7">
      <c r="A2980" s="57">
        <f>INDEX('5月'!$A$1:$E$301,ROW()-$B$17+2,1)</f>
        <v>0</v>
      </c>
      <c r="B2980" s="55" t="str">
        <f>INDEX('5月'!$A$1:$E$301,ROW()-$B$17+2,2)&amp;IF(INDEX('5月'!$A$1:$E$301,ROW()-$B$17+2,3)="","","／"&amp;INDEX('5月'!$A$1:$E$301,ROW()-$B$17+2,3))</f>
        <v/>
      </c>
      <c r="C2980" s="57">
        <f>INDEX('5月'!$A$1:$E$301,ROW()-$B$17+2,4)</f>
        <v>0</v>
      </c>
      <c r="D2980" s="64">
        <f>INDEX('5月'!$A$1:$E$301,ROW()-$B$17+2,5)</f>
        <v>0</v>
      </c>
      <c r="E2980" s="65">
        <f>DATE(設定・集計!$B$2,INT(A2980/100),A2980-INT(A2980/100)*100)</f>
        <v>43799</v>
      </c>
      <c r="F2980" t="str">
        <f t="shared" si="92"/>
        <v/>
      </c>
      <c r="G2980" t="str">
        <f t="shared" si="91"/>
        <v/>
      </c>
    </row>
    <row r="2981" spans="1:7">
      <c r="A2981" s="57">
        <f>INDEX('5月'!$A$1:$E$301,ROW()-$B$17+2,1)</f>
        <v>0</v>
      </c>
      <c r="B2981" s="55" t="str">
        <f>INDEX('5月'!$A$1:$E$301,ROW()-$B$17+2,2)&amp;IF(INDEX('5月'!$A$1:$E$301,ROW()-$B$17+2,3)="","","／"&amp;INDEX('5月'!$A$1:$E$301,ROW()-$B$17+2,3))</f>
        <v/>
      </c>
      <c r="C2981" s="57">
        <f>INDEX('5月'!$A$1:$E$301,ROW()-$B$17+2,4)</f>
        <v>0</v>
      </c>
      <c r="D2981" s="64">
        <f>INDEX('5月'!$A$1:$E$301,ROW()-$B$17+2,5)</f>
        <v>0</v>
      </c>
      <c r="E2981" s="65">
        <f>DATE(設定・集計!$B$2,INT(A2981/100),A2981-INT(A2981/100)*100)</f>
        <v>43799</v>
      </c>
      <c r="F2981" t="str">
        <f t="shared" si="92"/>
        <v/>
      </c>
      <c r="G2981" t="str">
        <f t="shared" si="91"/>
        <v/>
      </c>
    </row>
    <row r="2982" spans="1:7">
      <c r="A2982" s="57">
        <f>INDEX('5月'!$A$1:$E$301,ROW()-$B$17+2,1)</f>
        <v>0</v>
      </c>
      <c r="B2982" s="55" t="str">
        <f>INDEX('5月'!$A$1:$E$301,ROW()-$B$17+2,2)&amp;IF(INDEX('5月'!$A$1:$E$301,ROW()-$B$17+2,3)="","","／"&amp;INDEX('5月'!$A$1:$E$301,ROW()-$B$17+2,3))</f>
        <v/>
      </c>
      <c r="C2982" s="57">
        <f>INDEX('5月'!$A$1:$E$301,ROW()-$B$17+2,4)</f>
        <v>0</v>
      </c>
      <c r="D2982" s="64">
        <f>INDEX('5月'!$A$1:$E$301,ROW()-$B$17+2,5)</f>
        <v>0</v>
      </c>
      <c r="E2982" s="65">
        <f>DATE(設定・集計!$B$2,INT(A2982/100),A2982-INT(A2982/100)*100)</f>
        <v>43799</v>
      </c>
      <c r="F2982" t="str">
        <f t="shared" si="92"/>
        <v/>
      </c>
      <c r="G2982" t="str">
        <f t="shared" si="91"/>
        <v/>
      </c>
    </row>
    <row r="2983" spans="1:7">
      <c r="A2983" s="57">
        <f>INDEX('5月'!$A$1:$E$301,ROW()-$B$17+2,1)</f>
        <v>0</v>
      </c>
      <c r="B2983" s="55" t="str">
        <f>INDEX('5月'!$A$1:$E$301,ROW()-$B$17+2,2)&amp;IF(INDEX('5月'!$A$1:$E$301,ROW()-$B$17+2,3)="","","／"&amp;INDEX('5月'!$A$1:$E$301,ROW()-$B$17+2,3))</f>
        <v/>
      </c>
      <c r="C2983" s="57">
        <f>INDEX('5月'!$A$1:$E$301,ROW()-$B$17+2,4)</f>
        <v>0</v>
      </c>
      <c r="D2983" s="64">
        <f>INDEX('5月'!$A$1:$E$301,ROW()-$B$17+2,5)</f>
        <v>0</v>
      </c>
      <c r="E2983" s="65">
        <f>DATE(設定・集計!$B$2,INT(A2983/100),A2983-INT(A2983/100)*100)</f>
        <v>43799</v>
      </c>
      <c r="F2983" t="str">
        <f t="shared" si="92"/>
        <v/>
      </c>
      <c r="G2983" t="str">
        <f t="shared" si="91"/>
        <v/>
      </c>
    </row>
    <row r="2984" spans="1:7">
      <c r="A2984" s="57">
        <f>INDEX('5月'!$A$1:$E$301,ROW()-$B$17+2,1)</f>
        <v>0</v>
      </c>
      <c r="B2984" s="55" t="str">
        <f>INDEX('5月'!$A$1:$E$301,ROW()-$B$17+2,2)&amp;IF(INDEX('5月'!$A$1:$E$301,ROW()-$B$17+2,3)="","","／"&amp;INDEX('5月'!$A$1:$E$301,ROW()-$B$17+2,3))</f>
        <v/>
      </c>
      <c r="C2984" s="57">
        <f>INDEX('5月'!$A$1:$E$301,ROW()-$B$17+2,4)</f>
        <v>0</v>
      </c>
      <c r="D2984" s="64">
        <f>INDEX('5月'!$A$1:$E$301,ROW()-$B$17+2,5)</f>
        <v>0</v>
      </c>
      <c r="E2984" s="65">
        <f>DATE(設定・集計!$B$2,INT(A2984/100),A2984-INT(A2984/100)*100)</f>
        <v>43799</v>
      </c>
      <c r="F2984" t="str">
        <f t="shared" si="92"/>
        <v/>
      </c>
      <c r="G2984" t="str">
        <f t="shared" si="91"/>
        <v/>
      </c>
    </row>
    <row r="2985" spans="1:7">
      <c r="A2985" s="57">
        <f>INDEX('5月'!$A$1:$E$301,ROW()-$B$17+2,1)</f>
        <v>0</v>
      </c>
      <c r="B2985" s="55" t="str">
        <f>INDEX('5月'!$A$1:$E$301,ROW()-$B$17+2,2)&amp;IF(INDEX('5月'!$A$1:$E$301,ROW()-$B$17+2,3)="","","／"&amp;INDEX('5月'!$A$1:$E$301,ROW()-$B$17+2,3))</f>
        <v/>
      </c>
      <c r="C2985" s="57">
        <f>INDEX('5月'!$A$1:$E$301,ROW()-$B$17+2,4)</f>
        <v>0</v>
      </c>
      <c r="D2985" s="64">
        <f>INDEX('5月'!$A$1:$E$301,ROW()-$B$17+2,5)</f>
        <v>0</v>
      </c>
      <c r="E2985" s="65">
        <f>DATE(設定・集計!$B$2,INT(A2985/100),A2985-INT(A2985/100)*100)</f>
        <v>43799</v>
      </c>
      <c r="F2985" t="str">
        <f t="shared" si="92"/>
        <v/>
      </c>
      <c r="G2985" t="str">
        <f t="shared" si="91"/>
        <v/>
      </c>
    </row>
    <row r="2986" spans="1:7">
      <c r="A2986" s="57">
        <f>INDEX('5月'!$A$1:$E$301,ROW()-$B$17+2,1)</f>
        <v>0</v>
      </c>
      <c r="B2986" s="55" t="str">
        <f>INDEX('5月'!$A$1:$E$301,ROW()-$B$17+2,2)&amp;IF(INDEX('5月'!$A$1:$E$301,ROW()-$B$17+2,3)="","","／"&amp;INDEX('5月'!$A$1:$E$301,ROW()-$B$17+2,3))</f>
        <v/>
      </c>
      <c r="C2986" s="57">
        <f>INDEX('5月'!$A$1:$E$301,ROW()-$B$17+2,4)</f>
        <v>0</v>
      </c>
      <c r="D2986" s="64">
        <f>INDEX('5月'!$A$1:$E$301,ROW()-$B$17+2,5)</f>
        <v>0</v>
      </c>
      <c r="E2986" s="65">
        <f>DATE(設定・集計!$B$2,INT(A2986/100),A2986-INT(A2986/100)*100)</f>
        <v>43799</v>
      </c>
      <c r="F2986" t="str">
        <f t="shared" si="92"/>
        <v/>
      </c>
      <c r="G2986" t="str">
        <f t="shared" si="91"/>
        <v/>
      </c>
    </row>
    <row r="2987" spans="1:7">
      <c r="A2987" s="57">
        <f>INDEX('5月'!$A$1:$E$301,ROW()-$B$17+2,1)</f>
        <v>0</v>
      </c>
      <c r="B2987" s="55" t="str">
        <f>INDEX('5月'!$A$1:$E$301,ROW()-$B$17+2,2)&amp;IF(INDEX('5月'!$A$1:$E$301,ROW()-$B$17+2,3)="","","／"&amp;INDEX('5月'!$A$1:$E$301,ROW()-$B$17+2,3))</f>
        <v/>
      </c>
      <c r="C2987" s="57">
        <f>INDEX('5月'!$A$1:$E$301,ROW()-$B$17+2,4)</f>
        <v>0</v>
      </c>
      <c r="D2987" s="64">
        <f>INDEX('5月'!$A$1:$E$301,ROW()-$B$17+2,5)</f>
        <v>0</v>
      </c>
      <c r="E2987" s="65">
        <f>DATE(設定・集計!$B$2,INT(A2987/100),A2987-INT(A2987/100)*100)</f>
        <v>43799</v>
      </c>
      <c r="F2987" t="str">
        <f t="shared" si="92"/>
        <v/>
      </c>
      <c r="G2987" t="str">
        <f t="shared" si="91"/>
        <v/>
      </c>
    </row>
    <row r="2988" spans="1:7">
      <c r="A2988" s="57">
        <f>INDEX('5月'!$A$1:$E$301,ROW()-$B$17+2,1)</f>
        <v>0</v>
      </c>
      <c r="B2988" s="55" t="str">
        <f>INDEX('5月'!$A$1:$E$301,ROW()-$B$17+2,2)&amp;IF(INDEX('5月'!$A$1:$E$301,ROW()-$B$17+2,3)="","","／"&amp;INDEX('5月'!$A$1:$E$301,ROW()-$B$17+2,3))</f>
        <v/>
      </c>
      <c r="C2988" s="57">
        <f>INDEX('5月'!$A$1:$E$301,ROW()-$B$17+2,4)</f>
        <v>0</v>
      </c>
      <c r="D2988" s="64">
        <f>INDEX('5月'!$A$1:$E$301,ROW()-$B$17+2,5)</f>
        <v>0</v>
      </c>
      <c r="E2988" s="65">
        <f>DATE(設定・集計!$B$2,INT(A2988/100),A2988-INT(A2988/100)*100)</f>
        <v>43799</v>
      </c>
      <c r="F2988" t="str">
        <f t="shared" si="92"/>
        <v/>
      </c>
      <c r="G2988" t="str">
        <f t="shared" si="91"/>
        <v/>
      </c>
    </row>
    <row r="2989" spans="1:7">
      <c r="A2989" s="57">
        <f>INDEX('5月'!$A$1:$E$301,ROW()-$B$17+2,1)</f>
        <v>0</v>
      </c>
      <c r="B2989" s="55" t="str">
        <f>INDEX('5月'!$A$1:$E$301,ROW()-$B$17+2,2)&amp;IF(INDEX('5月'!$A$1:$E$301,ROW()-$B$17+2,3)="","","／"&amp;INDEX('5月'!$A$1:$E$301,ROW()-$B$17+2,3))</f>
        <v/>
      </c>
      <c r="C2989" s="57">
        <f>INDEX('5月'!$A$1:$E$301,ROW()-$B$17+2,4)</f>
        <v>0</v>
      </c>
      <c r="D2989" s="64">
        <f>INDEX('5月'!$A$1:$E$301,ROW()-$B$17+2,5)</f>
        <v>0</v>
      </c>
      <c r="E2989" s="65">
        <f>DATE(設定・集計!$B$2,INT(A2989/100),A2989-INT(A2989/100)*100)</f>
        <v>43799</v>
      </c>
      <c r="F2989" t="str">
        <f t="shared" si="92"/>
        <v/>
      </c>
      <c r="G2989" t="str">
        <f t="shared" si="91"/>
        <v/>
      </c>
    </row>
    <row r="2990" spans="1:7">
      <c r="A2990" s="57">
        <f>INDEX('5月'!$A$1:$E$301,ROW()-$B$17+2,1)</f>
        <v>0</v>
      </c>
      <c r="B2990" s="55" t="str">
        <f>INDEX('5月'!$A$1:$E$301,ROW()-$B$17+2,2)&amp;IF(INDEX('5月'!$A$1:$E$301,ROW()-$B$17+2,3)="","","／"&amp;INDEX('5月'!$A$1:$E$301,ROW()-$B$17+2,3))</f>
        <v/>
      </c>
      <c r="C2990" s="57">
        <f>INDEX('5月'!$A$1:$E$301,ROW()-$B$17+2,4)</f>
        <v>0</v>
      </c>
      <c r="D2990" s="64">
        <f>INDEX('5月'!$A$1:$E$301,ROW()-$B$17+2,5)</f>
        <v>0</v>
      </c>
      <c r="E2990" s="65">
        <f>DATE(設定・集計!$B$2,INT(A2990/100),A2990-INT(A2990/100)*100)</f>
        <v>43799</v>
      </c>
      <c r="F2990" t="str">
        <f t="shared" si="92"/>
        <v/>
      </c>
      <c r="G2990" t="str">
        <f t="shared" si="91"/>
        <v/>
      </c>
    </row>
    <row r="2991" spans="1:7">
      <c r="A2991" s="57">
        <f>INDEX('5月'!$A$1:$E$301,ROW()-$B$17+2,1)</f>
        <v>0</v>
      </c>
      <c r="B2991" s="55" t="str">
        <f>INDEX('5月'!$A$1:$E$301,ROW()-$B$17+2,2)&amp;IF(INDEX('5月'!$A$1:$E$301,ROW()-$B$17+2,3)="","","／"&amp;INDEX('5月'!$A$1:$E$301,ROW()-$B$17+2,3))</f>
        <v/>
      </c>
      <c r="C2991" s="57">
        <f>INDEX('5月'!$A$1:$E$301,ROW()-$B$17+2,4)</f>
        <v>0</v>
      </c>
      <c r="D2991" s="64">
        <f>INDEX('5月'!$A$1:$E$301,ROW()-$B$17+2,5)</f>
        <v>0</v>
      </c>
      <c r="E2991" s="65">
        <f>DATE(設定・集計!$B$2,INT(A2991/100),A2991-INT(A2991/100)*100)</f>
        <v>43799</v>
      </c>
      <c r="F2991" t="str">
        <f t="shared" si="92"/>
        <v/>
      </c>
      <c r="G2991" t="str">
        <f t="shared" ref="G2991:G3054" si="93">IF(F2991="","",RANK(F2991,$F$46:$F$6000,1))</f>
        <v/>
      </c>
    </row>
    <row r="2992" spans="1:7">
      <c r="A2992" s="57">
        <f>INDEX('5月'!$A$1:$E$301,ROW()-$B$17+2,1)</f>
        <v>0</v>
      </c>
      <c r="B2992" s="55" t="str">
        <f>INDEX('5月'!$A$1:$E$301,ROW()-$B$17+2,2)&amp;IF(INDEX('5月'!$A$1:$E$301,ROW()-$B$17+2,3)="","","／"&amp;INDEX('5月'!$A$1:$E$301,ROW()-$B$17+2,3))</f>
        <v/>
      </c>
      <c r="C2992" s="57">
        <f>INDEX('5月'!$A$1:$E$301,ROW()-$B$17+2,4)</f>
        <v>0</v>
      </c>
      <c r="D2992" s="64">
        <f>INDEX('5月'!$A$1:$E$301,ROW()-$B$17+2,5)</f>
        <v>0</v>
      </c>
      <c r="E2992" s="65">
        <f>DATE(設定・集計!$B$2,INT(A2992/100),A2992-INT(A2992/100)*100)</f>
        <v>43799</v>
      </c>
      <c r="F2992" t="str">
        <f t="shared" si="92"/>
        <v/>
      </c>
      <c r="G2992" t="str">
        <f t="shared" si="93"/>
        <v/>
      </c>
    </row>
    <row r="2993" spans="1:7">
      <c r="A2993" s="57">
        <f>INDEX('5月'!$A$1:$E$301,ROW()-$B$17+2,1)</f>
        <v>0</v>
      </c>
      <c r="B2993" s="55" t="str">
        <f>INDEX('5月'!$A$1:$E$301,ROW()-$B$17+2,2)&amp;IF(INDEX('5月'!$A$1:$E$301,ROW()-$B$17+2,3)="","","／"&amp;INDEX('5月'!$A$1:$E$301,ROW()-$B$17+2,3))</f>
        <v/>
      </c>
      <c r="C2993" s="57">
        <f>INDEX('5月'!$A$1:$E$301,ROW()-$B$17+2,4)</f>
        <v>0</v>
      </c>
      <c r="D2993" s="64">
        <f>INDEX('5月'!$A$1:$E$301,ROW()-$B$17+2,5)</f>
        <v>0</v>
      </c>
      <c r="E2993" s="65">
        <f>DATE(設定・集計!$B$2,INT(A2993/100),A2993-INT(A2993/100)*100)</f>
        <v>43799</v>
      </c>
      <c r="F2993" t="str">
        <f t="shared" si="92"/>
        <v/>
      </c>
      <c r="G2993" t="str">
        <f t="shared" si="93"/>
        <v/>
      </c>
    </row>
    <row r="2994" spans="1:7">
      <c r="A2994" s="57">
        <f>INDEX('5月'!$A$1:$E$301,ROW()-$B$17+2,1)</f>
        <v>0</v>
      </c>
      <c r="B2994" s="55" t="str">
        <f>INDEX('5月'!$A$1:$E$301,ROW()-$B$17+2,2)&amp;IF(INDEX('5月'!$A$1:$E$301,ROW()-$B$17+2,3)="","","／"&amp;INDEX('5月'!$A$1:$E$301,ROW()-$B$17+2,3))</f>
        <v/>
      </c>
      <c r="C2994" s="57">
        <f>INDEX('5月'!$A$1:$E$301,ROW()-$B$17+2,4)</f>
        <v>0</v>
      </c>
      <c r="D2994" s="64">
        <f>INDEX('5月'!$A$1:$E$301,ROW()-$B$17+2,5)</f>
        <v>0</v>
      </c>
      <c r="E2994" s="65">
        <f>DATE(設定・集計!$B$2,INT(A2994/100),A2994-INT(A2994/100)*100)</f>
        <v>43799</v>
      </c>
      <c r="F2994" t="str">
        <f t="shared" si="92"/>
        <v/>
      </c>
      <c r="G2994" t="str">
        <f t="shared" si="93"/>
        <v/>
      </c>
    </row>
    <row r="2995" spans="1:7">
      <c r="A2995" s="57">
        <f>INDEX('5月'!$A$1:$E$301,ROW()-$B$17+2,1)</f>
        <v>0</v>
      </c>
      <c r="B2995" s="55" t="str">
        <f>INDEX('5月'!$A$1:$E$301,ROW()-$B$17+2,2)&amp;IF(INDEX('5月'!$A$1:$E$301,ROW()-$B$17+2,3)="","","／"&amp;INDEX('5月'!$A$1:$E$301,ROW()-$B$17+2,3))</f>
        <v/>
      </c>
      <c r="C2995" s="57">
        <f>INDEX('5月'!$A$1:$E$301,ROW()-$B$17+2,4)</f>
        <v>0</v>
      </c>
      <c r="D2995" s="64">
        <f>INDEX('5月'!$A$1:$E$301,ROW()-$B$17+2,5)</f>
        <v>0</v>
      </c>
      <c r="E2995" s="65">
        <f>DATE(設定・集計!$B$2,INT(A2995/100),A2995-INT(A2995/100)*100)</f>
        <v>43799</v>
      </c>
      <c r="F2995" t="str">
        <f t="shared" si="92"/>
        <v/>
      </c>
      <c r="G2995" t="str">
        <f t="shared" si="93"/>
        <v/>
      </c>
    </row>
    <row r="2996" spans="1:7">
      <c r="A2996" s="57">
        <f>INDEX('5月'!$A$1:$E$301,ROW()-$B$17+2,1)</f>
        <v>0</v>
      </c>
      <c r="B2996" s="55" t="str">
        <f>INDEX('5月'!$A$1:$E$301,ROW()-$B$17+2,2)&amp;IF(INDEX('5月'!$A$1:$E$301,ROW()-$B$17+2,3)="","","／"&amp;INDEX('5月'!$A$1:$E$301,ROW()-$B$17+2,3))</f>
        <v/>
      </c>
      <c r="C2996" s="57">
        <f>INDEX('5月'!$A$1:$E$301,ROW()-$B$17+2,4)</f>
        <v>0</v>
      </c>
      <c r="D2996" s="64">
        <f>INDEX('5月'!$A$1:$E$301,ROW()-$B$17+2,5)</f>
        <v>0</v>
      </c>
      <c r="E2996" s="65">
        <f>DATE(設定・集計!$B$2,INT(A2996/100),A2996-INT(A2996/100)*100)</f>
        <v>43799</v>
      </c>
      <c r="F2996" t="str">
        <f t="shared" si="92"/>
        <v/>
      </c>
      <c r="G2996" t="str">
        <f t="shared" si="93"/>
        <v/>
      </c>
    </row>
    <row r="2997" spans="1:7">
      <c r="A2997" s="57">
        <f>INDEX('5月'!$A$1:$E$301,ROW()-$B$17+2,1)</f>
        <v>0</v>
      </c>
      <c r="B2997" s="55" t="str">
        <f>INDEX('5月'!$A$1:$E$301,ROW()-$B$17+2,2)&amp;IF(INDEX('5月'!$A$1:$E$301,ROW()-$B$17+2,3)="","","／"&amp;INDEX('5月'!$A$1:$E$301,ROW()-$B$17+2,3))</f>
        <v/>
      </c>
      <c r="C2997" s="57">
        <f>INDEX('5月'!$A$1:$E$301,ROW()-$B$17+2,4)</f>
        <v>0</v>
      </c>
      <c r="D2997" s="64">
        <f>INDEX('5月'!$A$1:$E$301,ROW()-$B$17+2,5)</f>
        <v>0</v>
      </c>
      <c r="E2997" s="65">
        <f>DATE(設定・集計!$B$2,INT(A2997/100),A2997-INT(A2997/100)*100)</f>
        <v>43799</v>
      </c>
      <c r="F2997" t="str">
        <f t="shared" si="92"/>
        <v/>
      </c>
      <c r="G2997" t="str">
        <f t="shared" si="93"/>
        <v/>
      </c>
    </row>
    <row r="2998" spans="1:7">
      <c r="A2998" s="57">
        <f>INDEX('5月'!$A$1:$E$301,ROW()-$B$17+2,1)</f>
        <v>0</v>
      </c>
      <c r="B2998" s="55" t="str">
        <f>INDEX('5月'!$A$1:$E$301,ROW()-$B$17+2,2)&amp;IF(INDEX('5月'!$A$1:$E$301,ROW()-$B$17+2,3)="","","／"&amp;INDEX('5月'!$A$1:$E$301,ROW()-$B$17+2,3))</f>
        <v/>
      </c>
      <c r="C2998" s="57">
        <f>INDEX('5月'!$A$1:$E$301,ROW()-$B$17+2,4)</f>
        <v>0</v>
      </c>
      <c r="D2998" s="64">
        <f>INDEX('5月'!$A$1:$E$301,ROW()-$B$17+2,5)</f>
        <v>0</v>
      </c>
      <c r="E2998" s="65">
        <f>DATE(設定・集計!$B$2,INT(A2998/100),A2998-INT(A2998/100)*100)</f>
        <v>43799</v>
      </c>
      <c r="F2998" t="str">
        <f t="shared" si="92"/>
        <v/>
      </c>
      <c r="G2998" t="str">
        <f t="shared" si="93"/>
        <v/>
      </c>
    </row>
    <row r="2999" spans="1:7">
      <c r="A2999" s="57">
        <f>INDEX('5月'!$A$1:$E$301,ROW()-$B$17+2,1)</f>
        <v>0</v>
      </c>
      <c r="B2999" s="55" t="str">
        <f>INDEX('5月'!$A$1:$E$301,ROW()-$B$17+2,2)&amp;IF(INDEX('5月'!$A$1:$E$301,ROW()-$B$17+2,3)="","","／"&amp;INDEX('5月'!$A$1:$E$301,ROW()-$B$17+2,3))</f>
        <v/>
      </c>
      <c r="C2999" s="57">
        <f>INDEX('5月'!$A$1:$E$301,ROW()-$B$17+2,4)</f>
        <v>0</v>
      </c>
      <c r="D2999" s="64">
        <f>INDEX('5月'!$A$1:$E$301,ROW()-$B$17+2,5)</f>
        <v>0</v>
      </c>
      <c r="E2999" s="65">
        <f>DATE(設定・集計!$B$2,INT(A2999/100),A2999-INT(A2999/100)*100)</f>
        <v>43799</v>
      </c>
      <c r="F2999" t="str">
        <f t="shared" si="92"/>
        <v/>
      </c>
      <c r="G2999" t="str">
        <f t="shared" si="93"/>
        <v/>
      </c>
    </row>
    <row r="3000" spans="1:7">
      <c r="A3000" s="57">
        <f>INDEX('5月'!$A$1:$E$301,ROW()-$B$17+2,1)</f>
        <v>0</v>
      </c>
      <c r="B3000" s="55" t="str">
        <f>INDEX('5月'!$A$1:$E$301,ROW()-$B$17+2,2)&amp;IF(INDEX('5月'!$A$1:$E$301,ROW()-$B$17+2,3)="","","／"&amp;INDEX('5月'!$A$1:$E$301,ROW()-$B$17+2,3))</f>
        <v/>
      </c>
      <c r="C3000" s="57">
        <f>INDEX('5月'!$A$1:$E$301,ROW()-$B$17+2,4)</f>
        <v>0</v>
      </c>
      <c r="D3000" s="64">
        <f>INDEX('5月'!$A$1:$E$301,ROW()-$B$17+2,5)</f>
        <v>0</v>
      </c>
      <c r="E3000" s="65">
        <f>DATE(設定・集計!$B$2,INT(A3000/100),A3000-INT(A3000/100)*100)</f>
        <v>43799</v>
      </c>
      <c r="F3000" t="str">
        <f t="shared" si="92"/>
        <v/>
      </c>
      <c r="G3000" t="str">
        <f t="shared" si="93"/>
        <v/>
      </c>
    </row>
    <row r="3001" spans="1:7">
      <c r="A3001" s="57">
        <f>INDEX('5月'!$A$1:$E$301,ROW()-$B$17+2,1)</f>
        <v>0</v>
      </c>
      <c r="B3001" s="55" t="str">
        <f>INDEX('5月'!$A$1:$E$301,ROW()-$B$17+2,2)&amp;IF(INDEX('5月'!$A$1:$E$301,ROW()-$B$17+2,3)="","","／"&amp;INDEX('5月'!$A$1:$E$301,ROW()-$B$17+2,3))</f>
        <v/>
      </c>
      <c r="C3001" s="57">
        <f>INDEX('5月'!$A$1:$E$301,ROW()-$B$17+2,4)</f>
        <v>0</v>
      </c>
      <c r="D3001" s="64">
        <f>INDEX('5月'!$A$1:$E$301,ROW()-$B$17+2,5)</f>
        <v>0</v>
      </c>
      <c r="E3001" s="65">
        <f>DATE(設定・集計!$B$2,INT(A3001/100),A3001-INT(A3001/100)*100)</f>
        <v>43799</v>
      </c>
      <c r="F3001" t="str">
        <f t="shared" si="92"/>
        <v/>
      </c>
      <c r="G3001" t="str">
        <f t="shared" si="93"/>
        <v/>
      </c>
    </row>
    <row r="3002" spans="1:7">
      <c r="A3002" s="57">
        <f>INDEX('5月'!$A$1:$E$301,ROW()-$B$17+2,1)</f>
        <v>0</v>
      </c>
      <c r="B3002" s="55" t="str">
        <f>INDEX('5月'!$A$1:$E$301,ROW()-$B$17+2,2)&amp;IF(INDEX('5月'!$A$1:$E$301,ROW()-$B$17+2,3)="","","／"&amp;INDEX('5月'!$A$1:$E$301,ROW()-$B$17+2,3))</f>
        <v/>
      </c>
      <c r="C3002" s="57">
        <f>INDEX('5月'!$A$1:$E$301,ROW()-$B$17+2,4)</f>
        <v>0</v>
      </c>
      <c r="D3002" s="64">
        <f>INDEX('5月'!$A$1:$E$301,ROW()-$B$17+2,5)</f>
        <v>0</v>
      </c>
      <c r="E3002" s="65">
        <f>DATE(設定・集計!$B$2,INT(A3002/100),A3002-INT(A3002/100)*100)</f>
        <v>43799</v>
      </c>
      <c r="F3002" t="str">
        <f t="shared" si="92"/>
        <v/>
      </c>
      <c r="G3002" t="str">
        <f t="shared" si="93"/>
        <v/>
      </c>
    </row>
    <row r="3003" spans="1:7">
      <c r="A3003" s="57">
        <f>INDEX('5月'!$A$1:$E$301,ROW()-$B$17+2,1)</f>
        <v>0</v>
      </c>
      <c r="B3003" s="55" t="str">
        <f>INDEX('5月'!$A$1:$E$301,ROW()-$B$17+2,2)&amp;IF(INDEX('5月'!$A$1:$E$301,ROW()-$B$17+2,3)="","","／"&amp;INDEX('5月'!$A$1:$E$301,ROW()-$B$17+2,3))</f>
        <v/>
      </c>
      <c r="C3003" s="57">
        <f>INDEX('5月'!$A$1:$E$301,ROW()-$B$17+2,4)</f>
        <v>0</v>
      </c>
      <c r="D3003" s="64">
        <f>INDEX('5月'!$A$1:$E$301,ROW()-$B$17+2,5)</f>
        <v>0</v>
      </c>
      <c r="E3003" s="65">
        <f>DATE(設定・集計!$B$2,INT(A3003/100),A3003-INT(A3003/100)*100)</f>
        <v>43799</v>
      </c>
      <c r="F3003" t="str">
        <f t="shared" ref="F3003:F3066" si="94">IF(A3003=0,"",A3003*10000+ROW())</f>
        <v/>
      </c>
      <c r="G3003" t="str">
        <f t="shared" si="93"/>
        <v/>
      </c>
    </row>
    <row r="3004" spans="1:7">
      <c r="A3004" s="57">
        <f>INDEX('5月'!$A$1:$E$301,ROW()-$B$17+2,1)</f>
        <v>0</v>
      </c>
      <c r="B3004" s="55" t="str">
        <f>INDEX('5月'!$A$1:$E$301,ROW()-$B$17+2,2)&amp;IF(INDEX('5月'!$A$1:$E$301,ROW()-$B$17+2,3)="","","／"&amp;INDEX('5月'!$A$1:$E$301,ROW()-$B$17+2,3))</f>
        <v/>
      </c>
      <c r="C3004" s="57">
        <f>INDEX('5月'!$A$1:$E$301,ROW()-$B$17+2,4)</f>
        <v>0</v>
      </c>
      <c r="D3004" s="64">
        <f>INDEX('5月'!$A$1:$E$301,ROW()-$B$17+2,5)</f>
        <v>0</v>
      </c>
      <c r="E3004" s="65">
        <f>DATE(設定・集計!$B$2,INT(A3004/100),A3004-INT(A3004/100)*100)</f>
        <v>43799</v>
      </c>
      <c r="F3004" t="str">
        <f t="shared" si="94"/>
        <v/>
      </c>
      <c r="G3004" t="str">
        <f t="shared" si="93"/>
        <v/>
      </c>
    </row>
    <row r="3005" spans="1:7">
      <c r="A3005" s="57">
        <f>INDEX('5月'!$A$1:$E$301,ROW()-$B$17+2,1)</f>
        <v>0</v>
      </c>
      <c r="B3005" s="55" t="str">
        <f>INDEX('5月'!$A$1:$E$301,ROW()-$B$17+2,2)&amp;IF(INDEX('5月'!$A$1:$E$301,ROW()-$B$17+2,3)="","","／"&amp;INDEX('5月'!$A$1:$E$301,ROW()-$B$17+2,3))</f>
        <v/>
      </c>
      <c r="C3005" s="57">
        <f>INDEX('5月'!$A$1:$E$301,ROW()-$B$17+2,4)</f>
        <v>0</v>
      </c>
      <c r="D3005" s="64">
        <f>INDEX('5月'!$A$1:$E$301,ROW()-$B$17+2,5)</f>
        <v>0</v>
      </c>
      <c r="E3005" s="65">
        <f>DATE(設定・集計!$B$2,INT(A3005/100),A3005-INT(A3005/100)*100)</f>
        <v>43799</v>
      </c>
      <c r="F3005" t="str">
        <f t="shared" si="94"/>
        <v/>
      </c>
      <c r="G3005" t="str">
        <f t="shared" si="93"/>
        <v/>
      </c>
    </row>
    <row r="3006" spans="1:7">
      <c r="A3006" s="57">
        <f>INDEX('5月'!$A$1:$E$301,ROW()-$B$17+2,1)</f>
        <v>0</v>
      </c>
      <c r="B3006" s="55" t="str">
        <f>INDEX('5月'!$A$1:$E$301,ROW()-$B$17+2,2)&amp;IF(INDEX('5月'!$A$1:$E$301,ROW()-$B$17+2,3)="","","／"&amp;INDEX('5月'!$A$1:$E$301,ROW()-$B$17+2,3))</f>
        <v/>
      </c>
      <c r="C3006" s="57">
        <f>INDEX('5月'!$A$1:$E$301,ROW()-$B$17+2,4)</f>
        <v>0</v>
      </c>
      <c r="D3006" s="64">
        <f>INDEX('5月'!$A$1:$E$301,ROW()-$B$17+2,5)</f>
        <v>0</v>
      </c>
      <c r="E3006" s="65">
        <f>DATE(設定・集計!$B$2,INT(A3006/100),A3006-INT(A3006/100)*100)</f>
        <v>43799</v>
      </c>
      <c r="F3006" t="str">
        <f t="shared" si="94"/>
        <v/>
      </c>
      <c r="G3006" t="str">
        <f t="shared" si="93"/>
        <v/>
      </c>
    </row>
    <row r="3007" spans="1:7">
      <c r="A3007" s="57">
        <f>INDEX('5月'!$A$1:$E$301,ROW()-$B$17+2,1)</f>
        <v>0</v>
      </c>
      <c r="B3007" s="55" t="str">
        <f>INDEX('5月'!$A$1:$E$301,ROW()-$B$17+2,2)&amp;IF(INDEX('5月'!$A$1:$E$301,ROW()-$B$17+2,3)="","","／"&amp;INDEX('5月'!$A$1:$E$301,ROW()-$B$17+2,3))</f>
        <v/>
      </c>
      <c r="C3007" s="57">
        <f>INDEX('5月'!$A$1:$E$301,ROW()-$B$17+2,4)</f>
        <v>0</v>
      </c>
      <c r="D3007" s="64">
        <f>INDEX('5月'!$A$1:$E$301,ROW()-$B$17+2,5)</f>
        <v>0</v>
      </c>
      <c r="E3007" s="65">
        <f>DATE(設定・集計!$B$2,INT(A3007/100),A3007-INT(A3007/100)*100)</f>
        <v>43799</v>
      </c>
      <c r="F3007" t="str">
        <f t="shared" si="94"/>
        <v/>
      </c>
      <c r="G3007" t="str">
        <f t="shared" si="93"/>
        <v/>
      </c>
    </row>
    <row r="3008" spans="1:7">
      <c r="A3008" s="57">
        <f>INDEX('5月'!$A$1:$E$301,ROW()-$B$17+2,1)</f>
        <v>0</v>
      </c>
      <c r="B3008" s="55" t="str">
        <f>INDEX('5月'!$A$1:$E$301,ROW()-$B$17+2,2)&amp;IF(INDEX('5月'!$A$1:$E$301,ROW()-$B$17+2,3)="","","／"&amp;INDEX('5月'!$A$1:$E$301,ROW()-$B$17+2,3))</f>
        <v/>
      </c>
      <c r="C3008" s="57">
        <f>INDEX('5月'!$A$1:$E$301,ROW()-$B$17+2,4)</f>
        <v>0</v>
      </c>
      <c r="D3008" s="64">
        <f>INDEX('5月'!$A$1:$E$301,ROW()-$B$17+2,5)</f>
        <v>0</v>
      </c>
      <c r="E3008" s="65">
        <f>DATE(設定・集計!$B$2,INT(A3008/100),A3008-INT(A3008/100)*100)</f>
        <v>43799</v>
      </c>
      <c r="F3008" t="str">
        <f t="shared" si="94"/>
        <v/>
      </c>
      <c r="G3008" t="str">
        <f t="shared" si="93"/>
        <v/>
      </c>
    </row>
    <row r="3009" spans="1:7">
      <c r="A3009" s="57">
        <f>INDEX('5月'!$A$1:$E$301,ROW()-$B$17+2,1)</f>
        <v>0</v>
      </c>
      <c r="B3009" s="55" t="str">
        <f>INDEX('5月'!$A$1:$E$301,ROW()-$B$17+2,2)&amp;IF(INDEX('5月'!$A$1:$E$301,ROW()-$B$17+2,3)="","","／"&amp;INDEX('5月'!$A$1:$E$301,ROW()-$B$17+2,3))</f>
        <v/>
      </c>
      <c r="C3009" s="57">
        <f>INDEX('5月'!$A$1:$E$301,ROW()-$B$17+2,4)</f>
        <v>0</v>
      </c>
      <c r="D3009" s="64">
        <f>INDEX('5月'!$A$1:$E$301,ROW()-$B$17+2,5)</f>
        <v>0</v>
      </c>
      <c r="E3009" s="65">
        <f>DATE(設定・集計!$B$2,INT(A3009/100),A3009-INT(A3009/100)*100)</f>
        <v>43799</v>
      </c>
      <c r="F3009" t="str">
        <f t="shared" si="94"/>
        <v/>
      </c>
      <c r="G3009" t="str">
        <f t="shared" si="93"/>
        <v/>
      </c>
    </row>
    <row r="3010" spans="1:7">
      <c r="A3010" s="57">
        <f>INDEX('5月'!$A$1:$E$301,ROW()-$B$17+2,1)</f>
        <v>0</v>
      </c>
      <c r="B3010" s="55" t="str">
        <f>INDEX('5月'!$A$1:$E$301,ROW()-$B$17+2,2)&amp;IF(INDEX('5月'!$A$1:$E$301,ROW()-$B$17+2,3)="","","／"&amp;INDEX('5月'!$A$1:$E$301,ROW()-$B$17+2,3))</f>
        <v/>
      </c>
      <c r="C3010" s="57">
        <f>INDEX('5月'!$A$1:$E$301,ROW()-$B$17+2,4)</f>
        <v>0</v>
      </c>
      <c r="D3010" s="64">
        <f>INDEX('5月'!$A$1:$E$301,ROW()-$B$17+2,5)</f>
        <v>0</v>
      </c>
      <c r="E3010" s="65">
        <f>DATE(設定・集計!$B$2,INT(A3010/100),A3010-INT(A3010/100)*100)</f>
        <v>43799</v>
      </c>
      <c r="F3010" t="str">
        <f t="shared" si="94"/>
        <v/>
      </c>
      <c r="G3010" t="str">
        <f t="shared" si="93"/>
        <v/>
      </c>
    </row>
    <row r="3011" spans="1:7">
      <c r="A3011" s="57">
        <f>INDEX('5月'!$A$1:$E$301,ROW()-$B$17+2,1)</f>
        <v>0</v>
      </c>
      <c r="B3011" s="55" t="str">
        <f>INDEX('5月'!$A$1:$E$301,ROW()-$B$17+2,2)&amp;IF(INDEX('5月'!$A$1:$E$301,ROW()-$B$17+2,3)="","","／"&amp;INDEX('5月'!$A$1:$E$301,ROW()-$B$17+2,3))</f>
        <v/>
      </c>
      <c r="C3011" s="57">
        <f>INDEX('5月'!$A$1:$E$301,ROW()-$B$17+2,4)</f>
        <v>0</v>
      </c>
      <c r="D3011" s="64">
        <f>INDEX('5月'!$A$1:$E$301,ROW()-$B$17+2,5)</f>
        <v>0</v>
      </c>
      <c r="E3011" s="65">
        <f>DATE(設定・集計!$B$2,INT(A3011/100),A3011-INT(A3011/100)*100)</f>
        <v>43799</v>
      </c>
      <c r="F3011" t="str">
        <f t="shared" si="94"/>
        <v/>
      </c>
      <c r="G3011" t="str">
        <f t="shared" si="93"/>
        <v/>
      </c>
    </row>
    <row r="3012" spans="1:7">
      <c r="A3012" s="57">
        <f>INDEX('5月'!$A$1:$E$301,ROW()-$B$17+2,1)</f>
        <v>0</v>
      </c>
      <c r="B3012" s="55" t="str">
        <f>INDEX('5月'!$A$1:$E$301,ROW()-$B$17+2,2)&amp;IF(INDEX('5月'!$A$1:$E$301,ROW()-$B$17+2,3)="","","／"&amp;INDEX('5月'!$A$1:$E$301,ROW()-$B$17+2,3))</f>
        <v/>
      </c>
      <c r="C3012" s="57">
        <f>INDEX('5月'!$A$1:$E$301,ROW()-$B$17+2,4)</f>
        <v>0</v>
      </c>
      <c r="D3012" s="64">
        <f>INDEX('5月'!$A$1:$E$301,ROW()-$B$17+2,5)</f>
        <v>0</v>
      </c>
      <c r="E3012" s="65">
        <f>DATE(設定・集計!$B$2,INT(A3012/100),A3012-INT(A3012/100)*100)</f>
        <v>43799</v>
      </c>
      <c r="F3012" t="str">
        <f t="shared" si="94"/>
        <v/>
      </c>
      <c r="G3012" t="str">
        <f t="shared" si="93"/>
        <v/>
      </c>
    </row>
    <row r="3013" spans="1:7">
      <c r="A3013" s="57">
        <f>INDEX('5月'!$A$1:$E$301,ROW()-$B$17+2,1)</f>
        <v>0</v>
      </c>
      <c r="B3013" s="55" t="str">
        <f>INDEX('5月'!$A$1:$E$301,ROW()-$B$17+2,2)&amp;IF(INDEX('5月'!$A$1:$E$301,ROW()-$B$17+2,3)="","","／"&amp;INDEX('5月'!$A$1:$E$301,ROW()-$B$17+2,3))</f>
        <v/>
      </c>
      <c r="C3013" s="57">
        <f>INDEX('5月'!$A$1:$E$301,ROW()-$B$17+2,4)</f>
        <v>0</v>
      </c>
      <c r="D3013" s="64">
        <f>INDEX('5月'!$A$1:$E$301,ROW()-$B$17+2,5)</f>
        <v>0</v>
      </c>
      <c r="E3013" s="65">
        <f>DATE(設定・集計!$B$2,INT(A3013/100),A3013-INT(A3013/100)*100)</f>
        <v>43799</v>
      </c>
      <c r="F3013" t="str">
        <f t="shared" si="94"/>
        <v/>
      </c>
      <c r="G3013" t="str">
        <f t="shared" si="93"/>
        <v/>
      </c>
    </row>
    <row r="3014" spans="1:7">
      <c r="A3014" s="57">
        <f>INDEX('5月'!$A$1:$E$301,ROW()-$B$17+2,1)</f>
        <v>0</v>
      </c>
      <c r="B3014" s="55" t="str">
        <f>INDEX('5月'!$A$1:$E$301,ROW()-$B$17+2,2)&amp;IF(INDEX('5月'!$A$1:$E$301,ROW()-$B$17+2,3)="","","／"&amp;INDEX('5月'!$A$1:$E$301,ROW()-$B$17+2,3))</f>
        <v/>
      </c>
      <c r="C3014" s="57">
        <f>INDEX('5月'!$A$1:$E$301,ROW()-$B$17+2,4)</f>
        <v>0</v>
      </c>
      <c r="D3014" s="64">
        <f>INDEX('5月'!$A$1:$E$301,ROW()-$B$17+2,5)</f>
        <v>0</v>
      </c>
      <c r="E3014" s="65">
        <f>DATE(設定・集計!$B$2,INT(A3014/100),A3014-INT(A3014/100)*100)</f>
        <v>43799</v>
      </c>
      <c r="F3014" t="str">
        <f t="shared" si="94"/>
        <v/>
      </c>
      <c r="G3014" t="str">
        <f t="shared" si="93"/>
        <v/>
      </c>
    </row>
    <row r="3015" spans="1:7">
      <c r="A3015" s="57">
        <f>INDEX('5月'!$A$1:$E$301,ROW()-$B$17+2,1)</f>
        <v>0</v>
      </c>
      <c r="B3015" s="55" t="str">
        <f>INDEX('5月'!$A$1:$E$301,ROW()-$B$17+2,2)&amp;IF(INDEX('5月'!$A$1:$E$301,ROW()-$B$17+2,3)="","","／"&amp;INDEX('5月'!$A$1:$E$301,ROW()-$B$17+2,3))</f>
        <v/>
      </c>
      <c r="C3015" s="57">
        <f>INDEX('5月'!$A$1:$E$301,ROW()-$B$17+2,4)</f>
        <v>0</v>
      </c>
      <c r="D3015" s="64">
        <f>INDEX('5月'!$A$1:$E$301,ROW()-$B$17+2,5)</f>
        <v>0</v>
      </c>
      <c r="E3015" s="65">
        <f>DATE(設定・集計!$B$2,INT(A3015/100),A3015-INT(A3015/100)*100)</f>
        <v>43799</v>
      </c>
      <c r="F3015" t="str">
        <f t="shared" si="94"/>
        <v/>
      </c>
      <c r="G3015" t="str">
        <f t="shared" si="93"/>
        <v/>
      </c>
    </row>
    <row r="3016" spans="1:7">
      <c r="A3016" s="57">
        <f>INDEX('5月'!$A$1:$E$301,ROW()-$B$17+2,1)</f>
        <v>0</v>
      </c>
      <c r="B3016" s="55" t="str">
        <f>INDEX('5月'!$A$1:$E$301,ROW()-$B$17+2,2)&amp;IF(INDEX('5月'!$A$1:$E$301,ROW()-$B$17+2,3)="","","／"&amp;INDEX('5月'!$A$1:$E$301,ROW()-$B$17+2,3))</f>
        <v/>
      </c>
      <c r="C3016" s="57">
        <f>INDEX('5月'!$A$1:$E$301,ROW()-$B$17+2,4)</f>
        <v>0</v>
      </c>
      <c r="D3016" s="64">
        <f>INDEX('5月'!$A$1:$E$301,ROW()-$B$17+2,5)</f>
        <v>0</v>
      </c>
      <c r="E3016" s="65">
        <f>DATE(設定・集計!$B$2,INT(A3016/100),A3016-INT(A3016/100)*100)</f>
        <v>43799</v>
      </c>
      <c r="F3016" t="str">
        <f t="shared" si="94"/>
        <v/>
      </c>
      <c r="G3016" t="str">
        <f t="shared" si="93"/>
        <v/>
      </c>
    </row>
    <row r="3017" spans="1:7">
      <c r="A3017" s="57">
        <f>INDEX('5月'!$A$1:$E$301,ROW()-$B$17+2,1)</f>
        <v>0</v>
      </c>
      <c r="B3017" s="55" t="str">
        <f>INDEX('5月'!$A$1:$E$301,ROW()-$B$17+2,2)&amp;IF(INDEX('5月'!$A$1:$E$301,ROW()-$B$17+2,3)="","","／"&amp;INDEX('5月'!$A$1:$E$301,ROW()-$B$17+2,3))</f>
        <v/>
      </c>
      <c r="C3017" s="57">
        <f>INDEX('5月'!$A$1:$E$301,ROW()-$B$17+2,4)</f>
        <v>0</v>
      </c>
      <c r="D3017" s="64">
        <f>INDEX('5月'!$A$1:$E$301,ROW()-$B$17+2,5)</f>
        <v>0</v>
      </c>
      <c r="E3017" s="65">
        <f>DATE(設定・集計!$B$2,INT(A3017/100),A3017-INT(A3017/100)*100)</f>
        <v>43799</v>
      </c>
      <c r="F3017" t="str">
        <f t="shared" si="94"/>
        <v/>
      </c>
      <c r="G3017" t="str">
        <f t="shared" si="93"/>
        <v/>
      </c>
    </row>
    <row r="3018" spans="1:7">
      <c r="A3018" s="57">
        <f>INDEX('5月'!$A$1:$E$301,ROW()-$B$17+2,1)</f>
        <v>0</v>
      </c>
      <c r="B3018" s="55" t="str">
        <f>INDEX('5月'!$A$1:$E$301,ROW()-$B$17+2,2)&amp;IF(INDEX('5月'!$A$1:$E$301,ROW()-$B$17+2,3)="","","／"&amp;INDEX('5月'!$A$1:$E$301,ROW()-$B$17+2,3))</f>
        <v/>
      </c>
      <c r="C3018" s="57">
        <f>INDEX('5月'!$A$1:$E$301,ROW()-$B$17+2,4)</f>
        <v>0</v>
      </c>
      <c r="D3018" s="64">
        <f>INDEX('5月'!$A$1:$E$301,ROW()-$B$17+2,5)</f>
        <v>0</v>
      </c>
      <c r="E3018" s="65">
        <f>DATE(設定・集計!$B$2,INT(A3018/100),A3018-INT(A3018/100)*100)</f>
        <v>43799</v>
      </c>
      <c r="F3018" t="str">
        <f t="shared" si="94"/>
        <v/>
      </c>
      <c r="G3018" t="str">
        <f t="shared" si="93"/>
        <v/>
      </c>
    </row>
    <row r="3019" spans="1:7">
      <c r="A3019" s="57">
        <f>INDEX('5月'!$A$1:$E$301,ROW()-$B$17+2,1)</f>
        <v>0</v>
      </c>
      <c r="B3019" s="55" t="str">
        <f>INDEX('5月'!$A$1:$E$301,ROW()-$B$17+2,2)&amp;IF(INDEX('5月'!$A$1:$E$301,ROW()-$B$17+2,3)="","","／"&amp;INDEX('5月'!$A$1:$E$301,ROW()-$B$17+2,3))</f>
        <v/>
      </c>
      <c r="C3019" s="57">
        <f>INDEX('5月'!$A$1:$E$301,ROW()-$B$17+2,4)</f>
        <v>0</v>
      </c>
      <c r="D3019" s="64">
        <f>INDEX('5月'!$A$1:$E$301,ROW()-$B$17+2,5)</f>
        <v>0</v>
      </c>
      <c r="E3019" s="65">
        <f>DATE(設定・集計!$B$2,INT(A3019/100),A3019-INT(A3019/100)*100)</f>
        <v>43799</v>
      </c>
      <c r="F3019" t="str">
        <f t="shared" si="94"/>
        <v/>
      </c>
      <c r="G3019" t="str">
        <f t="shared" si="93"/>
        <v/>
      </c>
    </row>
    <row r="3020" spans="1:7">
      <c r="A3020" s="57">
        <f>INDEX('5月'!$A$1:$E$301,ROW()-$B$17+2,1)</f>
        <v>0</v>
      </c>
      <c r="B3020" s="55" t="str">
        <f>INDEX('5月'!$A$1:$E$301,ROW()-$B$17+2,2)&amp;IF(INDEX('5月'!$A$1:$E$301,ROW()-$B$17+2,3)="","","／"&amp;INDEX('5月'!$A$1:$E$301,ROW()-$B$17+2,3))</f>
        <v/>
      </c>
      <c r="C3020" s="57">
        <f>INDEX('5月'!$A$1:$E$301,ROW()-$B$17+2,4)</f>
        <v>0</v>
      </c>
      <c r="D3020" s="64">
        <f>INDEX('5月'!$A$1:$E$301,ROW()-$B$17+2,5)</f>
        <v>0</v>
      </c>
      <c r="E3020" s="65">
        <f>DATE(設定・集計!$B$2,INT(A3020/100),A3020-INT(A3020/100)*100)</f>
        <v>43799</v>
      </c>
      <c r="F3020" t="str">
        <f t="shared" si="94"/>
        <v/>
      </c>
      <c r="G3020" t="str">
        <f t="shared" si="93"/>
        <v/>
      </c>
    </row>
    <row r="3021" spans="1:7">
      <c r="A3021" s="57">
        <f>INDEX('5月'!$A$1:$E$301,ROW()-$B$17+2,1)</f>
        <v>0</v>
      </c>
      <c r="B3021" s="55" t="str">
        <f>INDEX('5月'!$A$1:$E$301,ROW()-$B$17+2,2)&amp;IF(INDEX('5月'!$A$1:$E$301,ROW()-$B$17+2,3)="","","／"&amp;INDEX('5月'!$A$1:$E$301,ROW()-$B$17+2,3))</f>
        <v/>
      </c>
      <c r="C3021" s="57">
        <f>INDEX('5月'!$A$1:$E$301,ROW()-$B$17+2,4)</f>
        <v>0</v>
      </c>
      <c r="D3021" s="64">
        <f>INDEX('5月'!$A$1:$E$301,ROW()-$B$17+2,5)</f>
        <v>0</v>
      </c>
      <c r="E3021" s="65">
        <f>DATE(設定・集計!$B$2,INT(A3021/100),A3021-INT(A3021/100)*100)</f>
        <v>43799</v>
      </c>
      <c r="F3021" t="str">
        <f t="shared" si="94"/>
        <v/>
      </c>
      <c r="G3021" t="str">
        <f t="shared" si="93"/>
        <v/>
      </c>
    </row>
    <row r="3022" spans="1:7">
      <c r="A3022" s="57">
        <f>INDEX('5月'!$A$1:$E$301,ROW()-$B$17+2,1)</f>
        <v>0</v>
      </c>
      <c r="B3022" s="55" t="str">
        <f>INDEX('5月'!$A$1:$E$301,ROW()-$B$17+2,2)&amp;IF(INDEX('5月'!$A$1:$E$301,ROW()-$B$17+2,3)="","","／"&amp;INDEX('5月'!$A$1:$E$301,ROW()-$B$17+2,3))</f>
        <v/>
      </c>
      <c r="C3022" s="57">
        <f>INDEX('5月'!$A$1:$E$301,ROW()-$B$17+2,4)</f>
        <v>0</v>
      </c>
      <c r="D3022" s="64">
        <f>INDEX('5月'!$A$1:$E$301,ROW()-$B$17+2,5)</f>
        <v>0</v>
      </c>
      <c r="E3022" s="65">
        <f>DATE(設定・集計!$B$2,INT(A3022/100),A3022-INT(A3022/100)*100)</f>
        <v>43799</v>
      </c>
      <c r="F3022" t="str">
        <f t="shared" si="94"/>
        <v/>
      </c>
      <c r="G3022" t="str">
        <f t="shared" si="93"/>
        <v/>
      </c>
    </row>
    <row r="3023" spans="1:7">
      <c r="A3023" s="57">
        <f>INDEX('5月'!$A$1:$E$301,ROW()-$B$17+2,1)</f>
        <v>0</v>
      </c>
      <c r="B3023" s="55" t="str">
        <f>INDEX('5月'!$A$1:$E$301,ROW()-$B$17+2,2)&amp;IF(INDEX('5月'!$A$1:$E$301,ROW()-$B$17+2,3)="","","／"&amp;INDEX('5月'!$A$1:$E$301,ROW()-$B$17+2,3))</f>
        <v/>
      </c>
      <c r="C3023" s="57">
        <f>INDEX('5月'!$A$1:$E$301,ROW()-$B$17+2,4)</f>
        <v>0</v>
      </c>
      <c r="D3023" s="64">
        <f>INDEX('5月'!$A$1:$E$301,ROW()-$B$17+2,5)</f>
        <v>0</v>
      </c>
      <c r="E3023" s="65">
        <f>DATE(設定・集計!$B$2,INT(A3023/100),A3023-INT(A3023/100)*100)</f>
        <v>43799</v>
      </c>
      <c r="F3023" t="str">
        <f t="shared" si="94"/>
        <v/>
      </c>
      <c r="G3023" t="str">
        <f t="shared" si="93"/>
        <v/>
      </c>
    </row>
    <row r="3024" spans="1:7">
      <c r="A3024" s="57">
        <f>INDEX('5月'!$A$1:$E$301,ROW()-$B$17+2,1)</f>
        <v>0</v>
      </c>
      <c r="B3024" s="55" t="str">
        <f>INDEX('5月'!$A$1:$E$301,ROW()-$B$17+2,2)&amp;IF(INDEX('5月'!$A$1:$E$301,ROW()-$B$17+2,3)="","","／"&amp;INDEX('5月'!$A$1:$E$301,ROW()-$B$17+2,3))</f>
        <v/>
      </c>
      <c r="C3024" s="57">
        <f>INDEX('5月'!$A$1:$E$301,ROW()-$B$17+2,4)</f>
        <v>0</v>
      </c>
      <c r="D3024" s="64">
        <f>INDEX('5月'!$A$1:$E$301,ROW()-$B$17+2,5)</f>
        <v>0</v>
      </c>
      <c r="E3024" s="65">
        <f>DATE(設定・集計!$B$2,INT(A3024/100),A3024-INT(A3024/100)*100)</f>
        <v>43799</v>
      </c>
      <c r="F3024" t="str">
        <f t="shared" si="94"/>
        <v/>
      </c>
      <c r="G3024" t="str">
        <f t="shared" si="93"/>
        <v/>
      </c>
    </row>
    <row r="3025" spans="1:7">
      <c r="A3025" s="57">
        <f>INDEX('5月'!$A$1:$E$301,ROW()-$B$17+2,1)</f>
        <v>0</v>
      </c>
      <c r="B3025" s="55" t="str">
        <f>INDEX('5月'!$A$1:$E$301,ROW()-$B$17+2,2)&amp;IF(INDEX('5月'!$A$1:$E$301,ROW()-$B$17+2,3)="","","／"&amp;INDEX('5月'!$A$1:$E$301,ROW()-$B$17+2,3))</f>
        <v/>
      </c>
      <c r="C3025" s="57">
        <f>INDEX('5月'!$A$1:$E$301,ROW()-$B$17+2,4)</f>
        <v>0</v>
      </c>
      <c r="D3025" s="64">
        <f>INDEX('5月'!$A$1:$E$301,ROW()-$B$17+2,5)</f>
        <v>0</v>
      </c>
      <c r="E3025" s="65">
        <f>DATE(設定・集計!$B$2,INT(A3025/100),A3025-INT(A3025/100)*100)</f>
        <v>43799</v>
      </c>
      <c r="F3025" t="str">
        <f t="shared" si="94"/>
        <v/>
      </c>
      <c r="G3025" t="str">
        <f t="shared" si="93"/>
        <v/>
      </c>
    </row>
    <row r="3026" spans="1:7">
      <c r="A3026" s="57">
        <f>INDEX('5月'!$A$1:$E$301,ROW()-$B$17+2,1)</f>
        <v>0</v>
      </c>
      <c r="B3026" s="55" t="str">
        <f>INDEX('5月'!$A$1:$E$301,ROW()-$B$17+2,2)&amp;IF(INDEX('5月'!$A$1:$E$301,ROW()-$B$17+2,3)="","","／"&amp;INDEX('5月'!$A$1:$E$301,ROW()-$B$17+2,3))</f>
        <v/>
      </c>
      <c r="C3026" s="57">
        <f>INDEX('5月'!$A$1:$E$301,ROW()-$B$17+2,4)</f>
        <v>0</v>
      </c>
      <c r="D3026" s="64">
        <f>INDEX('5月'!$A$1:$E$301,ROW()-$B$17+2,5)</f>
        <v>0</v>
      </c>
      <c r="E3026" s="65">
        <f>DATE(設定・集計!$B$2,INT(A3026/100),A3026-INT(A3026/100)*100)</f>
        <v>43799</v>
      </c>
      <c r="F3026" t="str">
        <f t="shared" si="94"/>
        <v/>
      </c>
      <c r="G3026" t="str">
        <f t="shared" si="93"/>
        <v/>
      </c>
    </row>
    <row r="3027" spans="1:7">
      <c r="A3027" s="57">
        <f>INDEX('5月'!$A$1:$E$301,ROW()-$B$17+2,1)</f>
        <v>0</v>
      </c>
      <c r="B3027" s="55" t="str">
        <f>INDEX('5月'!$A$1:$E$301,ROW()-$B$17+2,2)&amp;IF(INDEX('5月'!$A$1:$E$301,ROW()-$B$17+2,3)="","","／"&amp;INDEX('5月'!$A$1:$E$301,ROW()-$B$17+2,3))</f>
        <v/>
      </c>
      <c r="C3027" s="57">
        <f>INDEX('5月'!$A$1:$E$301,ROW()-$B$17+2,4)</f>
        <v>0</v>
      </c>
      <c r="D3027" s="64">
        <f>INDEX('5月'!$A$1:$E$301,ROW()-$B$17+2,5)</f>
        <v>0</v>
      </c>
      <c r="E3027" s="65">
        <f>DATE(設定・集計!$B$2,INT(A3027/100),A3027-INT(A3027/100)*100)</f>
        <v>43799</v>
      </c>
      <c r="F3027" t="str">
        <f t="shared" si="94"/>
        <v/>
      </c>
      <c r="G3027" t="str">
        <f t="shared" si="93"/>
        <v/>
      </c>
    </row>
    <row r="3028" spans="1:7">
      <c r="A3028" s="57">
        <f>INDEX('5月'!$A$1:$E$301,ROW()-$B$17+2,1)</f>
        <v>0</v>
      </c>
      <c r="B3028" s="55" t="str">
        <f>INDEX('5月'!$A$1:$E$301,ROW()-$B$17+2,2)&amp;IF(INDEX('5月'!$A$1:$E$301,ROW()-$B$17+2,3)="","","／"&amp;INDEX('5月'!$A$1:$E$301,ROW()-$B$17+2,3))</f>
        <v/>
      </c>
      <c r="C3028" s="57">
        <f>INDEX('5月'!$A$1:$E$301,ROW()-$B$17+2,4)</f>
        <v>0</v>
      </c>
      <c r="D3028" s="64">
        <f>INDEX('5月'!$A$1:$E$301,ROW()-$B$17+2,5)</f>
        <v>0</v>
      </c>
      <c r="E3028" s="65">
        <f>DATE(設定・集計!$B$2,INT(A3028/100),A3028-INT(A3028/100)*100)</f>
        <v>43799</v>
      </c>
      <c r="F3028" t="str">
        <f t="shared" si="94"/>
        <v/>
      </c>
      <c r="G3028" t="str">
        <f t="shared" si="93"/>
        <v/>
      </c>
    </row>
    <row r="3029" spans="1:7">
      <c r="A3029" s="57">
        <f>INDEX('5月'!$A$1:$E$301,ROW()-$B$17+2,1)</f>
        <v>0</v>
      </c>
      <c r="B3029" s="55" t="str">
        <f>INDEX('5月'!$A$1:$E$301,ROW()-$B$17+2,2)&amp;IF(INDEX('5月'!$A$1:$E$301,ROW()-$B$17+2,3)="","","／"&amp;INDEX('5月'!$A$1:$E$301,ROW()-$B$17+2,3))</f>
        <v/>
      </c>
      <c r="C3029" s="57">
        <f>INDEX('5月'!$A$1:$E$301,ROW()-$B$17+2,4)</f>
        <v>0</v>
      </c>
      <c r="D3029" s="64">
        <f>INDEX('5月'!$A$1:$E$301,ROW()-$B$17+2,5)</f>
        <v>0</v>
      </c>
      <c r="E3029" s="65">
        <f>DATE(設定・集計!$B$2,INT(A3029/100),A3029-INT(A3029/100)*100)</f>
        <v>43799</v>
      </c>
      <c r="F3029" t="str">
        <f t="shared" si="94"/>
        <v/>
      </c>
      <c r="G3029" t="str">
        <f t="shared" si="93"/>
        <v/>
      </c>
    </row>
    <row r="3030" spans="1:7">
      <c r="A3030" s="57">
        <f>INDEX('5月'!$A$1:$E$301,ROW()-$B$17+2,1)</f>
        <v>0</v>
      </c>
      <c r="B3030" s="55" t="str">
        <f>INDEX('5月'!$A$1:$E$301,ROW()-$B$17+2,2)&amp;IF(INDEX('5月'!$A$1:$E$301,ROW()-$B$17+2,3)="","","／"&amp;INDEX('5月'!$A$1:$E$301,ROW()-$B$17+2,3))</f>
        <v/>
      </c>
      <c r="C3030" s="57">
        <f>INDEX('5月'!$A$1:$E$301,ROW()-$B$17+2,4)</f>
        <v>0</v>
      </c>
      <c r="D3030" s="64">
        <f>INDEX('5月'!$A$1:$E$301,ROW()-$B$17+2,5)</f>
        <v>0</v>
      </c>
      <c r="E3030" s="65">
        <f>DATE(設定・集計!$B$2,INT(A3030/100),A3030-INT(A3030/100)*100)</f>
        <v>43799</v>
      </c>
      <c r="F3030" t="str">
        <f t="shared" si="94"/>
        <v/>
      </c>
      <c r="G3030" t="str">
        <f t="shared" si="93"/>
        <v/>
      </c>
    </row>
    <row r="3031" spans="1:7">
      <c r="A3031" s="57">
        <f>INDEX('5月'!$A$1:$E$301,ROW()-$B$17+2,1)</f>
        <v>0</v>
      </c>
      <c r="B3031" s="55" t="str">
        <f>INDEX('5月'!$A$1:$E$301,ROW()-$B$17+2,2)&amp;IF(INDEX('5月'!$A$1:$E$301,ROW()-$B$17+2,3)="","","／"&amp;INDEX('5月'!$A$1:$E$301,ROW()-$B$17+2,3))</f>
        <v/>
      </c>
      <c r="C3031" s="57">
        <f>INDEX('5月'!$A$1:$E$301,ROW()-$B$17+2,4)</f>
        <v>0</v>
      </c>
      <c r="D3031" s="64">
        <f>INDEX('5月'!$A$1:$E$301,ROW()-$B$17+2,5)</f>
        <v>0</v>
      </c>
      <c r="E3031" s="65">
        <f>DATE(設定・集計!$B$2,INT(A3031/100),A3031-INT(A3031/100)*100)</f>
        <v>43799</v>
      </c>
      <c r="F3031" t="str">
        <f t="shared" si="94"/>
        <v/>
      </c>
      <c r="G3031" t="str">
        <f t="shared" si="93"/>
        <v/>
      </c>
    </row>
    <row r="3032" spans="1:7">
      <c r="A3032" s="57">
        <f>INDEX('5月'!$A$1:$E$301,ROW()-$B$17+2,1)</f>
        <v>0</v>
      </c>
      <c r="B3032" s="55" t="str">
        <f>INDEX('5月'!$A$1:$E$301,ROW()-$B$17+2,2)&amp;IF(INDEX('5月'!$A$1:$E$301,ROW()-$B$17+2,3)="","","／"&amp;INDEX('5月'!$A$1:$E$301,ROW()-$B$17+2,3))</f>
        <v/>
      </c>
      <c r="C3032" s="57">
        <f>INDEX('5月'!$A$1:$E$301,ROW()-$B$17+2,4)</f>
        <v>0</v>
      </c>
      <c r="D3032" s="64">
        <f>INDEX('5月'!$A$1:$E$301,ROW()-$B$17+2,5)</f>
        <v>0</v>
      </c>
      <c r="E3032" s="65">
        <f>DATE(設定・集計!$B$2,INT(A3032/100),A3032-INT(A3032/100)*100)</f>
        <v>43799</v>
      </c>
      <c r="F3032" t="str">
        <f t="shared" si="94"/>
        <v/>
      </c>
      <c r="G3032" t="str">
        <f t="shared" si="93"/>
        <v/>
      </c>
    </row>
    <row r="3033" spans="1:7">
      <c r="A3033" s="57">
        <f>INDEX('5月'!$A$1:$E$301,ROW()-$B$17+2,1)</f>
        <v>0</v>
      </c>
      <c r="B3033" s="55" t="str">
        <f>INDEX('5月'!$A$1:$E$301,ROW()-$B$17+2,2)&amp;IF(INDEX('5月'!$A$1:$E$301,ROW()-$B$17+2,3)="","","／"&amp;INDEX('5月'!$A$1:$E$301,ROW()-$B$17+2,3))</f>
        <v/>
      </c>
      <c r="C3033" s="57">
        <f>INDEX('5月'!$A$1:$E$301,ROW()-$B$17+2,4)</f>
        <v>0</v>
      </c>
      <c r="D3033" s="64">
        <f>INDEX('5月'!$A$1:$E$301,ROW()-$B$17+2,5)</f>
        <v>0</v>
      </c>
      <c r="E3033" s="65">
        <f>DATE(設定・集計!$B$2,INT(A3033/100),A3033-INT(A3033/100)*100)</f>
        <v>43799</v>
      </c>
      <c r="F3033" t="str">
        <f t="shared" si="94"/>
        <v/>
      </c>
      <c r="G3033" t="str">
        <f t="shared" si="93"/>
        <v/>
      </c>
    </row>
    <row r="3034" spans="1:7">
      <c r="A3034" s="57">
        <f>INDEX('5月'!$A$1:$E$301,ROW()-$B$17+2,1)</f>
        <v>0</v>
      </c>
      <c r="B3034" s="55" t="str">
        <f>INDEX('5月'!$A$1:$E$301,ROW()-$B$17+2,2)&amp;IF(INDEX('5月'!$A$1:$E$301,ROW()-$B$17+2,3)="","","／"&amp;INDEX('5月'!$A$1:$E$301,ROW()-$B$17+2,3))</f>
        <v/>
      </c>
      <c r="C3034" s="57">
        <f>INDEX('5月'!$A$1:$E$301,ROW()-$B$17+2,4)</f>
        <v>0</v>
      </c>
      <c r="D3034" s="64">
        <f>INDEX('5月'!$A$1:$E$301,ROW()-$B$17+2,5)</f>
        <v>0</v>
      </c>
      <c r="E3034" s="65">
        <f>DATE(設定・集計!$B$2,INT(A3034/100),A3034-INT(A3034/100)*100)</f>
        <v>43799</v>
      </c>
      <c r="F3034" t="str">
        <f t="shared" si="94"/>
        <v/>
      </c>
      <c r="G3034" t="str">
        <f t="shared" si="93"/>
        <v/>
      </c>
    </row>
    <row r="3035" spans="1:7">
      <c r="A3035" s="57">
        <f>INDEX('5月'!$A$1:$E$301,ROW()-$B$17+2,1)</f>
        <v>0</v>
      </c>
      <c r="B3035" s="55" t="str">
        <f>INDEX('5月'!$A$1:$E$301,ROW()-$B$17+2,2)&amp;IF(INDEX('5月'!$A$1:$E$301,ROW()-$B$17+2,3)="","","／"&amp;INDEX('5月'!$A$1:$E$301,ROW()-$B$17+2,3))</f>
        <v/>
      </c>
      <c r="C3035" s="57">
        <f>INDEX('5月'!$A$1:$E$301,ROW()-$B$17+2,4)</f>
        <v>0</v>
      </c>
      <c r="D3035" s="64">
        <f>INDEX('5月'!$A$1:$E$301,ROW()-$B$17+2,5)</f>
        <v>0</v>
      </c>
      <c r="E3035" s="65">
        <f>DATE(設定・集計!$B$2,INT(A3035/100),A3035-INT(A3035/100)*100)</f>
        <v>43799</v>
      </c>
      <c r="F3035" t="str">
        <f t="shared" si="94"/>
        <v/>
      </c>
      <c r="G3035" t="str">
        <f t="shared" si="93"/>
        <v/>
      </c>
    </row>
    <row r="3036" spans="1:7">
      <c r="A3036" s="57">
        <f>INDEX('5月'!$A$1:$E$301,ROW()-$B$17+2,1)</f>
        <v>0</v>
      </c>
      <c r="B3036" s="55" t="str">
        <f>INDEX('5月'!$A$1:$E$301,ROW()-$B$17+2,2)&amp;IF(INDEX('5月'!$A$1:$E$301,ROW()-$B$17+2,3)="","","／"&amp;INDEX('5月'!$A$1:$E$301,ROW()-$B$17+2,3))</f>
        <v/>
      </c>
      <c r="C3036" s="57">
        <f>INDEX('5月'!$A$1:$E$301,ROW()-$B$17+2,4)</f>
        <v>0</v>
      </c>
      <c r="D3036" s="64">
        <f>INDEX('5月'!$A$1:$E$301,ROW()-$B$17+2,5)</f>
        <v>0</v>
      </c>
      <c r="E3036" s="65">
        <f>DATE(設定・集計!$B$2,INT(A3036/100),A3036-INT(A3036/100)*100)</f>
        <v>43799</v>
      </c>
      <c r="F3036" t="str">
        <f t="shared" si="94"/>
        <v/>
      </c>
      <c r="G3036" t="str">
        <f t="shared" si="93"/>
        <v/>
      </c>
    </row>
    <row r="3037" spans="1:7">
      <c r="A3037" s="57">
        <f>INDEX('5月'!$A$1:$E$301,ROW()-$B$17+2,1)</f>
        <v>0</v>
      </c>
      <c r="B3037" s="55" t="str">
        <f>INDEX('5月'!$A$1:$E$301,ROW()-$B$17+2,2)&amp;IF(INDEX('5月'!$A$1:$E$301,ROW()-$B$17+2,3)="","","／"&amp;INDEX('5月'!$A$1:$E$301,ROW()-$B$17+2,3))</f>
        <v/>
      </c>
      <c r="C3037" s="57">
        <f>INDEX('5月'!$A$1:$E$301,ROW()-$B$17+2,4)</f>
        <v>0</v>
      </c>
      <c r="D3037" s="64">
        <f>INDEX('5月'!$A$1:$E$301,ROW()-$B$17+2,5)</f>
        <v>0</v>
      </c>
      <c r="E3037" s="65">
        <f>DATE(設定・集計!$B$2,INT(A3037/100),A3037-INT(A3037/100)*100)</f>
        <v>43799</v>
      </c>
      <c r="F3037" t="str">
        <f t="shared" si="94"/>
        <v/>
      </c>
      <c r="G3037" t="str">
        <f t="shared" si="93"/>
        <v/>
      </c>
    </row>
    <row r="3038" spans="1:7">
      <c r="A3038" s="57">
        <f>INDEX('5月'!$A$1:$E$301,ROW()-$B$17+2,1)</f>
        <v>0</v>
      </c>
      <c r="B3038" s="55" t="str">
        <f>INDEX('5月'!$A$1:$E$301,ROW()-$B$17+2,2)&amp;IF(INDEX('5月'!$A$1:$E$301,ROW()-$B$17+2,3)="","","／"&amp;INDEX('5月'!$A$1:$E$301,ROW()-$B$17+2,3))</f>
        <v/>
      </c>
      <c r="C3038" s="57">
        <f>INDEX('5月'!$A$1:$E$301,ROW()-$B$17+2,4)</f>
        <v>0</v>
      </c>
      <c r="D3038" s="64">
        <f>INDEX('5月'!$A$1:$E$301,ROW()-$B$17+2,5)</f>
        <v>0</v>
      </c>
      <c r="E3038" s="65">
        <f>DATE(設定・集計!$B$2,INT(A3038/100),A3038-INT(A3038/100)*100)</f>
        <v>43799</v>
      </c>
      <c r="F3038" t="str">
        <f t="shared" si="94"/>
        <v/>
      </c>
      <c r="G3038" t="str">
        <f t="shared" si="93"/>
        <v/>
      </c>
    </row>
    <row r="3039" spans="1:7">
      <c r="A3039" s="57">
        <f>INDEX('5月'!$A$1:$E$301,ROW()-$B$17+2,1)</f>
        <v>0</v>
      </c>
      <c r="B3039" s="55" t="str">
        <f>INDEX('5月'!$A$1:$E$301,ROW()-$B$17+2,2)&amp;IF(INDEX('5月'!$A$1:$E$301,ROW()-$B$17+2,3)="","","／"&amp;INDEX('5月'!$A$1:$E$301,ROW()-$B$17+2,3))</f>
        <v/>
      </c>
      <c r="C3039" s="57">
        <f>INDEX('5月'!$A$1:$E$301,ROW()-$B$17+2,4)</f>
        <v>0</v>
      </c>
      <c r="D3039" s="64">
        <f>INDEX('5月'!$A$1:$E$301,ROW()-$B$17+2,5)</f>
        <v>0</v>
      </c>
      <c r="E3039" s="65">
        <f>DATE(設定・集計!$B$2,INT(A3039/100),A3039-INT(A3039/100)*100)</f>
        <v>43799</v>
      </c>
      <c r="F3039" t="str">
        <f t="shared" si="94"/>
        <v/>
      </c>
      <c r="G3039" t="str">
        <f t="shared" si="93"/>
        <v/>
      </c>
    </row>
    <row r="3040" spans="1:7">
      <c r="A3040" s="57">
        <f>INDEX('5月'!$A$1:$E$301,ROW()-$B$17+2,1)</f>
        <v>0</v>
      </c>
      <c r="B3040" s="55" t="str">
        <f>INDEX('5月'!$A$1:$E$301,ROW()-$B$17+2,2)&amp;IF(INDEX('5月'!$A$1:$E$301,ROW()-$B$17+2,3)="","","／"&amp;INDEX('5月'!$A$1:$E$301,ROW()-$B$17+2,3))</f>
        <v/>
      </c>
      <c r="C3040" s="57">
        <f>INDEX('5月'!$A$1:$E$301,ROW()-$B$17+2,4)</f>
        <v>0</v>
      </c>
      <c r="D3040" s="64">
        <f>INDEX('5月'!$A$1:$E$301,ROW()-$B$17+2,5)</f>
        <v>0</v>
      </c>
      <c r="E3040" s="65">
        <f>DATE(設定・集計!$B$2,INT(A3040/100),A3040-INT(A3040/100)*100)</f>
        <v>43799</v>
      </c>
      <c r="F3040" t="str">
        <f t="shared" si="94"/>
        <v/>
      </c>
      <c r="G3040" t="str">
        <f t="shared" si="93"/>
        <v/>
      </c>
    </row>
    <row r="3041" spans="1:7">
      <c r="A3041" s="57">
        <f>INDEX('5月'!$A$1:$E$301,ROW()-$B$17+2,1)</f>
        <v>0</v>
      </c>
      <c r="B3041" s="55" t="str">
        <f>INDEX('5月'!$A$1:$E$301,ROW()-$B$17+2,2)&amp;IF(INDEX('5月'!$A$1:$E$301,ROW()-$B$17+2,3)="","","／"&amp;INDEX('5月'!$A$1:$E$301,ROW()-$B$17+2,3))</f>
        <v/>
      </c>
      <c r="C3041" s="57">
        <f>INDEX('5月'!$A$1:$E$301,ROW()-$B$17+2,4)</f>
        <v>0</v>
      </c>
      <c r="D3041" s="64">
        <f>INDEX('5月'!$A$1:$E$301,ROW()-$B$17+2,5)</f>
        <v>0</v>
      </c>
      <c r="E3041" s="65">
        <f>DATE(設定・集計!$B$2,INT(A3041/100),A3041-INT(A3041/100)*100)</f>
        <v>43799</v>
      </c>
      <c r="F3041" t="str">
        <f t="shared" si="94"/>
        <v/>
      </c>
      <c r="G3041" t="str">
        <f t="shared" si="93"/>
        <v/>
      </c>
    </row>
    <row r="3042" spans="1:7">
      <c r="A3042" s="57">
        <f>INDEX('5月'!$A$1:$E$301,ROW()-$B$17+2,1)</f>
        <v>0</v>
      </c>
      <c r="B3042" s="55" t="str">
        <f>INDEX('5月'!$A$1:$E$301,ROW()-$B$17+2,2)&amp;IF(INDEX('5月'!$A$1:$E$301,ROW()-$B$17+2,3)="","","／"&amp;INDEX('5月'!$A$1:$E$301,ROW()-$B$17+2,3))</f>
        <v/>
      </c>
      <c r="C3042" s="57">
        <f>INDEX('5月'!$A$1:$E$301,ROW()-$B$17+2,4)</f>
        <v>0</v>
      </c>
      <c r="D3042" s="64">
        <f>INDEX('5月'!$A$1:$E$301,ROW()-$B$17+2,5)</f>
        <v>0</v>
      </c>
      <c r="E3042" s="65">
        <f>DATE(設定・集計!$B$2,INT(A3042/100),A3042-INT(A3042/100)*100)</f>
        <v>43799</v>
      </c>
      <c r="F3042" t="str">
        <f t="shared" si="94"/>
        <v/>
      </c>
      <c r="G3042" t="str">
        <f t="shared" si="93"/>
        <v/>
      </c>
    </row>
    <row r="3043" spans="1:7">
      <c r="A3043" s="57">
        <f>INDEX('5月'!$A$1:$E$301,ROW()-$B$17+2,1)</f>
        <v>0</v>
      </c>
      <c r="B3043" s="55" t="str">
        <f>INDEX('5月'!$A$1:$E$301,ROW()-$B$17+2,2)&amp;IF(INDEX('5月'!$A$1:$E$301,ROW()-$B$17+2,3)="","","／"&amp;INDEX('5月'!$A$1:$E$301,ROW()-$B$17+2,3))</f>
        <v/>
      </c>
      <c r="C3043" s="57">
        <f>INDEX('5月'!$A$1:$E$301,ROW()-$B$17+2,4)</f>
        <v>0</v>
      </c>
      <c r="D3043" s="64">
        <f>INDEX('5月'!$A$1:$E$301,ROW()-$B$17+2,5)</f>
        <v>0</v>
      </c>
      <c r="E3043" s="65">
        <f>DATE(設定・集計!$B$2,INT(A3043/100),A3043-INT(A3043/100)*100)</f>
        <v>43799</v>
      </c>
      <c r="F3043" t="str">
        <f t="shared" si="94"/>
        <v/>
      </c>
      <c r="G3043" t="str">
        <f t="shared" si="93"/>
        <v/>
      </c>
    </row>
    <row r="3044" spans="1:7">
      <c r="A3044" s="57">
        <f>INDEX('5月'!$A$1:$E$301,ROW()-$B$17+2,1)</f>
        <v>0</v>
      </c>
      <c r="B3044" s="55" t="str">
        <f>INDEX('5月'!$A$1:$E$301,ROW()-$B$17+2,2)&amp;IF(INDEX('5月'!$A$1:$E$301,ROW()-$B$17+2,3)="","","／"&amp;INDEX('5月'!$A$1:$E$301,ROW()-$B$17+2,3))</f>
        <v/>
      </c>
      <c r="C3044" s="57">
        <f>INDEX('5月'!$A$1:$E$301,ROW()-$B$17+2,4)</f>
        <v>0</v>
      </c>
      <c r="D3044" s="64">
        <f>INDEX('5月'!$A$1:$E$301,ROW()-$B$17+2,5)</f>
        <v>0</v>
      </c>
      <c r="E3044" s="65">
        <f>DATE(設定・集計!$B$2,INT(A3044/100),A3044-INT(A3044/100)*100)</f>
        <v>43799</v>
      </c>
      <c r="F3044" t="str">
        <f t="shared" si="94"/>
        <v/>
      </c>
      <c r="G3044" t="str">
        <f t="shared" si="93"/>
        <v/>
      </c>
    </row>
    <row r="3045" spans="1:7">
      <c r="A3045" s="57">
        <f>INDEX('5月'!$A$1:$E$301,ROW()-$B$17+2,1)</f>
        <v>0</v>
      </c>
      <c r="B3045" s="55" t="str">
        <f>INDEX('5月'!$A$1:$E$301,ROW()-$B$17+2,2)&amp;IF(INDEX('5月'!$A$1:$E$301,ROW()-$B$17+2,3)="","","／"&amp;INDEX('5月'!$A$1:$E$301,ROW()-$B$17+2,3))</f>
        <v/>
      </c>
      <c r="C3045" s="57">
        <f>INDEX('5月'!$A$1:$E$301,ROW()-$B$17+2,4)</f>
        <v>0</v>
      </c>
      <c r="D3045" s="64">
        <f>INDEX('5月'!$A$1:$E$301,ROW()-$B$17+2,5)</f>
        <v>0</v>
      </c>
      <c r="E3045" s="65">
        <f>DATE(設定・集計!$B$2,INT(A3045/100),A3045-INT(A3045/100)*100)</f>
        <v>43799</v>
      </c>
      <c r="F3045" t="str">
        <f t="shared" si="94"/>
        <v/>
      </c>
      <c r="G3045" t="str">
        <f t="shared" si="93"/>
        <v/>
      </c>
    </row>
    <row r="3046" spans="1:7">
      <c r="A3046" s="57">
        <f>INDEX('5月'!$A$1:$E$301,ROW()-$B$17+2,1)</f>
        <v>0</v>
      </c>
      <c r="B3046" s="55" t="str">
        <f>INDEX('5月'!$A$1:$E$301,ROW()-$B$17+2,2)&amp;IF(INDEX('5月'!$A$1:$E$301,ROW()-$B$17+2,3)="","","／"&amp;INDEX('5月'!$A$1:$E$301,ROW()-$B$17+2,3))</f>
        <v/>
      </c>
      <c r="C3046" s="57">
        <f>INDEX('5月'!$A$1:$E$301,ROW()-$B$17+2,4)</f>
        <v>0</v>
      </c>
      <c r="D3046" s="64">
        <f>INDEX('5月'!$A$1:$E$301,ROW()-$B$17+2,5)</f>
        <v>0</v>
      </c>
      <c r="E3046" s="65">
        <f>DATE(設定・集計!$B$2,INT(A3046/100),A3046-INT(A3046/100)*100)</f>
        <v>43799</v>
      </c>
      <c r="F3046" t="str">
        <f t="shared" si="94"/>
        <v/>
      </c>
      <c r="G3046" t="str">
        <f t="shared" si="93"/>
        <v/>
      </c>
    </row>
    <row r="3047" spans="1:7">
      <c r="A3047" s="57">
        <f>INDEX('5月'!$A$1:$E$301,ROW()-$B$17+2,1)</f>
        <v>0</v>
      </c>
      <c r="B3047" s="55" t="str">
        <f>INDEX('5月'!$A$1:$E$301,ROW()-$B$17+2,2)&amp;IF(INDEX('5月'!$A$1:$E$301,ROW()-$B$17+2,3)="","","／"&amp;INDEX('5月'!$A$1:$E$301,ROW()-$B$17+2,3))</f>
        <v/>
      </c>
      <c r="C3047" s="57">
        <f>INDEX('5月'!$A$1:$E$301,ROW()-$B$17+2,4)</f>
        <v>0</v>
      </c>
      <c r="D3047" s="64">
        <f>INDEX('5月'!$A$1:$E$301,ROW()-$B$17+2,5)</f>
        <v>0</v>
      </c>
      <c r="E3047" s="65">
        <f>DATE(設定・集計!$B$2,INT(A3047/100),A3047-INT(A3047/100)*100)</f>
        <v>43799</v>
      </c>
      <c r="F3047" t="str">
        <f t="shared" si="94"/>
        <v/>
      </c>
      <c r="G3047" t="str">
        <f t="shared" si="93"/>
        <v/>
      </c>
    </row>
    <row r="3048" spans="1:7">
      <c r="A3048" s="57">
        <f>INDEX('5月'!$A$1:$E$301,ROW()-$B$17+2,1)</f>
        <v>0</v>
      </c>
      <c r="B3048" s="55" t="str">
        <f>INDEX('5月'!$A$1:$E$301,ROW()-$B$17+2,2)&amp;IF(INDEX('5月'!$A$1:$E$301,ROW()-$B$17+2,3)="","","／"&amp;INDEX('5月'!$A$1:$E$301,ROW()-$B$17+2,3))</f>
        <v/>
      </c>
      <c r="C3048" s="57">
        <f>INDEX('5月'!$A$1:$E$301,ROW()-$B$17+2,4)</f>
        <v>0</v>
      </c>
      <c r="D3048" s="64">
        <f>INDEX('5月'!$A$1:$E$301,ROW()-$B$17+2,5)</f>
        <v>0</v>
      </c>
      <c r="E3048" s="65">
        <f>DATE(設定・集計!$B$2,INT(A3048/100),A3048-INT(A3048/100)*100)</f>
        <v>43799</v>
      </c>
      <c r="F3048" t="str">
        <f t="shared" si="94"/>
        <v/>
      </c>
      <c r="G3048" t="str">
        <f t="shared" si="93"/>
        <v/>
      </c>
    </row>
    <row r="3049" spans="1:7">
      <c r="A3049" s="57">
        <f>INDEX('5月'!$A$1:$E$301,ROW()-$B$17+2,1)</f>
        <v>0</v>
      </c>
      <c r="B3049" s="55" t="str">
        <f>INDEX('5月'!$A$1:$E$301,ROW()-$B$17+2,2)&amp;IF(INDEX('5月'!$A$1:$E$301,ROW()-$B$17+2,3)="","","／"&amp;INDEX('5月'!$A$1:$E$301,ROW()-$B$17+2,3))</f>
        <v/>
      </c>
      <c r="C3049" s="57">
        <f>INDEX('5月'!$A$1:$E$301,ROW()-$B$17+2,4)</f>
        <v>0</v>
      </c>
      <c r="D3049" s="64">
        <f>INDEX('5月'!$A$1:$E$301,ROW()-$B$17+2,5)</f>
        <v>0</v>
      </c>
      <c r="E3049" s="65">
        <f>DATE(設定・集計!$B$2,INT(A3049/100),A3049-INT(A3049/100)*100)</f>
        <v>43799</v>
      </c>
      <c r="F3049" t="str">
        <f t="shared" si="94"/>
        <v/>
      </c>
      <c r="G3049" t="str">
        <f t="shared" si="93"/>
        <v/>
      </c>
    </row>
    <row r="3050" spans="1:7">
      <c r="A3050" s="57">
        <f>INDEX('5月'!$A$1:$E$301,ROW()-$B$17+2,1)</f>
        <v>0</v>
      </c>
      <c r="B3050" s="55" t="str">
        <f>INDEX('5月'!$A$1:$E$301,ROW()-$B$17+2,2)&amp;IF(INDEX('5月'!$A$1:$E$301,ROW()-$B$17+2,3)="","","／"&amp;INDEX('5月'!$A$1:$E$301,ROW()-$B$17+2,3))</f>
        <v/>
      </c>
      <c r="C3050" s="57">
        <f>INDEX('5月'!$A$1:$E$301,ROW()-$B$17+2,4)</f>
        <v>0</v>
      </c>
      <c r="D3050" s="64">
        <f>INDEX('5月'!$A$1:$E$301,ROW()-$B$17+2,5)</f>
        <v>0</v>
      </c>
      <c r="E3050" s="65">
        <f>DATE(設定・集計!$B$2,INT(A3050/100),A3050-INT(A3050/100)*100)</f>
        <v>43799</v>
      </c>
      <c r="F3050" t="str">
        <f t="shared" si="94"/>
        <v/>
      </c>
      <c r="G3050" t="str">
        <f t="shared" si="93"/>
        <v/>
      </c>
    </row>
    <row r="3051" spans="1:7">
      <c r="A3051" s="57">
        <f>INDEX('5月'!$A$1:$E$301,ROW()-$B$17+2,1)</f>
        <v>0</v>
      </c>
      <c r="B3051" s="55" t="str">
        <f>INDEX('5月'!$A$1:$E$301,ROW()-$B$17+2,2)&amp;IF(INDEX('5月'!$A$1:$E$301,ROW()-$B$17+2,3)="","","／"&amp;INDEX('5月'!$A$1:$E$301,ROW()-$B$17+2,3))</f>
        <v/>
      </c>
      <c r="C3051" s="57">
        <f>INDEX('5月'!$A$1:$E$301,ROW()-$B$17+2,4)</f>
        <v>0</v>
      </c>
      <c r="D3051" s="64">
        <f>INDEX('5月'!$A$1:$E$301,ROW()-$B$17+2,5)</f>
        <v>0</v>
      </c>
      <c r="E3051" s="65">
        <f>DATE(設定・集計!$B$2,INT(A3051/100),A3051-INT(A3051/100)*100)</f>
        <v>43799</v>
      </c>
      <c r="F3051" t="str">
        <f t="shared" si="94"/>
        <v/>
      </c>
      <c r="G3051" t="str">
        <f t="shared" si="93"/>
        <v/>
      </c>
    </row>
    <row r="3052" spans="1:7">
      <c r="A3052" s="57">
        <f>INDEX('5月'!$A$1:$E$301,ROW()-$B$17+2,1)</f>
        <v>0</v>
      </c>
      <c r="B3052" s="55" t="str">
        <f>INDEX('5月'!$A$1:$E$301,ROW()-$B$17+2,2)&amp;IF(INDEX('5月'!$A$1:$E$301,ROW()-$B$17+2,3)="","","／"&amp;INDEX('5月'!$A$1:$E$301,ROW()-$B$17+2,3))</f>
        <v/>
      </c>
      <c r="C3052" s="57">
        <f>INDEX('5月'!$A$1:$E$301,ROW()-$B$17+2,4)</f>
        <v>0</v>
      </c>
      <c r="D3052" s="64">
        <f>INDEX('5月'!$A$1:$E$301,ROW()-$B$17+2,5)</f>
        <v>0</v>
      </c>
      <c r="E3052" s="65">
        <f>DATE(設定・集計!$B$2,INT(A3052/100),A3052-INT(A3052/100)*100)</f>
        <v>43799</v>
      </c>
      <c r="F3052" t="str">
        <f t="shared" si="94"/>
        <v/>
      </c>
      <c r="G3052" t="str">
        <f t="shared" si="93"/>
        <v/>
      </c>
    </row>
    <row r="3053" spans="1:7">
      <c r="A3053" s="57">
        <f>INDEX('5月'!$A$1:$E$301,ROW()-$B$17+2,1)</f>
        <v>0</v>
      </c>
      <c r="B3053" s="55" t="str">
        <f>INDEX('5月'!$A$1:$E$301,ROW()-$B$17+2,2)&amp;IF(INDEX('5月'!$A$1:$E$301,ROW()-$B$17+2,3)="","","／"&amp;INDEX('5月'!$A$1:$E$301,ROW()-$B$17+2,3))</f>
        <v/>
      </c>
      <c r="C3053" s="57">
        <f>INDEX('5月'!$A$1:$E$301,ROW()-$B$17+2,4)</f>
        <v>0</v>
      </c>
      <c r="D3053" s="64">
        <f>INDEX('5月'!$A$1:$E$301,ROW()-$B$17+2,5)</f>
        <v>0</v>
      </c>
      <c r="E3053" s="65">
        <f>DATE(設定・集計!$B$2,INT(A3053/100),A3053-INT(A3053/100)*100)</f>
        <v>43799</v>
      </c>
      <c r="F3053" t="str">
        <f t="shared" si="94"/>
        <v/>
      </c>
      <c r="G3053" t="str">
        <f t="shared" si="93"/>
        <v/>
      </c>
    </row>
    <row r="3054" spans="1:7">
      <c r="A3054" s="57">
        <f>INDEX('5月'!$A$1:$E$301,ROW()-$B$17+2,1)</f>
        <v>0</v>
      </c>
      <c r="B3054" s="55" t="str">
        <f>INDEX('5月'!$A$1:$E$301,ROW()-$B$17+2,2)&amp;IF(INDEX('5月'!$A$1:$E$301,ROW()-$B$17+2,3)="","","／"&amp;INDEX('5月'!$A$1:$E$301,ROW()-$B$17+2,3))</f>
        <v/>
      </c>
      <c r="C3054" s="57">
        <f>INDEX('5月'!$A$1:$E$301,ROW()-$B$17+2,4)</f>
        <v>0</v>
      </c>
      <c r="D3054" s="64">
        <f>INDEX('5月'!$A$1:$E$301,ROW()-$B$17+2,5)</f>
        <v>0</v>
      </c>
      <c r="E3054" s="65">
        <f>DATE(設定・集計!$B$2,INT(A3054/100),A3054-INT(A3054/100)*100)</f>
        <v>43799</v>
      </c>
      <c r="F3054" t="str">
        <f t="shared" si="94"/>
        <v/>
      </c>
      <c r="G3054" t="str">
        <f t="shared" si="93"/>
        <v/>
      </c>
    </row>
    <row r="3055" spans="1:7">
      <c r="A3055" s="57">
        <f>INDEX('5月'!$A$1:$E$301,ROW()-$B$17+2,1)</f>
        <v>0</v>
      </c>
      <c r="B3055" s="55" t="str">
        <f>INDEX('5月'!$A$1:$E$301,ROW()-$B$17+2,2)&amp;IF(INDEX('5月'!$A$1:$E$301,ROW()-$B$17+2,3)="","","／"&amp;INDEX('5月'!$A$1:$E$301,ROW()-$B$17+2,3))</f>
        <v/>
      </c>
      <c r="C3055" s="57">
        <f>INDEX('5月'!$A$1:$E$301,ROW()-$B$17+2,4)</f>
        <v>0</v>
      </c>
      <c r="D3055" s="64">
        <f>INDEX('5月'!$A$1:$E$301,ROW()-$B$17+2,5)</f>
        <v>0</v>
      </c>
      <c r="E3055" s="65">
        <f>DATE(設定・集計!$B$2,INT(A3055/100),A3055-INT(A3055/100)*100)</f>
        <v>43799</v>
      </c>
      <c r="F3055" t="str">
        <f t="shared" si="94"/>
        <v/>
      </c>
      <c r="G3055" t="str">
        <f t="shared" ref="G3055:G3118" si="95">IF(F3055="","",RANK(F3055,$F$46:$F$6000,1))</f>
        <v/>
      </c>
    </row>
    <row r="3056" spans="1:7">
      <c r="A3056" s="57">
        <f>INDEX('5月'!$A$1:$E$301,ROW()-$B$17+2,1)</f>
        <v>0</v>
      </c>
      <c r="B3056" s="55" t="str">
        <f>INDEX('5月'!$A$1:$E$301,ROW()-$B$17+2,2)&amp;IF(INDEX('5月'!$A$1:$E$301,ROW()-$B$17+2,3)="","","／"&amp;INDEX('5月'!$A$1:$E$301,ROW()-$B$17+2,3))</f>
        <v/>
      </c>
      <c r="C3056" s="57">
        <f>INDEX('5月'!$A$1:$E$301,ROW()-$B$17+2,4)</f>
        <v>0</v>
      </c>
      <c r="D3056" s="64">
        <f>INDEX('5月'!$A$1:$E$301,ROW()-$B$17+2,5)</f>
        <v>0</v>
      </c>
      <c r="E3056" s="65">
        <f>DATE(設定・集計!$B$2,INT(A3056/100),A3056-INT(A3056/100)*100)</f>
        <v>43799</v>
      </c>
      <c r="F3056" t="str">
        <f t="shared" si="94"/>
        <v/>
      </c>
      <c r="G3056" t="str">
        <f t="shared" si="95"/>
        <v/>
      </c>
    </row>
    <row r="3057" spans="1:7">
      <c r="A3057" s="57">
        <f>INDEX('5月'!$A$1:$E$301,ROW()-$B$17+2,1)</f>
        <v>0</v>
      </c>
      <c r="B3057" s="55" t="str">
        <f>INDEX('5月'!$A$1:$E$301,ROW()-$B$17+2,2)&amp;IF(INDEX('5月'!$A$1:$E$301,ROW()-$B$17+2,3)="","","／"&amp;INDEX('5月'!$A$1:$E$301,ROW()-$B$17+2,3))</f>
        <v/>
      </c>
      <c r="C3057" s="57">
        <f>INDEX('5月'!$A$1:$E$301,ROW()-$B$17+2,4)</f>
        <v>0</v>
      </c>
      <c r="D3057" s="64">
        <f>INDEX('5月'!$A$1:$E$301,ROW()-$B$17+2,5)</f>
        <v>0</v>
      </c>
      <c r="E3057" s="65">
        <f>DATE(設定・集計!$B$2,INT(A3057/100),A3057-INT(A3057/100)*100)</f>
        <v>43799</v>
      </c>
      <c r="F3057" t="str">
        <f t="shared" si="94"/>
        <v/>
      </c>
      <c r="G3057" t="str">
        <f t="shared" si="95"/>
        <v/>
      </c>
    </row>
    <row r="3058" spans="1:7">
      <c r="A3058" s="57">
        <f>INDEX('5月'!$A$1:$E$301,ROW()-$B$17+2,1)</f>
        <v>0</v>
      </c>
      <c r="B3058" s="55" t="str">
        <f>INDEX('5月'!$A$1:$E$301,ROW()-$B$17+2,2)&amp;IF(INDEX('5月'!$A$1:$E$301,ROW()-$B$17+2,3)="","","／"&amp;INDEX('5月'!$A$1:$E$301,ROW()-$B$17+2,3))</f>
        <v/>
      </c>
      <c r="C3058" s="57">
        <f>INDEX('5月'!$A$1:$E$301,ROW()-$B$17+2,4)</f>
        <v>0</v>
      </c>
      <c r="D3058" s="64">
        <f>INDEX('5月'!$A$1:$E$301,ROW()-$B$17+2,5)</f>
        <v>0</v>
      </c>
      <c r="E3058" s="65">
        <f>DATE(設定・集計!$B$2,INT(A3058/100),A3058-INT(A3058/100)*100)</f>
        <v>43799</v>
      </c>
      <c r="F3058" t="str">
        <f t="shared" si="94"/>
        <v/>
      </c>
      <c r="G3058" t="str">
        <f t="shared" si="95"/>
        <v/>
      </c>
    </row>
    <row r="3059" spans="1:7">
      <c r="A3059" s="57">
        <f>INDEX('5月'!$A$1:$E$301,ROW()-$B$17+2,1)</f>
        <v>0</v>
      </c>
      <c r="B3059" s="55" t="str">
        <f>INDEX('5月'!$A$1:$E$301,ROW()-$B$17+2,2)&amp;IF(INDEX('5月'!$A$1:$E$301,ROW()-$B$17+2,3)="","","／"&amp;INDEX('5月'!$A$1:$E$301,ROW()-$B$17+2,3))</f>
        <v/>
      </c>
      <c r="C3059" s="57">
        <f>INDEX('5月'!$A$1:$E$301,ROW()-$B$17+2,4)</f>
        <v>0</v>
      </c>
      <c r="D3059" s="64">
        <f>INDEX('5月'!$A$1:$E$301,ROW()-$B$17+2,5)</f>
        <v>0</v>
      </c>
      <c r="E3059" s="65">
        <f>DATE(設定・集計!$B$2,INT(A3059/100),A3059-INT(A3059/100)*100)</f>
        <v>43799</v>
      </c>
      <c r="F3059" t="str">
        <f t="shared" si="94"/>
        <v/>
      </c>
      <c r="G3059" t="str">
        <f t="shared" si="95"/>
        <v/>
      </c>
    </row>
    <row r="3060" spans="1:7">
      <c r="A3060" s="57">
        <f>INDEX('5月'!$A$1:$E$301,ROW()-$B$17+2,1)</f>
        <v>0</v>
      </c>
      <c r="B3060" s="55" t="str">
        <f>INDEX('5月'!$A$1:$E$301,ROW()-$B$17+2,2)&amp;IF(INDEX('5月'!$A$1:$E$301,ROW()-$B$17+2,3)="","","／"&amp;INDEX('5月'!$A$1:$E$301,ROW()-$B$17+2,3))</f>
        <v/>
      </c>
      <c r="C3060" s="57">
        <f>INDEX('5月'!$A$1:$E$301,ROW()-$B$17+2,4)</f>
        <v>0</v>
      </c>
      <c r="D3060" s="64">
        <f>INDEX('5月'!$A$1:$E$301,ROW()-$B$17+2,5)</f>
        <v>0</v>
      </c>
      <c r="E3060" s="65">
        <f>DATE(設定・集計!$B$2,INT(A3060/100),A3060-INT(A3060/100)*100)</f>
        <v>43799</v>
      </c>
      <c r="F3060" t="str">
        <f t="shared" si="94"/>
        <v/>
      </c>
      <c r="G3060" t="str">
        <f t="shared" si="95"/>
        <v/>
      </c>
    </row>
    <row r="3061" spans="1:7">
      <c r="A3061" s="57">
        <f>INDEX('5月'!$A$1:$E$301,ROW()-$B$17+2,1)</f>
        <v>0</v>
      </c>
      <c r="B3061" s="55" t="str">
        <f>INDEX('5月'!$A$1:$E$301,ROW()-$B$17+2,2)&amp;IF(INDEX('5月'!$A$1:$E$301,ROW()-$B$17+2,3)="","","／"&amp;INDEX('5月'!$A$1:$E$301,ROW()-$B$17+2,3))</f>
        <v/>
      </c>
      <c r="C3061" s="57">
        <f>INDEX('5月'!$A$1:$E$301,ROW()-$B$17+2,4)</f>
        <v>0</v>
      </c>
      <c r="D3061" s="64">
        <f>INDEX('5月'!$A$1:$E$301,ROW()-$B$17+2,5)</f>
        <v>0</v>
      </c>
      <c r="E3061" s="65">
        <f>DATE(設定・集計!$B$2,INT(A3061/100),A3061-INT(A3061/100)*100)</f>
        <v>43799</v>
      </c>
      <c r="F3061" t="str">
        <f t="shared" si="94"/>
        <v/>
      </c>
      <c r="G3061" t="str">
        <f t="shared" si="95"/>
        <v/>
      </c>
    </row>
    <row r="3062" spans="1:7">
      <c r="A3062" s="57">
        <f>INDEX('5月'!$A$1:$E$301,ROW()-$B$17+2,1)</f>
        <v>0</v>
      </c>
      <c r="B3062" s="55" t="str">
        <f>INDEX('5月'!$A$1:$E$301,ROW()-$B$17+2,2)&amp;IF(INDEX('5月'!$A$1:$E$301,ROW()-$B$17+2,3)="","","／"&amp;INDEX('5月'!$A$1:$E$301,ROW()-$B$17+2,3))</f>
        <v/>
      </c>
      <c r="C3062" s="57">
        <f>INDEX('5月'!$A$1:$E$301,ROW()-$B$17+2,4)</f>
        <v>0</v>
      </c>
      <c r="D3062" s="64">
        <f>INDEX('5月'!$A$1:$E$301,ROW()-$B$17+2,5)</f>
        <v>0</v>
      </c>
      <c r="E3062" s="65">
        <f>DATE(設定・集計!$B$2,INT(A3062/100),A3062-INT(A3062/100)*100)</f>
        <v>43799</v>
      </c>
      <c r="F3062" t="str">
        <f t="shared" si="94"/>
        <v/>
      </c>
      <c r="G3062" t="str">
        <f t="shared" si="95"/>
        <v/>
      </c>
    </row>
    <row r="3063" spans="1:7">
      <c r="A3063" s="57">
        <f>INDEX('5月'!$A$1:$E$301,ROW()-$B$17+2,1)</f>
        <v>0</v>
      </c>
      <c r="B3063" s="55" t="str">
        <f>INDEX('5月'!$A$1:$E$301,ROW()-$B$17+2,2)&amp;IF(INDEX('5月'!$A$1:$E$301,ROW()-$B$17+2,3)="","","／"&amp;INDEX('5月'!$A$1:$E$301,ROW()-$B$17+2,3))</f>
        <v/>
      </c>
      <c r="C3063" s="57">
        <f>INDEX('5月'!$A$1:$E$301,ROW()-$B$17+2,4)</f>
        <v>0</v>
      </c>
      <c r="D3063" s="64">
        <f>INDEX('5月'!$A$1:$E$301,ROW()-$B$17+2,5)</f>
        <v>0</v>
      </c>
      <c r="E3063" s="65">
        <f>DATE(設定・集計!$B$2,INT(A3063/100),A3063-INT(A3063/100)*100)</f>
        <v>43799</v>
      </c>
      <c r="F3063" t="str">
        <f t="shared" si="94"/>
        <v/>
      </c>
      <c r="G3063" t="str">
        <f t="shared" si="95"/>
        <v/>
      </c>
    </row>
    <row r="3064" spans="1:7">
      <c r="A3064" s="57">
        <f>INDEX('5月'!$A$1:$E$301,ROW()-$B$17+2,1)</f>
        <v>0</v>
      </c>
      <c r="B3064" s="55" t="str">
        <f>INDEX('5月'!$A$1:$E$301,ROW()-$B$17+2,2)&amp;IF(INDEX('5月'!$A$1:$E$301,ROW()-$B$17+2,3)="","","／"&amp;INDEX('5月'!$A$1:$E$301,ROW()-$B$17+2,3))</f>
        <v/>
      </c>
      <c r="C3064" s="57">
        <f>INDEX('5月'!$A$1:$E$301,ROW()-$B$17+2,4)</f>
        <v>0</v>
      </c>
      <c r="D3064" s="64">
        <f>INDEX('5月'!$A$1:$E$301,ROW()-$B$17+2,5)</f>
        <v>0</v>
      </c>
      <c r="E3064" s="65">
        <f>DATE(設定・集計!$B$2,INT(A3064/100),A3064-INT(A3064/100)*100)</f>
        <v>43799</v>
      </c>
      <c r="F3064" t="str">
        <f t="shared" si="94"/>
        <v/>
      </c>
      <c r="G3064" t="str">
        <f t="shared" si="95"/>
        <v/>
      </c>
    </row>
    <row r="3065" spans="1:7">
      <c r="A3065" s="57">
        <f>INDEX('5月'!$A$1:$E$301,ROW()-$B$17+2,1)</f>
        <v>0</v>
      </c>
      <c r="B3065" s="55" t="str">
        <f>INDEX('5月'!$A$1:$E$301,ROW()-$B$17+2,2)&amp;IF(INDEX('5月'!$A$1:$E$301,ROW()-$B$17+2,3)="","","／"&amp;INDEX('5月'!$A$1:$E$301,ROW()-$B$17+2,3))</f>
        <v/>
      </c>
      <c r="C3065" s="57">
        <f>INDEX('5月'!$A$1:$E$301,ROW()-$B$17+2,4)</f>
        <v>0</v>
      </c>
      <c r="D3065" s="64">
        <f>INDEX('5月'!$A$1:$E$301,ROW()-$B$17+2,5)</f>
        <v>0</v>
      </c>
      <c r="E3065" s="65">
        <f>DATE(設定・集計!$B$2,INT(A3065/100),A3065-INT(A3065/100)*100)</f>
        <v>43799</v>
      </c>
      <c r="F3065" t="str">
        <f t="shared" si="94"/>
        <v/>
      </c>
      <c r="G3065" t="str">
        <f t="shared" si="95"/>
        <v/>
      </c>
    </row>
    <row r="3066" spans="1:7">
      <c r="A3066" s="57">
        <f>INDEX('5月'!$A$1:$E$301,ROW()-$B$17+2,1)</f>
        <v>0</v>
      </c>
      <c r="B3066" s="55" t="str">
        <f>INDEX('5月'!$A$1:$E$301,ROW()-$B$17+2,2)&amp;IF(INDEX('5月'!$A$1:$E$301,ROW()-$B$17+2,3)="","","／"&amp;INDEX('5月'!$A$1:$E$301,ROW()-$B$17+2,3))</f>
        <v/>
      </c>
      <c r="C3066" s="57">
        <f>INDEX('5月'!$A$1:$E$301,ROW()-$B$17+2,4)</f>
        <v>0</v>
      </c>
      <c r="D3066" s="64">
        <f>INDEX('5月'!$A$1:$E$301,ROW()-$B$17+2,5)</f>
        <v>0</v>
      </c>
      <c r="E3066" s="65">
        <f>DATE(設定・集計!$B$2,INT(A3066/100),A3066-INT(A3066/100)*100)</f>
        <v>43799</v>
      </c>
      <c r="F3066" t="str">
        <f t="shared" si="94"/>
        <v/>
      </c>
      <c r="G3066" t="str">
        <f t="shared" si="95"/>
        <v/>
      </c>
    </row>
    <row r="3067" spans="1:7">
      <c r="A3067" s="57">
        <f>INDEX('5月'!$A$1:$E$301,ROW()-$B$17+2,1)</f>
        <v>0</v>
      </c>
      <c r="B3067" s="55" t="str">
        <f>INDEX('5月'!$A$1:$E$301,ROW()-$B$17+2,2)&amp;IF(INDEX('5月'!$A$1:$E$301,ROW()-$B$17+2,3)="","","／"&amp;INDEX('5月'!$A$1:$E$301,ROW()-$B$17+2,3))</f>
        <v/>
      </c>
      <c r="C3067" s="57">
        <f>INDEX('5月'!$A$1:$E$301,ROW()-$B$17+2,4)</f>
        <v>0</v>
      </c>
      <c r="D3067" s="64">
        <f>INDEX('5月'!$A$1:$E$301,ROW()-$B$17+2,5)</f>
        <v>0</v>
      </c>
      <c r="E3067" s="65">
        <f>DATE(設定・集計!$B$2,INT(A3067/100),A3067-INT(A3067/100)*100)</f>
        <v>43799</v>
      </c>
      <c r="F3067" t="str">
        <f t="shared" ref="F3067:F3130" si="96">IF(A3067=0,"",A3067*10000+ROW())</f>
        <v/>
      </c>
      <c r="G3067" t="str">
        <f t="shared" si="95"/>
        <v/>
      </c>
    </row>
    <row r="3068" spans="1:7">
      <c r="A3068" s="57">
        <f>INDEX('5月'!$A$1:$E$301,ROW()-$B$17+2,1)</f>
        <v>0</v>
      </c>
      <c r="B3068" s="55" t="str">
        <f>INDEX('5月'!$A$1:$E$301,ROW()-$B$17+2,2)&amp;IF(INDEX('5月'!$A$1:$E$301,ROW()-$B$17+2,3)="","","／"&amp;INDEX('5月'!$A$1:$E$301,ROW()-$B$17+2,3))</f>
        <v/>
      </c>
      <c r="C3068" s="57">
        <f>INDEX('5月'!$A$1:$E$301,ROW()-$B$17+2,4)</f>
        <v>0</v>
      </c>
      <c r="D3068" s="64">
        <f>INDEX('5月'!$A$1:$E$301,ROW()-$B$17+2,5)</f>
        <v>0</v>
      </c>
      <c r="E3068" s="65">
        <f>DATE(設定・集計!$B$2,INT(A3068/100),A3068-INT(A3068/100)*100)</f>
        <v>43799</v>
      </c>
      <c r="F3068" t="str">
        <f t="shared" si="96"/>
        <v/>
      </c>
      <c r="G3068" t="str">
        <f t="shared" si="95"/>
        <v/>
      </c>
    </row>
    <row r="3069" spans="1:7">
      <c r="A3069" s="57">
        <f>INDEX('5月'!$A$1:$E$301,ROW()-$B$17+2,1)</f>
        <v>0</v>
      </c>
      <c r="B3069" s="55" t="str">
        <f>INDEX('5月'!$A$1:$E$301,ROW()-$B$17+2,2)&amp;IF(INDEX('5月'!$A$1:$E$301,ROW()-$B$17+2,3)="","","／"&amp;INDEX('5月'!$A$1:$E$301,ROW()-$B$17+2,3))</f>
        <v/>
      </c>
      <c r="C3069" s="57">
        <f>INDEX('5月'!$A$1:$E$301,ROW()-$B$17+2,4)</f>
        <v>0</v>
      </c>
      <c r="D3069" s="64">
        <f>INDEX('5月'!$A$1:$E$301,ROW()-$B$17+2,5)</f>
        <v>0</v>
      </c>
      <c r="E3069" s="65">
        <f>DATE(設定・集計!$B$2,INT(A3069/100),A3069-INT(A3069/100)*100)</f>
        <v>43799</v>
      </c>
      <c r="F3069" t="str">
        <f t="shared" si="96"/>
        <v/>
      </c>
      <c r="G3069" t="str">
        <f t="shared" si="95"/>
        <v/>
      </c>
    </row>
    <row r="3070" spans="1:7">
      <c r="A3070" s="57">
        <f>INDEX('5月'!$A$1:$E$301,ROW()-$B$17+2,1)</f>
        <v>0</v>
      </c>
      <c r="B3070" s="55" t="str">
        <f>INDEX('5月'!$A$1:$E$301,ROW()-$B$17+2,2)&amp;IF(INDEX('5月'!$A$1:$E$301,ROW()-$B$17+2,3)="","","／"&amp;INDEX('5月'!$A$1:$E$301,ROW()-$B$17+2,3))</f>
        <v/>
      </c>
      <c r="C3070" s="57">
        <f>INDEX('5月'!$A$1:$E$301,ROW()-$B$17+2,4)</f>
        <v>0</v>
      </c>
      <c r="D3070" s="64">
        <f>INDEX('5月'!$A$1:$E$301,ROW()-$B$17+2,5)</f>
        <v>0</v>
      </c>
      <c r="E3070" s="65">
        <f>DATE(設定・集計!$B$2,INT(A3070/100),A3070-INT(A3070/100)*100)</f>
        <v>43799</v>
      </c>
      <c r="F3070" t="str">
        <f t="shared" si="96"/>
        <v/>
      </c>
      <c r="G3070" t="str">
        <f t="shared" si="95"/>
        <v/>
      </c>
    </row>
    <row r="3071" spans="1:7">
      <c r="A3071" s="57">
        <f>INDEX('5月'!$A$1:$E$301,ROW()-$B$17+2,1)</f>
        <v>0</v>
      </c>
      <c r="B3071" s="55" t="str">
        <f>INDEX('5月'!$A$1:$E$301,ROW()-$B$17+2,2)&amp;IF(INDEX('5月'!$A$1:$E$301,ROW()-$B$17+2,3)="","","／"&amp;INDEX('5月'!$A$1:$E$301,ROW()-$B$17+2,3))</f>
        <v/>
      </c>
      <c r="C3071" s="57">
        <f>INDEX('5月'!$A$1:$E$301,ROW()-$B$17+2,4)</f>
        <v>0</v>
      </c>
      <c r="D3071" s="64">
        <f>INDEX('5月'!$A$1:$E$301,ROW()-$B$17+2,5)</f>
        <v>0</v>
      </c>
      <c r="E3071" s="65">
        <f>DATE(設定・集計!$B$2,INT(A3071/100),A3071-INT(A3071/100)*100)</f>
        <v>43799</v>
      </c>
      <c r="F3071" t="str">
        <f t="shared" si="96"/>
        <v/>
      </c>
      <c r="G3071" t="str">
        <f t="shared" si="95"/>
        <v/>
      </c>
    </row>
    <row r="3072" spans="1:7">
      <c r="A3072" s="57">
        <f>INDEX('5月'!$A$1:$E$301,ROW()-$B$17+2,1)</f>
        <v>0</v>
      </c>
      <c r="B3072" s="55" t="str">
        <f>INDEX('5月'!$A$1:$E$301,ROW()-$B$17+2,2)&amp;IF(INDEX('5月'!$A$1:$E$301,ROW()-$B$17+2,3)="","","／"&amp;INDEX('5月'!$A$1:$E$301,ROW()-$B$17+2,3))</f>
        <v/>
      </c>
      <c r="C3072" s="57">
        <f>INDEX('5月'!$A$1:$E$301,ROW()-$B$17+2,4)</f>
        <v>0</v>
      </c>
      <c r="D3072" s="64">
        <f>INDEX('5月'!$A$1:$E$301,ROW()-$B$17+2,5)</f>
        <v>0</v>
      </c>
      <c r="E3072" s="65">
        <f>DATE(設定・集計!$B$2,INT(A3072/100),A3072-INT(A3072/100)*100)</f>
        <v>43799</v>
      </c>
      <c r="F3072" t="str">
        <f t="shared" si="96"/>
        <v/>
      </c>
      <c r="G3072" t="str">
        <f t="shared" si="95"/>
        <v/>
      </c>
    </row>
    <row r="3073" spans="1:7">
      <c r="A3073" s="57">
        <f>INDEX('5月'!$A$1:$E$301,ROW()-$B$17+2,1)</f>
        <v>0</v>
      </c>
      <c r="B3073" s="55" t="str">
        <f>INDEX('5月'!$A$1:$E$301,ROW()-$B$17+2,2)&amp;IF(INDEX('5月'!$A$1:$E$301,ROW()-$B$17+2,3)="","","／"&amp;INDEX('5月'!$A$1:$E$301,ROW()-$B$17+2,3))</f>
        <v/>
      </c>
      <c r="C3073" s="57">
        <f>INDEX('5月'!$A$1:$E$301,ROW()-$B$17+2,4)</f>
        <v>0</v>
      </c>
      <c r="D3073" s="64">
        <f>INDEX('5月'!$A$1:$E$301,ROW()-$B$17+2,5)</f>
        <v>0</v>
      </c>
      <c r="E3073" s="65">
        <f>DATE(設定・集計!$B$2,INT(A3073/100),A3073-INT(A3073/100)*100)</f>
        <v>43799</v>
      </c>
      <c r="F3073" t="str">
        <f t="shared" si="96"/>
        <v/>
      </c>
      <c r="G3073" t="str">
        <f t="shared" si="95"/>
        <v/>
      </c>
    </row>
    <row r="3074" spans="1:7">
      <c r="A3074" s="57">
        <f>INDEX('5月'!$A$1:$E$301,ROW()-$B$17+2,1)</f>
        <v>0</v>
      </c>
      <c r="B3074" s="55" t="str">
        <f>INDEX('5月'!$A$1:$E$301,ROW()-$B$17+2,2)&amp;IF(INDEX('5月'!$A$1:$E$301,ROW()-$B$17+2,3)="","","／"&amp;INDEX('5月'!$A$1:$E$301,ROW()-$B$17+2,3))</f>
        <v/>
      </c>
      <c r="C3074" s="57">
        <f>INDEX('5月'!$A$1:$E$301,ROW()-$B$17+2,4)</f>
        <v>0</v>
      </c>
      <c r="D3074" s="64">
        <f>INDEX('5月'!$A$1:$E$301,ROW()-$B$17+2,5)</f>
        <v>0</v>
      </c>
      <c r="E3074" s="65">
        <f>DATE(設定・集計!$B$2,INT(A3074/100),A3074-INT(A3074/100)*100)</f>
        <v>43799</v>
      </c>
      <c r="F3074" t="str">
        <f t="shared" si="96"/>
        <v/>
      </c>
      <c r="G3074" t="str">
        <f t="shared" si="95"/>
        <v/>
      </c>
    </row>
    <row r="3075" spans="1:7">
      <c r="A3075" s="57">
        <f>INDEX('5月'!$A$1:$E$301,ROW()-$B$17+2,1)</f>
        <v>0</v>
      </c>
      <c r="B3075" s="55" t="str">
        <f>INDEX('5月'!$A$1:$E$301,ROW()-$B$17+2,2)&amp;IF(INDEX('5月'!$A$1:$E$301,ROW()-$B$17+2,3)="","","／"&amp;INDEX('5月'!$A$1:$E$301,ROW()-$B$17+2,3))</f>
        <v/>
      </c>
      <c r="C3075" s="57">
        <f>INDEX('5月'!$A$1:$E$301,ROW()-$B$17+2,4)</f>
        <v>0</v>
      </c>
      <c r="D3075" s="64">
        <f>INDEX('5月'!$A$1:$E$301,ROW()-$B$17+2,5)</f>
        <v>0</v>
      </c>
      <c r="E3075" s="65">
        <f>DATE(設定・集計!$B$2,INT(A3075/100),A3075-INT(A3075/100)*100)</f>
        <v>43799</v>
      </c>
      <c r="F3075" t="str">
        <f t="shared" si="96"/>
        <v/>
      </c>
      <c r="G3075" t="str">
        <f t="shared" si="95"/>
        <v/>
      </c>
    </row>
    <row r="3076" spans="1:7">
      <c r="A3076" s="57">
        <f>INDEX('5月'!$A$1:$E$301,ROW()-$B$17+2,1)</f>
        <v>0</v>
      </c>
      <c r="B3076" s="55" t="str">
        <f>INDEX('5月'!$A$1:$E$301,ROW()-$B$17+2,2)&amp;IF(INDEX('5月'!$A$1:$E$301,ROW()-$B$17+2,3)="","","／"&amp;INDEX('5月'!$A$1:$E$301,ROW()-$B$17+2,3))</f>
        <v/>
      </c>
      <c r="C3076" s="57">
        <f>INDEX('5月'!$A$1:$E$301,ROW()-$B$17+2,4)</f>
        <v>0</v>
      </c>
      <c r="D3076" s="64">
        <f>INDEX('5月'!$A$1:$E$301,ROW()-$B$17+2,5)</f>
        <v>0</v>
      </c>
      <c r="E3076" s="65">
        <f>DATE(設定・集計!$B$2,INT(A3076/100),A3076-INT(A3076/100)*100)</f>
        <v>43799</v>
      </c>
      <c r="F3076" t="str">
        <f t="shared" si="96"/>
        <v/>
      </c>
      <c r="G3076" t="str">
        <f t="shared" si="95"/>
        <v/>
      </c>
    </row>
    <row r="3077" spans="1:7">
      <c r="A3077" s="57">
        <f>INDEX('5月'!$A$1:$E$301,ROW()-$B$17+2,1)</f>
        <v>0</v>
      </c>
      <c r="B3077" s="55" t="str">
        <f>INDEX('5月'!$A$1:$E$301,ROW()-$B$17+2,2)&amp;IF(INDEX('5月'!$A$1:$E$301,ROW()-$B$17+2,3)="","","／"&amp;INDEX('5月'!$A$1:$E$301,ROW()-$B$17+2,3))</f>
        <v/>
      </c>
      <c r="C3077" s="57">
        <f>INDEX('5月'!$A$1:$E$301,ROW()-$B$17+2,4)</f>
        <v>0</v>
      </c>
      <c r="D3077" s="64">
        <f>INDEX('5月'!$A$1:$E$301,ROW()-$B$17+2,5)</f>
        <v>0</v>
      </c>
      <c r="E3077" s="65">
        <f>DATE(設定・集計!$B$2,INT(A3077/100),A3077-INT(A3077/100)*100)</f>
        <v>43799</v>
      </c>
      <c r="F3077" t="str">
        <f t="shared" si="96"/>
        <v/>
      </c>
      <c r="G3077" t="str">
        <f t="shared" si="95"/>
        <v/>
      </c>
    </row>
    <row r="3078" spans="1:7">
      <c r="A3078" s="57">
        <f>INDEX('5月'!$A$1:$E$301,ROW()-$B$17+2,1)</f>
        <v>0</v>
      </c>
      <c r="B3078" s="55" t="str">
        <f>INDEX('5月'!$A$1:$E$301,ROW()-$B$17+2,2)&amp;IF(INDEX('5月'!$A$1:$E$301,ROW()-$B$17+2,3)="","","／"&amp;INDEX('5月'!$A$1:$E$301,ROW()-$B$17+2,3))</f>
        <v/>
      </c>
      <c r="C3078" s="57">
        <f>INDEX('5月'!$A$1:$E$301,ROW()-$B$17+2,4)</f>
        <v>0</v>
      </c>
      <c r="D3078" s="64">
        <f>INDEX('5月'!$A$1:$E$301,ROW()-$B$17+2,5)</f>
        <v>0</v>
      </c>
      <c r="E3078" s="65">
        <f>DATE(設定・集計!$B$2,INT(A3078/100),A3078-INT(A3078/100)*100)</f>
        <v>43799</v>
      </c>
      <c r="F3078" t="str">
        <f t="shared" si="96"/>
        <v/>
      </c>
      <c r="G3078" t="str">
        <f t="shared" si="95"/>
        <v/>
      </c>
    </row>
    <row r="3079" spans="1:7">
      <c r="A3079" s="57">
        <f>INDEX('5月'!$A$1:$E$301,ROW()-$B$17+2,1)</f>
        <v>0</v>
      </c>
      <c r="B3079" s="55" t="str">
        <f>INDEX('5月'!$A$1:$E$301,ROW()-$B$17+2,2)&amp;IF(INDEX('5月'!$A$1:$E$301,ROW()-$B$17+2,3)="","","／"&amp;INDEX('5月'!$A$1:$E$301,ROW()-$B$17+2,3))</f>
        <v/>
      </c>
      <c r="C3079" s="57">
        <f>INDEX('5月'!$A$1:$E$301,ROW()-$B$17+2,4)</f>
        <v>0</v>
      </c>
      <c r="D3079" s="64">
        <f>INDEX('5月'!$A$1:$E$301,ROW()-$B$17+2,5)</f>
        <v>0</v>
      </c>
      <c r="E3079" s="65">
        <f>DATE(設定・集計!$B$2,INT(A3079/100),A3079-INT(A3079/100)*100)</f>
        <v>43799</v>
      </c>
      <c r="F3079" t="str">
        <f t="shared" si="96"/>
        <v/>
      </c>
      <c r="G3079" t="str">
        <f t="shared" si="95"/>
        <v/>
      </c>
    </row>
    <row r="3080" spans="1:7">
      <c r="A3080" s="57">
        <f>INDEX('5月'!$A$1:$E$301,ROW()-$B$17+2,1)</f>
        <v>0</v>
      </c>
      <c r="B3080" s="55" t="str">
        <f>INDEX('5月'!$A$1:$E$301,ROW()-$B$17+2,2)&amp;IF(INDEX('5月'!$A$1:$E$301,ROW()-$B$17+2,3)="","","／"&amp;INDEX('5月'!$A$1:$E$301,ROW()-$B$17+2,3))</f>
        <v/>
      </c>
      <c r="C3080" s="57">
        <f>INDEX('5月'!$A$1:$E$301,ROW()-$B$17+2,4)</f>
        <v>0</v>
      </c>
      <c r="D3080" s="64">
        <f>INDEX('5月'!$A$1:$E$301,ROW()-$B$17+2,5)</f>
        <v>0</v>
      </c>
      <c r="E3080" s="65">
        <f>DATE(設定・集計!$B$2,INT(A3080/100),A3080-INT(A3080/100)*100)</f>
        <v>43799</v>
      </c>
      <c r="F3080" t="str">
        <f t="shared" si="96"/>
        <v/>
      </c>
      <c r="G3080" t="str">
        <f t="shared" si="95"/>
        <v/>
      </c>
    </row>
    <row r="3081" spans="1:7">
      <c r="A3081" s="57">
        <f>INDEX('5月'!$A$1:$E$301,ROW()-$B$17+2,1)</f>
        <v>0</v>
      </c>
      <c r="B3081" s="55" t="str">
        <f>INDEX('5月'!$A$1:$E$301,ROW()-$B$17+2,2)&amp;IF(INDEX('5月'!$A$1:$E$301,ROW()-$B$17+2,3)="","","／"&amp;INDEX('5月'!$A$1:$E$301,ROW()-$B$17+2,3))</f>
        <v/>
      </c>
      <c r="C3081" s="57">
        <f>INDEX('5月'!$A$1:$E$301,ROW()-$B$17+2,4)</f>
        <v>0</v>
      </c>
      <c r="D3081" s="64">
        <f>INDEX('5月'!$A$1:$E$301,ROW()-$B$17+2,5)</f>
        <v>0</v>
      </c>
      <c r="E3081" s="65">
        <f>DATE(設定・集計!$B$2,INT(A3081/100),A3081-INT(A3081/100)*100)</f>
        <v>43799</v>
      </c>
      <c r="F3081" t="str">
        <f t="shared" si="96"/>
        <v/>
      </c>
      <c r="G3081" t="str">
        <f t="shared" si="95"/>
        <v/>
      </c>
    </row>
    <row r="3082" spans="1:7">
      <c r="A3082" s="57">
        <f>INDEX('5月'!$A$1:$E$301,ROW()-$B$17+2,1)</f>
        <v>0</v>
      </c>
      <c r="B3082" s="55" t="str">
        <f>INDEX('5月'!$A$1:$E$301,ROW()-$B$17+2,2)&amp;IF(INDEX('5月'!$A$1:$E$301,ROW()-$B$17+2,3)="","","／"&amp;INDEX('5月'!$A$1:$E$301,ROW()-$B$17+2,3))</f>
        <v/>
      </c>
      <c r="C3082" s="57">
        <f>INDEX('5月'!$A$1:$E$301,ROW()-$B$17+2,4)</f>
        <v>0</v>
      </c>
      <c r="D3082" s="64">
        <f>INDEX('5月'!$A$1:$E$301,ROW()-$B$17+2,5)</f>
        <v>0</v>
      </c>
      <c r="E3082" s="65">
        <f>DATE(設定・集計!$B$2,INT(A3082/100),A3082-INT(A3082/100)*100)</f>
        <v>43799</v>
      </c>
      <c r="F3082" t="str">
        <f t="shared" si="96"/>
        <v/>
      </c>
      <c r="G3082" t="str">
        <f t="shared" si="95"/>
        <v/>
      </c>
    </row>
    <row r="3083" spans="1:7">
      <c r="A3083" s="57">
        <f>INDEX('5月'!$A$1:$E$301,ROW()-$B$17+2,1)</f>
        <v>0</v>
      </c>
      <c r="B3083" s="55" t="str">
        <f>INDEX('5月'!$A$1:$E$301,ROW()-$B$17+2,2)&amp;IF(INDEX('5月'!$A$1:$E$301,ROW()-$B$17+2,3)="","","／"&amp;INDEX('5月'!$A$1:$E$301,ROW()-$B$17+2,3))</f>
        <v/>
      </c>
      <c r="C3083" s="57">
        <f>INDEX('5月'!$A$1:$E$301,ROW()-$B$17+2,4)</f>
        <v>0</v>
      </c>
      <c r="D3083" s="64">
        <f>INDEX('5月'!$A$1:$E$301,ROW()-$B$17+2,5)</f>
        <v>0</v>
      </c>
      <c r="E3083" s="65">
        <f>DATE(設定・集計!$B$2,INT(A3083/100),A3083-INT(A3083/100)*100)</f>
        <v>43799</v>
      </c>
      <c r="F3083" t="str">
        <f t="shared" si="96"/>
        <v/>
      </c>
      <c r="G3083" t="str">
        <f t="shared" si="95"/>
        <v/>
      </c>
    </row>
    <row r="3084" spans="1:7">
      <c r="A3084" s="57">
        <f>INDEX('5月'!$A$1:$E$301,ROW()-$B$17+2,1)</f>
        <v>0</v>
      </c>
      <c r="B3084" s="55" t="str">
        <f>INDEX('5月'!$A$1:$E$301,ROW()-$B$17+2,2)&amp;IF(INDEX('5月'!$A$1:$E$301,ROW()-$B$17+2,3)="","","／"&amp;INDEX('5月'!$A$1:$E$301,ROW()-$B$17+2,3))</f>
        <v/>
      </c>
      <c r="C3084" s="57">
        <f>INDEX('5月'!$A$1:$E$301,ROW()-$B$17+2,4)</f>
        <v>0</v>
      </c>
      <c r="D3084" s="64">
        <f>INDEX('5月'!$A$1:$E$301,ROW()-$B$17+2,5)</f>
        <v>0</v>
      </c>
      <c r="E3084" s="65">
        <f>DATE(設定・集計!$B$2,INT(A3084/100),A3084-INT(A3084/100)*100)</f>
        <v>43799</v>
      </c>
      <c r="F3084" t="str">
        <f t="shared" si="96"/>
        <v/>
      </c>
      <c r="G3084" t="str">
        <f t="shared" si="95"/>
        <v/>
      </c>
    </row>
    <row r="3085" spans="1:7">
      <c r="A3085" s="57">
        <f>INDEX('5月'!$A$1:$E$301,ROW()-$B$17+2,1)</f>
        <v>0</v>
      </c>
      <c r="B3085" s="55" t="str">
        <f>INDEX('5月'!$A$1:$E$301,ROW()-$B$17+2,2)&amp;IF(INDEX('5月'!$A$1:$E$301,ROW()-$B$17+2,3)="","","／"&amp;INDEX('5月'!$A$1:$E$301,ROW()-$B$17+2,3))</f>
        <v/>
      </c>
      <c r="C3085" s="57">
        <f>INDEX('5月'!$A$1:$E$301,ROW()-$B$17+2,4)</f>
        <v>0</v>
      </c>
      <c r="D3085" s="64">
        <f>INDEX('5月'!$A$1:$E$301,ROW()-$B$17+2,5)</f>
        <v>0</v>
      </c>
      <c r="E3085" s="65">
        <f>DATE(設定・集計!$B$2,INT(A3085/100),A3085-INT(A3085/100)*100)</f>
        <v>43799</v>
      </c>
      <c r="F3085" t="str">
        <f t="shared" si="96"/>
        <v/>
      </c>
      <c r="G3085" t="str">
        <f t="shared" si="95"/>
        <v/>
      </c>
    </row>
    <row r="3086" spans="1:7">
      <c r="A3086" s="57">
        <f>INDEX('5月'!$A$1:$E$301,ROW()-$B$17+2,1)</f>
        <v>0</v>
      </c>
      <c r="B3086" s="55" t="str">
        <f>INDEX('5月'!$A$1:$E$301,ROW()-$B$17+2,2)&amp;IF(INDEX('5月'!$A$1:$E$301,ROW()-$B$17+2,3)="","","／"&amp;INDEX('5月'!$A$1:$E$301,ROW()-$B$17+2,3))</f>
        <v/>
      </c>
      <c r="C3086" s="57">
        <f>INDEX('5月'!$A$1:$E$301,ROW()-$B$17+2,4)</f>
        <v>0</v>
      </c>
      <c r="D3086" s="64">
        <f>INDEX('5月'!$A$1:$E$301,ROW()-$B$17+2,5)</f>
        <v>0</v>
      </c>
      <c r="E3086" s="65">
        <f>DATE(設定・集計!$B$2,INT(A3086/100),A3086-INT(A3086/100)*100)</f>
        <v>43799</v>
      </c>
      <c r="F3086" t="str">
        <f t="shared" si="96"/>
        <v/>
      </c>
      <c r="G3086" t="str">
        <f t="shared" si="95"/>
        <v/>
      </c>
    </row>
    <row r="3087" spans="1:7">
      <c r="A3087" s="57">
        <f>INDEX('5月'!$A$1:$E$301,ROW()-$B$17+2,1)</f>
        <v>0</v>
      </c>
      <c r="B3087" s="55" t="str">
        <f>INDEX('5月'!$A$1:$E$301,ROW()-$B$17+2,2)&amp;IF(INDEX('5月'!$A$1:$E$301,ROW()-$B$17+2,3)="","","／"&amp;INDEX('5月'!$A$1:$E$301,ROW()-$B$17+2,3))</f>
        <v/>
      </c>
      <c r="C3087" s="57">
        <f>INDEX('5月'!$A$1:$E$301,ROW()-$B$17+2,4)</f>
        <v>0</v>
      </c>
      <c r="D3087" s="64">
        <f>INDEX('5月'!$A$1:$E$301,ROW()-$B$17+2,5)</f>
        <v>0</v>
      </c>
      <c r="E3087" s="65">
        <f>DATE(設定・集計!$B$2,INT(A3087/100),A3087-INT(A3087/100)*100)</f>
        <v>43799</v>
      </c>
      <c r="F3087" t="str">
        <f t="shared" si="96"/>
        <v/>
      </c>
      <c r="G3087" t="str">
        <f t="shared" si="95"/>
        <v/>
      </c>
    </row>
    <row r="3088" spans="1:7">
      <c r="A3088" s="57">
        <f>INDEX('5月'!$A$1:$E$301,ROW()-$B$17+2,1)</f>
        <v>0</v>
      </c>
      <c r="B3088" s="55" t="str">
        <f>INDEX('5月'!$A$1:$E$301,ROW()-$B$17+2,2)&amp;IF(INDEX('5月'!$A$1:$E$301,ROW()-$B$17+2,3)="","","／"&amp;INDEX('5月'!$A$1:$E$301,ROW()-$B$17+2,3))</f>
        <v/>
      </c>
      <c r="C3088" s="57">
        <f>INDEX('5月'!$A$1:$E$301,ROW()-$B$17+2,4)</f>
        <v>0</v>
      </c>
      <c r="D3088" s="64">
        <f>INDEX('5月'!$A$1:$E$301,ROW()-$B$17+2,5)</f>
        <v>0</v>
      </c>
      <c r="E3088" s="65">
        <f>DATE(設定・集計!$B$2,INT(A3088/100),A3088-INT(A3088/100)*100)</f>
        <v>43799</v>
      </c>
      <c r="F3088" t="str">
        <f t="shared" si="96"/>
        <v/>
      </c>
      <c r="G3088" t="str">
        <f t="shared" si="95"/>
        <v/>
      </c>
    </row>
    <row r="3089" spans="1:7">
      <c r="A3089" s="57">
        <f>INDEX('5月'!$A$1:$E$301,ROW()-$B$17+2,1)</f>
        <v>0</v>
      </c>
      <c r="B3089" s="55" t="str">
        <f>INDEX('5月'!$A$1:$E$301,ROW()-$B$17+2,2)&amp;IF(INDEX('5月'!$A$1:$E$301,ROW()-$B$17+2,3)="","","／"&amp;INDEX('5月'!$A$1:$E$301,ROW()-$B$17+2,3))</f>
        <v/>
      </c>
      <c r="C3089" s="57">
        <f>INDEX('5月'!$A$1:$E$301,ROW()-$B$17+2,4)</f>
        <v>0</v>
      </c>
      <c r="D3089" s="64">
        <f>INDEX('5月'!$A$1:$E$301,ROW()-$B$17+2,5)</f>
        <v>0</v>
      </c>
      <c r="E3089" s="65">
        <f>DATE(設定・集計!$B$2,INT(A3089/100),A3089-INT(A3089/100)*100)</f>
        <v>43799</v>
      </c>
      <c r="F3089" t="str">
        <f t="shared" si="96"/>
        <v/>
      </c>
      <c r="G3089" t="str">
        <f t="shared" si="95"/>
        <v/>
      </c>
    </row>
    <row r="3090" spans="1:7">
      <c r="A3090" s="57">
        <f>INDEX('5月'!$A$1:$E$301,ROW()-$B$17+2,1)</f>
        <v>0</v>
      </c>
      <c r="B3090" s="55" t="str">
        <f>INDEX('5月'!$A$1:$E$301,ROW()-$B$17+2,2)&amp;IF(INDEX('5月'!$A$1:$E$301,ROW()-$B$17+2,3)="","","／"&amp;INDEX('5月'!$A$1:$E$301,ROW()-$B$17+2,3))</f>
        <v/>
      </c>
      <c r="C3090" s="57">
        <f>INDEX('5月'!$A$1:$E$301,ROW()-$B$17+2,4)</f>
        <v>0</v>
      </c>
      <c r="D3090" s="64">
        <f>INDEX('5月'!$A$1:$E$301,ROW()-$B$17+2,5)</f>
        <v>0</v>
      </c>
      <c r="E3090" s="65">
        <f>DATE(設定・集計!$B$2,INT(A3090/100),A3090-INT(A3090/100)*100)</f>
        <v>43799</v>
      </c>
      <c r="F3090" t="str">
        <f t="shared" si="96"/>
        <v/>
      </c>
      <c r="G3090" t="str">
        <f t="shared" si="95"/>
        <v/>
      </c>
    </row>
    <row r="3091" spans="1:7">
      <c r="A3091" s="57">
        <f>INDEX('5月'!$A$1:$E$301,ROW()-$B$17+2,1)</f>
        <v>0</v>
      </c>
      <c r="B3091" s="55" t="str">
        <f>INDEX('5月'!$A$1:$E$301,ROW()-$B$17+2,2)&amp;IF(INDEX('5月'!$A$1:$E$301,ROW()-$B$17+2,3)="","","／"&amp;INDEX('5月'!$A$1:$E$301,ROW()-$B$17+2,3))</f>
        <v/>
      </c>
      <c r="C3091" s="57">
        <f>INDEX('5月'!$A$1:$E$301,ROW()-$B$17+2,4)</f>
        <v>0</v>
      </c>
      <c r="D3091" s="64">
        <f>INDEX('5月'!$A$1:$E$301,ROW()-$B$17+2,5)</f>
        <v>0</v>
      </c>
      <c r="E3091" s="65">
        <f>DATE(設定・集計!$B$2,INT(A3091/100),A3091-INT(A3091/100)*100)</f>
        <v>43799</v>
      </c>
      <c r="F3091" t="str">
        <f t="shared" si="96"/>
        <v/>
      </c>
      <c r="G3091" t="str">
        <f t="shared" si="95"/>
        <v/>
      </c>
    </row>
    <row r="3092" spans="1:7">
      <c r="A3092" s="57">
        <f>INDEX('5月'!$A$1:$E$301,ROW()-$B$17+2,1)</f>
        <v>0</v>
      </c>
      <c r="B3092" s="55" t="str">
        <f>INDEX('5月'!$A$1:$E$301,ROW()-$B$17+2,2)&amp;IF(INDEX('5月'!$A$1:$E$301,ROW()-$B$17+2,3)="","","／"&amp;INDEX('5月'!$A$1:$E$301,ROW()-$B$17+2,3))</f>
        <v/>
      </c>
      <c r="C3092" s="57">
        <f>INDEX('5月'!$A$1:$E$301,ROW()-$B$17+2,4)</f>
        <v>0</v>
      </c>
      <c r="D3092" s="64">
        <f>INDEX('5月'!$A$1:$E$301,ROW()-$B$17+2,5)</f>
        <v>0</v>
      </c>
      <c r="E3092" s="65">
        <f>DATE(設定・集計!$B$2,INT(A3092/100),A3092-INT(A3092/100)*100)</f>
        <v>43799</v>
      </c>
      <c r="F3092" t="str">
        <f t="shared" si="96"/>
        <v/>
      </c>
      <c r="G3092" t="str">
        <f t="shared" si="95"/>
        <v/>
      </c>
    </row>
    <row r="3093" spans="1:7">
      <c r="A3093" s="57">
        <f>INDEX('5月'!$A$1:$E$301,ROW()-$B$17+2,1)</f>
        <v>0</v>
      </c>
      <c r="B3093" s="55" t="str">
        <f>INDEX('5月'!$A$1:$E$301,ROW()-$B$17+2,2)&amp;IF(INDEX('5月'!$A$1:$E$301,ROW()-$B$17+2,3)="","","／"&amp;INDEX('5月'!$A$1:$E$301,ROW()-$B$17+2,3))</f>
        <v/>
      </c>
      <c r="C3093" s="57">
        <f>INDEX('5月'!$A$1:$E$301,ROW()-$B$17+2,4)</f>
        <v>0</v>
      </c>
      <c r="D3093" s="64">
        <f>INDEX('5月'!$A$1:$E$301,ROW()-$B$17+2,5)</f>
        <v>0</v>
      </c>
      <c r="E3093" s="65">
        <f>DATE(設定・集計!$B$2,INT(A3093/100),A3093-INT(A3093/100)*100)</f>
        <v>43799</v>
      </c>
      <c r="F3093" t="str">
        <f t="shared" si="96"/>
        <v/>
      </c>
      <c r="G3093" t="str">
        <f t="shared" si="95"/>
        <v/>
      </c>
    </row>
    <row r="3094" spans="1:7">
      <c r="A3094" s="57">
        <f>INDEX('5月'!$A$1:$E$301,ROW()-$B$17+2,1)</f>
        <v>0</v>
      </c>
      <c r="B3094" s="55" t="str">
        <f>INDEX('5月'!$A$1:$E$301,ROW()-$B$17+2,2)&amp;IF(INDEX('5月'!$A$1:$E$301,ROW()-$B$17+2,3)="","","／"&amp;INDEX('5月'!$A$1:$E$301,ROW()-$B$17+2,3))</f>
        <v/>
      </c>
      <c r="C3094" s="57">
        <f>INDEX('5月'!$A$1:$E$301,ROW()-$B$17+2,4)</f>
        <v>0</v>
      </c>
      <c r="D3094" s="64">
        <f>INDEX('5月'!$A$1:$E$301,ROW()-$B$17+2,5)</f>
        <v>0</v>
      </c>
      <c r="E3094" s="65">
        <f>DATE(設定・集計!$B$2,INT(A3094/100),A3094-INT(A3094/100)*100)</f>
        <v>43799</v>
      </c>
      <c r="F3094" t="str">
        <f t="shared" si="96"/>
        <v/>
      </c>
      <c r="G3094" t="str">
        <f t="shared" si="95"/>
        <v/>
      </c>
    </row>
    <row r="3095" spans="1:7">
      <c r="A3095" s="57">
        <f>INDEX('5月'!$A$1:$E$301,ROW()-$B$17+2,1)</f>
        <v>0</v>
      </c>
      <c r="B3095" s="55" t="str">
        <f>INDEX('5月'!$A$1:$E$301,ROW()-$B$17+2,2)&amp;IF(INDEX('5月'!$A$1:$E$301,ROW()-$B$17+2,3)="","","／"&amp;INDEX('5月'!$A$1:$E$301,ROW()-$B$17+2,3))</f>
        <v/>
      </c>
      <c r="C3095" s="57">
        <f>INDEX('5月'!$A$1:$E$301,ROW()-$B$17+2,4)</f>
        <v>0</v>
      </c>
      <c r="D3095" s="64">
        <f>INDEX('5月'!$A$1:$E$301,ROW()-$B$17+2,5)</f>
        <v>0</v>
      </c>
      <c r="E3095" s="65">
        <f>DATE(設定・集計!$B$2,INT(A3095/100),A3095-INT(A3095/100)*100)</f>
        <v>43799</v>
      </c>
      <c r="F3095" t="str">
        <f t="shared" si="96"/>
        <v/>
      </c>
      <c r="G3095" t="str">
        <f t="shared" si="95"/>
        <v/>
      </c>
    </row>
    <row r="3096" spans="1:7">
      <c r="A3096" s="57">
        <f>INDEX('5月'!$A$1:$E$301,ROW()-$B$17+2,1)</f>
        <v>0</v>
      </c>
      <c r="B3096" s="55" t="str">
        <f>INDEX('5月'!$A$1:$E$301,ROW()-$B$17+2,2)&amp;IF(INDEX('5月'!$A$1:$E$301,ROW()-$B$17+2,3)="","","／"&amp;INDEX('5月'!$A$1:$E$301,ROW()-$B$17+2,3))</f>
        <v/>
      </c>
      <c r="C3096" s="57">
        <f>INDEX('5月'!$A$1:$E$301,ROW()-$B$17+2,4)</f>
        <v>0</v>
      </c>
      <c r="D3096" s="64">
        <f>INDEX('5月'!$A$1:$E$301,ROW()-$B$17+2,5)</f>
        <v>0</v>
      </c>
      <c r="E3096" s="65">
        <f>DATE(設定・集計!$B$2,INT(A3096/100),A3096-INT(A3096/100)*100)</f>
        <v>43799</v>
      </c>
      <c r="F3096" t="str">
        <f t="shared" si="96"/>
        <v/>
      </c>
      <c r="G3096" t="str">
        <f t="shared" si="95"/>
        <v/>
      </c>
    </row>
    <row r="3097" spans="1:7">
      <c r="A3097" s="57">
        <f>INDEX('5月'!$A$1:$E$301,ROW()-$B$17+2,1)</f>
        <v>0</v>
      </c>
      <c r="B3097" s="55" t="str">
        <f>INDEX('5月'!$A$1:$E$301,ROW()-$B$17+2,2)&amp;IF(INDEX('5月'!$A$1:$E$301,ROW()-$B$17+2,3)="","","／"&amp;INDEX('5月'!$A$1:$E$301,ROW()-$B$17+2,3))</f>
        <v/>
      </c>
      <c r="C3097" s="57">
        <f>INDEX('5月'!$A$1:$E$301,ROW()-$B$17+2,4)</f>
        <v>0</v>
      </c>
      <c r="D3097" s="64">
        <f>INDEX('5月'!$A$1:$E$301,ROW()-$B$17+2,5)</f>
        <v>0</v>
      </c>
      <c r="E3097" s="65">
        <f>DATE(設定・集計!$B$2,INT(A3097/100),A3097-INT(A3097/100)*100)</f>
        <v>43799</v>
      </c>
      <c r="F3097" t="str">
        <f t="shared" si="96"/>
        <v/>
      </c>
      <c r="G3097" t="str">
        <f t="shared" si="95"/>
        <v/>
      </c>
    </row>
    <row r="3098" spans="1:7">
      <c r="A3098" s="57">
        <f>INDEX('5月'!$A$1:$E$301,ROW()-$B$17+2,1)</f>
        <v>0</v>
      </c>
      <c r="B3098" s="55" t="str">
        <f>INDEX('5月'!$A$1:$E$301,ROW()-$B$17+2,2)&amp;IF(INDEX('5月'!$A$1:$E$301,ROW()-$B$17+2,3)="","","／"&amp;INDEX('5月'!$A$1:$E$301,ROW()-$B$17+2,3))</f>
        <v/>
      </c>
      <c r="C3098" s="57">
        <f>INDEX('5月'!$A$1:$E$301,ROW()-$B$17+2,4)</f>
        <v>0</v>
      </c>
      <c r="D3098" s="64">
        <f>INDEX('5月'!$A$1:$E$301,ROW()-$B$17+2,5)</f>
        <v>0</v>
      </c>
      <c r="E3098" s="65">
        <f>DATE(設定・集計!$B$2,INT(A3098/100),A3098-INT(A3098/100)*100)</f>
        <v>43799</v>
      </c>
      <c r="F3098" t="str">
        <f t="shared" si="96"/>
        <v/>
      </c>
      <c r="G3098" t="str">
        <f t="shared" si="95"/>
        <v/>
      </c>
    </row>
    <row r="3099" spans="1:7">
      <c r="A3099" s="57">
        <f>INDEX('5月'!$A$1:$E$301,ROW()-$B$17+2,1)</f>
        <v>0</v>
      </c>
      <c r="B3099" s="55" t="str">
        <f>INDEX('5月'!$A$1:$E$301,ROW()-$B$17+2,2)&amp;IF(INDEX('5月'!$A$1:$E$301,ROW()-$B$17+2,3)="","","／"&amp;INDEX('5月'!$A$1:$E$301,ROW()-$B$17+2,3))</f>
        <v/>
      </c>
      <c r="C3099" s="57">
        <f>INDEX('5月'!$A$1:$E$301,ROW()-$B$17+2,4)</f>
        <v>0</v>
      </c>
      <c r="D3099" s="64">
        <f>INDEX('5月'!$A$1:$E$301,ROW()-$B$17+2,5)</f>
        <v>0</v>
      </c>
      <c r="E3099" s="65">
        <f>DATE(設定・集計!$B$2,INT(A3099/100),A3099-INT(A3099/100)*100)</f>
        <v>43799</v>
      </c>
      <c r="F3099" t="str">
        <f t="shared" si="96"/>
        <v/>
      </c>
      <c r="G3099" t="str">
        <f t="shared" si="95"/>
        <v/>
      </c>
    </row>
    <row r="3100" spans="1:7">
      <c r="A3100" s="57">
        <f>INDEX('5月'!$A$1:$E$301,ROW()-$B$17+2,1)</f>
        <v>0</v>
      </c>
      <c r="B3100" s="55" t="str">
        <f>INDEX('5月'!$A$1:$E$301,ROW()-$B$17+2,2)&amp;IF(INDEX('5月'!$A$1:$E$301,ROW()-$B$17+2,3)="","","／"&amp;INDEX('5月'!$A$1:$E$301,ROW()-$B$17+2,3))</f>
        <v/>
      </c>
      <c r="C3100" s="57">
        <f>INDEX('5月'!$A$1:$E$301,ROW()-$B$17+2,4)</f>
        <v>0</v>
      </c>
      <c r="D3100" s="64">
        <f>INDEX('5月'!$A$1:$E$301,ROW()-$B$17+2,5)</f>
        <v>0</v>
      </c>
      <c r="E3100" s="65">
        <f>DATE(設定・集計!$B$2,INT(A3100/100),A3100-INT(A3100/100)*100)</f>
        <v>43799</v>
      </c>
      <c r="F3100" t="str">
        <f t="shared" si="96"/>
        <v/>
      </c>
      <c r="G3100" t="str">
        <f t="shared" si="95"/>
        <v/>
      </c>
    </row>
    <row r="3101" spans="1:7">
      <c r="A3101" s="57">
        <f>INDEX('5月'!$A$1:$E$301,ROW()-$B$17+2,1)</f>
        <v>0</v>
      </c>
      <c r="B3101" s="55" t="str">
        <f>INDEX('5月'!$A$1:$E$301,ROW()-$B$17+2,2)&amp;IF(INDEX('5月'!$A$1:$E$301,ROW()-$B$17+2,3)="","","／"&amp;INDEX('5月'!$A$1:$E$301,ROW()-$B$17+2,3))</f>
        <v/>
      </c>
      <c r="C3101" s="57">
        <f>INDEX('5月'!$A$1:$E$301,ROW()-$B$17+2,4)</f>
        <v>0</v>
      </c>
      <c r="D3101" s="64">
        <f>INDEX('5月'!$A$1:$E$301,ROW()-$B$17+2,5)</f>
        <v>0</v>
      </c>
      <c r="E3101" s="65">
        <f>DATE(設定・集計!$B$2,INT(A3101/100),A3101-INT(A3101/100)*100)</f>
        <v>43799</v>
      </c>
      <c r="F3101" t="str">
        <f t="shared" si="96"/>
        <v/>
      </c>
      <c r="G3101" t="str">
        <f t="shared" si="95"/>
        <v/>
      </c>
    </row>
    <row r="3102" spans="1:7">
      <c r="A3102" s="57">
        <f>INDEX('5月'!$A$1:$E$301,ROW()-$B$17+2,1)</f>
        <v>0</v>
      </c>
      <c r="B3102" s="55" t="str">
        <f>INDEX('5月'!$A$1:$E$301,ROW()-$B$17+2,2)&amp;IF(INDEX('5月'!$A$1:$E$301,ROW()-$B$17+2,3)="","","／"&amp;INDEX('5月'!$A$1:$E$301,ROW()-$B$17+2,3))</f>
        <v/>
      </c>
      <c r="C3102" s="57">
        <f>INDEX('5月'!$A$1:$E$301,ROW()-$B$17+2,4)</f>
        <v>0</v>
      </c>
      <c r="D3102" s="64">
        <f>INDEX('5月'!$A$1:$E$301,ROW()-$B$17+2,5)</f>
        <v>0</v>
      </c>
      <c r="E3102" s="65">
        <f>DATE(設定・集計!$B$2,INT(A3102/100),A3102-INT(A3102/100)*100)</f>
        <v>43799</v>
      </c>
      <c r="F3102" t="str">
        <f t="shared" si="96"/>
        <v/>
      </c>
      <c r="G3102" t="str">
        <f t="shared" si="95"/>
        <v/>
      </c>
    </row>
    <row r="3103" spans="1:7">
      <c r="A3103" s="57">
        <f>INDEX('5月'!$A$1:$E$301,ROW()-$B$17+2,1)</f>
        <v>0</v>
      </c>
      <c r="B3103" s="55" t="str">
        <f>INDEX('5月'!$A$1:$E$301,ROW()-$B$17+2,2)&amp;IF(INDEX('5月'!$A$1:$E$301,ROW()-$B$17+2,3)="","","／"&amp;INDEX('5月'!$A$1:$E$301,ROW()-$B$17+2,3))</f>
        <v/>
      </c>
      <c r="C3103" s="57">
        <f>INDEX('5月'!$A$1:$E$301,ROW()-$B$17+2,4)</f>
        <v>0</v>
      </c>
      <c r="D3103" s="64">
        <f>INDEX('5月'!$A$1:$E$301,ROW()-$B$17+2,5)</f>
        <v>0</v>
      </c>
      <c r="E3103" s="65">
        <f>DATE(設定・集計!$B$2,INT(A3103/100),A3103-INT(A3103/100)*100)</f>
        <v>43799</v>
      </c>
      <c r="F3103" t="str">
        <f t="shared" si="96"/>
        <v/>
      </c>
      <c r="G3103" t="str">
        <f t="shared" si="95"/>
        <v/>
      </c>
    </row>
    <row r="3104" spans="1:7">
      <c r="A3104" s="57">
        <f>INDEX('5月'!$A$1:$E$301,ROW()-$B$17+2,1)</f>
        <v>0</v>
      </c>
      <c r="B3104" s="55" t="str">
        <f>INDEX('5月'!$A$1:$E$301,ROW()-$B$17+2,2)&amp;IF(INDEX('5月'!$A$1:$E$301,ROW()-$B$17+2,3)="","","／"&amp;INDEX('5月'!$A$1:$E$301,ROW()-$B$17+2,3))</f>
        <v/>
      </c>
      <c r="C3104" s="57">
        <f>INDEX('5月'!$A$1:$E$301,ROW()-$B$17+2,4)</f>
        <v>0</v>
      </c>
      <c r="D3104" s="64">
        <f>INDEX('5月'!$A$1:$E$301,ROW()-$B$17+2,5)</f>
        <v>0</v>
      </c>
      <c r="E3104" s="65">
        <f>DATE(設定・集計!$B$2,INT(A3104/100),A3104-INT(A3104/100)*100)</f>
        <v>43799</v>
      </c>
      <c r="F3104" t="str">
        <f t="shared" si="96"/>
        <v/>
      </c>
      <c r="G3104" t="str">
        <f t="shared" si="95"/>
        <v/>
      </c>
    </row>
    <row r="3105" spans="1:7">
      <c r="A3105" s="57">
        <f>INDEX('5月'!$A$1:$E$301,ROW()-$B$17+2,1)</f>
        <v>0</v>
      </c>
      <c r="B3105" s="55" t="str">
        <f>INDEX('5月'!$A$1:$E$301,ROW()-$B$17+2,2)&amp;IF(INDEX('5月'!$A$1:$E$301,ROW()-$B$17+2,3)="","","／"&amp;INDEX('5月'!$A$1:$E$301,ROW()-$B$17+2,3))</f>
        <v/>
      </c>
      <c r="C3105" s="57">
        <f>INDEX('5月'!$A$1:$E$301,ROW()-$B$17+2,4)</f>
        <v>0</v>
      </c>
      <c r="D3105" s="64">
        <f>INDEX('5月'!$A$1:$E$301,ROW()-$B$17+2,5)</f>
        <v>0</v>
      </c>
      <c r="E3105" s="65">
        <f>DATE(設定・集計!$B$2,INT(A3105/100),A3105-INT(A3105/100)*100)</f>
        <v>43799</v>
      </c>
      <c r="F3105" t="str">
        <f t="shared" si="96"/>
        <v/>
      </c>
      <c r="G3105" t="str">
        <f t="shared" si="95"/>
        <v/>
      </c>
    </row>
    <row r="3106" spans="1:7">
      <c r="A3106" s="57">
        <f>INDEX('5月'!$A$1:$E$301,ROW()-$B$17+2,1)</f>
        <v>0</v>
      </c>
      <c r="B3106" s="55" t="str">
        <f>INDEX('5月'!$A$1:$E$301,ROW()-$B$17+2,2)&amp;IF(INDEX('5月'!$A$1:$E$301,ROW()-$B$17+2,3)="","","／"&amp;INDEX('5月'!$A$1:$E$301,ROW()-$B$17+2,3))</f>
        <v/>
      </c>
      <c r="C3106" s="57">
        <f>INDEX('5月'!$A$1:$E$301,ROW()-$B$17+2,4)</f>
        <v>0</v>
      </c>
      <c r="D3106" s="64">
        <f>INDEX('5月'!$A$1:$E$301,ROW()-$B$17+2,5)</f>
        <v>0</v>
      </c>
      <c r="E3106" s="65">
        <f>DATE(設定・集計!$B$2,INT(A3106/100),A3106-INT(A3106/100)*100)</f>
        <v>43799</v>
      </c>
      <c r="F3106" t="str">
        <f t="shared" si="96"/>
        <v/>
      </c>
      <c r="G3106" t="str">
        <f t="shared" si="95"/>
        <v/>
      </c>
    </row>
    <row r="3107" spans="1:7">
      <c r="A3107" s="57">
        <f>INDEX('5月'!$A$1:$E$301,ROW()-$B$17+2,1)</f>
        <v>0</v>
      </c>
      <c r="B3107" s="55" t="str">
        <f>INDEX('5月'!$A$1:$E$301,ROW()-$B$17+2,2)&amp;IF(INDEX('5月'!$A$1:$E$301,ROW()-$B$17+2,3)="","","／"&amp;INDEX('5月'!$A$1:$E$301,ROW()-$B$17+2,3))</f>
        <v/>
      </c>
      <c r="C3107" s="57">
        <f>INDEX('5月'!$A$1:$E$301,ROW()-$B$17+2,4)</f>
        <v>0</v>
      </c>
      <c r="D3107" s="64">
        <f>INDEX('5月'!$A$1:$E$301,ROW()-$B$17+2,5)</f>
        <v>0</v>
      </c>
      <c r="E3107" s="65">
        <f>DATE(設定・集計!$B$2,INT(A3107/100),A3107-INT(A3107/100)*100)</f>
        <v>43799</v>
      </c>
      <c r="F3107" t="str">
        <f t="shared" si="96"/>
        <v/>
      </c>
      <c r="G3107" t="str">
        <f t="shared" si="95"/>
        <v/>
      </c>
    </row>
    <row r="3108" spans="1:7">
      <c r="A3108" s="57">
        <f>INDEX('5月'!$A$1:$E$301,ROW()-$B$17+2,1)</f>
        <v>0</v>
      </c>
      <c r="B3108" s="55" t="str">
        <f>INDEX('5月'!$A$1:$E$301,ROW()-$B$17+2,2)&amp;IF(INDEX('5月'!$A$1:$E$301,ROW()-$B$17+2,3)="","","／"&amp;INDEX('5月'!$A$1:$E$301,ROW()-$B$17+2,3))</f>
        <v/>
      </c>
      <c r="C3108" s="57">
        <f>INDEX('5月'!$A$1:$E$301,ROW()-$B$17+2,4)</f>
        <v>0</v>
      </c>
      <c r="D3108" s="64">
        <f>INDEX('5月'!$A$1:$E$301,ROW()-$B$17+2,5)</f>
        <v>0</v>
      </c>
      <c r="E3108" s="65">
        <f>DATE(設定・集計!$B$2,INT(A3108/100),A3108-INT(A3108/100)*100)</f>
        <v>43799</v>
      </c>
      <c r="F3108" t="str">
        <f t="shared" si="96"/>
        <v/>
      </c>
      <c r="G3108" t="str">
        <f t="shared" si="95"/>
        <v/>
      </c>
    </row>
    <row r="3109" spans="1:7">
      <c r="A3109" s="57">
        <f>INDEX('5月'!$A$1:$E$301,ROW()-$B$17+2,1)</f>
        <v>0</v>
      </c>
      <c r="B3109" s="55" t="str">
        <f>INDEX('5月'!$A$1:$E$301,ROW()-$B$17+2,2)&amp;IF(INDEX('5月'!$A$1:$E$301,ROW()-$B$17+2,3)="","","／"&amp;INDEX('5月'!$A$1:$E$301,ROW()-$B$17+2,3))</f>
        <v/>
      </c>
      <c r="C3109" s="57">
        <f>INDEX('5月'!$A$1:$E$301,ROW()-$B$17+2,4)</f>
        <v>0</v>
      </c>
      <c r="D3109" s="64">
        <f>INDEX('5月'!$A$1:$E$301,ROW()-$B$17+2,5)</f>
        <v>0</v>
      </c>
      <c r="E3109" s="65">
        <f>DATE(設定・集計!$B$2,INT(A3109/100),A3109-INT(A3109/100)*100)</f>
        <v>43799</v>
      </c>
      <c r="F3109" t="str">
        <f t="shared" si="96"/>
        <v/>
      </c>
      <c r="G3109" t="str">
        <f t="shared" si="95"/>
        <v/>
      </c>
    </row>
    <row r="3110" spans="1:7">
      <c r="A3110" s="57">
        <f>INDEX('5月'!$A$1:$E$301,ROW()-$B$17+2,1)</f>
        <v>0</v>
      </c>
      <c r="B3110" s="55" t="str">
        <f>INDEX('5月'!$A$1:$E$301,ROW()-$B$17+2,2)&amp;IF(INDEX('5月'!$A$1:$E$301,ROW()-$B$17+2,3)="","","／"&amp;INDEX('5月'!$A$1:$E$301,ROW()-$B$17+2,3))</f>
        <v/>
      </c>
      <c r="C3110" s="57">
        <f>INDEX('5月'!$A$1:$E$301,ROW()-$B$17+2,4)</f>
        <v>0</v>
      </c>
      <c r="D3110" s="64">
        <f>INDEX('5月'!$A$1:$E$301,ROW()-$B$17+2,5)</f>
        <v>0</v>
      </c>
      <c r="E3110" s="65">
        <f>DATE(設定・集計!$B$2,INT(A3110/100),A3110-INT(A3110/100)*100)</f>
        <v>43799</v>
      </c>
      <c r="F3110" t="str">
        <f t="shared" si="96"/>
        <v/>
      </c>
      <c r="G3110" t="str">
        <f t="shared" si="95"/>
        <v/>
      </c>
    </row>
    <row r="3111" spans="1:7">
      <c r="A3111" s="57">
        <f>INDEX('5月'!$A$1:$E$301,ROW()-$B$17+2,1)</f>
        <v>0</v>
      </c>
      <c r="B3111" s="55" t="str">
        <f>INDEX('5月'!$A$1:$E$301,ROW()-$B$17+2,2)&amp;IF(INDEX('5月'!$A$1:$E$301,ROW()-$B$17+2,3)="","","／"&amp;INDEX('5月'!$A$1:$E$301,ROW()-$B$17+2,3))</f>
        <v/>
      </c>
      <c r="C3111" s="57">
        <f>INDEX('5月'!$A$1:$E$301,ROW()-$B$17+2,4)</f>
        <v>0</v>
      </c>
      <c r="D3111" s="64">
        <f>INDEX('5月'!$A$1:$E$301,ROW()-$B$17+2,5)</f>
        <v>0</v>
      </c>
      <c r="E3111" s="65">
        <f>DATE(設定・集計!$B$2,INT(A3111/100),A3111-INT(A3111/100)*100)</f>
        <v>43799</v>
      </c>
      <c r="F3111" t="str">
        <f t="shared" si="96"/>
        <v/>
      </c>
      <c r="G3111" t="str">
        <f t="shared" si="95"/>
        <v/>
      </c>
    </row>
    <row r="3112" spans="1:7">
      <c r="A3112" s="57">
        <f>INDEX('5月'!$A$1:$E$301,ROW()-$B$17+2,1)</f>
        <v>0</v>
      </c>
      <c r="B3112" s="55" t="str">
        <f>INDEX('5月'!$A$1:$E$301,ROW()-$B$17+2,2)&amp;IF(INDEX('5月'!$A$1:$E$301,ROW()-$B$17+2,3)="","","／"&amp;INDEX('5月'!$A$1:$E$301,ROW()-$B$17+2,3))</f>
        <v/>
      </c>
      <c r="C3112" s="57">
        <f>INDEX('5月'!$A$1:$E$301,ROW()-$B$17+2,4)</f>
        <v>0</v>
      </c>
      <c r="D3112" s="64">
        <f>INDEX('5月'!$A$1:$E$301,ROW()-$B$17+2,5)</f>
        <v>0</v>
      </c>
      <c r="E3112" s="65">
        <f>DATE(設定・集計!$B$2,INT(A3112/100),A3112-INT(A3112/100)*100)</f>
        <v>43799</v>
      </c>
      <c r="F3112" t="str">
        <f t="shared" si="96"/>
        <v/>
      </c>
      <c r="G3112" t="str">
        <f t="shared" si="95"/>
        <v/>
      </c>
    </row>
    <row r="3113" spans="1:7">
      <c r="A3113" s="57">
        <f>INDEX('5月'!$A$1:$E$301,ROW()-$B$17+2,1)</f>
        <v>0</v>
      </c>
      <c r="B3113" s="55" t="str">
        <f>INDEX('5月'!$A$1:$E$301,ROW()-$B$17+2,2)&amp;IF(INDEX('5月'!$A$1:$E$301,ROW()-$B$17+2,3)="","","／"&amp;INDEX('5月'!$A$1:$E$301,ROW()-$B$17+2,3))</f>
        <v/>
      </c>
      <c r="C3113" s="57">
        <f>INDEX('5月'!$A$1:$E$301,ROW()-$B$17+2,4)</f>
        <v>0</v>
      </c>
      <c r="D3113" s="64">
        <f>INDEX('5月'!$A$1:$E$301,ROW()-$B$17+2,5)</f>
        <v>0</v>
      </c>
      <c r="E3113" s="65">
        <f>DATE(設定・集計!$B$2,INT(A3113/100),A3113-INT(A3113/100)*100)</f>
        <v>43799</v>
      </c>
      <c r="F3113" t="str">
        <f t="shared" si="96"/>
        <v/>
      </c>
      <c r="G3113" t="str">
        <f t="shared" si="95"/>
        <v/>
      </c>
    </row>
    <row r="3114" spans="1:7">
      <c r="A3114" s="57">
        <f>INDEX('5月'!$A$1:$E$301,ROW()-$B$17+2,1)</f>
        <v>0</v>
      </c>
      <c r="B3114" s="55" t="str">
        <f>INDEX('5月'!$A$1:$E$301,ROW()-$B$17+2,2)&amp;IF(INDEX('5月'!$A$1:$E$301,ROW()-$B$17+2,3)="","","／"&amp;INDEX('5月'!$A$1:$E$301,ROW()-$B$17+2,3))</f>
        <v/>
      </c>
      <c r="C3114" s="57">
        <f>INDEX('5月'!$A$1:$E$301,ROW()-$B$17+2,4)</f>
        <v>0</v>
      </c>
      <c r="D3114" s="64">
        <f>INDEX('5月'!$A$1:$E$301,ROW()-$B$17+2,5)</f>
        <v>0</v>
      </c>
      <c r="E3114" s="65">
        <f>DATE(設定・集計!$B$2,INT(A3114/100),A3114-INT(A3114/100)*100)</f>
        <v>43799</v>
      </c>
      <c r="F3114" t="str">
        <f t="shared" si="96"/>
        <v/>
      </c>
      <c r="G3114" t="str">
        <f t="shared" si="95"/>
        <v/>
      </c>
    </row>
    <row r="3115" spans="1:7">
      <c r="A3115" s="57">
        <f>INDEX('5月'!$A$1:$E$301,ROW()-$B$17+2,1)</f>
        <v>0</v>
      </c>
      <c r="B3115" s="55" t="str">
        <f>INDEX('5月'!$A$1:$E$301,ROW()-$B$17+2,2)&amp;IF(INDEX('5月'!$A$1:$E$301,ROW()-$B$17+2,3)="","","／"&amp;INDEX('5月'!$A$1:$E$301,ROW()-$B$17+2,3))</f>
        <v/>
      </c>
      <c r="C3115" s="57">
        <f>INDEX('5月'!$A$1:$E$301,ROW()-$B$17+2,4)</f>
        <v>0</v>
      </c>
      <c r="D3115" s="64">
        <f>INDEX('5月'!$A$1:$E$301,ROW()-$B$17+2,5)</f>
        <v>0</v>
      </c>
      <c r="E3115" s="65">
        <f>DATE(設定・集計!$B$2,INT(A3115/100),A3115-INT(A3115/100)*100)</f>
        <v>43799</v>
      </c>
      <c r="F3115" t="str">
        <f t="shared" si="96"/>
        <v/>
      </c>
      <c r="G3115" t="str">
        <f t="shared" si="95"/>
        <v/>
      </c>
    </row>
    <row r="3116" spans="1:7">
      <c r="A3116" s="57">
        <f>INDEX('5月'!$A$1:$E$301,ROW()-$B$17+2,1)</f>
        <v>0</v>
      </c>
      <c r="B3116" s="55" t="str">
        <f>INDEX('5月'!$A$1:$E$301,ROW()-$B$17+2,2)&amp;IF(INDEX('5月'!$A$1:$E$301,ROW()-$B$17+2,3)="","","／"&amp;INDEX('5月'!$A$1:$E$301,ROW()-$B$17+2,3))</f>
        <v/>
      </c>
      <c r="C3116" s="57">
        <f>INDEX('5月'!$A$1:$E$301,ROW()-$B$17+2,4)</f>
        <v>0</v>
      </c>
      <c r="D3116" s="64">
        <f>INDEX('5月'!$A$1:$E$301,ROW()-$B$17+2,5)</f>
        <v>0</v>
      </c>
      <c r="E3116" s="65">
        <f>DATE(設定・集計!$B$2,INT(A3116/100),A3116-INT(A3116/100)*100)</f>
        <v>43799</v>
      </c>
      <c r="F3116" t="str">
        <f t="shared" si="96"/>
        <v/>
      </c>
      <c r="G3116" t="str">
        <f t="shared" si="95"/>
        <v/>
      </c>
    </row>
    <row r="3117" spans="1:7">
      <c r="A3117" s="57">
        <f>INDEX('5月'!$A$1:$E$301,ROW()-$B$17+2,1)</f>
        <v>0</v>
      </c>
      <c r="B3117" s="55" t="str">
        <f>INDEX('5月'!$A$1:$E$301,ROW()-$B$17+2,2)&amp;IF(INDEX('5月'!$A$1:$E$301,ROW()-$B$17+2,3)="","","／"&amp;INDEX('5月'!$A$1:$E$301,ROW()-$B$17+2,3))</f>
        <v/>
      </c>
      <c r="C3117" s="57">
        <f>INDEX('5月'!$A$1:$E$301,ROW()-$B$17+2,4)</f>
        <v>0</v>
      </c>
      <c r="D3117" s="64">
        <f>INDEX('5月'!$A$1:$E$301,ROW()-$B$17+2,5)</f>
        <v>0</v>
      </c>
      <c r="E3117" s="65">
        <f>DATE(設定・集計!$B$2,INT(A3117/100),A3117-INT(A3117/100)*100)</f>
        <v>43799</v>
      </c>
      <c r="F3117" t="str">
        <f t="shared" si="96"/>
        <v/>
      </c>
      <c r="G3117" t="str">
        <f t="shared" si="95"/>
        <v/>
      </c>
    </row>
    <row r="3118" spans="1:7">
      <c r="A3118" s="57">
        <f>INDEX('5月'!$A$1:$E$301,ROW()-$B$17+2,1)</f>
        <v>0</v>
      </c>
      <c r="B3118" s="55" t="str">
        <f>INDEX('5月'!$A$1:$E$301,ROW()-$B$17+2,2)&amp;IF(INDEX('5月'!$A$1:$E$301,ROW()-$B$17+2,3)="","","／"&amp;INDEX('5月'!$A$1:$E$301,ROW()-$B$17+2,3))</f>
        <v/>
      </c>
      <c r="C3118" s="57">
        <f>INDEX('5月'!$A$1:$E$301,ROW()-$B$17+2,4)</f>
        <v>0</v>
      </c>
      <c r="D3118" s="64">
        <f>INDEX('5月'!$A$1:$E$301,ROW()-$B$17+2,5)</f>
        <v>0</v>
      </c>
      <c r="E3118" s="65">
        <f>DATE(設定・集計!$B$2,INT(A3118/100),A3118-INT(A3118/100)*100)</f>
        <v>43799</v>
      </c>
      <c r="F3118" t="str">
        <f t="shared" si="96"/>
        <v/>
      </c>
      <c r="G3118" t="str">
        <f t="shared" si="95"/>
        <v/>
      </c>
    </row>
    <row r="3119" spans="1:7">
      <c r="A3119" s="57">
        <f>INDEX('5月'!$A$1:$E$301,ROW()-$B$17+2,1)</f>
        <v>0</v>
      </c>
      <c r="B3119" s="55" t="str">
        <f>INDEX('5月'!$A$1:$E$301,ROW()-$B$17+2,2)&amp;IF(INDEX('5月'!$A$1:$E$301,ROW()-$B$17+2,3)="","","／"&amp;INDEX('5月'!$A$1:$E$301,ROW()-$B$17+2,3))</f>
        <v/>
      </c>
      <c r="C3119" s="57">
        <f>INDEX('5月'!$A$1:$E$301,ROW()-$B$17+2,4)</f>
        <v>0</v>
      </c>
      <c r="D3119" s="64">
        <f>INDEX('5月'!$A$1:$E$301,ROW()-$B$17+2,5)</f>
        <v>0</v>
      </c>
      <c r="E3119" s="65">
        <f>DATE(設定・集計!$B$2,INT(A3119/100),A3119-INT(A3119/100)*100)</f>
        <v>43799</v>
      </c>
      <c r="F3119" t="str">
        <f t="shared" si="96"/>
        <v/>
      </c>
      <c r="G3119" t="str">
        <f t="shared" ref="G3119:G3182" si="97">IF(F3119="","",RANK(F3119,$F$46:$F$6000,1))</f>
        <v/>
      </c>
    </row>
    <row r="3120" spans="1:7">
      <c r="A3120" s="57">
        <f>INDEX('5月'!$A$1:$E$301,ROW()-$B$17+2,1)</f>
        <v>0</v>
      </c>
      <c r="B3120" s="55" t="str">
        <f>INDEX('5月'!$A$1:$E$301,ROW()-$B$17+2,2)&amp;IF(INDEX('5月'!$A$1:$E$301,ROW()-$B$17+2,3)="","","／"&amp;INDEX('5月'!$A$1:$E$301,ROW()-$B$17+2,3))</f>
        <v/>
      </c>
      <c r="C3120" s="57">
        <f>INDEX('5月'!$A$1:$E$301,ROW()-$B$17+2,4)</f>
        <v>0</v>
      </c>
      <c r="D3120" s="64">
        <f>INDEX('5月'!$A$1:$E$301,ROW()-$B$17+2,5)</f>
        <v>0</v>
      </c>
      <c r="E3120" s="65">
        <f>DATE(設定・集計!$B$2,INT(A3120/100),A3120-INT(A3120/100)*100)</f>
        <v>43799</v>
      </c>
      <c r="F3120" t="str">
        <f t="shared" si="96"/>
        <v/>
      </c>
      <c r="G3120" t="str">
        <f t="shared" si="97"/>
        <v/>
      </c>
    </row>
    <row r="3121" spans="1:7">
      <c r="A3121" s="57">
        <f>INDEX('5月'!$A$1:$E$301,ROW()-$B$17+2,1)</f>
        <v>0</v>
      </c>
      <c r="B3121" s="55" t="str">
        <f>INDEX('5月'!$A$1:$E$301,ROW()-$B$17+2,2)&amp;IF(INDEX('5月'!$A$1:$E$301,ROW()-$B$17+2,3)="","","／"&amp;INDEX('5月'!$A$1:$E$301,ROW()-$B$17+2,3))</f>
        <v/>
      </c>
      <c r="C3121" s="57">
        <f>INDEX('5月'!$A$1:$E$301,ROW()-$B$17+2,4)</f>
        <v>0</v>
      </c>
      <c r="D3121" s="64">
        <f>INDEX('5月'!$A$1:$E$301,ROW()-$B$17+2,5)</f>
        <v>0</v>
      </c>
      <c r="E3121" s="65">
        <f>DATE(設定・集計!$B$2,INT(A3121/100),A3121-INT(A3121/100)*100)</f>
        <v>43799</v>
      </c>
      <c r="F3121" t="str">
        <f t="shared" si="96"/>
        <v/>
      </c>
      <c r="G3121" t="str">
        <f t="shared" si="97"/>
        <v/>
      </c>
    </row>
    <row r="3122" spans="1:7">
      <c r="A3122" s="57">
        <f>INDEX('5月'!$A$1:$E$301,ROW()-$B$17+2,1)</f>
        <v>0</v>
      </c>
      <c r="B3122" s="55" t="str">
        <f>INDEX('5月'!$A$1:$E$301,ROW()-$B$17+2,2)&amp;IF(INDEX('5月'!$A$1:$E$301,ROW()-$B$17+2,3)="","","／"&amp;INDEX('5月'!$A$1:$E$301,ROW()-$B$17+2,3))</f>
        <v/>
      </c>
      <c r="C3122" s="57">
        <f>INDEX('5月'!$A$1:$E$301,ROW()-$B$17+2,4)</f>
        <v>0</v>
      </c>
      <c r="D3122" s="64">
        <f>INDEX('5月'!$A$1:$E$301,ROW()-$B$17+2,5)</f>
        <v>0</v>
      </c>
      <c r="E3122" s="65">
        <f>DATE(設定・集計!$B$2,INT(A3122/100),A3122-INT(A3122/100)*100)</f>
        <v>43799</v>
      </c>
      <c r="F3122" t="str">
        <f t="shared" si="96"/>
        <v/>
      </c>
      <c r="G3122" t="str">
        <f t="shared" si="97"/>
        <v/>
      </c>
    </row>
    <row r="3123" spans="1:7">
      <c r="A3123" s="57">
        <f>INDEX('5月'!$A$1:$E$301,ROW()-$B$17+2,1)</f>
        <v>0</v>
      </c>
      <c r="B3123" s="55" t="str">
        <f>INDEX('5月'!$A$1:$E$301,ROW()-$B$17+2,2)&amp;IF(INDEX('5月'!$A$1:$E$301,ROW()-$B$17+2,3)="","","／"&amp;INDEX('5月'!$A$1:$E$301,ROW()-$B$17+2,3))</f>
        <v/>
      </c>
      <c r="C3123" s="57">
        <f>INDEX('5月'!$A$1:$E$301,ROW()-$B$17+2,4)</f>
        <v>0</v>
      </c>
      <c r="D3123" s="64">
        <f>INDEX('5月'!$A$1:$E$301,ROW()-$B$17+2,5)</f>
        <v>0</v>
      </c>
      <c r="E3123" s="65">
        <f>DATE(設定・集計!$B$2,INT(A3123/100),A3123-INT(A3123/100)*100)</f>
        <v>43799</v>
      </c>
      <c r="F3123" t="str">
        <f t="shared" si="96"/>
        <v/>
      </c>
      <c r="G3123" t="str">
        <f t="shared" si="97"/>
        <v/>
      </c>
    </row>
    <row r="3124" spans="1:7">
      <c r="A3124" s="57">
        <f>INDEX('5月'!$A$1:$E$301,ROW()-$B$17+2,1)</f>
        <v>0</v>
      </c>
      <c r="B3124" s="55" t="str">
        <f>INDEX('5月'!$A$1:$E$301,ROW()-$B$17+2,2)&amp;IF(INDEX('5月'!$A$1:$E$301,ROW()-$B$17+2,3)="","","／"&amp;INDEX('5月'!$A$1:$E$301,ROW()-$B$17+2,3))</f>
        <v/>
      </c>
      <c r="C3124" s="57">
        <f>INDEX('5月'!$A$1:$E$301,ROW()-$B$17+2,4)</f>
        <v>0</v>
      </c>
      <c r="D3124" s="64">
        <f>INDEX('5月'!$A$1:$E$301,ROW()-$B$17+2,5)</f>
        <v>0</v>
      </c>
      <c r="E3124" s="65">
        <f>DATE(設定・集計!$B$2,INT(A3124/100),A3124-INT(A3124/100)*100)</f>
        <v>43799</v>
      </c>
      <c r="F3124" t="str">
        <f t="shared" si="96"/>
        <v/>
      </c>
      <c r="G3124" t="str">
        <f t="shared" si="97"/>
        <v/>
      </c>
    </row>
    <row r="3125" spans="1:7">
      <c r="A3125" s="57">
        <f>INDEX('5月'!$A$1:$E$301,ROW()-$B$17+2,1)</f>
        <v>0</v>
      </c>
      <c r="B3125" s="55" t="str">
        <f>INDEX('5月'!$A$1:$E$301,ROW()-$B$17+2,2)&amp;IF(INDEX('5月'!$A$1:$E$301,ROW()-$B$17+2,3)="","","／"&amp;INDEX('5月'!$A$1:$E$301,ROW()-$B$17+2,3))</f>
        <v/>
      </c>
      <c r="C3125" s="57">
        <f>INDEX('5月'!$A$1:$E$301,ROW()-$B$17+2,4)</f>
        <v>0</v>
      </c>
      <c r="D3125" s="64">
        <f>INDEX('5月'!$A$1:$E$301,ROW()-$B$17+2,5)</f>
        <v>0</v>
      </c>
      <c r="E3125" s="65">
        <f>DATE(設定・集計!$B$2,INT(A3125/100),A3125-INT(A3125/100)*100)</f>
        <v>43799</v>
      </c>
      <c r="F3125" t="str">
        <f t="shared" si="96"/>
        <v/>
      </c>
      <c r="G3125" t="str">
        <f t="shared" si="97"/>
        <v/>
      </c>
    </row>
    <row r="3126" spans="1:7">
      <c r="A3126" s="57">
        <f>INDEX('5月'!$A$1:$E$301,ROW()-$B$17+2,1)</f>
        <v>0</v>
      </c>
      <c r="B3126" s="55" t="str">
        <f>INDEX('5月'!$A$1:$E$301,ROW()-$B$17+2,2)&amp;IF(INDEX('5月'!$A$1:$E$301,ROW()-$B$17+2,3)="","","／"&amp;INDEX('5月'!$A$1:$E$301,ROW()-$B$17+2,3))</f>
        <v/>
      </c>
      <c r="C3126" s="57">
        <f>INDEX('5月'!$A$1:$E$301,ROW()-$B$17+2,4)</f>
        <v>0</v>
      </c>
      <c r="D3126" s="64">
        <f>INDEX('5月'!$A$1:$E$301,ROW()-$B$17+2,5)</f>
        <v>0</v>
      </c>
      <c r="E3126" s="65">
        <f>DATE(設定・集計!$B$2,INT(A3126/100),A3126-INT(A3126/100)*100)</f>
        <v>43799</v>
      </c>
      <c r="F3126" t="str">
        <f t="shared" si="96"/>
        <v/>
      </c>
      <c r="G3126" t="str">
        <f t="shared" si="97"/>
        <v/>
      </c>
    </row>
    <row r="3127" spans="1:7">
      <c r="A3127" s="57">
        <f>INDEX('5月'!$A$1:$E$301,ROW()-$B$17+2,1)</f>
        <v>0</v>
      </c>
      <c r="B3127" s="55" t="str">
        <f>INDEX('5月'!$A$1:$E$301,ROW()-$B$17+2,2)&amp;IF(INDEX('5月'!$A$1:$E$301,ROW()-$B$17+2,3)="","","／"&amp;INDEX('5月'!$A$1:$E$301,ROW()-$B$17+2,3))</f>
        <v/>
      </c>
      <c r="C3127" s="57">
        <f>INDEX('5月'!$A$1:$E$301,ROW()-$B$17+2,4)</f>
        <v>0</v>
      </c>
      <c r="D3127" s="64">
        <f>INDEX('5月'!$A$1:$E$301,ROW()-$B$17+2,5)</f>
        <v>0</v>
      </c>
      <c r="E3127" s="65">
        <f>DATE(設定・集計!$B$2,INT(A3127/100),A3127-INT(A3127/100)*100)</f>
        <v>43799</v>
      </c>
      <c r="F3127" t="str">
        <f t="shared" si="96"/>
        <v/>
      </c>
      <c r="G3127" t="str">
        <f t="shared" si="97"/>
        <v/>
      </c>
    </row>
    <row r="3128" spans="1:7">
      <c r="A3128" s="57">
        <f>INDEX('5月'!$A$1:$E$301,ROW()-$B$17+2,1)</f>
        <v>0</v>
      </c>
      <c r="B3128" s="55" t="str">
        <f>INDEX('5月'!$A$1:$E$301,ROW()-$B$17+2,2)&amp;IF(INDEX('5月'!$A$1:$E$301,ROW()-$B$17+2,3)="","","／"&amp;INDEX('5月'!$A$1:$E$301,ROW()-$B$17+2,3))</f>
        <v/>
      </c>
      <c r="C3128" s="57">
        <f>INDEX('5月'!$A$1:$E$301,ROW()-$B$17+2,4)</f>
        <v>0</v>
      </c>
      <c r="D3128" s="64">
        <f>INDEX('5月'!$A$1:$E$301,ROW()-$B$17+2,5)</f>
        <v>0</v>
      </c>
      <c r="E3128" s="65">
        <f>DATE(設定・集計!$B$2,INT(A3128/100),A3128-INT(A3128/100)*100)</f>
        <v>43799</v>
      </c>
      <c r="F3128" t="str">
        <f t="shared" si="96"/>
        <v/>
      </c>
      <c r="G3128" t="str">
        <f t="shared" si="97"/>
        <v/>
      </c>
    </row>
    <row r="3129" spans="1:7">
      <c r="A3129" s="57">
        <f>INDEX('5月'!$A$1:$E$301,ROW()-$B$17+2,1)</f>
        <v>0</v>
      </c>
      <c r="B3129" s="55" t="str">
        <f>INDEX('5月'!$A$1:$E$301,ROW()-$B$17+2,2)&amp;IF(INDEX('5月'!$A$1:$E$301,ROW()-$B$17+2,3)="","","／"&amp;INDEX('5月'!$A$1:$E$301,ROW()-$B$17+2,3))</f>
        <v/>
      </c>
      <c r="C3129" s="57">
        <f>INDEX('5月'!$A$1:$E$301,ROW()-$B$17+2,4)</f>
        <v>0</v>
      </c>
      <c r="D3129" s="64">
        <f>INDEX('5月'!$A$1:$E$301,ROW()-$B$17+2,5)</f>
        <v>0</v>
      </c>
      <c r="E3129" s="65">
        <f>DATE(設定・集計!$B$2,INT(A3129/100),A3129-INT(A3129/100)*100)</f>
        <v>43799</v>
      </c>
      <c r="F3129" t="str">
        <f t="shared" si="96"/>
        <v/>
      </c>
      <c r="G3129" t="str">
        <f t="shared" si="97"/>
        <v/>
      </c>
    </row>
    <row r="3130" spans="1:7">
      <c r="A3130" s="57">
        <f>INDEX('5月'!$A$1:$E$301,ROW()-$B$17+2,1)</f>
        <v>0</v>
      </c>
      <c r="B3130" s="55" t="str">
        <f>INDEX('5月'!$A$1:$E$301,ROW()-$B$17+2,2)&amp;IF(INDEX('5月'!$A$1:$E$301,ROW()-$B$17+2,3)="","","／"&amp;INDEX('5月'!$A$1:$E$301,ROW()-$B$17+2,3))</f>
        <v/>
      </c>
      <c r="C3130" s="57">
        <f>INDEX('5月'!$A$1:$E$301,ROW()-$B$17+2,4)</f>
        <v>0</v>
      </c>
      <c r="D3130" s="64">
        <f>INDEX('5月'!$A$1:$E$301,ROW()-$B$17+2,5)</f>
        <v>0</v>
      </c>
      <c r="E3130" s="65">
        <f>DATE(設定・集計!$B$2,INT(A3130/100),A3130-INT(A3130/100)*100)</f>
        <v>43799</v>
      </c>
      <c r="F3130" t="str">
        <f t="shared" si="96"/>
        <v/>
      </c>
      <c r="G3130" t="str">
        <f t="shared" si="97"/>
        <v/>
      </c>
    </row>
    <row r="3131" spans="1:7">
      <c r="A3131" s="57">
        <f>INDEX('5月'!$A$1:$E$301,ROW()-$B$17+2,1)</f>
        <v>0</v>
      </c>
      <c r="B3131" s="55" t="str">
        <f>INDEX('5月'!$A$1:$E$301,ROW()-$B$17+2,2)&amp;IF(INDEX('5月'!$A$1:$E$301,ROW()-$B$17+2,3)="","","／"&amp;INDEX('5月'!$A$1:$E$301,ROW()-$B$17+2,3))</f>
        <v/>
      </c>
      <c r="C3131" s="57">
        <f>INDEX('5月'!$A$1:$E$301,ROW()-$B$17+2,4)</f>
        <v>0</v>
      </c>
      <c r="D3131" s="64">
        <f>INDEX('5月'!$A$1:$E$301,ROW()-$B$17+2,5)</f>
        <v>0</v>
      </c>
      <c r="E3131" s="65">
        <f>DATE(設定・集計!$B$2,INT(A3131/100),A3131-INT(A3131/100)*100)</f>
        <v>43799</v>
      </c>
      <c r="F3131" t="str">
        <f t="shared" ref="F3131:F3194" si="98">IF(A3131=0,"",A3131*10000+ROW())</f>
        <v/>
      </c>
      <c r="G3131" t="str">
        <f t="shared" si="97"/>
        <v/>
      </c>
    </row>
    <row r="3132" spans="1:7">
      <c r="A3132" s="57">
        <f>INDEX('5月'!$A$1:$E$301,ROW()-$B$17+2,1)</f>
        <v>0</v>
      </c>
      <c r="B3132" s="55" t="str">
        <f>INDEX('5月'!$A$1:$E$301,ROW()-$B$17+2,2)&amp;IF(INDEX('5月'!$A$1:$E$301,ROW()-$B$17+2,3)="","","／"&amp;INDEX('5月'!$A$1:$E$301,ROW()-$B$17+2,3))</f>
        <v/>
      </c>
      <c r="C3132" s="57">
        <f>INDEX('5月'!$A$1:$E$301,ROW()-$B$17+2,4)</f>
        <v>0</v>
      </c>
      <c r="D3132" s="64">
        <f>INDEX('5月'!$A$1:$E$301,ROW()-$B$17+2,5)</f>
        <v>0</v>
      </c>
      <c r="E3132" s="65">
        <f>DATE(設定・集計!$B$2,INT(A3132/100),A3132-INT(A3132/100)*100)</f>
        <v>43799</v>
      </c>
      <c r="F3132" t="str">
        <f t="shared" si="98"/>
        <v/>
      </c>
      <c r="G3132" t="str">
        <f t="shared" si="97"/>
        <v/>
      </c>
    </row>
    <row r="3133" spans="1:7">
      <c r="A3133" s="57">
        <f>INDEX('5月'!$A$1:$E$301,ROW()-$B$17+2,1)</f>
        <v>0</v>
      </c>
      <c r="B3133" s="55" t="str">
        <f>INDEX('5月'!$A$1:$E$301,ROW()-$B$17+2,2)&amp;IF(INDEX('5月'!$A$1:$E$301,ROW()-$B$17+2,3)="","","／"&amp;INDEX('5月'!$A$1:$E$301,ROW()-$B$17+2,3))</f>
        <v/>
      </c>
      <c r="C3133" s="57">
        <f>INDEX('5月'!$A$1:$E$301,ROW()-$B$17+2,4)</f>
        <v>0</v>
      </c>
      <c r="D3133" s="64">
        <f>INDEX('5月'!$A$1:$E$301,ROW()-$B$17+2,5)</f>
        <v>0</v>
      </c>
      <c r="E3133" s="65">
        <f>DATE(設定・集計!$B$2,INT(A3133/100),A3133-INT(A3133/100)*100)</f>
        <v>43799</v>
      </c>
      <c r="F3133" t="str">
        <f t="shared" si="98"/>
        <v/>
      </c>
      <c r="G3133" t="str">
        <f t="shared" si="97"/>
        <v/>
      </c>
    </row>
    <row r="3134" spans="1:7">
      <c r="A3134" s="57">
        <f>INDEX('5月'!$A$1:$E$301,ROW()-$B$17+2,1)</f>
        <v>0</v>
      </c>
      <c r="B3134" s="55" t="str">
        <f>INDEX('5月'!$A$1:$E$301,ROW()-$B$17+2,2)&amp;IF(INDEX('5月'!$A$1:$E$301,ROW()-$B$17+2,3)="","","／"&amp;INDEX('5月'!$A$1:$E$301,ROW()-$B$17+2,3))</f>
        <v/>
      </c>
      <c r="C3134" s="57">
        <f>INDEX('5月'!$A$1:$E$301,ROW()-$B$17+2,4)</f>
        <v>0</v>
      </c>
      <c r="D3134" s="64">
        <f>INDEX('5月'!$A$1:$E$301,ROW()-$B$17+2,5)</f>
        <v>0</v>
      </c>
      <c r="E3134" s="65">
        <f>DATE(設定・集計!$B$2,INT(A3134/100),A3134-INT(A3134/100)*100)</f>
        <v>43799</v>
      </c>
      <c r="F3134" t="str">
        <f t="shared" si="98"/>
        <v/>
      </c>
      <c r="G3134" t="str">
        <f t="shared" si="97"/>
        <v/>
      </c>
    </row>
    <row r="3135" spans="1:7">
      <c r="A3135" s="57">
        <f>INDEX('5月'!$A$1:$E$301,ROW()-$B$17+2,1)</f>
        <v>0</v>
      </c>
      <c r="B3135" s="55" t="str">
        <f>INDEX('5月'!$A$1:$E$301,ROW()-$B$17+2,2)&amp;IF(INDEX('5月'!$A$1:$E$301,ROW()-$B$17+2,3)="","","／"&amp;INDEX('5月'!$A$1:$E$301,ROW()-$B$17+2,3))</f>
        <v/>
      </c>
      <c r="C3135" s="57">
        <f>INDEX('5月'!$A$1:$E$301,ROW()-$B$17+2,4)</f>
        <v>0</v>
      </c>
      <c r="D3135" s="64">
        <f>INDEX('5月'!$A$1:$E$301,ROW()-$B$17+2,5)</f>
        <v>0</v>
      </c>
      <c r="E3135" s="65">
        <f>DATE(設定・集計!$B$2,INT(A3135/100),A3135-INT(A3135/100)*100)</f>
        <v>43799</v>
      </c>
      <c r="F3135" t="str">
        <f t="shared" si="98"/>
        <v/>
      </c>
      <c r="G3135" t="str">
        <f t="shared" si="97"/>
        <v/>
      </c>
    </row>
    <row r="3136" spans="1:7">
      <c r="A3136" s="57">
        <f>INDEX('5月'!$A$1:$E$301,ROW()-$B$17+2,1)</f>
        <v>0</v>
      </c>
      <c r="B3136" s="55" t="str">
        <f>INDEX('5月'!$A$1:$E$301,ROW()-$B$17+2,2)&amp;IF(INDEX('5月'!$A$1:$E$301,ROW()-$B$17+2,3)="","","／"&amp;INDEX('5月'!$A$1:$E$301,ROW()-$B$17+2,3))</f>
        <v/>
      </c>
      <c r="C3136" s="57">
        <f>INDEX('5月'!$A$1:$E$301,ROW()-$B$17+2,4)</f>
        <v>0</v>
      </c>
      <c r="D3136" s="64">
        <f>INDEX('5月'!$A$1:$E$301,ROW()-$B$17+2,5)</f>
        <v>0</v>
      </c>
      <c r="E3136" s="65">
        <f>DATE(設定・集計!$B$2,INT(A3136/100),A3136-INT(A3136/100)*100)</f>
        <v>43799</v>
      </c>
      <c r="F3136" t="str">
        <f t="shared" si="98"/>
        <v/>
      </c>
      <c r="G3136" t="str">
        <f t="shared" si="97"/>
        <v/>
      </c>
    </row>
    <row r="3137" spans="1:7">
      <c r="A3137" s="57">
        <f>INDEX('5月'!$A$1:$E$301,ROW()-$B$17+2,1)</f>
        <v>0</v>
      </c>
      <c r="B3137" s="55" t="str">
        <f>INDEX('5月'!$A$1:$E$301,ROW()-$B$17+2,2)&amp;IF(INDEX('5月'!$A$1:$E$301,ROW()-$B$17+2,3)="","","／"&amp;INDEX('5月'!$A$1:$E$301,ROW()-$B$17+2,3))</f>
        <v/>
      </c>
      <c r="C3137" s="57">
        <f>INDEX('5月'!$A$1:$E$301,ROW()-$B$17+2,4)</f>
        <v>0</v>
      </c>
      <c r="D3137" s="64">
        <f>INDEX('5月'!$A$1:$E$301,ROW()-$B$17+2,5)</f>
        <v>0</v>
      </c>
      <c r="E3137" s="65">
        <f>DATE(設定・集計!$B$2,INT(A3137/100),A3137-INT(A3137/100)*100)</f>
        <v>43799</v>
      </c>
      <c r="F3137" t="str">
        <f t="shared" si="98"/>
        <v/>
      </c>
      <c r="G3137" t="str">
        <f t="shared" si="97"/>
        <v/>
      </c>
    </row>
    <row r="3138" spans="1:7">
      <c r="A3138" s="57">
        <f>INDEX('5月'!$A$1:$E$301,ROW()-$B$17+2,1)</f>
        <v>0</v>
      </c>
      <c r="B3138" s="55" t="str">
        <f>INDEX('5月'!$A$1:$E$301,ROW()-$B$17+2,2)&amp;IF(INDEX('5月'!$A$1:$E$301,ROW()-$B$17+2,3)="","","／"&amp;INDEX('5月'!$A$1:$E$301,ROW()-$B$17+2,3))</f>
        <v/>
      </c>
      <c r="C3138" s="57">
        <f>INDEX('5月'!$A$1:$E$301,ROW()-$B$17+2,4)</f>
        <v>0</v>
      </c>
      <c r="D3138" s="64">
        <f>INDEX('5月'!$A$1:$E$301,ROW()-$B$17+2,5)</f>
        <v>0</v>
      </c>
      <c r="E3138" s="65">
        <f>DATE(設定・集計!$B$2,INT(A3138/100),A3138-INT(A3138/100)*100)</f>
        <v>43799</v>
      </c>
      <c r="F3138" t="str">
        <f t="shared" si="98"/>
        <v/>
      </c>
      <c r="G3138" t="str">
        <f t="shared" si="97"/>
        <v/>
      </c>
    </row>
    <row r="3139" spans="1:7">
      <c r="A3139" s="57">
        <f>INDEX('5月'!$A$1:$E$301,ROW()-$B$17+2,1)</f>
        <v>0</v>
      </c>
      <c r="B3139" s="55" t="str">
        <f>INDEX('5月'!$A$1:$E$301,ROW()-$B$17+2,2)&amp;IF(INDEX('5月'!$A$1:$E$301,ROW()-$B$17+2,3)="","","／"&amp;INDEX('5月'!$A$1:$E$301,ROW()-$B$17+2,3))</f>
        <v/>
      </c>
      <c r="C3139" s="57">
        <f>INDEX('5月'!$A$1:$E$301,ROW()-$B$17+2,4)</f>
        <v>0</v>
      </c>
      <c r="D3139" s="64">
        <f>INDEX('5月'!$A$1:$E$301,ROW()-$B$17+2,5)</f>
        <v>0</v>
      </c>
      <c r="E3139" s="65">
        <f>DATE(設定・集計!$B$2,INT(A3139/100),A3139-INT(A3139/100)*100)</f>
        <v>43799</v>
      </c>
      <c r="F3139" t="str">
        <f t="shared" si="98"/>
        <v/>
      </c>
      <c r="G3139" t="str">
        <f t="shared" si="97"/>
        <v/>
      </c>
    </row>
    <row r="3140" spans="1:7">
      <c r="A3140" s="57">
        <f>INDEX('5月'!$A$1:$E$301,ROW()-$B$17+2,1)</f>
        <v>0</v>
      </c>
      <c r="B3140" s="55" t="str">
        <f>INDEX('5月'!$A$1:$E$301,ROW()-$B$17+2,2)&amp;IF(INDEX('5月'!$A$1:$E$301,ROW()-$B$17+2,3)="","","／"&amp;INDEX('5月'!$A$1:$E$301,ROW()-$B$17+2,3))</f>
        <v/>
      </c>
      <c r="C3140" s="57">
        <f>INDEX('5月'!$A$1:$E$301,ROW()-$B$17+2,4)</f>
        <v>0</v>
      </c>
      <c r="D3140" s="64">
        <f>INDEX('5月'!$A$1:$E$301,ROW()-$B$17+2,5)</f>
        <v>0</v>
      </c>
      <c r="E3140" s="65">
        <f>DATE(設定・集計!$B$2,INT(A3140/100),A3140-INT(A3140/100)*100)</f>
        <v>43799</v>
      </c>
      <c r="F3140" t="str">
        <f t="shared" si="98"/>
        <v/>
      </c>
      <c r="G3140" t="str">
        <f t="shared" si="97"/>
        <v/>
      </c>
    </row>
    <row r="3141" spans="1:7">
      <c r="A3141" s="57">
        <f>INDEX('5月'!$A$1:$E$301,ROW()-$B$17+2,1)</f>
        <v>0</v>
      </c>
      <c r="B3141" s="55" t="str">
        <f>INDEX('5月'!$A$1:$E$301,ROW()-$B$17+2,2)&amp;IF(INDEX('5月'!$A$1:$E$301,ROW()-$B$17+2,3)="","","／"&amp;INDEX('5月'!$A$1:$E$301,ROW()-$B$17+2,3))</f>
        <v/>
      </c>
      <c r="C3141" s="57">
        <f>INDEX('5月'!$A$1:$E$301,ROW()-$B$17+2,4)</f>
        <v>0</v>
      </c>
      <c r="D3141" s="64">
        <f>INDEX('5月'!$A$1:$E$301,ROW()-$B$17+2,5)</f>
        <v>0</v>
      </c>
      <c r="E3141" s="65">
        <f>DATE(設定・集計!$B$2,INT(A3141/100),A3141-INT(A3141/100)*100)</f>
        <v>43799</v>
      </c>
      <c r="F3141" t="str">
        <f t="shared" si="98"/>
        <v/>
      </c>
      <c r="G3141" t="str">
        <f t="shared" si="97"/>
        <v/>
      </c>
    </row>
    <row r="3142" spans="1:7">
      <c r="A3142" s="57">
        <f>INDEX('5月'!$A$1:$E$301,ROW()-$B$17+2,1)</f>
        <v>0</v>
      </c>
      <c r="B3142" s="55" t="str">
        <f>INDEX('5月'!$A$1:$E$301,ROW()-$B$17+2,2)&amp;IF(INDEX('5月'!$A$1:$E$301,ROW()-$B$17+2,3)="","","／"&amp;INDEX('5月'!$A$1:$E$301,ROW()-$B$17+2,3))</f>
        <v/>
      </c>
      <c r="C3142" s="57">
        <f>INDEX('5月'!$A$1:$E$301,ROW()-$B$17+2,4)</f>
        <v>0</v>
      </c>
      <c r="D3142" s="64">
        <f>INDEX('5月'!$A$1:$E$301,ROW()-$B$17+2,5)</f>
        <v>0</v>
      </c>
      <c r="E3142" s="65">
        <f>DATE(設定・集計!$B$2,INT(A3142/100),A3142-INT(A3142/100)*100)</f>
        <v>43799</v>
      </c>
      <c r="F3142" t="str">
        <f t="shared" si="98"/>
        <v/>
      </c>
      <c r="G3142" t="str">
        <f t="shared" si="97"/>
        <v/>
      </c>
    </row>
    <row r="3143" spans="1:7">
      <c r="A3143" s="57">
        <f>INDEX('5月'!$A$1:$E$301,ROW()-$B$17+2,1)</f>
        <v>0</v>
      </c>
      <c r="B3143" s="55" t="str">
        <f>INDEX('5月'!$A$1:$E$301,ROW()-$B$17+2,2)&amp;IF(INDEX('5月'!$A$1:$E$301,ROW()-$B$17+2,3)="","","／"&amp;INDEX('5月'!$A$1:$E$301,ROW()-$B$17+2,3))</f>
        <v/>
      </c>
      <c r="C3143" s="57">
        <f>INDEX('5月'!$A$1:$E$301,ROW()-$B$17+2,4)</f>
        <v>0</v>
      </c>
      <c r="D3143" s="64">
        <f>INDEX('5月'!$A$1:$E$301,ROW()-$B$17+2,5)</f>
        <v>0</v>
      </c>
      <c r="E3143" s="65">
        <f>DATE(設定・集計!$B$2,INT(A3143/100),A3143-INT(A3143/100)*100)</f>
        <v>43799</v>
      </c>
      <c r="F3143" t="str">
        <f t="shared" si="98"/>
        <v/>
      </c>
      <c r="G3143" t="str">
        <f t="shared" si="97"/>
        <v/>
      </c>
    </row>
    <row r="3144" spans="1:7">
      <c r="A3144" s="57">
        <f>INDEX('5月'!$A$1:$E$301,ROW()-$B$17+2,1)</f>
        <v>0</v>
      </c>
      <c r="B3144" s="55" t="str">
        <f>INDEX('5月'!$A$1:$E$301,ROW()-$B$17+2,2)&amp;IF(INDEX('5月'!$A$1:$E$301,ROW()-$B$17+2,3)="","","／"&amp;INDEX('5月'!$A$1:$E$301,ROW()-$B$17+2,3))</f>
        <v/>
      </c>
      <c r="C3144" s="57">
        <f>INDEX('5月'!$A$1:$E$301,ROW()-$B$17+2,4)</f>
        <v>0</v>
      </c>
      <c r="D3144" s="64">
        <f>INDEX('5月'!$A$1:$E$301,ROW()-$B$17+2,5)</f>
        <v>0</v>
      </c>
      <c r="E3144" s="65">
        <f>DATE(設定・集計!$B$2,INT(A3144/100),A3144-INT(A3144/100)*100)</f>
        <v>43799</v>
      </c>
      <c r="F3144" t="str">
        <f t="shared" si="98"/>
        <v/>
      </c>
      <c r="G3144" t="str">
        <f t="shared" si="97"/>
        <v/>
      </c>
    </row>
    <row r="3145" spans="1:7">
      <c r="A3145" s="57">
        <f>INDEX('5月'!$A$1:$E$301,ROW()-$B$17+2,1)</f>
        <v>0</v>
      </c>
      <c r="B3145" s="55" t="str">
        <f>INDEX('5月'!$A$1:$E$301,ROW()-$B$17+2,2)&amp;IF(INDEX('5月'!$A$1:$E$301,ROW()-$B$17+2,3)="","","／"&amp;INDEX('5月'!$A$1:$E$301,ROW()-$B$17+2,3))</f>
        <v/>
      </c>
      <c r="C3145" s="57">
        <f>INDEX('5月'!$A$1:$E$301,ROW()-$B$17+2,4)</f>
        <v>0</v>
      </c>
      <c r="D3145" s="64">
        <f>INDEX('5月'!$A$1:$E$301,ROW()-$B$17+2,5)</f>
        <v>0</v>
      </c>
      <c r="E3145" s="65">
        <f>DATE(設定・集計!$B$2,INT(A3145/100),A3145-INT(A3145/100)*100)</f>
        <v>43799</v>
      </c>
      <c r="F3145" t="str">
        <f t="shared" si="98"/>
        <v/>
      </c>
      <c r="G3145" t="str">
        <f t="shared" si="97"/>
        <v/>
      </c>
    </row>
    <row r="3146" spans="1:7">
      <c r="A3146" s="57">
        <f>INDEX('5月'!$A$1:$E$301,ROW()-$B$17+2,1)</f>
        <v>0</v>
      </c>
      <c r="B3146" s="55" t="str">
        <f>INDEX('5月'!$A$1:$E$301,ROW()-$B$17+2,2)&amp;IF(INDEX('5月'!$A$1:$E$301,ROW()-$B$17+2,3)="","","／"&amp;INDEX('5月'!$A$1:$E$301,ROW()-$B$17+2,3))</f>
        <v/>
      </c>
      <c r="C3146" s="57">
        <f>INDEX('5月'!$A$1:$E$301,ROW()-$B$17+2,4)</f>
        <v>0</v>
      </c>
      <c r="D3146" s="64">
        <f>INDEX('5月'!$A$1:$E$301,ROW()-$B$17+2,5)</f>
        <v>0</v>
      </c>
      <c r="E3146" s="65">
        <f>DATE(設定・集計!$B$2,INT(A3146/100),A3146-INT(A3146/100)*100)</f>
        <v>43799</v>
      </c>
      <c r="F3146" t="str">
        <f t="shared" si="98"/>
        <v/>
      </c>
      <c r="G3146" t="str">
        <f t="shared" si="97"/>
        <v/>
      </c>
    </row>
    <row r="3147" spans="1:7">
      <c r="A3147" s="57">
        <f>INDEX('5月'!$A$1:$E$301,ROW()-$B$17+2,1)</f>
        <v>0</v>
      </c>
      <c r="B3147" s="55" t="str">
        <f>INDEX('5月'!$A$1:$E$301,ROW()-$B$17+2,2)&amp;IF(INDEX('5月'!$A$1:$E$301,ROW()-$B$17+2,3)="","","／"&amp;INDEX('5月'!$A$1:$E$301,ROW()-$B$17+2,3))</f>
        <v/>
      </c>
      <c r="C3147" s="57">
        <f>INDEX('5月'!$A$1:$E$301,ROW()-$B$17+2,4)</f>
        <v>0</v>
      </c>
      <c r="D3147" s="64">
        <f>INDEX('5月'!$A$1:$E$301,ROW()-$B$17+2,5)</f>
        <v>0</v>
      </c>
      <c r="E3147" s="65">
        <f>DATE(設定・集計!$B$2,INT(A3147/100),A3147-INT(A3147/100)*100)</f>
        <v>43799</v>
      </c>
      <c r="F3147" t="str">
        <f t="shared" si="98"/>
        <v/>
      </c>
      <c r="G3147" t="str">
        <f t="shared" si="97"/>
        <v/>
      </c>
    </row>
    <row r="3148" spans="1:7">
      <c r="A3148" s="57">
        <f>INDEX('5月'!$A$1:$E$301,ROW()-$B$17+2,1)</f>
        <v>0</v>
      </c>
      <c r="B3148" s="55" t="str">
        <f>INDEX('5月'!$A$1:$E$301,ROW()-$B$17+2,2)&amp;IF(INDEX('5月'!$A$1:$E$301,ROW()-$B$17+2,3)="","","／"&amp;INDEX('5月'!$A$1:$E$301,ROW()-$B$17+2,3))</f>
        <v/>
      </c>
      <c r="C3148" s="57">
        <f>INDEX('5月'!$A$1:$E$301,ROW()-$B$17+2,4)</f>
        <v>0</v>
      </c>
      <c r="D3148" s="64">
        <f>INDEX('5月'!$A$1:$E$301,ROW()-$B$17+2,5)</f>
        <v>0</v>
      </c>
      <c r="E3148" s="65">
        <f>DATE(設定・集計!$B$2,INT(A3148/100),A3148-INT(A3148/100)*100)</f>
        <v>43799</v>
      </c>
      <c r="F3148" t="str">
        <f t="shared" si="98"/>
        <v/>
      </c>
      <c r="G3148" t="str">
        <f t="shared" si="97"/>
        <v/>
      </c>
    </row>
    <row r="3149" spans="1:7">
      <c r="A3149" s="57">
        <f>INDEX('5月'!$A$1:$E$301,ROW()-$B$17+2,1)</f>
        <v>0</v>
      </c>
      <c r="B3149" s="55" t="str">
        <f>INDEX('5月'!$A$1:$E$301,ROW()-$B$17+2,2)&amp;IF(INDEX('5月'!$A$1:$E$301,ROW()-$B$17+2,3)="","","／"&amp;INDEX('5月'!$A$1:$E$301,ROW()-$B$17+2,3))</f>
        <v/>
      </c>
      <c r="C3149" s="57">
        <f>INDEX('5月'!$A$1:$E$301,ROW()-$B$17+2,4)</f>
        <v>0</v>
      </c>
      <c r="D3149" s="64">
        <f>INDEX('5月'!$A$1:$E$301,ROW()-$B$17+2,5)</f>
        <v>0</v>
      </c>
      <c r="E3149" s="65">
        <f>DATE(設定・集計!$B$2,INT(A3149/100),A3149-INT(A3149/100)*100)</f>
        <v>43799</v>
      </c>
      <c r="F3149" t="str">
        <f t="shared" si="98"/>
        <v/>
      </c>
      <c r="G3149" t="str">
        <f t="shared" si="97"/>
        <v/>
      </c>
    </row>
    <row r="3150" spans="1:7">
      <c r="A3150" s="57">
        <f>INDEX('5月'!$A$1:$E$301,ROW()-$B$17+2,1)</f>
        <v>0</v>
      </c>
      <c r="B3150" s="55" t="str">
        <f>INDEX('5月'!$A$1:$E$301,ROW()-$B$17+2,2)&amp;IF(INDEX('5月'!$A$1:$E$301,ROW()-$B$17+2,3)="","","／"&amp;INDEX('5月'!$A$1:$E$301,ROW()-$B$17+2,3))</f>
        <v/>
      </c>
      <c r="C3150" s="57">
        <f>INDEX('5月'!$A$1:$E$301,ROW()-$B$17+2,4)</f>
        <v>0</v>
      </c>
      <c r="D3150" s="64">
        <f>INDEX('5月'!$A$1:$E$301,ROW()-$B$17+2,5)</f>
        <v>0</v>
      </c>
      <c r="E3150" s="65">
        <f>DATE(設定・集計!$B$2,INT(A3150/100),A3150-INT(A3150/100)*100)</f>
        <v>43799</v>
      </c>
      <c r="F3150" t="str">
        <f t="shared" si="98"/>
        <v/>
      </c>
      <c r="G3150" t="str">
        <f t="shared" si="97"/>
        <v/>
      </c>
    </row>
    <row r="3151" spans="1:7">
      <c r="A3151" s="57">
        <f>INDEX('5月'!$A$1:$E$301,ROW()-$B$17+2,1)</f>
        <v>0</v>
      </c>
      <c r="B3151" s="55" t="str">
        <f>INDEX('5月'!$A$1:$E$301,ROW()-$B$17+2,2)&amp;IF(INDEX('5月'!$A$1:$E$301,ROW()-$B$17+2,3)="","","／"&amp;INDEX('5月'!$A$1:$E$301,ROW()-$B$17+2,3))</f>
        <v/>
      </c>
      <c r="C3151" s="57">
        <f>INDEX('5月'!$A$1:$E$301,ROW()-$B$17+2,4)</f>
        <v>0</v>
      </c>
      <c r="D3151" s="64">
        <f>INDEX('5月'!$A$1:$E$301,ROW()-$B$17+2,5)</f>
        <v>0</v>
      </c>
      <c r="E3151" s="65">
        <f>DATE(設定・集計!$B$2,INT(A3151/100),A3151-INT(A3151/100)*100)</f>
        <v>43799</v>
      </c>
      <c r="F3151" t="str">
        <f t="shared" si="98"/>
        <v/>
      </c>
      <c r="G3151" t="str">
        <f t="shared" si="97"/>
        <v/>
      </c>
    </row>
    <row r="3152" spans="1:7">
      <c r="A3152" s="57">
        <f>INDEX('5月'!$A$1:$E$301,ROW()-$B$17+2,1)</f>
        <v>0</v>
      </c>
      <c r="B3152" s="55" t="str">
        <f>INDEX('5月'!$A$1:$E$301,ROW()-$B$17+2,2)&amp;IF(INDEX('5月'!$A$1:$E$301,ROW()-$B$17+2,3)="","","／"&amp;INDEX('5月'!$A$1:$E$301,ROW()-$B$17+2,3))</f>
        <v/>
      </c>
      <c r="C3152" s="57">
        <f>INDEX('5月'!$A$1:$E$301,ROW()-$B$17+2,4)</f>
        <v>0</v>
      </c>
      <c r="D3152" s="64">
        <f>INDEX('5月'!$A$1:$E$301,ROW()-$B$17+2,5)</f>
        <v>0</v>
      </c>
      <c r="E3152" s="65">
        <f>DATE(設定・集計!$B$2,INT(A3152/100),A3152-INT(A3152/100)*100)</f>
        <v>43799</v>
      </c>
      <c r="F3152" t="str">
        <f t="shared" si="98"/>
        <v/>
      </c>
      <c r="G3152" t="str">
        <f t="shared" si="97"/>
        <v/>
      </c>
    </row>
    <row r="3153" spans="1:7">
      <c r="A3153" s="57">
        <f>INDEX('5月'!$A$1:$E$301,ROW()-$B$17+2,1)</f>
        <v>0</v>
      </c>
      <c r="B3153" s="55" t="str">
        <f>INDEX('5月'!$A$1:$E$301,ROW()-$B$17+2,2)&amp;IF(INDEX('5月'!$A$1:$E$301,ROW()-$B$17+2,3)="","","／"&amp;INDEX('5月'!$A$1:$E$301,ROW()-$B$17+2,3))</f>
        <v/>
      </c>
      <c r="C3153" s="57">
        <f>INDEX('5月'!$A$1:$E$301,ROW()-$B$17+2,4)</f>
        <v>0</v>
      </c>
      <c r="D3153" s="64">
        <f>INDEX('5月'!$A$1:$E$301,ROW()-$B$17+2,5)</f>
        <v>0</v>
      </c>
      <c r="E3153" s="65">
        <f>DATE(設定・集計!$B$2,INT(A3153/100),A3153-INT(A3153/100)*100)</f>
        <v>43799</v>
      </c>
      <c r="F3153" t="str">
        <f t="shared" si="98"/>
        <v/>
      </c>
      <c r="G3153" t="str">
        <f t="shared" si="97"/>
        <v/>
      </c>
    </row>
    <row r="3154" spans="1:7">
      <c r="A3154" s="57">
        <f>INDEX('5月'!$A$1:$E$301,ROW()-$B$17+2,1)</f>
        <v>0</v>
      </c>
      <c r="B3154" s="55" t="str">
        <f>INDEX('5月'!$A$1:$E$301,ROW()-$B$17+2,2)&amp;IF(INDEX('5月'!$A$1:$E$301,ROW()-$B$17+2,3)="","","／"&amp;INDEX('5月'!$A$1:$E$301,ROW()-$B$17+2,3))</f>
        <v/>
      </c>
      <c r="C3154" s="57">
        <f>INDEX('5月'!$A$1:$E$301,ROW()-$B$17+2,4)</f>
        <v>0</v>
      </c>
      <c r="D3154" s="64">
        <f>INDEX('5月'!$A$1:$E$301,ROW()-$B$17+2,5)</f>
        <v>0</v>
      </c>
      <c r="E3154" s="65">
        <f>DATE(設定・集計!$B$2,INT(A3154/100),A3154-INT(A3154/100)*100)</f>
        <v>43799</v>
      </c>
      <c r="F3154" t="str">
        <f t="shared" si="98"/>
        <v/>
      </c>
      <c r="G3154" t="str">
        <f t="shared" si="97"/>
        <v/>
      </c>
    </row>
    <row r="3155" spans="1:7">
      <c r="A3155" s="57">
        <f>INDEX('5月'!$A$1:$E$301,ROW()-$B$17+2,1)</f>
        <v>0</v>
      </c>
      <c r="B3155" s="55" t="str">
        <f>INDEX('5月'!$A$1:$E$301,ROW()-$B$17+2,2)&amp;IF(INDEX('5月'!$A$1:$E$301,ROW()-$B$17+2,3)="","","／"&amp;INDEX('5月'!$A$1:$E$301,ROW()-$B$17+2,3))</f>
        <v/>
      </c>
      <c r="C3155" s="57">
        <f>INDEX('5月'!$A$1:$E$301,ROW()-$B$17+2,4)</f>
        <v>0</v>
      </c>
      <c r="D3155" s="64">
        <f>INDEX('5月'!$A$1:$E$301,ROW()-$B$17+2,5)</f>
        <v>0</v>
      </c>
      <c r="E3155" s="65">
        <f>DATE(設定・集計!$B$2,INT(A3155/100),A3155-INT(A3155/100)*100)</f>
        <v>43799</v>
      </c>
      <c r="F3155" t="str">
        <f t="shared" si="98"/>
        <v/>
      </c>
      <c r="G3155" t="str">
        <f t="shared" si="97"/>
        <v/>
      </c>
    </row>
    <row r="3156" spans="1:7">
      <c r="A3156" s="57">
        <f>INDEX('5月'!$A$1:$E$301,ROW()-$B$17+2,1)</f>
        <v>0</v>
      </c>
      <c r="B3156" s="55" t="str">
        <f>INDEX('5月'!$A$1:$E$301,ROW()-$B$17+2,2)&amp;IF(INDEX('5月'!$A$1:$E$301,ROW()-$B$17+2,3)="","","／"&amp;INDEX('5月'!$A$1:$E$301,ROW()-$B$17+2,3))</f>
        <v/>
      </c>
      <c r="C3156" s="57">
        <f>INDEX('5月'!$A$1:$E$301,ROW()-$B$17+2,4)</f>
        <v>0</v>
      </c>
      <c r="D3156" s="64">
        <f>INDEX('5月'!$A$1:$E$301,ROW()-$B$17+2,5)</f>
        <v>0</v>
      </c>
      <c r="E3156" s="65">
        <f>DATE(設定・集計!$B$2,INT(A3156/100),A3156-INT(A3156/100)*100)</f>
        <v>43799</v>
      </c>
      <c r="F3156" t="str">
        <f t="shared" si="98"/>
        <v/>
      </c>
      <c r="G3156" t="str">
        <f t="shared" si="97"/>
        <v/>
      </c>
    </row>
    <row r="3157" spans="1:7">
      <c r="A3157" s="57">
        <f>INDEX('5月'!$A$1:$E$301,ROW()-$B$17+2,1)</f>
        <v>0</v>
      </c>
      <c r="B3157" s="55" t="str">
        <f>INDEX('5月'!$A$1:$E$301,ROW()-$B$17+2,2)&amp;IF(INDEX('5月'!$A$1:$E$301,ROW()-$B$17+2,3)="","","／"&amp;INDEX('5月'!$A$1:$E$301,ROW()-$B$17+2,3))</f>
        <v/>
      </c>
      <c r="C3157" s="57">
        <f>INDEX('5月'!$A$1:$E$301,ROW()-$B$17+2,4)</f>
        <v>0</v>
      </c>
      <c r="D3157" s="64">
        <f>INDEX('5月'!$A$1:$E$301,ROW()-$B$17+2,5)</f>
        <v>0</v>
      </c>
      <c r="E3157" s="65">
        <f>DATE(設定・集計!$B$2,INT(A3157/100),A3157-INT(A3157/100)*100)</f>
        <v>43799</v>
      </c>
      <c r="F3157" t="str">
        <f t="shared" si="98"/>
        <v/>
      </c>
      <c r="G3157" t="str">
        <f t="shared" si="97"/>
        <v/>
      </c>
    </row>
    <row r="3158" spans="1:7">
      <c r="A3158" s="57">
        <f>INDEX('5月'!$A$1:$E$301,ROW()-$B$17+2,1)</f>
        <v>0</v>
      </c>
      <c r="B3158" s="55" t="str">
        <f>INDEX('5月'!$A$1:$E$301,ROW()-$B$17+2,2)&amp;IF(INDEX('5月'!$A$1:$E$301,ROW()-$B$17+2,3)="","","／"&amp;INDEX('5月'!$A$1:$E$301,ROW()-$B$17+2,3))</f>
        <v/>
      </c>
      <c r="C3158" s="57">
        <f>INDEX('5月'!$A$1:$E$301,ROW()-$B$17+2,4)</f>
        <v>0</v>
      </c>
      <c r="D3158" s="64">
        <f>INDEX('5月'!$A$1:$E$301,ROW()-$B$17+2,5)</f>
        <v>0</v>
      </c>
      <c r="E3158" s="65">
        <f>DATE(設定・集計!$B$2,INT(A3158/100),A3158-INT(A3158/100)*100)</f>
        <v>43799</v>
      </c>
      <c r="F3158" t="str">
        <f t="shared" si="98"/>
        <v/>
      </c>
      <c r="G3158" t="str">
        <f t="shared" si="97"/>
        <v/>
      </c>
    </row>
    <row r="3159" spans="1:7">
      <c r="A3159" s="57">
        <f>INDEX('5月'!$A$1:$E$301,ROW()-$B$17+2,1)</f>
        <v>0</v>
      </c>
      <c r="B3159" s="55" t="str">
        <f>INDEX('5月'!$A$1:$E$301,ROW()-$B$17+2,2)&amp;IF(INDEX('5月'!$A$1:$E$301,ROW()-$B$17+2,3)="","","／"&amp;INDEX('5月'!$A$1:$E$301,ROW()-$B$17+2,3))</f>
        <v/>
      </c>
      <c r="C3159" s="57">
        <f>INDEX('5月'!$A$1:$E$301,ROW()-$B$17+2,4)</f>
        <v>0</v>
      </c>
      <c r="D3159" s="64">
        <f>INDEX('5月'!$A$1:$E$301,ROW()-$B$17+2,5)</f>
        <v>0</v>
      </c>
      <c r="E3159" s="65">
        <f>DATE(設定・集計!$B$2,INT(A3159/100),A3159-INT(A3159/100)*100)</f>
        <v>43799</v>
      </c>
      <c r="F3159" t="str">
        <f t="shared" si="98"/>
        <v/>
      </c>
      <c r="G3159" t="str">
        <f t="shared" si="97"/>
        <v/>
      </c>
    </row>
    <row r="3160" spans="1:7">
      <c r="A3160" s="57">
        <f>INDEX('5月'!$A$1:$E$301,ROW()-$B$17+2,1)</f>
        <v>0</v>
      </c>
      <c r="B3160" s="55" t="str">
        <f>INDEX('5月'!$A$1:$E$301,ROW()-$B$17+2,2)&amp;IF(INDEX('5月'!$A$1:$E$301,ROW()-$B$17+2,3)="","","／"&amp;INDEX('5月'!$A$1:$E$301,ROW()-$B$17+2,3))</f>
        <v/>
      </c>
      <c r="C3160" s="57">
        <f>INDEX('5月'!$A$1:$E$301,ROW()-$B$17+2,4)</f>
        <v>0</v>
      </c>
      <c r="D3160" s="64">
        <f>INDEX('5月'!$A$1:$E$301,ROW()-$B$17+2,5)</f>
        <v>0</v>
      </c>
      <c r="E3160" s="65">
        <f>DATE(設定・集計!$B$2,INT(A3160/100),A3160-INT(A3160/100)*100)</f>
        <v>43799</v>
      </c>
      <c r="F3160" t="str">
        <f t="shared" si="98"/>
        <v/>
      </c>
      <c r="G3160" t="str">
        <f t="shared" si="97"/>
        <v/>
      </c>
    </row>
    <row r="3161" spans="1:7">
      <c r="A3161" s="57">
        <f>INDEX('5月'!$A$1:$E$301,ROW()-$B$17+2,1)</f>
        <v>0</v>
      </c>
      <c r="B3161" s="55" t="str">
        <f>INDEX('5月'!$A$1:$E$301,ROW()-$B$17+2,2)&amp;IF(INDEX('5月'!$A$1:$E$301,ROW()-$B$17+2,3)="","","／"&amp;INDEX('5月'!$A$1:$E$301,ROW()-$B$17+2,3))</f>
        <v/>
      </c>
      <c r="C3161" s="57">
        <f>INDEX('5月'!$A$1:$E$301,ROW()-$B$17+2,4)</f>
        <v>0</v>
      </c>
      <c r="D3161" s="64">
        <f>INDEX('5月'!$A$1:$E$301,ROW()-$B$17+2,5)</f>
        <v>0</v>
      </c>
      <c r="E3161" s="65">
        <f>DATE(設定・集計!$B$2,INT(A3161/100),A3161-INT(A3161/100)*100)</f>
        <v>43799</v>
      </c>
      <c r="F3161" t="str">
        <f t="shared" si="98"/>
        <v/>
      </c>
      <c r="G3161" t="str">
        <f t="shared" si="97"/>
        <v/>
      </c>
    </row>
    <row r="3162" spans="1:7">
      <c r="A3162" s="57">
        <f>INDEX('5月'!$A$1:$E$301,ROW()-$B$17+2,1)</f>
        <v>0</v>
      </c>
      <c r="B3162" s="55" t="str">
        <f>INDEX('5月'!$A$1:$E$301,ROW()-$B$17+2,2)&amp;IF(INDEX('5月'!$A$1:$E$301,ROW()-$B$17+2,3)="","","／"&amp;INDEX('5月'!$A$1:$E$301,ROW()-$B$17+2,3))</f>
        <v/>
      </c>
      <c r="C3162" s="57">
        <f>INDEX('5月'!$A$1:$E$301,ROW()-$B$17+2,4)</f>
        <v>0</v>
      </c>
      <c r="D3162" s="64">
        <f>INDEX('5月'!$A$1:$E$301,ROW()-$B$17+2,5)</f>
        <v>0</v>
      </c>
      <c r="E3162" s="65">
        <f>DATE(設定・集計!$B$2,INT(A3162/100),A3162-INT(A3162/100)*100)</f>
        <v>43799</v>
      </c>
      <c r="F3162" t="str">
        <f t="shared" si="98"/>
        <v/>
      </c>
      <c r="G3162" t="str">
        <f t="shared" si="97"/>
        <v/>
      </c>
    </row>
    <row r="3163" spans="1:7">
      <c r="A3163" s="57">
        <f>INDEX('5月'!$A$1:$E$301,ROW()-$B$17+2,1)</f>
        <v>0</v>
      </c>
      <c r="B3163" s="55" t="str">
        <f>INDEX('5月'!$A$1:$E$301,ROW()-$B$17+2,2)&amp;IF(INDEX('5月'!$A$1:$E$301,ROW()-$B$17+2,3)="","","／"&amp;INDEX('5月'!$A$1:$E$301,ROW()-$B$17+2,3))</f>
        <v/>
      </c>
      <c r="C3163" s="57">
        <f>INDEX('5月'!$A$1:$E$301,ROW()-$B$17+2,4)</f>
        <v>0</v>
      </c>
      <c r="D3163" s="64">
        <f>INDEX('5月'!$A$1:$E$301,ROW()-$B$17+2,5)</f>
        <v>0</v>
      </c>
      <c r="E3163" s="65">
        <f>DATE(設定・集計!$B$2,INT(A3163/100),A3163-INT(A3163/100)*100)</f>
        <v>43799</v>
      </c>
      <c r="F3163" t="str">
        <f t="shared" si="98"/>
        <v/>
      </c>
      <c r="G3163" t="str">
        <f t="shared" si="97"/>
        <v/>
      </c>
    </row>
    <row r="3164" spans="1:7">
      <c r="A3164" s="57">
        <f>INDEX('5月'!$A$1:$E$301,ROW()-$B$17+2,1)</f>
        <v>0</v>
      </c>
      <c r="B3164" s="55" t="str">
        <f>INDEX('5月'!$A$1:$E$301,ROW()-$B$17+2,2)&amp;IF(INDEX('5月'!$A$1:$E$301,ROW()-$B$17+2,3)="","","／"&amp;INDEX('5月'!$A$1:$E$301,ROW()-$B$17+2,3))</f>
        <v/>
      </c>
      <c r="C3164" s="57">
        <f>INDEX('5月'!$A$1:$E$301,ROW()-$B$17+2,4)</f>
        <v>0</v>
      </c>
      <c r="D3164" s="64">
        <f>INDEX('5月'!$A$1:$E$301,ROW()-$B$17+2,5)</f>
        <v>0</v>
      </c>
      <c r="E3164" s="65">
        <f>DATE(設定・集計!$B$2,INT(A3164/100),A3164-INT(A3164/100)*100)</f>
        <v>43799</v>
      </c>
      <c r="F3164" t="str">
        <f t="shared" si="98"/>
        <v/>
      </c>
      <c r="G3164" t="str">
        <f t="shared" si="97"/>
        <v/>
      </c>
    </row>
    <row r="3165" spans="1:7">
      <c r="A3165" s="57">
        <f>INDEX('5月'!$A$1:$E$301,ROW()-$B$17+2,1)</f>
        <v>0</v>
      </c>
      <c r="B3165" s="55" t="str">
        <f>INDEX('5月'!$A$1:$E$301,ROW()-$B$17+2,2)&amp;IF(INDEX('5月'!$A$1:$E$301,ROW()-$B$17+2,3)="","","／"&amp;INDEX('5月'!$A$1:$E$301,ROW()-$B$17+2,3))</f>
        <v/>
      </c>
      <c r="C3165" s="57">
        <f>INDEX('5月'!$A$1:$E$301,ROW()-$B$17+2,4)</f>
        <v>0</v>
      </c>
      <c r="D3165" s="64">
        <f>INDEX('5月'!$A$1:$E$301,ROW()-$B$17+2,5)</f>
        <v>0</v>
      </c>
      <c r="E3165" s="65">
        <f>DATE(設定・集計!$B$2,INT(A3165/100),A3165-INT(A3165/100)*100)</f>
        <v>43799</v>
      </c>
      <c r="F3165" t="str">
        <f t="shared" si="98"/>
        <v/>
      </c>
      <c r="G3165" t="str">
        <f t="shared" si="97"/>
        <v/>
      </c>
    </row>
    <row r="3166" spans="1:7">
      <c r="A3166" s="57">
        <f>INDEX('5月'!$A$1:$E$301,ROW()-$B$17+2,1)</f>
        <v>0</v>
      </c>
      <c r="B3166" s="55" t="str">
        <f>INDEX('5月'!$A$1:$E$301,ROW()-$B$17+2,2)&amp;IF(INDEX('5月'!$A$1:$E$301,ROW()-$B$17+2,3)="","","／"&amp;INDEX('5月'!$A$1:$E$301,ROW()-$B$17+2,3))</f>
        <v/>
      </c>
      <c r="C3166" s="57">
        <f>INDEX('5月'!$A$1:$E$301,ROW()-$B$17+2,4)</f>
        <v>0</v>
      </c>
      <c r="D3166" s="64">
        <f>INDEX('5月'!$A$1:$E$301,ROW()-$B$17+2,5)</f>
        <v>0</v>
      </c>
      <c r="E3166" s="65">
        <f>DATE(設定・集計!$B$2,INT(A3166/100),A3166-INT(A3166/100)*100)</f>
        <v>43799</v>
      </c>
      <c r="F3166" t="str">
        <f t="shared" si="98"/>
        <v/>
      </c>
      <c r="G3166" t="str">
        <f t="shared" si="97"/>
        <v/>
      </c>
    </row>
    <row r="3167" spans="1:7">
      <c r="A3167" s="57">
        <f>INDEX('5月'!$A$1:$E$301,ROW()-$B$17+2,1)</f>
        <v>0</v>
      </c>
      <c r="B3167" s="55" t="str">
        <f>INDEX('5月'!$A$1:$E$301,ROW()-$B$17+2,2)&amp;IF(INDEX('5月'!$A$1:$E$301,ROW()-$B$17+2,3)="","","／"&amp;INDEX('5月'!$A$1:$E$301,ROW()-$B$17+2,3))</f>
        <v/>
      </c>
      <c r="C3167" s="57">
        <f>INDEX('5月'!$A$1:$E$301,ROW()-$B$17+2,4)</f>
        <v>0</v>
      </c>
      <c r="D3167" s="64">
        <f>INDEX('5月'!$A$1:$E$301,ROW()-$B$17+2,5)</f>
        <v>0</v>
      </c>
      <c r="E3167" s="65">
        <f>DATE(設定・集計!$B$2,INT(A3167/100),A3167-INT(A3167/100)*100)</f>
        <v>43799</v>
      </c>
      <c r="F3167" t="str">
        <f t="shared" si="98"/>
        <v/>
      </c>
      <c r="G3167" t="str">
        <f t="shared" si="97"/>
        <v/>
      </c>
    </row>
    <row r="3168" spans="1:7">
      <c r="A3168" s="57">
        <f>INDEX('5月'!$A$1:$E$301,ROW()-$B$17+2,1)</f>
        <v>0</v>
      </c>
      <c r="B3168" s="55" t="str">
        <f>INDEX('5月'!$A$1:$E$301,ROW()-$B$17+2,2)&amp;IF(INDEX('5月'!$A$1:$E$301,ROW()-$B$17+2,3)="","","／"&amp;INDEX('5月'!$A$1:$E$301,ROW()-$B$17+2,3))</f>
        <v/>
      </c>
      <c r="C3168" s="57">
        <f>INDEX('5月'!$A$1:$E$301,ROW()-$B$17+2,4)</f>
        <v>0</v>
      </c>
      <c r="D3168" s="64">
        <f>INDEX('5月'!$A$1:$E$301,ROW()-$B$17+2,5)</f>
        <v>0</v>
      </c>
      <c r="E3168" s="65">
        <f>DATE(設定・集計!$B$2,INT(A3168/100),A3168-INT(A3168/100)*100)</f>
        <v>43799</v>
      </c>
      <c r="F3168" t="str">
        <f t="shared" si="98"/>
        <v/>
      </c>
      <c r="G3168" t="str">
        <f t="shared" si="97"/>
        <v/>
      </c>
    </row>
    <row r="3169" spans="1:7">
      <c r="A3169" s="57">
        <f>INDEX('5月'!$A$1:$E$301,ROW()-$B$17+2,1)</f>
        <v>0</v>
      </c>
      <c r="B3169" s="55" t="str">
        <f>INDEX('5月'!$A$1:$E$301,ROW()-$B$17+2,2)&amp;IF(INDEX('5月'!$A$1:$E$301,ROW()-$B$17+2,3)="","","／"&amp;INDEX('5月'!$A$1:$E$301,ROW()-$B$17+2,3))</f>
        <v/>
      </c>
      <c r="C3169" s="57">
        <f>INDEX('5月'!$A$1:$E$301,ROW()-$B$17+2,4)</f>
        <v>0</v>
      </c>
      <c r="D3169" s="64">
        <f>INDEX('5月'!$A$1:$E$301,ROW()-$B$17+2,5)</f>
        <v>0</v>
      </c>
      <c r="E3169" s="65">
        <f>DATE(設定・集計!$B$2,INT(A3169/100),A3169-INT(A3169/100)*100)</f>
        <v>43799</v>
      </c>
      <c r="F3169" t="str">
        <f t="shared" si="98"/>
        <v/>
      </c>
      <c r="G3169" t="str">
        <f t="shared" si="97"/>
        <v/>
      </c>
    </row>
    <row r="3170" spans="1:7">
      <c r="A3170" s="57">
        <f>INDEX('5月'!$A$1:$E$301,ROW()-$B$17+2,1)</f>
        <v>0</v>
      </c>
      <c r="B3170" s="55" t="str">
        <f>INDEX('5月'!$A$1:$E$301,ROW()-$B$17+2,2)&amp;IF(INDEX('5月'!$A$1:$E$301,ROW()-$B$17+2,3)="","","／"&amp;INDEX('5月'!$A$1:$E$301,ROW()-$B$17+2,3))</f>
        <v/>
      </c>
      <c r="C3170" s="57">
        <f>INDEX('5月'!$A$1:$E$301,ROW()-$B$17+2,4)</f>
        <v>0</v>
      </c>
      <c r="D3170" s="64">
        <f>INDEX('5月'!$A$1:$E$301,ROW()-$B$17+2,5)</f>
        <v>0</v>
      </c>
      <c r="E3170" s="65">
        <f>DATE(設定・集計!$B$2,INT(A3170/100),A3170-INT(A3170/100)*100)</f>
        <v>43799</v>
      </c>
      <c r="F3170" t="str">
        <f t="shared" si="98"/>
        <v/>
      </c>
      <c r="G3170" t="str">
        <f t="shared" si="97"/>
        <v/>
      </c>
    </row>
    <row r="3171" spans="1:7">
      <c r="A3171" s="57">
        <f>INDEX('5月'!$A$1:$E$301,ROW()-$B$17+2,1)</f>
        <v>0</v>
      </c>
      <c r="B3171" s="55" t="str">
        <f>INDEX('5月'!$A$1:$E$301,ROW()-$B$17+2,2)&amp;IF(INDEX('5月'!$A$1:$E$301,ROW()-$B$17+2,3)="","","／"&amp;INDEX('5月'!$A$1:$E$301,ROW()-$B$17+2,3))</f>
        <v/>
      </c>
      <c r="C3171" s="57">
        <f>INDEX('5月'!$A$1:$E$301,ROW()-$B$17+2,4)</f>
        <v>0</v>
      </c>
      <c r="D3171" s="64">
        <f>INDEX('5月'!$A$1:$E$301,ROW()-$B$17+2,5)</f>
        <v>0</v>
      </c>
      <c r="E3171" s="65">
        <f>DATE(設定・集計!$B$2,INT(A3171/100),A3171-INT(A3171/100)*100)</f>
        <v>43799</v>
      </c>
      <c r="F3171" t="str">
        <f t="shared" si="98"/>
        <v/>
      </c>
      <c r="G3171" t="str">
        <f t="shared" si="97"/>
        <v/>
      </c>
    </row>
    <row r="3172" spans="1:7">
      <c r="A3172" s="57">
        <f>INDEX('5月'!$A$1:$E$301,ROW()-$B$17+2,1)</f>
        <v>0</v>
      </c>
      <c r="B3172" s="55" t="str">
        <f>INDEX('5月'!$A$1:$E$301,ROW()-$B$17+2,2)&amp;IF(INDEX('5月'!$A$1:$E$301,ROW()-$B$17+2,3)="","","／"&amp;INDEX('5月'!$A$1:$E$301,ROW()-$B$17+2,3))</f>
        <v/>
      </c>
      <c r="C3172" s="57">
        <f>INDEX('5月'!$A$1:$E$301,ROW()-$B$17+2,4)</f>
        <v>0</v>
      </c>
      <c r="D3172" s="64">
        <f>INDEX('5月'!$A$1:$E$301,ROW()-$B$17+2,5)</f>
        <v>0</v>
      </c>
      <c r="E3172" s="65">
        <f>DATE(設定・集計!$B$2,INT(A3172/100),A3172-INT(A3172/100)*100)</f>
        <v>43799</v>
      </c>
      <c r="F3172" t="str">
        <f t="shared" si="98"/>
        <v/>
      </c>
      <c r="G3172" t="str">
        <f t="shared" si="97"/>
        <v/>
      </c>
    </row>
    <row r="3173" spans="1:7">
      <c r="A3173" s="57">
        <f>INDEX('5月'!$A$1:$E$301,ROW()-$B$17+2,1)</f>
        <v>0</v>
      </c>
      <c r="B3173" s="55" t="str">
        <f>INDEX('5月'!$A$1:$E$301,ROW()-$B$17+2,2)&amp;IF(INDEX('5月'!$A$1:$E$301,ROW()-$B$17+2,3)="","","／"&amp;INDEX('5月'!$A$1:$E$301,ROW()-$B$17+2,3))</f>
        <v/>
      </c>
      <c r="C3173" s="57">
        <f>INDEX('5月'!$A$1:$E$301,ROW()-$B$17+2,4)</f>
        <v>0</v>
      </c>
      <c r="D3173" s="64">
        <f>INDEX('5月'!$A$1:$E$301,ROW()-$B$17+2,5)</f>
        <v>0</v>
      </c>
      <c r="E3173" s="65">
        <f>DATE(設定・集計!$B$2,INT(A3173/100),A3173-INT(A3173/100)*100)</f>
        <v>43799</v>
      </c>
      <c r="F3173" t="str">
        <f t="shared" si="98"/>
        <v/>
      </c>
      <c r="G3173" t="str">
        <f t="shared" si="97"/>
        <v/>
      </c>
    </row>
    <row r="3174" spans="1:7">
      <c r="A3174" s="57">
        <f>INDEX('5月'!$A$1:$E$301,ROW()-$B$17+2,1)</f>
        <v>0</v>
      </c>
      <c r="B3174" s="55" t="str">
        <f>INDEX('5月'!$A$1:$E$301,ROW()-$B$17+2,2)&amp;IF(INDEX('5月'!$A$1:$E$301,ROW()-$B$17+2,3)="","","／"&amp;INDEX('5月'!$A$1:$E$301,ROW()-$B$17+2,3))</f>
        <v/>
      </c>
      <c r="C3174" s="57">
        <f>INDEX('5月'!$A$1:$E$301,ROW()-$B$17+2,4)</f>
        <v>0</v>
      </c>
      <c r="D3174" s="64">
        <f>INDEX('5月'!$A$1:$E$301,ROW()-$B$17+2,5)</f>
        <v>0</v>
      </c>
      <c r="E3174" s="65">
        <f>DATE(設定・集計!$B$2,INT(A3174/100),A3174-INT(A3174/100)*100)</f>
        <v>43799</v>
      </c>
      <c r="F3174" t="str">
        <f t="shared" si="98"/>
        <v/>
      </c>
      <c r="G3174" t="str">
        <f t="shared" si="97"/>
        <v/>
      </c>
    </row>
    <row r="3175" spans="1:7">
      <c r="A3175" s="57">
        <f>INDEX('5月'!$A$1:$E$301,ROW()-$B$17+2,1)</f>
        <v>0</v>
      </c>
      <c r="B3175" s="55" t="str">
        <f>INDEX('5月'!$A$1:$E$301,ROW()-$B$17+2,2)&amp;IF(INDEX('5月'!$A$1:$E$301,ROW()-$B$17+2,3)="","","／"&amp;INDEX('5月'!$A$1:$E$301,ROW()-$B$17+2,3))</f>
        <v/>
      </c>
      <c r="C3175" s="57">
        <f>INDEX('5月'!$A$1:$E$301,ROW()-$B$17+2,4)</f>
        <v>0</v>
      </c>
      <c r="D3175" s="64">
        <f>INDEX('5月'!$A$1:$E$301,ROW()-$B$17+2,5)</f>
        <v>0</v>
      </c>
      <c r="E3175" s="65">
        <f>DATE(設定・集計!$B$2,INT(A3175/100),A3175-INT(A3175/100)*100)</f>
        <v>43799</v>
      </c>
      <c r="F3175" t="str">
        <f t="shared" si="98"/>
        <v/>
      </c>
      <c r="G3175" t="str">
        <f t="shared" si="97"/>
        <v/>
      </c>
    </row>
    <row r="3176" spans="1:7">
      <c r="A3176" s="57">
        <f>INDEX('5月'!$A$1:$E$301,ROW()-$B$17+2,1)</f>
        <v>0</v>
      </c>
      <c r="B3176" s="55" t="str">
        <f>INDEX('5月'!$A$1:$E$301,ROW()-$B$17+2,2)&amp;IF(INDEX('5月'!$A$1:$E$301,ROW()-$B$17+2,3)="","","／"&amp;INDEX('5月'!$A$1:$E$301,ROW()-$B$17+2,3))</f>
        <v/>
      </c>
      <c r="C3176" s="57">
        <f>INDEX('5月'!$A$1:$E$301,ROW()-$B$17+2,4)</f>
        <v>0</v>
      </c>
      <c r="D3176" s="64">
        <f>INDEX('5月'!$A$1:$E$301,ROW()-$B$17+2,5)</f>
        <v>0</v>
      </c>
      <c r="E3176" s="65">
        <f>DATE(設定・集計!$B$2,INT(A3176/100),A3176-INT(A3176/100)*100)</f>
        <v>43799</v>
      </c>
      <c r="F3176" t="str">
        <f t="shared" si="98"/>
        <v/>
      </c>
      <c r="G3176" t="str">
        <f t="shared" si="97"/>
        <v/>
      </c>
    </row>
    <row r="3177" spans="1:7">
      <c r="A3177" s="57">
        <f>INDEX('5月'!$A$1:$E$301,ROW()-$B$17+2,1)</f>
        <v>0</v>
      </c>
      <c r="B3177" s="55" t="str">
        <f>INDEX('5月'!$A$1:$E$301,ROW()-$B$17+2,2)&amp;IF(INDEX('5月'!$A$1:$E$301,ROW()-$B$17+2,3)="","","／"&amp;INDEX('5月'!$A$1:$E$301,ROW()-$B$17+2,3))</f>
        <v/>
      </c>
      <c r="C3177" s="57">
        <f>INDEX('5月'!$A$1:$E$301,ROW()-$B$17+2,4)</f>
        <v>0</v>
      </c>
      <c r="D3177" s="64">
        <f>INDEX('5月'!$A$1:$E$301,ROW()-$B$17+2,5)</f>
        <v>0</v>
      </c>
      <c r="E3177" s="65">
        <f>DATE(設定・集計!$B$2,INT(A3177/100),A3177-INT(A3177/100)*100)</f>
        <v>43799</v>
      </c>
      <c r="F3177" t="str">
        <f t="shared" si="98"/>
        <v/>
      </c>
      <c r="G3177" t="str">
        <f t="shared" si="97"/>
        <v/>
      </c>
    </row>
    <row r="3178" spans="1:7">
      <c r="A3178" s="57">
        <f>INDEX('5月'!$A$1:$E$301,ROW()-$B$17+2,1)</f>
        <v>0</v>
      </c>
      <c r="B3178" s="55" t="str">
        <f>INDEX('5月'!$A$1:$E$301,ROW()-$B$17+2,2)&amp;IF(INDEX('5月'!$A$1:$E$301,ROW()-$B$17+2,3)="","","／"&amp;INDEX('5月'!$A$1:$E$301,ROW()-$B$17+2,3))</f>
        <v/>
      </c>
      <c r="C3178" s="57">
        <f>INDEX('5月'!$A$1:$E$301,ROW()-$B$17+2,4)</f>
        <v>0</v>
      </c>
      <c r="D3178" s="64">
        <f>INDEX('5月'!$A$1:$E$301,ROW()-$B$17+2,5)</f>
        <v>0</v>
      </c>
      <c r="E3178" s="65">
        <f>DATE(設定・集計!$B$2,INT(A3178/100),A3178-INT(A3178/100)*100)</f>
        <v>43799</v>
      </c>
      <c r="F3178" t="str">
        <f t="shared" si="98"/>
        <v/>
      </c>
      <c r="G3178" t="str">
        <f t="shared" si="97"/>
        <v/>
      </c>
    </row>
    <row r="3179" spans="1:7">
      <c r="A3179" s="57">
        <f>INDEX('5月'!$A$1:$E$301,ROW()-$B$17+2,1)</f>
        <v>0</v>
      </c>
      <c r="B3179" s="55" t="str">
        <f>INDEX('5月'!$A$1:$E$301,ROW()-$B$17+2,2)&amp;IF(INDEX('5月'!$A$1:$E$301,ROW()-$B$17+2,3)="","","／"&amp;INDEX('5月'!$A$1:$E$301,ROW()-$B$17+2,3))</f>
        <v/>
      </c>
      <c r="C3179" s="57">
        <f>INDEX('5月'!$A$1:$E$301,ROW()-$B$17+2,4)</f>
        <v>0</v>
      </c>
      <c r="D3179" s="64">
        <f>INDEX('5月'!$A$1:$E$301,ROW()-$B$17+2,5)</f>
        <v>0</v>
      </c>
      <c r="E3179" s="65">
        <f>DATE(設定・集計!$B$2,INT(A3179/100),A3179-INT(A3179/100)*100)</f>
        <v>43799</v>
      </c>
      <c r="F3179" t="str">
        <f t="shared" si="98"/>
        <v/>
      </c>
      <c r="G3179" t="str">
        <f t="shared" si="97"/>
        <v/>
      </c>
    </row>
    <row r="3180" spans="1:7">
      <c r="A3180" s="57">
        <f>INDEX('5月'!$A$1:$E$301,ROW()-$B$17+2,1)</f>
        <v>0</v>
      </c>
      <c r="B3180" s="55" t="str">
        <f>INDEX('5月'!$A$1:$E$301,ROW()-$B$17+2,2)&amp;IF(INDEX('5月'!$A$1:$E$301,ROW()-$B$17+2,3)="","","／"&amp;INDEX('5月'!$A$1:$E$301,ROW()-$B$17+2,3))</f>
        <v/>
      </c>
      <c r="C3180" s="57">
        <f>INDEX('5月'!$A$1:$E$301,ROW()-$B$17+2,4)</f>
        <v>0</v>
      </c>
      <c r="D3180" s="64">
        <f>INDEX('5月'!$A$1:$E$301,ROW()-$B$17+2,5)</f>
        <v>0</v>
      </c>
      <c r="E3180" s="65">
        <f>DATE(設定・集計!$B$2,INT(A3180/100),A3180-INT(A3180/100)*100)</f>
        <v>43799</v>
      </c>
      <c r="F3180" t="str">
        <f t="shared" si="98"/>
        <v/>
      </c>
      <c r="G3180" t="str">
        <f t="shared" si="97"/>
        <v/>
      </c>
    </row>
    <row r="3181" spans="1:7">
      <c r="A3181" s="57">
        <f>INDEX('5月'!$A$1:$E$301,ROW()-$B$17+2,1)</f>
        <v>0</v>
      </c>
      <c r="B3181" s="55" t="str">
        <f>INDEX('5月'!$A$1:$E$301,ROW()-$B$17+2,2)&amp;IF(INDEX('5月'!$A$1:$E$301,ROW()-$B$17+2,3)="","","／"&amp;INDEX('5月'!$A$1:$E$301,ROW()-$B$17+2,3))</f>
        <v/>
      </c>
      <c r="C3181" s="57">
        <f>INDEX('5月'!$A$1:$E$301,ROW()-$B$17+2,4)</f>
        <v>0</v>
      </c>
      <c r="D3181" s="64">
        <f>INDEX('5月'!$A$1:$E$301,ROW()-$B$17+2,5)</f>
        <v>0</v>
      </c>
      <c r="E3181" s="65">
        <f>DATE(設定・集計!$B$2,INT(A3181/100),A3181-INT(A3181/100)*100)</f>
        <v>43799</v>
      </c>
      <c r="F3181" t="str">
        <f t="shared" si="98"/>
        <v/>
      </c>
      <c r="G3181" t="str">
        <f t="shared" si="97"/>
        <v/>
      </c>
    </row>
    <row r="3182" spans="1:7">
      <c r="A3182" s="57">
        <f>INDEX('5月'!$A$1:$E$301,ROW()-$B$17+2,1)</f>
        <v>0</v>
      </c>
      <c r="B3182" s="55" t="str">
        <f>INDEX('5月'!$A$1:$E$301,ROW()-$B$17+2,2)&amp;IF(INDEX('5月'!$A$1:$E$301,ROW()-$B$17+2,3)="","","／"&amp;INDEX('5月'!$A$1:$E$301,ROW()-$B$17+2,3))</f>
        <v/>
      </c>
      <c r="C3182" s="57">
        <f>INDEX('5月'!$A$1:$E$301,ROW()-$B$17+2,4)</f>
        <v>0</v>
      </c>
      <c r="D3182" s="64">
        <f>INDEX('5月'!$A$1:$E$301,ROW()-$B$17+2,5)</f>
        <v>0</v>
      </c>
      <c r="E3182" s="65">
        <f>DATE(設定・集計!$B$2,INT(A3182/100),A3182-INT(A3182/100)*100)</f>
        <v>43799</v>
      </c>
      <c r="F3182" t="str">
        <f t="shared" si="98"/>
        <v/>
      </c>
      <c r="G3182" t="str">
        <f t="shared" si="97"/>
        <v/>
      </c>
    </row>
    <row r="3183" spans="1:7">
      <c r="A3183" s="57">
        <f>INDEX('5月'!$A$1:$E$301,ROW()-$B$17+2,1)</f>
        <v>0</v>
      </c>
      <c r="B3183" s="55" t="str">
        <f>INDEX('5月'!$A$1:$E$301,ROW()-$B$17+2,2)&amp;IF(INDEX('5月'!$A$1:$E$301,ROW()-$B$17+2,3)="","","／"&amp;INDEX('5月'!$A$1:$E$301,ROW()-$B$17+2,3))</f>
        <v/>
      </c>
      <c r="C3183" s="57">
        <f>INDEX('5月'!$A$1:$E$301,ROW()-$B$17+2,4)</f>
        <v>0</v>
      </c>
      <c r="D3183" s="64">
        <f>INDEX('5月'!$A$1:$E$301,ROW()-$B$17+2,5)</f>
        <v>0</v>
      </c>
      <c r="E3183" s="65">
        <f>DATE(設定・集計!$B$2,INT(A3183/100),A3183-INT(A3183/100)*100)</f>
        <v>43799</v>
      </c>
      <c r="F3183" t="str">
        <f t="shared" si="98"/>
        <v/>
      </c>
      <c r="G3183" t="str">
        <f t="shared" ref="G3183:G3246" si="99">IF(F3183="","",RANK(F3183,$F$46:$F$6000,1))</f>
        <v/>
      </c>
    </row>
    <row r="3184" spans="1:7">
      <c r="A3184" s="57">
        <f>INDEX('5月'!$A$1:$E$301,ROW()-$B$17+2,1)</f>
        <v>0</v>
      </c>
      <c r="B3184" s="55" t="str">
        <f>INDEX('5月'!$A$1:$E$301,ROW()-$B$17+2,2)&amp;IF(INDEX('5月'!$A$1:$E$301,ROW()-$B$17+2,3)="","","／"&amp;INDEX('5月'!$A$1:$E$301,ROW()-$B$17+2,3))</f>
        <v/>
      </c>
      <c r="C3184" s="57">
        <f>INDEX('5月'!$A$1:$E$301,ROW()-$B$17+2,4)</f>
        <v>0</v>
      </c>
      <c r="D3184" s="64">
        <f>INDEX('5月'!$A$1:$E$301,ROW()-$B$17+2,5)</f>
        <v>0</v>
      </c>
      <c r="E3184" s="65">
        <f>DATE(設定・集計!$B$2,INT(A3184/100),A3184-INT(A3184/100)*100)</f>
        <v>43799</v>
      </c>
      <c r="F3184" t="str">
        <f t="shared" si="98"/>
        <v/>
      </c>
      <c r="G3184" t="str">
        <f t="shared" si="99"/>
        <v/>
      </c>
    </row>
    <row r="3185" spans="1:7">
      <c r="A3185" s="57">
        <f>INDEX('5月'!$A$1:$E$301,ROW()-$B$17+2,1)</f>
        <v>0</v>
      </c>
      <c r="B3185" s="55" t="str">
        <f>INDEX('5月'!$A$1:$E$301,ROW()-$B$17+2,2)&amp;IF(INDEX('5月'!$A$1:$E$301,ROW()-$B$17+2,3)="","","／"&amp;INDEX('5月'!$A$1:$E$301,ROW()-$B$17+2,3))</f>
        <v/>
      </c>
      <c r="C3185" s="57">
        <f>INDEX('5月'!$A$1:$E$301,ROW()-$B$17+2,4)</f>
        <v>0</v>
      </c>
      <c r="D3185" s="64">
        <f>INDEX('5月'!$A$1:$E$301,ROW()-$B$17+2,5)</f>
        <v>0</v>
      </c>
      <c r="E3185" s="65">
        <f>DATE(設定・集計!$B$2,INT(A3185/100),A3185-INT(A3185/100)*100)</f>
        <v>43799</v>
      </c>
      <c r="F3185" t="str">
        <f t="shared" si="98"/>
        <v/>
      </c>
      <c r="G3185" t="str">
        <f t="shared" si="99"/>
        <v/>
      </c>
    </row>
    <row r="3186" spans="1:7">
      <c r="A3186" s="57">
        <f>INDEX('5月'!$A$1:$E$301,ROW()-$B$17+2,1)</f>
        <v>0</v>
      </c>
      <c r="B3186" s="55" t="str">
        <f>INDEX('5月'!$A$1:$E$301,ROW()-$B$17+2,2)&amp;IF(INDEX('5月'!$A$1:$E$301,ROW()-$B$17+2,3)="","","／"&amp;INDEX('5月'!$A$1:$E$301,ROW()-$B$17+2,3))</f>
        <v/>
      </c>
      <c r="C3186" s="57">
        <f>INDEX('5月'!$A$1:$E$301,ROW()-$B$17+2,4)</f>
        <v>0</v>
      </c>
      <c r="D3186" s="64">
        <f>INDEX('5月'!$A$1:$E$301,ROW()-$B$17+2,5)</f>
        <v>0</v>
      </c>
      <c r="E3186" s="65">
        <f>DATE(設定・集計!$B$2,INT(A3186/100),A3186-INT(A3186/100)*100)</f>
        <v>43799</v>
      </c>
      <c r="F3186" t="str">
        <f t="shared" si="98"/>
        <v/>
      </c>
      <c r="G3186" t="str">
        <f t="shared" si="99"/>
        <v/>
      </c>
    </row>
    <row r="3187" spans="1:7">
      <c r="A3187" s="57">
        <f>INDEX('5月'!$A$1:$E$301,ROW()-$B$17+2,1)</f>
        <v>0</v>
      </c>
      <c r="B3187" s="55" t="str">
        <f>INDEX('5月'!$A$1:$E$301,ROW()-$B$17+2,2)&amp;IF(INDEX('5月'!$A$1:$E$301,ROW()-$B$17+2,3)="","","／"&amp;INDEX('5月'!$A$1:$E$301,ROW()-$B$17+2,3))</f>
        <v/>
      </c>
      <c r="C3187" s="57">
        <f>INDEX('5月'!$A$1:$E$301,ROW()-$B$17+2,4)</f>
        <v>0</v>
      </c>
      <c r="D3187" s="64">
        <f>INDEX('5月'!$A$1:$E$301,ROW()-$B$17+2,5)</f>
        <v>0</v>
      </c>
      <c r="E3187" s="65">
        <f>DATE(設定・集計!$B$2,INT(A3187/100),A3187-INT(A3187/100)*100)</f>
        <v>43799</v>
      </c>
      <c r="F3187" t="str">
        <f t="shared" si="98"/>
        <v/>
      </c>
      <c r="G3187" t="str">
        <f t="shared" si="99"/>
        <v/>
      </c>
    </row>
    <row r="3188" spans="1:7">
      <c r="A3188" s="57">
        <f>INDEX('5月'!$A$1:$E$301,ROW()-$B$17+2,1)</f>
        <v>0</v>
      </c>
      <c r="B3188" s="55" t="str">
        <f>INDEX('5月'!$A$1:$E$301,ROW()-$B$17+2,2)&amp;IF(INDEX('5月'!$A$1:$E$301,ROW()-$B$17+2,3)="","","／"&amp;INDEX('5月'!$A$1:$E$301,ROW()-$B$17+2,3))</f>
        <v/>
      </c>
      <c r="C3188" s="57">
        <f>INDEX('5月'!$A$1:$E$301,ROW()-$B$17+2,4)</f>
        <v>0</v>
      </c>
      <c r="D3188" s="64">
        <f>INDEX('5月'!$A$1:$E$301,ROW()-$B$17+2,5)</f>
        <v>0</v>
      </c>
      <c r="E3188" s="65">
        <f>DATE(設定・集計!$B$2,INT(A3188/100),A3188-INT(A3188/100)*100)</f>
        <v>43799</v>
      </c>
      <c r="F3188" t="str">
        <f t="shared" si="98"/>
        <v/>
      </c>
      <c r="G3188" t="str">
        <f t="shared" si="99"/>
        <v/>
      </c>
    </row>
    <row r="3189" spans="1:7">
      <c r="A3189" s="57">
        <f>INDEX('5月'!$A$1:$E$301,ROW()-$B$17+2,1)</f>
        <v>0</v>
      </c>
      <c r="B3189" s="55" t="str">
        <f>INDEX('5月'!$A$1:$E$301,ROW()-$B$17+2,2)&amp;IF(INDEX('5月'!$A$1:$E$301,ROW()-$B$17+2,3)="","","／"&amp;INDEX('5月'!$A$1:$E$301,ROW()-$B$17+2,3))</f>
        <v/>
      </c>
      <c r="C3189" s="57">
        <f>INDEX('5月'!$A$1:$E$301,ROW()-$B$17+2,4)</f>
        <v>0</v>
      </c>
      <c r="D3189" s="64">
        <f>INDEX('5月'!$A$1:$E$301,ROW()-$B$17+2,5)</f>
        <v>0</v>
      </c>
      <c r="E3189" s="65">
        <f>DATE(設定・集計!$B$2,INT(A3189/100),A3189-INT(A3189/100)*100)</f>
        <v>43799</v>
      </c>
      <c r="F3189" t="str">
        <f t="shared" si="98"/>
        <v/>
      </c>
      <c r="G3189" t="str">
        <f t="shared" si="99"/>
        <v/>
      </c>
    </row>
    <row r="3190" spans="1:7">
      <c r="A3190" s="57">
        <f>INDEX('5月'!$A$1:$E$301,ROW()-$B$17+2,1)</f>
        <v>0</v>
      </c>
      <c r="B3190" s="55" t="str">
        <f>INDEX('5月'!$A$1:$E$301,ROW()-$B$17+2,2)&amp;IF(INDEX('5月'!$A$1:$E$301,ROW()-$B$17+2,3)="","","／"&amp;INDEX('5月'!$A$1:$E$301,ROW()-$B$17+2,3))</f>
        <v/>
      </c>
      <c r="C3190" s="57">
        <f>INDEX('5月'!$A$1:$E$301,ROW()-$B$17+2,4)</f>
        <v>0</v>
      </c>
      <c r="D3190" s="64">
        <f>INDEX('5月'!$A$1:$E$301,ROW()-$B$17+2,5)</f>
        <v>0</v>
      </c>
      <c r="E3190" s="65">
        <f>DATE(設定・集計!$B$2,INT(A3190/100),A3190-INT(A3190/100)*100)</f>
        <v>43799</v>
      </c>
      <c r="F3190" t="str">
        <f t="shared" si="98"/>
        <v/>
      </c>
      <c r="G3190" t="str">
        <f t="shared" si="99"/>
        <v/>
      </c>
    </row>
    <row r="3191" spans="1:7">
      <c r="A3191" s="57">
        <f>INDEX('5月'!$A$1:$E$301,ROW()-$B$17+2,1)</f>
        <v>0</v>
      </c>
      <c r="B3191" s="55" t="str">
        <f>INDEX('5月'!$A$1:$E$301,ROW()-$B$17+2,2)&amp;IF(INDEX('5月'!$A$1:$E$301,ROW()-$B$17+2,3)="","","／"&amp;INDEX('5月'!$A$1:$E$301,ROW()-$B$17+2,3))</f>
        <v/>
      </c>
      <c r="C3191" s="57">
        <f>INDEX('5月'!$A$1:$E$301,ROW()-$B$17+2,4)</f>
        <v>0</v>
      </c>
      <c r="D3191" s="64">
        <f>INDEX('5月'!$A$1:$E$301,ROW()-$B$17+2,5)</f>
        <v>0</v>
      </c>
      <c r="E3191" s="65">
        <f>DATE(設定・集計!$B$2,INT(A3191/100),A3191-INT(A3191/100)*100)</f>
        <v>43799</v>
      </c>
      <c r="F3191" t="str">
        <f t="shared" si="98"/>
        <v/>
      </c>
      <c r="G3191" t="str">
        <f t="shared" si="99"/>
        <v/>
      </c>
    </row>
    <row r="3192" spans="1:7">
      <c r="A3192" s="57">
        <f>INDEX('5月'!$A$1:$E$301,ROW()-$B$17+2,1)</f>
        <v>0</v>
      </c>
      <c r="B3192" s="55" t="str">
        <f>INDEX('5月'!$A$1:$E$301,ROW()-$B$17+2,2)&amp;IF(INDEX('5月'!$A$1:$E$301,ROW()-$B$17+2,3)="","","／"&amp;INDEX('5月'!$A$1:$E$301,ROW()-$B$17+2,3))</f>
        <v/>
      </c>
      <c r="C3192" s="57">
        <f>INDEX('5月'!$A$1:$E$301,ROW()-$B$17+2,4)</f>
        <v>0</v>
      </c>
      <c r="D3192" s="64">
        <f>INDEX('5月'!$A$1:$E$301,ROW()-$B$17+2,5)</f>
        <v>0</v>
      </c>
      <c r="E3192" s="65">
        <f>DATE(設定・集計!$B$2,INT(A3192/100),A3192-INT(A3192/100)*100)</f>
        <v>43799</v>
      </c>
      <c r="F3192" t="str">
        <f t="shared" si="98"/>
        <v/>
      </c>
      <c r="G3192" t="str">
        <f t="shared" si="99"/>
        <v/>
      </c>
    </row>
    <row r="3193" spans="1:7">
      <c r="A3193" s="57">
        <f>INDEX('5月'!$A$1:$E$301,ROW()-$B$17+2,1)</f>
        <v>0</v>
      </c>
      <c r="B3193" s="55" t="str">
        <f>INDEX('5月'!$A$1:$E$301,ROW()-$B$17+2,2)&amp;IF(INDEX('5月'!$A$1:$E$301,ROW()-$B$17+2,3)="","","／"&amp;INDEX('5月'!$A$1:$E$301,ROW()-$B$17+2,3))</f>
        <v/>
      </c>
      <c r="C3193" s="57">
        <f>INDEX('5月'!$A$1:$E$301,ROW()-$B$17+2,4)</f>
        <v>0</v>
      </c>
      <c r="D3193" s="64">
        <f>INDEX('5月'!$A$1:$E$301,ROW()-$B$17+2,5)</f>
        <v>0</v>
      </c>
      <c r="E3193" s="65">
        <f>DATE(設定・集計!$B$2,INT(A3193/100),A3193-INT(A3193/100)*100)</f>
        <v>43799</v>
      </c>
      <c r="F3193" t="str">
        <f t="shared" si="98"/>
        <v/>
      </c>
      <c r="G3193" t="str">
        <f t="shared" si="99"/>
        <v/>
      </c>
    </row>
    <row r="3194" spans="1:7">
      <c r="A3194" s="57">
        <f>INDEX('5月'!$A$1:$E$301,ROW()-$B$17+2,1)</f>
        <v>0</v>
      </c>
      <c r="B3194" s="55" t="str">
        <f>INDEX('5月'!$A$1:$E$301,ROW()-$B$17+2,2)&amp;IF(INDEX('5月'!$A$1:$E$301,ROW()-$B$17+2,3)="","","／"&amp;INDEX('5月'!$A$1:$E$301,ROW()-$B$17+2,3))</f>
        <v/>
      </c>
      <c r="C3194" s="57">
        <f>INDEX('5月'!$A$1:$E$301,ROW()-$B$17+2,4)</f>
        <v>0</v>
      </c>
      <c r="D3194" s="64">
        <f>INDEX('5月'!$A$1:$E$301,ROW()-$B$17+2,5)</f>
        <v>0</v>
      </c>
      <c r="E3194" s="65">
        <f>DATE(設定・集計!$B$2,INT(A3194/100),A3194-INT(A3194/100)*100)</f>
        <v>43799</v>
      </c>
      <c r="F3194" t="str">
        <f t="shared" si="98"/>
        <v/>
      </c>
      <c r="G3194" t="str">
        <f t="shared" si="99"/>
        <v/>
      </c>
    </row>
    <row r="3195" spans="1:7">
      <c r="A3195" s="57">
        <f>INDEX('5月'!$A$1:$E$301,ROW()-$B$17+2,1)</f>
        <v>0</v>
      </c>
      <c r="B3195" s="55" t="str">
        <f>INDEX('5月'!$A$1:$E$301,ROW()-$B$17+2,2)&amp;IF(INDEX('5月'!$A$1:$E$301,ROW()-$B$17+2,3)="","","／"&amp;INDEX('5月'!$A$1:$E$301,ROW()-$B$17+2,3))</f>
        <v/>
      </c>
      <c r="C3195" s="57">
        <f>INDEX('5月'!$A$1:$E$301,ROW()-$B$17+2,4)</f>
        <v>0</v>
      </c>
      <c r="D3195" s="64">
        <f>INDEX('5月'!$A$1:$E$301,ROW()-$B$17+2,5)</f>
        <v>0</v>
      </c>
      <c r="E3195" s="65">
        <f>DATE(設定・集計!$B$2,INT(A3195/100),A3195-INT(A3195/100)*100)</f>
        <v>43799</v>
      </c>
      <c r="F3195" t="str">
        <f t="shared" ref="F3195:F3258" si="100">IF(A3195=0,"",A3195*10000+ROW())</f>
        <v/>
      </c>
      <c r="G3195" t="str">
        <f t="shared" si="99"/>
        <v/>
      </c>
    </row>
    <row r="3196" spans="1:7">
      <c r="A3196" s="57">
        <f>INDEX('5月'!$A$1:$E$301,ROW()-$B$17+2,1)</f>
        <v>0</v>
      </c>
      <c r="B3196" s="55" t="str">
        <f>INDEX('5月'!$A$1:$E$301,ROW()-$B$17+2,2)&amp;IF(INDEX('5月'!$A$1:$E$301,ROW()-$B$17+2,3)="","","／"&amp;INDEX('5月'!$A$1:$E$301,ROW()-$B$17+2,3))</f>
        <v/>
      </c>
      <c r="C3196" s="57">
        <f>INDEX('5月'!$A$1:$E$301,ROW()-$B$17+2,4)</f>
        <v>0</v>
      </c>
      <c r="D3196" s="64">
        <f>INDEX('5月'!$A$1:$E$301,ROW()-$B$17+2,5)</f>
        <v>0</v>
      </c>
      <c r="E3196" s="65">
        <f>DATE(設定・集計!$B$2,INT(A3196/100),A3196-INT(A3196/100)*100)</f>
        <v>43799</v>
      </c>
      <c r="F3196" t="str">
        <f t="shared" si="100"/>
        <v/>
      </c>
      <c r="G3196" t="str">
        <f t="shared" si="99"/>
        <v/>
      </c>
    </row>
    <row r="3197" spans="1:7">
      <c r="A3197" s="57">
        <f>INDEX('5月'!$A$1:$E$301,ROW()-$B$17+2,1)</f>
        <v>0</v>
      </c>
      <c r="B3197" s="55" t="str">
        <f>INDEX('5月'!$A$1:$E$301,ROW()-$B$17+2,2)&amp;IF(INDEX('5月'!$A$1:$E$301,ROW()-$B$17+2,3)="","","／"&amp;INDEX('5月'!$A$1:$E$301,ROW()-$B$17+2,3))</f>
        <v/>
      </c>
      <c r="C3197" s="57">
        <f>INDEX('5月'!$A$1:$E$301,ROW()-$B$17+2,4)</f>
        <v>0</v>
      </c>
      <c r="D3197" s="64">
        <f>INDEX('5月'!$A$1:$E$301,ROW()-$B$17+2,5)</f>
        <v>0</v>
      </c>
      <c r="E3197" s="65">
        <f>DATE(設定・集計!$B$2,INT(A3197/100),A3197-INT(A3197/100)*100)</f>
        <v>43799</v>
      </c>
      <c r="F3197" t="str">
        <f t="shared" si="100"/>
        <v/>
      </c>
      <c r="G3197" t="str">
        <f t="shared" si="99"/>
        <v/>
      </c>
    </row>
    <row r="3198" spans="1:7">
      <c r="A3198" s="57">
        <f>INDEX('5月'!$A$1:$E$301,ROW()-$B$17+2,1)</f>
        <v>0</v>
      </c>
      <c r="B3198" s="55" t="str">
        <f>INDEX('5月'!$A$1:$E$301,ROW()-$B$17+2,2)&amp;IF(INDEX('5月'!$A$1:$E$301,ROW()-$B$17+2,3)="","","／"&amp;INDEX('5月'!$A$1:$E$301,ROW()-$B$17+2,3))</f>
        <v/>
      </c>
      <c r="C3198" s="57">
        <f>INDEX('5月'!$A$1:$E$301,ROW()-$B$17+2,4)</f>
        <v>0</v>
      </c>
      <c r="D3198" s="64">
        <f>INDEX('5月'!$A$1:$E$301,ROW()-$B$17+2,5)</f>
        <v>0</v>
      </c>
      <c r="E3198" s="65">
        <f>DATE(設定・集計!$B$2,INT(A3198/100),A3198-INT(A3198/100)*100)</f>
        <v>43799</v>
      </c>
      <c r="F3198" t="str">
        <f t="shared" si="100"/>
        <v/>
      </c>
      <c r="G3198" t="str">
        <f t="shared" si="99"/>
        <v/>
      </c>
    </row>
    <row r="3199" spans="1:7">
      <c r="A3199" s="57">
        <f>INDEX('5月'!$A$1:$E$301,ROW()-$B$17+2,1)</f>
        <v>0</v>
      </c>
      <c r="B3199" s="55" t="str">
        <f>INDEX('5月'!$A$1:$E$301,ROW()-$B$17+2,2)&amp;IF(INDEX('5月'!$A$1:$E$301,ROW()-$B$17+2,3)="","","／"&amp;INDEX('5月'!$A$1:$E$301,ROW()-$B$17+2,3))</f>
        <v/>
      </c>
      <c r="C3199" s="57">
        <f>INDEX('5月'!$A$1:$E$301,ROW()-$B$17+2,4)</f>
        <v>0</v>
      </c>
      <c r="D3199" s="64">
        <f>INDEX('5月'!$A$1:$E$301,ROW()-$B$17+2,5)</f>
        <v>0</v>
      </c>
      <c r="E3199" s="65">
        <f>DATE(設定・集計!$B$2,INT(A3199/100),A3199-INT(A3199/100)*100)</f>
        <v>43799</v>
      </c>
      <c r="F3199" t="str">
        <f t="shared" si="100"/>
        <v/>
      </c>
      <c r="G3199" t="str">
        <f t="shared" si="99"/>
        <v/>
      </c>
    </row>
    <row r="3200" spans="1:7">
      <c r="A3200" s="57">
        <f>INDEX('5月'!$A$1:$E$301,ROW()-$B$17+2,1)</f>
        <v>0</v>
      </c>
      <c r="B3200" s="55" t="str">
        <f>INDEX('5月'!$A$1:$E$301,ROW()-$B$17+2,2)&amp;IF(INDEX('5月'!$A$1:$E$301,ROW()-$B$17+2,3)="","","／"&amp;INDEX('5月'!$A$1:$E$301,ROW()-$B$17+2,3))</f>
        <v/>
      </c>
      <c r="C3200" s="57">
        <f>INDEX('5月'!$A$1:$E$301,ROW()-$B$17+2,4)</f>
        <v>0</v>
      </c>
      <c r="D3200" s="64">
        <f>INDEX('5月'!$A$1:$E$301,ROW()-$B$17+2,5)</f>
        <v>0</v>
      </c>
      <c r="E3200" s="65">
        <f>DATE(設定・集計!$B$2,INT(A3200/100),A3200-INT(A3200/100)*100)</f>
        <v>43799</v>
      </c>
      <c r="F3200" t="str">
        <f t="shared" si="100"/>
        <v/>
      </c>
      <c r="G3200" t="str">
        <f t="shared" si="99"/>
        <v/>
      </c>
    </row>
    <row r="3201" spans="1:7">
      <c r="A3201" s="57">
        <f>INDEX('5月'!$A$1:$E$301,ROW()-$B$17+2,1)</f>
        <v>0</v>
      </c>
      <c r="B3201" s="55" t="str">
        <f>INDEX('5月'!$A$1:$E$301,ROW()-$B$17+2,2)&amp;IF(INDEX('5月'!$A$1:$E$301,ROW()-$B$17+2,3)="","","／"&amp;INDEX('5月'!$A$1:$E$301,ROW()-$B$17+2,3))</f>
        <v/>
      </c>
      <c r="C3201" s="57">
        <f>INDEX('5月'!$A$1:$E$301,ROW()-$B$17+2,4)</f>
        <v>0</v>
      </c>
      <c r="D3201" s="64">
        <f>INDEX('5月'!$A$1:$E$301,ROW()-$B$17+2,5)</f>
        <v>0</v>
      </c>
      <c r="E3201" s="65">
        <f>DATE(設定・集計!$B$2,INT(A3201/100),A3201-INT(A3201/100)*100)</f>
        <v>43799</v>
      </c>
      <c r="F3201" t="str">
        <f t="shared" si="100"/>
        <v/>
      </c>
      <c r="G3201" t="str">
        <f t="shared" si="99"/>
        <v/>
      </c>
    </row>
    <row r="3202" spans="1:7">
      <c r="A3202" s="57">
        <f>INDEX('5月'!$A$1:$E$301,ROW()-$B$17+2,1)</f>
        <v>0</v>
      </c>
      <c r="B3202" s="55" t="str">
        <f>INDEX('5月'!$A$1:$E$301,ROW()-$B$17+2,2)&amp;IF(INDEX('5月'!$A$1:$E$301,ROW()-$B$17+2,3)="","","／"&amp;INDEX('5月'!$A$1:$E$301,ROW()-$B$17+2,3))</f>
        <v/>
      </c>
      <c r="C3202" s="57">
        <f>INDEX('5月'!$A$1:$E$301,ROW()-$B$17+2,4)</f>
        <v>0</v>
      </c>
      <c r="D3202" s="64">
        <f>INDEX('5月'!$A$1:$E$301,ROW()-$B$17+2,5)</f>
        <v>0</v>
      </c>
      <c r="E3202" s="65">
        <f>DATE(設定・集計!$B$2,INT(A3202/100),A3202-INT(A3202/100)*100)</f>
        <v>43799</v>
      </c>
      <c r="F3202" t="str">
        <f t="shared" si="100"/>
        <v/>
      </c>
      <c r="G3202" t="str">
        <f t="shared" si="99"/>
        <v/>
      </c>
    </row>
    <row r="3203" spans="1:7">
      <c r="A3203" s="57">
        <f>INDEX('5月'!$A$1:$E$301,ROW()-$B$17+2,1)</f>
        <v>0</v>
      </c>
      <c r="B3203" s="55" t="str">
        <f>INDEX('5月'!$A$1:$E$301,ROW()-$B$17+2,2)&amp;IF(INDEX('5月'!$A$1:$E$301,ROW()-$B$17+2,3)="","","／"&amp;INDEX('5月'!$A$1:$E$301,ROW()-$B$17+2,3))</f>
        <v/>
      </c>
      <c r="C3203" s="57">
        <f>INDEX('5月'!$A$1:$E$301,ROW()-$B$17+2,4)</f>
        <v>0</v>
      </c>
      <c r="D3203" s="64">
        <f>INDEX('5月'!$A$1:$E$301,ROW()-$B$17+2,5)</f>
        <v>0</v>
      </c>
      <c r="E3203" s="65">
        <f>DATE(設定・集計!$B$2,INT(A3203/100),A3203-INT(A3203/100)*100)</f>
        <v>43799</v>
      </c>
      <c r="F3203" t="str">
        <f t="shared" si="100"/>
        <v/>
      </c>
      <c r="G3203" t="str">
        <f t="shared" si="99"/>
        <v/>
      </c>
    </row>
    <row r="3204" spans="1:7">
      <c r="A3204" s="57">
        <f>INDEX('5月'!$A$1:$E$301,ROW()-$B$17+2,1)</f>
        <v>0</v>
      </c>
      <c r="B3204" s="55" t="str">
        <f>INDEX('5月'!$A$1:$E$301,ROW()-$B$17+2,2)&amp;IF(INDEX('5月'!$A$1:$E$301,ROW()-$B$17+2,3)="","","／"&amp;INDEX('5月'!$A$1:$E$301,ROW()-$B$17+2,3))</f>
        <v/>
      </c>
      <c r="C3204" s="57">
        <f>INDEX('5月'!$A$1:$E$301,ROW()-$B$17+2,4)</f>
        <v>0</v>
      </c>
      <c r="D3204" s="64">
        <f>INDEX('5月'!$A$1:$E$301,ROW()-$B$17+2,5)</f>
        <v>0</v>
      </c>
      <c r="E3204" s="65">
        <f>DATE(設定・集計!$B$2,INT(A3204/100),A3204-INT(A3204/100)*100)</f>
        <v>43799</v>
      </c>
      <c r="F3204" t="str">
        <f t="shared" si="100"/>
        <v/>
      </c>
      <c r="G3204" t="str">
        <f t="shared" si="99"/>
        <v/>
      </c>
    </row>
    <row r="3205" spans="1:7">
      <c r="A3205" s="57">
        <f>INDEX('5月'!$A$1:$E$301,ROW()-$B$17+2,1)</f>
        <v>0</v>
      </c>
      <c r="B3205" s="55" t="str">
        <f>INDEX('5月'!$A$1:$E$301,ROW()-$B$17+2,2)&amp;IF(INDEX('5月'!$A$1:$E$301,ROW()-$B$17+2,3)="","","／"&amp;INDEX('5月'!$A$1:$E$301,ROW()-$B$17+2,3))</f>
        <v/>
      </c>
      <c r="C3205" s="57">
        <f>INDEX('5月'!$A$1:$E$301,ROW()-$B$17+2,4)</f>
        <v>0</v>
      </c>
      <c r="D3205" s="64">
        <f>INDEX('5月'!$A$1:$E$301,ROW()-$B$17+2,5)</f>
        <v>0</v>
      </c>
      <c r="E3205" s="65">
        <f>DATE(設定・集計!$B$2,INT(A3205/100),A3205-INT(A3205/100)*100)</f>
        <v>43799</v>
      </c>
      <c r="F3205" t="str">
        <f t="shared" si="100"/>
        <v/>
      </c>
      <c r="G3205" t="str">
        <f t="shared" si="99"/>
        <v/>
      </c>
    </row>
    <row r="3206" spans="1:7">
      <c r="A3206" s="57">
        <f>INDEX('5月'!$A$1:$E$301,ROW()-$B$17+2,1)</f>
        <v>0</v>
      </c>
      <c r="B3206" s="55" t="str">
        <f>INDEX('5月'!$A$1:$E$301,ROW()-$B$17+2,2)&amp;IF(INDEX('5月'!$A$1:$E$301,ROW()-$B$17+2,3)="","","／"&amp;INDEX('5月'!$A$1:$E$301,ROW()-$B$17+2,3))</f>
        <v/>
      </c>
      <c r="C3206" s="57">
        <f>INDEX('5月'!$A$1:$E$301,ROW()-$B$17+2,4)</f>
        <v>0</v>
      </c>
      <c r="D3206" s="64">
        <f>INDEX('5月'!$A$1:$E$301,ROW()-$B$17+2,5)</f>
        <v>0</v>
      </c>
      <c r="E3206" s="65">
        <f>DATE(設定・集計!$B$2,INT(A3206/100),A3206-INT(A3206/100)*100)</f>
        <v>43799</v>
      </c>
      <c r="F3206" t="str">
        <f t="shared" si="100"/>
        <v/>
      </c>
      <c r="G3206" t="str">
        <f t="shared" si="99"/>
        <v/>
      </c>
    </row>
    <row r="3207" spans="1:7">
      <c r="A3207" s="57">
        <f>INDEX('5月'!$A$1:$E$301,ROW()-$B$17+2,1)</f>
        <v>0</v>
      </c>
      <c r="B3207" s="55" t="str">
        <f>INDEX('5月'!$A$1:$E$301,ROW()-$B$17+2,2)&amp;IF(INDEX('5月'!$A$1:$E$301,ROW()-$B$17+2,3)="","","／"&amp;INDEX('5月'!$A$1:$E$301,ROW()-$B$17+2,3))</f>
        <v/>
      </c>
      <c r="C3207" s="57">
        <f>INDEX('5月'!$A$1:$E$301,ROW()-$B$17+2,4)</f>
        <v>0</v>
      </c>
      <c r="D3207" s="64">
        <f>INDEX('5月'!$A$1:$E$301,ROW()-$B$17+2,5)</f>
        <v>0</v>
      </c>
      <c r="E3207" s="65">
        <f>DATE(設定・集計!$B$2,INT(A3207/100),A3207-INT(A3207/100)*100)</f>
        <v>43799</v>
      </c>
      <c r="F3207" t="str">
        <f t="shared" si="100"/>
        <v/>
      </c>
      <c r="G3207" t="str">
        <f t="shared" si="99"/>
        <v/>
      </c>
    </row>
    <row r="3208" spans="1:7">
      <c r="A3208" s="57">
        <f>INDEX('5月'!$A$1:$E$301,ROW()-$B$17+2,1)</f>
        <v>0</v>
      </c>
      <c r="B3208" s="55" t="str">
        <f>INDEX('5月'!$A$1:$E$301,ROW()-$B$17+2,2)&amp;IF(INDEX('5月'!$A$1:$E$301,ROW()-$B$17+2,3)="","","／"&amp;INDEX('5月'!$A$1:$E$301,ROW()-$B$17+2,3))</f>
        <v/>
      </c>
      <c r="C3208" s="57">
        <f>INDEX('5月'!$A$1:$E$301,ROW()-$B$17+2,4)</f>
        <v>0</v>
      </c>
      <c r="D3208" s="64">
        <f>INDEX('5月'!$A$1:$E$301,ROW()-$B$17+2,5)</f>
        <v>0</v>
      </c>
      <c r="E3208" s="65">
        <f>DATE(設定・集計!$B$2,INT(A3208/100),A3208-INT(A3208/100)*100)</f>
        <v>43799</v>
      </c>
      <c r="F3208" t="str">
        <f t="shared" si="100"/>
        <v/>
      </c>
      <c r="G3208" t="str">
        <f t="shared" si="99"/>
        <v/>
      </c>
    </row>
    <row r="3209" spans="1:7">
      <c r="A3209" s="57">
        <f>INDEX('5月'!$A$1:$E$301,ROW()-$B$17+2,1)</f>
        <v>0</v>
      </c>
      <c r="B3209" s="55" t="str">
        <f>INDEX('5月'!$A$1:$E$301,ROW()-$B$17+2,2)&amp;IF(INDEX('5月'!$A$1:$E$301,ROW()-$B$17+2,3)="","","／"&amp;INDEX('5月'!$A$1:$E$301,ROW()-$B$17+2,3))</f>
        <v/>
      </c>
      <c r="C3209" s="57">
        <f>INDEX('5月'!$A$1:$E$301,ROW()-$B$17+2,4)</f>
        <v>0</v>
      </c>
      <c r="D3209" s="64">
        <f>INDEX('5月'!$A$1:$E$301,ROW()-$B$17+2,5)</f>
        <v>0</v>
      </c>
      <c r="E3209" s="65">
        <f>DATE(設定・集計!$B$2,INT(A3209/100),A3209-INT(A3209/100)*100)</f>
        <v>43799</v>
      </c>
      <c r="F3209" t="str">
        <f t="shared" si="100"/>
        <v/>
      </c>
      <c r="G3209" t="str">
        <f t="shared" si="99"/>
        <v/>
      </c>
    </row>
    <row r="3210" spans="1:7">
      <c r="A3210" s="57">
        <f>INDEX('5月'!$A$1:$E$301,ROW()-$B$17+2,1)</f>
        <v>0</v>
      </c>
      <c r="B3210" s="55" t="str">
        <f>INDEX('5月'!$A$1:$E$301,ROW()-$B$17+2,2)&amp;IF(INDEX('5月'!$A$1:$E$301,ROW()-$B$17+2,3)="","","／"&amp;INDEX('5月'!$A$1:$E$301,ROW()-$B$17+2,3))</f>
        <v/>
      </c>
      <c r="C3210" s="57">
        <f>INDEX('5月'!$A$1:$E$301,ROW()-$B$17+2,4)</f>
        <v>0</v>
      </c>
      <c r="D3210" s="64">
        <f>INDEX('5月'!$A$1:$E$301,ROW()-$B$17+2,5)</f>
        <v>0</v>
      </c>
      <c r="E3210" s="65">
        <f>DATE(設定・集計!$B$2,INT(A3210/100),A3210-INT(A3210/100)*100)</f>
        <v>43799</v>
      </c>
      <c r="F3210" t="str">
        <f t="shared" si="100"/>
        <v/>
      </c>
      <c r="G3210" t="str">
        <f t="shared" si="99"/>
        <v/>
      </c>
    </row>
    <row r="3211" spans="1:7">
      <c r="A3211" s="57">
        <f>INDEX('5月'!$A$1:$E$301,ROW()-$B$17+2,1)</f>
        <v>0</v>
      </c>
      <c r="B3211" s="55" t="str">
        <f>INDEX('5月'!$A$1:$E$301,ROW()-$B$17+2,2)&amp;IF(INDEX('5月'!$A$1:$E$301,ROW()-$B$17+2,3)="","","／"&amp;INDEX('5月'!$A$1:$E$301,ROW()-$B$17+2,3))</f>
        <v/>
      </c>
      <c r="C3211" s="57">
        <f>INDEX('5月'!$A$1:$E$301,ROW()-$B$17+2,4)</f>
        <v>0</v>
      </c>
      <c r="D3211" s="64">
        <f>INDEX('5月'!$A$1:$E$301,ROW()-$B$17+2,5)</f>
        <v>0</v>
      </c>
      <c r="E3211" s="65">
        <f>DATE(設定・集計!$B$2,INT(A3211/100),A3211-INT(A3211/100)*100)</f>
        <v>43799</v>
      </c>
      <c r="F3211" t="str">
        <f t="shared" si="100"/>
        <v/>
      </c>
      <c r="G3211" t="str">
        <f t="shared" si="99"/>
        <v/>
      </c>
    </row>
    <row r="3212" spans="1:7">
      <c r="A3212" s="57">
        <f>INDEX('5月'!$A$1:$E$301,ROW()-$B$17+2,1)</f>
        <v>0</v>
      </c>
      <c r="B3212" s="55" t="str">
        <f>INDEX('5月'!$A$1:$E$301,ROW()-$B$17+2,2)&amp;IF(INDEX('5月'!$A$1:$E$301,ROW()-$B$17+2,3)="","","／"&amp;INDEX('5月'!$A$1:$E$301,ROW()-$B$17+2,3))</f>
        <v/>
      </c>
      <c r="C3212" s="57">
        <f>INDEX('5月'!$A$1:$E$301,ROW()-$B$17+2,4)</f>
        <v>0</v>
      </c>
      <c r="D3212" s="64">
        <f>INDEX('5月'!$A$1:$E$301,ROW()-$B$17+2,5)</f>
        <v>0</v>
      </c>
      <c r="E3212" s="65">
        <f>DATE(設定・集計!$B$2,INT(A3212/100),A3212-INT(A3212/100)*100)</f>
        <v>43799</v>
      </c>
      <c r="F3212" t="str">
        <f t="shared" si="100"/>
        <v/>
      </c>
      <c r="G3212" t="str">
        <f t="shared" si="99"/>
        <v/>
      </c>
    </row>
    <row r="3213" spans="1:7">
      <c r="A3213" s="57">
        <f>INDEX('5月'!$A$1:$E$301,ROW()-$B$17+2,1)</f>
        <v>0</v>
      </c>
      <c r="B3213" s="55" t="str">
        <f>INDEX('5月'!$A$1:$E$301,ROW()-$B$17+2,2)&amp;IF(INDEX('5月'!$A$1:$E$301,ROW()-$B$17+2,3)="","","／"&amp;INDEX('5月'!$A$1:$E$301,ROW()-$B$17+2,3))</f>
        <v/>
      </c>
      <c r="C3213" s="57">
        <f>INDEX('5月'!$A$1:$E$301,ROW()-$B$17+2,4)</f>
        <v>0</v>
      </c>
      <c r="D3213" s="64">
        <f>INDEX('5月'!$A$1:$E$301,ROW()-$B$17+2,5)</f>
        <v>0</v>
      </c>
      <c r="E3213" s="65">
        <f>DATE(設定・集計!$B$2,INT(A3213/100),A3213-INT(A3213/100)*100)</f>
        <v>43799</v>
      </c>
      <c r="F3213" t="str">
        <f t="shared" si="100"/>
        <v/>
      </c>
      <c r="G3213" t="str">
        <f t="shared" si="99"/>
        <v/>
      </c>
    </row>
    <row r="3214" spans="1:7">
      <c r="A3214" s="57">
        <f>INDEX('5月'!$A$1:$E$301,ROW()-$B$17+2,1)</f>
        <v>0</v>
      </c>
      <c r="B3214" s="55" t="str">
        <f>INDEX('5月'!$A$1:$E$301,ROW()-$B$17+2,2)&amp;IF(INDEX('5月'!$A$1:$E$301,ROW()-$B$17+2,3)="","","／"&amp;INDEX('5月'!$A$1:$E$301,ROW()-$B$17+2,3))</f>
        <v/>
      </c>
      <c r="C3214" s="57">
        <f>INDEX('5月'!$A$1:$E$301,ROW()-$B$17+2,4)</f>
        <v>0</v>
      </c>
      <c r="D3214" s="64">
        <f>INDEX('5月'!$A$1:$E$301,ROW()-$B$17+2,5)</f>
        <v>0</v>
      </c>
      <c r="E3214" s="65">
        <f>DATE(設定・集計!$B$2,INT(A3214/100),A3214-INT(A3214/100)*100)</f>
        <v>43799</v>
      </c>
      <c r="F3214" t="str">
        <f t="shared" si="100"/>
        <v/>
      </c>
      <c r="G3214" t="str">
        <f t="shared" si="99"/>
        <v/>
      </c>
    </row>
    <row r="3215" spans="1:7">
      <c r="A3215" s="57">
        <f>INDEX('5月'!$A$1:$E$301,ROW()-$B$17+2,1)</f>
        <v>0</v>
      </c>
      <c r="B3215" s="55" t="str">
        <f>INDEX('5月'!$A$1:$E$301,ROW()-$B$17+2,2)&amp;IF(INDEX('5月'!$A$1:$E$301,ROW()-$B$17+2,3)="","","／"&amp;INDEX('5月'!$A$1:$E$301,ROW()-$B$17+2,3))</f>
        <v/>
      </c>
      <c r="C3215" s="57">
        <f>INDEX('5月'!$A$1:$E$301,ROW()-$B$17+2,4)</f>
        <v>0</v>
      </c>
      <c r="D3215" s="64">
        <f>INDEX('5月'!$A$1:$E$301,ROW()-$B$17+2,5)</f>
        <v>0</v>
      </c>
      <c r="E3215" s="65">
        <f>DATE(設定・集計!$B$2,INT(A3215/100),A3215-INT(A3215/100)*100)</f>
        <v>43799</v>
      </c>
      <c r="F3215" t="str">
        <f t="shared" si="100"/>
        <v/>
      </c>
      <c r="G3215" t="str">
        <f t="shared" si="99"/>
        <v/>
      </c>
    </row>
    <row r="3216" spans="1:7">
      <c r="A3216" s="57">
        <f>INDEX('5月'!$A$1:$E$301,ROW()-$B$17+2,1)</f>
        <v>0</v>
      </c>
      <c r="B3216" s="55" t="str">
        <f>INDEX('5月'!$A$1:$E$301,ROW()-$B$17+2,2)&amp;IF(INDEX('5月'!$A$1:$E$301,ROW()-$B$17+2,3)="","","／"&amp;INDEX('5月'!$A$1:$E$301,ROW()-$B$17+2,3))</f>
        <v/>
      </c>
      <c r="C3216" s="57">
        <f>INDEX('5月'!$A$1:$E$301,ROW()-$B$17+2,4)</f>
        <v>0</v>
      </c>
      <c r="D3216" s="64">
        <f>INDEX('5月'!$A$1:$E$301,ROW()-$B$17+2,5)</f>
        <v>0</v>
      </c>
      <c r="E3216" s="65">
        <f>DATE(設定・集計!$B$2,INT(A3216/100),A3216-INT(A3216/100)*100)</f>
        <v>43799</v>
      </c>
      <c r="F3216" t="str">
        <f t="shared" si="100"/>
        <v/>
      </c>
      <c r="G3216" t="str">
        <f t="shared" si="99"/>
        <v/>
      </c>
    </row>
    <row r="3217" spans="1:7">
      <c r="A3217" s="57">
        <f>INDEX('5月'!$A$1:$E$301,ROW()-$B$17+2,1)</f>
        <v>0</v>
      </c>
      <c r="B3217" s="55" t="str">
        <f>INDEX('5月'!$A$1:$E$301,ROW()-$B$17+2,2)&amp;IF(INDEX('5月'!$A$1:$E$301,ROW()-$B$17+2,3)="","","／"&amp;INDEX('5月'!$A$1:$E$301,ROW()-$B$17+2,3))</f>
        <v/>
      </c>
      <c r="C3217" s="57">
        <f>INDEX('5月'!$A$1:$E$301,ROW()-$B$17+2,4)</f>
        <v>0</v>
      </c>
      <c r="D3217" s="64">
        <f>INDEX('5月'!$A$1:$E$301,ROW()-$B$17+2,5)</f>
        <v>0</v>
      </c>
      <c r="E3217" s="65">
        <f>DATE(設定・集計!$B$2,INT(A3217/100),A3217-INT(A3217/100)*100)</f>
        <v>43799</v>
      </c>
      <c r="F3217" t="str">
        <f t="shared" si="100"/>
        <v/>
      </c>
      <c r="G3217" t="str">
        <f t="shared" si="99"/>
        <v/>
      </c>
    </row>
    <row r="3218" spans="1:7">
      <c r="A3218" s="57">
        <f>INDEX('5月'!$A$1:$E$301,ROW()-$B$17+2,1)</f>
        <v>0</v>
      </c>
      <c r="B3218" s="55" t="str">
        <f>INDEX('5月'!$A$1:$E$301,ROW()-$B$17+2,2)&amp;IF(INDEX('5月'!$A$1:$E$301,ROW()-$B$17+2,3)="","","／"&amp;INDEX('5月'!$A$1:$E$301,ROW()-$B$17+2,3))</f>
        <v/>
      </c>
      <c r="C3218" s="57">
        <f>INDEX('5月'!$A$1:$E$301,ROW()-$B$17+2,4)</f>
        <v>0</v>
      </c>
      <c r="D3218" s="64">
        <f>INDEX('5月'!$A$1:$E$301,ROW()-$B$17+2,5)</f>
        <v>0</v>
      </c>
      <c r="E3218" s="65">
        <f>DATE(設定・集計!$B$2,INT(A3218/100),A3218-INT(A3218/100)*100)</f>
        <v>43799</v>
      </c>
      <c r="F3218" t="str">
        <f t="shared" si="100"/>
        <v/>
      </c>
      <c r="G3218" t="str">
        <f t="shared" si="99"/>
        <v/>
      </c>
    </row>
    <row r="3219" spans="1:7">
      <c r="A3219" s="57">
        <f>INDEX('5月'!$A$1:$E$301,ROW()-$B$17+2,1)</f>
        <v>0</v>
      </c>
      <c r="B3219" s="55" t="str">
        <f>INDEX('5月'!$A$1:$E$301,ROW()-$B$17+2,2)&amp;IF(INDEX('5月'!$A$1:$E$301,ROW()-$B$17+2,3)="","","／"&amp;INDEX('5月'!$A$1:$E$301,ROW()-$B$17+2,3))</f>
        <v/>
      </c>
      <c r="C3219" s="57">
        <f>INDEX('5月'!$A$1:$E$301,ROW()-$B$17+2,4)</f>
        <v>0</v>
      </c>
      <c r="D3219" s="64">
        <f>INDEX('5月'!$A$1:$E$301,ROW()-$B$17+2,5)</f>
        <v>0</v>
      </c>
      <c r="E3219" s="65">
        <f>DATE(設定・集計!$B$2,INT(A3219/100),A3219-INT(A3219/100)*100)</f>
        <v>43799</v>
      </c>
      <c r="F3219" t="str">
        <f t="shared" si="100"/>
        <v/>
      </c>
      <c r="G3219" t="str">
        <f t="shared" si="99"/>
        <v/>
      </c>
    </row>
    <row r="3220" spans="1:7">
      <c r="A3220" s="57">
        <f>INDEX('5月'!$A$1:$E$301,ROW()-$B$17+2,1)</f>
        <v>0</v>
      </c>
      <c r="B3220" s="55" t="str">
        <f>INDEX('5月'!$A$1:$E$301,ROW()-$B$17+2,2)&amp;IF(INDEX('5月'!$A$1:$E$301,ROW()-$B$17+2,3)="","","／"&amp;INDEX('5月'!$A$1:$E$301,ROW()-$B$17+2,3))</f>
        <v/>
      </c>
      <c r="C3220" s="57">
        <f>INDEX('5月'!$A$1:$E$301,ROW()-$B$17+2,4)</f>
        <v>0</v>
      </c>
      <c r="D3220" s="64">
        <f>INDEX('5月'!$A$1:$E$301,ROW()-$B$17+2,5)</f>
        <v>0</v>
      </c>
      <c r="E3220" s="65">
        <f>DATE(設定・集計!$B$2,INT(A3220/100),A3220-INT(A3220/100)*100)</f>
        <v>43799</v>
      </c>
      <c r="F3220" t="str">
        <f t="shared" si="100"/>
        <v/>
      </c>
      <c r="G3220" t="str">
        <f t="shared" si="99"/>
        <v/>
      </c>
    </row>
    <row r="3221" spans="1:7">
      <c r="A3221" s="57">
        <f>INDEX('5月'!$A$1:$E$301,ROW()-$B$17+2,1)</f>
        <v>0</v>
      </c>
      <c r="B3221" s="55" t="str">
        <f>INDEX('5月'!$A$1:$E$301,ROW()-$B$17+2,2)&amp;IF(INDEX('5月'!$A$1:$E$301,ROW()-$B$17+2,3)="","","／"&amp;INDEX('5月'!$A$1:$E$301,ROW()-$B$17+2,3))</f>
        <v/>
      </c>
      <c r="C3221" s="57">
        <f>INDEX('5月'!$A$1:$E$301,ROW()-$B$17+2,4)</f>
        <v>0</v>
      </c>
      <c r="D3221" s="64">
        <f>INDEX('5月'!$A$1:$E$301,ROW()-$B$17+2,5)</f>
        <v>0</v>
      </c>
      <c r="E3221" s="65">
        <f>DATE(設定・集計!$B$2,INT(A3221/100),A3221-INT(A3221/100)*100)</f>
        <v>43799</v>
      </c>
      <c r="F3221" t="str">
        <f t="shared" si="100"/>
        <v/>
      </c>
      <c r="G3221" t="str">
        <f t="shared" si="99"/>
        <v/>
      </c>
    </row>
    <row r="3222" spans="1:7">
      <c r="A3222" s="57">
        <f>INDEX('5月'!$A$1:$E$301,ROW()-$B$17+2,1)</f>
        <v>0</v>
      </c>
      <c r="B3222" s="55" t="str">
        <f>INDEX('5月'!$A$1:$E$301,ROW()-$B$17+2,2)&amp;IF(INDEX('5月'!$A$1:$E$301,ROW()-$B$17+2,3)="","","／"&amp;INDEX('5月'!$A$1:$E$301,ROW()-$B$17+2,3))</f>
        <v/>
      </c>
      <c r="C3222" s="57">
        <f>INDEX('5月'!$A$1:$E$301,ROW()-$B$17+2,4)</f>
        <v>0</v>
      </c>
      <c r="D3222" s="64">
        <f>INDEX('5月'!$A$1:$E$301,ROW()-$B$17+2,5)</f>
        <v>0</v>
      </c>
      <c r="E3222" s="65">
        <f>DATE(設定・集計!$B$2,INT(A3222/100),A3222-INT(A3222/100)*100)</f>
        <v>43799</v>
      </c>
      <c r="F3222" t="str">
        <f t="shared" si="100"/>
        <v/>
      </c>
      <c r="G3222" t="str">
        <f t="shared" si="99"/>
        <v/>
      </c>
    </row>
    <row r="3223" spans="1:7">
      <c r="A3223" s="57">
        <f>INDEX('5月'!$A$1:$E$301,ROW()-$B$17+2,1)</f>
        <v>0</v>
      </c>
      <c r="B3223" s="55" t="str">
        <f>INDEX('5月'!$A$1:$E$301,ROW()-$B$17+2,2)&amp;IF(INDEX('5月'!$A$1:$E$301,ROW()-$B$17+2,3)="","","／"&amp;INDEX('5月'!$A$1:$E$301,ROW()-$B$17+2,3))</f>
        <v/>
      </c>
      <c r="C3223" s="57">
        <f>INDEX('5月'!$A$1:$E$301,ROW()-$B$17+2,4)</f>
        <v>0</v>
      </c>
      <c r="D3223" s="64">
        <f>INDEX('5月'!$A$1:$E$301,ROW()-$B$17+2,5)</f>
        <v>0</v>
      </c>
      <c r="E3223" s="65">
        <f>DATE(設定・集計!$B$2,INT(A3223/100),A3223-INT(A3223/100)*100)</f>
        <v>43799</v>
      </c>
      <c r="F3223" t="str">
        <f t="shared" si="100"/>
        <v/>
      </c>
      <c r="G3223" t="str">
        <f t="shared" si="99"/>
        <v/>
      </c>
    </row>
    <row r="3224" spans="1:7">
      <c r="A3224" s="57">
        <f>INDEX('5月'!$A$1:$E$301,ROW()-$B$17+2,1)</f>
        <v>0</v>
      </c>
      <c r="B3224" s="55" t="str">
        <f>INDEX('5月'!$A$1:$E$301,ROW()-$B$17+2,2)&amp;IF(INDEX('5月'!$A$1:$E$301,ROW()-$B$17+2,3)="","","／"&amp;INDEX('5月'!$A$1:$E$301,ROW()-$B$17+2,3))</f>
        <v/>
      </c>
      <c r="C3224" s="57">
        <f>INDEX('5月'!$A$1:$E$301,ROW()-$B$17+2,4)</f>
        <v>0</v>
      </c>
      <c r="D3224" s="64">
        <f>INDEX('5月'!$A$1:$E$301,ROW()-$B$17+2,5)</f>
        <v>0</v>
      </c>
      <c r="E3224" s="65">
        <f>DATE(設定・集計!$B$2,INT(A3224/100),A3224-INT(A3224/100)*100)</f>
        <v>43799</v>
      </c>
      <c r="F3224" t="str">
        <f t="shared" si="100"/>
        <v/>
      </c>
      <c r="G3224" t="str">
        <f t="shared" si="99"/>
        <v/>
      </c>
    </row>
    <row r="3225" spans="1:7">
      <c r="A3225" s="57">
        <f>INDEX('5月'!$A$1:$E$301,ROW()-$B$17+2,1)</f>
        <v>0</v>
      </c>
      <c r="B3225" s="55" t="str">
        <f>INDEX('5月'!$A$1:$E$301,ROW()-$B$17+2,2)&amp;IF(INDEX('5月'!$A$1:$E$301,ROW()-$B$17+2,3)="","","／"&amp;INDEX('5月'!$A$1:$E$301,ROW()-$B$17+2,3))</f>
        <v/>
      </c>
      <c r="C3225" s="57">
        <f>INDEX('5月'!$A$1:$E$301,ROW()-$B$17+2,4)</f>
        <v>0</v>
      </c>
      <c r="D3225" s="64">
        <f>INDEX('5月'!$A$1:$E$301,ROW()-$B$17+2,5)</f>
        <v>0</v>
      </c>
      <c r="E3225" s="65">
        <f>DATE(設定・集計!$B$2,INT(A3225/100),A3225-INT(A3225/100)*100)</f>
        <v>43799</v>
      </c>
      <c r="F3225" t="str">
        <f t="shared" si="100"/>
        <v/>
      </c>
      <c r="G3225" t="str">
        <f t="shared" si="99"/>
        <v/>
      </c>
    </row>
    <row r="3226" spans="1:7">
      <c r="A3226" s="57">
        <f>INDEX('5月'!$A$1:$E$301,ROW()-$B$17+2,1)</f>
        <v>0</v>
      </c>
      <c r="B3226" s="55" t="str">
        <f>INDEX('5月'!$A$1:$E$301,ROW()-$B$17+2,2)&amp;IF(INDEX('5月'!$A$1:$E$301,ROW()-$B$17+2,3)="","","／"&amp;INDEX('5月'!$A$1:$E$301,ROW()-$B$17+2,3))</f>
        <v/>
      </c>
      <c r="C3226" s="57">
        <f>INDEX('5月'!$A$1:$E$301,ROW()-$B$17+2,4)</f>
        <v>0</v>
      </c>
      <c r="D3226" s="64">
        <f>INDEX('5月'!$A$1:$E$301,ROW()-$B$17+2,5)</f>
        <v>0</v>
      </c>
      <c r="E3226" s="65">
        <f>DATE(設定・集計!$B$2,INT(A3226/100),A3226-INT(A3226/100)*100)</f>
        <v>43799</v>
      </c>
      <c r="F3226" t="str">
        <f t="shared" si="100"/>
        <v/>
      </c>
      <c r="G3226" t="str">
        <f t="shared" si="99"/>
        <v/>
      </c>
    </row>
    <row r="3227" spans="1:7">
      <c r="A3227" s="57">
        <f>INDEX('5月'!$A$1:$E$301,ROW()-$B$17+2,1)</f>
        <v>0</v>
      </c>
      <c r="B3227" s="55" t="str">
        <f>INDEX('5月'!$A$1:$E$301,ROW()-$B$17+2,2)&amp;IF(INDEX('5月'!$A$1:$E$301,ROW()-$B$17+2,3)="","","／"&amp;INDEX('5月'!$A$1:$E$301,ROW()-$B$17+2,3))</f>
        <v/>
      </c>
      <c r="C3227" s="57">
        <f>INDEX('5月'!$A$1:$E$301,ROW()-$B$17+2,4)</f>
        <v>0</v>
      </c>
      <c r="D3227" s="64">
        <f>INDEX('5月'!$A$1:$E$301,ROW()-$B$17+2,5)</f>
        <v>0</v>
      </c>
      <c r="E3227" s="65">
        <f>DATE(設定・集計!$B$2,INT(A3227/100),A3227-INT(A3227/100)*100)</f>
        <v>43799</v>
      </c>
      <c r="F3227" t="str">
        <f t="shared" si="100"/>
        <v/>
      </c>
      <c r="G3227" t="str">
        <f t="shared" si="99"/>
        <v/>
      </c>
    </row>
    <row r="3228" spans="1:7">
      <c r="A3228" s="57">
        <f>INDEX('5月'!$A$1:$E$301,ROW()-$B$17+2,1)</f>
        <v>0</v>
      </c>
      <c r="B3228" s="55" t="str">
        <f>INDEX('5月'!$A$1:$E$301,ROW()-$B$17+2,2)&amp;IF(INDEX('5月'!$A$1:$E$301,ROW()-$B$17+2,3)="","","／"&amp;INDEX('5月'!$A$1:$E$301,ROW()-$B$17+2,3))</f>
        <v/>
      </c>
      <c r="C3228" s="57">
        <f>INDEX('5月'!$A$1:$E$301,ROW()-$B$17+2,4)</f>
        <v>0</v>
      </c>
      <c r="D3228" s="64">
        <f>INDEX('5月'!$A$1:$E$301,ROW()-$B$17+2,5)</f>
        <v>0</v>
      </c>
      <c r="E3228" s="65">
        <f>DATE(設定・集計!$B$2,INT(A3228/100),A3228-INT(A3228/100)*100)</f>
        <v>43799</v>
      </c>
      <c r="F3228" t="str">
        <f t="shared" si="100"/>
        <v/>
      </c>
      <c r="G3228" t="str">
        <f t="shared" si="99"/>
        <v/>
      </c>
    </row>
    <row r="3229" spans="1:7">
      <c r="A3229" s="57">
        <f>INDEX('5月'!$A$1:$E$301,ROW()-$B$17+2,1)</f>
        <v>0</v>
      </c>
      <c r="B3229" s="55" t="str">
        <f>INDEX('5月'!$A$1:$E$301,ROW()-$B$17+2,2)&amp;IF(INDEX('5月'!$A$1:$E$301,ROW()-$B$17+2,3)="","","／"&amp;INDEX('5月'!$A$1:$E$301,ROW()-$B$17+2,3))</f>
        <v/>
      </c>
      <c r="C3229" s="57">
        <f>INDEX('5月'!$A$1:$E$301,ROW()-$B$17+2,4)</f>
        <v>0</v>
      </c>
      <c r="D3229" s="64">
        <f>INDEX('5月'!$A$1:$E$301,ROW()-$B$17+2,5)</f>
        <v>0</v>
      </c>
      <c r="E3229" s="65">
        <f>DATE(設定・集計!$B$2,INT(A3229/100),A3229-INT(A3229/100)*100)</f>
        <v>43799</v>
      </c>
      <c r="F3229" t="str">
        <f t="shared" si="100"/>
        <v/>
      </c>
      <c r="G3229" t="str">
        <f t="shared" si="99"/>
        <v/>
      </c>
    </row>
    <row r="3230" spans="1:7">
      <c r="A3230" s="57">
        <f>INDEX('5月'!$A$1:$E$301,ROW()-$B$17+2,1)</f>
        <v>0</v>
      </c>
      <c r="B3230" s="55" t="str">
        <f>INDEX('5月'!$A$1:$E$301,ROW()-$B$17+2,2)&amp;IF(INDEX('5月'!$A$1:$E$301,ROW()-$B$17+2,3)="","","／"&amp;INDEX('5月'!$A$1:$E$301,ROW()-$B$17+2,3))</f>
        <v/>
      </c>
      <c r="C3230" s="57">
        <f>INDEX('5月'!$A$1:$E$301,ROW()-$B$17+2,4)</f>
        <v>0</v>
      </c>
      <c r="D3230" s="64">
        <f>INDEX('5月'!$A$1:$E$301,ROW()-$B$17+2,5)</f>
        <v>0</v>
      </c>
      <c r="E3230" s="65">
        <f>DATE(設定・集計!$B$2,INT(A3230/100),A3230-INT(A3230/100)*100)</f>
        <v>43799</v>
      </c>
      <c r="F3230" t="str">
        <f t="shared" si="100"/>
        <v/>
      </c>
      <c r="G3230" t="str">
        <f t="shared" si="99"/>
        <v/>
      </c>
    </row>
    <row r="3231" spans="1:7">
      <c r="A3231" s="57">
        <f>INDEX('5月'!$A$1:$E$301,ROW()-$B$17+2,1)</f>
        <v>0</v>
      </c>
      <c r="B3231" s="55" t="str">
        <f>INDEX('5月'!$A$1:$E$301,ROW()-$B$17+2,2)&amp;IF(INDEX('5月'!$A$1:$E$301,ROW()-$B$17+2,3)="","","／"&amp;INDEX('5月'!$A$1:$E$301,ROW()-$B$17+2,3))</f>
        <v/>
      </c>
      <c r="C3231" s="57">
        <f>INDEX('5月'!$A$1:$E$301,ROW()-$B$17+2,4)</f>
        <v>0</v>
      </c>
      <c r="D3231" s="64">
        <f>INDEX('5月'!$A$1:$E$301,ROW()-$B$17+2,5)</f>
        <v>0</v>
      </c>
      <c r="E3231" s="65">
        <f>DATE(設定・集計!$B$2,INT(A3231/100),A3231-INT(A3231/100)*100)</f>
        <v>43799</v>
      </c>
      <c r="F3231" t="str">
        <f t="shared" si="100"/>
        <v/>
      </c>
      <c r="G3231" t="str">
        <f t="shared" si="99"/>
        <v/>
      </c>
    </row>
    <row r="3232" spans="1:7">
      <c r="A3232" s="57">
        <f>INDEX('5月'!$A$1:$E$301,ROW()-$B$17+2,1)</f>
        <v>0</v>
      </c>
      <c r="B3232" s="55" t="str">
        <f>INDEX('5月'!$A$1:$E$301,ROW()-$B$17+2,2)&amp;IF(INDEX('5月'!$A$1:$E$301,ROW()-$B$17+2,3)="","","／"&amp;INDEX('5月'!$A$1:$E$301,ROW()-$B$17+2,3))</f>
        <v/>
      </c>
      <c r="C3232" s="57">
        <f>INDEX('5月'!$A$1:$E$301,ROW()-$B$17+2,4)</f>
        <v>0</v>
      </c>
      <c r="D3232" s="64">
        <f>INDEX('5月'!$A$1:$E$301,ROW()-$B$17+2,5)</f>
        <v>0</v>
      </c>
      <c r="E3232" s="65">
        <f>DATE(設定・集計!$B$2,INT(A3232/100),A3232-INT(A3232/100)*100)</f>
        <v>43799</v>
      </c>
      <c r="F3232" t="str">
        <f t="shared" si="100"/>
        <v/>
      </c>
      <c r="G3232" t="str">
        <f t="shared" si="99"/>
        <v/>
      </c>
    </row>
    <row r="3233" spans="1:7">
      <c r="A3233" s="57">
        <f>INDEX('5月'!$A$1:$E$301,ROW()-$B$17+2,1)</f>
        <v>0</v>
      </c>
      <c r="B3233" s="55" t="str">
        <f>INDEX('5月'!$A$1:$E$301,ROW()-$B$17+2,2)&amp;IF(INDEX('5月'!$A$1:$E$301,ROW()-$B$17+2,3)="","","／"&amp;INDEX('5月'!$A$1:$E$301,ROW()-$B$17+2,3))</f>
        <v/>
      </c>
      <c r="C3233" s="57">
        <f>INDEX('5月'!$A$1:$E$301,ROW()-$B$17+2,4)</f>
        <v>0</v>
      </c>
      <c r="D3233" s="64">
        <f>INDEX('5月'!$A$1:$E$301,ROW()-$B$17+2,5)</f>
        <v>0</v>
      </c>
      <c r="E3233" s="65">
        <f>DATE(設定・集計!$B$2,INT(A3233/100),A3233-INT(A3233/100)*100)</f>
        <v>43799</v>
      </c>
      <c r="F3233" t="str">
        <f t="shared" si="100"/>
        <v/>
      </c>
      <c r="G3233" t="str">
        <f t="shared" si="99"/>
        <v/>
      </c>
    </row>
    <row r="3234" spans="1:7">
      <c r="A3234" s="57">
        <f>INDEX('5月'!$A$1:$E$301,ROW()-$B$17+2,1)</f>
        <v>0</v>
      </c>
      <c r="B3234" s="55" t="str">
        <f>INDEX('5月'!$A$1:$E$301,ROW()-$B$17+2,2)&amp;IF(INDEX('5月'!$A$1:$E$301,ROW()-$B$17+2,3)="","","／"&amp;INDEX('5月'!$A$1:$E$301,ROW()-$B$17+2,3))</f>
        <v/>
      </c>
      <c r="C3234" s="57">
        <f>INDEX('5月'!$A$1:$E$301,ROW()-$B$17+2,4)</f>
        <v>0</v>
      </c>
      <c r="D3234" s="64">
        <f>INDEX('5月'!$A$1:$E$301,ROW()-$B$17+2,5)</f>
        <v>0</v>
      </c>
      <c r="E3234" s="65">
        <f>DATE(設定・集計!$B$2,INT(A3234/100),A3234-INT(A3234/100)*100)</f>
        <v>43799</v>
      </c>
      <c r="F3234" t="str">
        <f t="shared" si="100"/>
        <v/>
      </c>
      <c r="G3234" t="str">
        <f t="shared" si="99"/>
        <v/>
      </c>
    </row>
    <row r="3235" spans="1:7">
      <c r="A3235" s="57">
        <f>INDEX('5月'!$A$1:$E$301,ROW()-$B$17+2,1)</f>
        <v>0</v>
      </c>
      <c r="B3235" s="55" t="str">
        <f>INDEX('5月'!$A$1:$E$301,ROW()-$B$17+2,2)&amp;IF(INDEX('5月'!$A$1:$E$301,ROW()-$B$17+2,3)="","","／"&amp;INDEX('5月'!$A$1:$E$301,ROW()-$B$17+2,3))</f>
        <v/>
      </c>
      <c r="C3235" s="57">
        <f>INDEX('5月'!$A$1:$E$301,ROW()-$B$17+2,4)</f>
        <v>0</v>
      </c>
      <c r="D3235" s="64">
        <f>INDEX('5月'!$A$1:$E$301,ROW()-$B$17+2,5)</f>
        <v>0</v>
      </c>
      <c r="E3235" s="65">
        <f>DATE(設定・集計!$B$2,INT(A3235/100),A3235-INT(A3235/100)*100)</f>
        <v>43799</v>
      </c>
      <c r="F3235" t="str">
        <f t="shared" si="100"/>
        <v/>
      </c>
      <c r="G3235" t="str">
        <f t="shared" si="99"/>
        <v/>
      </c>
    </row>
    <row r="3236" spans="1:7">
      <c r="A3236" s="57">
        <f>INDEX('5月'!$A$1:$E$301,ROW()-$B$17+2,1)</f>
        <v>0</v>
      </c>
      <c r="B3236" s="55" t="str">
        <f>INDEX('5月'!$A$1:$E$301,ROW()-$B$17+2,2)&amp;IF(INDEX('5月'!$A$1:$E$301,ROW()-$B$17+2,3)="","","／"&amp;INDEX('5月'!$A$1:$E$301,ROW()-$B$17+2,3))</f>
        <v/>
      </c>
      <c r="C3236" s="57">
        <f>INDEX('5月'!$A$1:$E$301,ROW()-$B$17+2,4)</f>
        <v>0</v>
      </c>
      <c r="D3236" s="64">
        <f>INDEX('5月'!$A$1:$E$301,ROW()-$B$17+2,5)</f>
        <v>0</v>
      </c>
      <c r="E3236" s="65">
        <f>DATE(設定・集計!$B$2,INT(A3236/100),A3236-INT(A3236/100)*100)</f>
        <v>43799</v>
      </c>
      <c r="F3236" t="str">
        <f t="shared" si="100"/>
        <v/>
      </c>
      <c r="G3236" t="str">
        <f t="shared" si="99"/>
        <v/>
      </c>
    </row>
    <row r="3237" spans="1:7">
      <c r="A3237" s="57">
        <f>INDEX('5月'!$A$1:$E$301,ROW()-$B$17+2,1)</f>
        <v>0</v>
      </c>
      <c r="B3237" s="55" t="str">
        <f>INDEX('5月'!$A$1:$E$301,ROW()-$B$17+2,2)&amp;IF(INDEX('5月'!$A$1:$E$301,ROW()-$B$17+2,3)="","","／"&amp;INDEX('5月'!$A$1:$E$301,ROW()-$B$17+2,3))</f>
        <v/>
      </c>
      <c r="C3237" s="57">
        <f>INDEX('5月'!$A$1:$E$301,ROW()-$B$17+2,4)</f>
        <v>0</v>
      </c>
      <c r="D3237" s="64">
        <f>INDEX('5月'!$A$1:$E$301,ROW()-$B$17+2,5)</f>
        <v>0</v>
      </c>
      <c r="E3237" s="65">
        <f>DATE(設定・集計!$B$2,INT(A3237/100),A3237-INT(A3237/100)*100)</f>
        <v>43799</v>
      </c>
      <c r="F3237" t="str">
        <f t="shared" si="100"/>
        <v/>
      </c>
      <c r="G3237" t="str">
        <f t="shared" si="99"/>
        <v/>
      </c>
    </row>
    <row r="3238" spans="1:7">
      <c r="A3238" s="57">
        <f>INDEX('5月'!$A$1:$E$301,ROW()-$B$17+2,1)</f>
        <v>0</v>
      </c>
      <c r="B3238" s="55" t="str">
        <f>INDEX('5月'!$A$1:$E$301,ROW()-$B$17+2,2)&amp;IF(INDEX('5月'!$A$1:$E$301,ROW()-$B$17+2,3)="","","／"&amp;INDEX('5月'!$A$1:$E$301,ROW()-$B$17+2,3))</f>
        <v/>
      </c>
      <c r="C3238" s="57">
        <f>INDEX('5月'!$A$1:$E$301,ROW()-$B$17+2,4)</f>
        <v>0</v>
      </c>
      <c r="D3238" s="64">
        <f>INDEX('5月'!$A$1:$E$301,ROW()-$B$17+2,5)</f>
        <v>0</v>
      </c>
      <c r="E3238" s="65">
        <f>DATE(設定・集計!$B$2,INT(A3238/100),A3238-INT(A3238/100)*100)</f>
        <v>43799</v>
      </c>
      <c r="F3238" t="str">
        <f t="shared" si="100"/>
        <v/>
      </c>
      <c r="G3238" t="str">
        <f t="shared" si="99"/>
        <v/>
      </c>
    </row>
    <row r="3239" spans="1:7">
      <c r="A3239" s="57">
        <f>INDEX('5月'!$A$1:$E$301,ROW()-$B$17+2,1)</f>
        <v>0</v>
      </c>
      <c r="B3239" s="55" t="str">
        <f>INDEX('5月'!$A$1:$E$301,ROW()-$B$17+2,2)&amp;IF(INDEX('5月'!$A$1:$E$301,ROW()-$B$17+2,3)="","","／"&amp;INDEX('5月'!$A$1:$E$301,ROW()-$B$17+2,3))</f>
        <v/>
      </c>
      <c r="C3239" s="57">
        <f>INDEX('5月'!$A$1:$E$301,ROW()-$B$17+2,4)</f>
        <v>0</v>
      </c>
      <c r="D3239" s="64">
        <f>INDEX('5月'!$A$1:$E$301,ROW()-$B$17+2,5)</f>
        <v>0</v>
      </c>
      <c r="E3239" s="65">
        <f>DATE(設定・集計!$B$2,INT(A3239/100),A3239-INT(A3239/100)*100)</f>
        <v>43799</v>
      </c>
      <c r="F3239" t="str">
        <f t="shared" si="100"/>
        <v/>
      </c>
      <c r="G3239" t="str">
        <f t="shared" si="99"/>
        <v/>
      </c>
    </row>
    <row r="3240" spans="1:7">
      <c r="A3240" s="57">
        <f>INDEX('5月'!$A$1:$E$301,ROW()-$B$17+2,1)</f>
        <v>0</v>
      </c>
      <c r="B3240" s="55" t="str">
        <f>INDEX('5月'!$A$1:$E$301,ROW()-$B$17+2,2)&amp;IF(INDEX('5月'!$A$1:$E$301,ROW()-$B$17+2,3)="","","／"&amp;INDEX('5月'!$A$1:$E$301,ROW()-$B$17+2,3))</f>
        <v/>
      </c>
      <c r="C3240" s="57">
        <f>INDEX('5月'!$A$1:$E$301,ROW()-$B$17+2,4)</f>
        <v>0</v>
      </c>
      <c r="D3240" s="64">
        <f>INDEX('5月'!$A$1:$E$301,ROW()-$B$17+2,5)</f>
        <v>0</v>
      </c>
      <c r="E3240" s="65">
        <f>DATE(設定・集計!$B$2,INT(A3240/100),A3240-INT(A3240/100)*100)</f>
        <v>43799</v>
      </c>
      <c r="F3240" t="str">
        <f t="shared" si="100"/>
        <v/>
      </c>
      <c r="G3240" t="str">
        <f t="shared" si="99"/>
        <v/>
      </c>
    </row>
    <row r="3241" spans="1:7">
      <c r="A3241" s="57">
        <f>INDEX('5月'!$A$1:$E$301,ROW()-$B$17+2,1)</f>
        <v>0</v>
      </c>
      <c r="B3241" s="55" t="str">
        <f>INDEX('5月'!$A$1:$E$301,ROW()-$B$17+2,2)&amp;IF(INDEX('5月'!$A$1:$E$301,ROW()-$B$17+2,3)="","","／"&amp;INDEX('5月'!$A$1:$E$301,ROW()-$B$17+2,3))</f>
        <v/>
      </c>
      <c r="C3241" s="57">
        <f>INDEX('5月'!$A$1:$E$301,ROW()-$B$17+2,4)</f>
        <v>0</v>
      </c>
      <c r="D3241" s="64">
        <f>INDEX('5月'!$A$1:$E$301,ROW()-$B$17+2,5)</f>
        <v>0</v>
      </c>
      <c r="E3241" s="65">
        <f>DATE(設定・集計!$B$2,INT(A3241/100),A3241-INT(A3241/100)*100)</f>
        <v>43799</v>
      </c>
      <c r="F3241" t="str">
        <f t="shared" si="100"/>
        <v/>
      </c>
      <c r="G3241" t="str">
        <f t="shared" si="99"/>
        <v/>
      </c>
    </row>
    <row r="3242" spans="1:7">
      <c r="A3242" s="57">
        <f>INDEX('5月'!$A$1:$E$301,ROW()-$B$17+2,1)</f>
        <v>0</v>
      </c>
      <c r="B3242" s="55" t="str">
        <f>INDEX('5月'!$A$1:$E$301,ROW()-$B$17+2,2)&amp;IF(INDEX('5月'!$A$1:$E$301,ROW()-$B$17+2,3)="","","／"&amp;INDEX('5月'!$A$1:$E$301,ROW()-$B$17+2,3))</f>
        <v/>
      </c>
      <c r="C3242" s="57">
        <f>INDEX('5月'!$A$1:$E$301,ROW()-$B$17+2,4)</f>
        <v>0</v>
      </c>
      <c r="D3242" s="64">
        <f>INDEX('5月'!$A$1:$E$301,ROW()-$B$17+2,5)</f>
        <v>0</v>
      </c>
      <c r="E3242" s="65">
        <f>DATE(設定・集計!$B$2,INT(A3242/100),A3242-INT(A3242/100)*100)</f>
        <v>43799</v>
      </c>
      <c r="F3242" t="str">
        <f t="shared" si="100"/>
        <v/>
      </c>
      <c r="G3242" t="str">
        <f t="shared" si="99"/>
        <v/>
      </c>
    </row>
    <row r="3243" spans="1:7">
      <c r="A3243" s="57">
        <f>INDEX('5月'!$A$1:$E$301,ROW()-$B$17+2,1)</f>
        <v>0</v>
      </c>
      <c r="B3243" s="55" t="str">
        <f>INDEX('5月'!$A$1:$E$301,ROW()-$B$17+2,2)&amp;IF(INDEX('5月'!$A$1:$E$301,ROW()-$B$17+2,3)="","","／"&amp;INDEX('5月'!$A$1:$E$301,ROW()-$B$17+2,3))</f>
        <v/>
      </c>
      <c r="C3243" s="57">
        <f>INDEX('5月'!$A$1:$E$301,ROW()-$B$17+2,4)</f>
        <v>0</v>
      </c>
      <c r="D3243" s="64">
        <f>INDEX('5月'!$A$1:$E$301,ROW()-$B$17+2,5)</f>
        <v>0</v>
      </c>
      <c r="E3243" s="65">
        <f>DATE(設定・集計!$B$2,INT(A3243/100),A3243-INT(A3243/100)*100)</f>
        <v>43799</v>
      </c>
      <c r="F3243" t="str">
        <f t="shared" si="100"/>
        <v/>
      </c>
      <c r="G3243" t="str">
        <f t="shared" si="99"/>
        <v/>
      </c>
    </row>
    <row r="3244" spans="1:7">
      <c r="A3244" s="57">
        <f>INDEX('5月'!$A$1:$E$301,ROW()-$B$17+2,1)</f>
        <v>0</v>
      </c>
      <c r="B3244" s="55" t="str">
        <f>INDEX('5月'!$A$1:$E$301,ROW()-$B$17+2,2)&amp;IF(INDEX('5月'!$A$1:$E$301,ROW()-$B$17+2,3)="","","／"&amp;INDEX('5月'!$A$1:$E$301,ROW()-$B$17+2,3))</f>
        <v/>
      </c>
      <c r="C3244" s="57">
        <f>INDEX('5月'!$A$1:$E$301,ROW()-$B$17+2,4)</f>
        <v>0</v>
      </c>
      <c r="D3244" s="64">
        <f>INDEX('5月'!$A$1:$E$301,ROW()-$B$17+2,5)</f>
        <v>0</v>
      </c>
      <c r="E3244" s="65">
        <f>DATE(設定・集計!$B$2,INT(A3244/100),A3244-INT(A3244/100)*100)</f>
        <v>43799</v>
      </c>
      <c r="F3244" t="str">
        <f t="shared" si="100"/>
        <v/>
      </c>
      <c r="G3244" t="str">
        <f t="shared" si="99"/>
        <v/>
      </c>
    </row>
    <row r="3245" spans="1:7">
      <c r="A3245" s="57">
        <f>INDEX('5月'!$A$1:$E$301,ROW()-$B$17+2,1)</f>
        <v>0</v>
      </c>
      <c r="B3245" s="55" t="str">
        <f>INDEX('5月'!$A$1:$E$301,ROW()-$B$17+2,2)&amp;IF(INDEX('5月'!$A$1:$E$301,ROW()-$B$17+2,3)="","","／"&amp;INDEX('5月'!$A$1:$E$301,ROW()-$B$17+2,3))</f>
        <v/>
      </c>
      <c r="C3245" s="57">
        <f>INDEX('5月'!$A$1:$E$301,ROW()-$B$17+2,4)</f>
        <v>0</v>
      </c>
      <c r="D3245" s="64">
        <f>INDEX('5月'!$A$1:$E$301,ROW()-$B$17+2,5)</f>
        <v>0</v>
      </c>
      <c r="E3245" s="65">
        <f>DATE(設定・集計!$B$2,INT(A3245/100),A3245-INT(A3245/100)*100)</f>
        <v>43799</v>
      </c>
      <c r="F3245" t="str">
        <f t="shared" si="100"/>
        <v/>
      </c>
      <c r="G3245" t="str">
        <f t="shared" si="99"/>
        <v/>
      </c>
    </row>
    <row r="3246" spans="1:7">
      <c r="A3246" s="57">
        <f>INDEX('5月'!$A$1:$E$301,ROW()-$B$17+2,1)</f>
        <v>0</v>
      </c>
      <c r="B3246" s="55" t="str">
        <f>INDEX('5月'!$A$1:$E$301,ROW()-$B$17+2,2)&amp;IF(INDEX('5月'!$A$1:$E$301,ROW()-$B$17+2,3)="","","／"&amp;INDEX('5月'!$A$1:$E$301,ROW()-$B$17+2,3))</f>
        <v/>
      </c>
      <c r="C3246" s="57">
        <f>INDEX('5月'!$A$1:$E$301,ROW()-$B$17+2,4)</f>
        <v>0</v>
      </c>
      <c r="D3246" s="64">
        <f>INDEX('5月'!$A$1:$E$301,ROW()-$B$17+2,5)</f>
        <v>0</v>
      </c>
      <c r="E3246" s="65">
        <f>DATE(設定・集計!$B$2,INT(A3246/100),A3246-INT(A3246/100)*100)</f>
        <v>43799</v>
      </c>
      <c r="F3246" t="str">
        <f t="shared" si="100"/>
        <v/>
      </c>
      <c r="G3246" t="str">
        <f t="shared" si="99"/>
        <v/>
      </c>
    </row>
    <row r="3247" spans="1:7">
      <c r="A3247" s="66"/>
      <c r="B3247" s="67"/>
      <c r="C3247" s="66"/>
      <c r="D3247" s="68"/>
      <c r="E3247" s="65">
        <f>DATE(設定・集計!$B$2,INT(A3247/100),A3247-INT(A3247/100)*100)</f>
        <v>43799</v>
      </c>
      <c r="F3247" t="str">
        <f t="shared" si="100"/>
        <v/>
      </c>
      <c r="G3247" t="str">
        <f t="shared" ref="G3247:G3310" si="101">IF(F3247="","",RANK(F3247,$F$46:$F$6000,1))</f>
        <v/>
      </c>
    </row>
    <row r="3248" spans="1:7">
      <c r="A3248" s="57">
        <f>INDEX('6月'!$A$1:$E$301,ROW()-$B$20+2,1)</f>
        <v>0</v>
      </c>
      <c r="B3248" s="55" t="str">
        <f>INDEX('6月'!$A$1:$E$301,ROW()-$B$20+2,2)&amp;IF(INDEX('6月'!$A$1:$E$301,ROW()-$B$20+2,3)="","","／"&amp;INDEX('6月'!$A$1:$E$301,ROW()-$B$20+2,3))</f>
        <v/>
      </c>
      <c r="C3248" s="57">
        <f>INDEX('6月'!$A$1:$E$301,ROW()-$B$20+2,4)</f>
        <v>0</v>
      </c>
      <c r="D3248" s="64">
        <f>INDEX('6月'!$A$1:$E$301,ROW()-$B$20+2,5)</f>
        <v>0</v>
      </c>
      <c r="E3248" s="65">
        <f>DATE(設定・集計!$B$2,INT(A3248/100),A3248-INT(A3248/100)*100)</f>
        <v>43799</v>
      </c>
      <c r="F3248" t="str">
        <f t="shared" si="100"/>
        <v/>
      </c>
      <c r="G3248" t="str">
        <f t="shared" si="101"/>
        <v/>
      </c>
    </row>
    <row r="3249" spans="1:7">
      <c r="A3249" s="57">
        <f>INDEX('6月'!$A$1:$E$301,ROW()-$B$20+2,1)</f>
        <v>0</v>
      </c>
      <c r="B3249" s="55" t="str">
        <f>INDEX('6月'!$A$1:$E$301,ROW()-$B$20+2,2)&amp;IF(INDEX('6月'!$A$1:$E$301,ROW()-$B$20+2,3)="","","／"&amp;INDEX('6月'!$A$1:$E$301,ROW()-$B$20+2,3))</f>
        <v/>
      </c>
      <c r="C3249" s="57">
        <f>INDEX('6月'!$A$1:$E$301,ROW()-$B$20+2,4)</f>
        <v>0</v>
      </c>
      <c r="D3249" s="64">
        <f>INDEX('6月'!$A$1:$E$301,ROW()-$B$20+2,5)</f>
        <v>0</v>
      </c>
      <c r="E3249" s="65">
        <f>DATE(設定・集計!$B$2,INT(A3249/100),A3249-INT(A3249/100)*100)</f>
        <v>43799</v>
      </c>
      <c r="F3249" t="str">
        <f t="shared" si="100"/>
        <v/>
      </c>
      <c r="G3249" t="str">
        <f t="shared" si="101"/>
        <v/>
      </c>
    </row>
    <row r="3250" spans="1:7">
      <c r="A3250" s="57">
        <f>INDEX('6月'!$A$1:$E$301,ROW()-$B$20+2,1)</f>
        <v>0</v>
      </c>
      <c r="B3250" s="55" t="str">
        <f>INDEX('6月'!$A$1:$E$301,ROW()-$B$20+2,2)&amp;IF(INDEX('6月'!$A$1:$E$301,ROW()-$B$20+2,3)="","","／"&amp;INDEX('6月'!$A$1:$E$301,ROW()-$B$20+2,3))</f>
        <v/>
      </c>
      <c r="C3250" s="57">
        <f>INDEX('6月'!$A$1:$E$301,ROW()-$B$20+2,4)</f>
        <v>0</v>
      </c>
      <c r="D3250" s="64">
        <f>INDEX('6月'!$A$1:$E$301,ROW()-$B$20+2,5)</f>
        <v>0</v>
      </c>
      <c r="E3250" s="65">
        <f>DATE(設定・集計!$B$2,INT(A3250/100),A3250-INT(A3250/100)*100)</f>
        <v>43799</v>
      </c>
      <c r="F3250" t="str">
        <f t="shared" si="100"/>
        <v/>
      </c>
      <c r="G3250" t="str">
        <f t="shared" si="101"/>
        <v/>
      </c>
    </row>
    <row r="3251" spans="1:7">
      <c r="A3251" s="57">
        <f>INDEX('6月'!$A$1:$E$301,ROW()-$B$20+2,1)</f>
        <v>0</v>
      </c>
      <c r="B3251" s="55" t="str">
        <f>INDEX('6月'!$A$1:$E$301,ROW()-$B$20+2,2)&amp;IF(INDEX('6月'!$A$1:$E$301,ROW()-$B$20+2,3)="","","／"&amp;INDEX('6月'!$A$1:$E$301,ROW()-$B$20+2,3))</f>
        <v/>
      </c>
      <c r="C3251" s="57">
        <f>INDEX('6月'!$A$1:$E$301,ROW()-$B$20+2,4)</f>
        <v>0</v>
      </c>
      <c r="D3251" s="64">
        <f>INDEX('6月'!$A$1:$E$301,ROW()-$B$20+2,5)</f>
        <v>0</v>
      </c>
      <c r="E3251" s="65">
        <f>DATE(設定・集計!$B$2,INT(A3251/100),A3251-INT(A3251/100)*100)</f>
        <v>43799</v>
      </c>
      <c r="F3251" t="str">
        <f t="shared" si="100"/>
        <v/>
      </c>
      <c r="G3251" t="str">
        <f t="shared" si="101"/>
        <v/>
      </c>
    </row>
    <row r="3252" spans="1:7">
      <c r="A3252" s="57">
        <f>INDEX('6月'!$A$1:$E$301,ROW()-$B$20+2,1)</f>
        <v>0</v>
      </c>
      <c r="B3252" s="55" t="str">
        <f>INDEX('6月'!$A$1:$E$301,ROW()-$B$20+2,2)&amp;IF(INDEX('6月'!$A$1:$E$301,ROW()-$B$20+2,3)="","","／"&amp;INDEX('6月'!$A$1:$E$301,ROW()-$B$20+2,3))</f>
        <v/>
      </c>
      <c r="C3252" s="57">
        <f>INDEX('6月'!$A$1:$E$301,ROW()-$B$20+2,4)</f>
        <v>0</v>
      </c>
      <c r="D3252" s="64">
        <f>INDEX('6月'!$A$1:$E$301,ROW()-$B$20+2,5)</f>
        <v>0</v>
      </c>
      <c r="E3252" s="65">
        <f>DATE(設定・集計!$B$2,INT(A3252/100),A3252-INT(A3252/100)*100)</f>
        <v>43799</v>
      </c>
      <c r="F3252" t="str">
        <f t="shared" si="100"/>
        <v/>
      </c>
      <c r="G3252" t="str">
        <f t="shared" si="101"/>
        <v/>
      </c>
    </row>
    <row r="3253" spans="1:7">
      <c r="A3253" s="57">
        <f>INDEX('6月'!$A$1:$E$301,ROW()-$B$20+2,1)</f>
        <v>0</v>
      </c>
      <c r="B3253" s="55" t="str">
        <f>INDEX('6月'!$A$1:$E$301,ROW()-$B$20+2,2)&amp;IF(INDEX('6月'!$A$1:$E$301,ROW()-$B$20+2,3)="","","／"&amp;INDEX('6月'!$A$1:$E$301,ROW()-$B$20+2,3))</f>
        <v/>
      </c>
      <c r="C3253" s="57">
        <f>INDEX('6月'!$A$1:$E$301,ROW()-$B$20+2,4)</f>
        <v>0</v>
      </c>
      <c r="D3253" s="64">
        <f>INDEX('6月'!$A$1:$E$301,ROW()-$B$20+2,5)</f>
        <v>0</v>
      </c>
      <c r="E3253" s="65">
        <f>DATE(設定・集計!$B$2,INT(A3253/100),A3253-INT(A3253/100)*100)</f>
        <v>43799</v>
      </c>
      <c r="F3253" t="str">
        <f t="shared" si="100"/>
        <v/>
      </c>
      <c r="G3253" t="str">
        <f t="shared" si="101"/>
        <v/>
      </c>
    </row>
    <row r="3254" spans="1:7">
      <c r="A3254" s="57">
        <f>INDEX('6月'!$A$1:$E$301,ROW()-$B$20+2,1)</f>
        <v>0</v>
      </c>
      <c r="B3254" s="55" t="str">
        <f>INDEX('6月'!$A$1:$E$301,ROW()-$B$20+2,2)&amp;IF(INDEX('6月'!$A$1:$E$301,ROW()-$B$20+2,3)="","","／"&amp;INDEX('6月'!$A$1:$E$301,ROW()-$B$20+2,3))</f>
        <v/>
      </c>
      <c r="C3254" s="57">
        <f>INDEX('6月'!$A$1:$E$301,ROW()-$B$20+2,4)</f>
        <v>0</v>
      </c>
      <c r="D3254" s="64">
        <f>INDEX('6月'!$A$1:$E$301,ROW()-$B$20+2,5)</f>
        <v>0</v>
      </c>
      <c r="E3254" s="65">
        <f>DATE(設定・集計!$B$2,INT(A3254/100),A3254-INT(A3254/100)*100)</f>
        <v>43799</v>
      </c>
      <c r="F3254" t="str">
        <f t="shared" si="100"/>
        <v/>
      </c>
      <c r="G3254" t="str">
        <f t="shared" si="101"/>
        <v/>
      </c>
    </row>
    <row r="3255" spans="1:7">
      <c r="A3255" s="57">
        <f>INDEX('6月'!$A$1:$E$301,ROW()-$B$20+2,1)</f>
        <v>0</v>
      </c>
      <c r="B3255" s="55" t="str">
        <f>INDEX('6月'!$A$1:$E$301,ROW()-$B$20+2,2)&amp;IF(INDEX('6月'!$A$1:$E$301,ROW()-$B$20+2,3)="","","／"&amp;INDEX('6月'!$A$1:$E$301,ROW()-$B$20+2,3))</f>
        <v/>
      </c>
      <c r="C3255" s="57">
        <f>INDEX('6月'!$A$1:$E$301,ROW()-$B$20+2,4)</f>
        <v>0</v>
      </c>
      <c r="D3255" s="64">
        <f>INDEX('6月'!$A$1:$E$301,ROW()-$B$20+2,5)</f>
        <v>0</v>
      </c>
      <c r="E3255" s="65">
        <f>DATE(設定・集計!$B$2,INT(A3255/100),A3255-INT(A3255/100)*100)</f>
        <v>43799</v>
      </c>
      <c r="F3255" t="str">
        <f t="shared" si="100"/>
        <v/>
      </c>
      <c r="G3255" t="str">
        <f t="shared" si="101"/>
        <v/>
      </c>
    </row>
    <row r="3256" spans="1:7">
      <c r="A3256" s="57">
        <f>INDEX('6月'!$A$1:$E$301,ROW()-$B$20+2,1)</f>
        <v>0</v>
      </c>
      <c r="B3256" s="55" t="str">
        <f>INDEX('6月'!$A$1:$E$301,ROW()-$B$20+2,2)&amp;IF(INDEX('6月'!$A$1:$E$301,ROW()-$B$20+2,3)="","","／"&amp;INDEX('6月'!$A$1:$E$301,ROW()-$B$20+2,3))</f>
        <v/>
      </c>
      <c r="C3256" s="57">
        <f>INDEX('6月'!$A$1:$E$301,ROW()-$B$20+2,4)</f>
        <v>0</v>
      </c>
      <c r="D3256" s="64">
        <f>INDEX('6月'!$A$1:$E$301,ROW()-$B$20+2,5)</f>
        <v>0</v>
      </c>
      <c r="E3256" s="65">
        <f>DATE(設定・集計!$B$2,INT(A3256/100),A3256-INT(A3256/100)*100)</f>
        <v>43799</v>
      </c>
      <c r="F3256" t="str">
        <f t="shared" si="100"/>
        <v/>
      </c>
      <c r="G3256" t="str">
        <f t="shared" si="101"/>
        <v/>
      </c>
    </row>
    <row r="3257" spans="1:7">
      <c r="A3257" s="57">
        <f>INDEX('6月'!$A$1:$E$301,ROW()-$B$20+2,1)</f>
        <v>0</v>
      </c>
      <c r="B3257" s="55" t="str">
        <f>INDEX('6月'!$A$1:$E$301,ROW()-$B$20+2,2)&amp;IF(INDEX('6月'!$A$1:$E$301,ROW()-$B$20+2,3)="","","／"&amp;INDEX('6月'!$A$1:$E$301,ROW()-$B$20+2,3))</f>
        <v/>
      </c>
      <c r="C3257" s="57">
        <f>INDEX('6月'!$A$1:$E$301,ROW()-$B$20+2,4)</f>
        <v>0</v>
      </c>
      <c r="D3257" s="64">
        <f>INDEX('6月'!$A$1:$E$301,ROW()-$B$20+2,5)</f>
        <v>0</v>
      </c>
      <c r="E3257" s="65">
        <f>DATE(設定・集計!$B$2,INT(A3257/100),A3257-INT(A3257/100)*100)</f>
        <v>43799</v>
      </c>
      <c r="F3257" t="str">
        <f t="shared" si="100"/>
        <v/>
      </c>
      <c r="G3257" t="str">
        <f t="shared" si="101"/>
        <v/>
      </c>
    </row>
    <row r="3258" spans="1:7">
      <c r="A3258" s="57">
        <f>INDEX('6月'!$A$1:$E$301,ROW()-$B$20+2,1)</f>
        <v>0</v>
      </c>
      <c r="B3258" s="55" t="str">
        <f>INDEX('6月'!$A$1:$E$301,ROW()-$B$20+2,2)&amp;IF(INDEX('6月'!$A$1:$E$301,ROW()-$B$20+2,3)="","","／"&amp;INDEX('6月'!$A$1:$E$301,ROW()-$B$20+2,3))</f>
        <v/>
      </c>
      <c r="C3258" s="57">
        <f>INDEX('6月'!$A$1:$E$301,ROW()-$B$20+2,4)</f>
        <v>0</v>
      </c>
      <c r="D3258" s="64">
        <f>INDEX('6月'!$A$1:$E$301,ROW()-$B$20+2,5)</f>
        <v>0</v>
      </c>
      <c r="E3258" s="65">
        <f>DATE(設定・集計!$B$2,INT(A3258/100),A3258-INT(A3258/100)*100)</f>
        <v>43799</v>
      </c>
      <c r="F3258" t="str">
        <f t="shared" si="100"/>
        <v/>
      </c>
      <c r="G3258" t="str">
        <f t="shared" si="101"/>
        <v/>
      </c>
    </row>
    <row r="3259" spans="1:7">
      <c r="A3259" s="57">
        <f>INDEX('6月'!$A$1:$E$301,ROW()-$B$20+2,1)</f>
        <v>0</v>
      </c>
      <c r="B3259" s="55" t="str">
        <f>INDEX('6月'!$A$1:$E$301,ROW()-$B$20+2,2)&amp;IF(INDEX('6月'!$A$1:$E$301,ROW()-$B$20+2,3)="","","／"&amp;INDEX('6月'!$A$1:$E$301,ROW()-$B$20+2,3))</f>
        <v/>
      </c>
      <c r="C3259" s="57">
        <f>INDEX('6月'!$A$1:$E$301,ROW()-$B$20+2,4)</f>
        <v>0</v>
      </c>
      <c r="D3259" s="64">
        <f>INDEX('6月'!$A$1:$E$301,ROW()-$B$20+2,5)</f>
        <v>0</v>
      </c>
      <c r="E3259" s="65">
        <f>DATE(設定・集計!$B$2,INT(A3259/100),A3259-INT(A3259/100)*100)</f>
        <v>43799</v>
      </c>
      <c r="F3259" t="str">
        <f t="shared" ref="F3259:F3322" si="102">IF(A3259=0,"",A3259*10000+ROW())</f>
        <v/>
      </c>
      <c r="G3259" t="str">
        <f t="shared" si="101"/>
        <v/>
      </c>
    </row>
    <row r="3260" spans="1:7">
      <c r="A3260" s="57">
        <f>INDEX('6月'!$A$1:$E$301,ROW()-$B$20+2,1)</f>
        <v>0</v>
      </c>
      <c r="B3260" s="55" t="str">
        <f>INDEX('6月'!$A$1:$E$301,ROW()-$B$20+2,2)&amp;IF(INDEX('6月'!$A$1:$E$301,ROW()-$B$20+2,3)="","","／"&amp;INDEX('6月'!$A$1:$E$301,ROW()-$B$20+2,3))</f>
        <v/>
      </c>
      <c r="C3260" s="57">
        <f>INDEX('6月'!$A$1:$E$301,ROW()-$B$20+2,4)</f>
        <v>0</v>
      </c>
      <c r="D3260" s="64">
        <f>INDEX('6月'!$A$1:$E$301,ROW()-$B$20+2,5)</f>
        <v>0</v>
      </c>
      <c r="E3260" s="65">
        <f>DATE(設定・集計!$B$2,INT(A3260/100),A3260-INT(A3260/100)*100)</f>
        <v>43799</v>
      </c>
      <c r="F3260" t="str">
        <f t="shared" si="102"/>
        <v/>
      </c>
      <c r="G3260" t="str">
        <f t="shared" si="101"/>
        <v/>
      </c>
    </row>
    <row r="3261" spans="1:7">
      <c r="A3261" s="57">
        <f>INDEX('6月'!$A$1:$E$301,ROW()-$B$20+2,1)</f>
        <v>0</v>
      </c>
      <c r="B3261" s="55" t="str">
        <f>INDEX('6月'!$A$1:$E$301,ROW()-$B$20+2,2)&amp;IF(INDEX('6月'!$A$1:$E$301,ROW()-$B$20+2,3)="","","／"&amp;INDEX('6月'!$A$1:$E$301,ROW()-$B$20+2,3))</f>
        <v/>
      </c>
      <c r="C3261" s="57">
        <f>INDEX('6月'!$A$1:$E$301,ROW()-$B$20+2,4)</f>
        <v>0</v>
      </c>
      <c r="D3261" s="64">
        <f>INDEX('6月'!$A$1:$E$301,ROW()-$B$20+2,5)</f>
        <v>0</v>
      </c>
      <c r="E3261" s="65">
        <f>DATE(設定・集計!$B$2,INT(A3261/100),A3261-INT(A3261/100)*100)</f>
        <v>43799</v>
      </c>
      <c r="F3261" t="str">
        <f t="shared" si="102"/>
        <v/>
      </c>
      <c r="G3261" t="str">
        <f t="shared" si="101"/>
        <v/>
      </c>
    </row>
    <row r="3262" spans="1:7">
      <c r="A3262" s="57">
        <f>INDEX('6月'!$A$1:$E$301,ROW()-$B$20+2,1)</f>
        <v>0</v>
      </c>
      <c r="B3262" s="55" t="str">
        <f>INDEX('6月'!$A$1:$E$301,ROW()-$B$20+2,2)&amp;IF(INDEX('6月'!$A$1:$E$301,ROW()-$B$20+2,3)="","","／"&amp;INDEX('6月'!$A$1:$E$301,ROW()-$B$20+2,3))</f>
        <v/>
      </c>
      <c r="C3262" s="57">
        <f>INDEX('6月'!$A$1:$E$301,ROW()-$B$20+2,4)</f>
        <v>0</v>
      </c>
      <c r="D3262" s="64">
        <f>INDEX('6月'!$A$1:$E$301,ROW()-$B$20+2,5)</f>
        <v>0</v>
      </c>
      <c r="E3262" s="65">
        <f>DATE(設定・集計!$B$2,INT(A3262/100),A3262-INT(A3262/100)*100)</f>
        <v>43799</v>
      </c>
      <c r="F3262" t="str">
        <f t="shared" si="102"/>
        <v/>
      </c>
      <c r="G3262" t="str">
        <f t="shared" si="101"/>
        <v/>
      </c>
    </row>
    <row r="3263" spans="1:7">
      <c r="A3263" s="57">
        <f>INDEX('6月'!$A$1:$E$301,ROW()-$B$20+2,1)</f>
        <v>0</v>
      </c>
      <c r="B3263" s="55" t="str">
        <f>INDEX('6月'!$A$1:$E$301,ROW()-$B$20+2,2)&amp;IF(INDEX('6月'!$A$1:$E$301,ROW()-$B$20+2,3)="","","／"&amp;INDEX('6月'!$A$1:$E$301,ROW()-$B$20+2,3))</f>
        <v/>
      </c>
      <c r="C3263" s="57">
        <f>INDEX('6月'!$A$1:$E$301,ROW()-$B$20+2,4)</f>
        <v>0</v>
      </c>
      <c r="D3263" s="64">
        <f>INDEX('6月'!$A$1:$E$301,ROW()-$B$20+2,5)</f>
        <v>0</v>
      </c>
      <c r="E3263" s="65">
        <f>DATE(設定・集計!$B$2,INT(A3263/100),A3263-INT(A3263/100)*100)</f>
        <v>43799</v>
      </c>
      <c r="F3263" t="str">
        <f t="shared" si="102"/>
        <v/>
      </c>
      <c r="G3263" t="str">
        <f t="shared" si="101"/>
        <v/>
      </c>
    </row>
    <row r="3264" spans="1:7">
      <c r="A3264" s="57">
        <f>INDEX('6月'!$A$1:$E$301,ROW()-$B$20+2,1)</f>
        <v>0</v>
      </c>
      <c r="B3264" s="55" t="str">
        <f>INDEX('6月'!$A$1:$E$301,ROW()-$B$20+2,2)&amp;IF(INDEX('6月'!$A$1:$E$301,ROW()-$B$20+2,3)="","","／"&amp;INDEX('6月'!$A$1:$E$301,ROW()-$B$20+2,3))</f>
        <v/>
      </c>
      <c r="C3264" s="57">
        <f>INDEX('6月'!$A$1:$E$301,ROW()-$B$20+2,4)</f>
        <v>0</v>
      </c>
      <c r="D3264" s="64">
        <f>INDEX('6月'!$A$1:$E$301,ROW()-$B$20+2,5)</f>
        <v>0</v>
      </c>
      <c r="E3264" s="65">
        <f>DATE(設定・集計!$B$2,INT(A3264/100),A3264-INT(A3264/100)*100)</f>
        <v>43799</v>
      </c>
      <c r="F3264" t="str">
        <f t="shared" si="102"/>
        <v/>
      </c>
      <c r="G3264" t="str">
        <f t="shared" si="101"/>
        <v/>
      </c>
    </row>
    <row r="3265" spans="1:7">
      <c r="A3265" s="57">
        <f>INDEX('6月'!$A$1:$E$301,ROW()-$B$20+2,1)</f>
        <v>0</v>
      </c>
      <c r="B3265" s="55" t="str">
        <f>INDEX('6月'!$A$1:$E$301,ROW()-$B$20+2,2)&amp;IF(INDEX('6月'!$A$1:$E$301,ROW()-$B$20+2,3)="","","／"&amp;INDEX('6月'!$A$1:$E$301,ROW()-$B$20+2,3))</f>
        <v/>
      </c>
      <c r="C3265" s="57">
        <f>INDEX('6月'!$A$1:$E$301,ROW()-$B$20+2,4)</f>
        <v>0</v>
      </c>
      <c r="D3265" s="64">
        <f>INDEX('6月'!$A$1:$E$301,ROW()-$B$20+2,5)</f>
        <v>0</v>
      </c>
      <c r="E3265" s="65">
        <f>DATE(設定・集計!$B$2,INT(A3265/100),A3265-INT(A3265/100)*100)</f>
        <v>43799</v>
      </c>
      <c r="F3265" t="str">
        <f t="shared" si="102"/>
        <v/>
      </c>
      <c r="G3265" t="str">
        <f t="shared" si="101"/>
        <v/>
      </c>
    </row>
    <row r="3266" spans="1:7">
      <c r="A3266" s="57">
        <f>INDEX('6月'!$A$1:$E$301,ROW()-$B$20+2,1)</f>
        <v>0</v>
      </c>
      <c r="B3266" s="55" t="str">
        <f>INDEX('6月'!$A$1:$E$301,ROW()-$B$20+2,2)&amp;IF(INDEX('6月'!$A$1:$E$301,ROW()-$B$20+2,3)="","","／"&amp;INDEX('6月'!$A$1:$E$301,ROW()-$B$20+2,3))</f>
        <v/>
      </c>
      <c r="C3266" s="57">
        <f>INDEX('6月'!$A$1:$E$301,ROW()-$B$20+2,4)</f>
        <v>0</v>
      </c>
      <c r="D3266" s="64">
        <f>INDEX('6月'!$A$1:$E$301,ROW()-$B$20+2,5)</f>
        <v>0</v>
      </c>
      <c r="E3266" s="65">
        <f>DATE(設定・集計!$B$2,INT(A3266/100),A3266-INT(A3266/100)*100)</f>
        <v>43799</v>
      </c>
      <c r="F3266" t="str">
        <f t="shared" si="102"/>
        <v/>
      </c>
      <c r="G3266" t="str">
        <f t="shared" si="101"/>
        <v/>
      </c>
    </row>
    <row r="3267" spans="1:7">
      <c r="A3267" s="57">
        <f>INDEX('6月'!$A$1:$E$301,ROW()-$B$20+2,1)</f>
        <v>0</v>
      </c>
      <c r="B3267" s="55" t="str">
        <f>INDEX('6月'!$A$1:$E$301,ROW()-$B$20+2,2)&amp;IF(INDEX('6月'!$A$1:$E$301,ROW()-$B$20+2,3)="","","／"&amp;INDEX('6月'!$A$1:$E$301,ROW()-$B$20+2,3))</f>
        <v/>
      </c>
      <c r="C3267" s="57">
        <f>INDEX('6月'!$A$1:$E$301,ROW()-$B$20+2,4)</f>
        <v>0</v>
      </c>
      <c r="D3267" s="64">
        <f>INDEX('6月'!$A$1:$E$301,ROW()-$B$20+2,5)</f>
        <v>0</v>
      </c>
      <c r="E3267" s="65">
        <f>DATE(設定・集計!$B$2,INT(A3267/100),A3267-INT(A3267/100)*100)</f>
        <v>43799</v>
      </c>
      <c r="F3267" t="str">
        <f t="shared" si="102"/>
        <v/>
      </c>
      <c r="G3267" t="str">
        <f t="shared" si="101"/>
        <v/>
      </c>
    </row>
    <row r="3268" spans="1:7">
      <c r="A3268" s="57">
        <f>INDEX('6月'!$A$1:$E$301,ROW()-$B$20+2,1)</f>
        <v>0</v>
      </c>
      <c r="B3268" s="55" t="str">
        <f>INDEX('6月'!$A$1:$E$301,ROW()-$B$20+2,2)&amp;IF(INDEX('6月'!$A$1:$E$301,ROW()-$B$20+2,3)="","","／"&amp;INDEX('6月'!$A$1:$E$301,ROW()-$B$20+2,3))</f>
        <v/>
      </c>
      <c r="C3268" s="57">
        <f>INDEX('6月'!$A$1:$E$301,ROW()-$B$20+2,4)</f>
        <v>0</v>
      </c>
      <c r="D3268" s="64">
        <f>INDEX('6月'!$A$1:$E$301,ROW()-$B$20+2,5)</f>
        <v>0</v>
      </c>
      <c r="E3268" s="65">
        <f>DATE(設定・集計!$B$2,INT(A3268/100),A3268-INT(A3268/100)*100)</f>
        <v>43799</v>
      </c>
      <c r="F3268" t="str">
        <f t="shared" si="102"/>
        <v/>
      </c>
      <c r="G3268" t="str">
        <f t="shared" si="101"/>
        <v/>
      </c>
    </row>
    <row r="3269" spans="1:7">
      <c r="A3269" s="57">
        <f>INDEX('6月'!$A$1:$E$301,ROW()-$B$20+2,1)</f>
        <v>0</v>
      </c>
      <c r="B3269" s="55" t="str">
        <f>INDEX('6月'!$A$1:$E$301,ROW()-$B$20+2,2)&amp;IF(INDEX('6月'!$A$1:$E$301,ROW()-$B$20+2,3)="","","／"&amp;INDEX('6月'!$A$1:$E$301,ROW()-$B$20+2,3))</f>
        <v/>
      </c>
      <c r="C3269" s="57">
        <f>INDEX('6月'!$A$1:$E$301,ROW()-$B$20+2,4)</f>
        <v>0</v>
      </c>
      <c r="D3269" s="64">
        <f>INDEX('6月'!$A$1:$E$301,ROW()-$B$20+2,5)</f>
        <v>0</v>
      </c>
      <c r="E3269" s="65">
        <f>DATE(設定・集計!$B$2,INT(A3269/100),A3269-INT(A3269/100)*100)</f>
        <v>43799</v>
      </c>
      <c r="F3269" t="str">
        <f t="shared" si="102"/>
        <v/>
      </c>
      <c r="G3269" t="str">
        <f t="shared" si="101"/>
        <v/>
      </c>
    </row>
    <row r="3270" spans="1:7">
      <c r="A3270" s="57">
        <f>INDEX('6月'!$A$1:$E$301,ROW()-$B$20+2,1)</f>
        <v>0</v>
      </c>
      <c r="B3270" s="55" t="str">
        <f>INDEX('6月'!$A$1:$E$301,ROW()-$B$20+2,2)&amp;IF(INDEX('6月'!$A$1:$E$301,ROW()-$B$20+2,3)="","","／"&amp;INDEX('6月'!$A$1:$E$301,ROW()-$B$20+2,3))</f>
        <v/>
      </c>
      <c r="C3270" s="57">
        <f>INDEX('6月'!$A$1:$E$301,ROW()-$B$20+2,4)</f>
        <v>0</v>
      </c>
      <c r="D3270" s="64">
        <f>INDEX('6月'!$A$1:$E$301,ROW()-$B$20+2,5)</f>
        <v>0</v>
      </c>
      <c r="E3270" s="65">
        <f>DATE(設定・集計!$B$2,INT(A3270/100),A3270-INT(A3270/100)*100)</f>
        <v>43799</v>
      </c>
      <c r="F3270" t="str">
        <f t="shared" si="102"/>
        <v/>
      </c>
      <c r="G3270" t="str">
        <f t="shared" si="101"/>
        <v/>
      </c>
    </row>
    <row r="3271" spans="1:7">
      <c r="A3271" s="57">
        <f>INDEX('6月'!$A$1:$E$301,ROW()-$B$20+2,1)</f>
        <v>0</v>
      </c>
      <c r="B3271" s="55" t="str">
        <f>INDEX('6月'!$A$1:$E$301,ROW()-$B$20+2,2)&amp;IF(INDEX('6月'!$A$1:$E$301,ROW()-$B$20+2,3)="","","／"&amp;INDEX('6月'!$A$1:$E$301,ROW()-$B$20+2,3))</f>
        <v/>
      </c>
      <c r="C3271" s="57">
        <f>INDEX('6月'!$A$1:$E$301,ROW()-$B$20+2,4)</f>
        <v>0</v>
      </c>
      <c r="D3271" s="64">
        <f>INDEX('6月'!$A$1:$E$301,ROW()-$B$20+2,5)</f>
        <v>0</v>
      </c>
      <c r="E3271" s="65">
        <f>DATE(設定・集計!$B$2,INT(A3271/100),A3271-INT(A3271/100)*100)</f>
        <v>43799</v>
      </c>
      <c r="F3271" t="str">
        <f t="shared" si="102"/>
        <v/>
      </c>
      <c r="G3271" t="str">
        <f t="shared" si="101"/>
        <v/>
      </c>
    </row>
    <row r="3272" spans="1:7">
      <c r="A3272" s="57">
        <f>INDEX('6月'!$A$1:$E$301,ROW()-$B$20+2,1)</f>
        <v>0</v>
      </c>
      <c r="B3272" s="55" t="str">
        <f>INDEX('6月'!$A$1:$E$301,ROW()-$B$20+2,2)&amp;IF(INDEX('6月'!$A$1:$E$301,ROW()-$B$20+2,3)="","","／"&amp;INDEX('6月'!$A$1:$E$301,ROW()-$B$20+2,3))</f>
        <v/>
      </c>
      <c r="C3272" s="57">
        <f>INDEX('6月'!$A$1:$E$301,ROW()-$B$20+2,4)</f>
        <v>0</v>
      </c>
      <c r="D3272" s="64">
        <f>INDEX('6月'!$A$1:$E$301,ROW()-$B$20+2,5)</f>
        <v>0</v>
      </c>
      <c r="E3272" s="65">
        <f>DATE(設定・集計!$B$2,INT(A3272/100),A3272-INT(A3272/100)*100)</f>
        <v>43799</v>
      </c>
      <c r="F3272" t="str">
        <f t="shared" si="102"/>
        <v/>
      </c>
      <c r="G3272" t="str">
        <f t="shared" si="101"/>
        <v/>
      </c>
    </row>
    <row r="3273" spans="1:7">
      <c r="A3273" s="57">
        <f>INDEX('6月'!$A$1:$E$301,ROW()-$B$20+2,1)</f>
        <v>0</v>
      </c>
      <c r="B3273" s="55" t="str">
        <f>INDEX('6月'!$A$1:$E$301,ROW()-$B$20+2,2)&amp;IF(INDEX('6月'!$A$1:$E$301,ROW()-$B$20+2,3)="","","／"&amp;INDEX('6月'!$A$1:$E$301,ROW()-$B$20+2,3))</f>
        <v/>
      </c>
      <c r="C3273" s="57">
        <f>INDEX('6月'!$A$1:$E$301,ROW()-$B$20+2,4)</f>
        <v>0</v>
      </c>
      <c r="D3273" s="64">
        <f>INDEX('6月'!$A$1:$E$301,ROW()-$B$20+2,5)</f>
        <v>0</v>
      </c>
      <c r="E3273" s="65">
        <f>DATE(設定・集計!$B$2,INT(A3273/100),A3273-INT(A3273/100)*100)</f>
        <v>43799</v>
      </c>
      <c r="F3273" t="str">
        <f t="shared" si="102"/>
        <v/>
      </c>
      <c r="G3273" t="str">
        <f t="shared" si="101"/>
        <v/>
      </c>
    </row>
    <row r="3274" spans="1:7">
      <c r="A3274" s="57">
        <f>INDEX('6月'!$A$1:$E$301,ROW()-$B$20+2,1)</f>
        <v>0</v>
      </c>
      <c r="B3274" s="55" t="str">
        <f>INDEX('6月'!$A$1:$E$301,ROW()-$B$20+2,2)&amp;IF(INDEX('6月'!$A$1:$E$301,ROW()-$B$20+2,3)="","","／"&amp;INDEX('6月'!$A$1:$E$301,ROW()-$B$20+2,3))</f>
        <v/>
      </c>
      <c r="C3274" s="57">
        <f>INDEX('6月'!$A$1:$E$301,ROW()-$B$20+2,4)</f>
        <v>0</v>
      </c>
      <c r="D3274" s="64">
        <f>INDEX('6月'!$A$1:$E$301,ROW()-$B$20+2,5)</f>
        <v>0</v>
      </c>
      <c r="E3274" s="65">
        <f>DATE(設定・集計!$B$2,INT(A3274/100),A3274-INT(A3274/100)*100)</f>
        <v>43799</v>
      </c>
      <c r="F3274" t="str">
        <f t="shared" si="102"/>
        <v/>
      </c>
      <c r="G3274" t="str">
        <f t="shared" si="101"/>
        <v/>
      </c>
    </row>
    <row r="3275" spans="1:7">
      <c r="A3275" s="57">
        <f>INDEX('6月'!$A$1:$E$301,ROW()-$B$20+2,1)</f>
        <v>0</v>
      </c>
      <c r="B3275" s="55" t="str">
        <f>INDEX('6月'!$A$1:$E$301,ROW()-$B$20+2,2)&amp;IF(INDEX('6月'!$A$1:$E$301,ROW()-$B$20+2,3)="","","／"&amp;INDEX('6月'!$A$1:$E$301,ROW()-$B$20+2,3))</f>
        <v/>
      </c>
      <c r="C3275" s="57">
        <f>INDEX('6月'!$A$1:$E$301,ROW()-$B$20+2,4)</f>
        <v>0</v>
      </c>
      <c r="D3275" s="64">
        <f>INDEX('6月'!$A$1:$E$301,ROW()-$B$20+2,5)</f>
        <v>0</v>
      </c>
      <c r="E3275" s="65">
        <f>DATE(設定・集計!$B$2,INT(A3275/100),A3275-INT(A3275/100)*100)</f>
        <v>43799</v>
      </c>
      <c r="F3275" t="str">
        <f t="shared" si="102"/>
        <v/>
      </c>
      <c r="G3275" t="str">
        <f t="shared" si="101"/>
        <v/>
      </c>
    </row>
    <row r="3276" spans="1:7">
      <c r="A3276" s="57">
        <f>INDEX('6月'!$A$1:$E$301,ROW()-$B$20+2,1)</f>
        <v>0</v>
      </c>
      <c r="B3276" s="55" t="str">
        <f>INDEX('6月'!$A$1:$E$301,ROW()-$B$20+2,2)&amp;IF(INDEX('6月'!$A$1:$E$301,ROW()-$B$20+2,3)="","","／"&amp;INDEX('6月'!$A$1:$E$301,ROW()-$B$20+2,3))</f>
        <v/>
      </c>
      <c r="C3276" s="57">
        <f>INDEX('6月'!$A$1:$E$301,ROW()-$B$20+2,4)</f>
        <v>0</v>
      </c>
      <c r="D3276" s="64">
        <f>INDEX('6月'!$A$1:$E$301,ROW()-$B$20+2,5)</f>
        <v>0</v>
      </c>
      <c r="E3276" s="65">
        <f>DATE(設定・集計!$B$2,INT(A3276/100),A3276-INT(A3276/100)*100)</f>
        <v>43799</v>
      </c>
      <c r="F3276" t="str">
        <f t="shared" si="102"/>
        <v/>
      </c>
      <c r="G3276" t="str">
        <f t="shared" si="101"/>
        <v/>
      </c>
    </row>
    <row r="3277" spans="1:7">
      <c r="A3277" s="57">
        <f>INDEX('6月'!$A$1:$E$301,ROW()-$B$20+2,1)</f>
        <v>0</v>
      </c>
      <c r="B3277" s="55" t="str">
        <f>INDEX('6月'!$A$1:$E$301,ROW()-$B$20+2,2)&amp;IF(INDEX('6月'!$A$1:$E$301,ROW()-$B$20+2,3)="","","／"&amp;INDEX('6月'!$A$1:$E$301,ROW()-$B$20+2,3))</f>
        <v/>
      </c>
      <c r="C3277" s="57">
        <f>INDEX('6月'!$A$1:$E$301,ROW()-$B$20+2,4)</f>
        <v>0</v>
      </c>
      <c r="D3277" s="64">
        <f>INDEX('6月'!$A$1:$E$301,ROW()-$B$20+2,5)</f>
        <v>0</v>
      </c>
      <c r="E3277" s="65">
        <f>DATE(設定・集計!$B$2,INT(A3277/100),A3277-INT(A3277/100)*100)</f>
        <v>43799</v>
      </c>
      <c r="F3277" t="str">
        <f t="shared" si="102"/>
        <v/>
      </c>
      <c r="G3277" t="str">
        <f t="shared" si="101"/>
        <v/>
      </c>
    </row>
    <row r="3278" spans="1:7">
      <c r="A3278" s="57">
        <f>INDEX('6月'!$A$1:$E$301,ROW()-$B$20+2,1)</f>
        <v>0</v>
      </c>
      <c r="B3278" s="55" t="str">
        <f>INDEX('6月'!$A$1:$E$301,ROW()-$B$20+2,2)&amp;IF(INDEX('6月'!$A$1:$E$301,ROW()-$B$20+2,3)="","","／"&amp;INDEX('6月'!$A$1:$E$301,ROW()-$B$20+2,3))</f>
        <v/>
      </c>
      <c r="C3278" s="57">
        <f>INDEX('6月'!$A$1:$E$301,ROW()-$B$20+2,4)</f>
        <v>0</v>
      </c>
      <c r="D3278" s="64">
        <f>INDEX('6月'!$A$1:$E$301,ROW()-$B$20+2,5)</f>
        <v>0</v>
      </c>
      <c r="E3278" s="65">
        <f>DATE(設定・集計!$B$2,INT(A3278/100),A3278-INT(A3278/100)*100)</f>
        <v>43799</v>
      </c>
      <c r="F3278" t="str">
        <f t="shared" si="102"/>
        <v/>
      </c>
      <c r="G3278" t="str">
        <f t="shared" si="101"/>
        <v/>
      </c>
    </row>
    <row r="3279" spans="1:7">
      <c r="A3279" s="57">
        <f>INDEX('6月'!$A$1:$E$301,ROW()-$B$20+2,1)</f>
        <v>0</v>
      </c>
      <c r="B3279" s="55" t="str">
        <f>INDEX('6月'!$A$1:$E$301,ROW()-$B$20+2,2)&amp;IF(INDEX('6月'!$A$1:$E$301,ROW()-$B$20+2,3)="","","／"&amp;INDEX('6月'!$A$1:$E$301,ROW()-$B$20+2,3))</f>
        <v/>
      </c>
      <c r="C3279" s="57">
        <f>INDEX('6月'!$A$1:$E$301,ROW()-$B$20+2,4)</f>
        <v>0</v>
      </c>
      <c r="D3279" s="64">
        <f>INDEX('6月'!$A$1:$E$301,ROW()-$B$20+2,5)</f>
        <v>0</v>
      </c>
      <c r="E3279" s="65">
        <f>DATE(設定・集計!$B$2,INT(A3279/100),A3279-INT(A3279/100)*100)</f>
        <v>43799</v>
      </c>
      <c r="F3279" t="str">
        <f t="shared" si="102"/>
        <v/>
      </c>
      <c r="G3279" t="str">
        <f t="shared" si="101"/>
        <v/>
      </c>
    </row>
    <row r="3280" spans="1:7">
      <c r="A3280" s="57">
        <f>INDEX('6月'!$A$1:$E$301,ROW()-$B$20+2,1)</f>
        <v>0</v>
      </c>
      <c r="B3280" s="55" t="str">
        <f>INDEX('6月'!$A$1:$E$301,ROW()-$B$20+2,2)&amp;IF(INDEX('6月'!$A$1:$E$301,ROW()-$B$20+2,3)="","","／"&amp;INDEX('6月'!$A$1:$E$301,ROW()-$B$20+2,3))</f>
        <v/>
      </c>
      <c r="C3280" s="57">
        <f>INDEX('6月'!$A$1:$E$301,ROW()-$B$20+2,4)</f>
        <v>0</v>
      </c>
      <c r="D3280" s="64">
        <f>INDEX('6月'!$A$1:$E$301,ROW()-$B$20+2,5)</f>
        <v>0</v>
      </c>
      <c r="E3280" s="65">
        <f>DATE(設定・集計!$B$2,INT(A3280/100),A3280-INT(A3280/100)*100)</f>
        <v>43799</v>
      </c>
      <c r="F3280" t="str">
        <f t="shared" si="102"/>
        <v/>
      </c>
      <c r="G3280" t="str">
        <f t="shared" si="101"/>
        <v/>
      </c>
    </row>
    <row r="3281" spans="1:7">
      <c r="A3281" s="57">
        <f>INDEX('6月'!$A$1:$E$301,ROW()-$B$20+2,1)</f>
        <v>0</v>
      </c>
      <c r="B3281" s="55" t="str">
        <f>INDEX('6月'!$A$1:$E$301,ROW()-$B$20+2,2)&amp;IF(INDEX('6月'!$A$1:$E$301,ROW()-$B$20+2,3)="","","／"&amp;INDEX('6月'!$A$1:$E$301,ROW()-$B$20+2,3))</f>
        <v/>
      </c>
      <c r="C3281" s="57">
        <f>INDEX('6月'!$A$1:$E$301,ROW()-$B$20+2,4)</f>
        <v>0</v>
      </c>
      <c r="D3281" s="64">
        <f>INDEX('6月'!$A$1:$E$301,ROW()-$B$20+2,5)</f>
        <v>0</v>
      </c>
      <c r="E3281" s="65">
        <f>DATE(設定・集計!$B$2,INT(A3281/100),A3281-INT(A3281/100)*100)</f>
        <v>43799</v>
      </c>
      <c r="F3281" t="str">
        <f t="shared" si="102"/>
        <v/>
      </c>
      <c r="G3281" t="str">
        <f t="shared" si="101"/>
        <v/>
      </c>
    </row>
    <row r="3282" spans="1:7">
      <c r="A3282" s="57">
        <f>INDEX('6月'!$A$1:$E$301,ROW()-$B$20+2,1)</f>
        <v>0</v>
      </c>
      <c r="B3282" s="55" t="str">
        <f>INDEX('6月'!$A$1:$E$301,ROW()-$B$20+2,2)&amp;IF(INDEX('6月'!$A$1:$E$301,ROW()-$B$20+2,3)="","","／"&amp;INDEX('6月'!$A$1:$E$301,ROW()-$B$20+2,3))</f>
        <v/>
      </c>
      <c r="C3282" s="57">
        <f>INDEX('6月'!$A$1:$E$301,ROW()-$B$20+2,4)</f>
        <v>0</v>
      </c>
      <c r="D3282" s="64">
        <f>INDEX('6月'!$A$1:$E$301,ROW()-$B$20+2,5)</f>
        <v>0</v>
      </c>
      <c r="E3282" s="65">
        <f>DATE(設定・集計!$B$2,INT(A3282/100),A3282-INT(A3282/100)*100)</f>
        <v>43799</v>
      </c>
      <c r="F3282" t="str">
        <f t="shared" si="102"/>
        <v/>
      </c>
      <c r="G3282" t="str">
        <f t="shared" si="101"/>
        <v/>
      </c>
    </row>
    <row r="3283" spans="1:7">
      <c r="A3283" s="57">
        <f>INDEX('6月'!$A$1:$E$301,ROW()-$B$20+2,1)</f>
        <v>0</v>
      </c>
      <c r="B3283" s="55" t="str">
        <f>INDEX('6月'!$A$1:$E$301,ROW()-$B$20+2,2)&amp;IF(INDEX('6月'!$A$1:$E$301,ROW()-$B$20+2,3)="","","／"&amp;INDEX('6月'!$A$1:$E$301,ROW()-$B$20+2,3))</f>
        <v/>
      </c>
      <c r="C3283" s="57">
        <f>INDEX('6月'!$A$1:$E$301,ROW()-$B$20+2,4)</f>
        <v>0</v>
      </c>
      <c r="D3283" s="64">
        <f>INDEX('6月'!$A$1:$E$301,ROW()-$B$20+2,5)</f>
        <v>0</v>
      </c>
      <c r="E3283" s="65">
        <f>DATE(設定・集計!$B$2,INT(A3283/100),A3283-INT(A3283/100)*100)</f>
        <v>43799</v>
      </c>
      <c r="F3283" t="str">
        <f t="shared" si="102"/>
        <v/>
      </c>
      <c r="G3283" t="str">
        <f t="shared" si="101"/>
        <v/>
      </c>
    </row>
    <row r="3284" spans="1:7">
      <c r="A3284" s="57">
        <f>INDEX('6月'!$A$1:$E$301,ROW()-$B$20+2,1)</f>
        <v>0</v>
      </c>
      <c r="B3284" s="55" t="str">
        <f>INDEX('6月'!$A$1:$E$301,ROW()-$B$20+2,2)&amp;IF(INDEX('6月'!$A$1:$E$301,ROW()-$B$20+2,3)="","","／"&amp;INDEX('6月'!$A$1:$E$301,ROW()-$B$20+2,3))</f>
        <v/>
      </c>
      <c r="C3284" s="57">
        <f>INDEX('6月'!$A$1:$E$301,ROW()-$B$20+2,4)</f>
        <v>0</v>
      </c>
      <c r="D3284" s="64">
        <f>INDEX('6月'!$A$1:$E$301,ROW()-$B$20+2,5)</f>
        <v>0</v>
      </c>
      <c r="E3284" s="65">
        <f>DATE(設定・集計!$B$2,INT(A3284/100),A3284-INT(A3284/100)*100)</f>
        <v>43799</v>
      </c>
      <c r="F3284" t="str">
        <f t="shared" si="102"/>
        <v/>
      </c>
      <c r="G3284" t="str">
        <f t="shared" si="101"/>
        <v/>
      </c>
    </row>
    <row r="3285" spans="1:7">
      <c r="A3285" s="57">
        <f>INDEX('6月'!$A$1:$E$301,ROW()-$B$20+2,1)</f>
        <v>0</v>
      </c>
      <c r="B3285" s="55" t="str">
        <f>INDEX('6月'!$A$1:$E$301,ROW()-$B$20+2,2)&amp;IF(INDEX('6月'!$A$1:$E$301,ROW()-$B$20+2,3)="","","／"&amp;INDEX('6月'!$A$1:$E$301,ROW()-$B$20+2,3))</f>
        <v/>
      </c>
      <c r="C3285" s="57">
        <f>INDEX('6月'!$A$1:$E$301,ROW()-$B$20+2,4)</f>
        <v>0</v>
      </c>
      <c r="D3285" s="64">
        <f>INDEX('6月'!$A$1:$E$301,ROW()-$B$20+2,5)</f>
        <v>0</v>
      </c>
      <c r="E3285" s="65">
        <f>DATE(設定・集計!$B$2,INT(A3285/100),A3285-INT(A3285/100)*100)</f>
        <v>43799</v>
      </c>
      <c r="F3285" t="str">
        <f t="shared" si="102"/>
        <v/>
      </c>
      <c r="G3285" t="str">
        <f t="shared" si="101"/>
        <v/>
      </c>
    </row>
    <row r="3286" spans="1:7">
      <c r="A3286" s="57">
        <f>INDEX('6月'!$A$1:$E$301,ROW()-$B$20+2,1)</f>
        <v>0</v>
      </c>
      <c r="B3286" s="55" t="str">
        <f>INDEX('6月'!$A$1:$E$301,ROW()-$B$20+2,2)&amp;IF(INDEX('6月'!$A$1:$E$301,ROW()-$B$20+2,3)="","","／"&amp;INDEX('6月'!$A$1:$E$301,ROW()-$B$20+2,3))</f>
        <v/>
      </c>
      <c r="C3286" s="57">
        <f>INDEX('6月'!$A$1:$E$301,ROW()-$B$20+2,4)</f>
        <v>0</v>
      </c>
      <c r="D3286" s="64">
        <f>INDEX('6月'!$A$1:$E$301,ROW()-$B$20+2,5)</f>
        <v>0</v>
      </c>
      <c r="E3286" s="65">
        <f>DATE(設定・集計!$B$2,INT(A3286/100),A3286-INT(A3286/100)*100)</f>
        <v>43799</v>
      </c>
      <c r="F3286" t="str">
        <f t="shared" si="102"/>
        <v/>
      </c>
      <c r="G3286" t="str">
        <f t="shared" si="101"/>
        <v/>
      </c>
    </row>
    <row r="3287" spans="1:7">
      <c r="A3287" s="57">
        <f>INDEX('6月'!$A$1:$E$301,ROW()-$B$20+2,1)</f>
        <v>0</v>
      </c>
      <c r="B3287" s="55" t="str">
        <f>INDEX('6月'!$A$1:$E$301,ROW()-$B$20+2,2)&amp;IF(INDEX('6月'!$A$1:$E$301,ROW()-$B$20+2,3)="","","／"&amp;INDEX('6月'!$A$1:$E$301,ROW()-$B$20+2,3))</f>
        <v/>
      </c>
      <c r="C3287" s="57">
        <f>INDEX('6月'!$A$1:$E$301,ROW()-$B$20+2,4)</f>
        <v>0</v>
      </c>
      <c r="D3287" s="64">
        <f>INDEX('6月'!$A$1:$E$301,ROW()-$B$20+2,5)</f>
        <v>0</v>
      </c>
      <c r="E3287" s="65">
        <f>DATE(設定・集計!$B$2,INT(A3287/100),A3287-INT(A3287/100)*100)</f>
        <v>43799</v>
      </c>
      <c r="F3287" t="str">
        <f t="shared" si="102"/>
        <v/>
      </c>
      <c r="G3287" t="str">
        <f t="shared" si="101"/>
        <v/>
      </c>
    </row>
    <row r="3288" spans="1:7">
      <c r="A3288" s="57">
        <f>INDEX('6月'!$A$1:$E$301,ROW()-$B$20+2,1)</f>
        <v>0</v>
      </c>
      <c r="B3288" s="55" t="str">
        <f>INDEX('6月'!$A$1:$E$301,ROW()-$B$20+2,2)&amp;IF(INDEX('6月'!$A$1:$E$301,ROW()-$B$20+2,3)="","","／"&amp;INDEX('6月'!$A$1:$E$301,ROW()-$B$20+2,3))</f>
        <v/>
      </c>
      <c r="C3288" s="57">
        <f>INDEX('6月'!$A$1:$E$301,ROW()-$B$20+2,4)</f>
        <v>0</v>
      </c>
      <c r="D3288" s="64">
        <f>INDEX('6月'!$A$1:$E$301,ROW()-$B$20+2,5)</f>
        <v>0</v>
      </c>
      <c r="E3288" s="65">
        <f>DATE(設定・集計!$B$2,INT(A3288/100),A3288-INT(A3288/100)*100)</f>
        <v>43799</v>
      </c>
      <c r="F3288" t="str">
        <f t="shared" si="102"/>
        <v/>
      </c>
      <c r="G3288" t="str">
        <f t="shared" si="101"/>
        <v/>
      </c>
    </row>
    <row r="3289" spans="1:7">
      <c r="A3289" s="57">
        <f>INDEX('6月'!$A$1:$E$301,ROW()-$B$20+2,1)</f>
        <v>0</v>
      </c>
      <c r="B3289" s="55" t="str">
        <f>INDEX('6月'!$A$1:$E$301,ROW()-$B$20+2,2)&amp;IF(INDEX('6月'!$A$1:$E$301,ROW()-$B$20+2,3)="","","／"&amp;INDEX('6月'!$A$1:$E$301,ROW()-$B$20+2,3))</f>
        <v/>
      </c>
      <c r="C3289" s="57">
        <f>INDEX('6月'!$A$1:$E$301,ROW()-$B$20+2,4)</f>
        <v>0</v>
      </c>
      <c r="D3289" s="64">
        <f>INDEX('6月'!$A$1:$E$301,ROW()-$B$20+2,5)</f>
        <v>0</v>
      </c>
      <c r="E3289" s="65">
        <f>DATE(設定・集計!$B$2,INT(A3289/100),A3289-INT(A3289/100)*100)</f>
        <v>43799</v>
      </c>
      <c r="F3289" t="str">
        <f t="shared" si="102"/>
        <v/>
      </c>
      <c r="G3289" t="str">
        <f t="shared" si="101"/>
        <v/>
      </c>
    </row>
    <row r="3290" spans="1:7">
      <c r="A3290" s="57">
        <f>INDEX('6月'!$A$1:$E$301,ROW()-$B$20+2,1)</f>
        <v>0</v>
      </c>
      <c r="B3290" s="55" t="str">
        <f>INDEX('6月'!$A$1:$E$301,ROW()-$B$20+2,2)&amp;IF(INDEX('6月'!$A$1:$E$301,ROW()-$B$20+2,3)="","","／"&amp;INDEX('6月'!$A$1:$E$301,ROW()-$B$20+2,3))</f>
        <v/>
      </c>
      <c r="C3290" s="57">
        <f>INDEX('6月'!$A$1:$E$301,ROW()-$B$20+2,4)</f>
        <v>0</v>
      </c>
      <c r="D3290" s="64">
        <f>INDEX('6月'!$A$1:$E$301,ROW()-$B$20+2,5)</f>
        <v>0</v>
      </c>
      <c r="E3290" s="65">
        <f>DATE(設定・集計!$B$2,INT(A3290/100),A3290-INT(A3290/100)*100)</f>
        <v>43799</v>
      </c>
      <c r="F3290" t="str">
        <f t="shared" si="102"/>
        <v/>
      </c>
      <c r="G3290" t="str">
        <f t="shared" si="101"/>
        <v/>
      </c>
    </row>
    <row r="3291" spans="1:7">
      <c r="A3291" s="57">
        <f>INDEX('6月'!$A$1:$E$301,ROW()-$B$20+2,1)</f>
        <v>0</v>
      </c>
      <c r="B3291" s="55" t="str">
        <f>INDEX('6月'!$A$1:$E$301,ROW()-$B$20+2,2)&amp;IF(INDEX('6月'!$A$1:$E$301,ROW()-$B$20+2,3)="","","／"&amp;INDEX('6月'!$A$1:$E$301,ROW()-$B$20+2,3))</f>
        <v/>
      </c>
      <c r="C3291" s="57">
        <f>INDEX('6月'!$A$1:$E$301,ROW()-$B$20+2,4)</f>
        <v>0</v>
      </c>
      <c r="D3291" s="64">
        <f>INDEX('6月'!$A$1:$E$301,ROW()-$B$20+2,5)</f>
        <v>0</v>
      </c>
      <c r="E3291" s="65">
        <f>DATE(設定・集計!$B$2,INT(A3291/100),A3291-INT(A3291/100)*100)</f>
        <v>43799</v>
      </c>
      <c r="F3291" t="str">
        <f t="shared" si="102"/>
        <v/>
      </c>
      <c r="G3291" t="str">
        <f t="shared" si="101"/>
        <v/>
      </c>
    </row>
    <row r="3292" spans="1:7">
      <c r="A3292" s="57">
        <f>INDEX('6月'!$A$1:$E$301,ROW()-$B$20+2,1)</f>
        <v>0</v>
      </c>
      <c r="B3292" s="55" t="str">
        <f>INDEX('6月'!$A$1:$E$301,ROW()-$B$20+2,2)&amp;IF(INDEX('6月'!$A$1:$E$301,ROW()-$B$20+2,3)="","","／"&amp;INDEX('6月'!$A$1:$E$301,ROW()-$B$20+2,3))</f>
        <v/>
      </c>
      <c r="C3292" s="57">
        <f>INDEX('6月'!$A$1:$E$301,ROW()-$B$20+2,4)</f>
        <v>0</v>
      </c>
      <c r="D3292" s="64">
        <f>INDEX('6月'!$A$1:$E$301,ROW()-$B$20+2,5)</f>
        <v>0</v>
      </c>
      <c r="E3292" s="65">
        <f>DATE(設定・集計!$B$2,INT(A3292/100),A3292-INT(A3292/100)*100)</f>
        <v>43799</v>
      </c>
      <c r="F3292" t="str">
        <f t="shared" si="102"/>
        <v/>
      </c>
      <c r="G3292" t="str">
        <f t="shared" si="101"/>
        <v/>
      </c>
    </row>
    <row r="3293" spans="1:7">
      <c r="A3293" s="57">
        <f>INDEX('6月'!$A$1:$E$301,ROW()-$B$20+2,1)</f>
        <v>0</v>
      </c>
      <c r="B3293" s="55" t="str">
        <f>INDEX('6月'!$A$1:$E$301,ROW()-$B$20+2,2)&amp;IF(INDEX('6月'!$A$1:$E$301,ROW()-$B$20+2,3)="","","／"&amp;INDEX('6月'!$A$1:$E$301,ROW()-$B$20+2,3))</f>
        <v/>
      </c>
      <c r="C3293" s="57">
        <f>INDEX('6月'!$A$1:$E$301,ROW()-$B$20+2,4)</f>
        <v>0</v>
      </c>
      <c r="D3293" s="64">
        <f>INDEX('6月'!$A$1:$E$301,ROW()-$B$20+2,5)</f>
        <v>0</v>
      </c>
      <c r="E3293" s="65">
        <f>DATE(設定・集計!$B$2,INT(A3293/100),A3293-INT(A3293/100)*100)</f>
        <v>43799</v>
      </c>
      <c r="F3293" t="str">
        <f t="shared" si="102"/>
        <v/>
      </c>
      <c r="G3293" t="str">
        <f t="shared" si="101"/>
        <v/>
      </c>
    </row>
    <row r="3294" spans="1:7">
      <c r="A3294" s="57">
        <f>INDEX('6月'!$A$1:$E$301,ROW()-$B$20+2,1)</f>
        <v>0</v>
      </c>
      <c r="B3294" s="55" t="str">
        <f>INDEX('6月'!$A$1:$E$301,ROW()-$B$20+2,2)&amp;IF(INDEX('6月'!$A$1:$E$301,ROW()-$B$20+2,3)="","","／"&amp;INDEX('6月'!$A$1:$E$301,ROW()-$B$20+2,3))</f>
        <v/>
      </c>
      <c r="C3294" s="57">
        <f>INDEX('6月'!$A$1:$E$301,ROW()-$B$20+2,4)</f>
        <v>0</v>
      </c>
      <c r="D3294" s="64">
        <f>INDEX('6月'!$A$1:$E$301,ROW()-$B$20+2,5)</f>
        <v>0</v>
      </c>
      <c r="E3294" s="65">
        <f>DATE(設定・集計!$B$2,INT(A3294/100),A3294-INT(A3294/100)*100)</f>
        <v>43799</v>
      </c>
      <c r="F3294" t="str">
        <f t="shared" si="102"/>
        <v/>
      </c>
      <c r="G3294" t="str">
        <f t="shared" si="101"/>
        <v/>
      </c>
    </row>
    <row r="3295" spans="1:7">
      <c r="A3295" s="57">
        <f>INDEX('6月'!$A$1:$E$301,ROW()-$B$20+2,1)</f>
        <v>0</v>
      </c>
      <c r="B3295" s="55" t="str">
        <f>INDEX('6月'!$A$1:$E$301,ROW()-$B$20+2,2)&amp;IF(INDEX('6月'!$A$1:$E$301,ROW()-$B$20+2,3)="","","／"&amp;INDEX('6月'!$A$1:$E$301,ROW()-$B$20+2,3))</f>
        <v/>
      </c>
      <c r="C3295" s="57">
        <f>INDEX('6月'!$A$1:$E$301,ROW()-$B$20+2,4)</f>
        <v>0</v>
      </c>
      <c r="D3295" s="64">
        <f>INDEX('6月'!$A$1:$E$301,ROW()-$B$20+2,5)</f>
        <v>0</v>
      </c>
      <c r="E3295" s="65">
        <f>DATE(設定・集計!$B$2,INT(A3295/100),A3295-INT(A3295/100)*100)</f>
        <v>43799</v>
      </c>
      <c r="F3295" t="str">
        <f t="shared" si="102"/>
        <v/>
      </c>
      <c r="G3295" t="str">
        <f t="shared" si="101"/>
        <v/>
      </c>
    </row>
    <row r="3296" spans="1:7">
      <c r="A3296" s="57">
        <f>INDEX('6月'!$A$1:$E$301,ROW()-$B$20+2,1)</f>
        <v>0</v>
      </c>
      <c r="B3296" s="55" t="str">
        <f>INDEX('6月'!$A$1:$E$301,ROW()-$B$20+2,2)&amp;IF(INDEX('6月'!$A$1:$E$301,ROW()-$B$20+2,3)="","","／"&amp;INDEX('6月'!$A$1:$E$301,ROW()-$B$20+2,3))</f>
        <v/>
      </c>
      <c r="C3296" s="57">
        <f>INDEX('6月'!$A$1:$E$301,ROW()-$B$20+2,4)</f>
        <v>0</v>
      </c>
      <c r="D3296" s="64">
        <f>INDEX('6月'!$A$1:$E$301,ROW()-$B$20+2,5)</f>
        <v>0</v>
      </c>
      <c r="E3296" s="65">
        <f>DATE(設定・集計!$B$2,INT(A3296/100),A3296-INT(A3296/100)*100)</f>
        <v>43799</v>
      </c>
      <c r="F3296" t="str">
        <f t="shared" si="102"/>
        <v/>
      </c>
      <c r="G3296" t="str">
        <f t="shared" si="101"/>
        <v/>
      </c>
    </row>
    <row r="3297" spans="1:7">
      <c r="A3297" s="57">
        <f>INDEX('6月'!$A$1:$E$301,ROW()-$B$20+2,1)</f>
        <v>0</v>
      </c>
      <c r="B3297" s="55" t="str">
        <f>INDEX('6月'!$A$1:$E$301,ROW()-$B$20+2,2)&amp;IF(INDEX('6月'!$A$1:$E$301,ROW()-$B$20+2,3)="","","／"&amp;INDEX('6月'!$A$1:$E$301,ROW()-$B$20+2,3))</f>
        <v/>
      </c>
      <c r="C3297" s="57">
        <f>INDEX('6月'!$A$1:$E$301,ROW()-$B$20+2,4)</f>
        <v>0</v>
      </c>
      <c r="D3297" s="64">
        <f>INDEX('6月'!$A$1:$E$301,ROW()-$B$20+2,5)</f>
        <v>0</v>
      </c>
      <c r="E3297" s="65">
        <f>DATE(設定・集計!$B$2,INT(A3297/100),A3297-INT(A3297/100)*100)</f>
        <v>43799</v>
      </c>
      <c r="F3297" t="str">
        <f t="shared" si="102"/>
        <v/>
      </c>
      <c r="G3297" t="str">
        <f t="shared" si="101"/>
        <v/>
      </c>
    </row>
    <row r="3298" spans="1:7">
      <c r="A3298" s="57">
        <f>INDEX('6月'!$A$1:$E$301,ROW()-$B$20+2,1)</f>
        <v>0</v>
      </c>
      <c r="B3298" s="55" t="str">
        <f>INDEX('6月'!$A$1:$E$301,ROW()-$B$20+2,2)&amp;IF(INDEX('6月'!$A$1:$E$301,ROW()-$B$20+2,3)="","","／"&amp;INDEX('6月'!$A$1:$E$301,ROW()-$B$20+2,3))</f>
        <v/>
      </c>
      <c r="C3298" s="57">
        <f>INDEX('6月'!$A$1:$E$301,ROW()-$B$20+2,4)</f>
        <v>0</v>
      </c>
      <c r="D3298" s="64">
        <f>INDEX('6月'!$A$1:$E$301,ROW()-$B$20+2,5)</f>
        <v>0</v>
      </c>
      <c r="E3298" s="65">
        <f>DATE(設定・集計!$B$2,INT(A3298/100),A3298-INT(A3298/100)*100)</f>
        <v>43799</v>
      </c>
      <c r="F3298" t="str">
        <f t="shared" si="102"/>
        <v/>
      </c>
      <c r="G3298" t="str">
        <f t="shared" si="101"/>
        <v/>
      </c>
    </row>
    <row r="3299" spans="1:7">
      <c r="A3299" s="57">
        <f>INDEX('6月'!$A$1:$E$301,ROW()-$B$20+2,1)</f>
        <v>0</v>
      </c>
      <c r="B3299" s="55" t="str">
        <f>INDEX('6月'!$A$1:$E$301,ROW()-$B$20+2,2)&amp;IF(INDEX('6月'!$A$1:$E$301,ROW()-$B$20+2,3)="","","／"&amp;INDEX('6月'!$A$1:$E$301,ROW()-$B$20+2,3))</f>
        <v/>
      </c>
      <c r="C3299" s="57">
        <f>INDEX('6月'!$A$1:$E$301,ROW()-$B$20+2,4)</f>
        <v>0</v>
      </c>
      <c r="D3299" s="64">
        <f>INDEX('6月'!$A$1:$E$301,ROW()-$B$20+2,5)</f>
        <v>0</v>
      </c>
      <c r="E3299" s="65">
        <f>DATE(設定・集計!$B$2,INT(A3299/100),A3299-INT(A3299/100)*100)</f>
        <v>43799</v>
      </c>
      <c r="F3299" t="str">
        <f t="shared" si="102"/>
        <v/>
      </c>
      <c r="G3299" t="str">
        <f t="shared" si="101"/>
        <v/>
      </c>
    </row>
    <row r="3300" spans="1:7">
      <c r="A3300" s="57">
        <f>INDEX('6月'!$A$1:$E$301,ROW()-$B$20+2,1)</f>
        <v>0</v>
      </c>
      <c r="B3300" s="55" t="str">
        <f>INDEX('6月'!$A$1:$E$301,ROW()-$B$20+2,2)&amp;IF(INDEX('6月'!$A$1:$E$301,ROW()-$B$20+2,3)="","","／"&amp;INDEX('6月'!$A$1:$E$301,ROW()-$B$20+2,3))</f>
        <v/>
      </c>
      <c r="C3300" s="57">
        <f>INDEX('6月'!$A$1:$E$301,ROW()-$B$20+2,4)</f>
        <v>0</v>
      </c>
      <c r="D3300" s="64">
        <f>INDEX('6月'!$A$1:$E$301,ROW()-$B$20+2,5)</f>
        <v>0</v>
      </c>
      <c r="E3300" s="65">
        <f>DATE(設定・集計!$B$2,INT(A3300/100),A3300-INT(A3300/100)*100)</f>
        <v>43799</v>
      </c>
      <c r="F3300" t="str">
        <f t="shared" si="102"/>
        <v/>
      </c>
      <c r="G3300" t="str">
        <f t="shared" si="101"/>
        <v/>
      </c>
    </row>
    <row r="3301" spans="1:7">
      <c r="A3301" s="57">
        <f>INDEX('6月'!$A$1:$E$301,ROW()-$B$20+2,1)</f>
        <v>0</v>
      </c>
      <c r="B3301" s="55" t="str">
        <f>INDEX('6月'!$A$1:$E$301,ROW()-$B$20+2,2)&amp;IF(INDEX('6月'!$A$1:$E$301,ROW()-$B$20+2,3)="","","／"&amp;INDEX('6月'!$A$1:$E$301,ROW()-$B$20+2,3))</f>
        <v/>
      </c>
      <c r="C3301" s="57">
        <f>INDEX('6月'!$A$1:$E$301,ROW()-$B$20+2,4)</f>
        <v>0</v>
      </c>
      <c r="D3301" s="64">
        <f>INDEX('6月'!$A$1:$E$301,ROW()-$B$20+2,5)</f>
        <v>0</v>
      </c>
      <c r="E3301" s="65">
        <f>DATE(設定・集計!$B$2,INT(A3301/100),A3301-INT(A3301/100)*100)</f>
        <v>43799</v>
      </c>
      <c r="F3301" t="str">
        <f t="shared" si="102"/>
        <v/>
      </c>
      <c r="G3301" t="str">
        <f t="shared" si="101"/>
        <v/>
      </c>
    </row>
    <row r="3302" spans="1:7">
      <c r="A3302" s="57">
        <f>INDEX('6月'!$A$1:$E$301,ROW()-$B$20+2,1)</f>
        <v>0</v>
      </c>
      <c r="B3302" s="55" t="str">
        <f>INDEX('6月'!$A$1:$E$301,ROW()-$B$20+2,2)&amp;IF(INDEX('6月'!$A$1:$E$301,ROW()-$B$20+2,3)="","","／"&amp;INDEX('6月'!$A$1:$E$301,ROW()-$B$20+2,3))</f>
        <v/>
      </c>
      <c r="C3302" s="57">
        <f>INDEX('6月'!$A$1:$E$301,ROW()-$B$20+2,4)</f>
        <v>0</v>
      </c>
      <c r="D3302" s="64">
        <f>INDEX('6月'!$A$1:$E$301,ROW()-$B$20+2,5)</f>
        <v>0</v>
      </c>
      <c r="E3302" s="65">
        <f>DATE(設定・集計!$B$2,INT(A3302/100),A3302-INT(A3302/100)*100)</f>
        <v>43799</v>
      </c>
      <c r="F3302" t="str">
        <f t="shared" si="102"/>
        <v/>
      </c>
      <c r="G3302" t="str">
        <f t="shared" si="101"/>
        <v/>
      </c>
    </row>
    <row r="3303" spans="1:7">
      <c r="A3303" s="57">
        <f>INDEX('6月'!$A$1:$E$301,ROW()-$B$20+2,1)</f>
        <v>0</v>
      </c>
      <c r="B3303" s="55" t="str">
        <f>INDEX('6月'!$A$1:$E$301,ROW()-$B$20+2,2)&amp;IF(INDEX('6月'!$A$1:$E$301,ROW()-$B$20+2,3)="","","／"&amp;INDEX('6月'!$A$1:$E$301,ROW()-$B$20+2,3))</f>
        <v/>
      </c>
      <c r="C3303" s="57">
        <f>INDEX('6月'!$A$1:$E$301,ROW()-$B$20+2,4)</f>
        <v>0</v>
      </c>
      <c r="D3303" s="64">
        <f>INDEX('6月'!$A$1:$E$301,ROW()-$B$20+2,5)</f>
        <v>0</v>
      </c>
      <c r="E3303" s="65">
        <f>DATE(設定・集計!$B$2,INT(A3303/100),A3303-INT(A3303/100)*100)</f>
        <v>43799</v>
      </c>
      <c r="F3303" t="str">
        <f t="shared" si="102"/>
        <v/>
      </c>
      <c r="G3303" t="str">
        <f t="shared" si="101"/>
        <v/>
      </c>
    </row>
    <row r="3304" spans="1:7">
      <c r="A3304" s="57">
        <f>INDEX('6月'!$A$1:$E$301,ROW()-$B$20+2,1)</f>
        <v>0</v>
      </c>
      <c r="B3304" s="55" t="str">
        <f>INDEX('6月'!$A$1:$E$301,ROW()-$B$20+2,2)&amp;IF(INDEX('6月'!$A$1:$E$301,ROW()-$B$20+2,3)="","","／"&amp;INDEX('6月'!$A$1:$E$301,ROW()-$B$20+2,3))</f>
        <v/>
      </c>
      <c r="C3304" s="57">
        <f>INDEX('6月'!$A$1:$E$301,ROW()-$B$20+2,4)</f>
        <v>0</v>
      </c>
      <c r="D3304" s="64">
        <f>INDEX('6月'!$A$1:$E$301,ROW()-$B$20+2,5)</f>
        <v>0</v>
      </c>
      <c r="E3304" s="65">
        <f>DATE(設定・集計!$B$2,INT(A3304/100),A3304-INT(A3304/100)*100)</f>
        <v>43799</v>
      </c>
      <c r="F3304" t="str">
        <f t="shared" si="102"/>
        <v/>
      </c>
      <c r="G3304" t="str">
        <f t="shared" si="101"/>
        <v/>
      </c>
    </row>
    <row r="3305" spans="1:7">
      <c r="A3305" s="57">
        <f>INDEX('6月'!$A$1:$E$301,ROW()-$B$20+2,1)</f>
        <v>0</v>
      </c>
      <c r="B3305" s="55" t="str">
        <f>INDEX('6月'!$A$1:$E$301,ROW()-$B$20+2,2)&amp;IF(INDEX('6月'!$A$1:$E$301,ROW()-$B$20+2,3)="","","／"&amp;INDEX('6月'!$A$1:$E$301,ROW()-$B$20+2,3))</f>
        <v/>
      </c>
      <c r="C3305" s="57">
        <f>INDEX('6月'!$A$1:$E$301,ROW()-$B$20+2,4)</f>
        <v>0</v>
      </c>
      <c r="D3305" s="64">
        <f>INDEX('6月'!$A$1:$E$301,ROW()-$B$20+2,5)</f>
        <v>0</v>
      </c>
      <c r="E3305" s="65">
        <f>DATE(設定・集計!$B$2,INT(A3305/100),A3305-INT(A3305/100)*100)</f>
        <v>43799</v>
      </c>
      <c r="F3305" t="str">
        <f t="shared" si="102"/>
        <v/>
      </c>
      <c r="G3305" t="str">
        <f t="shared" si="101"/>
        <v/>
      </c>
    </row>
    <row r="3306" spans="1:7">
      <c r="A3306" s="57">
        <f>INDEX('6月'!$A$1:$E$301,ROW()-$B$20+2,1)</f>
        <v>0</v>
      </c>
      <c r="B3306" s="55" t="str">
        <f>INDEX('6月'!$A$1:$E$301,ROW()-$B$20+2,2)&amp;IF(INDEX('6月'!$A$1:$E$301,ROW()-$B$20+2,3)="","","／"&amp;INDEX('6月'!$A$1:$E$301,ROW()-$B$20+2,3))</f>
        <v/>
      </c>
      <c r="C3306" s="57">
        <f>INDEX('6月'!$A$1:$E$301,ROW()-$B$20+2,4)</f>
        <v>0</v>
      </c>
      <c r="D3306" s="64">
        <f>INDEX('6月'!$A$1:$E$301,ROW()-$B$20+2,5)</f>
        <v>0</v>
      </c>
      <c r="E3306" s="65">
        <f>DATE(設定・集計!$B$2,INT(A3306/100),A3306-INT(A3306/100)*100)</f>
        <v>43799</v>
      </c>
      <c r="F3306" t="str">
        <f t="shared" si="102"/>
        <v/>
      </c>
      <c r="G3306" t="str">
        <f t="shared" si="101"/>
        <v/>
      </c>
    </row>
    <row r="3307" spans="1:7">
      <c r="A3307" s="57">
        <f>INDEX('6月'!$A$1:$E$301,ROW()-$B$20+2,1)</f>
        <v>0</v>
      </c>
      <c r="B3307" s="55" t="str">
        <f>INDEX('6月'!$A$1:$E$301,ROW()-$B$20+2,2)&amp;IF(INDEX('6月'!$A$1:$E$301,ROW()-$B$20+2,3)="","","／"&amp;INDEX('6月'!$A$1:$E$301,ROW()-$B$20+2,3))</f>
        <v/>
      </c>
      <c r="C3307" s="57">
        <f>INDEX('6月'!$A$1:$E$301,ROW()-$B$20+2,4)</f>
        <v>0</v>
      </c>
      <c r="D3307" s="64">
        <f>INDEX('6月'!$A$1:$E$301,ROW()-$B$20+2,5)</f>
        <v>0</v>
      </c>
      <c r="E3307" s="65">
        <f>DATE(設定・集計!$B$2,INT(A3307/100),A3307-INT(A3307/100)*100)</f>
        <v>43799</v>
      </c>
      <c r="F3307" t="str">
        <f t="shared" si="102"/>
        <v/>
      </c>
      <c r="G3307" t="str">
        <f t="shared" si="101"/>
        <v/>
      </c>
    </row>
    <row r="3308" spans="1:7">
      <c r="A3308" s="57">
        <f>INDEX('6月'!$A$1:$E$301,ROW()-$B$20+2,1)</f>
        <v>0</v>
      </c>
      <c r="B3308" s="55" t="str">
        <f>INDEX('6月'!$A$1:$E$301,ROW()-$B$20+2,2)&amp;IF(INDEX('6月'!$A$1:$E$301,ROW()-$B$20+2,3)="","","／"&amp;INDEX('6月'!$A$1:$E$301,ROW()-$B$20+2,3))</f>
        <v/>
      </c>
      <c r="C3308" s="57">
        <f>INDEX('6月'!$A$1:$E$301,ROW()-$B$20+2,4)</f>
        <v>0</v>
      </c>
      <c r="D3308" s="64">
        <f>INDEX('6月'!$A$1:$E$301,ROW()-$B$20+2,5)</f>
        <v>0</v>
      </c>
      <c r="E3308" s="65">
        <f>DATE(設定・集計!$B$2,INT(A3308/100),A3308-INT(A3308/100)*100)</f>
        <v>43799</v>
      </c>
      <c r="F3308" t="str">
        <f t="shared" si="102"/>
        <v/>
      </c>
      <c r="G3308" t="str">
        <f t="shared" si="101"/>
        <v/>
      </c>
    </row>
    <row r="3309" spans="1:7">
      <c r="A3309" s="57">
        <f>INDEX('6月'!$A$1:$E$301,ROW()-$B$20+2,1)</f>
        <v>0</v>
      </c>
      <c r="B3309" s="55" t="str">
        <f>INDEX('6月'!$A$1:$E$301,ROW()-$B$20+2,2)&amp;IF(INDEX('6月'!$A$1:$E$301,ROW()-$B$20+2,3)="","","／"&amp;INDEX('6月'!$A$1:$E$301,ROW()-$B$20+2,3))</f>
        <v/>
      </c>
      <c r="C3309" s="57">
        <f>INDEX('6月'!$A$1:$E$301,ROW()-$B$20+2,4)</f>
        <v>0</v>
      </c>
      <c r="D3309" s="64">
        <f>INDEX('6月'!$A$1:$E$301,ROW()-$B$20+2,5)</f>
        <v>0</v>
      </c>
      <c r="E3309" s="65">
        <f>DATE(設定・集計!$B$2,INT(A3309/100),A3309-INT(A3309/100)*100)</f>
        <v>43799</v>
      </c>
      <c r="F3309" t="str">
        <f t="shared" si="102"/>
        <v/>
      </c>
      <c r="G3309" t="str">
        <f t="shared" si="101"/>
        <v/>
      </c>
    </row>
    <row r="3310" spans="1:7">
      <c r="A3310" s="57">
        <f>INDEX('6月'!$A$1:$E$301,ROW()-$B$20+2,1)</f>
        <v>0</v>
      </c>
      <c r="B3310" s="55" t="str">
        <f>INDEX('6月'!$A$1:$E$301,ROW()-$B$20+2,2)&amp;IF(INDEX('6月'!$A$1:$E$301,ROW()-$B$20+2,3)="","","／"&amp;INDEX('6月'!$A$1:$E$301,ROW()-$B$20+2,3))</f>
        <v/>
      </c>
      <c r="C3310" s="57">
        <f>INDEX('6月'!$A$1:$E$301,ROW()-$B$20+2,4)</f>
        <v>0</v>
      </c>
      <c r="D3310" s="64">
        <f>INDEX('6月'!$A$1:$E$301,ROW()-$B$20+2,5)</f>
        <v>0</v>
      </c>
      <c r="E3310" s="65">
        <f>DATE(設定・集計!$B$2,INT(A3310/100),A3310-INT(A3310/100)*100)</f>
        <v>43799</v>
      </c>
      <c r="F3310" t="str">
        <f t="shared" si="102"/>
        <v/>
      </c>
      <c r="G3310" t="str">
        <f t="shared" si="101"/>
        <v/>
      </c>
    </row>
    <row r="3311" spans="1:7">
      <c r="A3311" s="57">
        <f>INDEX('6月'!$A$1:$E$301,ROW()-$B$20+2,1)</f>
        <v>0</v>
      </c>
      <c r="B3311" s="55" t="str">
        <f>INDEX('6月'!$A$1:$E$301,ROW()-$B$20+2,2)&amp;IF(INDEX('6月'!$A$1:$E$301,ROW()-$B$20+2,3)="","","／"&amp;INDEX('6月'!$A$1:$E$301,ROW()-$B$20+2,3))</f>
        <v/>
      </c>
      <c r="C3311" s="57">
        <f>INDEX('6月'!$A$1:$E$301,ROW()-$B$20+2,4)</f>
        <v>0</v>
      </c>
      <c r="D3311" s="64">
        <f>INDEX('6月'!$A$1:$E$301,ROW()-$B$20+2,5)</f>
        <v>0</v>
      </c>
      <c r="E3311" s="65">
        <f>DATE(設定・集計!$B$2,INT(A3311/100),A3311-INT(A3311/100)*100)</f>
        <v>43799</v>
      </c>
      <c r="F3311" t="str">
        <f t="shared" si="102"/>
        <v/>
      </c>
      <c r="G3311" t="str">
        <f t="shared" ref="G3311:G3374" si="103">IF(F3311="","",RANK(F3311,$F$46:$F$6000,1))</f>
        <v/>
      </c>
    </row>
    <row r="3312" spans="1:7">
      <c r="A3312" s="57">
        <f>INDEX('6月'!$A$1:$E$301,ROW()-$B$20+2,1)</f>
        <v>0</v>
      </c>
      <c r="B3312" s="55" t="str">
        <f>INDEX('6月'!$A$1:$E$301,ROW()-$B$20+2,2)&amp;IF(INDEX('6月'!$A$1:$E$301,ROW()-$B$20+2,3)="","","／"&amp;INDEX('6月'!$A$1:$E$301,ROW()-$B$20+2,3))</f>
        <v/>
      </c>
      <c r="C3312" s="57">
        <f>INDEX('6月'!$A$1:$E$301,ROW()-$B$20+2,4)</f>
        <v>0</v>
      </c>
      <c r="D3312" s="64">
        <f>INDEX('6月'!$A$1:$E$301,ROW()-$B$20+2,5)</f>
        <v>0</v>
      </c>
      <c r="E3312" s="65">
        <f>DATE(設定・集計!$B$2,INT(A3312/100),A3312-INT(A3312/100)*100)</f>
        <v>43799</v>
      </c>
      <c r="F3312" t="str">
        <f t="shared" si="102"/>
        <v/>
      </c>
      <c r="G3312" t="str">
        <f t="shared" si="103"/>
        <v/>
      </c>
    </row>
    <row r="3313" spans="1:7">
      <c r="A3313" s="57">
        <f>INDEX('6月'!$A$1:$E$301,ROW()-$B$20+2,1)</f>
        <v>0</v>
      </c>
      <c r="B3313" s="55" t="str">
        <f>INDEX('6月'!$A$1:$E$301,ROW()-$B$20+2,2)&amp;IF(INDEX('6月'!$A$1:$E$301,ROW()-$B$20+2,3)="","","／"&amp;INDEX('6月'!$A$1:$E$301,ROW()-$B$20+2,3))</f>
        <v/>
      </c>
      <c r="C3313" s="57">
        <f>INDEX('6月'!$A$1:$E$301,ROW()-$B$20+2,4)</f>
        <v>0</v>
      </c>
      <c r="D3313" s="64">
        <f>INDEX('6月'!$A$1:$E$301,ROW()-$B$20+2,5)</f>
        <v>0</v>
      </c>
      <c r="E3313" s="65">
        <f>DATE(設定・集計!$B$2,INT(A3313/100),A3313-INT(A3313/100)*100)</f>
        <v>43799</v>
      </c>
      <c r="F3313" t="str">
        <f t="shared" si="102"/>
        <v/>
      </c>
      <c r="G3313" t="str">
        <f t="shared" si="103"/>
        <v/>
      </c>
    </row>
    <row r="3314" spans="1:7">
      <c r="A3314" s="57">
        <f>INDEX('6月'!$A$1:$E$301,ROW()-$B$20+2,1)</f>
        <v>0</v>
      </c>
      <c r="B3314" s="55" t="str">
        <f>INDEX('6月'!$A$1:$E$301,ROW()-$B$20+2,2)&amp;IF(INDEX('6月'!$A$1:$E$301,ROW()-$B$20+2,3)="","","／"&amp;INDEX('6月'!$A$1:$E$301,ROW()-$B$20+2,3))</f>
        <v/>
      </c>
      <c r="C3314" s="57">
        <f>INDEX('6月'!$A$1:$E$301,ROW()-$B$20+2,4)</f>
        <v>0</v>
      </c>
      <c r="D3314" s="64">
        <f>INDEX('6月'!$A$1:$E$301,ROW()-$B$20+2,5)</f>
        <v>0</v>
      </c>
      <c r="E3314" s="65">
        <f>DATE(設定・集計!$B$2,INT(A3314/100),A3314-INT(A3314/100)*100)</f>
        <v>43799</v>
      </c>
      <c r="F3314" t="str">
        <f t="shared" si="102"/>
        <v/>
      </c>
      <c r="G3314" t="str">
        <f t="shared" si="103"/>
        <v/>
      </c>
    </row>
    <row r="3315" spans="1:7">
      <c r="A3315" s="57">
        <f>INDEX('6月'!$A$1:$E$301,ROW()-$B$20+2,1)</f>
        <v>0</v>
      </c>
      <c r="B3315" s="55" t="str">
        <f>INDEX('6月'!$A$1:$E$301,ROW()-$B$20+2,2)&amp;IF(INDEX('6月'!$A$1:$E$301,ROW()-$B$20+2,3)="","","／"&amp;INDEX('6月'!$A$1:$E$301,ROW()-$B$20+2,3))</f>
        <v/>
      </c>
      <c r="C3315" s="57">
        <f>INDEX('6月'!$A$1:$E$301,ROW()-$B$20+2,4)</f>
        <v>0</v>
      </c>
      <c r="D3315" s="64">
        <f>INDEX('6月'!$A$1:$E$301,ROW()-$B$20+2,5)</f>
        <v>0</v>
      </c>
      <c r="E3315" s="65">
        <f>DATE(設定・集計!$B$2,INT(A3315/100),A3315-INT(A3315/100)*100)</f>
        <v>43799</v>
      </c>
      <c r="F3315" t="str">
        <f t="shared" si="102"/>
        <v/>
      </c>
      <c r="G3315" t="str">
        <f t="shared" si="103"/>
        <v/>
      </c>
    </row>
    <row r="3316" spans="1:7">
      <c r="A3316" s="57">
        <f>INDEX('6月'!$A$1:$E$301,ROW()-$B$20+2,1)</f>
        <v>0</v>
      </c>
      <c r="B3316" s="55" t="str">
        <f>INDEX('6月'!$A$1:$E$301,ROW()-$B$20+2,2)&amp;IF(INDEX('6月'!$A$1:$E$301,ROW()-$B$20+2,3)="","","／"&amp;INDEX('6月'!$A$1:$E$301,ROW()-$B$20+2,3))</f>
        <v/>
      </c>
      <c r="C3316" s="57">
        <f>INDEX('6月'!$A$1:$E$301,ROW()-$B$20+2,4)</f>
        <v>0</v>
      </c>
      <c r="D3316" s="64">
        <f>INDEX('6月'!$A$1:$E$301,ROW()-$B$20+2,5)</f>
        <v>0</v>
      </c>
      <c r="E3316" s="65">
        <f>DATE(設定・集計!$B$2,INT(A3316/100),A3316-INT(A3316/100)*100)</f>
        <v>43799</v>
      </c>
      <c r="F3316" t="str">
        <f t="shared" si="102"/>
        <v/>
      </c>
      <c r="G3316" t="str">
        <f t="shared" si="103"/>
        <v/>
      </c>
    </row>
    <row r="3317" spans="1:7">
      <c r="A3317" s="57">
        <f>INDEX('6月'!$A$1:$E$301,ROW()-$B$20+2,1)</f>
        <v>0</v>
      </c>
      <c r="B3317" s="55" t="str">
        <f>INDEX('6月'!$A$1:$E$301,ROW()-$B$20+2,2)&amp;IF(INDEX('6月'!$A$1:$E$301,ROW()-$B$20+2,3)="","","／"&amp;INDEX('6月'!$A$1:$E$301,ROW()-$B$20+2,3))</f>
        <v/>
      </c>
      <c r="C3317" s="57">
        <f>INDEX('6月'!$A$1:$E$301,ROW()-$B$20+2,4)</f>
        <v>0</v>
      </c>
      <c r="D3317" s="64">
        <f>INDEX('6月'!$A$1:$E$301,ROW()-$B$20+2,5)</f>
        <v>0</v>
      </c>
      <c r="E3317" s="65">
        <f>DATE(設定・集計!$B$2,INT(A3317/100),A3317-INT(A3317/100)*100)</f>
        <v>43799</v>
      </c>
      <c r="F3317" t="str">
        <f t="shared" si="102"/>
        <v/>
      </c>
      <c r="G3317" t="str">
        <f t="shared" si="103"/>
        <v/>
      </c>
    </row>
    <row r="3318" spans="1:7">
      <c r="A3318" s="57">
        <f>INDEX('6月'!$A$1:$E$301,ROW()-$B$20+2,1)</f>
        <v>0</v>
      </c>
      <c r="B3318" s="55" t="str">
        <f>INDEX('6月'!$A$1:$E$301,ROW()-$B$20+2,2)&amp;IF(INDEX('6月'!$A$1:$E$301,ROW()-$B$20+2,3)="","","／"&amp;INDEX('6月'!$A$1:$E$301,ROW()-$B$20+2,3))</f>
        <v/>
      </c>
      <c r="C3318" s="57">
        <f>INDEX('6月'!$A$1:$E$301,ROW()-$B$20+2,4)</f>
        <v>0</v>
      </c>
      <c r="D3318" s="64">
        <f>INDEX('6月'!$A$1:$E$301,ROW()-$B$20+2,5)</f>
        <v>0</v>
      </c>
      <c r="E3318" s="65">
        <f>DATE(設定・集計!$B$2,INT(A3318/100),A3318-INT(A3318/100)*100)</f>
        <v>43799</v>
      </c>
      <c r="F3318" t="str">
        <f t="shared" si="102"/>
        <v/>
      </c>
      <c r="G3318" t="str">
        <f t="shared" si="103"/>
        <v/>
      </c>
    </row>
    <row r="3319" spans="1:7">
      <c r="A3319" s="57">
        <f>INDEX('6月'!$A$1:$E$301,ROW()-$B$20+2,1)</f>
        <v>0</v>
      </c>
      <c r="B3319" s="55" t="str">
        <f>INDEX('6月'!$A$1:$E$301,ROW()-$B$20+2,2)&amp;IF(INDEX('6月'!$A$1:$E$301,ROW()-$B$20+2,3)="","","／"&amp;INDEX('6月'!$A$1:$E$301,ROW()-$B$20+2,3))</f>
        <v/>
      </c>
      <c r="C3319" s="57">
        <f>INDEX('6月'!$A$1:$E$301,ROW()-$B$20+2,4)</f>
        <v>0</v>
      </c>
      <c r="D3319" s="64">
        <f>INDEX('6月'!$A$1:$E$301,ROW()-$B$20+2,5)</f>
        <v>0</v>
      </c>
      <c r="E3319" s="65">
        <f>DATE(設定・集計!$B$2,INT(A3319/100),A3319-INT(A3319/100)*100)</f>
        <v>43799</v>
      </c>
      <c r="F3319" t="str">
        <f t="shared" si="102"/>
        <v/>
      </c>
      <c r="G3319" t="str">
        <f t="shared" si="103"/>
        <v/>
      </c>
    </row>
    <row r="3320" spans="1:7">
      <c r="A3320" s="57">
        <f>INDEX('6月'!$A$1:$E$301,ROW()-$B$20+2,1)</f>
        <v>0</v>
      </c>
      <c r="B3320" s="55" t="str">
        <f>INDEX('6月'!$A$1:$E$301,ROW()-$B$20+2,2)&amp;IF(INDEX('6月'!$A$1:$E$301,ROW()-$B$20+2,3)="","","／"&amp;INDEX('6月'!$A$1:$E$301,ROW()-$B$20+2,3))</f>
        <v/>
      </c>
      <c r="C3320" s="57">
        <f>INDEX('6月'!$A$1:$E$301,ROW()-$B$20+2,4)</f>
        <v>0</v>
      </c>
      <c r="D3320" s="64">
        <f>INDEX('6月'!$A$1:$E$301,ROW()-$B$20+2,5)</f>
        <v>0</v>
      </c>
      <c r="E3320" s="65">
        <f>DATE(設定・集計!$B$2,INT(A3320/100),A3320-INT(A3320/100)*100)</f>
        <v>43799</v>
      </c>
      <c r="F3320" t="str">
        <f t="shared" si="102"/>
        <v/>
      </c>
      <c r="G3320" t="str">
        <f t="shared" si="103"/>
        <v/>
      </c>
    </row>
    <row r="3321" spans="1:7">
      <c r="A3321" s="57">
        <f>INDEX('6月'!$A$1:$E$301,ROW()-$B$20+2,1)</f>
        <v>0</v>
      </c>
      <c r="B3321" s="55" t="str">
        <f>INDEX('6月'!$A$1:$E$301,ROW()-$B$20+2,2)&amp;IF(INDEX('6月'!$A$1:$E$301,ROW()-$B$20+2,3)="","","／"&amp;INDEX('6月'!$A$1:$E$301,ROW()-$B$20+2,3))</f>
        <v/>
      </c>
      <c r="C3321" s="57">
        <f>INDEX('6月'!$A$1:$E$301,ROW()-$B$20+2,4)</f>
        <v>0</v>
      </c>
      <c r="D3321" s="64">
        <f>INDEX('6月'!$A$1:$E$301,ROW()-$B$20+2,5)</f>
        <v>0</v>
      </c>
      <c r="E3321" s="65">
        <f>DATE(設定・集計!$B$2,INT(A3321/100),A3321-INT(A3321/100)*100)</f>
        <v>43799</v>
      </c>
      <c r="F3321" t="str">
        <f t="shared" si="102"/>
        <v/>
      </c>
      <c r="G3321" t="str">
        <f t="shared" si="103"/>
        <v/>
      </c>
    </row>
    <row r="3322" spans="1:7">
      <c r="A3322" s="57">
        <f>INDEX('6月'!$A$1:$E$301,ROW()-$B$20+2,1)</f>
        <v>0</v>
      </c>
      <c r="B3322" s="55" t="str">
        <f>INDEX('6月'!$A$1:$E$301,ROW()-$B$20+2,2)&amp;IF(INDEX('6月'!$A$1:$E$301,ROW()-$B$20+2,3)="","","／"&amp;INDEX('6月'!$A$1:$E$301,ROW()-$B$20+2,3))</f>
        <v/>
      </c>
      <c r="C3322" s="57">
        <f>INDEX('6月'!$A$1:$E$301,ROW()-$B$20+2,4)</f>
        <v>0</v>
      </c>
      <c r="D3322" s="64">
        <f>INDEX('6月'!$A$1:$E$301,ROW()-$B$20+2,5)</f>
        <v>0</v>
      </c>
      <c r="E3322" s="65">
        <f>DATE(設定・集計!$B$2,INT(A3322/100),A3322-INT(A3322/100)*100)</f>
        <v>43799</v>
      </c>
      <c r="F3322" t="str">
        <f t="shared" si="102"/>
        <v/>
      </c>
      <c r="G3322" t="str">
        <f t="shared" si="103"/>
        <v/>
      </c>
    </row>
    <row r="3323" spans="1:7">
      <c r="A3323" s="57">
        <f>INDEX('6月'!$A$1:$E$301,ROW()-$B$20+2,1)</f>
        <v>0</v>
      </c>
      <c r="B3323" s="55" t="str">
        <f>INDEX('6月'!$A$1:$E$301,ROW()-$B$20+2,2)&amp;IF(INDEX('6月'!$A$1:$E$301,ROW()-$B$20+2,3)="","","／"&amp;INDEX('6月'!$A$1:$E$301,ROW()-$B$20+2,3))</f>
        <v/>
      </c>
      <c r="C3323" s="57">
        <f>INDEX('6月'!$A$1:$E$301,ROW()-$B$20+2,4)</f>
        <v>0</v>
      </c>
      <c r="D3323" s="64">
        <f>INDEX('6月'!$A$1:$E$301,ROW()-$B$20+2,5)</f>
        <v>0</v>
      </c>
      <c r="E3323" s="65">
        <f>DATE(設定・集計!$B$2,INT(A3323/100),A3323-INT(A3323/100)*100)</f>
        <v>43799</v>
      </c>
      <c r="F3323" t="str">
        <f t="shared" ref="F3323:F3386" si="104">IF(A3323=0,"",A3323*10000+ROW())</f>
        <v/>
      </c>
      <c r="G3323" t="str">
        <f t="shared" si="103"/>
        <v/>
      </c>
    </row>
    <row r="3324" spans="1:7">
      <c r="A3324" s="57">
        <f>INDEX('6月'!$A$1:$E$301,ROW()-$B$20+2,1)</f>
        <v>0</v>
      </c>
      <c r="B3324" s="55" t="str">
        <f>INDEX('6月'!$A$1:$E$301,ROW()-$B$20+2,2)&amp;IF(INDEX('6月'!$A$1:$E$301,ROW()-$B$20+2,3)="","","／"&amp;INDEX('6月'!$A$1:$E$301,ROW()-$B$20+2,3))</f>
        <v/>
      </c>
      <c r="C3324" s="57">
        <f>INDEX('6月'!$A$1:$E$301,ROW()-$B$20+2,4)</f>
        <v>0</v>
      </c>
      <c r="D3324" s="64">
        <f>INDEX('6月'!$A$1:$E$301,ROW()-$B$20+2,5)</f>
        <v>0</v>
      </c>
      <c r="E3324" s="65">
        <f>DATE(設定・集計!$B$2,INT(A3324/100),A3324-INT(A3324/100)*100)</f>
        <v>43799</v>
      </c>
      <c r="F3324" t="str">
        <f t="shared" si="104"/>
        <v/>
      </c>
      <c r="G3324" t="str">
        <f t="shared" si="103"/>
        <v/>
      </c>
    </row>
    <row r="3325" spans="1:7">
      <c r="A3325" s="57">
        <f>INDEX('6月'!$A$1:$E$301,ROW()-$B$20+2,1)</f>
        <v>0</v>
      </c>
      <c r="B3325" s="55" t="str">
        <f>INDEX('6月'!$A$1:$E$301,ROW()-$B$20+2,2)&amp;IF(INDEX('6月'!$A$1:$E$301,ROW()-$B$20+2,3)="","","／"&amp;INDEX('6月'!$A$1:$E$301,ROW()-$B$20+2,3))</f>
        <v/>
      </c>
      <c r="C3325" s="57">
        <f>INDEX('6月'!$A$1:$E$301,ROW()-$B$20+2,4)</f>
        <v>0</v>
      </c>
      <c r="D3325" s="64">
        <f>INDEX('6月'!$A$1:$E$301,ROW()-$B$20+2,5)</f>
        <v>0</v>
      </c>
      <c r="E3325" s="65">
        <f>DATE(設定・集計!$B$2,INT(A3325/100),A3325-INT(A3325/100)*100)</f>
        <v>43799</v>
      </c>
      <c r="F3325" t="str">
        <f t="shared" si="104"/>
        <v/>
      </c>
      <c r="G3325" t="str">
        <f t="shared" si="103"/>
        <v/>
      </c>
    </row>
    <row r="3326" spans="1:7">
      <c r="A3326" s="57">
        <f>INDEX('6月'!$A$1:$E$301,ROW()-$B$20+2,1)</f>
        <v>0</v>
      </c>
      <c r="B3326" s="55" t="str">
        <f>INDEX('6月'!$A$1:$E$301,ROW()-$B$20+2,2)&amp;IF(INDEX('6月'!$A$1:$E$301,ROW()-$B$20+2,3)="","","／"&amp;INDEX('6月'!$A$1:$E$301,ROW()-$B$20+2,3))</f>
        <v/>
      </c>
      <c r="C3326" s="57">
        <f>INDEX('6月'!$A$1:$E$301,ROW()-$B$20+2,4)</f>
        <v>0</v>
      </c>
      <c r="D3326" s="64">
        <f>INDEX('6月'!$A$1:$E$301,ROW()-$B$20+2,5)</f>
        <v>0</v>
      </c>
      <c r="E3326" s="65">
        <f>DATE(設定・集計!$B$2,INT(A3326/100),A3326-INT(A3326/100)*100)</f>
        <v>43799</v>
      </c>
      <c r="F3326" t="str">
        <f t="shared" si="104"/>
        <v/>
      </c>
      <c r="G3326" t="str">
        <f t="shared" si="103"/>
        <v/>
      </c>
    </row>
    <row r="3327" spans="1:7">
      <c r="A3327" s="57">
        <f>INDEX('6月'!$A$1:$E$301,ROW()-$B$20+2,1)</f>
        <v>0</v>
      </c>
      <c r="B3327" s="55" t="str">
        <f>INDEX('6月'!$A$1:$E$301,ROW()-$B$20+2,2)&amp;IF(INDEX('6月'!$A$1:$E$301,ROW()-$B$20+2,3)="","","／"&amp;INDEX('6月'!$A$1:$E$301,ROW()-$B$20+2,3))</f>
        <v/>
      </c>
      <c r="C3327" s="57">
        <f>INDEX('6月'!$A$1:$E$301,ROW()-$B$20+2,4)</f>
        <v>0</v>
      </c>
      <c r="D3327" s="64">
        <f>INDEX('6月'!$A$1:$E$301,ROW()-$B$20+2,5)</f>
        <v>0</v>
      </c>
      <c r="E3327" s="65">
        <f>DATE(設定・集計!$B$2,INT(A3327/100),A3327-INT(A3327/100)*100)</f>
        <v>43799</v>
      </c>
      <c r="F3327" t="str">
        <f t="shared" si="104"/>
        <v/>
      </c>
      <c r="G3327" t="str">
        <f t="shared" si="103"/>
        <v/>
      </c>
    </row>
    <row r="3328" spans="1:7">
      <c r="A3328" s="57">
        <f>INDEX('6月'!$A$1:$E$301,ROW()-$B$20+2,1)</f>
        <v>0</v>
      </c>
      <c r="B3328" s="55" t="str">
        <f>INDEX('6月'!$A$1:$E$301,ROW()-$B$20+2,2)&amp;IF(INDEX('6月'!$A$1:$E$301,ROW()-$B$20+2,3)="","","／"&amp;INDEX('6月'!$A$1:$E$301,ROW()-$B$20+2,3))</f>
        <v/>
      </c>
      <c r="C3328" s="57">
        <f>INDEX('6月'!$A$1:$E$301,ROW()-$B$20+2,4)</f>
        <v>0</v>
      </c>
      <c r="D3328" s="64">
        <f>INDEX('6月'!$A$1:$E$301,ROW()-$B$20+2,5)</f>
        <v>0</v>
      </c>
      <c r="E3328" s="65">
        <f>DATE(設定・集計!$B$2,INT(A3328/100),A3328-INT(A3328/100)*100)</f>
        <v>43799</v>
      </c>
      <c r="F3328" t="str">
        <f t="shared" si="104"/>
        <v/>
      </c>
      <c r="G3328" t="str">
        <f t="shared" si="103"/>
        <v/>
      </c>
    </row>
    <row r="3329" spans="1:7">
      <c r="A3329" s="57">
        <f>INDEX('6月'!$A$1:$E$301,ROW()-$B$20+2,1)</f>
        <v>0</v>
      </c>
      <c r="B3329" s="55" t="str">
        <f>INDEX('6月'!$A$1:$E$301,ROW()-$B$20+2,2)&amp;IF(INDEX('6月'!$A$1:$E$301,ROW()-$B$20+2,3)="","","／"&amp;INDEX('6月'!$A$1:$E$301,ROW()-$B$20+2,3))</f>
        <v/>
      </c>
      <c r="C3329" s="57">
        <f>INDEX('6月'!$A$1:$E$301,ROW()-$B$20+2,4)</f>
        <v>0</v>
      </c>
      <c r="D3329" s="64">
        <f>INDEX('6月'!$A$1:$E$301,ROW()-$B$20+2,5)</f>
        <v>0</v>
      </c>
      <c r="E3329" s="65">
        <f>DATE(設定・集計!$B$2,INT(A3329/100),A3329-INT(A3329/100)*100)</f>
        <v>43799</v>
      </c>
      <c r="F3329" t="str">
        <f t="shared" si="104"/>
        <v/>
      </c>
      <c r="G3329" t="str">
        <f t="shared" si="103"/>
        <v/>
      </c>
    </row>
    <row r="3330" spans="1:7">
      <c r="A3330" s="57">
        <f>INDEX('6月'!$A$1:$E$301,ROW()-$B$20+2,1)</f>
        <v>0</v>
      </c>
      <c r="B3330" s="55" t="str">
        <f>INDEX('6月'!$A$1:$E$301,ROW()-$B$20+2,2)&amp;IF(INDEX('6月'!$A$1:$E$301,ROW()-$B$20+2,3)="","","／"&amp;INDEX('6月'!$A$1:$E$301,ROW()-$B$20+2,3))</f>
        <v/>
      </c>
      <c r="C3330" s="57">
        <f>INDEX('6月'!$A$1:$E$301,ROW()-$B$20+2,4)</f>
        <v>0</v>
      </c>
      <c r="D3330" s="64">
        <f>INDEX('6月'!$A$1:$E$301,ROW()-$B$20+2,5)</f>
        <v>0</v>
      </c>
      <c r="E3330" s="65">
        <f>DATE(設定・集計!$B$2,INT(A3330/100),A3330-INT(A3330/100)*100)</f>
        <v>43799</v>
      </c>
      <c r="F3330" t="str">
        <f t="shared" si="104"/>
        <v/>
      </c>
      <c r="G3330" t="str">
        <f t="shared" si="103"/>
        <v/>
      </c>
    </row>
    <row r="3331" spans="1:7">
      <c r="A3331" s="57">
        <f>INDEX('6月'!$A$1:$E$301,ROW()-$B$20+2,1)</f>
        <v>0</v>
      </c>
      <c r="B3331" s="55" t="str">
        <f>INDEX('6月'!$A$1:$E$301,ROW()-$B$20+2,2)&amp;IF(INDEX('6月'!$A$1:$E$301,ROW()-$B$20+2,3)="","","／"&amp;INDEX('6月'!$A$1:$E$301,ROW()-$B$20+2,3))</f>
        <v/>
      </c>
      <c r="C3331" s="57">
        <f>INDEX('6月'!$A$1:$E$301,ROW()-$B$20+2,4)</f>
        <v>0</v>
      </c>
      <c r="D3331" s="64">
        <f>INDEX('6月'!$A$1:$E$301,ROW()-$B$20+2,5)</f>
        <v>0</v>
      </c>
      <c r="E3331" s="65">
        <f>DATE(設定・集計!$B$2,INT(A3331/100),A3331-INT(A3331/100)*100)</f>
        <v>43799</v>
      </c>
      <c r="F3331" t="str">
        <f t="shared" si="104"/>
        <v/>
      </c>
      <c r="G3331" t="str">
        <f t="shared" si="103"/>
        <v/>
      </c>
    </row>
    <row r="3332" spans="1:7">
      <c r="A3332" s="57">
        <f>INDEX('6月'!$A$1:$E$301,ROW()-$B$20+2,1)</f>
        <v>0</v>
      </c>
      <c r="B3332" s="55" t="str">
        <f>INDEX('6月'!$A$1:$E$301,ROW()-$B$20+2,2)&amp;IF(INDEX('6月'!$A$1:$E$301,ROW()-$B$20+2,3)="","","／"&amp;INDEX('6月'!$A$1:$E$301,ROW()-$B$20+2,3))</f>
        <v/>
      </c>
      <c r="C3332" s="57">
        <f>INDEX('6月'!$A$1:$E$301,ROW()-$B$20+2,4)</f>
        <v>0</v>
      </c>
      <c r="D3332" s="64">
        <f>INDEX('6月'!$A$1:$E$301,ROW()-$B$20+2,5)</f>
        <v>0</v>
      </c>
      <c r="E3332" s="65">
        <f>DATE(設定・集計!$B$2,INT(A3332/100),A3332-INT(A3332/100)*100)</f>
        <v>43799</v>
      </c>
      <c r="F3332" t="str">
        <f t="shared" si="104"/>
        <v/>
      </c>
      <c r="G3332" t="str">
        <f t="shared" si="103"/>
        <v/>
      </c>
    </row>
    <row r="3333" spans="1:7">
      <c r="A3333" s="57">
        <f>INDEX('6月'!$A$1:$E$301,ROW()-$B$20+2,1)</f>
        <v>0</v>
      </c>
      <c r="B3333" s="55" t="str">
        <f>INDEX('6月'!$A$1:$E$301,ROW()-$B$20+2,2)&amp;IF(INDEX('6月'!$A$1:$E$301,ROW()-$B$20+2,3)="","","／"&amp;INDEX('6月'!$A$1:$E$301,ROW()-$B$20+2,3))</f>
        <v/>
      </c>
      <c r="C3333" s="57">
        <f>INDEX('6月'!$A$1:$E$301,ROW()-$B$20+2,4)</f>
        <v>0</v>
      </c>
      <c r="D3333" s="64">
        <f>INDEX('6月'!$A$1:$E$301,ROW()-$B$20+2,5)</f>
        <v>0</v>
      </c>
      <c r="E3333" s="65">
        <f>DATE(設定・集計!$B$2,INT(A3333/100),A3333-INT(A3333/100)*100)</f>
        <v>43799</v>
      </c>
      <c r="F3333" t="str">
        <f t="shared" si="104"/>
        <v/>
      </c>
      <c r="G3333" t="str">
        <f t="shared" si="103"/>
        <v/>
      </c>
    </row>
    <row r="3334" spans="1:7">
      <c r="A3334" s="57">
        <f>INDEX('6月'!$A$1:$E$301,ROW()-$B$20+2,1)</f>
        <v>0</v>
      </c>
      <c r="B3334" s="55" t="str">
        <f>INDEX('6月'!$A$1:$E$301,ROW()-$B$20+2,2)&amp;IF(INDEX('6月'!$A$1:$E$301,ROW()-$B$20+2,3)="","","／"&amp;INDEX('6月'!$A$1:$E$301,ROW()-$B$20+2,3))</f>
        <v/>
      </c>
      <c r="C3334" s="57">
        <f>INDEX('6月'!$A$1:$E$301,ROW()-$B$20+2,4)</f>
        <v>0</v>
      </c>
      <c r="D3334" s="64">
        <f>INDEX('6月'!$A$1:$E$301,ROW()-$B$20+2,5)</f>
        <v>0</v>
      </c>
      <c r="E3334" s="65">
        <f>DATE(設定・集計!$B$2,INT(A3334/100),A3334-INT(A3334/100)*100)</f>
        <v>43799</v>
      </c>
      <c r="F3334" t="str">
        <f t="shared" si="104"/>
        <v/>
      </c>
      <c r="G3334" t="str">
        <f t="shared" si="103"/>
        <v/>
      </c>
    </row>
    <row r="3335" spans="1:7">
      <c r="A3335" s="57">
        <f>INDEX('6月'!$A$1:$E$301,ROW()-$B$20+2,1)</f>
        <v>0</v>
      </c>
      <c r="B3335" s="55" t="str">
        <f>INDEX('6月'!$A$1:$E$301,ROW()-$B$20+2,2)&amp;IF(INDEX('6月'!$A$1:$E$301,ROW()-$B$20+2,3)="","","／"&amp;INDEX('6月'!$A$1:$E$301,ROW()-$B$20+2,3))</f>
        <v/>
      </c>
      <c r="C3335" s="57">
        <f>INDEX('6月'!$A$1:$E$301,ROW()-$B$20+2,4)</f>
        <v>0</v>
      </c>
      <c r="D3335" s="64">
        <f>INDEX('6月'!$A$1:$E$301,ROW()-$B$20+2,5)</f>
        <v>0</v>
      </c>
      <c r="E3335" s="65">
        <f>DATE(設定・集計!$B$2,INT(A3335/100),A3335-INT(A3335/100)*100)</f>
        <v>43799</v>
      </c>
      <c r="F3335" t="str">
        <f t="shared" si="104"/>
        <v/>
      </c>
      <c r="G3335" t="str">
        <f t="shared" si="103"/>
        <v/>
      </c>
    </row>
    <row r="3336" spans="1:7">
      <c r="A3336" s="57">
        <f>INDEX('6月'!$A$1:$E$301,ROW()-$B$20+2,1)</f>
        <v>0</v>
      </c>
      <c r="B3336" s="55" t="str">
        <f>INDEX('6月'!$A$1:$E$301,ROW()-$B$20+2,2)&amp;IF(INDEX('6月'!$A$1:$E$301,ROW()-$B$20+2,3)="","","／"&amp;INDEX('6月'!$A$1:$E$301,ROW()-$B$20+2,3))</f>
        <v/>
      </c>
      <c r="C3336" s="57">
        <f>INDEX('6月'!$A$1:$E$301,ROW()-$B$20+2,4)</f>
        <v>0</v>
      </c>
      <c r="D3336" s="64">
        <f>INDEX('6月'!$A$1:$E$301,ROW()-$B$20+2,5)</f>
        <v>0</v>
      </c>
      <c r="E3336" s="65">
        <f>DATE(設定・集計!$B$2,INT(A3336/100),A3336-INT(A3336/100)*100)</f>
        <v>43799</v>
      </c>
      <c r="F3336" t="str">
        <f t="shared" si="104"/>
        <v/>
      </c>
      <c r="G3336" t="str">
        <f t="shared" si="103"/>
        <v/>
      </c>
    </row>
    <row r="3337" spans="1:7">
      <c r="A3337" s="57">
        <f>INDEX('6月'!$A$1:$E$301,ROW()-$B$20+2,1)</f>
        <v>0</v>
      </c>
      <c r="B3337" s="55" t="str">
        <f>INDEX('6月'!$A$1:$E$301,ROW()-$B$20+2,2)&amp;IF(INDEX('6月'!$A$1:$E$301,ROW()-$B$20+2,3)="","","／"&amp;INDEX('6月'!$A$1:$E$301,ROW()-$B$20+2,3))</f>
        <v/>
      </c>
      <c r="C3337" s="57">
        <f>INDEX('6月'!$A$1:$E$301,ROW()-$B$20+2,4)</f>
        <v>0</v>
      </c>
      <c r="D3337" s="64">
        <f>INDEX('6月'!$A$1:$E$301,ROW()-$B$20+2,5)</f>
        <v>0</v>
      </c>
      <c r="E3337" s="65">
        <f>DATE(設定・集計!$B$2,INT(A3337/100),A3337-INT(A3337/100)*100)</f>
        <v>43799</v>
      </c>
      <c r="F3337" t="str">
        <f t="shared" si="104"/>
        <v/>
      </c>
      <c r="G3337" t="str">
        <f t="shared" si="103"/>
        <v/>
      </c>
    </row>
    <row r="3338" spans="1:7">
      <c r="A3338" s="57">
        <f>INDEX('6月'!$A$1:$E$301,ROW()-$B$20+2,1)</f>
        <v>0</v>
      </c>
      <c r="B3338" s="55" t="str">
        <f>INDEX('6月'!$A$1:$E$301,ROW()-$B$20+2,2)&amp;IF(INDEX('6月'!$A$1:$E$301,ROW()-$B$20+2,3)="","","／"&amp;INDEX('6月'!$A$1:$E$301,ROW()-$B$20+2,3))</f>
        <v/>
      </c>
      <c r="C3338" s="57">
        <f>INDEX('6月'!$A$1:$E$301,ROW()-$B$20+2,4)</f>
        <v>0</v>
      </c>
      <c r="D3338" s="64">
        <f>INDEX('6月'!$A$1:$E$301,ROW()-$B$20+2,5)</f>
        <v>0</v>
      </c>
      <c r="E3338" s="65">
        <f>DATE(設定・集計!$B$2,INT(A3338/100),A3338-INT(A3338/100)*100)</f>
        <v>43799</v>
      </c>
      <c r="F3338" t="str">
        <f t="shared" si="104"/>
        <v/>
      </c>
      <c r="G3338" t="str">
        <f t="shared" si="103"/>
        <v/>
      </c>
    </row>
    <row r="3339" spans="1:7">
      <c r="A3339" s="57">
        <f>INDEX('6月'!$A$1:$E$301,ROW()-$B$20+2,1)</f>
        <v>0</v>
      </c>
      <c r="B3339" s="55" t="str">
        <f>INDEX('6月'!$A$1:$E$301,ROW()-$B$20+2,2)&amp;IF(INDEX('6月'!$A$1:$E$301,ROW()-$B$20+2,3)="","","／"&amp;INDEX('6月'!$A$1:$E$301,ROW()-$B$20+2,3))</f>
        <v/>
      </c>
      <c r="C3339" s="57">
        <f>INDEX('6月'!$A$1:$E$301,ROW()-$B$20+2,4)</f>
        <v>0</v>
      </c>
      <c r="D3339" s="64">
        <f>INDEX('6月'!$A$1:$E$301,ROW()-$B$20+2,5)</f>
        <v>0</v>
      </c>
      <c r="E3339" s="65">
        <f>DATE(設定・集計!$B$2,INT(A3339/100),A3339-INT(A3339/100)*100)</f>
        <v>43799</v>
      </c>
      <c r="F3339" t="str">
        <f t="shared" si="104"/>
        <v/>
      </c>
      <c r="G3339" t="str">
        <f t="shared" si="103"/>
        <v/>
      </c>
    </row>
    <row r="3340" spans="1:7">
      <c r="A3340" s="57">
        <f>INDEX('6月'!$A$1:$E$301,ROW()-$B$20+2,1)</f>
        <v>0</v>
      </c>
      <c r="B3340" s="55" t="str">
        <f>INDEX('6月'!$A$1:$E$301,ROW()-$B$20+2,2)&amp;IF(INDEX('6月'!$A$1:$E$301,ROW()-$B$20+2,3)="","","／"&amp;INDEX('6月'!$A$1:$E$301,ROW()-$B$20+2,3))</f>
        <v/>
      </c>
      <c r="C3340" s="57">
        <f>INDEX('6月'!$A$1:$E$301,ROW()-$B$20+2,4)</f>
        <v>0</v>
      </c>
      <c r="D3340" s="64">
        <f>INDEX('6月'!$A$1:$E$301,ROW()-$B$20+2,5)</f>
        <v>0</v>
      </c>
      <c r="E3340" s="65">
        <f>DATE(設定・集計!$B$2,INT(A3340/100),A3340-INT(A3340/100)*100)</f>
        <v>43799</v>
      </c>
      <c r="F3340" t="str">
        <f t="shared" si="104"/>
        <v/>
      </c>
      <c r="G3340" t="str">
        <f t="shared" si="103"/>
        <v/>
      </c>
    </row>
    <row r="3341" spans="1:7">
      <c r="A3341" s="57">
        <f>INDEX('6月'!$A$1:$E$301,ROW()-$B$20+2,1)</f>
        <v>0</v>
      </c>
      <c r="B3341" s="55" t="str">
        <f>INDEX('6月'!$A$1:$E$301,ROW()-$B$20+2,2)&amp;IF(INDEX('6月'!$A$1:$E$301,ROW()-$B$20+2,3)="","","／"&amp;INDEX('6月'!$A$1:$E$301,ROW()-$B$20+2,3))</f>
        <v/>
      </c>
      <c r="C3341" s="57">
        <f>INDEX('6月'!$A$1:$E$301,ROW()-$B$20+2,4)</f>
        <v>0</v>
      </c>
      <c r="D3341" s="64">
        <f>INDEX('6月'!$A$1:$E$301,ROW()-$B$20+2,5)</f>
        <v>0</v>
      </c>
      <c r="E3341" s="65">
        <f>DATE(設定・集計!$B$2,INT(A3341/100),A3341-INT(A3341/100)*100)</f>
        <v>43799</v>
      </c>
      <c r="F3341" t="str">
        <f t="shared" si="104"/>
        <v/>
      </c>
      <c r="G3341" t="str">
        <f t="shared" si="103"/>
        <v/>
      </c>
    </row>
    <row r="3342" spans="1:7">
      <c r="A3342" s="57">
        <f>INDEX('6月'!$A$1:$E$301,ROW()-$B$20+2,1)</f>
        <v>0</v>
      </c>
      <c r="B3342" s="55" t="str">
        <f>INDEX('6月'!$A$1:$E$301,ROW()-$B$20+2,2)&amp;IF(INDEX('6月'!$A$1:$E$301,ROW()-$B$20+2,3)="","","／"&amp;INDEX('6月'!$A$1:$E$301,ROW()-$B$20+2,3))</f>
        <v/>
      </c>
      <c r="C3342" s="57">
        <f>INDEX('6月'!$A$1:$E$301,ROW()-$B$20+2,4)</f>
        <v>0</v>
      </c>
      <c r="D3342" s="64">
        <f>INDEX('6月'!$A$1:$E$301,ROW()-$B$20+2,5)</f>
        <v>0</v>
      </c>
      <c r="E3342" s="65">
        <f>DATE(設定・集計!$B$2,INT(A3342/100),A3342-INT(A3342/100)*100)</f>
        <v>43799</v>
      </c>
      <c r="F3342" t="str">
        <f t="shared" si="104"/>
        <v/>
      </c>
      <c r="G3342" t="str">
        <f t="shared" si="103"/>
        <v/>
      </c>
    </row>
    <row r="3343" spans="1:7">
      <c r="A3343" s="57">
        <f>INDEX('6月'!$A$1:$E$301,ROW()-$B$20+2,1)</f>
        <v>0</v>
      </c>
      <c r="B3343" s="55" t="str">
        <f>INDEX('6月'!$A$1:$E$301,ROW()-$B$20+2,2)&amp;IF(INDEX('6月'!$A$1:$E$301,ROW()-$B$20+2,3)="","","／"&amp;INDEX('6月'!$A$1:$E$301,ROW()-$B$20+2,3))</f>
        <v/>
      </c>
      <c r="C3343" s="57">
        <f>INDEX('6月'!$A$1:$E$301,ROW()-$B$20+2,4)</f>
        <v>0</v>
      </c>
      <c r="D3343" s="64">
        <f>INDEX('6月'!$A$1:$E$301,ROW()-$B$20+2,5)</f>
        <v>0</v>
      </c>
      <c r="E3343" s="65">
        <f>DATE(設定・集計!$B$2,INT(A3343/100),A3343-INT(A3343/100)*100)</f>
        <v>43799</v>
      </c>
      <c r="F3343" t="str">
        <f t="shared" si="104"/>
        <v/>
      </c>
      <c r="G3343" t="str">
        <f t="shared" si="103"/>
        <v/>
      </c>
    </row>
    <row r="3344" spans="1:7">
      <c r="A3344" s="57">
        <f>INDEX('6月'!$A$1:$E$301,ROW()-$B$20+2,1)</f>
        <v>0</v>
      </c>
      <c r="B3344" s="55" t="str">
        <f>INDEX('6月'!$A$1:$E$301,ROW()-$B$20+2,2)&amp;IF(INDEX('6月'!$A$1:$E$301,ROW()-$B$20+2,3)="","","／"&amp;INDEX('6月'!$A$1:$E$301,ROW()-$B$20+2,3))</f>
        <v/>
      </c>
      <c r="C3344" s="57">
        <f>INDEX('6月'!$A$1:$E$301,ROW()-$B$20+2,4)</f>
        <v>0</v>
      </c>
      <c r="D3344" s="64">
        <f>INDEX('6月'!$A$1:$E$301,ROW()-$B$20+2,5)</f>
        <v>0</v>
      </c>
      <c r="E3344" s="65">
        <f>DATE(設定・集計!$B$2,INT(A3344/100),A3344-INT(A3344/100)*100)</f>
        <v>43799</v>
      </c>
      <c r="F3344" t="str">
        <f t="shared" si="104"/>
        <v/>
      </c>
      <c r="G3344" t="str">
        <f t="shared" si="103"/>
        <v/>
      </c>
    </row>
    <row r="3345" spans="1:7">
      <c r="A3345" s="57">
        <f>INDEX('6月'!$A$1:$E$301,ROW()-$B$20+2,1)</f>
        <v>0</v>
      </c>
      <c r="B3345" s="55" t="str">
        <f>INDEX('6月'!$A$1:$E$301,ROW()-$B$20+2,2)&amp;IF(INDEX('6月'!$A$1:$E$301,ROW()-$B$20+2,3)="","","／"&amp;INDEX('6月'!$A$1:$E$301,ROW()-$B$20+2,3))</f>
        <v/>
      </c>
      <c r="C3345" s="57">
        <f>INDEX('6月'!$A$1:$E$301,ROW()-$B$20+2,4)</f>
        <v>0</v>
      </c>
      <c r="D3345" s="64">
        <f>INDEX('6月'!$A$1:$E$301,ROW()-$B$20+2,5)</f>
        <v>0</v>
      </c>
      <c r="E3345" s="65">
        <f>DATE(設定・集計!$B$2,INT(A3345/100),A3345-INT(A3345/100)*100)</f>
        <v>43799</v>
      </c>
      <c r="F3345" t="str">
        <f t="shared" si="104"/>
        <v/>
      </c>
      <c r="G3345" t="str">
        <f t="shared" si="103"/>
        <v/>
      </c>
    </row>
    <row r="3346" spans="1:7">
      <c r="A3346" s="57">
        <f>INDEX('6月'!$A$1:$E$301,ROW()-$B$20+2,1)</f>
        <v>0</v>
      </c>
      <c r="B3346" s="55" t="str">
        <f>INDEX('6月'!$A$1:$E$301,ROW()-$B$20+2,2)&amp;IF(INDEX('6月'!$A$1:$E$301,ROW()-$B$20+2,3)="","","／"&amp;INDEX('6月'!$A$1:$E$301,ROW()-$B$20+2,3))</f>
        <v/>
      </c>
      <c r="C3346" s="57">
        <f>INDEX('6月'!$A$1:$E$301,ROW()-$B$20+2,4)</f>
        <v>0</v>
      </c>
      <c r="D3346" s="64">
        <f>INDEX('6月'!$A$1:$E$301,ROW()-$B$20+2,5)</f>
        <v>0</v>
      </c>
      <c r="E3346" s="65">
        <f>DATE(設定・集計!$B$2,INT(A3346/100),A3346-INT(A3346/100)*100)</f>
        <v>43799</v>
      </c>
      <c r="F3346" t="str">
        <f t="shared" si="104"/>
        <v/>
      </c>
      <c r="G3346" t="str">
        <f t="shared" si="103"/>
        <v/>
      </c>
    </row>
    <row r="3347" spans="1:7">
      <c r="A3347" s="57">
        <f>INDEX('6月'!$A$1:$E$301,ROW()-$B$20+2,1)</f>
        <v>0</v>
      </c>
      <c r="B3347" s="55" t="str">
        <f>INDEX('6月'!$A$1:$E$301,ROW()-$B$20+2,2)&amp;IF(INDEX('6月'!$A$1:$E$301,ROW()-$B$20+2,3)="","","／"&amp;INDEX('6月'!$A$1:$E$301,ROW()-$B$20+2,3))</f>
        <v/>
      </c>
      <c r="C3347" s="57">
        <f>INDEX('6月'!$A$1:$E$301,ROW()-$B$20+2,4)</f>
        <v>0</v>
      </c>
      <c r="D3347" s="64">
        <f>INDEX('6月'!$A$1:$E$301,ROW()-$B$20+2,5)</f>
        <v>0</v>
      </c>
      <c r="E3347" s="65">
        <f>DATE(設定・集計!$B$2,INT(A3347/100),A3347-INT(A3347/100)*100)</f>
        <v>43799</v>
      </c>
      <c r="F3347" t="str">
        <f t="shared" si="104"/>
        <v/>
      </c>
      <c r="G3347" t="str">
        <f t="shared" si="103"/>
        <v/>
      </c>
    </row>
    <row r="3348" spans="1:7">
      <c r="A3348" s="57">
        <f>INDEX('6月'!$A$1:$E$301,ROW()-$B$20+2,1)</f>
        <v>0</v>
      </c>
      <c r="B3348" s="55" t="str">
        <f>INDEX('6月'!$A$1:$E$301,ROW()-$B$20+2,2)&amp;IF(INDEX('6月'!$A$1:$E$301,ROW()-$B$20+2,3)="","","／"&amp;INDEX('6月'!$A$1:$E$301,ROW()-$B$20+2,3))</f>
        <v/>
      </c>
      <c r="C3348" s="57">
        <f>INDEX('6月'!$A$1:$E$301,ROW()-$B$20+2,4)</f>
        <v>0</v>
      </c>
      <c r="D3348" s="64">
        <f>INDEX('6月'!$A$1:$E$301,ROW()-$B$20+2,5)</f>
        <v>0</v>
      </c>
      <c r="E3348" s="65">
        <f>DATE(設定・集計!$B$2,INT(A3348/100),A3348-INT(A3348/100)*100)</f>
        <v>43799</v>
      </c>
      <c r="F3348" t="str">
        <f t="shared" si="104"/>
        <v/>
      </c>
      <c r="G3348" t="str">
        <f t="shared" si="103"/>
        <v/>
      </c>
    </row>
    <row r="3349" spans="1:7">
      <c r="A3349" s="57">
        <f>INDEX('6月'!$A$1:$E$301,ROW()-$B$20+2,1)</f>
        <v>0</v>
      </c>
      <c r="B3349" s="55" t="str">
        <f>INDEX('6月'!$A$1:$E$301,ROW()-$B$20+2,2)&amp;IF(INDEX('6月'!$A$1:$E$301,ROW()-$B$20+2,3)="","","／"&amp;INDEX('6月'!$A$1:$E$301,ROW()-$B$20+2,3))</f>
        <v/>
      </c>
      <c r="C3349" s="57">
        <f>INDEX('6月'!$A$1:$E$301,ROW()-$B$20+2,4)</f>
        <v>0</v>
      </c>
      <c r="D3349" s="64">
        <f>INDEX('6月'!$A$1:$E$301,ROW()-$B$20+2,5)</f>
        <v>0</v>
      </c>
      <c r="E3349" s="65">
        <f>DATE(設定・集計!$B$2,INT(A3349/100),A3349-INT(A3349/100)*100)</f>
        <v>43799</v>
      </c>
      <c r="F3349" t="str">
        <f t="shared" si="104"/>
        <v/>
      </c>
      <c r="G3349" t="str">
        <f t="shared" si="103"/>
        <v/>
      </c>
    </row>
    <row r="3350" spans="1:7">
      <c r="A3350" s="57">
        <f>INDEX('6月'!$A$1:$E$301,ROW()-$B$20+2,1)</f>
        <v>0</v>
      </c>
      <c r="B3350" s="55" t="str">
        <f>INDEX('6月'!$A$1:$E$301,ROW()-$B$20+2,2)&amp;IF(INDEX('6月'!$A$1:$E$301,ROW()-$B$20+2,3)="","","／"&amp;INDEX('6月'!$A$1:$E$301,ROW()-$B$20+2,3))</f>
        <v/>
      </c>
      <c r="C3350" s="57">
        <f>INDEX('6月'!$A$1:$E$301,ROW()-$B$20+2,4)</f>
        <v>0</v>
      </c>
      <c r="D3350" s="64">
        <f>INDEX('6月'!$A$1:$E$301,ROW()-$B$20+2,5)</f>
        <v>0</v>
      </c>
      <c r="E3350" s="65">
        <f>DATE(設定・集計!$B$2,INT(A3350/100),A3350-INT(A3350/100)*100)</f>
        <v>43799</v>
      </c>
      <c r="F3350" t="str">
        <f t="shared" si="104"/>
        <v/>
      </c>
      <c r="G3350" t="str">
        <f t="shared" si="103"/>
        <v/>
      </c>
    </row>
    <row r="3351" spans="1:7">
      <c r="A3351" s="57">
        <f>INDEX('6月'!$A$1:$E$301,ROW()-$B$20+2,1)</f>
        <v>0</v>
      </c>
      <c r="B3351" s="55" t="str">
        <f>INDEX('6月'!$A$1:$E$301,ROW()-$B$20+2,2)&amp;IF(INDEX('6月'!$A$1:$E$301,ROW()-$B$20+2,3)="","","／"&amp;INDEX('6月'!$A$1:$E$301,ROW()-$B$20+2,3))</f>
        <v/>
      </c>
      <c r="C3351" s="57">
        <f>INDEX('6月'!$A$1:$E$301,ROW()-$B$20+2,4)</f>
        <v>0</v>
      </c>
      <c r="D3351" s="64">
        <f>INDEX('6月'!$A$1:$E$301,ROW()-$B$20+2,5)</f>
        <v>0</v>
      </c>
      <c r="E3351" s="65">
        <f>DATE(設定・集計!$B$2,INT(A3351/100),A3351-INT(A3351/100)*100)</f>
        <v>43799</v>
      </c>
      <c r="F3351" t="str">
        <f t="shared" si="104"/>
        <v/>
      </c>
      <c r="G3351" t="str">
        <f t="shared" si="103"/>
        <v/>
      </c>
    </row>
    <row r="3352" spans="1:7">
      <c r="A3352" s="57">
        <f>INDEX('6月'!$A$1:$E$301,ROW()-$B$20+2,1)</f>
        <v>0</v>
      </c>
      <c r="B3352" s="55" t="str">
        <f>INDEX('6月'!$A$1:$E$301,ROW()-$B$20+2,2)&amp;IF(INDEX('6月'!$A$1:$E$301,ROW()-$B$20+2,3)="","","／"&amp;INDEX('6月'!$A$1:$E$301,ROW()-$B$20+2,3))</f>
        <v/>
      </c>
      <c r="C3352" s="57">
        <f>INDEX('6月'!$A$1:$E$301,ROW()-$B$20+2,4)</f>
        <v>0</v>
      </c>
      <c r="D3352" s="64">
        <f>INDEX('6月'!$A$1:$E$301,ROW()-$B$20+2,5)</f>
        <v>0</v>
      </c>
      <c r="E3352" s="65">
        <f>DATE(設定・集計!$B$2,INT(A3352/100),A3352-INT(A3352/100)*100)</f>
        <v>43799</v>
      </c>
      <c r="F3352" t="str">
        <f t="shared" si="104"/>
        <v/>
      </c>
      <c r="G3352" t="str">
        <f t="shared" si="103"/>
        <v/>
      </c>
    </row>
    <row r="3353" spans="1:7">
      <c r="A3353" s="57">
        <f>INDEX('6月'!$A$1:$E$301,ROW()-$B$20+2,1)</f>
        <v>0</v>
      </c>
      <c r="B3353" s="55" t="str">
        <f>INDEX('6月'!$A$1:$E$301,ROW()-$B$20+2,2)&amp;IF(INDEX('6月'!$A$1:$E$301,ROW()-$B$20+2,3)="","","／"&amp;INDEX('6月'!$A$1:$E$301,ROW()-$B$20+2,3))</f>
        <v/>
      </c>
      <c r="C3353" s="57">
        <f>INDEX('6月'!$A$1:$E$301,ROW()-$B$20+2,4)</f>
        <v>0</v>
      </c>
      <c r="D3353" s="64">
        <f>INDEX('6月'!$A$1:$E$301,ROW()-$B$20+2,5)</f>
        <v>0</v>
      </c>
      <c r="E3353" s="65">
        <f>DATE(設定・集計!$B$2,INT(A3353/100),A3353-INT(A3353/100)*100)</f>
        <v>43799</v>
      </c>
      <c r="F3353" t="str">
        <f t="shared" si="104"/>
        <v/>
      </c>
      <c r="G3353" t="str">
        <f t="shared" si="103"/>
        <v/>
      </c>
    </row>
    <row r="3354" spans="1:7">
      <c r="A3354" s="57">
        <f>INDEX('6月'!$A$1:$E$301,ROW()-$B$20+2,1)</f>
        <v>0</v>
      </c>
      <c r="B3354" s="55" t="str">
        <f>INDEX('6月'!$A$1:$E$301,ROW()-$B$20+2,2)&amp;IF(INDEX('6月'!$A$1:$E$301,ROW()-$B$20+2,3)="","","／"&amp;INDEX('6月'!$A$1:$E$301,ROW()-$B$20+2,3))</f>
        <v/>
      </c>
      <c r="C3354" s="57">
        <f>INDEX('6月'!$A$1:$E$301,ROW()-$B$20+2,4)</f>
        <v>0</v>
      </c>
      <c r="D3354" s="64">
        <f>INDEX('6月'!$A$1:$E$301,ROW()-$B$20+2,5)</f>
        <v>0</v>
      </c>
      <c r="E3354" s="65">
        <f>DATE(設定・集計!$B$2,INT(A3354/100),A3354-INT(A3354/100)*100)</f>
        <v>43799</v>
      </c>
      <c r="F3354" t="str">
        <f t="shared" si="104"/>
        <v/>
      </c>
      <c r="G3354" t="str">
        <f t="shared" si="103"/>
        <v/>
      </c>
    </row>
    <row r="3355" spans="1:7">
      <c r="A3355" s="57">
        <f>INDEX('6月'!$A$1:$E$301,ROW()-$B$20+2,1)</f>
        <v>0</v>
      </c>
      <c r="B3355" s="55" t="str">
        <f>INDEX('6月'!$A$1:$E$301,ROW()-$B$20+2,2)&amp;IF(INDEX('6月'!$A$1:$E$301,ROW()-$B$20+2,3)="","","／"&amp;INDEX('6月'!$A$1:$E$301,ROW()-$B$20+2,3))</f>
        <v/>
      </c>
      <c r="C3355" s="57">
        <f>INDEX('6月'!$A$1:$E$301,ROW()-$B$20+2,4)</f>
        <v>0</v>
      </c>
      <c r="D3355" s="64">
        <f>INDEX('6月'!$A$1:$E$301,ROW()-$B$20+2,5)</f>
        <v>0</v>
      </c>
      <c r="E3355" s="65">
        <f>DATE(設定・集計!$B$2,INT(A3355/100),A3355-INT(A3355/100)*100)</f>
        <v>43799</v>
      </c>
      <c r="F3355" t="str">
        <f t="shared" si="104"/>
        <v/>
      </c>
      <c r="G3355" t="str">
        <f t="shared" si="103"/>
        <v/>
      </c>
    </row>
    <row r="3356" spans="1:7">
      <c r="A3356" s="57">
        <f>INDEX('6月'!$A$1:$E$301,ROW()-$B$20+2,1)</f>
        <v>0</v>
      </c>
      <c r="B3356" s="55" t="str">
        <f>INDEX('6月'!$A$1:$E$301,ROW()-$B$20+2,2)&amp;IF(INDEX('6月'!$A$1:$E$301,ROW()-$B$20+2,3)="","","／"&amp;INDEX('6月'!$A$1:$E$301,ROW()-$B$20+2,3))</f>
        <v/>
      </c>
      <c r="C3356" s="57">
        <f>INDEX('6月'!$A$1:$E$301,ROW()-$B$20+2,4)</f>
        <v>0</v>
      </c>
      <c r="D3356" s="64">
        <f>INDEX('6月'!$A$1:$E$301,ROW()-$B$20+2,5)</f>
        <v>0</v>
      </c>
      <c r="E3356" s="65">
        <f>DATE(設定・集計!$B$2,INT(A3356/100),A3356-INT(A3356/100)*100)</f>
        <v>43799</v>
      </c>
      <c r="F3356" t="str">
        <f t="shared" si="104"/>
        <v/>
      </c>
      <c r="G3356" t="str">
        <f t="shared" si="103"/>
        <v/>
      </c>
    </row>
    <row r="3357" spans="1:7">
      <c r="A3357" s="57">
        <f>INDEX('6月'!$A$1:$E$301,ROW()-$B$20+2,1)</f>
        <v>0</v>
      </c>
      <c r="B3357" s="55" t="str">
        <f>INDEX('6月'!$A$1:$E$301,ROW()-$B$20+2,2)&amp;IF(INDEX('6月'!$A$1:$E$301,ROW()-$B$20+2,3)="","","／"&amp;INDEX('6月'!$A$1:$E$301,ROW()-$B$20+2,3))</f>
        <v/>
      </c>
      <c r="C3357" s="57">
        <f>INDEX('6月'!$A$1:$E$301,ROW()-$B$20+2,4)</f>
        <v>0</v>
      </c>
      <c r="D3357" s="64">
        <f>INDEX('6月'!$A$1:$E$301,ROW()-$B$20+2,5)</f>
        <v>0</v>
      </c>
      <c r="E3357" s="65">
        <f>DATE(設定・集計!$B$2,INT(A3357/100),A3357-INT(A3357/100)*100)</f>
        <v>43799</v>
      </c>
      <c r="F3357" t="str">
        <f t="shared" si="104"/>
        <v/>
      </c>
      <c r="G3357" t="str">
        <f t="shared" si="103"/>
        <v/>
      </c>
    </row>
    <row r="3358" spans="1:7">
      <c r="A3358" s="57">
        <f>INDEX('6月'!$A$1:$E$301,ROW()-$B$20+2,1)</f>
        <v>0</v>
      </c>
      <c r="B3358" s="55" t="str">
        <f>INDEX('6月'!$A$1:$E$301,ROW()-$B$20+2,2)&amp;IF(INDEX('6月'!$A$1:$E$301,ROW()-$B$20+2,3)="","","／"&amp;INDEX('6月'!$A$1:$E$301,ROW()-$B$20+2,3))</f>
        <v/>
      </c>
      <c r="C3358" s="57">
        <f>INDEX('6月'!$A$1:$E$301,ROW()-$B$20+2,4)</f>
        <v>0</v>
      </c>
      <c r="D3358" s="64">
        <f>INDEX('6月'!$A$1:$E$301,ROW()-$B$20+2,5)</f>
        <v>0</v>
      </c>
      <c r="E3358" s="65">
        <f>DATE(設定・集計!$B$2,INT(A3358/100),A3358-INT(A3358/100)*100)</f>
        <v>43799</v>
      </c>
      <c r="F3358" t="str">
        <f t="shared" si="104"/>
        <v/>
      </c>
      <c r="G3358" t="str">
        <f t="shared" si="103"/>
        <v/>
      </c>
    </row>
    <row r="3359" spans="1:7">
      <c r="A3359" s="57">
        <f>INDEX('6月'!$A$1:$E$301,ROW()-$B$20+2,1)</f>
        <v>0</v>
      </c>
      <c r="B3359" s="55" t="str">
        <f>INDEX('6月'!$A$1:$E$301,ROW()-$B$20+2,2)&amp;IF(INDEX('6月'!$A$1:$E$301,ROW()-$B$20+2,3)="","","／"&amp;INDEX('6月'!$A$1:$E$301,ROW()-$B$20+2,3))</f>
        <v/>
      </c>
      <c r="C3359" s="57">
        <f>INDEX('6月'!$A$1:$E$301,ROW()-$B$20+2,4)</f>
        <v>0</v>
      </c>
      <c r="D3359" s="64">
        <f>INDEX('6月'!$A$1:$E$301,ROW()-$B$20+2,5)</f>
        <v>0</v>
      </c>
      <c r="E3359" s="65">
        <f>DATE(設定・集計!$B$2,INT(A3359/100),A3359-INT(A3359/100)*100)</f>
        <v>43799</v>
      </c>
      <c r="F3359" t="str">
        <f t="shared" si="104"/>
        <v/>
      </c>
      <c r="G3359" t="str">
        <f t="shared" si="103"/>
        <v/>
      </c>
    </row>
    <row r="3360" spans="1:7">
      <c r="A3360" s="57">
        <f>INDEX('6月'!$A$1:$E$301,ROW()-$B$20+2,1)</f>
        <v>0</v>
      </c>
      <c r="B3360" s="55" t="str">
        <f>INDEX('6月'!$A$1:$E$301,ROW()-$B$20+2,2)&amp;IF(INDEX('6月'!$A$1:$E$301,ROW()-$B$20+2,3)="","","／"&amp;INDEX('6月'!$A$1:$E$301,ROW()-$B$20+2,3))</f>
        <v/>
      </c>
      <c r="C3360" s="57">
        <f>INDEX('6月'!$A$1:$E$301,ROW()-$B$20+2,4)</f>
        <v>0</v>
      </c>
      <c r="D3360" s="64">
        <f>INDEX('6月'!$A$1:$E$301,ROW()-$B$20+2,5)</f>
        <v>0</v>
      </c>
      <c r="E3360" s="65">
        <f>DATE(設定・集計!$B$2,INT(A3360/100),A3360-INT(A3360/100)*100)</f>
        <v>43799</v>
      </c>
      <c r="F3360" t="str">
        <f t="shared" si="104"/>
        <v/>
      </c>
      <c r="G3360" t="str">
        <f t="shared" si="103"/>
        <v/>
      </c>
    </row>
    <row r="3361" spans="1:7">
      <c r="A3361" s="57">
        <f>INDEX('6月'!$A$1:$E$301,ROW()-$B$20+2,1)</f>
        <v>0</v>
      </c>
      <c r="B3361" s="55" t="str">
        <f>INDEX('6月'!$A$1:$E$301,ROW()-$B$20+2,2)&amp;IF(INDEX('6月'!$A$1:$E$301,ROW()-$B$20+2,3)="","","／"&amp;INDEX('6月'!$A$1:$E$301,ROW()-$B$20+2,3))</f>
        <v/>
      </c>
      <c r="C3361" s="57">
        <f>INDEX('6月'!$A$1:$E$301,ROW()-$B$20+2,4)</f>
        <v>0</v>
      </c>
      <c r="D3361" s="64">
        <f>INDEX('6月'!$A$1:$E$301,ROW()-$B$20+2,5)</f>
        <v>0</v>
      </c>
      <c r="E3361" s="65">
        <f>DATE(設定・集計!$B$2,INT(A3361/100),A3361-INT(A3361/100)*100)</f>
        <v>43799</v>
      </c>
      <c r="F3361" t="str">
        <f t="shared" si="104"/>
        <v/>
      </c>
      <c r="G3361" t="str">
        <f t="shared" si="103"/>
        <v/>
      </c>
    </row>
    <row r="3362" spans="1:7">
      <c r="A3362" s="57">
        <f>INDEX('6月'!$A$1:$E$301,ROW()-$B$20+2,1)</f>
        <v>0</v>
      </c>
      <c r="B3362" s="55" t="str">
        <f>INDEX('6月'!$A$1:$E$301,ROW()-$B$20+2,2)&amp;IF(INDEX('6月'!$A$1:$E$301,ROW()-$B$20+2,3)="","","／"&amp;INDEX('6月'!$A$1:$E$301,ROW()-$B$20+2,3))</f>
        <v/>
      </c>
      <c r="C3362" s="57">
        <f>INDEX('6月'!$A$1:$E$301,ROW()-$B$20+2,4)</f>
        <v>0</v>
      </c>
      <c r="D3362" s="64">
        <f>INDEX('6月'!$A$1:$E$301,ROW()-$B$20+2,5)</f>
        <v>0</v>
      </c>
      <c r="E3362" s="65">
        <f>DATE(設定・集計!$B$2,INT(A3362/100),A3362-INT(A3362/100)*100)</f>
        <v>43799</v>
      </c>
      <c r="F3362" t="str">
        <f t="shared" si="104"/>
        <v/>
      </c>
      <c r="G3362" t="str">
        <f t="shared" si="103"/>
        <v/>
      </c>
    </row>
    <row r="3363" spans="1:7">
      <c r="A3363" s="57">
        <f>INDEX('6月'!$A$1:$E$301,ROW()-$B$20+2,1)</f>
        <v>0</v>
      </c>
      <c r="B3363" s="55" t="str">
        <f>INDEX('6月'!$A$1:$E$301,ROW()-$B$20+2,2)&amp;IF(INDEX('6月'!$A$1:$E$301,ROW()-$B$20+2,3)="","","／"&amp;INDEX('6月'!$A$1:$E$301,ROW()-$B$20+2,3))</f>
        <v/>
      </c>
      <c r="C3363" s="57">
        <f>INDEX('6月'!$A$1:$E$301,ROW()-$B$20+2,4)</f>
        <v>0</v>
      </c>
      <c r="D3363" s="64">
        <f>INDEX('6月'!$A$1:$E$301,ROW()-$B$20+2,5)</f>
        <v>0</v>
      </c>
      <c r="E3363" s="65">
        <f>DATE(設定・集計!$B$2,INT(A3363/100),A3363-INT(A3363/100)*100)</f>
        <v>43799</v>
      </c>
      <c r="F3363" t="str">
        <f t="shared" si="104"/>
        <v/>
      </c>
      <c r="G3363" t="str">
        <f t="shared" si="103"/>
        <v/>
      </c>
    </row>
    <row r="3364" spans="1:7">
      <c r="A3364" s="57">
        <f>INDEX('6月'!$A$1:$E$301,ROW()-$B$20+2,1)</f>
        <v>0</v>
      </c>
      <c r="B3364" s="55" t="str">
        <f>INDEX('6月'!$A$1:$E$301,ROW()-$B$20+2,2)&amp;IF(INDEX('6月'!$A$1:$E$301,ROW()-$B$20+2,3)="","","／"&amp;INDEX('6月'!$A$1:$E$301,ROW()-$B$20+2,3))</f>
        <v/>
      </c>
      <c r="C3364" s="57">
        <f>INDEX('6月'!$A$1:$E$301,ROW()-$B$20+2,4)</f>
        <v>0</v>
      </c>
      <c r="D3364" s="64">
        <f>INDEX('6月'!$A$1:$E$301,ROW()-$B$20+2,5)</f>
        <v>0</v>
      </c>
      <c r="E3364" s="65">
        <f>DATE(設定・集計!$B$2,INT(A3364/100),A3364-INT(A3364/100)*100)</f>
        <v>43799</v>
      </c>
      <c r="F3364" t="str">
        <f t="shared" si="104"/>
        <v/>
      </c>
      <c r="G3364" t="str">
        <f t="shared" si="103"/>
        <v/>
      </c>
    </row>
    <row r="3365" spans="1:7">
      <c r="A3365" s="57">
        <f>INDEX('6月'!$A$1:$E$301,ROW()-$B$20+2,1)</f>
        <v>0</v>
      </c>
      <c r="B3365" s="55" t="str">
        <f>INDEX('6月'!$A$1:$E$301,ROW()-$B$20+2,2)&amp;IF(INDEX('6月'!$A$1:$E$301,ROW()-$B$20+2,3)="","","／"&amp;INDEX('6月'!$A$1:$E$301,ROW()-$B$20+2,3))</f>
        <v/>
      </c>
      <c r="C3365" s="57">
        <f>INDEX('6月'!$A$1:$E$301,ROW()-$B$20+2,4)</f>
        <v>0</v>
      </c>
      <c r="D3365" s="64">
        <f>INDEX('6月'!$A$1:$E$301,ROW()-$B$20+2,5)</f>
        <v>0</v>
      </c>
      <c r="E3365" s="65">
        <f>DATE(設定・集計!$B$2,INT(A3365/100),A3365-INT(A3365/100)*100)</f>
        <v>43799</v>
      </c>
      <c r="F3365" t="str">
        <f t="shared" si="104"/>
        <v/>
      </c>
      <c r="G3365" t="str">
        <f t="shared" si="103"/>
        <v/>
      </c>
    </row>
    <row r="3366" spans="1:7">
      <c r="A3366" s="57">
        <f>INDEX('6月'!$A$1:$E$301,ROW()-$B$20+2,1)</f>
        <v>0</v>
      </c>
      <c r="B3366" s="55" t="str">
        <f>INDEX('6月'!$A$1:$E$301,ROW()-$B$20+2,2)&amp;IF(INDEX('6月'!$A$1:$E$301,ROW()-$B$20+2,3)="","","／"&amp;INDEX('6月'!$A$1:$E$301,ROW()-$B$20+2,3))</f>
        <v/>
      </c>
      <c r="C3366" s="57">
        <f>INDEX('6月'!$A$1:$E$301,ROW()-$B$20+2,4)</f>
        <v>0</v>
      </c>
      <c r="D3366" s="64">
        <f>INDEX('6月'!$A$1:$E$301,ROW()-$B$20+2,5)</f>
        <v>0</v>
      </c>
      <c r="E3366" s="65">
        <f>DATE(設定・集計!$B$2,INT(A3366/100),A3366-INT(A3366/100)*100)</f>
        <v>43799</v>
      </c>
      <c r="F3366" t="str">
        <f t="shared" si="104"/>
        <v/>
      </c>
      <c r="G3366" t="str">
        <f t="shared" si="103"/>
        <v/>
      </c>
    </row>
    <row r="3367" spans="1:7">
      <c r="A3367" s="57">
        <f>INDEX('6月'!$A$1:$E$301,ROW()-$B$20+2,1)</f>
        <v>0</v>
      </c>
      <c r="B3367" s="55" t="str">
        <f>INDEX('6月'!$A$1:$E$301,ROW()-$B$20+2,2)&amp;IF(INDEX('6月'!$A$1:$E$301,ROW()-$B$20+2,3)="","","／"&amp;INDEX('6月'!$A$1:$E$301,ROW()-$B$20+2,3))</f>
        <v/>
      </c>
      <c r="C3367" s="57">
        <f>INDEX('6月'!$A$1:$E$301,ROW()-$B$20+2,4)</f>
        <v>0</v>
      </c>
      <c r="D3367" s="64">
        <f>INDEX('6月'!$A$1:$E$301,ROW()-$B$20+2,5)</f>
        <v>0</v>
      </c>
      <c r="E3367" s="65">
        <f>DATE(設定・集計!$B$2,INT(A3367/100),A3367-INT(A3367/100)*100)</f>
        <v>43799</v>
      </c>
      <c r="F3367" t="str">
        <f t="shared" si="104"/>
        <v/>
      </c>
      <c r="G3367" t="str">
        <f t="shared" si="103"/>
        <v/>
      </c>
    </row>
    <row r="3368" spans="1:7">
      <c r="A3368" s="57">
        <f>INDEX('6月'!$A$1:$E$301,ROW()-$B$20+2,1)</f>
        <v>0</v>
      </c>
      <c r="B3368" s="55" t="str">
        <f>INDEX('6月'!$A$1:$E$301,ROW()-$B$20+2,2)&amp;IF(INDEX('6月'!$A$1:$E$301,ROW()-$B$20+2,3)="","","／"&amp;INDEX('6月'!$A$1:$E$301,ROW()-$B$20+2,3))</f>
        <v/>
      </c>
      <c r="C3368" s="57">
        <f>INDEX('6月'!$A$1:$E$301,ROW()-$B$20+2,4)</f>
        <v>0</v>
      </c>
      <c r="D3368" s="64">
        <f>INDEX('6月'!$A$1:$E$301,ROW()-$B$20+2,5)</f>
        <v>0</v>
      </c>
      <c r="E3368" s="65">
        <f>DATE(設定・集計!$B$2,INT(A3368/100),A3368-INT(A3368/100)*100)</f>
        <v>43799</v>
      </c>
      <c r="F3368" t="str">
        <f t="shared" si="104"/>
        <v/>
      </c>
      <c r="G3368" t="str">
        <f t="shared" si="103"/>
        <v/>
      </c>
    </row>
    <row r="3369" spans="1:7">
      <c r="A3369" s="57">
        <f>INDEX('6月'!$A$1:$E$301,ROW()-$B$20+2,1)</f>
        <v>0</v>
      </c>
      <c r="B3369" s="55" t="str">
        <f>INDEX('6月'!$A$1:$E$301,ROW()-$B$20+2,2)&amp;IF(INDEX('6月'!$A$1:$E$301,ROW()-$B$20+2,3)="","","／"&amp;INDEX('6月'!$A$1:$E$301,ROW()-$B$20+2,3))</f>
        <v/>
      </c>
      <c r="C3369" s="57">
        <f>INDEX('6月'!$A$1:$E$301,ROW()-$B$20+2,4)</f>
        <v>0</v>
      </c>
      <c r="D3369" s="64">
        <f>INDEX('6月'!$A$1:$E$301,ROW()-$B$20+2,5)</f>
        <v>0</v>
      </c>
      <c r="E3369" s="65">
        <f>DATE(設定・集計!$B$2,INT(A3369/100),A3369-INT(A3369/100)*100)</f>
        <v>43799</v>
      </c>
      <c r="F3369" t="str">
        <f t="shared" si="104"/>
        <v/>
      </c>
      <c r="G3369" t="str">
        <f t="shared" si="103"/>
        <v/>
      </c>
    </row>
    <row r="3370" spans="1:7">
      <c r="A3370" s="57">
        <f>INDEX('6月'!$A$1:$E$301,ROW()-$B$20+2,1)</f>
        <v>0</v>
      </c>
      <c r="B3370" s="55" t="str">
        <f>INDEX('6月'!$A$1:$E$301,ROW()-$B$20+2,2)&amp;IF(INDEX('6月'!$A$1:$E$301,ROW()-$B$20+2,3)="","","／"&amp;INDEX('6月'!$A$1:$E$301,ROW()-$B$20+2,3))</f>
        <v/>
      </c>
      <c r="C3370" s="57">
        <f>INDEX('6月'!$A$1:$E$301,ROW()-$B$20+2,4)</f>
        <v>0</v>
      </c>
      <c r="D3370" s="64">
        <f>INDEX('6月'!$A$1:$E$301,ROW()-$B$20+2,5)</f>
        <v>0</v>
      </c>
      <c r="E3370" s="65">
        <f>DATE(設定・集計!$B$2,INT(A3370/100),A3370-INT(A3370/100)*100)</f>
        <v>43799</v>
      </c>
      <c r="F3370" t="str">
        <f t="shared" si="104"/>
        <v/>
      </c>
      <c r="G3370" t="str">
        <f t="shared" si="103"/>
        <v/>
      </c>
    </row>
    <row r="3371" spans="1:7">
      <c r="A3371" s="57">
        <f>INDEX('6月'!$A$1:$E$301,ROW()-$B$20+2,1)</f>
        <v>0</v>
      </c>
      <c r="B3371" s="55" t="str">
        <f>INDEX('6月'!$A$1:$E$301,ROW()-$B$20+2,2)&amp;IF(INDEX('6月'!$A$1:$E$301,ROW()-$B$20+2,3)="","","／"&amp;INDEX('6月'!$A$1:$E$301,ROW()-$B$20+2,3))</f>
        <v/>
      </c>
      <c r="C3371" s="57">
        <f>INDEX('6月'!$A$1:$E$301,ROW()-$B$20+2,4)</f>
        <v>0</v>
      </c>
      <c r="D3371" s="64">
        <f>INDEX('6月'!$A$1:$E$301,ROW()-$B$20+2,5)</f>
        <v>0</v>
      </c>
      <c r="E3371" s="65">
        <f>DATE(設定・集計!$B$2,INT(A3371/100),A3371-INT(A3371/100)*100)</f>
        <v>43799</v>
      </c>
      <c r="F3371" t="str">
        <f t="shared" si="104"/>
        <v/>
      </c>
      <c r="G3371" t="str">
        <f t="shared" si="103"/>
        <v/>
      </c>
    </row>
    <row r="3372" spans="1:7">
      <c r="A3372" s="57">
        <f>INDEX('6月'!$A$1:$E$301,ROW()-$B$20+2,1)</f>
        <v>0</v>
      </c>
      <c r="B3372" s="55" t="str">
        <f>INDEX('6月'!$A$1:$E$301,ROW()-$B$20+2,2)&amp;IF(INDEX('6月'!$A$1:$E$301,ROW()-$B$20+2,3)="","","／"&amp;INDEX('6月'!$A$1:$E$301,ROW()-$B$20+2,3))</f>
        <v/>
      </c>
      <c r="C3372" s="57">
        <f>INDEX('6月'!$A$1:$E$301,ROW()-$B$20+2,4)</f>
        <v>0</v>
      </c>
      <c r="D3372" s="64">
        <f>INDEX('6月'!$A$1:$E$301,ROW()-$B$20+2,5)</f>
        <v>0</v>
      </c>
      <c r="E3372" s="65">
        <f>DATE(設定・集計!$B$2,INT(A3372/100),A3372-INT(A3372/100)*100)</f>
        <v>43799</v>
      </c>
      <c r="F3372" t="str">
        <f t="shared" si="104"/>
        <v/>
      </c>
      <c r="G3372" t="str">
        <f t="shared" si="103"/>
        <v/>
      </c>
    </row>
    <row r="3373" spans="1:7">
      <c r="A3373" s="57">
        <f>INDEX('6月'!$A$1:$E$301,ROW()-$B$20+2,1)</f>
        <v>0</v>
      </c>
      <c r="B3373" s="55" t="str">
        <f>INDEX('6月'!$A$1:$E$301,ROW()-$B$20+2,2)&amp;IF(INDEX('6月'!$A$1:$E$301,ROW()-$B$20+2,3)="","","／"&amp;INDEX('6月'!$A$1:$E$301,ROW()-$B$20+2,3))</f>
        <v/>
      </c>
      <c r="C3373" s="57">
        <f>INDEX('6月'!$A$1:$E$301,ROW()-$B$20+2,4)</f>
        <v>0</v>
      </c>
      <c r="D3373" s="64">
        <f>INDEX('6月'!$A$1:$E$301,ROW()-$B$20+2,5)</f>
        <v>0</v>
      </c>
      <c r="E3373" s="65">
        <f>DATE(設定・集計!$B$2,INT(A3373/100),A3373-INT(A3373/100)*100)</f>
        <v>43799</v>
      </c>
      <c r="F3373" t="str">
        <f t="shared" si="104"/>
        <v/>
      </c>
      <c r="G3373" t="str">
        <f t="shared" si="103"/>
        <v/>
      </c>
    </row>
    <row r="3374" spans="1:7">
      <c r="A3374" s="57">
        <f>INDEX('6月'!$A$1:$E$301,ROW()-$B$20+2,1)</f>
        <v>0</v>
      </c>
      <c r="B3374" s="55" t="str">
        <f>INDEX('6月'!$A$1:$E$301,ROW()-$B$20+2,2)&amp;IF(INDEX('6月'!$A$1:$E$301,ROW()-$B$20+2,3)="","","／"&amp;INDEX('6月'!$A$1:$E$301,ROW()-$B$20+2,3))</f>
        <v/>
      </c>
      <c r="C3374" s="57">
        <f>INDEX('6月'!$A$1:$E$301,ROW()-$B$20+2,4)</f>
        <v>0</v>
      </c>
      <c r="D3374" s="64">
        <f>INDEX('6月'!$A$1:$E$301,ROW()-$B$20+2,5)</f>
        <v>0</v>
      </c>
      <c r="E3374" s="65">
        <f>DATE(設定・集計!$B$2,INT(A3374/100),A3374-INT(A3374/100)*100)</f>
        <v>43799</v>
      </c>
      <c r="F3374" t="str">
        <f t="shared" si="104"/>
        <v/>
      </c>
      <c r="G3374" t="str">
        <f t="shared" si="103"/>
        <v/>
      </c>
    </row>
    <row r="3375" spans="1:7">
      <c r="A3375" s="57">
        <f>INDEX('6月'!$A$1:$E$301,ROW()-$B$20+2,1)</f>
        <v>0</v>
      </c>
      <c r="B3375" s="55" t="str">
        <f>INDEX('6月'!$A$1:$E$301,ROW()-$B$20+2,2)&amp;IF(INDEX('6月'!$A$1:$E$301,ROW()-$B$20+2,3)="","","／"&amp;INDEX('6月'!$A$1:$E$301,ROW()-$B$20+2,3))</f>
        <v/>
      </c>
      <c r="C3375" s="57">
        <f>INDEX('6月'!$A$1:$E$301,ROW()-$B$20+2,4)</f>
        <v>0</v>
      </c>
      <c r="D3375" s="64">
        <f>INDEX('6月'!$A$1:$E$301,ROW()-$B$20+2,5)</f>
        <v>0</v>
      </c>
      <c r="E3375" s="65">
        <f>DATE(設定・集計!$B$2,INT(A3375/100),A3375-INT(A3375/100)*100)</f>
        <v>43799</v>
      </c>
      <c r="F3375" t="str">
        <f t="shared" si="104"/>
        <v/>
      </c>
      <c r="G3375" t="str">
        <f t="shared" ref="G3375:G3438" si="105">IF(F3375="","",RANK(F3375,$F$46:$F$6000,1))</f>
        <v/>
      </c>
    </row>
    <row r="3376" spans="1:7">
      <c r="A3376" s="57">
        <f>INDEX('6月'!$A$1:$E$301,ROW()-$B$20+2,1)</f>
        <v>0</v>
      </c>
      <c r="B3376" s="55" t="str">
        <f>INDEX('6月'!$A$1:$E$301,ROW()-$B$20+2,2)&amp;IF(INDEX('6月'!$A$1:$E$301,ROW()-$B$20+2,3)="","","／"&amp;INDEX('6月'!$A$1:$E$301,ROW()-$B$20+2,3))</f>
        <v/>
      </c>
      <c r="C3376" s="57">
        <f>INDEX('6月'!$A$1:$E$301,ROW()-$B$20+2,4)</f>
        <v>0</v>
      </c>
      <c r="D3376" s="64">
        <f>INDEX('6月'!$A$1:$E$301,ROW()-$B$20+2,5)</f>
        <v>0</v>
      </c>
      <c r="E3376" s="65">
        <f>DATE(設定・集計!$B$2,INT(A3376/100),A3376-INT(A3376/100)*100)</f>
        <v>43799</v>
      </c>
      <c r="F3376" t="str">
        <f t="shared" si="104"/>
        <v/>
      </c>
      <c r="G3376" t="str">
        <f t="shared" si="105"/>
        <v/>
      </c>
    </row>
    <row r="3377" spans="1:7">
      <c r="A3377" s="57">
        <f>INDEX('6月'!$A$1:$E$301,ROW()-$B$20+2,1)</f>
        <v>0</v>
      </c>
      <c r="B3377" s="55" t="str">
        <f>INDEX('6月'!$A$1:$E$301,ROW()-$B$20+2,2)&amp;IF(INDEX('6月'!$A$1:$E$301,ROW()-$B$20+2,3)="","","／"&amp;INDEX('6月'!$A$1:$E$301,ROW()-$B$20+2,3))</f>
        <v/>
      </c>
      <c r="C3377" s="57">
        <f>INDEX('6月'!$A$1:$E$301,ROW()-$B$20+2,4)</f>
        <v>0</v>
      </c>
      <c r="D3377" s="64">
        <f>INDEX('6月'!$A$1:$E$301,ROW()-$B$20+2,5)</f>
        <v>0</v>
      </c>
      <c r="E3377" s="65">
        <f>DATE(設定・集計!$B$2,INT(A3377/100),A3377-INT(A3377/100)*100)</f>
        <v>43799</v>
      </c>
      <c r="F3377" t="str">
        <f t="shared" si="104"/>
        <v/>
      </c>
      <c r="G3377" t="str">
        <f t="shared" si="105"/>
        <v/>
      </c>
    </row>
    <row r="3378" spans="1:7">
      <c r="A3378" s="57">
        <f>INDEX('6月'!$A$1:$E$301,ROW()-$B$20+2,1)</f>
        <v>0</v>
      </c>
      <c r="B3378" s="55" t="str">
        <f>INDEX('6月'!$A$1:$E$301,ROW()-$B$20+2,2)&amp;IF(INDEX('6月'!$A$1:$E$301,ROW()-$B$20+2,3)="","","／"&amp;INDEX('6月'!$A$1:$E$301,ROW()-$B$20+2,3))</f>
        <v/>
      </c>
      <c r="C3378" s="57">
        <f>INDEX('6月'!$A$1:$E$301,ROW()-$B$20+2,4)</f>
        <v>0</v>
      </c>
      <c r="D3378" s="64">
        <f>INDEX('6月'!$A$1:$E$301,ROW()-$B$20+2,5)</f>
        <v>0</v>
      </c>
      <c r="E3378" s="65">
        <f>DATE(設定・集計!$B$2,INT(A3378/100),A3378-INT(A3378/100)*100)</f>
        <v>43799</v>
      </c>
      <c r="F3378" t="str">
        <f t="shared" si="104"/>
        <v/>
      </c>
      <c r="G3378" t="str">
        <f t="shared" si="105"/>
        <v/>
      </c>
    </row>
    <row r="3379" spans="1:7">
      <c r="A3379" s="57">
        <f>INDEX('6月'!$A$1:$E$301,ROW()-$B$20+2,1)</f>
        <v>0</v>
      </c>
      <c r="B3379" s="55" t="str">
        <f>INDEX('6月'!$A$1:$E$301,ROW()-$B$20+2,2)&amp;IF(INDEX('6月'!$A$1:$E$301,ROW()-$B$20+2,3)="","","／"&amp;INDEX('6月'!$A$1:$E$301,ROW()-$B$20+2,3))</f>
        <v/>
      </c>
      <c r="C3379" s="57">
        <f>INDEX('6月'!$A$1:$E$301,ROW()-$B$20+2,4)</f>
        <v>0</v>
      </c>
      <c r="D3379" s="64">
        <f>INDEX('6月'!$A$1:$E$301,ROW()-$B$20+2,5)</f>
        <v>0</v>
      </c>
      <c r="E3379" s="65">
        <f>DATE(設定・集計!$B$2,INT(A3379/100),A3379-INT(A3379/100)*100)</f>
        <v>43799</v>
      </c>
      <c r="F3379" t="str">
        <f t="shared" si="104"/>
        <v/>
      </c>
      <c r="G3379" t="str">
        <f t="shared" si="105"/>
        <v/>
      </c>
    </row>
    <row r="3380" spans="1:7">
      <c r="A3380" s="57">
        <f>INDEX('6月'!$A$1:$E$301,ROW()-$B$20+2,1)</f>
        <v>0</v>
      </c>
      <c r="B3380" s="55" t="str">
        <f>INDEX('6月'!$A$1:$E$301,ROW()-$B$20+2,2)&amp;IF(INDEX('6月'!$A$1:$E$301,ROW()-$B$20+2,3)="","","／"&amp;INDEX('6月'!$A$1:$E$301,ROW()-$B$20+2,3))</f>
        <v/>
      </c>
      <c r="C3380" s="57">
        <f>INDEX('6月'!$A$1:$E$301,ROW()-$B$20+2,4)</f>
        <v>0</v>
      </c>
      <c r="D3380" s="64">
        <f>INDEX('6月'!$A$1:$E$301,ROW()-$B$20+2,5)</f>
        <v>0</v>
      </c>
      <c r="E3380" s="65">
        <f>DATE(設定・集計!$B$2,INT(A3380/100),A3380-INT(A3380/100)*100)</f>
        <v>43799</v>
      </c>
      <c r="F3380" t="str">
        <f t="shared" si="104"/>
        <v/>
      </c>
      <c r="G3380" t="str">
        <f t="shared" si="105"/>
        <v/>
      </c>
    </row>
    <row r="3381" spans="1:7">
      <c r="A3381" s="57">
        <f>INDEX('6月'!$A$1:$E$301,ROW()-$B$20+2,1)</f>
        <v>0</v>
      </c>
      <c r="B3381" s="55" t="str">
        <f>INDEX('6月'!$A$1:$E$301,ROW()-$B$20+2,2)&amp;IF(INDEX('6月'!$A$1:$E$301,ROW()-$B$20+2,3)="","","／"&amp;INDEX('6月'!$A$1:$E$301,ROW()-$B$20+2,3))</f>
        <v/>
      </c>
      <c r="C3381" s="57">
        <f>INDEX('6月'!$A$1:$E$301,ROW()-$B$20+2,4)</f>
        <v>0</v>
      </c>
      <c r="D3381" s="64">
        <f>INDEX('6月'!$A$1:$E$301,ROW()-$B$20+2,5)</f>
        <v>0</v>
      </c>
      <c r="E3381" s="65">
        <f>DATE(設定・集計!$B$2,INT(A3381/100),A3381-INT(A3381/100)*100)</f>
        <v>43799</v>
      </c>
      <c r="F3381" t="str">
        <f t="shared" si="104"/>
        <v/>
      </c>
      <c r="G3381" t="str">
        <f t="shared" si="105"/>
        <v/>
      </c>
    </row>
    <row r="3382" spans="1:7">
      <c r="A3382" s="57">
        <f>INDEX('6月'!$A$1:$E$301,ROW()-$B$20+2,1)</f>
        <v>0</v>
      </c>
      <c r="B3382" s="55" t="str">
        <f>INDEX('6月'!$A$1:$E$301,ROW()-$B$20+2,2)&amp;IF(INDEX('6月'!$A$1:$E$301,ROW()-$B$20+2,3)="","","／"&amp;INDEX('6月'!$A$1:$E$301,ROW()-$B$20+2,3))</f>
        <v/>
      </c>
      <c r="C3382" s="57">
        <f>INDEX('6月'!$A$1:$E$301,ROW()-$B$20+2,4)</f>
        <v>0</v>
      </c>
      <c r="D3382" s="64">
        <f>INDEX('6月'!$A$1:$E$301,ROW()-$B$20+2,5)</f>
        <v>0</v>
      </c>
      <c r="E3382" s="65">
        <f>DATE(設定・集計!$B$2,INT(A3382/100),A3382-INT(A3382/100)*100)</f>
        <v>43799</v>
      </c>
      <c r="F3382" t="str">
        <f t="shared" si="104"/>
        <v/>
      </c>
      <c r="G3382" t="str">
        <f t="shared" si="105"/>
        <v/>
      </c>
    </row>
    <row r="3383" spans="1:7">
      <c r="A3383" s="57">
        <f>INDEX('6月'!$A$1:$E$301,ROW()-$B$20+2,1)</f>
        <v>0</v>
      </c>
      <c r="B3383" s="55" t="str">
        <f>INDEX('6月'!$A$1:$E$301,ROW()-$B$20+2,2)&amp;IF(INDEX('6月'!$A$1:$E$301,ROW()-$B$20+2,3)="","","／"&amp;INDEX('6月'!$A$1:$E$301,ROW()-$B$20+2,3))</f>
        <v/>
      </c>
      <c r="C3383" s="57">
        <f>INDEX('6月'!$A$1:$E$301,ROW()-$B$20+2,4)</f>
        <v>0</v>
      </c>
      <c r="D3383" s="64">
        <f>INDEX('6月'!$A$1:$E$301,ROW()-$B$20+2,5)</f>
        <v>0</v>
      </c>
      <c r="E3383" s="65">
        <f>DATE(設定・集計!$B$2,INT(A3383/100),A3383-INT(A3383/100)*100)</f>
        <v>43799</v>
      </c>
      <c r="F3383" t="str">
        <f t="shared" si="104"/>
        <v/>
      </c>
      <c r="G3383" t="str">
        <f t="shared" si="105"/>
        <v/>
      </c>
    </row>
    <row r="3384" spans="1:7">
      <c r="A3384" s="57">
        <f>INDEX('6月'!$A$1:$E$301,ROW()-$B$20+2,1)</f>
        <v>0</v>
      </c>
      <c r="B3384" s="55" t="str">
        <f>INDEX('6月'!$A$1:$E$301,ROW()-$B$20+2,2)&amp;IF(INDEX('6月'!$A$1:$E$301,ROW()-$B$20+2,3)="","","／"&amp;INDEX('6月'!$A$1:$E$301,ROW()-$B$20+2,3))</f>
        <v/>
      </c>
      <c r="C3384" s="57">
        <f>INDEX('6月'!$A$1:$E$301,ROW()-$B$20+2,4)</f>
        <v>0</v>
      </c>
      <c r="D3384" s="64">
        <f>INDEX('6月'!$A$1:$E$301,ROW()-$B$20+2,5)</f>
        <v>0</v>
      </c>
      <c r="E3384" s="65">
        <f>DATE(設定・集計!$B$2,INT(A3384/100),A3384-INT(A3384/100)*100)</f>
        <v>43799</v>
      </c>
      <c r="F3384" t="str">
        <f t="shared" si="104"/>
        <v/>
      </c>
      <c r="G3384" t="str">
        <f t="shared" si="105"/>
        <v/>
      </c>
    </row>
    <row r="3385" spans="1:7">
      <c r="A3385" s="57">
        <f>INDEX('6月'!$A$1:$E$301,ROW()-$B$20+2,1)</f>
        <v>0</v>
      </c>
      <c r="B3385" s="55" t="str">
        <f>INDEX('6月'!$A$1:$E$301,ROW()-$B$20+2,2)&amp;IF(INDEX('6月'!$A$1:$E$301,ROW()-$B$20+2,3)="","","／"&amp;INDEX('6月'!$A$1:$E$301,ROW()-$B$20+2,3))</f>
        <v/>
      </c>
      <c r="C3385" s="57">
        <f>INDEX('6月'!$A$1:$E$301,ROW()-$B$20+2,4)</f>
        <v>0</v>
      </c>
      <c r="D3385" s="64">
        <f>INDEX('6月'!$A$1:$E$301,ROW()-$B$20+2,5)</f>
        <v>0</v>
      </c>
      <c r="E3385" s="65">
        <f>DATE(設定・集計!$B$2,INT(A3385/100),A3385-INT(A3385/100)*100)</f>
        <v>43799</v>
      </c>
      <c r="F3385" t="str">
        <f t="shared" si="104"/>
        <v/>
      </c>
      <c r="G3385" t="str">
        <f t="shared" si="105"/>
        <v/>
      </c>
    </row>
    <row r="3386" spans="1:7">
      <c r="A3386" s="57">
        <f>INDEX('6月'!$A$1:$E$301,ROW()-$B$20+2,1)</f>
        <v>0</v>
      </c>
      <c r="B3386" s="55" t="str">
        <f>INDEX('6月'!$A$1:$E$301,ROW()-$B$20+2,2)&amp;IF(INDEX('6月'!$A$1:$E$301,ROW()-$B$20+2,3)="","","／"&amp;INDEX('6月'!$A$1:$E$301,ROW()-$B$20+2,3))</f>
        <v/>
      </c>
      <c r="C3386" s="57">
        <f>INDEX('6月'!$A$1:$E$301,ROW()-$B$20+2,4)</f>
        <v>0</v>
      </c>
      <c r="D3386" s="64">
        <f>INDEX('6月'!$A$1:$E$301,ROW()-$B$20+2,5)</f>
        <v>0</v>
      </c>
      <c r="E3386" s="65">
        <f>DATE(設定・集計!$B$2,INT(A3386/100),A3386-INT(A3386/100)*100)</f>
        <v>43799</v>
      </c>
      <c r="F3386" t="str">
        <f t="shared" si="104"/>
        <v/>
      </c>
      <c r="G3386" t="str">
        <f t="shared" si="105"/>
        <v/>
      </c>
    </row>
    <row r="3387" spans="1:7">
      <c r="A3387" s="57">
        <f>INDEX('6月'!$A$1:$E$301,ROW()-$B$20+2,1)</f>
        <v>0</v>
      </c>
      <c r="B3387" s="55" t="str">
        <f>INDEX('6月'!$A$1:$E$301,ROW()-$B$20+2,2)&amp;IF(INDEX('6月'!$A$1:$E$301,ROW()-$B$20+2,3)="","","／"&amp;INDEX('6月'!$A$1:$E$301,ROW()-$B$20+2,3))</f>
        <v/>
      </c>
      <c r="C3387" s="57">
        <f>INDEX('6月'!$A$1:$E$301,ROW()-$B$20+2,4)</f>
        <v>0</v>
      </c>
      <c r="D3387" s="64">
        <f>INDEX('6月'!$A$1:$E$301,ROW()-$B$20+2,5)</f>
        <v>0</v>
      </c>
      <c r="E3387" s="65">
        <f>DATE(設定・集計!$B$2,INT(A3387/100),A3387-INT(A3387/100)*100)</f>
        <v>43799</v>
      </c>
      <c r="F3387" t="str">
        <f t="shared" ref="F3387:F3450" si="106">IF(A3387=0,"",A3387*10000+ROW())</f>
        <v/>
      </c>
      <c r="G3387" t="str">
        <f t="shared" si="105"/>
        <v/>
      </c>
    </row>
    <row r="3388" spans="1:7">
      <c r="A3388" s="57">
        <f>INDEX('6月'!$A$1:$E$301,ROW()-$B$20+2,1)</f>
        <v>0</v>
      </c>
      <c r="B3388" s="55" t="str">
        <f>INDEX('6月'!$A$1:$E$301,ROW()-$B$20+2,2)&amp;IF(INDEX('6月'!$A$1:$E$301,ROW()-$B$20+2,3)="","","／"&amp;INDEX('6月'!$A$1:$E$301,ROW()-$B$20+2,3))</f>
        <v/>
      </c>
      <c r="C3388" s="57">
        <f>INDEX('6月'!$A$1:$E$301,ROW()-$B$20+2,4)</f>
        <v>0</v>
      </c>
      <c r="D3388" s="64">
        <f>INDEX('6月'!$A$1:$E$301,ROW()-$B$20+2,5)</f>
        <v>0</v>
      </c>
      <c r="E3388" s="65">
        <f>DATE(設定・集計!$B$2,INT(A3388/100),A3388-INT(A3388/100)*100)</f>
        <v>43799</v>
      </c>
      <c r="F3388" t="str">
        <f t="shared" si="106"/>
        <v/>
      </c>
      <c r="G3388" t="str">
        <f t="shared" si="105"/>
        <v/>
      </c>
    </row>
    <row r="3389" spans="1:7">
      <c r="A3389" s="57">
        <f>INDEX('6月'!$A$1:$E$301,ROW()-$B$20+2,1)</f>
        <v>0</v>
      </c>
      <c r="B3389" s="55" t="str">
        <f>INDEX('6月'!$A$1:$E$301,ROW()-$B$20+2,2)&amp;IF(INDEX('6月'!$A$1:$E$301,ROW()-$B$20+2,3)="","","／"&amp;INDEX('6月'!$A$1:$E$301,ROW()-$B$20+2,3))</f>
        <v/>
      </c>
      <c r="C3389" s="57">
        <f>INDEX('6月'!$A$1:$E$301,ROW()-$B$20+2,4)</f>
        <v>0</v>
      </c>
      <c r="D3389" s="64">
        <f>INDEX('6月'!$A$1:$E$301,ROW()-$B$20+2,5)</f>
        <v>0</v>
      </c>
      <c r="E3389" s="65">
        <f>DATE(設定・集計!$B$2,INT(A3389/100),A3389-INT(A3389/100)*100)</f>
        <v>43799</v>
      </c>
      <c r="F3389" t="str">
        <f t="shared" si="106"/>
        <v/>
      </c>
      <c r="G3389" t="str">
        <f t="shared" si="105"/>
        <v/>
      </c>
    </row>
    <row r="3390" spans="1:7">
      <c r="A3390" s="57">
        <f>INDEX('6月'!$A$1:$E$301,ROW()-$B$20+2,1)</f>
        <v>0</v>
      </c>
      <c r="B3390" s="55" t="str">
        <f>INDEX('6月'!$A$1:$E$301,ROW()-$B$20+2,2)&amp;IF(INDEX('6月'!$A$1:$E$301,ROW()-$B$20+2,3)="","","／"&amp;INDEX('6月'!$A$1:$E$301,ROW()-$B$20+2,3))</f>
        <v/>
      </c>
      <c r="C3390" s="57">
        <f>INDEX('6月'!$A$1:$E$301,ROW()-$B$20+2,4)</f>
        <v>0</v>
      </c>
      <c r="D3390" s="64">
        <f>INDEX('6月'!$A$1:$E$301,ROW()-$B$20+2,5)</f>
        <v>0</v>
      </c>
      <c r="E3390" s="65">
        <f>DATE(設定・集計!$B$2,INT(A3390/100),A3390-INT(A3390/100)*100)</f>
        <v>43799</v>
      </c>
      <c r="F3390" t="str">
        <f t="shared" si="106"/>
        <v/>
      </c>
      <c r="G3390" t="str">
        <f t="shared" si="105"/>
        <v/>
      </c>
    </row>
    <row r="3391" spans="1:7">
      <c r="A3391" s="57">
        <f>INDEX('6月'!$A$1:$E$301,ROW()-$B$20+2,1)</f>
        <v>0</v>
      </c>
      <c r="B3391" s="55" t="str">
        <f>INDEX('6月'!$A$1:$E$301,ROW()-$B$20+2,2)&amp;IF(INDEX('6月'!$A$1:$E$301,ROW()-$B$20+2,3)="","","／"&amp;INDEX('6月'!$A$1:$E$301,ROW()-$B$20+2,3))</f>
        <v/>
      </c>
      <c r="C3391" s="57">
        <f>INDEX('6月'!$A$1:$E$301,ROW()-$B$20+2,4)</f>
        <v>0</v>
      </c>
      <c r="D3391" s="64">
        <f>INDEX('6月'!$A$1:$E$301,ROW()-$B$20+2,5)</f>
        <v>0</v>
      </c>
      <c r="E3391" s="65">
        <f>DATE(設定・集計!$B$2,INT(A3391/100),A3391-INT(A3391/100)*100)</f>
        <v>43799</v>
      </c>
      <c r="F3391" t="str">
        <f t="shared" si="106"/>
        <v/>
      </c>
      <c r="G3391" t="str">
        <f t="shared" si="105"/>
        <v/>
      </c>
    </row>
    <row r="3392" spans="1:7">
      <c r="A3392" s="57">
        <f>INDEX('6月'!$A$1:$E$301,ROW()-$B$20+2,1)</f>
        <v>0</v>
      </c>
      <c r="B3392" s="55" t="str">
        <f>INDEX('6月'!$A$1:$E$301,ROW()-$B$20+2,2)&amp;IF(INDEX('6月'!$A$1:$E$301,ROW()-$B$20+2,3)="","","／"&amp;INDEX('6月'!$A$1:$E$301,ROW()-$B$20+2,3))</f>
        <v/>
      </c>
      <c r="C3392" s="57">
        <f>INDEX('6月'!$A$1:$E$301,ROW()-$B$20+2,4)</f>
        <v>0</v>
      </c>
      <c r="D3392" s="64">
        <f>INDEX('6月'!$A$1:$E$301,ROW()-$B$20+2,5)</f>
        <v>0</v>
      </c>
      <c r="E3392" s="65">
        <f>DATE(設定・集計!$B$2,INT(A3392/100),A3392-INT(A3392/100)*100)</f>
        <v>43799</v>
      </c>
      <c r="F3392" t="str">
        <f t="shared" si="106"/>
        <v/>
      </c>
      <c r="G3392" t="str">
        <f t="shared" si="105"/>
        <v/>
      </c>
    </row>
    <row r="3393" spans="1:7">
      <c r="A3393" s="57">
        <f>INDEX('6月'!$A$1:$E$301,ROW()-$B$20+2,1)</f>
        <v>0</v>
      </c>
      <c r="B3393" s="55" t="str">
        <f>INDEX('6月'!$A$1:$E$301,ROW()-$B$20+2,2)&amp;IF(INDEX('6月'!$A$1:$E$301,ROW()-$B$20+2,3)="","","／"&amp;INDEX('6月'!$A$1:$E$301,ROW()-$B$20+2,3))</f>
        <v/>
      </c>
      <c r="C3393" s="57">
        <f>INDEX('6月'!$A$1:$E$301,ROW()-$B$20+2,4)</f>
        <v>0</v>
      </c>
      <c r="D3393" s="64">
        <f>INDEX('6月'!$A$1:$E$301,ROW()-$B$20+2,5)</f>
        <v>0</v>
      </c>
      <c r="E3393" s="65">
        <f>DATE(設定・集計!$B$2,INT(A3393/100),A3393-INT(A3393/100)*100)</f>
        <v>43799</v>
      </c>
      <c r="F3393" t="str">
        <f t="shared" si="106"/>
        <v/>
      </c>
      <c r="G3393" t="str">
        <f t="shared" si="105"/>
        <v/>
      </c>
    </row>
    <row r="3394" spans="1:7">
      <c r="A3394" s="57">
        <f>INDEX('6月'!$A$1:$E$301,ROW()-$B$20+2,1)</f>
        <v>0</v>
      </c>
      <c r="B3394" s="55" t="str">
        <f>INDEX('6月'!$A$1:$E$301,ROW()-$B$20+2,2)&amp;IF(INDEX('6月'!$A$1:$E$301,ROW()-$B$20+2,3)="","","／"&amp;INDEX('6月'!$A$1:$E$301,ROW()-$B$20+2,3))</f>
        <v/>
      </c>
      <c r="C3394" s="57">
        <f>INDEX('6月'!$A$1:$E$301,ROW()-$B$20+2,4)</f>
        <v>0</v>
      </c>
      <c r="D3394" s="64">
        <f>INDEX('6月'!$A$1:$E$301,ROW()-$B$20+2,5)</f>
        <v>0</v>
      </c>
      <c r="E3394" s="65">
        <f>DATE(設定・集計!$B$2,INT(A3394/100),A3394-INT(A3394/100)*100)</f>
        <v>43799</v>
      </c>
      <c r="F3394" t="str">
        <f t="shared" si="106"/>
        <v/>
      </c>
      <c r="G3394" t="str">
        <f t="shared" si="105"/>
        <v/>
      </c>
    </row>
    <row r="3395" spans="1:7">
      <c r="A3395" s="57">
        <f>INDEX('6月'!$A$1:$E$301,ROW()-$B$20+2,1)</f>
        <v>0</v>
      </c>
      <c r="B3395" s="55" t="str">
        <f>INDEX('6月'!$A$1:$E$301,ROW()-$B$20+2,2)&amp;IF(INDEX('6月'!$A$1:$E$301,ROW()-$B$20+2,3)="","","／"&amp;INDEX('6月'!$A$1:$E$301,ROW()-$B$20+2,3))</f>
        <v/>
      </c>
      <c r="C3395" s="57">
        <f>INDEX('6月'!$A$1:$E$301,ROW()-$B$20+2,4)</f>
        <v>0</v>
      </c>
      <c r="D3395" s="64">
        <f>INDEX('6月'!$A$1:$E$301,ROW()-$B$20+2,5)</f>
        <v>0</v>
      </c>
      <c r="E3395" s="65">
        <f>DATE(設定・集計!$B$2,INT(A3395/100),A3395-INT(A3395/100)*100)</f>
        <v>43799</v>
      </c>
      <c r="F3395" t="str">
        <f t="shared" si="106"/>
        <v/>
      </c>
      <c r="G3395" t="str">
        <f t="shared" si="105"/>
        <v/>
      </c>
    </row>
    <row r="3396" spans="1:7">
      <c r="A3396" s="57">
        <f>INDEX('6月'!$A$1:$E$301,ROW()-$B$20+2,1)</f>
        <v>0</v>
      </c>
      <c r="B3396" s="55" t="str">
        <f>INDEX('6月'!$A$1:$E$301,ROW()-$B$20+2,2)&amp;IF(INDEX('6月'!$A$1:$E$301,ROW()-$B$20+2,3)="","","／"&amp;INDEX('6月'!$A$1:$E$301,ROW()-$B$20+2,3))</f>
        <v/>
      </c>
      <c r="C3396" s="57">
        <f>INDEX('6月'!$A$1:$E$301,ROW()-$B$20+2,4)</f>
        <v>0</v>
      </c>
      <c r="D3396" s="64">
        <f>INDEX('6月'!$A$1:$E$301,ROW()-$B$20+2,5)</f>
        <v>0</v>
      </c>
      <c r="E3396" s="65">
        <f>DATE(設定・集計!$B$2,INT(A3396/100),A3396-INT(A3396/100)*100)</f>
        <v>43799</v>
      </c>
      <c r="F3396" t="str">
        <f t="shared" si="106"/>
        <v/>
      </c>
      <c r="G3396" t="str">
        <f t="shared" si="105"/>
        <v/>
      </c>
    </row>
    <row r="3397" spans="1:7">
      <c r="A3397" s="57">
        <f>INDEX('6月'!$A$1:$E$301,ROW()-$B$20+2,1)</f>
        <v>0</v>
      </c>
      <c r="B3397" s="55" t="str">
        <f>INDEX('6月'!$A$1:$E$301,ROW()-$B$20+2,2)&amp;IF(INDEX('6月'!$A$1:$E$301,ROW()-$B$20+2,3)="","","／"&amp;INDEX('6月'!$A$1:$E$301,ROW()-$B$20+2,3))</f>
        <v/>
      </c>
      <c r="C3397" s="57">
        <f>INDEX('6月'!$A$1:$E$301,ROW()-$B$20+2,4)</f>
        <v>0</v>
      </c>
      <c r="D3397" s="64">
        <f>INDEX('6月'!$A$1:$E$301,ROW()-$B$20+2,5)</f>
        <v>0</v>
      </c>
      <c r="E3397" s="65">
        <f>DATE(設定・集計!$B$2,INT(A3397/100),A3397-INT(A3397/100)*100)</f>
        <v>43799</v>
      </c>
      <c r="F3397" t="str">
        <f t="shared" si="106"/>
        <v/>
      </c>
      <c r="G3397" t="str">
        <f t="shared" si="105"/>
        <v/>
      </c>
    </row>
    <row r="3398" spans="1:7">
      <c r="A3398" s="57">
        <f>INDEX('6月'!$A$1:$E$301,ROW()-$B$20+2,1)</f>
        <v>0</v>
      </c>
      <c r="B3398" s="55" t="str">
        <f>INDEX('6月'!$A$1:$E$301,ROW()-$B$20+2,2)&amp;IF(INDEX('6月'!$A$1:$E$301,ROW()-$B$20+2,3)="","","／"&amp;INDEX('6月'!$A$1:$E$301,ROW()-$B$20+2,3))</f>
        <v/>
      </c>
      <c r="C3398" s="57">
        <f>INDEX('6月'!$A$1:$E$301,ROW()-$B$20+2,4)</f>
        <v>0</v>
      </c>
      <c r="D3398" s="64">
        <f>INDEX('6月'!$A$1:$E$301,ROW()-$B$20+2,5)</f>
        <v>0</v>
      </c>
      <c r="E3398" s="65">
        <f>DATE(設定・集計!$B$2,INT(A3398/100),A3398-INT(A3398/100)*100)</f>
        <v>43799</v>
      </c>
      <c r="F3398" t="str">
        <f t="shared" si="106"/>
        <v/>
      </c>
      <c r="G3398" t="str">
        <f t="shared" si="105"/>
        <v/>
      </c>
    </row>
    <row r="3399" spans="1:7">
      <c r="A3399" s="57">
        <f>INDEX('6月'!$A$1:$E$301,ROW()-$B$20+2,1)</f>
        <v>0</v>
      </c>
      <c r="B3399" s="55" t="str">
        <f>INDEX('6月'!$A$1:$E$301,ROW()-$B$20+2,2)&amp;IF(INDEX('6月'!$A$1:$E$301,ROW()-$B$20+2,3)="","","／"&amp;INDEX('6月'!$A$1:$E$301,ROW()-$B$20+2,3))</f>
        <v/>
      </c>
      <c r="C3399" s="57">
        <f>INDEX('6月'!$A$1:$E$301,ROW()-$B$20+2,4)</f>
        <v>0</v>
      </c>
      <c r="D3399" s="64">
        <f>INDEX('6月'!$A$1:$E$301,ROW()-$B$20+2,5)</f>
        <v>0</v>
      </c>
      <c r="E3399" s="65">
        <f>DATE(設定・集計!$B$2,INT(A3399/100),A3399-INT(A3399/100)*100)</f>
        <v>43799</v>
      </c>
      <c r="F3399" t="str">
        <f t="shared" si="106"/>
        <v/>
      </c>
      <c r="G3399" t="str">
        <f t="shared" si="105"/>
        <v/>
      </c>
    </row>
    <row r="3400" spans="1:7">
      <c r="A3400" s="57">
        <f>INDEX('6月'!$A$1:$E$301,ROW()-$B$20+2,1)</f>
        <v>0</v>
      </c>
      <c r="B3400" s="55" t="str">
        <f>INDEX('6月'!$A$1:$E$301,ROW()-$B$20+2,2)&amp;IF(INDEX('6月'!$A$1:$E$301,ROW()-$B$20+2,3)="","","／"&amp;INDEX('6月'!$A$1:$E$301,ROW()-$B$20+2,3))</f>
        <v/>
      </c>
      <c r="C3400" s="57">
        <f>INDEX('6月'!$A$1:$E$301,ROW()-$B$20+2,4)</f>
        <v>0</v>
      </c>
      <c r="D3400" s="64">
        <f>INDEX('6月'!$A$1:$E$301,ROW()-$B$20+2,5)</f>
        <v>0</v>
      </c>
      <c r="E3400" s="65">
        <f>DATE(設定・集計!$B$2,INT(A3400/100),A3400-INT(A3400/100)*100)</f>
        <v>43799</v>
      </c>
      <c r="F3400" t="str">
        <f t="shared" si="106"/>
        <v/>
      </c>
      <c r="G3400" t="str">
        <f t="shared" si="105"/>
        <v/>
      </c>
    </row>
    <row r="3401" spans="1:7">
      <c r="A3401" s="57">
        <f>INDEX('6月'!$A$1:$E$301,ROW()-$B$20+2,1)</f>
        <v>0</v>
      </c>
      <c r="B3401" s="55" t="str">
        <f>INDEX('6月'!$A$1:$E$301,ROW()-$B$20+2,2)&amp;IF(INDEX('6月'!$A$1:$E$301,ROW()-$B$20+2,3)="","","／"&amp;INDEX('6月'!$A$1:$E$301,ROW()-$B$20+2,3))</f>
        <v/>
      </c>
      <c r="C3401" s="57">
        <f>INDEX('6月'!$A$1:$E$301,ROW()-$B$20+2,4)</f>
        <v>0</v>
      </c>
      <c r="D3401" s="64">
        <f>INDEX('6月'!$A$1:$E$301,ROW()-$B$20+2,5)</f>
        <v>0</v>
      </c>
      <c r="E3401" s="65">
        <f>DATE(設定・集計!$B$2,INT(A3401/100),A3401-INT(A3401/100)*100)</f>
        <v>43799</v>
      </c>
      <c r="F3401" t="str">
        <f t="shared" si="106"/>
        <v/>
      </c>
      <c r="G3401" t="str">
        <f t="shared" si="105"/>
        <v/>
      </c>
    </row>
    <row r="3402" spans="1:7">
      <c r="A3402" s="57">
        <f>INDEX('6月'!$A$1:$E$301,ROW()-$B$20+2,1)</f>
        <v>0</v>
      </c>
      <c r="B3402" s="55" t="str">
        <f>INDEX('6月'!$A$1:$E$301,ROW()-$B$20+2,2)&amp;IF(INDEX('6月'!$A$1:$E$301,ROW()-$B$20+2,3)="","","／"&amp;INDEX('6月'!$A$1:$E$301,ROW()-$B$20+2,3))</f>
        <v/>
      </c>
      <c r="C3402" s="57">
        <f>INDEX('6月'!$A$1:$E$301,ROW()-$B$20+2,4)</f>
        <v>0</v>
      </c>
      <c r="D3402" s="64">
        <f>INDEX('6月'!$A$1:$E$301,ROW()-$B$20+2,5)</f>
        <v>0</v>
      </c>
      <c r="E3402" s="65">
        <f>DATE(設定・集計!$B$2,INT(A3402/100),A3402-INT(A3402/100)*100)</f>
        <v>43799</v>
      </c>
      <c r="F3402" t="str">
        <f t="shared" si="106"/>
        <v/>
      </c>
      <c r="G3402" t="str">
        <f t="shared" si="105"/>
        <v/>
      </c>
    </row>
    <row r="3403" spans="1:7">
      <c r="A3403" s="57">
        <f>INDEX('6月'!$A$1:$E$301,ROW()-$B$20+2,1)</f>
        <v>0</v>
      </c>
      <c r="B3403" s="55" t="str">
        <f>INDEX('6月'!$A$1:$E$301,ROW()-$B$20+2,2)&amp;IF(INDEX('6月'!$A$1:$E$301,ROW()-$B$20+2,3)="","","／"&amp;INDEX('6月'!$A$1:$E$301,ROW()-$B$20+2,3))</f>
        <v/>
      </c>
      <c r="C3403" s="57">
        <f>INDEX('6月'!$A$1:$E$301,ROW()-$B$20+2,4)</f>
        <v>0</v>
      </c>
      <c r="D3403" s="64">
        <f>INDEX('6月'!$A$1:$E$301,ROW()-$B$20+2,5)</f>
        <v>0</v>
      </c>
      <c r="E3403" s="65">
        <f>DATE(設定・集計!$B$2,INT(A3403/100),A3403-INT(A3403/100)*100)</f>
        <v>43799</v>
      </c>
      <c r="F3403" t="str">
        <f t="shared" si="106"/>
        <v/>
      </c>
      <c r="G3403" t="str">
        <f t="shared" si="105"/>
        <v/>
      </c>
    </row>
    <row r="3404" spans="1:7">
      <c r="A3404" s="57">
        <f>INDEX('6月'!$A$1:$E$301,ROW()-$B$20+2,1)</f>
        <v>0</v>
      </c>
      <c r="B3404" s="55" t="str">
        <f>INDEX('6月'!$A$1:$E$301,ROW()-$B$20+2,2)&amp;IF(INDEX('6月'!$A$1:$E$301,ROW()-$B$20+2,3)="","","／"&amp;INDEX('6月'!$A$1:$E$301,ROW()-$B$20+2,3))</f>
        <v/>
      </c>
      <c r="C3404" s="57">
        <f>INDEX('6月'!$A$1:$E$301,ROW()-$B$20+2,4)</f>
        <v>0</v>
      </c>
      <c r="D3404" s="64">
        <f>INDEX('6月'!$A$1:$E$301,ROW()-$B$20+2,5)</f>
        <v>0</v>
      </c>
      <c r="E3404" s="65">
        <f>DATE(設定・集計!$B$2,INT(A3404/100),A3404-INT(A3404/100)*100)</f>
        <v>43799</v>
      </c>
      <c r="F3404" t="str">
        <f t="shared" si="106"/>
        <v/>
      </c>
      <c r="G3404" t="str">
        <f t="shared" si="105"/>
        <v/>
      </c>
    </row>
    <row r="3405" spans="1:7">
      <c r="A3405" s="57">
        <f>INDEX('6月'!$A$1:$E$301,ROW()-$B$20+2,1)</f>
        <v>0</v>
      </c>
      <c r="B3405" s="55" t="str">
        <f>INDEX('6月'!$A$1:$E$301,ROW()-$B$20+2,2)&amp;IF(INDEX('6月'!$A$1:$E$301,ROW()-$B$20+2,3)="","","／"&amp;INDEX('6月'!$A$1:$E$301,ROW()-$B$20+2,3))</f>
        <v/>
      </c>
      <c r="C3405" s="57">
        <f>INDEX('6月'!$A$1:$E$301,ROW()-$B$20+2,4)</f>
        <v>0</v>
      </c>
      <c r="D3405" s="64">
        <f>INDEX('6月'!$A$1:$E$301,ROW()-$B$20+2,5)</f>
        <v>0</v>
      </c>
      <c r="E3405" s="65">
        <f>DATE(設定・集計!$B$2,INT(A3405/100),A3405-INT(A3405/100)*100)</f>
        <v>43799</v>
      </c>
      <c r="F3405" t="str">
        <f t="shared" si="106"/>
        <v/>
      </c>
      <c r="G3405" t="str">
        <f t="shared" si="105"/>
        <v/>
      </c>
    </row>
    <row r="3406" spans="1:7">
      <c r="A3406" s="57">
        <f>INDEX('6月'!$A$1:$E$301,ROW()-$B$20+2,1)</f>
        <v>0</v>
      </c>
      <c r="B3406" s="55" t="str">
        <f>INDEX('6月'!$A$1:$E$301,ROW()-$B$20+2,2)&amp;IF(INDEX('6月'!$A$1:$E$301,ROW()-$B$20+2,3)="","","／"&amp;INDEX('6月'!$A$1:$E$301,ROW()-$B$20+2,3))</f>
        <v/>
      </c>
      <c r="C3406" s="57">
        <f>INDEX('6月'!$A$1:$E$301,ROW()-$B$20+2,4)</f>
        <v>0</v>
      </c>
      <c r="D3406" s="64">
        <f>INDEX('6月'!$A$1:$E$301,ROW()-$B$20+2,5)</f>
        <v>0</v>
      </c>
      <c r="E3406" s="65">
        <f>DATE(設定・集計!$B$2,INT(A3406/100),A3406-INT(A3406/100)*100)</f>
        <v>43799</v>
      </c>
      <c r="F3406" t="str">
        <f t="shared" si="106"/>
        <v/>
      </c>
      <c r="G3406" t="str">
        <f t="shared" si="105"/>
        <v/>
      </c>
    </row>
    <row r="3407" spans="1:7">
      <c r="A3407" s="57">
        <f>INDEX('6月'!$A$1:$E$301,ROW()-$B$20+2,1)</f>
        <v>0</v>
      </c>
      <c r="B3407" s="55" t="str">
        <f>INDEX('6月'!$A$1:$E$301,ROW()-$B$20+2,2)&amp;IF(INDEX('6月'!$A$1:$E$301,ROW()-$B$20+2,3)="","","／"&amp;INDEX('6月'!$A$1:$E$301,ROW()-$B$20+2,3))</f>
        <v/>
      </c>
      <c r="C3407" s="57">
        <f>INDEX('6月'!$A$1:$E$301,ROW()-$B$20+2,4)</f>
        <v>0</v>
      </c>
      <c r="D3407" s="64">
        <f>INDEX('6月'!$A$1:$E$301,ROW()-$B$20+2,5)</f>
        <v>0</v>
      </c>
      <c r="E3407" s="65">
        <f>DATE(設定・集計!$B$2,INT(A3407/100),A3407-INT(A3407/100)*100)</f>
        <v>43799</v>
      </c>
      <c r="F3407" t="str">
        <f t="shared" si="106"/>
        <v/>
      </c>
      <c r="G3407" t="str">
        <f t="shared" si="105"/>
        <v/>
      </c>
    </row>
    <row r="3408" spans="1:7">
      <c r="A3408" s="57">
        <f>INDEX('6月'!$A$1:$E$301,ROW()-$B$20+2,1)</f>
        <v>0</v>
      </c>
      <c r="B3408" s="55" t="str">
        <f>INDEX('6月'!$A$1:$E$301,ROW()-$B$20+2,2)&amp;IF(INDEX('6月'!$A$1:$E$301,ROW()-$B$20+2,3)="","","／"&amp;INDEX('6月'!$A$1:$E$301,ROW()-$B$20+2,3))</f>
        <v/>
      </c>
      <c r="C3408" s="57">
        <f>INDEX('6月'!$A$1:$E$301,ROW()-$B$20+2,4)</f>
        <v>0</v>
      </c>
      <c r="D3408" s="64">
        <f>INDEX('6月'!$A$1:$E$301,ROW()-$B$20+2,5)</f>
        <v>0</v>
      </c>
      <c r="E3408" s="65">
        <f>DATE(設定・集計!$B$2,INT(A3408/100),A3408-INT(A3408/100)*100)</f>
        <v>43799</v>
      </c>
      <c r="F3408" t="str">
        <f t="shared" si="106"/>
        <v/>
      </c>
      <c r="G3408" t="str">
        <f t="shared" si="105"/>
        <v/>
      </c>
    </row>
    <row r="3409" spans="1:7">
      <c r="A3409" s="57">
        <f>INDEX('6月'!$A$1:$E$301,ROW()-$B$20+2,1)</f>
        <v>0</v>
      </c>
      <c r="B3409" s="55" t="str">
        <f>INDEX('6月'!$A$1:$E$301,ROW()-$B$20+2,2)&amp;IF(INDEX('6月'!$A$1:$E$301,ROW()-$B$20+2,3)="","","／"&amp;INDEX('6月'!$A$1:$E$301,ROW()-$B$20+2,3))</f>
        <v/>
      </c>
      <c r="C3409" s="57">
        <f>INDEX('6月'!$A$1:$E$301,ROW()-$B$20+2,4)</f>
        <v>0</v>
      </c>
      <c r="D3409" s="64">
        <f>INDEX('6月'!$A$1:$E$301,ROW()-$B$20+2,5)</f>
        <v>0</v>
      </c>
      <c r="E3409" s="65">
        <f>DATE(設定・集計!$B$2,INT(A3409/100),A3409-INT(A3409/100)*100)</f>
        <v>43799</v>
      </c>
      <c r="F3409" t="str">
        <f t="shared" si="106"/>
        <v/>
      </c>
      <c r="G3409" t="str">
        <f t="shared" si="105"/>
        <v/>
      </c>
    </row>
    <row r="3410" spans="1:7">
      <c r="A3410" s="57">
        <f>INDEX('6月'!$A$1:$E$301,ROW()-$B$20+2,1)</f>
        <v>0</v>
      </c>
      <c r="B3410" s="55" t="str">
        <f>INDEX('6月'!$A$1:$E$301,ROW()-$B$20+2,2)&amp;IF(INDEX('6月'!$A$1:$E$301,ROW()-$B$20+2,3)="","","／"&amp;INDEX('6月'!$A$1:$E$301,ROW()-$B$20+2,3))</f>
        <v/>
      </c>
      <c r="C3410" s="57">
        <f>INDEX('6月'!$A$1:$E$301,ROW()-$B$20+2,4)</f>
        <v>0</v>
      </c>
      <c r="D3410" s="64">
        <f>INDEX('6月'!$A$1:$E$301,ROW()-$B$20+2,5)</f>
        <v>0</v>
      </c>
      <c r="E3410" s="65">
        <f>DATE(設定・集計!$B$2,INT(A3410/100),A3410-INT(A3410/100)*100)</f>
        <v>43799</v>
      </c>
      <c r="F3410" t="str">
        <f t="shared" si="106"/>
        <v/>
      </c>
      <c r="G3410" t="str">
        <f t="shared" si="105"/>
        <v/>
      </c>
    </row>
    <row r="3411" spans="1:7">
      <c r="A3411" s="57">
        <f>INDEX('6月'!$A$1:$E$301,ROW()-$B$20+2,1)</f>
        <v>0</v>
      </c>
      <c r="B3411" s="55" t="str">
        <f>INDEX('6月'!$A$1:$E$301,ROW()-$B$20+2,2)&amp;IF(INDEX('6月'!$A$1:$E$301,ROW()-$B$20+2,3)="","","／"&amp;INDEX('6月'!$A$1:$E$301,ROW()-$B$20+2,3))</f>
        <v/>
      </c>
      <c r="C3411" s="57">
        <f>INDEX('6月'!$A$1:$E$301,ROW()-$B$20+2,4)</f>
        <v>0</v>
      </c>
      <c r="D3411" s="64">
        <f>INDEX('6月'!$A$1:$E$301,ROW()-$B$20+2,5)</f>
        <v>0</v>
      </c>
      <c r="E3411" s="65">
        <f>DATE(設定・集計!$B$2,INT(A3411/100),A3411-INT(A3411/100)*100)</f>
        <v>43799</v>
      </c>
      <c r="F3411" t="str">
        <f t="shared" si="106"/>
        <v/>
      </c>
      <c r="G3411" t="str">
        <f t="shared" si="105"/>
        <v/>
      </c>
    </row>
    <row r="3412" spans="1:7">
      <c r="A3412" s="57">
        <f>INDEX('6月'!$A$1:$E$301,ROW()-$B$20+2,1)</f>
        <v>0</v>
      </c>
      <c r="B3412" s="55" t="str">
        <f>INDEX('6月'!$A$1:$E$301,ROW()-$B$20+2,2)&amp;IF(INDEX('6月'!$A$1:$E$301,ROW()-$B$20+2,3)="","","／"&amp;INDEX('6月'!$A$1:$E$301,ROW()-$B$20+2,3))</f>
        <v/>
      </c>
      <c r="C3412" s="57">
        <f>INDEX('6月'!$A$1:$E$301,ROW()-$B$20+2,4)</f>
        <v>0</v>
      </c>
      <c r="D3412" s="64">
        <f>INDEX('6月'!$A$1:$E$301,ROW()-$B$20+2,5)</f>
        <v>0</v>
      </c>
      <c r="E3412" s="65">
        <f>DATE(設定・集計!$B$2,INT(A3412/100),A3412-INT(A3412/100)*100)</f>
        <v>43799</v>
      </c>
      <c r="F3412" t="str">
        <f t="shared" si="106"/>
        <v/>
      </c>
      <c r="G3412" t="str">
        <f t="shared" si="105"/>
        <v/>
      </c>
    </row>
    <row r="3413" spans="1:7">
      <c r="A3413" s="57">
        <f>INDEX('6月'!$A$1:$E$301,ROW()-$B$20+2,1)</f>
        <v>0</v>
      </c>
      <c r="B3413" s="55" t="str">
        <f>INDEX('6月'!$A$1:$E$301,ROW()-$B$20+2,2)&amp;IF(INDEX('6月'!$A$1:$E$301,ROW()-$B$20+2,3)="","","／"&amp;INDEX('6月'!$A$1:$E$301,ROW()-$B$20+2,3))</f>
        <v/>
      </c>
      <c r="C3413" s="57">
        <f>INDEX('6月'!$A$1:$E$301,ROW()-$B$20+2,4)</f>
        <v>0</v>
      </c>
      <c r="D3413" s="64">
        <f>INDEX('6月'!$A$1:$E$301,ROW()-$B$20+2,5)</f>
        <v>0</v>
      </c>
      <c r="E3413" s="65">
        <f>DATE(設定・集計!$B$2,INT(A3413/100),A3413-INT(A3413/100)*100)</f>
        <v>43799</v>
      </c>
      <c r="F3413" t="str">
        <f t="shared" si="106"/>
        <v/>
      </c>
      <c r="G3413" t="str">
        <f t="shared" si="105"/>
        <v/>
      </c>
    </row>
    <row r="3414" spans="1:7">
      <c r="A3414" s="57">
        <f>INDEX('6月'!$A$1:$E$301,ROW()-$B$20+2,1)</f>
        <v>0</v>
      </c>
      <c r="B3414" s="55" t="str">
        <f>INDEX('6月'!$A$1:$E$301,ROW()-$B$20+2,2)&amp;IF(INDEX('6月'!$A$1:$E$301,ROW()-$B$20+2,3)="","","／"&amp;INDEX('6月'!$A$1:$E$301,ROW()-$B$20+2,3))</f>
        <v/>
      </c>
      <c r="C3414" s="57">
        <f>INDEX('6月'!$A$1:$E$301,ROW()-$B$20+2,4)</f>
        <v>0</v>
      </c>
      <c r="D3414" s="64">
        <f>INDEX('6月'!$A$1:$E$301,ROW()-$B$20+2,5)</f>
        <v>0</v>
      </c>
      <c r="E3414" s="65">
        <f>DATE(設定・集計!$B$2,INT(A3414/100),A3414-INT(A3414/100)*100)</f>
        <v>43799</v>
      </c>
      <c r="F3414" t="str">
        <f t="shared" si="106"/>
        <v/>
      </c>
      <c r="G3414" t="str">
        <f t="shared" si="105"/>
        <v/>
      </c>
    </row>
    <row r="3415" spans="1:7">
      <c r="A3415" s="57">
        <f>INDEX('6月'!$A$1:$E$301,ROW()-$B$20+2,1)</f>
        <v>0</v>
      </c>
      <c r="B3415" s="55" t="str">
        <f>INDEX('6月'!$A$1:$E$301,ROW()-$B$20+2,2)&amp;IF(INDEX('6月'!$A$1:$E$301,ROW()-$B$20+2,3)="","","／"&amp;INDEX('6月'!$A$1:$E$301,ROW()-$B$20+2,3))</f>
        <v/>
      </c>
      <c r="C3415" s="57">
        <f>INDEX('6月'!$A$1:$E$301,ROW()-$B$20+2,4)</f>
        <v>0</v>
      </c>
      <c r="D3415" s="64">
        <f>INDEX('6月'!$A$1:$E$301,ROW()-$B$20+2,5)</f>
        <v>0</v>
      </c>
      <c r="E3415" s="65">
        <f>DATE(設定・集計!$B$2,INT(A3415/100),A3415-INT(A3415/100)*100)</f>
        <v>43799</v>
      </c>
      <c r="F3415" t="str">
        <f t="shared" si="106"/>
        <v/>
      </c>
      <c r="G3415" t="str">
        <f t="shared" si="105"/>
        <v/>
      </c>
    </row>
    <row r="3416" spans="1:7">
      <c r="A3416" s="57">
        <f>INDEX('6月'!$A$1:$E$301,ROW()-$B$20+2,1)</f>
        <v>0</v>
      </c>
      <c r="B3416" s="55" t="str">
        <f>INDEX('6月'!$A$1:$E$301,ROW()-$B$20+2,2)&amp;IF(INDEX('6月'!$A$1:$E$301,ROW()-$B$20+2,3)="","","／"&amp;INDEX('6月'!$A$1:$E$301,ROW()-$B$20+2,3))</f>
        <v/>
      </c>
      <c r="C3416" s="57">
        <f>INDEX('6月'!$A$1:$E$301,ROW()-$B$20+2,4)</f>
        <v>0</v>
      </c>
      <c r="D3416" s="64">
        <f>INDEX('6月'!$A$1:$E$301,ROW()-$B$20+2,5)</f>
        <v>0</v>
      </c>
      <c r="E3416" s="65">
        <f>DATE(設定・集計!$B$2,INT(A3416/100),A3416-INT(A3416/100)*100)</f>
        <v>43799</v>
      </c>
      <c r="F3416" t="str">
        <f t="shared" si="106"/>
        <v/>
      </c>
      <c r="G3416" t="str">
        <f t="shared" si="105"/>
        <v/>
      </c>
    </row>
    <row r="3417" spans="1:7">
      <c r="A3417" s="57">
        <f>INDEX('6月'!$A$1:$E$301,ROW()-$B$20+2,1)</f>
        <v>0</v>
      </c>
      <c r="B3417" s="55" t="str">
        <f>INDEX('6月'!$A$1:$E$301,ROW()-$B$20+2,2)&amp;IF(INDEX('6月'!$A$1:$E$301,ROW()-$B$20+2,3)="","","／"&amp;INDEX('6月'!$A$1:$E$301,ROW()-$B$20+2,3))</f>
        <v/>
      </c>
      <c r="C3417" s="57">
        <f>INDEX('6月'!$A$1:$E$301,ROW()-$B$20+2,4)</f>
        <v>0</v>
      </c>
      <c r="D3417" s="64">
        <f>INDEX('6月'!$A$1:$E$301,ROW()-$B$20+2,5)</f>
        <v>0</v>
      </c>
      <c r="E3417" s="65">
        <f>DATE(設定・集計!$B$2,INT(A3417/100),A3417-INT(A3417/100)*100)</f>
        <v>43799</v>
      </c>
      <c r="F3417" t="str">
        <f t="shared" si="106"/>
        <v/>
      </c>
      <c r="G3417" t="str">
        <f t="shared" si="105"/>
        <v/>
      </c>
    </row>
    <row r="3418" spans="1:7">
      <c r="A3418" s="57">
        <f>INDEX('6月'!$A$1:$E$301,ROW()-$B$20+2,1)</f>
        <v>0</v>
      </c>
      <c r="B3418" s="55" t="str">
        <f>INDEX('6月'!$A$1:$E$301,ROW()-$B$20+2,2)&amp;IF(INDEX('6月'!$A$1:$E$301,ROW()-$B$20+2,3)="","","／"&amp;INDEX('6月'!$A$1:$E$301,ROW()-$B$20+2,3))</f>
        <v/>
      </c>
      <c r="C3418" s="57">
        <f>INDEX('6月'!$A$1:$E$301,ROW()-$B$20+2,4)</f>
        <v>0</v>
      </c>
      <c r="D3418" s="64">
        <f>INDEX('6月'!$A$1:$E$301,ROW()-$B$20+2,5)</f>
        <v>0</v>
      </c>
      <c r="E3418" s="65">
        <f>DATE(設定・集計!$B$2,INT(A3418/100),A3418-INT(A3418/100)*100)</f>
        <v>43799</v>
      </c>
      <c r="F3418" t="str">
        <f t="shared" si="106"/>
        <v/>
      </c>
      <c r="G3418" t="str">
        <f t="shared" si="105"/>
        <v/>
      </c>
    </row>
    <row r="3419" spans="1:7">
      <c r="A3419" s="57">
        <f>INDEX('6月'!$A$1:$E$301,ROW()-$B$20+2,1)</f>
        <v>0</v>
      </c>
      <c r="B3419" s="55" t="str">
        <f>INDEX('6月'!$A$1:$E$301,ROW()-$B$20+2,2)&amp;IF(INDEX('6月'!$A$1:$E$301,ROW()-$B$20+2,3)="","","／"&amp;INDEX('6月'!$A$1:$E$301,ROW()-$B$20+2,3))</f>
        <v/>
      </c>
      <c r="C3419" s="57">
        <f>INDEX('6月'!$A$1:$E$301,ROW()-$B$20+2,4)</f>
        <v>0</v>
      </c>
      <c r="D3419" s="64">
        <f>INDEX('6月'!$A$1:$E$301,ROW()-$B$20+2,5)</f>
        <v>0</v>
      </c>
      <c r="E3419" s="65">
        <f>DATE(設定・集計!$B$2,INT(A3419/100),A3419-INT(A3419/100)*100)</f>
        <v>43799</v>
      </c>
      <c r="F3419" t="str">
        <f t="shared" si="106"/>
        <v/>
      </c>
      <c r="G3419" t="str">
        <f t="shared" si="105"/>
        <v/>
      </c>
    </row>
    <row r="3420" spans="1:7">
      <c r="A3420" s="57">
        <f>INDEX('6月'!$A$1:$E$301,ROW()-$B$20+2,1)</f>
        <v>0</v>
      </c>
      <c r="B3420" s="55" t="str">
        <f>INDEX('6月'!$A$1:$E$301,ROW()-$B$20+2,2)&amp;IF(INDEX('6月'!$A$1:$E$301,ROW()-$B$20+2,3)="","","／"&amp;INDEX('6月'!$A$1:$E$301,ROW()-$B$20+2,3))</f>
        <v/>
      </c>
      <c r="C3420" s="57">
        <f>INDEX('6月'!$A$1:$E$301,ROW()-$B$20+2,4)</f>
        <v>0</v>
      </c>
      <c r="D3420" s="64">
        <f>INDEX('6月'!$A$1:$E$301,ROW()-$B$20+2,5)</f>
        <v>0</v>
      </c>
      <c r="E3420" s="65">
        <f>DATE(設定・集計!$B$2,INT(A3420/100),A3420-INT(A3420/100)*100)</f>
        <v>43799</v>
      </c>
      <c r="F3420" t="str">
        <f t="shared" si="106"/>
        <v/>
      </c>
      <c r="G3420" t="str">
        <f t="shared" si="105"/>
        <v/>
      </c>
    </row>
    <row r="3421" spans="1:7">
      <c r="A3421" s="57">
        <f>INDEX('6月'!$A$1:$E$301,ROW()-$B$20+2,1)</f>
        <v>0</v>
      </c>
      <c r="B3421" s="55" t="str">
        <f>INDEX('6月'!$A$1:$E$301,ROW()-$B$20+2,2)&amp;IF(INDEX('6月'!$A$1:$E$301,ROW()-$B$20+2,3)="","","／"&amp;INDEX('6月'!$A$1:$E$301,ROW()-$B$20+2,3))</f>
        <v/>
      </c>
      <c r="C3421" s="57">
        <f>INDEX('6月'!$A$1:$E$301,ROW()-$B$20+2,4)</f>
        <v>0</v>
      </c>
      <c r="D3421" s="64">
        <f>INDEX('6月'!$A$1:$E$301,ROW()-$B$20+2,5)</f>
        <v>0</v>
      </c>
      <c r="E3421" s="65">
        <f>DATE(設定・集計!$B$2,INT(A3421/100),A3421-INT(A3421/100)*100)</f>
        <v>43799</v>
      </c>
      <c r="F3421" t="str">
        <f t="shared" si="106"/>
        <v/>
      </c>
      <c r="G3421" t="str">
        <f t="shared" si="105"/>
        <v/>
      </c>
    </row>
    <row r="3422" spans="1:7">
      <c r="A3422" s="57">
        <f>INDEX('6月'!$A$1:$E$301,ROW()-$B$20+2,1)</f>
        <v>0</v>
      </c>
      <c r="B3422" s="55" t="str">
        <f>INDEX('6月'!$A$1:$E$301,ROW()-$B$20+2,2)&amp;IF(INDEX('6月'!$A$1:$E$301,ROW()-$B$20+2,3)="","","／"&amp;INDEX('6月'!$A$1:$E$301,ROW()-$B$20+2,3))</f>
        <v/>
      </c>
      <c r="C3422" s="57">
        <f>INDEX('6月'!$A$1:$E$301,ROW()-$B$20+2,4)</f>
        <v>0</v>
      </c>
      <c r="D3422" s="64">
        <f>INDEX('6月'!$A$1:$E$301,ROW()-$B$20+2,5)</f>
        <v>0</v>
      </c>
      <c r="E3422" s="65">
        <f>DATE(設定・集計!$B$2,INT(A3422/100),A3422-INT(A3422/100)*100)</f>
        <v>43799</v>
      </c>
      <c r="F3422" t="str">
        <f t="shared" si="106"/>
        <v/>
      </c>
      <c r="G3422" t="str">
        <f t="shared" si="105"/>
        <v/>
      </c>
    </row>
    <row r="3423" spans="1:7">
      <c r="A3423" s="57">
        <f>INDEX('6月'!$A$1:$E$301,ROW()-$B$20+2,1)</f>
        <v>0</v>
      </c>
      <c r="B3423" s="55" t="str">
        <f>INDEX('6月'!$A$1:$E$301,ROW()-$B$20+2,2)&amp;IF(INDEX('6月'!$A$1:$E$301,ROW()-$B$20+2,3)="","","／"&amp;INDEX('6月'!$A$1:$E$301,ROW()-$B$20+2,3))</f>
        <v/>
      </c>
      <c r="C3423" s="57">
        <f>INDEX('6月'!$A$1:$E$301,ROW()-$B$20+2,4)</f>
        <v>0</v>
      </c>
      <c r="D3423" s="64">
        <f>INDEX('6月'!$A$1:$E$301,ROW()-$B$20+2,5)</f>
        <v>0</v>
      </c>
      <c r="E3423" s="65">
        <f>DATE(設定・集計!$B$2,INT(A3423/100),A3423-INT(A3423/100)*100)</f>
        <v>43799</v>
      </c>
      <c r="F3423" t="str">
        <f t="shared" si="106"/>
        <v/>
      </c>
      <c r="G3423" t="str">
        <f t="shared" si="105"/>
        <v/>
      </c>
    </row>
    <row r="3424" spans="1:7">
      <c r="A3424" s="57">
        <f>INDEX('6月'!$A$1:$E$301,ROW()-$B$20+2,1)</f>
        <v>0</v>
      </c>
      <c r="B3424" s="55" t="str">
        <f>INDEX('6月'!$A$1:$E$301,ROW()-$B$20+2,2)&amp;IF(INDEX('6月'!$A$1:$E$301,ROW()-$B$20+2,3)="","","／"&amp;INDEX('6月'!$A$1:$E$301,ROW()-$B$20+2,3))</f>
        <v/>
      </c>
      <c r="C3424" s="57">
        <f>INDEX('6月'!$A$1:$E$301,ROW()-$B$20+2,4)</f>
        <v>0</v>
      </c>
      <c r="D3424" s="64">
        <f>INDEX('6月'!$A$1:$E$301,ROW()-$B$20+2,5)</f>
        <v>0</v>
      </c>
      <c r="E3424" s="65">
        <f>DATE(設定・集計!$B$2,INT(A3424/100),A3424-INT(A3424/100)*100)</f>
        <v>43799</v>
      </c>
      <c r="F3424" t="str">
        <f t="shared" si="106"/>
        <v/>
      </c>
      <c r="G3424" t="str">
        <f t="shared" si="105"/>
        <v/>
      </c>
    </row>
    <row r="3425" spans="1:7">
      <c r="A3425" s="57">
        <f>INDEX('6月'!$A$1:$E$301,ROW()-$B$20+2,1)</f>
        <v>0</v>
      </c>
      <c r="B3425" s="55" t="str">
        <f>INDEX('6月'!$A$1:$E$301,ROW()-$B$20+2,2)&amp;IF(INDEX('6月'!$A$1:$E$301,ROW()-$B$20+2,3)="","","／"&amp;INDEX('6月'!$A$1:$E$301,ROW()-$B$20+2,3))</f>
        <v/>
      </c>
      <c r="C3425" s="57">
        <f>INDEX('6月'!$A$1:$E$301,ROW()-$B$20+2,4)</f>
        <v>0</v>
      </c>
      <c r="D3425" s="64">
        <f>INDEX('6月'!$A$1:$E$301,ROW()-$B$20+2,5)</f>
        <v>0</v>
      </c>
      <c r="E3425" s="65">
        <f>DATE(設定・集計!$B$2,INT(A3425/100),A3425-INT(A3425/100)*100)</f>
        <v>43799</v>
      </c>
      <c r="F3425" t="str">
        <f t="shared" si="106"/>
        <v/>
      </c>
      <c r="G3425" t="str">
        <f t="shared" si="105"/>
        <v/>
      </c>
    </row>
    <row r="3426" spans="1:7">
      <c r="A3426" s="57">
        <f>INDEX('6月'!$A$1:$E$301,ROW()-$B$20+2,1)</f>
        <v>0</v>
      </c>
      <c r="B3426" s="55" t="str">
        <f>INDEX('6月'!$A$1:$E$301,ROW()-$B$20+2,2)&amp;IF(INDEX('6月'!$A$1:$E$301,ROW()-$B$20+2,3)="","","／"&amp;INDEX('6月'!$A$1:$E$301,ROW()-$B$20+2,3))</f>
        <v/>
      </c>
      <c r="C3426" s="57">
        <f>INDEX('6月'!$A$1:$E$301,ROW()-$B$20+2,4)</f>
        <v>0</v>
      </c>
      <c r="D3426" s="64">
        <f>INDEX('6月'!$A$1:$E$301,ROW()-$B$20+2,5)</f>
        <v>0</v>
      </c>
      <c r="E3426" s="65">
        <f>DATE(設定・集計!$B$2,INT(A3426/100),A3426-INT(A3426/100)*100)</f>
        <v>43799</v>
      </c>
      <c r="F3426" t="str">
        <f t="shared" si="106"/>
        <v/>
      </c>
      <c r="G3426" t="str">
        <f t="shared" si="105"/>
        <v/>
      </c>
    </row>
    <row r="3427" spans="1:7">
      <c r="A3427" s="57">
        <f>INDEX('6月'!$A$1:$E$301,ROW()-$B$20+2,1)</f>
        <v>0</v>
      </c>
      <c r="B3427" s="55" t="str">
        <f>INDEX('6月'!$A$1:$E$301,ROW()-$B$20+2,2)&amp;IF(INDEX('6月'!$A$1:$E$301,ROW()-$B$20+2,3)="","","／"&amp;INDEX('6月'!$A$1:$E$301,ROW()-$B$20+2,3))</f>
        <v/>
      </c>
      <c r="C3427" s="57">
        <f>INDEX('6月'!$A$1:$E$301,ROW()-$B$20+2,4)</f>
        <v>0</v>
      </c>
      <c r="D3427" s="64">
        <f>INDEX('6月'!$A$1:$E$301,ROW()-$B$20+2,5)</f>
        <v>0</v>
      </c>
      <c r="E3427" s="65">
        <f>DATE(設定・集計!$B$2,INT(A3427/100),A3427-INT(A3427/100)*100)</f>
        <v>43799</v>
      </c>
      <c r="F3427" t="str">
        <f t="shared" si="106"/>
        <v/>
      </c>
      <c r="G3427" t="str">
        <f t="shared" si="105"/>
        <v/>
      </c>
    </row>
    <row r="3428" spans="1:7">
      <c r="A3428" s="57">
        <f>INDEX('6月'!$A$1:$E$301,ROW()-$B$20+2,1)</f>
        <v>0</v>
      </c>
      <c r="B3428" s="55" t="str">
        <f>INDEX('6月'!$A$1:$E$301,ROW()-$B$20+2,2)&amp;IF(INDEX('6月'!$A$1:$E$301,ROW()-$B$20+2,3)="","","／"&amp;INDEX('6月'!$A$1:$E$301,ROW()-$B$20+2,3))</f>
        <v/>
      </c>
      <c r="C3428" s="57">
        <f>INDEX('6月'!$A$1:$E$301,ROW()-$B$20+2,4)</f>
        <v>0</v>
      </c>
      <c r="D3428" s="64">
        <f>INDEX('6月'!$A$1:$E$301,ROW()-$B$20+2,5)</f>
        <v>0</v>
      </c>
      <c r="E3428" s="65">
        <f>DATE(設定・集計!$B$2,INT(A3428/100),A3428-INT(A3428/100)*100)</f>
        <v>43799</v>
      </c>
      <c r="F3428" t="str">
        <f t="shared" si="106"/>
        <v/>
      </c>
      <c r="G3428" t="str">
        <f t="shared" si="105"/>
        <v/>
      </c>
    </row>
    <row r="3429" spans="1:7">
      <c r="A3429" s="57">
        <f>INDEX('6月'!$A$1:$E$301,ROW()-$B$20+2,1)</f>
        <v>0</v>
      </c>
      <c r="B3429" s="55" t="str">
        <f>INDEX('6月'!$A$1:$E$301,ROW()-$B$20+2,2)&amp;IF(INDEX('6月'!$A$1:$E$301,ROW()-$B$20+2,3)="","","／"&amp;INDEX('6月'!$A$1:$E$301,ROW()-$B$20+2,3))</f>
        <v/>
      </c>
      <c r="C3429" s="57">
        <f>INDEX('6月'!$A$1:$E$301,ROW()-$B$20+2,4)</f>
        <v>0</v>
      </c>
      <c r="D3429" s="64">
        <f>INDEX('6月'!$A$1:$E$301,ROW()-$B$20+2,5)</f>
        <v>0</v>
      </c>
      <c r="E3429" s="65">
        <f>DATE(設定・集計!$B$2,INT(A3429/100),A3429-INT(A3429/100)*100)</f>
        <v>43799</v>
      </c>
      <c r="F3429" t="str">
        <f t="shared" si="106"/>
        <v/>
      </c>
      <c r="G3429" t="str">
        <f t="shared" si="105"/>
        <v/>
      </c>
    </row>
    <row r="3430" spans="1:7">
      <c r="A3430" s="57">
        <f>INDEX('6月'!$A$1:$E$301,ROW()-$B$20+2,1)</f>
        <v>0</v>
      </c>
      <c r="B3430" s="55" t="str">
        <f>INDEX('6月'!$A$1:$E$301,ROW()-$B$20+2,2)&amp;IF(INDEX('6月'!$A$1:$E$301,ROW()-$B$20+2,3)="","","／"&amp;INDEX('6月'!$A$1:$E$301,ROW()-$B$20+2,3))</f>
        <v/>
      </c>
      <c r="C3430" s="57">
        <f>INDEX('6月'!$A$1:$E$301,ROW()-$B$20+2,4)</f>
        <v>0</v>
      </c>
      <c r="D3430" s="64">
        <f>INDEX('6月'!$A$1:$E$301,ROW()-$B$20+2,5)</f>
        <v>0</v>
      </c>
      <c r="E3430" s="65">
        <f>DATE(設定・集計!$B$2,INT(A3430/100),A3430-INT(A3430/100)*100)</f>
        <v>43799</v>
      </c>
      <c r="F3430" t="str">
        <f t="shared" si="106"/>
        <v/>
      </c>
      <c r="G3430" t="str">
        <f t="shared" si="105"/>
        <v/>
      </c>
    </row>
    <row r="3431" spans="1:7">
      <c r="A3431" s="57">
        <f>INDEX('6月'!$A$1:$E$301,ROW()-$B$20+2,1)</f>
        <v>0</v>
      </c>
      <c r="B3431" s="55" t="str">
        <f>INDEX('6月'!$A$1:$E$301,ROW()-$B$20+2,2)&amp;IF(INDEX('6月'!$A$1:$E$301,ROW()-$B$20+2,3)="","","／"&amp;INDEX('6月'!$A$1:$E$301,ROW()-$B$20+2,3))</f>
        <v/>
      </c>
      <c r="C3431" s="57">
        <f>INDEX('6月'!$A$1:$E$301,ROW()-$B$20+2,4)</f>
        <v>0</v>
      </c>
      <c r="D3431" s="64">
        <f>INDEX('6月'!$A$1:$E$301,ROW()-$B$20+2,5)</f>
        <v>0</v>
      </c>
      <c r="E3431" s="65">
        <f>DATE(設定・集計!$B$2,INT(A3431/100),A3431-INT(A3431/100)*100)</f>
        <v>43799</v>
      </c>
      <c r="F3431" t="str">
        <f t="shared" si="106"/>
        <v/>
      </c>
      <c r="G3431" t="str">
        <f t="shared" si="105"/>
        <v/>
      </c>
    </row>
    <row r="3432" spans="1:7">
      <c r="A3432" s="57">
        <f>INDEX('6月'!$A$1:$E$301,ROW()-$B$20+2,1)</f>
        <v>0</v>
      </c>
      <c r="B3432" s="55" t="str">
        <f>INDEX('6月'!$A$1:$E$301,ROW()-$B$20+2,2)&amp;IF(INDEX('6月'!$A$1:$E$301,ROW()-$B$20+2,3)="","","／"&amp;INDEX('6月'!$A$1:$E$301,ROW()-$B$20+2,3))</f>
        <v/>
      </c>
      <c r="C3432" s="57">
        <f>INDEX('6月'!$A$1:$E$301,ROW()-$B$20+2,4)</f>
        <v>0</v>
      </c>
      <c r="D3432" s="64">
        <f>INDEX('6月'!$A$1:$E$301,ROW()-$B$20+2,5)</f>
        <v>0</v>
      </c>
      <c r="E3432" s="65">
        <f>DATE(設定・集計!$B$2,INT(A3432/100),A3432-INT(A3432/100)*100)</f>
        <v>43799</v>
      </c>
      <c r="F3432" t="str">
        <f t="shared" si="106"/>
        <v/>
      </c>
      <c r="G3432" t="str">
        <f t="shared" si="105"/>
        <v/>
      </c>
    </row>
    <row r="3433" spans="1:7">
      <c r="A3433" s="57">
        <f>INDEX('6月'!$A$1:$E$301,ROW()-$B$20+2,1)</f>
        <v>0</v>
      </c>
      <c r="B3433" s="55" t="str">
        <f>INDEX('6月'!$A$1:$E$301,ROW()-$B$20+2,2)&amp;IF(INDEX('6月'!$A$1:$E$301,ROW()-$B$20+2,3)="","","／"&amp;INDEX('6月'!$A$1:$E$301,ROW()-$B$20+2,3))</f>
        <v/>
      </c>
      <c r="C3433" s="57">
        <f>INDEX('6月'!$A$1:$E$301,ROW()-$B$20+2,4)</f>
        <v>0</v>
      </c>
      <c r="D3433" s="64">
        <f>INDEX('6月'!$A$1:$E$301,ROW()-$B$20+2,5)</f>
        <v>0</v>
      </c>
      <c r="E3433" s="65">
        <f>DATE(設定・集計!$B$2,INT(A3433/100),A3433-INT(A3433/100)*100)</f>
        <v>43799</v>
      </c>
      <c r="F3433" t="str">
        <f t="shared" si="106"/>
        <v/>
      </c>
      <c r="G3433" t="str">
        <f t="shared" si="105"/>
        <v/>
      </c>
    </row>
    <row r="3434" spans="1:7">
      <c r="A3434" s="57">
        <f>INDEX('6月'!$A$1:$E$301,ROW()-$B$20+2,1)</f>
        <v>0</v>
      </c>
      <c r="B3434" s="55" t="str">
        <f>INDEX('6月'!$A$1:$E$301,ROW()-$B$20+2,2)&amp;IF(INDEX('6月'!$A$1:$E$301,ROW()-$B$20+2,3)="","","／"&amp;INDEX('6月'!$A$1:$E$301,ROW()-$B$20+2,3))</f>
        <v/>
      </c>
      <c r="C3434" s="57">
        <f>INDEX('6月'!$A$1:$E$301,ROW()-$B$20+2,4)</f>
        <v>0</v>
      </c>
      <c r="D3434" s="64">
        <f>INDEX('6月'!$A$1:$E$301,ROW()-$B$20+2,5)</f>
        <v>0</v>
      </c>
      <c r="E3434" s="65">
        <f>DATE(設定・集計!$B$2,INT(A3434/100),A3434-INT(A3434/100)*100)</f>
        <v>43799</v>
      </c>
      <c r="F3434" t="str">
        <f t="shared" si="106"/>
        <v/>
      </c>
      <c r="G3434" t="str">
        <f t="shared" si="105"/>
        <v/>
      </c>
    </row>
    <row r="3435" spans="1:7">
      <c r="A3435" s="57">
        <f>INDEX('6月'!$A$1:$E$301,ROW()-$B$20+2,1)</f>
        <v>0</v>
      </c>
      <c r="B3435" s="55" t="str">
        <f>INDEX('6月'!$A$1:$E$301,ROW()-$B$20+2,2)&amp;IF(INDEX('6月'!$A$1:$E$301,ROW()-$B$20+2,3)="","","／"&amp;INDEX('6月'!$A$1:$E$301,ROW()-$B$20+2,3))</f>
        <v/>
      </c>
      <c r="C3435" s="57">
        <f>INDEX('6月'!$A$1:$E$301,ROW()-$B$20+2,4)</f>
        <v>0</v>
      </c>
      <c r="D3435" s="64">
        <f>INDEX('6月'!$A$1:$E$301,ROW()-$B$20+2,5)</f>
        <v>0</v>
      </c>
      <c r="E3435" s="65">
        <f>DATE(設定・集計!$B$2,INT(A3435/100),A3435-INT(A3435/100)*100)</f>
        <v>43799</v>
      </c>
      <c r="F3435" t="str">
        <f t="shared" si="106"/>
        <v/>
      </c>
      <c r="G3435" t="str">
        <f t="shared" si="105"/>
        <v/>
      </c>
    </row>
    <row r="3436" spans="1:7">
      <c r="A3436" s="57">
        <f>INDEX('6月'!$A$1:$E$301,ROW()-$B$20+2,1)</f>
        <v>0</v>
      </c>
      <c r="B3436" s="55" t="str">
        <f>INDEX('6月'!$A$1:$E$301,ROW()-$B$20+2,2)&amp;IF(INDEX('6月'!$A$1:$E$301,ROW()-$B$20+2,3)="","","／"&amp;INDEX('6月'!$A$1:$E$301,ROW()-$B$20+2,3))</f>
        <v/>
      </c>
      <c r="C3436" s="57">
        <f>INDEX('6月'!$A$1:$E$301,ROW()-$B$20+2,4)</f>
        <v>0</v>
      </c>
      <c r="D3436" s="64">
        <f>INDEX('6月'!$A$1:$E$301,ROW()-$B$20+2,5)</f>
        <v>0</v>
      </c>
      <c r="E3436" s="65">
        <f>DATE(設定・集計!$B$2,INT(A3436/100),A3436-INT(A3436/100)*100)</f>
        <v>43799</v>
      </c>
      <c r="F3436" t="str">
        <f t="shared" si="106"/>
        <v/>
      </c>
      <c r="G3436" t="str">
        <f t="shared" si="105"/>
        <v/>
      </c>
    </row>
    <row r="3437" spans="1:7">
      <c r="A3437" s="57">
        <f>INDEX('6月'!$A$1:$E$301,ROW()-$B$20+2,1)</f>
        <v>0</v>
      </c>
      <c r="B3437" s="55" t="str">
        <f>INDEX('6月'!$A$1:$E$301,ROW()-$B$20+2,2)&amp;IF(INDEX('6月'!$A$1:$E$301,ROW()-$B$20+2,3)="","","／"&amp;INDEX('6月'!$A$1:$E$301,ROW()-$B$20+2,3))</f>
        <v/>
      </c>
      <c r="C3437" s="57">
        <f>INDEX('6月'!$A$1:$E$301,ROW()-$B$20+2,4)</f>
        <v>0</v>
      </c>
      <c r="D3437" s="64">
        <f>INDEX('6月'!$A$1:$E$301,ROW()-$B$20+2,5)</f>
        <v>0</v>
      </c>
      <c r="E3437" s="65">
        <f>DATE(設定・集計!$B$2,INT(A3437/100),A3437-INT(A3437/100)*100)</f>
        <v>43799</v>
      </c>
      <c r="F3437" t="str">
        <f t="shared" si="106"/>
        <v/>
      </c>
      <c r="G3437" t="str">
        <f t="shared" si="105"/>
        <v/>
      </c>
    </row>
    <row r="3438" spans="1:7">
      <c r="A3438" s="57">
        <f>INDEX('6月'!$A$1:$E$301,ROW()-$B$20+2,1)</f>
        <v>0</v>
      </c>
      <c r="B3438" s="55" t="str">
        <f>INDEX('6月'!$A$1:$E$301,ROW()-$B$20+2,2)&amp;IF(INDEX('6月'!$A$1:$E$301,ROW()-$B$20+2,3)="","","／"&amp;INDEX('6月'!$A$1:$E$301,ROW()-$B$20+2,3))</f>
        <v/>
      </c>
      <c r="C3438" s="57">
        <f>INDEX('6月'!$A$1:$E$301,ROW()-$B$20+2,4)</f>
        <v>0</v>
      </c>
      <c r="D3438" s="64">
        <f>INDEX('6月'!$A$1:$E$301,ROW()-$B$20+2,5)</f>
        <v>0</v>
      </c>
      <c r="E3438" s="65">
        <f>DATE(設定・集計!$B$2,INT(A3438/100),A3438-INT(A3438/100)*100)</f>
        <v>43799</v>
      </c>
      <c r="F3438" t="str">
        <f t="shared" si="106"/>
        <v/>
      </c>
      <c r="G3438" t="str">
        <f t="shared" si="105"/>
        <v/>
      </c>
    </row>
    <row r="3439" spans="1:7">
      <c r="A3439" s="57">
        <f>INDEX('6月'!$A$1:$E$301,ROW()-$B$20+2,1)</f>
        <v>0</v>
      </c>
      <c r="B3439" s="55" t="str">
        <f>INDEX('6月'!$A$1:$E$301,ROW()-$B$20+2,2)&amp;IF(INDEX('6月'!$A$1:$E$301,ROW()-$B$20+2,3)="","","／"&amp;INDEX('6月'!$A$1:$E$301,ROW()-$B$20+2,3))</f>
        <v/>
      </c>
      <c r="C3439" s="57">
        <f>INDEX('6月'!$A$1:$E$301,ROW()-$B$20+2,4)</f>
        <v>0</v>
      </c>
      <c r="D3439" s="64">
        <f>INDEX('6月'!$A$1:$E$301,ROW()-$B$20+2,5)</f>
        <v>0</v>
      </c>
      <c r="E3439" s="65">
        <f>DATE(設定・集計!$B$2,INT(A3439/100),A3439-INT(A3439/100)*100)</f>
        <v>43799</v>
      </c>
      <c r="F3439" t="str">
        <f t="shared" si="106"/>
        <v/>
      </c>
      <c r="G3439" t="str">
        <f t="shared" ref="G3439:G3502" si="107">IF(F3439="","",RANK(F3439,$F$46:$F$6000,1))</f>
        <v/>
      </c>
    </row>
    <row r="3440" spans="1:7">
      <c r="A3440" s="57">
        <f>INDEX('6月'!$A$1:$E$301,ROW()-$B$20+2,1)</f>
        <v>0</v>
      </c>
      <c r="B3440" s="55" t="str">
        <f>INDEX('6月'!$A$1:$E$301,ROW()-$B$20+2,2)&amp;IF(INDEX('6月'!$A$1:$E$301,ROW()-$B$20+2,3)="","","／"&amp;INDEX('6月'!$A$1:$E$301,ROW()-$B$20+2,3))</f>
        <v/>
      </c>
      <c r="C3440" s="57">
        <f>INDEX('6月'!$A$1:$E$301,ROW()-$B$20+2,4)</f>
        <v>0</v>
      </c>
      <c r="D3440" s="64">
        <f>INDEX('6月'!$A$1:$E$301,ROW()-$B$20+2,5)</f>
        <v>0</v>
      </c>
      <c r="E3440" s="65">
        <f>DATE(設定・集計!$B$2,INT(A3440/100),A3440-INT(A3440/100)*100)</f>
        <v>43799</v>
      </c>
      <c r="F3440" t="str">
        <f t="shared" si="106"/>
        <v/>
      </c>
      <c r="G3440" t="str">
        <f t="shared" si="107"/>
        <v/>
      </c>
    </row>
    <row r="3441" spans="1:7">
      <c r="A3441" s="57">
        <f>INDEX('6月'!$A$1:$E$301,ROW()-$B$20+2,1)</f>
        <v>0</v>
      </c>
      <c r="B3441" s="55" t="str">
        <f>INDEX('6月'!$A$1:$E$301,ROW()-$B$20+2,2)&amp;IF(INDEX('6月'!$A$1:$E$301,ROW()-$B$20+2,3)="","","／"&amp;INDEX('6月'!$A$1:$E$301,ROW()-$B$20+2,3))</f>
        <v/>
      </c>
      <c r="C3441" s="57">
        <f>INDEX('6月'!$A$1:$E$301,ROW()-$B$20+2,4)</f>
        <v>0</v>
      </c>
      <c r="D3441" s="64">
        <f>INDEX('6月'!$A$1:$E$301,ROW()-$B$20+2,5)</f>
        <v>0</v>
      </c>
      <c r="E3441" s="65">
        <f>DATE(設定・集計!$B$2,INT(A3441/100),A3441-INT(A3441/100)*100)</f>
        <v>43799</v>
      </c>
      <c r="F3441" t="str">
        <f t="shared" si="106"/>
        <v/>
      </c>
      <c r="G3441" t="str">
        <f t="shared" si="107"/>
        <v/>
      </c>
    </row>
    <row r="3442" spans="1:7">
      <c r="A3442" s="57">
        <f>INDEX('6月'!$A$1:$E$301,ROW()-$B$20+2,1)</f>
        <v>0</v>
      </c>
      <c r="B3442" s="55" t="str">
        <f>INDEX('6月'!$A$1:$E$301,ROW()-$B$20+2,2)&amp;IF(INDEX('6月'!$A$1:$E$301,ROW()-$B$20+2,3)="","","／"&amp;INDEX('6月'!$A$1:$E$301,ROW()-$B$20+2,3))</f>
        <v/>
      </c>
      <c r="C3442" s="57">
        <f>INDEX('6月'!$A$1:$E$301,ROW()-$B$20+2,4)</f>
        <v>0</v>
      </c>
      <c r="D3442" s="64">
        <f>INDEX('6月'!$A$1:$E$301,ROW()-$B$20+2,5)</f>
        <v>0</v>
      </c>
      <c r="E3442" s="65">
        <f>DATE(設定・集計!$B$2,INT(A3442/100),A3442-INT(A3442/100)*100)</f>
        <v>43799</v>
      </c>
      <c r="F3442" t="str">
        <f t="shared" si="106"/>
        <v/>
      </c>
      <c r="G3442" t="str">
        <f t="shared" si="107"/>
        <v/>
      </c>
    </row>
    <row r="3443" spans="1:7">
      <c r="A3443" s="57">
        <f>INDEX('6月'!$A$1:$E$301,ROW()-$B$20+2,1)</f>
        <v>0</v>
      </c>
      <c r="B3443" s="55" t="str">
        <f>INDEX('6月'!$A$1:$E$301,ROW()-$B$20+2,2)&amp;IF(INDEX('6月'!$A$1:$E$301,ROW()-$B$20+2,3)="","","／"&amp;INDEX('6月'!$A$1:$E$301,ROW()-$B$20+2,3))</f>
        <v/>
      </c>
      <c r="C3443" s="57">
        <f>INDEX('6月'!$A$1:$E$301,ROW()-$B$20+2,4)</f>
        <v>0</v>
      </c>
      <c r="D3443" s="64">
        <f>INDEX('6月'!$A$1:$E$301,ROW()-$B$20+2,5)</f>
        <v>0</v>
      </c>
      <c r="E3443" s="65">
        <f>DATE(設定・集計!$B$2,INT(A3443/100),A3443-INT(A3443/100)*100)</f>
        <v>43799</v>
      </c>
      <c r="F3443" t="str">
        <f t="shared" si="106"/>
        <v/>
      </c>
      <c r="G3443" t="str">
        <f t="shared" si="107"/>
        <v/>
      </c>
    </row>
    <row r="3444" spans="1:7">
      <c r="A3444" s="57">
        <f>INDEX('6月'!$A$1:$E$301,ROW()-$B$20+2,1)</f>
        <v>0</v>
      </c>
      <c r="B3444" s="55" t="str">
        <f>INDEX('6月'!$A$1:$E$301,ROW()-$B$20+2,2)&amp;IF(INDEX('6月'!$A$1:$E$301,ROW()-$B$20+2,3)="","","／"&amp;INDEX('6月'!$A$1:$E$301,ROW()-$B$20+2,3))</f>
        <v/>
      </c>
      <c r="C3444" s="57">
        <f>INDEX('6月'!$A$1:$E$301,ROW()-$B$20+2,4)</f>
        <v>0</v>
      </c>
      <c r="D3444" s="64">
        <f>INDEX('6月'!$A$1:$E$301,ROW()-$B$20+2,5)</f>
        <v>0</v>
      </c>
      <c r="E3444" s="65">
        <f>DATE(設定・集計!$B$2,INT(A3444/100),A3444-INT(A3444/100)*100)</f>
        <v>43799</v>
      </c>
      <c r="F3444" t="str">
        <f t="shared" si="106"/>
        <v/>
      </c>
      <c r="G3444" t="str">
        <f t="shared" si="107"/>
        <v/>
      </c>
    </row>
    <row r="3445" spans="1:7">
      <c r="A3445" s="57">
        <f>INDEX('6月'!$A$1:$E$301,ROW()-$B$20+2,1)</f>
        <v>0</v>
      </c>
      <c r="B3445" s="55" t="str">
        <f>INDEX('6月'!$A$1:$E$301,ROW()-$B$20+2,2)&amp;IF(INDEX('6月'!$A$1:$E$301,ROW()-$B$20+2,3)="","","／"&amp;INDEX('6月'!$A$1:$E$301,ROW()-$B$20+2,3))</f>
        <v/>
      </c>
      <c r="C3445" s="57">
        <f>INDEX('6月'!$A$1:$E$301,ROW()-$B$20+2,4)</f>
        <v>0</v>
      </c>
      <c r="D3445" s="64">
        <f>INDEX('6月'!$A$1:$E$301,ROW()-$B$20+2,5)</f>
        <v>0</v>
      </c>
      <c r="E3445" s="65">
        <f>DATE(設定・集計!$B$2,INT(A3445/100),A3445-INT(A3445/100)*100)</f>
        <v>43799</v>
      </c>
      <c r="F3445" t="str">
        <f t="shared" si="106"/>
        <v/>
      </c>
      <c r="G3445" t="str">
        <f t="shared" si="107"/>
        <v/>
      </c>
    </row>
    <row r="3446" spans="1:7">
      <c r="A3446" s="57">
        <f>INDEX('6月'!$A$1:$E$301,ROW()-$B$20+2,1)</f>
        <v>0</v>
      </c>
      <c r="B3446" s="55" t="str">
        <f>INDEX('6月'!$A$1:$E$301,ROW()-$B$20+2,2)&amp;IF(INDEX('6月'!$A$1:$E$301,ROW()-$B$20+2,3)="","","／"&amp;INDEX('6月'!$A$1:$E$301,ROW()-$B$20+2,3))</f>
        <v/>
      </c>
      <c r="C3446" s="57">
        <f>INDEX('6月'!$A$1:$E$301,ROW()-$B$20+2,4)</f>
        <v>0</v>
      </c>
      <c r="D3446" s="64">
        <f>INDEX('6月'!$A$1:$E$301,ROW()-$B$20+2,5)</f>
        <v>0</v>
      </c>
      <c r="E3446" s="65">
        <f>DATE(設定・集計!$B$2,INT(A3446/100),A3446-INT(A3446/100)*100)</f>
        <v>43799</v>
      </c>
      <c r="F3446" t="str">
        <f t="shared" si="106"/>
        <v/>
      </c>
      <c r="G3446" t="str">
        <f t="shared" si="107"/>
        <v/>
      </c>
    </row>
    <row r="3447" spans="1:7">
      <c r="A3447" s="57">
        <f>INDEX('6月'!$A$1:$E$301,ROW()-$B$20+2,1)</f>
        <v>0</v>
      </c>
      <c r="B3447" s="55" t="str">
        <f>INDEX('6月'!$A$1:$E$301,ROW()-$B$20+2,2)&amp;IF(INDEX('6月'!$A$1:$E$301,ROW()-$B$20+2,3)="","","／"&amp;INDEX('6月'!$A$1:$E$301,ROW()-$B$20+2,3))</f>
        <v/>
      </c>
      <c r="C3447" s="57">
        <f>INDEX('6月'!$A$1:$E$301,ROW()-$B$20+2,4)</f>
        <v>0</v>
      </c>
      <c r="D3447" s="64">
        <f>INDEX('6月'!$A$1:$E$301,ROW()-$B$20+2,5)</f>
        <v>0</v>
      </c>
      <c r="E3447" s="65">
        <f>DATE(設定・集計!$B$2,INT(A3447/100),A3447-INT(A3447/100)*100)</f>
        <v>43799</v>
      </c>
      <c r="F3447" t="str">
        <f t="shared" si="106"/>
        <v/>
      </c>
      <c r="G3447" t="str">
        <f t="shared" si="107"/>
        <v/>
      </c>
    </row>
    <row r="3448" spans="1:7">
      <c r="A3448" s="57">
        <f>INDEX('6月'!$A$1:$E$301,ROW()-$B$20+2,1)</f>
        <v>0</v>
      </c>
      <c r="B3448" s="55" t="str">
        <f>INDEX('6月'!$A$1:$E$301,ROW()-$B$20+2,2)&amp;IF(INDEX('6月'!$A$1:$E$301,ROW()-$B$20+2,3)="","","／"&amp;INDEX('6月'!$A$1:$E$301,ROW()-$B$20+2,3))</f>
        <v/>
      </c>
      <c r="C3448" s="57">
        <f>INDEX('6月'!$A$1:$E$301,ROW()-$B$20+2,4)</f>
        <v>0</v>
      </c>
      <c r="D3448" s="64">
        <f>INDEX('6月'!$A$1:$E$301,ROW()-$B$20+2,5)</f>
        <v>0</v>
      </c>
      <c r="E3448" s="65">
        <f>DATE(設定・集計!$B$2,INT(A3448/100),A3448-INT(A3448/100)*100)</f>
        <v>43799</v>
      </c>
      <c r="F3448" t="str">
        <f t="shared" si="106"/>
        <v/>
      </c>
      <c r="G3448" t="str">
        <f t="shared" si="107"/>
        <v/>
      </c>
    </row>
    <row r="3449" spans="1:7">
      <c r="A3449" s="57">
        <f>INDEX('6月'!$A$1:$E$301,ROW()-$B$20+2,1)</f>
        <v>0</v>
      </c>
      <c r="B3449" s="55" t="str">
        <f>INDEX('6月'!$A$1:$E$301,ROW()-$B$20+2,2)&amp;IF(INDEX('6月'!$A$1:$E$301,ROW()-$B$20+2,3)="","","／"&amp;INDEX('6月'!$A$1:$E$301,ROW()-$B$20+2,3))</f>
        <v/>
      </c>
      <c r="C3449" s="57">
        <f>INDEX('6月'!$A$1:$E$301,ROW()-$B$20+2,4)</f>
        <v>0</v>
      </c>
      <c r="D3449" s="64">
        <f>INDEX('6月'!$A$1:$E$301,ROW()-$B$20+2,5)</f>
        <v>0</v>
      </c>
      <c r="E3449" s="65">
        <f>DATE(設定・集計!$B$2,INT(A3449/100),A3449-INT(A3449/100)*100)</f>
        <v>43799</v>
      </c>
      <c r="F3449" t="str">
        <f t="shared" si="106"/>
        <v/>
      </c>
      <c r="G3449" t="str">
        <f t="shared" si="107"/>
        <v/>
      </c>
    </row>
    <row r="3450" spans="1:7">
      <c r="A3450" s="57">
        <f>INDEX('6月'!$A$1:$E$301,ROW()-$B$20+2,1)</f>
        <v>0</v>
      </c>
      <c r="B3450" s="55" t="str">
        <f>INDEX('6月'!$A$1:$E$301,ROW()-$B$20+2,2)&amp;IF(INDEX('6月'!$A$1:$E$301,ROW()-$B$20+2,3)="","","／"&amp;INDEX('6月'!$A$1:$E$301,ROW()-$B$20+2,3))</f>
        <v/>
      </c>
      <c r="C3450" s="57">
        <f>INDEX('6月'!$A$1:$E$301,ROW()-$B$20+2,4)</f>
        <v>0</v>
      </c>
      <c r="D3450" s="64">
        <f>INDEX('6月'!$A$1:$E$301,ROW()-$B$20+2,5)</f>
        <v>0</v>
      </c>
      <c r="E3450" s="65">
        <f>DATE(設定・集計!$B$2,INT(A3450/100),A3450-INT(A3450/100)*100)</f>
        <v>43799</v>
      </c>
      <c r="F3450" t="str">
        <f t="shared" si="106"/>
        <v/>
      </c>
      <c r="G3450" t="str">
        <f t="shared" si="107"/>
        <v/>
      </c>
    </row>
    <row r="3451" spans="1:7">
      <c r="A3451" s="57">
        <f>INDEX('6月'!$A$1:$E$301,ROW()-$B$20+2,1)</f>
        <v>0</v>
      </c>
      <c r="B3451" s="55" t="str">
        <f>INDEX('6月'!$A$1:$E$301,ROW()-$B$20+2,2)&amp;IF(INDEX('6月'!$A$1:$E$301,ROW()-$B$20+2,3)="","","／"&amp;INDEX('6月'!$A$1:$E$301,ROW()-$B$20+2,3))</f>
        <v/>
      </c>
      <c r="C3451" s="57">
        <f>INDEX('6月'!$A$1:$E$301,ROW()-$B$20+2,4)</f>
        <v>0</v>
      </c>
      <c r="D3451" s="64">
        <f>INDEX('6月'!$A$1:$E$301,ROW()-$B$20+2,5)</f>
        <v>0</v>
      </c>
      <c r="E3451" s="65">
        <f>DATE(設定・集計!$B$2,INT(A3451/100),A3451-INT(A3451/100)*100)</f>
        <v>43799</v>
      </c>
      <c r="F3451" t="str">
        <f t="shared" ref="F3451:F3514" si="108">IF(A3451=0,"",A3451*10000+ROW())</f>
        <v/>
      </c>
      <c r="G3451" t="str">
        <f t="shared" si="107"/>
        <v/>
      </c>
    </row>
    <row r="3452" spans="1:7">
      <c r="A3452" s="57">
        <f>INDEX('6月'!$A$1:$E$301,ROW()-$B$20+2,1)</f>
        <v>0</v>
      </c>
      <c r="B3452" s="55" t="str">
        <f>INDEX('6月'!$A$1:$E$301,ROW()-$B$20+2,2)&amp;IF(INDEX('6月'!$A$1:$E$301,ROW()-$B$20+2,3)="","","／"&amp;INDEX('6月'!$A$1:$E$301,ROW()-$B$20+2,3))</f>
        <v/>
      </c>
      <c r="C3452" s="57">
        <f>INDEX('6月'!$A$1:$E$301,ROW()-$B$20+2,4)</f>
        <v>0</v>
      </c>
      <c r="D3452" s="64">
        <f>INDEX('6月'!$A$1:$E$301,ROW()-$B$20+2,5)</f>
        <v>0</v>
      </c>
      <c r="E3452" s="65">
        <f>DATE(設定・集計!$B$2,INT(A3452/100),A3452-INT(A3452/100)*100)</f>
        <v>43799</v>
      </c>
      <c r="F3452" t="str">
        <f t="shared" si="108"/>
        <v/>
      </c>
      <c r="G3452" t="str">
        <f t="shared" si="107"/>
        <v/>
      </c>
    </row>
    <row r="3453" spans="1:7">
      <c r="A3453" s="57">
        <f>INDEX('6月'!$A$1:$E$301,ROW()-$B$20+2,1)</f>
        <v>0</v>
      </c>
      <c r="B3453" s="55" t="str">
        <f>INDEX('6月'!$A$1:$E$301,ROW()-$B$20+2,2)&amp;IF(INDEX('6月'!$A$1:$E$301,ROW()-$B$20+2,3)="","","／"&amp;INDEX('6月'!$A$1:$E$301,ROW()-$B$20+2,3))</f>
        <v/>
      </c>
      <c r="C3453" s="57">
        <f>INDEX('6月'!$A$1:$E$301,ROW()-$B$20+2,4)</f>
        <v>0</v>
      </c>
      <c r="D3453" s="64">
        <f>INDEX('6月'!$A$1:$E$301,ROW()-$B$20+2,5)</f>
        <v>0</v>
      </c>
      <c r="E3453" s="65">
        <f>DATE(設定・集計!$B$2,INT(A3453/100),A3453-INT(A3453/100)*100)</f>
        <v>43799</v>
      </c>
      <c r="F3453" t="str">
        <f t="shared" si="108"/>
        <v/>
      </c>
      <c r="G3453" t="str">
        <f t="shared" si="107"/>
        <v/>
      </c>
    </row>
    <row r="3454" spans="1:7">
      <c r="A3454" s="57">
        <f>INDEX('6月'!$A$1:$E$301,ROW()-$B$20+2,1)</f>
        <v>0</v>
      </c>
      <c r="B3454" s="55" t="str">
        <f>INDEX('6月'!$A$1:$E$301,ROW()-$B$20+2,2)&amp;IF(INDEX('6月'!$A$1:$E$301,ROW()-$B$20+2,3)="","","／"&amp;INDEX('6月'!$A$1:$E$301,ROW()-$B$20+2,3))</f>
        <v/>
      </c>
      <c r="C3454" s="57">
        <f>INDEX('6月'!$A$1:$E$301,ROW()-$B$20+2,4)</f>
        <v>0</v>
      </c>
      <c r="D3454" s="64">
        <f>INDEX('6月'!$A$1:$E$301,ROW()-$B$20+2,5)</f>
        <v>0</v>
      </c>
      <c r="E3454" s="65">
        <f>DATE(設定・集計!$B$2,INT(A3454/100),A3454-INT(A3454/100)*100)</f>
        <v>43799</v>
      </c>
      <c r="F3454" t="str">
        <f t="shared" si="108"/>
        <v/>
      </c>
      <c r="G3454" t="str">
        <f t="shared" si="107"/>
        <v/>
      </c>
    </row>
    <row r="3455" spans="1:7">
      <c r="A3455" s="57">
        <f>INDEX('6月'!$A$1:$E$301,ROW()-$B$20+2,1)</f>
        <v>0</v>
      </c>
      <c r="B3455" s="55" t="str">
        <f>INDEX('6月'!$A$1:$E$301,ROW()-$B$20+2,2)&amp;IF(INDEX('6月'!$A$1:$E$301,ROW()-$B$20+2,3)="","","／"&amp;INDEX('6月'!$A$1:$E$301,ROW()-$B$20+2,3))</f>
        <v/>
      </c>
      <c r="C3455" s="57">
        <f>INDEX('6月'!$A$1:$E$301,ROW()-$B$20+2,4)</f>
        <v>0</v>
      </c>
      <c r="D3455" s="64">
        <f>INDEX('6月'!$A$1:$E$301,ROW()-$B$20+2,5)</f>
        <v>0</v>
      </c>
      <c r="E3455" s="65">
        <f>DATE(設定・集計!$B$2,INT(A3455/100),A3455-INT(A3455/100)*100)</f>
        <v>43799</v>
      </c>
      <c r="F3455" t="str">
        <f t="shared" si="108"/>
        <v/>
      </c>
      <c r="G3455" t="str">
        <f t="shared" si="107"/>
        <v/>
      </c>
    </row>
    <row r="3456" spans="1:7">
      <c r="A3456" s="57">
        <f>INDEX('6月'!$A$1:$E$301,ROW()-$B$20+2,1)</f>
        <v>0</v>
      </c>
      <c r="B3456" s="55" t="str">
        <f>INDEX('6月'!$A$1:$E$301,ROW()-$B$20+2,2)&amp;IF(INDEX('6月'!$A$1:$E$301,ROW()-$B$20+2,3)="","","／"&amp;INDEX('6月'!$A$1:$E$301,ROW()-$B$20+2,3))</f>
        <v/>
      </c>
      <c r="C3456" s="57">
        <f>INDEX('6月'!$A$1:$E$301,ROW()-$B$20+2,4)</f>
        <v>0</v>
      </c>
      <c r="D3456" s="64">
        <f>INDEX('6月'!$A$1:$E$301,ROW()-$B$20+2,5)</f>
        <v>0</v>
      </c>
      <c r="E3456" s="65">
        <f>DATE(設定・集計!$B$2,INT(A3456/100),A3456-INT(A3456/100)*100)</f>
        <v>43799</v>
      </c>
      <c r="F3456" t="str">
        <f t="shared" si="108"/>
        <v/>
      </c>
      <c r="G3456" t="str">
        <f t="shared" si="107"/>
        <v/>
      </c>
    </row>
    <row r="3457" spans="1:7">
      <c r="A3457" s="57">
        <f>INDEX('6月'!$A$1:$E$301,ROW()-$B$20+2,1)</f>
        <v>0</v>
      </c>
      <c r="B3457" s="55" t="str">
        <f>INDEX('6月'!$A$1:$E$301,ROW()-$B$20+2,2)&amp;IF(INDEX('6月'!$A$1:$E$301,ROW()-$B$20+2,3)="","","／"&amp;INDEX('6月'!$A$1:$E$301,ROW()-$B$20+2,3))</f>
        <v/>
      </c>
      <c r="C3457" s="57">
        <f>INDEX('6月'!$A$1:$E$301,ROW()-$B$20+2,4)</f>
        <v>0</v>
      </c>
      <c r="D3457" s="64">
        <f>INDEX('6月'!$A$1:$E$301,ROW()-$B$20+2,5)</f>
        <v>0</v>
      </c>
      <c r="E3457" s="65">
        <f>DATE(設定・集計!$B$2,INT(A3457/100),A3457-INT(A3457/100)*100)</f>
        <v>43799</v>
      </c>
      <c r="F3457" t="str">
        <f t="shared" si="108"/>
        <v/>
      </c>
      <c r="G3457" t="str">
        <f t="shared" si="107"/>
        <v/>
      </c>
    </row>
    <row r="3458" spans="1:7">
      <c r="A3458" s="57">
        <f>INDEX('6月'!$A$1:$E$301,ROW()-$B$20+2,1)</f>
        <v>0</v>
      </c>
      <c r="B3458" s="55" t="str">
        <f>INDEX('6月'!$A$1:$E$301,ROW()-$B$20+2,2)&amp;IF(INDEX('6月'!$A$1:$E$301,ROW()-$B$20+2,3)="","","／"&amp;INDEX('6月'!$A$1:$E$301,ROW()-$B$20+2,3))</f>
        <v/>
      </c>
      <c r="C3458" s="57">
        <f>INDEX('6月'!$A$1:$E$301,ROW()-$B$20+2,4)</f>
        <v>0</v>
      </c>
      <c r="D3458" s="64">
        <f>INDEX('6月'!$A$1:$E$301,ROW()-$B$20+2,5)</f>
        <v>0</v>
      </c>
      <c r="E3458" s="65">
        <f>DATE(設定・集計!$B$2,INT(A3458/100),A3458-INT(A3458/100)*100)</f>
        <v>43799</v>
      </c>
      <c r="F3458" t="str">
        <f t="shared" si="108"/>
        <v/>
      </c>
      <c r="G3458" t="str">
        <f t="shared" si="107"/>
        <v/>
      </c>
    </row>
    <row r="3459" spans="1:7">
      <c r="A3459" s="57">
        <f>INDEX('6月'!$A$1:$E$301,ROW()-$B$20+2,1)</f>
        <v>0</v>
      </c>
      <c r="B3459" s="55" t="str">
        <f>INDEX('6月'!$A$1:$E$301,ROW()-$B$20+2,2)&amp;IF(INDEX('6月'!$A$1:$E$301,ROW()-$B$20+2,3)="","","／"&amp;INDEX('6月'!$A$1:$E$301,ROW()-$B$20+2,3))</f>
        <v/>
      </c>
      <c r="C3459" s="57">
        <f>INDEX('6月'!$A$1:$E$301,ROW()-$B$20+2,4)</f>
        <v>0</v>
      </c>
      <c r="D3459" s="64">
        <f>INDEX('6月'!$A$1:$E$301,ROW()-$B$20+2,5)</f>
        <v>0</v>
      </c>
      <c r="E3459" s="65">
        <f>DATE(設定・集計!$B$2,INT(A3459/100),A3459-INT(A3459/100)*100)</f>
        <v>43799</v>
      </c>
      <c r="F3459" t="str">
        <f t="shared" si="108"/>
        <v/>
      </c>
      <c r="G3459" t="str">
        <f t="shared" si="107"/>
        <v/>
      </c>
    </row>
    <row r="3460" spans="1:7">
      <c r="A3460" s="57">
        <f>INDEX('6月'!$A$1:$E$301,ROW()-$B$20+2,1)</f>
        <v>0</v>
      </c>
      <c r="B3460" s="55" t="str">
        <f>INDEX('6月'!$A$1:$E$301,ROW()-$B$20+2,2)&amp;IF(INDEX('6月'!$A$1:$E$301,ROW()-$B$20+2,3)="","","／"&amp;INDEX('6月'!$A$1:$E$301,ROW()-$B$20+2,3))</f>
        <v/>
      </c>
      <c r="C3460" s="57">
        <f>INDEX('6月'!$A$1:$E$301,ROW()-$B$20+2,4)</f>
        <v>0</v>
      </c>
      <c r="D3460" s="64">
        <f>INDEX('6月'!$A$1:$E$301,ROW()-$B$20+2,5)</f>
        <v>0</v>
      </c>
      <c r="E3460" s="65">
        <f>DATE(設定・集計!$B$2,INT(A3460/100),A3460-INT(A3460/100)*100)</f>
        <v>43799</v>
      </c>
      <c r="F3460" t="str">
        <f t="shared" si="108"/>
        <v/>
      </c>
      <c r="G3460" t="str">
        <f t="shared" si="107"/>
        <v/>
      </c>
    </row>
    <row r="3461" spans="1:7">
      <c r="A3461" s="57">
        <f>INDEX('6月'!$A$1:$E$301,ROW()-$B$20+2,1)</f>
        <v>0</v>
      </c>
      <c r="B3461" s="55" t="str">
        <f>INDEX('6月'!$A$1:$E$301,ROW()-$B$20+2,2)&amp;IF(INDEX('6月'!$A$1:$E$301,ROW()-$B$20+2,3)="","","／"&amp;INDEX('6月'!$A$1:$E$301,ROW()-$B$20+2,3))</f>
        <v/>
      </c>
      <c r="C3461" s="57">
        <f>INDEX('6月'!$A$1:$E$301,ROW()-$B$20+2,4)</f>
        <v>0</v>
      </c>
      <c r="D3461" s="64">
        <f>INDEX('6月'!$A$1:$E$301,ROW()-$B$20+2,5)</f>
        <v>0</v>
      </c>
      <c r="E3461" s="65">
        <f>DATE(設定・集計!$B$2,INT(A3461/100),A3461-INT(A3461/100)*100)</f>
        <v>43799</v>
      </c>
      <c r="F3461" t="str">
        <f t="shared" si="108"/>
        <v/>
      </c>
      <c r="G3461" t="str">
        <f t="shared" si="107"/>
        <v/>
      </c>
    </row>
    <row r="3462" spans="1:7">
      <c r="A3462" s="57">
        <f>INDEX('6月'!$A$1:$E$301,ROW()-$B$20+2,1)</f>
        <v>0</v>
      </c>
      <c r="B3462" s="55" t="str">
        <f>INDEX('6月'!$A$1:$E$301,ROW()-$B$20+2,2)&amp;IF(INDEX('6月'!$A$1:$E$301,ROW()-$B$20+2,3)="","","／"&amp;INDEX('6月'!$A$1:$E$301,ROW()-$B$20+2,3))</f>
        <v/>
      </c>
      <c r="C3462" s="57">
        <f>INDEX('6月'!$A$1:$E$301,ROW()-$B$20+2,4)</f>
        <v>0</v>
      </c>
      <c r="D3462" s="64">
        <f>INDEX('6月'!$A$1:$E$301,ROW()-$B$20+2,5)</f>
        <v>0</v>
      </c>
      <c r="E3462" s="65">
        <f>DATE(設定・集計!$B$2,INT(A3462/100),A3462-INT(A3462/100)*100)</f>
        <v>43799</v>
      </c>
      <c r="F3462" t="str">
        <f t="shared" si="108"/>
        <v/>
      </c>
      <c r="G3462" t="str">
        <f t="shared" si="107"/>
        <v/>
      </c>
    </row>
    <row r="3463" spans="1:7">
      <c r="A3463" s="57">
        <f>INDEX('6月'!$A$1:$E$301,ROW()-$B$20+2,1)</f>
        <v>0</v>
      </c>
      <c r="B3463" s="55" t="str">
        <f>INDEX('6月'!$A$1:$E$301,ROW()-$B$20+2,2)&amp;IF(INDEX('6月'!$A$1:$E$301,ROW()-$B$20+2,3)="","","／"&amp;INDEX('6月'!$A$1:$E$301,ROW()-$B$20+2,3))</f>
        <v/>
      </c>
      <c r="C3463" s="57">
        <f>INDEX('6月'!$A$1:$E$301,ROW()-$B$20+2,4)</f>
        <v>0</v>
      </c>
      <c r="D3463" s="64">
        <f>INDEX('6月'!$A$1:$E$301,ROW()-$B$20+2,5)</f>
        <v>0</v>
      </c>
      <c r="E3463" s="65">
        <f>DATE(設定・集計!$B$2,INT(A3463/100),A3463-INT(A3463/100)*100)</f>
        <v>43799</v>
      </c>
      <c r="F3463" t="str">
        <f t="shared" si="108"/>
        <v/>
      </c>
      <c r="G3463" t="str">
        <f t="shared" si="107"/>
        <v/>
      </c>
    </row>
    <row r="3464" spans="1:7">
      <c r="A3464" s="57">
        <f>INDEX('6月'!$A$1:$E$301,ROW()-$B$20+2,1)</f>
        <v>0</v>
      </c>
      <c r="B3464" s="55" t="str">
        <f>INDEX('6月'!$A$1:$E$301,ROW()-$B$20+2,2)&amp;IF(INDEX('6月'!$A$1:$E$301,ROW()-$B$20+2,3)="","","／"&amp;INDEX('6月'!$A$1:$E$301,ROW()-$B$20+2,3))</f>
        <v/>
      </c>
      <c r="C3464" s="57">
        <f>INDEX('6月'!$A$1:$E$301,ROW()-$B$20+2,4)</f>
        <v>0</v>
      </c>
      <c r="D3464" s="64">
        <f>INDEX('6月'!$A$1:$E$301,ROW()-$B$20+2,5)</f>
        <v>0</v>
      </c>
      <c r="E3464" s="65">
        <f>DATE(設定・集計!$B$2,INT(A3464/100),A3464-INT(A3464/100)*100)</f>
        <v>43799</v>
      </c>
      <c r="F3464" t="str">
        <f t="shared" si="108"/>
        <v/>
      </c>
      <c r="G3464" t="str">
        <f t="shared" si="107"/>
        <v/>
      </c>
    </row>
    <row r="3465" spans="1:7">
      <c r="A3465" s="57">
        <f>INDEX('6月'!$A$1:$E$301,ROW()-$B$20+2,1)</f>
        <v>0</v>
      </c>
      <c r="B3465" s="55" t="str">
        <f>INDEX('6月'!$A$1:$E$301,ROW()-$B$20+2,2)&amp;IF(INDEX('6月'!$A$1:$E$301,ROW()-$B$20+2,3)="","","／"&amp;INDEX('6月'!$A$1:$E$301,ROW()-$B$20+2,3))</f>
        <v/>
      </c>
      <c r="C3465" s="57">
        <f>INDEX('6月'!$A$1:$E$301,ROW()-$B$20+2,4)</f>
        <v>0</v>
      </c>
      <c r="D3465" s="64">
        <f>INDEX('6月'!$A$1:$E$301,ROW()-$B$20+2,5)</f>
        <v>0</v>
      </c>
      <c r="E3465" s="65">
        <f>DATE(設定・集計!$B$2,INT(A3465/100),A3465-INT(A3465/100)*100)</f>
        <v>43799</v>
      </c>
      <c r="F3465" t="str">
        <f t="shared" si="108"/>
        <v/>
      </c>
      <c r="G3465" t="str">
        <f t="shared" si="107"/>
        <v/>
      </c>
    </row>
    <row r="3466" spans="1:7">
      <c r="A3466" s="57">
        <f>INDEX('6月'!$A$1:$E$301,ROW()-$B$20+2,1)</f>
        <v>0</v>
      </c>
      <c r="B3466" s="55" t="str">
        <f>INDEX('6月'!$A$1:$E$301,ROW()-$B$20+2,2)&amp;IF(INDEX('6月'!$A$1:$E$301,ROW()-$B$20+2,3)="","","／"&amp;INDEX('6月'!$A$1:$E$301,ROW()-$B$20+2,3))</f>
        <v/>
      </c>
      <c r="C3466" s="57">
        <f>INDEX('6月'!$A$1:$E$301,ROW()-$B$20+2,4)</f>
        <v>0</v>
      </c>
      <c r="D3466" s="64">
        <f>INDEX('6月'!$A$1:$E$301,ROW()-$B$20+2,5)</f>
        <v>0</v>
      </c>
      <c r="E3466" s="65">
        <f>DATE(設定・集計!$B$2,INT(A3466/100),A3466-INT(A3466/100)*100)</f>
        <v>43799</v>
      </c>
      <c r="F3466" t="str">
        <f t="shared" si="108"/>
        <v/>
      </c>
      <c r="G3466" t="str">
        <f t="shared" si="107"/>
        <v/>
      </c>
    </row>
    <row r="3467" spans="1:7">
      <c r="A3467" s="57">
        <f>INDEX('6月'!$A$1:$E$301,ROW()-$B$20+2,1)</f>
        <v>0</v>
      </c>
      <c r="B3467" s="55" t="str">
        <f>INDEX('6月'!$A$1:$E$301,ROW()-$B$20+2,2)&amp;IF(INDEX('6月'!$A$1:$E$301,ROW()-$B$20+2,3)="","","／"&amp;INDEX('6月'!$A$1:$E$301,ROW()-$B$20+2,3))</f>
        <v/>
      </c>
      <c r="C3467" s="57">
        <f>INDEX('6月'!$A$1:$E$301,ROW()-$B$20+2,4)</f>
        <v>0</v>
      </c>
      <c r="D3467" s="64">
        <f>INDEX('6月'!$A$1:$E$301,ROW()-$B$20+2,5)</f>
        <v>0</v>
      </c>
      <c r="E3467" s="65">
        <f>DATE(設定・集計!$B$2,INT(A3467/100),A3467-INT(A3467/100)*100)</f>
        <v>43799</v>
      </c>
      <c r="F3467" t="str">
        <f t="shared" si="108"/>
        <v/>
      </c>
      <c r="G3467" t="str">
        <f t="shared" si="107"/>
        <v/>
      </c>
    </row>
    <row r="3468" spans="1:7">
      <c r="A3468" s="57">
        <f>INDEX('6月'!$A$1:$E$301,ROW()-$B$20+2,1)</f>
        <v>0</v>
      </c>
      <c r="B3468" s="55" t="str">
        <f>INDEX('6月'!$A$1:$E$301,ROW()-$B$20+2,2)&amp;IF(INDEX('6月'!$A$1:$E$301,ROW()-$B$20+2,3)="","","／"&amp;INDEX('6月'!$A$1:$E$301,ROW()-$B$20+2,3))</f>
        <v/>
      </c>
      <c r="C3468" s="57">
        <f>INDEX('6月'!$A$1:$E$301,ROW()-$B$20+2,4)</f>
        <v>0</v>
      </c>
      <c r="D3468" s="64">
        <f>INDEX('6月'!$A$1:$E$301,ROW()-$B$20+2,5)</f>
        <v>0</v>
      </c>
      <c r="E3468" s="65">
        <f>DATE(設定・集計!$B$2,INT(A3468/100),A3468-INT(A3468/100)*100)</f>
        <v>43799</v>
      </c>
      <c r="F3468" t="str">
        <f t="shared" si="108"/>
        <v/>
      </c>
      <c r="G3468" t="str">
        <f t="shared" si="107"/>
        <v/>
      </c>
    </row>
    <row r="3469" spans="1:7">
      <c r="A3469" s="57">
        <f>INDEX('6月'!$A$1:$E$301,ROW()-$B$20+2,1)</f>
        <v>0</v>
      </c>
      <c r="B3469" s="55" t="str">
        <f>INDEX('6月'!$A$1:$E$301,ROW()-$B$20+2,2)&amp;IF(INDEX('6月'!$A$1:$E$301,ROW()-$B$20+2,3)="","","／"&amp;INDEX('6月'!$A$1:$E$301,ROW()-$B$20+2,3))</f>
        <v/>
      </c>
      <c r="C3469" s="57">
        <f>INDEX('6月'!$A$1:$E$301,ROW()-$B$20+2,4)</f>
        <v>0</v>
      </c>
      <c r="D3469" s="64">
        <f>INDEX('6月'!$A$1:$E$301,ROW()-$B$20+2,5)</f>
        <v>0</v>
      </c>
      <c r="E3469" s="65">
        <f>DATE(設定・集計!$B$2,INT(A3469/100),A3469-INT(A3469/100)*100)</f>
        <v>43799</v>
      </c>
      <c r="F3469" t="str">
        <f t="shared" si="108"/>
        <v/>
      </c>
      <c r="G3469" t="str">
        <f t="shared" si="107"/>
        <v/>
      </c>
    </row>
    <row r="3470" spans="1:7">
      <c r="A3470" s="57">
        <f>INDEX('6月'!$A$1:$E$301,ROW()-$B$20+2,1)</f>
        <v>0</v>
      </c>
      <c r="B3470" s="55" t="str">
        <f>INDEX('6月'!$A$1:$E$301,ROW()-$B$20+2,2)&amp;IF(INDEX('6月'!$A$1:$E$301,ROW()-$B$20+2,3)="","","／"&amp;INDEX('6月'!$A$1:$E$301,ROW()-$B$20+2,3))</f>
        <v/>
      </c>
      <c r="C3470" s="57">
        <f>INDEX('6月'!$A$1:$E$301,ROW()-$B$20+2,4)</f>
        <v>0</v>
      </c>
      <c r="D3470" s="64">
        <f>INDEX('6月'!$A$1:$E$301,ROW()-$B$20+2,5)</f>
        <v>0</v>
      </c>
      <c r="E3470" s="65">
        <f>DATE(設定・集計!$B$2,INT(A3470/100),A3470-INT(A3470/100)*100)</f>
        <v>43799</v>
      </c>
      <c r="F3470" t="str">
        <f t="shared" si="108"/>
        <v/>
      </c>
      <c r="G3470" t="str">
        <f t="shared" si="107"/>
        <v/>
      </c>
    </row>
    <row r="3471" spans="1:7">
      <c r="A3471" s="57">
        <f>INDEX('6月'!$A$1:$E$301,ROW()-$B$20+2,1)</f>
        <v>0</v>
      </c>
      <c r="B3471" s="55" t="str">
        <f>INDEX('6月'!$A$1:$E$301,ROW()-$B$20+2,2)&amp;IF(INDEX('6月'!$A$1:$E$301,ROW()-$B$20+2,3)="","","／"&amp;INDEX('6月'!$A$1:$E$301,ROW()-$B$20+2,3))</f>
        <v/>
      </c>
      <c r="C3471" s="57">
        <f>INDEX('6月'!$A$1:$E$301,ROW()-$B$20+2,4)</f>
        <v>0</v>
      </c>
      <c r="D3471" s="64">
        <f>INDEX('6月'!$A$1:$E$301,ROW()-$B$20+2,5)</f>
        <v>0</v>
      </c>
      <c r="E3471" s="65">
        <f>DATE(設定・集計!$B$2,INT(A3471/100),A3471-INT(A3471/100)*100)</f>
        <v>43799</v>
      </c>
      <c r="F3471" t="str">
        <f t="shared" si="108"/>
        <v/>
      </c>
      <c r="G3471" t="str">
        <f t="shared" si="107"/>
        <v/>
      </c>
    </row>
    <row r="3472" spans="1:7">
      <c r="A3472" s="57">
        <f>INDEX('6月'!$A$1:$E$301,ROW()-$B$20+2,1)</f>
        <v>0</v>
      </c>
      <c r="B3472" s="55" t="str">
        <f>INDEX('6月'!$A$1:$E$301,ROW()-$B$20+2,2)&amp;IF(INDEX('6月'!$A$1:$E$301,ROW()-$B$20+2,3)="","","／"&amp;INDEX('6月'!$A$1:$E$301,ROW()-$B$20+2,3))</f>
        <v/>
      </c>
      <c r="C3472" s="57">
        <f>INDEX('6月'!$A$1:$E$301,ROW()-$B$20+2,4)</f>
        <v>0</v>
      </c>
      <c r="D3472" s="64">
        <f>INDEX('6月'!$A$1:$E$301,ROW()-$B$20+2,5)</f>
        <v>0</v>
      </c>
      <c r="E3472" s="65">
        <f>DATE(設定・集計!$B$2,INT(A3472/100),A3472-INT(A3472/100)*100)</f>
        <v>43799</v>
      </c>
      <c r="F3472" t="str">
        <f t="shared" si="108"/>
        <v/>
      </c>
      <c r="G3472" t="str">
        <f t="shared" si="107"/>
        <v/>
      </c>
    </row>
    <row r="3473" spans="1:7">
      <c r="A3473" s="57">
        <f>INDEX('6月'!$A$1:$E$301,ROW()-$B$20+2,1)</f>
        <v>0</v>
      </c>
      <c r="B3473" s="55" t="str">
        <f>INDEX('6月'!$A$1:$E$301,ROW()-$B$20+2,2)&amp;IF(INDEX('6月'!$A$1:$E$301,ROW()-$B$20+2,3)="","","／"&amp;INDEX('6月'!$A$1:$E$301,ROW()-$B$20+2,3))</f>
        <v/>
      </c>
      <c r="C3473" s="57">
        <f>INDEX('6月'!$A$1:$E$301,ROW()-$B$20+2,4)</f>
        <v>0</v>
      </c>
      <c r="D3473" s="64">
        <f>INDEX('6月'!$A$1:$E$301,ROW()-$B$20+2,5)</f>
        <v>0</v>
      </c>
      <c r="E3473" s="65">
        <f>DATE(設定・集計!$B$2,INT(A3473/100),A3473-INT(A3473/100)*100)</f>
        <v>43799</v>
      </c>
      <c r="F3473" t="str">
        <f t="shared" si="108"/>
        <v/>
      </c>
      <c r="G3473" t="str">
        <f t="shared" si="107"/>
        <v/>
      </c>
    </row>
    <row r="3474" spans="1:7">
      <c r="A3474" s="57">
        <f>INDEX('6月'!$A$1:$E$301,ROW()-$B$20+2,1)</f>
        <v>0</v>
      </c>
      <c r="B3474" s="55" t="str">
        <f>INDEX('6月'!$A$1:$E$301,ROW()-$B$20+2,2)&amp;IF(INDEX('6月'!$A$1:$E$301,ROW()-$B$20+2,3)="","","／"&amp;INDEX('6月'!$A$1:$E$301,ROW()-$B$20+2,3))</f>
        <v/>
      </c>
      <c r="C3474" s="57">
        <f>INDEX('6月'!$A$1:$E$301,ROW()-$B$20+2,4)</f>
        <v>0</v>
      </c>
      <c r="D3474" s="64">
        <f>INDEX('6月'!$A$1:$E$301,ROW()-$B$20+2,5)</f>
        <v>0</v>
      </c>
      <c r="E3474" s="65">
        <f>DATE(設定・集計!$B$2,INT(A3474/100),A3474-INT(A3474/100)*100)</f>
        <v>43799</v>
      </c>
      <c r="F3474" t="str">
        <f t="shared" si="108"/>
        <v/>
      </c>
      <c r="G3474" t="str">
        <f t="shared" si="107"/>
        <v/>
      </c>
    </row>
    <row r="3475" spans="1:7">
      <c r="A3475" s="57">
        <f>INDEX('6月'!$A$1:$E$301,ROW()-$B$20+2,1)</f>
        <v>0</v>
      </c>
      <c r="B3475" s="55" t="str">
        <f>INDEX('6月'!$A$1:$E$301,ROW()-$B$20+2,2)&amp;IF(INDEX('6月'!$A$1:$E$301,ROW()-$B$20+2,3)="","","／"&amp;INDEX('6月'!$A$1:$E$301,ROW()-$B$20+2,3))</f>
        <v/>
      </c>
      <c r="C3475" s="57">
        <f>INDEX('6月'!$A$1:$E$301,ROW()-$B$20+2,4)</f>
        <v>0</v>
      </c>
      <c r="D3475" s="64">
        <f>INDEX('6月'!$A$1:$E$301,ROW()-$B$20+2,5)</f>
        <v>0</v>
      </c>
      <c r="E3475" s="65">
        <f>DATE(設定・集計!$B$2,INT(A3475/100),A3475-INT(A3475/100)*100)</f>
        <v>43799</v>
      </c>
      <c r="F3475" t="str">
        <f t="shared" si="108"/>
        <v/>
      </c>
      <c r="G3475" t="str">
        <f t="shared" si="107"/>
        <v/>
      </c>
    </row>
    <row r="3476" spans="1:7">
      <c r="A3476" s="57">
        <f>INDEX('6月'!$A$1:$E$301,ROW()-$B$20+2,1)</f>
        <v>0</v>
      </c>
      <c r="B3476" s="55" t="str">
        <f>INDEX('6月'!$A$1:$E$301,ROW()-$B$20+2,2)&amp;IF(INDEX('6月'!$A$1:$E$301,ROW()-$B$20+2,3)="","","／"&amp;INDEX('6月'!$A$1:$E$301,ROW()-$B$20+2,3))</f>
        <v/>
      </c>
      <c r="C3476" s="57">
        <f>INDEX('6月'!$A$1:$E$301,ROW()-$B$20+2,4)</f>
        <v>0</v>
      </c>
      <c r="D3476" s="64">
        <f>INDEX('6月'!$A$1:$E$301,ROW()-$B$20+2,5)</f>
        <v>0</v>
      </c>
      <c r="E3476" s="65">
        <f>DATE(設定・集計!$B$2,INT(A3476/100),A3476-INT(A3476/100)*100)</f>
        <v>43799</v>
      </c>
      <c r="F3476" t="str">
        <f t="shared" si="108"/>
        <v/>
      </c>
      <c r="G3476" t="str">
        <f t="shared" si="107"/>
        <v/>
      </c>
    </row>
    <row r="3477" spans="1:7">
      <c r="A3477" s="57">
        <f>INDEX('6月'!$A$1:$E$301,ROW()-$B$20+2,1)</f>
        <v>0</v>
      </c>
      <c r="B3477" s="55" t="str">
        <f>INDEX('6月'!$A$1:$E$301,ROW()-$B$20+2,2)&amp;IF(INDEX('6月'!$A$1:$E$301,ROW()-$B$20+2,3)="","","／"&amp;INDEX('6月'!$A$1:$E$301,ROW()-$B$20+2,3))</f>
        <v/>
      </c>
      <c r="C3477" s="57">
        <f>INDEX('6月'!$A$1:$E$301,ROW()-$B$20+2,4)</f>
        <v>0</v>
      </c>
      <c r="D3477" s="64">
        <f>INDEX('6月'!$A$1:$E$301,ROW()-$B$20+2,5)</f>
        <v>0</v>
      </c>
      <c r="E3477" s="65">
        <f>DATE(設定・集計!$B$2,INT(A3477/100),A3477-INT(A3477/100)*100)</f>
        <v>43799</v>
      </c>
      <c r="F3477" t="str">
        <f t="shared" si="108"/>
        <v/>
      </c>
      <c r="G3477" t="str">
        <f t="shared" si="107"/>
        <v/>
      </c>
    </row>
    <row r="3478" spans="1:7">
      <c r="A3478" s="57">
        <f>INDEX('6月'!$A$1:$E$301,ROW()-$B$20+2,1)</f>
        <v>0</v>
      </c>
      <c r="B3478" s="55" t="str">
        <f>INDEX('6月'!$A$1:$E$301,ROW()-$B$20+2,2)&amp;IF(INDEX('6月'!$A$1:$E$301,ROW()-$B$20+2,3)="","","／"&amp;INDEX('6月'!$A$1:$E$301,ROW()-$B$20+2,3))</f>
        <v/>
      </c>
      <c r="C3478" s="57">
        <f>INDEX('6月'!$A$1:$E$301,ROW()-$B$20+2,4)</f>
        <v>0</v>
      </c>
      <c r="D3478" s="64">
        <f>INDEX('6月'!$A$1:$E$301,ROW()-$B$20+2,5)</f>
        <v>0</v>
      </c>
      <c r="E3478" s="65">
        <f>DATE(設定・集計!$B$2,INT(A3478/100),A3478-INT(A3478/100)*100)</f>
        <v>43799</v>
      </c>
      <c r="F3478" t="str">
        <f t="shared" si="108"/>
        <v/>
      </c>
      <c r="G3478" t="str">
        <f t="shared" si="107"/>
        <v/>
      </c>
    </row>
    <row r="3479" spans="1:7">
      <c r="A3479" s="57">
        <f>INDEX('6月'!$A$1:$E$301,ROW()-$B$20+2,1)</f>
        <v>0</v>
      </c>
      <c r="B3479" s="55" t="str">
        <f>INDEX('6月'!$A$1:$E$301,ROW()-$B$20+2,2)&amp;IF(INDEX('6月'!$A$1:$E$301,ROW()-$B$20+2,3)="","","／"&amp;INDEX('6月'!$A$1:$E$301,ROW()-$B$20+2,3))</f>
        <v/>
      </c>
      <c r="C3479" s="57">
        <f>INDEX('6月'!$A$1:$E$301,ROW()-$B$20+2,4)</f>
        <v>0</v>
      </c>
      <c r="D3479" s="64">
        <f>INDEX('6月'!$A$1:$E$301,ROW()-$B$20+2,5)</f>
        <v>0</v>
      </c>
      <c r="E3479" s="65">
        <f>DATE(設定・集計!$B$2,INT(A3479/100),A3479-INT(A3479/100)*100)</f>
        <v>43799</v>
      </c>
      <c r="F3479" t="str">
        <f t="shared" si="108"/>
        <v/>
      </c>
      <c r="G3479" t="str">
        <f t="shared" si="107"/>
        <v/>
      </c>
    </row>
    <row r="3480" spans="1:7">
      <c r="A3480" s="57">
        <f>INDEX('6月'!$A$1:$E$301,ROW()-$B$20+2,1)</f>
        <v>0</v>
      </c>
      <c r="B3480" s="55" t="str">
        <f>INDEX('6月'!$A$1:$E$301,ROW()-$B$20+2,2)&amp;IF(INDEX('6月'!$A$1:$E$301,ROW()-$B$20+2,3)="","","／"&amp;INDEX('6月'!$A$1:$E$301,ROW()-$B$20+2,3))</f>
        <v/>
      </c>
      <c r="C3480" s="57">
        <f>INDEX('6月'!$A$1:$E$301,ROW()-$B$20+2,4)</f>
        <v>0</v>
      </c>
      <c r="D3480" s="64">
        <f>INDEX('6月'!$A$1:$E$301,ROW()-$B$20+2,5)</f>
        <v>0</v>
      </c>
      <c r="E3480" s="65">
        <f>DATE(設定・集計!$B$2,INT(A3480/100),A3480-INT(A3480/100)*100)</f>
        <v>43799</v>
      </c>
      <c r="F3480" t="str">
        <f t="shared" si="108"/>
        <v/>
      </c>
      <c r="G3480" t="str">
        <f t="shared" si="107"/>
        <v/>
      </c>
    </row>
    <row r="3481" spans="1:7">
      <c r="A3481" s="57">
        <f>INDEX('6月'!$A$1:$E$301,ROW()-$B$20+2,1)</f>
        <v>0</v>
      </c>
      <c r="B3481" s="55" t="str">
        <f>INDEX('6月'!$A$1:$E$301,ROW()-$B$20+2,2)&amp;IF(INDEX('6月'!$A$1:$E$301,ROW()-$B$20+2,3)="","","／"&amp;INDEX('6月'!$A$1:$E$301,ROW()-$B$20+2,3))</f>
        <v/>
      </c>
      <c r="C3481" s="57">
        <f>INDEX('6月'!$A$1:$E$301,ROW()-$B$20+2,4)</f>
        <v>0</v>
      </c>
      <c r="D3481" s="64">
        <f>INDEX('6月'!$A$1:$E$301,ROW()-$B$20+2,5)</f>
        <v>0</v>
      </c>
      <c r="E3481" s="65">
        <f>DATE(設定・集計!$B$2,INT(A3481/100),A3481-INT(A3481/100)*100)</f>
        <v>43799</v>
      </c>
      <c r="F3481" t="str">
        <f t="shared" si="108"/>
        <v/>
      </c>
      <c r="G3481" t="str">
        <f t="shared" si="107"/>
        <v/>
      </c>
    </row>
    <row r="3482" spans="1:7">
      <c r="A3482" s="57">
        <f>INDEX('6月'!$A$1:$E$301,ROW()-$B$20+2,1)</f>
        <v>0</v>
      </c>
      <c r="B3482" s="55" t="str">
        <f>INDEX('6月'!$A$1:$E$301,ROW()-$B$20+2,2)&amp;IF(INDEX('6月'!$A$1:$E$301,ROW()-$B$20+2,3)="","","／"&amp;INDEX('6月'!$A$1:$E$301,ROW()-$B$20+2,3))</f>
        <v/>
      </c>
      <c r="C3482" s="57">
        <f>INDEX('6月'!$A$1:$E$301,ROW()-$B$20+2,4)</f>
        <v>0</v>
      </c>
      <c r="D3482" s="64">
        <f>INDEX('6月'!$A$1:$E$301,ROW()-$B$20+2,5)</f>
        <v>0</v>
      </c>
      <c r="E3482" s="65">
        <f>DATE(設定・集計!$B$2,INT(A3482/100),A3482-INT(A3482/100)*100)</f>
        <v>43799</v>
      </c>
      <c r="F3482" t="str">
        <f t="shared" si="108"/>
        <v/>
      </c>
      <c r="G3482" t="str">
        <f t="shared" si="107"/>
        <v/>
      </c>
    </row>
    <row r="3483" spans="1:7">
      <c r="A3483" s="57">
        <f>INDEX('6月'!$A$1:$E$301,ROW()-$B$20+2,1)</f>
        <v>0</v>
      </c>
      <c r="B3483" s="55" t="str">
        <f>INDEX('6月'!$A$1:$E$301,ROW()-$B$20+2,2)&amp;IF(INDEX('6月'!$A$1:$E$301,ROW()-$B$20+2,3)="","","／"&amp;INDEX('6月'!$A$1:$E$301,ROW()-$B$20+2,3))</f>
        <v/>
      </c>
      <c r="C3483" s="57">
        <f>INDEX('6月'!$A$1:$E$301,ROW()-$B$20+2,4)</f>
        <v>0</v>
      </c>
      <c r="D3483" s="64">
        <f>INDEX('6月'!$A$1:$E$301,ROW()-$B$20+2,5)</f>
        <v>0</v>
      </c>
      <c r="E3483" s="65">
        <f>DATE(設定・集計!$B$2,INT(A3483/100),A3483-INT(A3483/100)*100)</f>
        <v>43799</v>
      </c>
      <c r="F3483" t="str">
        <f t="shared" si="108"/>
        <v/>
      </c>
      <c r="G3483" t="str">
        <f t="shared" si="107"/>
        <v/>
      </c>
    </row>
    <row r="3484" spans="1:7">
      <c r="A3484" s="57">
        <f>INDEX('6月'!$A$1:$E$301,ROW()-$B$20+2,1)</f>
        <v>0</v>
      </c>
      <c r="B3484" s="55" t="str">
        <f>INDEX('6月'!$A$1:$E$301,ROW()-$B$20+2,2)&amp;IF(INDEX('6月'!$A$1:$E$301,ROW()-$B$20+2,3)="","","／"&amp;INDEX('6月'!$A$1:$E$301,ROW()-$B$20+2,3))</f>
        <v/>
      </c>
      <c r="C3484" s="57">
        <f>INDEX('6月'!$A$1:$E$301,ROW()-$B$20+2,4)</f>
        <v>0</v>
      </c>
      <c r="D3484" s="64">
        <f>INDEX('6月'!$A$1:$E$301,ROW()-$B$20+2,5)</f>
        <v>0</v>
      </c>
      <c r="E3484" s="65">
        <f>DATE(設定・集計!$B$2,INT(A3484/100),A3484-INT(A3484/100)*100)</f>
        <v>43799</v>
      </c>
      <c r="F3484" t="str">
        <f t="shared" si="108"/>
        <v/>
      </c>
      <c r="G3484" t="str">
        <f t="shared" si="107"/>
        <v/>
      </c>
    </row>
    <row r="3485" spans="1:7">
      <c r="A3485" s="57">
        <f>INDEX('6月'!$A$1:$E$301,ROW()-$B$20+2,1)</f>
        <v>0</v>
      </c>
      <c r="B3485" s="55" t="str">
        <f>INDEX('6月'!$A$1:$E$301,ROW()-$B$20+2,2)&amp;IF(INDEX('6月'!$A$1:$E$301,ROW()-$B$20+2,3)="","","／"&amp;INDEX('6月'!$A$1:$E$301,ROW()-$B$20+2,3))</f>
        <v/>
      </c>
      <c r="C3485" s="57">
        <f>INDEX('6月'!$A$1:$E$301,ROW()-$B$20+2,4)</f>
        <v>0</v>
      </c>
      <c r="D3485" s="64">
        <f>INDEX('6月'!$A$1:$E$301,ROW()-$B$20+2,5)</f>
        <v>0</v>
      </c>
      <c r="E3485" s="65">
        <f>DATE(設定・集計!$B$2,INT(A3485/100),A3485-INT(A3485/100)*100)</f>
        <v>43799</v>
      </c>
      <c r="F3485" t="str">
        <f t="shared" si="108"/>
        <v/>
      </c>
      <c r="G3485" t="str">
        <f t="shared" si="107"/>
        <v/>
      </c>
    </row>
    <row r="3486" spans="1:7">
      <c r="A3486" s="57">
        <f>INDEX('6月'!$A$1:$E$301,ROW()-$B$20+2,1)</f>
        <v>0</v>
      </c>
      <c r="B3486" s="55" t="str">
        <f>INDEX('6月'!$A$1:$E$301,ROW()-$B$20+2,2)&amp;IF(INDEX('6月'!$A$1:$E$301,ROW()-$B$20+2,3)="","","／"&amp;INDEX('6月'!$A$1:$E$301,ROW()-$B$20+2,3))</f>
        <v/>
      </c>
      <c r="C3486" s="57">
        <f>INDEX('6月'!$A$1:$E$301,ROW()-$B$20+2,4)</f>
        <v>0</v>
      </c>
      <c r="D3486" s="64">
        <f>INDEX('6月'!$A$1:$E$301,ROW()-$B$20+2,5)</f>
        <v>0</v>
      </c>
      <c r="E3486" s="65">
        <f>DATE(設定・集計!$B$2,INT(A3486/100),A3486-INT(A3486/100)*100)</f>
        <v>43799</v>
      </c>
      <c r="F3486" t="str">
        <f t="shared" si="108"/>
        <v/>
      </c>
      <c r="G3486" t="str">
        <f t="shared" si="107"/>
        <v/>
      </c>
    </row>
    <row r="3487" spans="1:7">
      <c r="A3487" s="57">
        <f>INDEX('6月'!$A$1:$E$301,ROW()-$B$20+2,1)</f>
        <v>0</v>
      </c>
      <c r="B3487" s="55" t="str">
        <f>INDEX('6月'!$A$1:$E$301,ROW()-$B$20+2,2)&amp;IF(INDEX('6月'!$A$1:$E$301,ROW()-$B$20+2,3)="","","／"&amp;INDEX('6月'!$A$1:$E$301,ROW()-$B$20+2,3))</f>
        <v/>
      </c>
      <c r="C3487" s="57">
        <f>INDEX('6月'!$A$1:$E$301,ROW()-$B$20+2,4)</f>
        <v>0</v>
      </c>
      <c r="D3487" s="64">
        <f>INDEX('6月'!$A$1:$E$301,ROW()-$B$20+2,5)</f>
        <v>0</v>
      </c>
      <c r="E3487" s="65">
        <f>DATE(設定・集計!$B$2,INT(A3487/100),A3487-INT(A3487/100)*100)</f>
        <v>43799</v>
      </c>
      <c r="F3487" t="str">
        <f t="shared" si="108"/>
        <v/>
      </c>
      <c r="G3487" t="str">
        <f t="shared" si="107"/>
        <v/>
      </c>
    </row>
    <row r="3488" spans="1:7">
      <c r="A3488" s="57">
        <f>INDEX('6月'!$A$1:$E$301,ROW()-$B$20+2,1)</f>
        <v>0</v>
      </c>
      <c r="B3488" s="55" t="str">
        <f>INDEX('6月'!$A$1:$E$301,ROW()-$B$20+2,2)&amp;IF(INDEX('6月'!$A$1:$E$301,ROW()-$B$20+2,3)="","","／"&amp;INDEX('6月'!$A$1:$E$301,ROW()-$B$20+2,3))</f>
        <v/>
      </c>
      <c r="C3488" s="57">
        <f>INDEX('6月'!$A$1:$E$301,ROW()-$B$20+2,4)</f>
        <v>0</v>
      </c>
      <c r="D3488" s="64">
        <f>INDEX('6月'!$A$1:$E$301,ROW()-$B$20+2,5)</f>
        <v>0</v>
      </c>
      <c r="E3488" s="65">
        <f>DATE(設定・集計!$B$2,INT(A3488/100),A3488-INT(A3488/100)*100)</f>
        <v>43799</v>
      </c>
      <c r="F3488" t="str">
        <f t="shared" si="108"/>
        <v/>
      </c>
      <c r="G3488" t="str">
        <f t="shared" si="107"/>
        <v/>
      </c>
    </row>
    <row r="3489" spans="1:7">
      <c r="A3489" s="57">
        <f>INDEX('6月'!$A$1:$E$301,ROW()-$B$20+2,1)</f>
        <v>0</v>
      </c>
      <c r="B3489" s="55" t="str">
        <f>INDEX('6月'!$A$1:$E$301,ROW()-$B$20+2,2)&amp;IF(INDEX('6月'!$A$1:$E$301,ROW()-$B$20+2,3)="","","／"&amp;INDEX('6月'!$A$1:$E$301,ROW()-$B$20+2,3))</f>
        <v/>
      </c>
      <c r="C3489" s="57">
        <f>INDEX('6月'!$A$1:$E$301,ROW()-$B$20+2,4)</f>
        <v>0</v>
      </c>
      <c r="D3489" s="64">
        <f>INDEX('6月'!$A$1:$E$301,ROW()-$B$20+2,5)</f>
        <v>0</v>
      </c>
      <c r="E3489" s="65">
        <f>DATE(設定・集計!$B$2,INT(A3489/100),A3489-INT(A3489/100)*100)</f>
        <v>43799</v>
      </c>
      <c r="F3489" t="str">
        <f t="shared" si="108"/>
        <v/>
      </c>
      <c r="G3489" t="str">
        <f t="shared" si="107"/>
        <v/>
      </c>
    </row>
    <row r="3490" spans="1:7">
      <c r="A3490" s="57">
        <f>INDEX('6月'!$A$1:$E$301,ROW()-$B$20+2,1)</f>
        <v>0</v>
      </c>
      <c r="B3490" s="55" t="str">
        <f>INDEX('6月'!$A$1:$E$301,ROW()-$B$20+2,2)&amp;IF(INDEX('6月'!$A$1:$E$301,ROW()-$B$20+2,3)="","","／"&amp;INDEX('6月'!$A$1:$E$301,ROW()-$B$20+2,3))</f>
        <v/>
      </c>
      <c r="C3490" s="57">
        <f>INDEX('6月'!$A$1:$E$301,ROW()-$B$20+2,4)</f>
        <v>0</v>
      </c>
      <c r="D3490" s="64">
        <f>INDEX('6月'!$A$1:$E$301,ROW()-$B$20+2,5)</f>
        <v>0</v>
      </c>
      <c r="E3490" s="65">
        <f>DATE(設定・集計!$B$2,INT(A3490/100),A3490-INT(A3490/100)*100)</f>
        <v>43799</v>
      </c>
      <c r="F3490" t="str">
        <f t="shared" si="108"/>
        <v/>
      </c>
      <c r="G3490" t="str">
        <f t="shared" si="107"/>
        <v/>
      </c>
    </row>
    <row r="3491" spans="1:7">
      <c r="A3491" s="57">
        <f>INDEX('6月'!$A$1:$E$301,ROW()-$B$20+2,1)</f>
        <v>0</v>
      </c>
      <c r="B3491" s="55" t="str">
        <f>INDEX('6月'!$A$1:$E$301,ROW()-$B$20+2,2)&amp;IF(INDEX('6月'!$A$1:$E$301,ROW()-$B$20+2,3)="","","／"&amp;INDEX('6月'!$A$1:$E$301,ROW()-$B$20+2,3))</f>
        <v/>
      </c>
      <c r="C3491" s="57">
        <f>INDEX('6月'!$A$1:$E$301,ROW()-$B$20+2,4)</f>
        <v>0</v>
      </c>
      <c r="D3491" s="64">
        <f>INDEX('6月'!$A$1:$E$301,ROW()-$B$20+2,5)</f>
        <v>0</v>
      </c>
      <c r="E3491" s="65">
        <f>DATE(設定・集計!$B$2,INT(A3491/100),A3491-INT(A3491/100)*100)</f>
        <v>43799</v>
      </c>
      <c r="F3491" t="str">
        <f t="shared" si="108"/>
        <v/>
      </c>
      <c r="G3491" t="str">
        <f t="shared" si="107"/>
        <v/>
      </c>
    </row>
    <row r="3492" spans="1:7">
      <c r="A3492" s="57">
        <f>INDEX('6月'!$A$1:$E$301,ROW()-$B$20+2,1)</f>
        <v>0</v>
      </c>
      <c r="B3492" s="55" t="str">
        <f>INDEX('6月'!$A$1:$E$301,ROW()-$B$20+2,2)&amp;IF(INDEX('6月'!$A$1:$E$301,ROW()-$B$20+2,3)="","","／"&amp;INDEX('6月'!$A$1:$E$301,ROW()-$B$20+2,3))</f>
        <v/>
      </c>
      <c r="C3492" s="57">
        <f>INDEX('6月'!$A$1:$E$301,ROW()-$B$20+2,4)</f>
        <v>0</v>
      </c>
      <c r="D3492" s="64">
        <f>INDEX('6月'!$A$1:$E$301,ROW()-$B$20+2,5)</f>
        <v>0</v>
      </c>
      <c r="E3492" s="65">
        <f>DATE(設定・集計!$B$2,INT(A3492/100),A3492-INT(A3492/100)*100)</f>
        <v>43799</v>
      </c>
      <c r="F3492" t="str">
        <f t="shared" si="108"/>
        <v/>
      </c>
      <c r="G3492" t="str">
        <f t="shared" si="107"/>
        <v/>
      </c>
    </row>
    <row r="3493" spans="1:7">
      <c r="A3493" s="57">
        <f>INDEX('6月'!$A$1:$E$301,ROW()-$B$20+2,1)</f>
        <v>0</v>
      </c>
      <c r="B3493" s="55" t="str">
        <f>INDEX('6月'!$A$1:$E$301,ROW()-$B$20+2,2)&amp;IF(INDEX('6月'!$A$1:$E$301,ROW()-$B$20+2,3)="","","／"&amp;INDEX('6月'!$A$1:$E$301,ROW()-$B$20+2,3))</f>
        <v/>
      </c>
      <c r="C3493" s="57">
        <f>INDEX('6月'!$A$1:$E$301,ROW()-$B$20+2,4)</f>
        <v>0</v>
      </c>
      <c r="D3493" s="64">
        <f>INDEX('6月'!$A$1:$E$301,ROW()-$B$20+2,5)</f>
        <v>0</v>
      </c>
      <c r="E3493" s="65">
        <f>DATE(設定・集計!$B$2,INT(A3493/100),A3493-INT(A3493/100)*100)</f>
        <v>43799</v>
      </c>
      <c r="F3493" t="str">
        <f t="shared" si="108"/>
        <v/>
      </c>
      <c r="G3493" t="str">
        <f t="shared" si="107"/>
        <v/>
      </c>
    </row>
    <row r="3494" spans="1:7">
      <c r="A3494" s="57">
        <f>INDEX('6月'!$A$1:$E$301,ROW()-$B$20+2,1)</f>
        <v>0</v>
      </c>
      <c r="B3494" s="55" t="str">
        <f>INDEX('6月'!$A$1:$E$301,ROW()-$B$20+2,2)&amp;IF(INDEX('6月'!$A$1:$E$301,ROW()-$B$20+2,3)="","","／"&amp;INDEX('6月'!$A$1:$E$301,ROW()-$B$20+2,3))</f>
        <v/>
      </c>
      <c r="C3494" s="57">
        <f>INDEX('6月'!$A$1:$E$301,ROW()-$B$20+2,4)</f>
        <v>0</v>
      </c>
      <c r="D3494" s="64">
        <f>INDEX('6月'!$A$1:$E$301,ROW()-$B$20+2,5)</f>
        <v>0</v>
      </c>
      <c r="E3494" s="65">
        <f>DATE(設定・集計!$B$2,INT(A3494/100),A3494-INT(A3494/100)*100)</f>
        <v>43799</v>
      </c>
      <c r="F3494" t="str">
        <f t="shared" si="108"/>
        <v/>
      </c>
      <c r="G3494" t="str">
        <f t="shared" si="107"/>
        <v/>
      </c>
    </row>
    <row r="3495" spans="1:7">
      <c r="A3495" s="57">
        <f>INDEX('6月'!$A$1:$E$301,ROW()-$B$20+2,1)</f>
        <v>0</v>
      </c>
      <c r="B3495" s="55" t="str">
        <f>INDEX('6月'!$A$1:$E$301,ROW()-$B$20+2,2)&amp;IF(INDEX('6月'!$A$1:$E$301,ROW()-$B$20+2,3)="","","／"&amp;INDEX('6月'!$A$1:$E$301,ROW()-$B$20+2,3))</f>
        <v/>
      </c>
      <c r="C3495" s="57">
        <f>INDEX('6月'!$A$1:$E$301,ROW()-$B$20+2,4)</f>
        <v>0</v>
      </c>
      <c r="D3495" s="64">
        <f>INDEX('6月'!$A$1:$E$301,ROW()-$B$20+2,5)</f>
        <v>0</v>
      </c>
      <c r="E3495" s="65">
        <f>DATE(設定・集計!$B$2,INT(A3495/100),A3495-INT(A3495/100)*100)</f>
        <v>43799</v>
      </c>
      <c r="F3495" t="str">
        <f t="shared" si="108"/>
        <v/>
      </c>
      <c r="G3495" t="str">
        <f t="shared" si="107"/>
        <v/>
      </c>
    </row>
    <row r="3496" spans="1:7">
      <c r="A3496" s="57">
        <f>INDEX('6月'!$A$1:$E$301,ROW()-$B$20+2,1)</f>
        <v>0</v>
      </c>
      <c r="B3496" s="55" t="str">
        <f>INDEX('6月'!$A$1:$E$301,ROW()-$B$20+2,2)&amp;IF(INDEX('6月'!$A$1:$E$301,ROW()-$B$20+2,3)="","","／"&amp;INDEX('6月'!$A$1:$E$301,ROW()-$B$20+2,3))</f>
        <v/>
      </c>
      <c r="C3496" s="57">
        <f>INDEX('6月'!$A$1:$E$301,ROW()-$B$20+2,4)</f>
        <v>0</v>
      </c>
      <c r="D3496" s="64">
        <f>INDEX('6月'!$A$1:$E$301,ROW()-$B$20+2,5)</f>
        <v>0</v>
      </c>
      <c r="E3496" s="65">
        <f>DATE(設定・集計!$B$2,INT(A3496/100),A3496-INT(A3496/100)*100)</f>
        <v>43799</v>
      </c>
      <c r="F3496" t="str">
        <f t="shared" si="108"/>
        <v/>
      </c>
      <c r="G3496" t="str">
        <f t="shared" si="107"/>
        <v/>
      </c>
    </row>
    <row r="3497" spans="1:7">
      <c r="A3497" s="57">
        <f>INDEX('6月'!$A$1:$E$301,ROW()-$B$20+2,1)</f>
        <v>0</v>
      </c>
      <c r="B3497" s="55" t="str">
        <f>INDEX('6月'!$A$1:$E$301,ROW()-$B$20+2,2)&amp;IF(INDEX('6月'!$A$1:$E$301,ROW()-$B$20+2,3)="","","／"&amp;INDEX('6月'!$A$1:$E$301,ROW()-$B$20+2,3))</f>
        <v/>
      </c>
      <c r="C3497" s="57">
        <f>INDEX('6月'!$A$1:$E$301,ROW()-$B$20+2,4)</f>
        <v>0</v>
      </c>
      <c r="D3497" s="64">
        <f>INDEX('6月'!$A$1:$E$301,ROW()-$B$20+2,5)</f>
        <v>0</v>
      </c>
      <c r="E3497" s="65">
        <f>DATE(設定・集計!$B$2,INT(A3497/100),A3497-INT(A3497/100)*100)</f>
        <v>43799</v>
      </c>
      <c r="F3497" t="str">
        <f t="shared" si="108"/>
        <v/>
      </c>
      <c r="G3497" t="str">
        <f t="shared" si="107"/>
        <v/>
      </c>
    </row>
    <row r="3498" spans="1:7">
      <c r="A3498" s="57">
        <f>INDEX('6月'!$A$1:$E$301,ROW()-$B$20+2,1)</f>
        <v>0</v>
      </c>
      <c r="B3498" s="55" t="str">
        <f>INDEX('6月'!$A$1:$E$301,ROW()-$B$20+2,2)&amp;IF(INDEX('6月'!$A$1:$E$301,ROW()-$B$20+2,3)="","","／"&amp;INDEX('6月'!$A$1:$E$301,ROW()-$B$20+2,3))</f>
        <v/>
      </c>
      <c r="C3498" s="57">
        <f>INDEX('6月'!$A$1:$E$301,ROW()-$B$20+2,4)</f>
        <v>0</v>
      </c>
      <c r="D3498" s="64">
        <f>INDEX('6月'!$A$1:$E$301,ROW()-$B$20+2,5)</f>
        <v>0</v>
      </c>
      <c r="E3498" s="65">
        <f>DATE(設定・集計!$B$2,INT(A3498/100),A3498-INT(A3498/100)*100)</f>
        <v>43799</v>
      </c>
      <c r="F3498" t="str">
        <f t="shared" si="108"/>
        <v/>
      </c>
      <c r="G3498" t="str">
        <f t="shared" si="107"/>
        <v/>
      </c>
    </row>
    <row r="3499" spans="1:7">
      <c r="A3499" s="57">
        <f>INDEX('6月'!$A$1:$E$301,ROW()-$B$20+2,1)</f>
        <v>0</v>
      </c>
      <c r="B3499" s="55" t="str">
        <f>INDEX('6月'!$A$1:$E$301,ROW()-$B$20+2,2)&amp;IF(INDEX('6月'!$A$1:$E$301,ROW()-$B$20+2,3)="","","／"&amp;INDEX('6月'!$A$1:$E$301,ROW()-$B$20+2,3))</f>
        <v/>
      </c>
      <c r="C3499" s="57">
        <f>INDEX('6月'!$A$1:$E$301,ROW()-$B$20+2,4)</f>
        <v>0</v>
      </c>
      <c r="D3499" s="64">
        <f>INDEX('6月'!$A$1:$E$301,ROW()-$B$20+2,5)</f>
        <v>0</v>
      </c>
      <c r="E3499" s="65">
        <f>DATE(設定・集計!$B$2,INT(A3499/100),A3499-INT(A3499/100)*100)</f>
        <v>43799</v>
      </c>
      <c r="F3499" t="str">
        <f t="shared" si="108"/>
        <v/>
      </c>
      <c r="G3499" t="str">
        <f t="shared" si="107"/>
        <v/>
      </c>
    </row>
    <row r="3500" spans="1:7">
      <c r="A3500" s="57">
        <f>INDEX('6月'!$A$1:$E$301,ROW()-$B$20+2,1)</f>
        <v>0</v>
      </c>
      <c r="B3500" s="55" t="str">
        <f>INDEX('6月'!$A$1:$E$301,ROW()-$B$20+2,2)&amp;IF(INDEX('6月'!$A$1:$E$301,ROW()-$B$20+2,3)="","","／"&amp;INDEX('6月'!$A$1:$E$301,ROW()-$B$20+2,3))</f>
        <v/>
      </c>
      <c r="C3500" s="57">
        <f>INDEX('6月'!$A$1:$E$301,ROW()-$B$20+2,4)</f>
        <v>0</v>
      </c>
      <c r="D3500" s="64">
        <f>INDEX('6月'!$A$1:$E$301,ROW()-$B$20+2,5)</f>
        <v>0</v>
      </c>
      <c r="E3500" s="65">
        <f>DATE(設定・集計!$B$2,INT(A3500/100),A3500-INT(A3500/100)*100)</f>
        <v>43799</v>
      </c>
      <c r="F3500" t="str">
        <f t="shared" si="108"/>
        <v/>
      </c>
      <c r="G3500" t="str">
        <f t="shared" si="107"/>
        <v/>
      </c>
    </row>
    <row r="3501" spans="1:7">
      <c r="A3501" s="57">
        <f>INDEX('6月'!$A$1:$E$301,ROW()-$B$20+2,1)</f>
        <v>0</v>
      </c>
      <c r="B3501" s="55" t="str">
        <f>INDEX('6月'!$A$1:$E$301,ROW()-$B$20+2,2)&amp;IF(INDEX('6月'!$A$1:$E$301,ROW()-$B$20+2,3)="","","／"&amp;INDEX('6月'!$A$1:$E$301,ROW()-$B$20+2,3))</f>
        <v/>
      </c>
      <c r="C3501" s="57">
        <f>INDEX('6月'!$A$1:$E$301,ROW()-$B$20+2,4)</f>
        <v>0</v>
      </c>
      <c r="D3501" s="64">
        <f>INDEX('6月'!$A$1:$E$301,ROW()-$B$20+2,5)</f>
        <v>0</v>
      </c>
      <c r="E3501" s="65">
        <f>DATE(設定・集計!$B$2,INT(A3501/100),A3501-INT(A3501/100)*100)</f>
        <v>43799</v>
      </c>
      <c r="F3501" t="str">
        <f t="shared" si="108"/>
        <v/>
      </c>
      <c r="G3501" t="str">
        <f t="shared" si="107"/>
        <v/>
      </c>
    </row>
    <row r="3502" spans="1:7">
      <c r="A3502" s="57">
        <f>INDEX('6月'!$A$1:$E$301,ROW()-$B$20+2,1)</f>
        <v>0</v>
      </c>
      <c r="B3502" s="55" t="str">
        <f>INDEX('6月'!$A$1:$E$301,ROW()-$B$20+2,2)&amp;IF(INDEX('6月'!$A$1:$E$301,ROW()-$B$20+2,3)="","","／"&amp;INDEX('6月'!$A$1:$E$301,ROW()-$B$20+2,3))</f>
        <v/>
      </c>
      <c r="C3502" s="57">
        <f>INDEX('6月'!$A$1:$E$301,ROW()-$B$20+2,4)</f>
        <v>0</v>
      </c>
      <c r="D3502" s="64">
        <f>INDEX('6月'!$A$1:$E$301,ROW()-$B$20+2,5)</f>
        <v>0</v>
      </c>
      <c r="E3502" s="65">
        <f>DATE(設定・集計!$B$2,INT(A3502/100),A3502-INT(A3502/100)*100)</f>
        <v>43799</v>
      </c>
      <c r="F3502" t="str">
        <f t="shared" si="108"/>
        <v/>
      </c>
      <c r="G3502" t="str">
        <f t="shared" si="107"/>
        <v/>
      </c>
    </row>
    <row r="3503" spans="1:7">
      <c r="A3503" s="57">
        <f>INDEX('6月'!$A$1:$E$301,ROW()-$B$20+2,1)</f>
        <v>0</v>
      </c>
      <c r="B3503" s="55" t="str">
        <f>INDEX('6月'!$A$1:$E$301,ROW()-$B$20+2,2)&amp;IF(INDEX('6月'!$A$1:$E$301,ROW()-$B$20+2,3)="","","／"&amp;INDEX('6月'!$A$1:$E$301,ROW()-$B$20+2,3))</f>
        <v/>
      </c>
      <c r="C3503" s="57">
        <f>INDEX('6月'!$A$1:$E$301,ROW()-$B$20+2,4)</f>
        <v>0</v>
      </c>
      <c r="D3503" s="64">
        <f>INDEX('6月'!$A$1:$E$301,ROW()-$B$20+2,5)</f>
        <v>0</v>
      </c>
      <c r="E3503" s="65">
        <f>DATE(設定・集計!$B$2,INT(A3503/100),A3503-INT(A3503/100)*100)</f>
        <v>43799</v>
      </c>
      <c r="F3503" t="str">
        <f t="shared" si="108"/>
        <v/>
      </c>
      <c r="G3503" t="str">
        <f t="shared" ref="G3503:G3566" si="109">IF(F3503="","",RANK(F3503,$F$46:$F$6000,1))</f>
        <v/>
      </c>
    </row>
    <row r="3504" spans="1:7">
      <c r="A3504" s="57">
        <f>INDEX('6月'!$A$1:$E$301,ROW()-$B$20+2,1)</f>
        <v>0</v>
      </c>
      <c r="B3504" s="55" t="str">
        <f>INDEX('6月'!$A$1:$E$301,ROW()-$B$20+2,2)&amp;IF(INDEX('6月'!$A$1:$E$301,ROW()-$B$20+2,3)="","","／"&amp;INDEX('6月'!$A$1:$E$301,ROW()-$B$20+2,3))</f>
        <v/>
      </c>
      <c r="C3504" s="57">
        <f>INDEX('6月'!$A$1:$E$301,ROW()-$B$20+2,4)</f>
        <v>0</v>
      </c>
      <c r="D3504" s="64">
        <f>INDEX('6月'!$A$1:$E$301,ROW()-$B$20+2,5)</f>
        <v>0</v>
      </c>
      <c r="E3504" s="65">
        <f>DATE(設定・集計!$B$2,INT(A3504/100),A3504-INT(A3504/100)*100)</f>
        <v>43799</v>
      </c>
      <c r="F3504" t="str">
        <f t="shared" si="108"/>
        <v/>
      </c>
      <c r="G3504" t="str">
        <f t="shared" si="109"/>
        <v/>
      </c>
    </row>
    <row r="3505" spans="1:7">
      <c r="A3505" s="57">
        <f>INDEX('6月'!$A$1:$E$301,ROW()-$B$20+2,1)</f>
        <v>0</v>
      </c>
      <c r="B3505" s="55" t="str">
        <f>INDEX('6月'!$A$1:$E$301,ROW()-$B$20+2,2)&amp;IF(INDEX('6月'!$A$1:$E$301,ROW()-$B$20+2,3)="","","／"&amp;INDEX('6月'!$A$1:$E$301,ROW()-$B$20+2,3))</f>
        <v/>
      </c>
      <c r="C3505" s="57">
        <f>INDEX('6月'!$A$1:$E$301,ROW()-$B$20+2,4)</f>
        <v>0</v>
      </c>
      <c r="D3505" s="64">
        <f>INDEX('6月'!$A$1:$E$301,ROW()-$B$20+2,5)</f>
        <v>0</v>
      </c>
      <c r="E3505" s="65">
        <f>DATE(設定・集計!$B$2,INT(A3505/100),A3505-INT(A3505/100)*100)</f>
        <v>43799</v>
      </c>
      <c r="F3505" t="str">
        <f t="shared" si="108"/>
        <v/>
      </c>
      <c r="G3505" t="str">
        <f t="shared" si="109"/>
        <v/>
      </c>
    </row>
    <row r="3506" spans="1:7">
      <c r="A3506" s="57">
        <f>INDEX('6月'!$A$1:$E$301,ROW()-$B$20+2,1)</f>
        <v>0</v>
      </c>
      <c r="B3506" s="55" t="str">
        <f>INDEX('6月'!$A$1:$E$301,ROW()-$B$20+2,2)&amp;IF(INDEX('6月'!$A$1:$E$301,ROW()-$B$20+2,3)="","","／"&amp;INDEX('6月'!$A$1:$E$301,ROW()-$B$20+2,3))</f>
        <v/>
      </c>
      <c r="C3506" s="57">
        <f>INDEX('6月'!$A$1:$E$301,ROW()-$B$20+2,4)</f>
        <v>0</v>
      </c>
      <c r="D3506" s="64">
        <f>INDEX('6月'!$A$1:$E$301,ROW()-$B$20+2,5)</f>
        <v>0</v>
      </c>
      <c r="E3506" s="65">
        <f>DATE(設定・集計!$B$2,INT(A3506/100),A3506-INT(A3506/100)*100)</f>
        <v>43799</v>
      </c>
      <c r="F3506" t="str">
        <f t="shared" si="108"/>
        <v/>
      </c>
      <c r="G3506" t="str">
        <f t="shared" si="109"/>
        <v/>
      </c>
    </row>
    <row r="3507" spans="1:7">
      <c r="A3507" s="57">
        <f>INDEX('6月'!$A$1:$E$301,ROW()-$B$20+2,1)</f>
        <v>0</v>
      </c>
      <c r="B3507" s="55" t="str">
        <f>INDEX('6月'!$A$1:$E$301,ROW()-$B$20+2,2)&amp;IF(INDEX('6月'!$A$1:$E$301,ROW()-$B$20+2,3)="","","／"&amp;INDEX('6月'!$A$1:$E$301,ROW()-$B$20+2,3))</f>
        <v/>
      </c>
      <c r="C3507" s="57">
        <f>INDEX('6月'!$A$1:$E$301,ROW()-$B$20+2,4)</f>
        <v>0</v>
      </c>
      <c r="D3507" s="64">
        <f>INDEX('6月'!$A$1:$E$301,ROW()-$B$20+2,5)</f>
        <v>0</v>
      </c>
      <c r="E3507" s="65">
        <f>DATE(設定・集計!$B$2,INT(A3507/100),A3507-INT(A3507/100)*100)</f>
        <v>43799</v>
      </c>
      <c r="F3507" t="str">
        <f t="shared" si="108"/>
        <v/>
      </c>
      <c r="G3507" t="str">
        <f t="shared" si="109"/>
        <v/>
      </c>
    </row>
    <row r="3508" spans="1:7">
      <c r="A3508" s="57">
        <f>INDEX('6月'!$A$1:$E$301,ROW()-$B$20+2,1)</f>
        <v>0</v>
      </c>
      <c r="B3508" s="55" t="str">
        <f>INDEX('6月'!$A$1:$E$301,ROW()-$B$20+2,2)&amp;IF(INDEX('6月'!$A$1:$E$301,ROW()-$B$20+2,3)="","","／"&amp;INDEX('6月'!$A$1:$E$301,ROW()-$B$20+2,3))</f>
        <v/>
      </c>
      <c r="C3508" s="57">
        <f>INDEX('6月'!$A$1:$E$301,ROW()-$B$20+2,4)</f>
        <v>0</v>
      </c>
      <c r="D3508" s="64">
        <f>INDEX('6月'!$A$1:$E$301,ROW()-$B$20+2,5)</f>
        <v>0</v>
      </c>
      <c r="E3508" s="65">
        <f>DATE(設定・集計!$B$2,INT(A3508/100),A3508-INT(A3508/100)*100)</f>
        <v>43799</v>
      </c>
      <c r="F3508" t="str">
        <f t="shared" si="108"/>
        <v/>
      </c>
      <c r="G3508" t="str">
        <f t="shared" si="109"/>
        <v/>
      </c>
    </row>
    <row r="3509" spans="1:7">
      <c r="A3509" s="57">
        <f>INDEX('6月'!$A$1:$E$301,ROW()-$B$20+2,1)</f>
        <v>0</v>
      </c>
      <c r="B3509" s="55" t="str">
        <f>INDEX('6月'!$A$1:$E$301,ROW()-$B$20+2,2)&amp;IF(INDEX('6月'!$A$1:$E$301,ROW()-$B$20+2,3)="","","／"&amp;INDEX('6月'!$A$1:$E$301,ROW()-$B$20+2,3))</f>
        <v/>
      </c>
      <c r="C3509" s="57">
        <f>INDEX('6月'!$A$1:$E$301,ROW()-$B$20+2,4)</f>
        <v>0</v>
      </c>
      <c r="D3509" s="64">
        <f>INDEX('6月'!$A$1:$E$301,ROW()-$B$20+2,5)</f>
        <v>0</v>
      </c>
      <c r="E3509" s="65">
        <f>DATE(設定・集計!$B$2,INT(A3509/100),A3509-INT(A3509/100)*100)</f>
        <v>43799</v>
      </c>
      <c r="F3509" t="str">
        <f t="shared" si="108"/>
        <v/>
      </c>
      <c r="G3509" t="str">
        <f t="shared" si="109"/>
        <v/>
      </c>
    </row>
    <row r="3510" spans="1:7">
      <c r="A3510" s="57">
        <f>INDEX('6月'!$A$1:$E$301,ROW()-$B$20+2,1)</f>
        <v>0</v>
      </c>
      <c r="B3510" s="55" t="str">
        <f>INDEX('6月'!$A$1:$E$301,ROW()-$B$20+2,2)&amp;IF(INDEX('6月'!$A$1:$E$301,ROW()-$B$20+2,3)="","","／"&amp;INDEX('6月'!$A$1:$E$301,ROW()-$B$20+2,3))</f>
        <v/>
      </c>
      <c r="C3510" s="57">
        <f>INDEX('6月'!$A$1:$E$301,ROW()-$B$20+2,4)</f>
        <v>0</v>
      </c>
      <c r="D3510" s="64">
        <f>INDEX('6月'!$A$1:$E$301,ROW()-$B$20+2,5)</f>
        <v>0</v>
      </c>
      <c r="E3510" s="65">
        <f>DATE(設定・集計!$B$2,INT(A3510/100),A3510-INT(A3510/100)*100)</f>
        <v>43799</v>
      </c>
      <c r="F3510" t="str">
        <f t="shared" si="108"/>
        <v/>
      </c>
      <c r="G3510" t="str">
        <f t="shared" si="109"/>
        <v/>
      </c>
    </row>
    <row r="3511" spans="1:7">
      <c r="A3511" s="57">
        <f>INDEX('6月'!$A$1:$E$301,ROW()-$B$20+2,1)</f>
        <v>0</v>
      </c>
      <c r="B3511" s="55" t="str">
        <f>INDEX('6月'!$A$1:$E$301,ROW()-$B$20+2,2)&amp;IF(INDEX('6月'!$A$1:$E$301,ROW()-$B$20+2,3)="","","／"&amp;INDEX('6月'!$A$1:$E$301,ROW()-$B$20+2,3))</f>
        <v/>
      </c>
      <c r="C3511" s="57">
        <f>INDEX('6月'!$A$1:$E$301,ROW()-$B$20+2,4)</f>
        <v>0</v>
      </c>
      <c r="D3511" s="64">
        <f>INDEX('6月'!$A$1:$E$301,ROW()-$B$20+2,5)</f>
        <v>0</v>
      </c>
      <c r="E3511" s="65">
        <f>DATE(設定・集計!$B$2,INT(A3511/100),A3511-INT(A3511/100)*100)</f>
        <v>43799</v>
      </c>
      <c r="F3511" t="str">
        <f t="shared" si="108"/>
        <v/>
      </c>
      <c r="G3511" t="str">
        <f t="shared" si="109"/>
        <v/>
      </c>
    </row>
    <row r="3512" spans="1:7">
      <c r="A3512" s="57">
        <f>INDEX('6月'!$A$1:$E$301,ROW()-$B$20+2,1)</f>
        <v>0</v>
      </c>
      <c r="B3512" s="55" t="str">
        <f>INDEX('6月'!$A$1:$E$301,ROW()-$B$20+2,2)&amp;IF(INDEX('6月'!$A$1:$E$301,ROW()-$B$20+2,3)="","","／"&amp;INDEX('6月'!$A$1:$E$301,ROW()-$B$20+2,3))</f>
        <v/>
      </c>
      <c r="C3512" s="57">
        <f>INDEX('6月'!$A$1:$E$301,ROW()-$B$20+2,4)</f>
        <v>0</v>
      </c>
      <c r="D3512" s="64">
        <f>INDEX('6月'!$A$1:$E$301,ROW()-$B$20+2,5)</f>
        <v>0</v>
      </c>
      <c r="E3512" s="65">
        <f>DATE(設定・集計!$B$2,INT(A3512/100),A3512-INT(A3512/100)*100)</f>
        <v>43799</v>
      </c>
      <c r="F3512" t="str">
        <f t="shared" si="108"/>
        <v/>
      </c>
      <c r="G3512" t="str">
        <f t="shared" si="109"/>
        <v/>
      </c>
    </row>
    <row r="3513" spans="1:7">
      <c r="A3513" s="57">
        <f>INDEX('6月'!$A$1:$E$301,ROW()-$B$20+2,1)</f>
        <v>0</v>
      </c>
      <c r="B3513" s="55" t="str">
        <f>INDEX('6月'!$A$1:$E$301,ROW()-$B$20+2,2)&amp;IF(INDEX('6月'!$A$1:$E$301,ROW()-$B$20+2,3)="","","／"&amp;INDEX('6月'!$A$1:$E$301,ROW()-$B$20+2,3))</f>
        <v/>
      </c>
      <c r="C3513" s="57">
        <f>INDEX('6月'!$A$1:$E$301,ROW()-$B$20+2,4)</f>
        <v>0</v>
      </c>
      <c r="D3513" s="64">
        <f>INDEX('6月'!$A$1:$E$301,ROW()-$B$20+2,5)</f>
        <v>0</v>
      </c>
      <c r="E3513" s="65">
        <f>DATE(設定・集計!$B$2,INT(A3513/100),A3513-INT(A3513/100)*100)</f>
        <v>43799</v>
      </c>
      <c r="F3513" t="str">
        <f t="shared" si="108"/>
        <v/>
      </c>
      <c r="G3513" t="str">
        <f t="shared" si="109"/>
        <v/>
      </c>
    </row>
    <row r="3514" spans="1:7">
      <c r="A3514" s="57">
        <f>INDEX('6月'!$A$1:$E$301,ROW()-$B$20+2,1)</f>
        <v>0</v>
      </c>
      <c r="B3514" s="55" t="str">
        <f>INDEX('6月'!$A$1:$E$301,ROW()-$B$20+2,2)&amp;IF(INDEX('6月'!$A$1:$E$301,ROW()-$B$20+2,3)="","","／"&amp;INDEX('6月'!$A$1:$E$301,ROW()-$B$20+2,3))</f>
        <v/>
      </c>
      <c r="C3514" s="57">
        <f>INDEX('6月'!$A$1:$E$301,ROW()-$B$20+2,4)</f>
        <v>0</v>
      </c>
      <c r="D3514" s="64">
        <f>INDEX('6月'!$A$1:$E$301,ROW()-$B$20+2,5)</f>
        <v>0</v>
      </c>
      <c r="E3514" s="65">
        <f>DATE(設定・集計!$B$2,INT(A3514/100),A3514-INT(A3514/100)*100)</f>
        <v>43799</v>
      </c>
      <c r="F3514" t="str">
        <f t="shared" si="108"/>
        <v/>
      </c>
      <c r="G3514" t="str">
        <f t="shared" si="109"/>
        <v/>
      </c>
    </row>
    <row r="3515" spans="1:7">
      <c r="A3515" s="57">
        <f>INDEX('6月'!$A$1:$E$301,ROW()-$B$20+2,1)</f>
        <v>0</v>
      </c>
      <c r="B3515" s="55" t="str">
        <f>INDEX('6月'!$A$1:$E$301,ROW()-$B$20+2,2)&amp;IF(INDEX('6月'!$A$1:$E$301,ROW()-$B$20+2,3)="","","／"&amp;INDEX('6月'!$A$1:$E$301,ROW()-$B$20+2,3))</f>
        <v/>
      </c>
      <c r="C3515" s="57">
        <f>INDEX('6月'!$A$1:$E$301,ROW()-$B$20+2,4)</f>
        <v>0</v>
      </c>
      <c r="D3515" s="64">
        <f>INDEX('6月'!$A$1:$E$301,ROW()-$B$20+2,5)</f>
        <v>0</v>
      </c>
      <c r="E3515" s="65">
        <f>DATE(設定・集計!$B$2,INT(A3515/100),A3515-INT(A3515/100)*100)</f>
        <v>43799</v>
      </c>
      <c r="F3515" t="str">
        <f t="shared" ref="F3515:F3578" si="110">IF(A3515=0,"",A3515*10000+ROW())</f>
        <v/>
      </c>
      <c r="G3515" t="str">
        <f t="shared" si="109"/>
        <v/>
      </c>
    </row>
    <row r="3516" spans="1:7">
      <c r="A3516" s="57">
        <f>INDEX('6月'!$A$1:$E$301,ROW()-$B$20+2,1)</f>
        <v>0</v>
      </c>
      <c r="B3516" s="55" t="str">
        <f>INDEX('6月'!$A$1:$E$301,ROW()-$B$20+2,2)&amp;IF(INDEX('6月'!$A$1:$E$301,ROW()-$B$20+2,3)="","","／"&amp;INDEX('6月'!$A$1:$E$301,ROW()-$B$20+2,3))</f>
        <v/>
      </c>
      <c r="C3516" s="57">
        <f>INDEX('6月'!$A$1:$E$301,ROW()-$B$20+2,4)</f>
        <v>0</v>
      </c>
      <c r="D3516" s="64">
        <f>INDEX('6月'!$A$1:$E$301,ROW()-$B$20+2,5)</f>
        <v>0</v>
      </c>
      <c r="E3516" s="65">
        <f>DATE(設定・集計!$B$2,INT(A3516/100),A3516-INT(A3516/100)*100)</f>
        <v>43799</v>
      </c>
      <c r="F3516" t="str">
        <f t="shared" si="110"/>
        <v/>
      </c>
      <c r="G3516" t="str">
        <f t="shared" si="109"/>
        <v/>
      </c>
    </row>
    <row r="3517" spans="1:7">
      <c r="A3517" s="57">
        <f>INDEX('6月'!$A$1:$E$301,ROW()-$B$20+2,1)</f>
        <v>0</v>
      </c>
      <c r="B3517" s="55" t="str">
        <f>INDEX('6月'!$A$1:$E$301,ROW()-$B$20+2,2)&amp;IF(INDEX('6月'!$A$1:$E$301,ROW()-$B$20+2,3)="","","／"&amp;INDEX('6月'!$A$1:$E$301,ROW()-$B$20+2,3))</f>
        <v/>
      </c>
      <c r="C3517" s="57">
        <f>INDEX('6月'!$A$1:$E$301,ROW()-$B$20+2,4)</f>
        <v>0</v>
      </c>
      <c r="D3517" s="64">
        <f>INDEX('6月'!$A$1:$E$301,ROW()-$B$20+2,5)</f>
        <v>0</v>
      </c>
      <c r="E3517" s="65">
        <f>DATE(設定・集計!$B$2,INT(A3517/100),A3517-INT(A3517/100)*100)</f>
        <v>43799</v>
      </c>
      <c r="F3517" t="str">
        <f t="shared" si="110"/>
        <v/>
      </c>
      <c r="G3517" t="str">
        <f t="shared" si="109"/>
        <v/>
      </c>
    </row>
    <row r="3518" spans="1:7">
      <c r="A3518" s="57">
        <f>INDEX('6月'!$A$1:$E$301,ROW()-$B$20+2,1)</f>
        <v>0</v>
      </c>
      <c r="B3518" s="55" t="str">
        <f>INDEX('6月'!$A$1:$E$301,ROW()-$B$20+2,2)&amp;IF(INDEX('6月'!$A$1:$E$301,ROW()-$B$20+2,3)="","","／"&amp;INDEX('6月'!$A$1:$E$301,ROW()-$B$20+2,3))</f>
        <v/>
      </c>
      <c r="C3518" s="57">
        <f>INDEX('6月'!$A$1:$E$301,ROW()-$B$20+2,4)</f>
        <v>0</v>
      </c>
      <c r="D3518" s="64">
        <f>INDEX('6月'!$A$1:$E$301,ROW()-$B$20+2,5)</f>
        <v>0</v>
      </c>
      <c r="E3518" s="65">
        <f>DATE(設定・集計!$B$2,INT(A3518/100),A3518-INT(A3518/100)*100)</f>
        <v>43799</v>
      </c>
      <c r="F3518" t="str">
        <f t="shared" si="110"/>
        <v/>
      </c>
      <c r="G3518" t="str">
        <f t="shared" si="109"/>
        <v/>
      </c>
    </row>
    <row r="3519" spans="1:7">
      <c r="A3519" s="57">
        <f>INDEX('6月'!$A$1:$E$301,ROW()-$B$20+2,1)</f>
        <v>0</v>
      </c>
      <c r="B3519" s="55" t="str">
        <f>INDEX('6月'!$A$1:$E$301,ROW()-$B$20+2,2)&amp;IF(INDEX('6月'!$A$1:$E$301,ROW()-$B$20+2,3)="","","／"&amp;INDEX('6月'!$A$1:$E$301,ROW()-$B$20+2,3))</f>
        <v/>
      </c>
      <c r="C3519" s="57">
        <f>INDEX('6月'!$A$1:$E$301,ROW()-$B$20+2,4)</f>
        <v>0</v>
      </c>
      <c r="D3519" s="64">
        <f>INDEX('6月'!$A$1:$E$301,ROW()-$B$20+2,5)</f>
        <v>0</v>
      </c>
      <c r="E3519" s="65">
        <f>DATE(設定・集計!$B$2,INT(A3519/100),A3519-INT(A3519/100)*100)</f>
        <v>43799</v>
      </c>
      <c r="F3519" t="str">
        <f t="shared" si="110"/>
        <v/>
      </c>
      <c r="G3519" t="str">
        <f t="shared" si="109"/>
        <v/>
      </c>
    </row>
    <row r="3520" spans="1:7">
      <c r="A3520" s="57">
        <f>INDEX('6月'!$A$1:$E$301,ROW()-$B$20+2,1)</f>
        <v>0</v>
      </c>
      <c r="B3520" s="55" t="str">
        <f>INDEX('6月'!$A$1:$E$301,ROW()-$B$20+2,2)&amp;IF(INDEX('6月'!$A$1:$E$301,ROW()-$B$20+2,3)="","","／"&amp;INDEX('6月'!$A$1:$E$301,ROW()-$B$20+2,3))</f>
        <v/>
      </c>
      <c r="C3520" s="57">
        <f>INDEX('6月'!$A$1:$E$301,ROW()-$B$20+2,4)</f>
        <v>0</v>
      </c>
      <c r="D3520" s="64">
        <f>INDEX('6月'!$A$1:$E$301,ROW()-$B$20+2,5)</f>
        <v>0</v>
      </c>
      <c r="E3520" s="65">
        <f>DATE(設定・集計!$B$2,INT(A3520/100),A3520-INT(A3520/100)*100)</f>
        <v>43799</v>
      </c>
      <c r="F3520" t="str">
        <f t="shared" si="110"/>
        <v/>
      </c>
      <c r="G3520" t="str">
        <f t="shared" si="109"/>
        <v/>
      </c>
    </row>
    <row r="3521" spans="1:7">
      <c r="A3521" s="57">
        <f>INDEX('6月'!$A$1:$E$301,ROW()-$B$20+2,1)</f>
        <v>0</v>
      </c>
      <c r="B3521" s="55" t="str">
        <f>INDEX('6月'!$A$1:$E$301,ROW()-$B$20+2,2)&amp;IF(INDEX('6月'!$A$1:$E$301,ROW()-$B$20+2,3)="","","／"&amp;INDEX('6月'!$A$1:$E$301,ROW()-$B$20+2,3))</f>
        <v/>
      </c>
      <c r="C3521" s="57">
        <f>INDEX('6月'!$A$1:$E$301,ROW()-$B$20+2,4)</f>
        <v>0</v>
      </c>
      <c r="D3521" s="64">
        <f>INDEX('6月'!$A$1:$E$301,ROW()-$B$20+2,5)</f>
        <v>0</v>
      </c>
      <c r="E3521" s="65">
        <f>DATE(設定・集計!$B$2,INT(A3521/100),A3521-INT(A3521/100)*100)</f>
        <v>43799</v>
      </c>
      <c r="F3521" t="str">
        <f t="shared" si="110"/>
        <v/>
      </c>
      <c r="G3521" t="str">
        <f t="shared" si="109"/>
        <v/>
      </c>
    </row>
    <row r="3522" spans="1:7">
      <c r="A3522" s="57">
        <f>INDEX('6月'!$A$1:$E$301,ROW()-$B$20+2,1)</f>
        <v>0</v>
      </c>
      <c r="B3522" s="55" t="str">
        <f>INDEX('6月'!$A$1:$E$301,ROW()-$B$20+2,2)&amp;IF(INDEX('6月'!$A$1:$E$301,ROW()-$B$20+2,3)="","","／"&amp;INDEX('6月'!$A$1:$E$301,ROW()-$B$20+2,3))</f>
        <v/>
      </c>
      <c r="C3522" s="57">
        <f>INDEX('6月'!$A$1:$E$301,ROW()-$B$20+2,4)</f>
        <v>0</v>
      </c>
      <c r="D3522" s="64">
        <f>INDEX('6月'!$A$1:$E$301,ROW()-$B$20+2,5)</f>
        <v>0</v>
      </c>
      <c r="E3522" s="65">
        <f>DATE(設定・集計!$B$2,INT(A3522/100),A3522-INT(A3522/100)*100)</f>
        <v>43799</v>
      </c>
      <c r="F3522" t="str">
        <f t="shared" si="110"/>
        <v/>
      </c>
      <c r="G3522" t="str">
        <f t="shared" si="109"/>
        <v/>
      </c>
    </row>
    <row r="3523" spans="1:7">
      <c r="A3523" s="57">
        <f>INDEX('6月'!$A$1:$E$301,ROW()-$B$20+2,1)</f>
        <v>0</v>
      </c>
      <c r="B3523" s="55" t="str">
        <f>INDEX('6月'!$A$1:$E$301,ROW()-$B$20+2,2)&amp;IF(INDEX('6月'!$A$1:$E$301,ROW()-$B$20+2,3)="","","／"&amp;INDEX('6月'!$A$1:$E$301,ROW()-$B$20+2,3))</f>
        <v/>
      </c>
      <c r="C3523" s="57">
        <f>INDEX('6月'!$A$1:$E$301,ROW()-$B$20+2,4)</f>
        <v>0</v>
      </c>
      <c r="D3523" s="64">
        <f>INDEX('6月'!$A$1:$E$301,ROW()-$B$20+2,5)</f>
        <v>0</v>
      </c>
      <c r="E3523" s="65">
        <f>DATE(設定・集計!$B$2,INT(A3523/100),A3523-INT(A3523/100)*100)</f>
        <v>43799</v>
      </c>
      <c r="F3523" t="str">
        <f t="shared" si="110"/>
        <v/>
      </c>
      <c r="G3523" t="str">
        <f t="shared" si="109"/>
        <v/>
      </c>
    </row>
    <row r="3524" spans="1:7">
      <c r="A3524" s="57">
        <f>INDEX('6月'!$A$1:$E$301,ROW()-$B$20+2,1)</f>
        <v>0</v>
      </c>
      <c r="B3524" s="55" t="str">
        <f>INDEX('6月'!$A$1:$E$301,ROW()-$B$20+2,2)&amp;IF(INDEX('6月'!$A$1:$E$301,ROW()-$B$20+2,3)="","","／"&amp;INDEX('6月'!$A$1:$E$301,ROW()-$B$20+2,3))</f>
        <v/>
      </c>
      <c r="C3524" s="57">
        <f>INDEX('6月'!$A$1:$E$301,ROW()-$B$20+2,4)</f>
        <v>0</v>
      </c>
      <c r="D3524" s="64">
        <f>INDEX('6月'!$A$1:$E$301,ROW()-$B$20+2,5)</f>
        <v>0</v>
      </c>
      <c r="E3524" s="65">
        <f>DATE(設定・集計!$B$2,INT(A3524/100),A3524-INT(A3524/100)*100)</f>
        <v>43799</v>
      </c>
      <c r="F3524" t="str">
        <f t="shared" si="110"/>
        <v/>
      </c>
      <c r="G3524" t="str">
        <f t="shared" si="109"/>
        <v/>
      </c>
    </row>
    <row r="3525" spans="1:7">
      <c r="A3525" s="57">
        <f>INDEX('6月'!$A$1:$E$301,ROW()-$B$20+2,1)</f>
        <v>0</v>
      </c>
      <c r="B3525" s="55" t="str">
        <f>INDEX('6月'!$A$1:$E$301,ROW()-$B$20+2,2)&amp;IF(INDEX('6月'!$A$1:$E$301,ROW()-$B$20+2,3)="","","／"&amp;INDEX('6月'!$A$1:$E$301,ROW()-$B$20+2,3))</f>
        <v/>
      </c>
      <c r="C3525" s="57">
        <f>INDEX('6月'!$A$1:$E$301,ROW()-$B$20+2,4)</f>
        <v>0</v>
      </c>
      <c r="D3525" s="64">
        <f>INDEX('6月'!$A$1:$E$301,ROW()-$B$20+2,5)</f>
        <v>0</v>
      </c>
      <c r="E3525" s="65">
        <f>DATE(設定・集計!$B$2,INT(A3525/100),A3525-INT(A3525/100)*100)</f>
        <v>43799</v>
      </c>
      <c r="F3525" t="str">
        <f t="shared" si="110"/>
        <v/>
      </c>
      <c r="G3525" t="str">
        <f t="shared" si="109"/>
        <v/>
      </c>
    </row>
    <row r="3526" spans="1:7">
      <c r="A3526" s="57">
        <f>INDEX('6月'!$A$1:$E$301,ROW()-$B$20+2,1)</f>
        <v>0</v>
      </c>
      <c r="B3526" s="55" t="str">
        <f>INDEX('6月'!$A$1:$E$301,ROW()-$B$20+2,2)&amp;IF(INDEX('6月'!$A$1:$E$301,ROW()-$B$20+2,3)="","","／"&amp;INDEX('6月'!$A$1:$E$301,ROW()-$B$20+2,3))</f>
        <v/>
      </c>
      <c r="C3526" s="57">
        <f>INDEX('6月'!$A$1:$E$301,ROW()-$B$20+2,4)</f>
        <v>0</v>
      </c>
      <c r="D3526" s="64">
        <f>INDEX('6月'!$A$1:$E$301,ROW()-$B$20+2,5)</f>
        <v>0</v>
      </c>
      <c r="E3526" s="65">
        <f>DATE(設定・集計!$B$2,INT(A3526/100),A3526-INT(A3526/100)*100)</f>
        <v>43799</v>
      </c>
      <c r="F3526" t="str">
        <f t="shared" si="110"/>
        <v/>
      </c>
      <c r="G3526" t="str">
        <f t="shared" si="109"/>
        <v/>
      </c>
    </row>
    <row r="3527" spans="1:7">
      <c r="A3527" s="57">
        <f>INDEX('6月'!$A$1:$E$301,ROW()-$B$20+2,1)</f>
        <v>0</v>
      </c>
      <c r="B3527" s="55" t="str">
        <f>INDEX('6月'!$A$1:$E$301,ROW()-$B$20+2,2)&amp;IF(INDEX('6月'!$A$1:$E$301,ROW()-$B$20+2,3)="","","／"&amp;INDEX('6月'!$A$1:$E$301,ROW()-$B$20+2,3))</f>
        <v/>
      </c>
      <c r="C3527" s="57">
        <f>INDEX('6月'!$A$1:$E$301,ROW()-$B$20+2,4)</f>
        <v>0</v>
      </c>
      <c r="D3527" s="64">
        <f>INDEX('6月'!$A$1:$E$301,ROW()-$B$20+2,5)</f>
        <v>0</v>
      </c>
      <c r="E3527" s="65">
        <f>DATE(設定・集計!$B$2,INT(A3527/100),A3527-INT(A3527/100)*100)</f>
        <v>43799</v>
      </c>
      <c r="F3527" t="str">
        <f t="shared" si="110"/>
        <v/>
      </c>
      <c r="G3527" t="str">
        <f t="shared" si="109"/>
        <v/>
      </c>
    </row>
    <row r="3528" spans="1:7">
      <c r="A3528" s="57">
        <f>INDEX('6月'!$A$1:$E$301,ROW()-$B$20+2,1)</f>
        <v>0</v>
      </c>
      <c r="B3528" s="55" t="str">
        <f>INDEX('6月'!$A$1:$E$301,ROW()-$B$20+2,2)&amp;IF(INDEX('6月'!$A$1:$E$301,ROW()-$B$20+2,3)="","","／"&amp;INDEX('6月'!$A$1:$E$301,ROW()-$B$20+2,3))</f>
        <v/>
      </c>
      <c r="C3528" s="57">
        <f>INDEX('6月'!$A$1:$E$301,ROW()-$B$20+2,4)</f>
        <v>0</v>
      </c>
      <c r="D3528" s="64">
        <f>INDEX('6月'!$A$1:$E$301,ROW()-$B$20+2,5)</f>
        <v>0</v>
      </c>
      <c r="E3528" s="65">
        <f>DATE(設定・集計!$B$2,INT(A3528/100),A3528-INT(A3528/100)*100)</f>
        <v>43799</v>
      </c>
      <c r="F3528" t="str">
        <f t="shared" si="110"/>
        <v/>
      </c>
      <c r="G3528" t="str">
        <f t="shared" si="109"/>
        <v/>
      </c>
    </row>
    <row r="3529" spans="1:7">
      <c r="A3529" s="57">
        <f>INDEX('6月'!$A$1:$E$301,ROW()-$B$20+2,1)</f>
        <v>0</v>
      </c>
      <c r="B3529" s="55" t="str">
        <f>INDEX('6月'!$A$1:$E$301,ROW()-$B$20+2,2)&amp;IF(INDEX('6月'!$A$1:$E$301,ROW()-$B$20+2,3)="","","／"&amp;INDEX('6月'!$A$1:$E$301,ROW()-$B$20+2,3))</f>
        <v/>
      </c>
      <c r="C3529" s="57">
        <f>INDEX('6月'!$A$1:$E$301,ROW()-$B$20+2,4)</f>
        <v>0</v>
      </c>
      <c r="D3529" s="64">
        <f>INDEX('6月'!$A$1:$E$301,ROW()-$B$20+2,5)</f>
        <v>0</v>
      </c>
      <c r="E3529" s="65">
        <f>DATE(設定・集計!$B$2,INT(A3529/100),A3529-INT(A3529/100)*100)</f>
        <v>43799</v>
      </c>
      <c r="F3529" t="str">
        <f t="shared" si="110"/>
        <v/>
      </c>
      <c r="G3529" t="str">
        <f t="shared" si="109"/>
        <v/>
      </c>
    </row>
    <row r="3530" spans="1:7">
      <c r="A3530" s="57">
        <f>INDEX('6月'!$A$1:$E$301,ROW()-$B$20+2,1)</f>
        <v>0</v>
      </c>
      <c r="B3530" s="55" t="str">
        <f>INDEX('6月'!$A$1:$E$301,ROW()-$B$20+2,2)&amp;IF(INDEX('6月'!$A$1:$E$301,ROW()-$B$20+2,3)="","","／"&amp;INDEX('6月'!$A$1:$E$301,ROW()-$B$20+2,3))</f>
        <v/>
      </c>
      <c r="C3530" s="57">
        <f>INDEX('6月'!$A$1:$E$301,ROW()-$B$20+2,4)</f>
        <v>0</v>
      </c>
      <c r="D3530" s="64">
        <f>INDEX('6月'!$A$1:$E$301,ROW()-$B$20+2,5)</f>
        <v>0</v>
      </c>
      <c r="E3530" s="65">
        <f>DATE(設定・集計!$B$2,INT(A3530/100),A3530-INT(A3530/100)*100)</f>
        <v>43799</v>
      </c>
      <c r="F3530" t="str">
        <f t="shared" si="110"/>
        <v/>
      </c>
      <c r="G3530" t="str">
        <f t="shared" si="109"/>
        <v/>
      </c>
    </row>
    <row r="3531" spans="1:7">
      <c r="A3531" s="57">
        <f>INDEX('6月'!$A$1:$E$301,ROW()-$B$20+2,1)</f>
        <v>0</v>
      </c>
      <c r="B3531" s="55" t="str">
        <f>INDEX('6月'!$A$1:$E$301,ROW()-$B$20+2,2)&amp;IF(INDEX('6月'!$A$1:$E$301,ROW()-$B$20+2,3)="","","／"&amp;INDEX('6月'!$A$1:$E$301,ROW()-$B$20+2,3))</f>
        <v/>
      </c>
      <c r="C3531" s="57">
        <f>INDEX('6月'!$A$1:$E$301,ROW()-$B$20+2,4)</f>
        <v>0</v>
      </c>
      <c r="D3531" s="64">
        <f>INDEX('6月'!$A$1:$E$301,ROW()-$B$20+2,5)</f>
        <v>0</v>
      </c>
      <c r="E3531" s="65">
        <f>DATE(設定・集計!$B$2,INT(A3531/100),A3531-INT(A3531/100)*100)</f>
        <v>43799</v>
      </c>
      <c r="F3531" t="str">
        <f t="shared" si="110"/>
        <v/>
      </c>
      <c r="G3531" t="str">
        <f t="shared" si="109"/>
        <v/>
      </c>
    </row>
    <row r="3532" spans="1:7">
      <c r="A3532" s="57">
        <f>INDEX('6月'!$A$1:$E$301,ROW()-$B$20+2,1)</f>
        <v>0</v>
      </c>
      <c r="B3532" s="55" t="str">
        <f>INDEX('6月'!$A$1:$E$301,ROW()-$B$20+2,2)&amp;IF(INDEX('6月'!$A$1:$E$301,ROW()-$B$20+2,3)="","","／"&amp;INDEX('6月'!$A$1:$E$301,ROW()-$B$20+2,3))</f>
        <v/>
      </c>
      <c r="C3532" s="57">
        <f>INDEX('6月'!$A$1:$E$301,ROW()-$B$20+2,4)</f>
        <v>0</v>
      </c>
      <c r="D3532" s="64">
        <f>INDEX('6月'!$A$1:$E$301,ROW()-$B$20+2,5)</f>
        <v>0</v>
      </c>
      <c r="E3532" s="65">
        <f>DATE(設定・集計!$B$2,INT(A3532/100),A3532-INT(A3532/100)*100)</f>
        <v>43799</v>
      </c>
      <c r="F3532" t="str">
        <f t="shared" si="110"/>
        <v/>
      </c>
      <c r="G3532" t="str">
        <f t="shared" si="109"/>
        <v/>
      </c>
    </row>
    <row r="3533" spans="1:7">
      <c r="A3533" s="57">
        <f>INDEX('6月'!$A$1:$E$301,ROW()-$B$20+2,1)</f>
        <v>0</v>
      </c>
      <c r="B3533" s="55" t="str">
        <f>INDEX('6月'!$A$1:$E$301,ROW()-$B$20+2,2)&amp;IF(INDEX('6月'!$A$1:$E$301,ROW()-$B$20+2,3)="","","／"&amp;INDEX('6月'!$A$1:$E$301,ROW()-$B$20+2,3))</f>
        <v/>
      </c>
      <c r="C3533" s="57">
        <f>INDEX('6月'!$A$1:$E$301,ROW()-$B$20+2,4)</f>
        <v>0</v>
      </c>
      <c r="D3533" s="64">
        <f>INDEX('6月'!$A$1:$E$301,ROW()-$B$20+2,5)</f>
        <v>0</v>
      </c>
      <c r="E3533" s="65">
        <f>DATE(設定・集計!$B$2,INT(A3533/100),A3533-INT(A3533/100)*100)</f>
        <v>43799</v>
      </c>
      <c r="F3533" t="str">
        <f t="shared" si="110"/>
        <v/>
      </c>
      <c r="G3533" t="str">
        <f t="shared" si="109"/>
        <v/>
      </c>
    </row>
    <row r="3534" spans="1:7">
      <c r="A3534" s="57">
        <f>INDEX('6月'!$A$1:$E$301,ROW()-$B$20+2,1)</f>
        <v>0</v>
      </c>
      <c r="B3534" s="55" t="str">
        <f>INDEX('6月'!$A$1:$E$301,ROW()-$B$20+2,2)&amp;IF(INDEX('6月'!$A$1:$E$301,ROW()-$B$20+2,3)="","","／"&amp;INDEX('6月'!$A$1:$E$301,ROW()-$B$20+2,3))</f>
        <v/>
      </c>
      <c r="C3534" s="57">
        <f>INDEX('6月'!$A$1:$E$301,ROW()-$B$20+2,4)</f>
        <v>0</v>
      </c>
      <c r="D3534" s="64">
        <f>INDEX('6月'!$A$1:$E$301,ROW()-$B$20+2,5)</f>
        <v>0</v>
      </c>
      <c r="E3534" s="65">
        <f>DATE(設定・集計!$B$2,INT(A3534/100),A3534-INT(A3534/100)*100)</f>
        <v>43799</v>
      </c>
      <c r="F3534" t="str">
        <f t="shared" si="110"/>
        <v/>
      </c>
      <c r="G3534" t="str">
        <f t="shared" si="109"/>
        <v/>
      </c>
    </row>
    <row r="3535" spans="1:7">
      <c r="A3535" s="57">
        <f>INDEX('6月'!$A$1:$E$301,ROW()-$B$20+2,1)</f>
        <v>0</v>
      </c>
      <c r="B3535" s="55" t="str">
        <f>INDEX('6月'!$A$1:$E$301,ROW()-$B$20+2,2)&amp;IF(INDEX('6月'!$A$1:$E$301,ROW()-$B$20+2,3)="","","／"&amp;INDEX('6月'!$A$1:$E$301,ROW()-$B$20+2,3))</f>
        <v/>
      </c>
      <c r="C3535" s="57">
        <f>INDEX('6月'!$A$1:$E$301,ROW()-$B$20+2,4)</f>
        <v>0</v>
      </c>
      <c r="D3535" s="64">
        <f>INDEX('6月'!$A$1:$E$301,ROW()-$B$20+2,5)</f>
        <v>0</v>
      </c>
      <c r="E3535" s="65">
        <f>DATE(設定・集計!$B$2,INT(A3535/100),A3535-INT(A3535/100)*100)</f>
        <v>43799</v>
      </c>
      <c r="F3535" t="str">
        <f t="shared" si="110"/>
        <v/>
      </c>
      <c r="G3535" t="str">
        <f t="shared" si="109"/>
        <v/>
      </c>
    </row>
    <row r="3536" spans="1:7">
      <c r="A3536" s="57">
        <f>INDEX('6月'!$A$1:$E$301,ROW()-$B$20+2,1)</f>
        <v>0</v>
      </c>
      <c r="B3536" s="55" t="str">
        <f>INDEX('6月'!$A$1:$E$301,ROW()-$B$20+2,2)&amp;IF(INDEX('6月'!$A$1:$E$301,ROW()-$B$20+2,3)="","","／"&amp;INDEX('6月'!$A$1:$E$301,ROW()-$B$20+2,3))</f>
        <v/>
      </c>
      <c r="C3536" s="57">
        <f>INDEX('6月'!$A$1:$E$301,ROW()-$B$20+2,4)</f>
        <v>0</v>
      </c>
      <c r="D3536" s="64">
        <f>INDEX('6月'!$A$1:$E$301,ROW()-$B$20+2,5)</f>
        <v>0</v>
      </c>
      <c r="E3536" s="65">
        <f>DATE(設定・集計!$B$2,INT(A3536/100),A3536-INT(A3536/100)*100)</f>
        <v>43799</v>
      </c>
      <c r="F3536" t="str">
        <f t="shared" si="110"/>
        <v/>
      </c>
      <c r="G3536" t="str">
        <f t="shared" si="109"/>
        <v/>
      </c>
    </row>
    <row r="3537" spans="1:7">
      <c r="A3537" s="57">
        <f>INDEX('6月'!$A$1:$E$301,ROW()-$B$20+2,1)</f>
        <v>0</v>
      </c>
      <c r="B3537" s="55" t="str">
        <f>INDEX('6月'!$A$1:$E$301,ROW()-$B$20+2,2)&amp;IF(INDEX('6月'!$A$1:$E$301,ROW()-$B$20+2,3)="","","／"&amp;INDEX('6月'!$A$1:$E$301,ROW()-$B$20+2,3))</f>
        <v/>
      </c>
      <c r="C3537" s="57">
        <f>INDEX('6月'!$A$1:$E$301,ROW()-$B$20+2,4)</f>
        <v>0</v>
      </c>
      <c r="D3537" s="64">
        <f>INDEX('6月'!$A$1:$E$301,ROW()-$B$20+2,5)</f>
        <v>0</v>
      </c>
      <c r="E3537" s="65">
        <f>DATE(設定・集計!$B$2,INT(A3537/100),A3537-INT(A3537/100)*100)</f>
        <v>43799</v>
      </c>
      <c r="F3537" t="str">
        <f t="shared" si="110"/>
        <v/>
      </c>
      <c r="G3537" t="str">
        <f t="shared" si="109"/>
        <v/>
      </c>
    </row>
    <row r="3538" spans="1:7">
      <c r="A3538" s="57">
        <f>INDEX('6月'!$A$1:$E$301,ROW()-$B$20+2,1)</f>
        <v>0</v>
      </c>
      <c r="B3538" s="55" t="str">
        <f>INDEX('6月'!$A$1:$E$301,ROW()-$B$20+2,2)&amp;IF(INDEX('6月'!$A$1:$E$301,ROW()-$B$20+2,3)="","","／"&amp;INDEX('6月'!$A$1:$E$301,ROW()-$B$20+2,3))</f>
        <v/>
      </c>
      <c r="C3538" s="57">
        <f>INDEX('6月'!$A$1:$E$301,ROW()-$B$20+2,4)</f>
        <v>0</v>
      </c>
      <c r="D3538" s="64">
        <f>INDEX('6月'!$A$1:$E$301,ROW()-$B$20+2,5)</f>
        <v>0</v>
      </c>
      <c r="E3538" s="65">
        <f>DATE(設定・集計!$B$2,INT(A3538/100),A3538-INT(A3538/100)*100)</f>
        <v>43799</v>
      </c>
      <c r="F3538" t="str">
        <f t="shared" si="110"/>
        <v/>
      </c>
      <c r="G3538" t="str">
        <f t="shared" si="109"/>
        <v/>
      </c>
    </row>
    <row r="3539" spans="1:7">
      <c r="A3539" s="57">
        <f>INDEX('6月'!$A$1:$E$301,ROW()-$B$20+2,1)</f>
        <v>0</v>
      </c>
      <c r="B3539" s="55" t="str">
        <f>INDEX('6月'!$A$1:$E$301,ROW()-$B$20+2,2)&amp;IF(INDEX('6月'!$A$1:$E$301,ROW()-$B$20+2,3)="","","／"&amp;INDEX('6月'!$A$1:$E$301,ROW()-$B$20+2,3))</f>
        <v/>
      </c>
      <c r="C3539" s="57">
        <f>INDEX('6月'!$A$1:$E$301,ROW()-$B$20+2,4)</f>
        <v>0</v>
      </c>
      <c r="D3539" s="64">
        <f>INDEX('6月'!$A$1:$E$301,ROW()-$B$20+2,5)</f>
        <v>0</v>
      </c>
      <c r="E3539" s="65">
        <f>DATE(設定・集計!$B$2,INT(A3539/100),A3539-INT(A3539/100)*100)</f>
        <v>43799</v>
      </c>
      <c r="F3539" t="str">
        <f t="shared" si="110"/>
        <v/>
      </c>
      <c r="G3539" t="str">
        <f t="shared" si="109"/>
        <v/>
      </c>
    </row>
    <row r="3540" spans="1:7">
      <c r="A3540" s="57">
        <f>INDEX('6月'!$A$1:$E$301,ROW()-$B$20+2,1)</f>
        <v>0</v>
      </c>
      <c r="B3540" s="55" t="str">
        <f>INDEX('6月'!$A$1:$E$301,ROW()-$B$20+2,2)&amp;IF(INDEX('6月'!$A$1:$E$301,ROW()-$B$20+2,3)="","","／"&amp;INDEX('6月'!$A$1:$E$301,ROW()-$B$20+2,3))</f>
        <v/>
      </c>
      <c r="C3540" s="57">
        <f>INDEX('6月'!$A$1:$E$301,ROW()-$B$20+2,4)</f>
        <v>0</v>
      </c>
      <c r="D3540" s="64">
        <f>INDEX('6月'!$A$1:$E$301,ROW()-$B$20+2,5)</f>
        <v>0</v>
      </c>
      <c r="E3540" s="65">
        <f>DATE(設定・集計!$B$2,INT(A3540/100),A3540-INT(A3540/100)*100)</f>
        <v>43799</v>
      </c>
      <c r="F3540" t="str">
        <f t="shared" si="110"/>
        <v/>
      </c>
      <c r="G3540" t="str">
        <f t="shared" si="109"/>
        <v/>
      </c>
    </row>
    <row r="3541" spans="1:7">
      <c r="A3541" s="57">
        <f>INDEX('6月'!$A$1:$E$301,ROW()-$B$20+2,1)</f>
        <v>0</v>
      </c>
      <c r="B3541" s="55" t="str">
        <f>INDEX('6月'!$A$1:$E$301,ROW()-$B$20+2,2)&amp;IF(INDEX('6月'!$A$1:$E$301,ROW()-$B$20+2,3)="","","／"&amp;INDEX('6月'!$A$1:$E$301,ROW()-$B$20+2,3))</f>
        <v/>
      </c>
      <c r="C3541" s="57">
        <f>INDEX('6月'!$A$1:$E$301,ROW()-$B$20+2,4)</f>
        <v>0</v>
      </c>
      <c r="D3541" s="64">
        <f>INDEX('6月'!$A$1:$E$301,ROW()-$B$20+2,5)</f>
        <v>0</v>
      </c>
      <c r="E3541" s="65">
        <f>DATE(設定・集計!$B$2,INT(A3541/100),A3541-INT(A3541/100)*100)</f>
        <v>43799</v>
      </c>
      <c r="F3541" t="str">
        <f t="shared" si="110"/>
        <v/>
      </c>
      <c r="G3541" t="str">
        <f t="shared" si="109"/>
        <v/>
      </c>
    </row>
    <row r="3542" spans="1:7">
      <c r="A3542" s="57">
        <f>INDEX('6月'!$A$1:$E$301,ROW()-$B$20+2,1)</f>
        <v>0</v>
      </c>
      <c r="B3542" s="55" t="str">
        <f>INDEX('6月'!$A$1:$E$301,ROW()-$B$20+2,2)&amp;IF(INDEX('6月'!$A$1:$E$301,ROW()-$B$20+2,3)="","","／"&amp;INDEX('6月'!$A$1:$E$301,ROW()-$B$20+2,3))</f>
        <v/>
      </c>
      <c r="C3542" s="57">
        <f>INDEX('6月'!$A$1:$E$301,ROW()-$B$20+2,4)</f>
        <v>0</v>
      </c>
      <c r="D3542" s="64">
        <f>INDEX('6月'!$A$1:$E$301,ROW()-$B$20+2,5)</f>
        <v>0</v>
      </c>
      <c r="E3542" s="65">
        <f>DATE(設定・集計!$B$2,INT(A3542/100),A3542-INT(A3542/100)*100)</f>
        <v>43799</v>
      </c>
      <c r="F3542" t="str">
        <f t="shared" si="110"/>
        <v/>
      </c>
      <c r="G3542" t="str">
        <f t="shared" si="109"/>
        <v/>
      </c>
    </row>
    <row r="3543" spans="1:7">
      <c r="A3543" s="57">
        <f>INDEX('6月'!$A$1:$E$301,ROW()-$B$20+2,1)</f>
        <v>0</v>
      </c>
      <c r="B3543" s="55" t="str">
        <f>INDEX('6月'!$A$1:$E$301,ROW()-$B$20+2,2)&amp;IF(INDEX('6月'!$A$1:$E$301,ROW()-$B$20+2,3)="","","／"&amp;INDEX('6月'!$A$1:$E$301,ROW()-$B$20+2,3))</f>
        <v/>
      </c>
      <c r="C3543" s="57">
        <f>INDEX('6月'!$A$1:$E$301,ROW()-$B$20+2,4)</f>
        <v>0</v>
      </c>
      <c r="D3543" s="64">
        <f>INDEX('6月'!$A$1:$E$301,ROW()-$B$20+2,5)</f>
        <v>0</v>
      </c>
      <c r="E3543" s="65">
        <f>DATE(設定・集計!$B$2,INT(A3543/100),A3543-INT(A3543/100)*100)</f>
        <v>43799</v>
      </c>
      <c r="F3543" t="str">
        <f t="shared" si="110"/>
        <v/>
      </c>
      <c r="G3543" t="str">
        <f t="shared" si="109"/>
        <v/>
      </c>
    </row>
    <row r="3544" spans="1:7">
      <c r="A3544" s="57">
        <f>INDEX('6月'!$A$1:$E$301,ROW()-$B$20+2,1)</f>
        <v>0</v>
      </c>
      <c r="B3544" s="55" t="str">
        <f>INDEX('6月'!$A$1:$E$301,ROW()-$B$20+2,2)&amp;IF(INDEX('6月'!$A$1:$E$301,ROW()-$B$20+2,3)="","","／"&amp;INDEX('6月'!$A$1:$E$301,ROW()-$B$20+2,3))</f>
        <v/>
      </c>
      <c r="C3544" s="57">
        <f>INDEX('6月'!$A$1:$E$301,ROW()-$B$20+2,4)</f>
        <v>0</v>
      </c>
      <c r="D3544" s="64">
        <f>INDEX('6月'!$A$1:$E$301,ROW()-$B$20+2,5)</f>
        <v>0</v>
      </c>
      <c r="E3544" s="65">
        <f>DATE(設定・集計!$B$2,INT(A3544/100),A3544-INT(A3544/100)*100)</f>
        <v>43799</v>
      </c>
      <c r="F3544" t="str">
        <f t="shared" si="110"/>
        <v/>
      </c>
      <c r="G3544" t="str">
        <f t="shared" si="109"/>
        <v/>
      </c>
    </row>
    <row r="3545" spans="1:7">
      <c r="A3545" s="57">
        <f>INDEX('6月'!$A$1:$E$301,ROW()-$B$20+2,1)</f>
        <v>0</v>
      </c>
      <c r="B3545" s="55" t="str">
        <f>INDEX('6月'!$A$1:$E$301,ROW()-$B$20+2,2)&amp;IF(INDEX('6月'!$A$1:$E$301,ROW()-$B$20+2,3)="","","／"&amp;INDEX('6月'!$A$1:$E$301,ROW()-$B$20+2,3))</f>
        <v/>
      </c>
      <c r="C3545" s="57">
        <f>INDEX('6月'!$A$1:$E$301,ROW()-$B$20+2,4)</f>
        <v>0</v>
      </c>
      <c r="D3545" s="64">
        <f>INDEX('6月'!$A$1:$E$301,ROW()-$B$20+2,5)</f>
        <v>0</v>
      </c>
      <c r="E3545" s="65">
        <f>DATE(設定・集計!$B$2,INT(A3545/100),A3545-INT(A3545/100)*100)</f>
        <v>43799</v>
      </c>
      <c r="F3545" t="str">
        <f t="shared" si="110"/>
        <v/>
      </c>
      <c r="G3545" t="str">
        <f t="shared" si="109"/>
        <v/>
      </c>
    </row>
    <row r="3546" spans="1:7">
      <c r="A3546" s="57">
        <f>INDEX('6月'!$A$1:$E$301,ROW()-$B$20+2,1)</f>
        <v>0</v>
      </c>
      <c r="B3546" s="55" t="str">
        <f>INDEX('6月'!$A$1:$E$301,ROW()-$B$20+2,2)&amp;IF(INDEX('6月'!$A$1:$E$301,ROW()-$B$20+2,3)="","","／"&amp;INDEX('6月'!$A$1:$E$301,ROW()-$B$20+2,3))</f>
        <v/>
      </c>
      <c r="C3546" s="57">
        <f>INDEX('6月'!$A$1:$E$301,ROW()-$B$20+2,4)</f>
        <v>0</v>
      </c>
      <c r="D3546" s="64">
        <f>INDEX('6月'!$A$1:$E$301,ROW()-$B$20+2,5)</f>
        <v>0</v>
      </c>
      <c r="E3546" s="65">
        <f>DATE(設定・集計!$B$2,INT(A3546/100),A3546-INT(A3546/100)*100)</f>
        <v>43799</v>
      </c>
      <c r="F3546" t="str">
        <f t="shared" si="110"/>
        <v/>
      </c>
      <c r="G3546" t="str">
        <f t="shared" si="109"/>
        <v/>
      </c>
    </row>
    <row r="3547" spans="1:7">
      <c r="A3547" s="57">
        <f>INDEX('6月'!$A$1:$E$301,ROW()-$B$20+2,1)</f>
        <v>0</v>
      </c>
      <c r="B3547" s="55" t="str">
        <f>INDEX('6月'!$A$1:$E$301,ROW()-$B$20+2,2)&amp;IF(INDEX('6月'!$A$1:$E$301,ROW()-$B$20+2,3)="","","／"&amp;INDEX('6月'!$A$1:$E$301,ROW()-$B$20+2,3))</f>
        <v/>
      </c>
      <c r="C3547" s="57">
        <f>INDEX('6月'!$A$1:$E$301,ROW()-$B$20+2,4)</f>
        <v>0</v>
      </c>
      <c r="D3547" s="64">
        <f>INDEX('6月'!$A$1:$E$301,ROW()-$B$20+2,5)</f>
        <v>0</v>
      </c>
      <c r="E3547" s="65">
        <f>DATE(設定・集計!$B$2,INT(A3547/100),A3547-INT(A3547/100)*100)</f>
        <v>43799</v>
      </c>
      <c r="F3547" t="str">
        <f t="shared" si="110"/>
        <v/>
      </c>
      <c r="G3547" t="str">
        <f t="shared" si="109"/>
        <v/>
      </c>
    </row>
    <row r="3548" spans="1:7">
      <c r="A3548" s="66"/>
      <c r="B3548" s="67"/>
      <c r="C3548" s="66"/>
      <c r="D3548" s="68"/>
      <c r="E3548" s="65">
        <f>DATE(設定・集計!$B$2,INT(A3548/100),A3548-INT(A3548/100)*100)</f>
        <v>43799</v>
      </c>
      <c r="F3548" t="str">
        <f t="shared" si="110"/>
        <v/>
      </c>
      <c r="G3548" t="str">
        <f t="shared" si="109"/>
        <v/>
      </c>
    </row>
    <row r="3549" spans="1:7">
      <c r="A3549" s="57">
        <f>INDEX('7月'!$A$1:$E$301,ROW()-$B$23+2,1)</f>
        <v>0</v>
      </c>
      <c r="B3549" s="55" t="str">
        <f>INDEX('7月'!$A$1:$E$301,ROW()-$B$23+2,2)&amp;IF(INDEX('7月'!$A$1:$E$301,ROW()-$B$23+2,3)="","","／"&amp;INDEX('7月'!$A$1:$E$301,ROW()-$B$23+2,3))</f>
        <v/>
      </c>
      <c r="C3549" s="57">
        <f>INDEX('7月'!$A$1:$E$301,ROW()-$B$23+2,4)</f>
        <v>0</v>
      </c>
      <c r="D3549" s="64">
        <f>INDEX('7月'!$A$1:$E$301,ROW()-$B$23+2,5)</f>
        <v>0</v>
      </c>
      <c r="E3549" s="65">
        <f>DATE(設定・集計!$B$2,INT(A3549/100),A3549-INT(A3549/100)*100)</f>
        <v>43799</v>
      </c>
      <c r="F3549" t="str">
        <f t="shared" si="110"/>
        <v/>
      </c>
      <c r="G3549" t="str">
        <f t="shared" si="109"/>
        <v/>
      </c>
    </row>
    <row r="3550" spans="1:7">
      <c r="A3550" s="57">
        <f>INDEX('7月'!$A$1:$E$301,ROW()-$B$23+2,1)</f>
        <v>0</v>
      </c>
      <c r="B3550" s="55" t="str">
        <f>INDEX('7月'!$A$1:$E$301,ROW()-$B$23+2,2)&amp;IF(INDEX('7月'!$A$1:$E$301,ROW()-$B$23+2,3)="","","／"&amp;INDEX('7月'!$A$1:$E$301,ROW()-$B$23+2,3))</f>
        <v/>
      </c>
      <c r="C3550" s="57">
        <f>INDEX('7月'!$A$1:$E$301,ROW()-$B$23+2,4)</f>
        <v>0</v>
      </c>
      <c r="D3550" s="64">
        <f>INDEX('7月'!$A$1:$E$301,ROW()-$B$23+2,5)</f>
        <v>0</v>
      </c>
      <c r="E3550" s="65">
        <f>DATE(設定・集計!$B$2,INT(A3550/100),A3550-INT(A3550/100)*100)</f>
        <v>43799</v>
      </c>
      <c r="F3550" t="str">
        <f t="shared" si="110"/>
        <v/>
      </c>
      <c r="G3550" t="str">
        <f t="shared" si="109"/>
        <v/>
      </c>
    </row>
    <row r="3551" spans="1:7">
      <c r="A3551" s="57">
        <f>INDEX('7月'!$A$1:$E$301,ROW()-$B$23+2,1)</f>
        <v>0</v>
      </c>
      <c r="B3551" s="55" t="str">
        <f>INDEX('7月'!$A$1:$E$301,ROW()-$B$23+2,2)&amp;IF(INDEX('7月'!$A$1:$E$301,ROW()-$B$23+2,3)="","","／"&amp;INDEX('7月'!$A$1:$E$301,ROW()-$B$23+2,3))</f>
        <v/>
      </c>
      <c r="C3551" s="57">
        <f>INDEX('7月'!$A$1:$E$301,ROW()-$B$23+2,4)</f>
        <v>0</v>
      </c>
      <c r="D3551" s="64">
        <f>INDEX('7月'!$A$1:$E$301,ROW()-$B$23+2,5)</f>
        <v>0</v>
      </c>
      <c r="E3551" s="65">
        <f>DATE(設定・集計!$B$2,INT(A3551/100),A3551-INT(A3551/100)*100)</f>
        <v>43799</v>
      </c>
      <c r="F3551" t="str">
        <f t="shared" si="110"/>
        <v/>
      </c>
      <c r="G3551" t="str">
        <f t="shared" si="109"/>
        <v/>
      </c>
    </row>
    <row r="3552" spans="1:7">
      <c r="A3552" s="57">
        <f>INDEX('7月'!$A$1:$E$301,ROW()-$B$23+2,1)</f>
        <v>0</v>
      </c>
      <c r="B3552" s="55" t="str">
        <f>INDEX('7月'!$A$1:$E$301,ROW()-$B$23+2,2)&amp;IF(INDEX('7月'!$A$1:$E$301,ROW()-$B$23+2,3)="","","／"&amp;INDEX('7月'!$A$1:$E$301,ROW()-$B$23+2,3))</f>
        <v/>
      </c>
      <c r="C3552" s="57">
        <f>INDEX('7月'!$A$1:$E$301,ROW()-$B$23+2,4)</f>
        <v>0</v>
      </c>
      <c r="D3552" s="64">
        <f>INDEX('7月'!$A$1:$E$301,ROW()-$B$23+2,5)</f>
        <v>0</v>
      </c>
      <c r="E3552" s="65">
        <f>DATE(設定・集計!$B$2,INT(A3552/100),A3552-INT(A3552/100)*100)</f>
        <v>43799</v>
      </c>
      <c r="F3552" t="str">
        <f t="shared" si="110"/>
        <v/>
      </c>
      <c r="G3552" t="str">
        <f t="shared" si="109"/>
        <v/>
      </c>
    </row>
    <row r="3553" spans="1:7">
      <c r="A3553" s="57">
        <f>INDEX('7月'!$A$1:$E$301,ROW()-$B$23+2,1)</f>
        <v>0</v>
      </c>
      <c r="B3553" s="55" t="str">
        <f>INDEX('7月'!$A$1:$E$301,ROW()-$B$23+2,2)&amp;IF(INDEX('7月'!$A$1:$E$301,ROW()-$B$23+2,3)="","","／"&amp;INDEX('7月'!$A$1:$E$301,ROW()-$B$23+2,3))</f>
        <v/>
      </c>
      <c r="C3553" s="57">
        <f>INDEX('7月'!$A$1:$E$301,ROW()-$B$23+2,4)</f>
        <v>0</v>
      </c>
      <c r="D3553" s="64">
        <f>INDEX('7月'!$A$1:$E$301,ROW()-$B$23+2,5)</f>
        <v>0</v>
      </c>
      <c r="E3553" s="65">
        <f>DATE(設定・集計!$B$2,INT(A3553/100),A3553-INT(A3553/100)*100)</f>
        <v>43799</v>
      </c>
      <c r="F3553" t="str">
        <f t="shared" si="110"/>
        <v/>
      </c>
      <c r="G3553" t="str">
        <f t="shared" si="109"/>
        <v/>
      </c>
    </row>
    <row r="3554" spans="1:7">
      <c r="A3554" s="57">
        <f>INDEX('7月'!$A$1:$E$301,ROW()-$B$23+2,1)</f>
        <v>0</v>
      </c>
      <c r="B3554" s="55" t="str">
        <f>INDEX('7月'!$A$1:$E$301,ROW()-$B$23+2,2)&amp;IF(INDEX('7月'!$A$1:$E$301,ROW()-$B$23+2,3)="","","／"&amp;INDEX('7月'!$A$1:$E$301,ROW()-$B$23+2,3))</f>
        <v/>
      </c>
      <c r="C3554" s="57">
        <f>INDEX('7月'!$A$1:$E$301,ROW()-$B$23+2,4)</f>
        <v>0</v>
      </c>
      <c r="D3554" s="64">
        <f>INDEX('7月'!$A$1:$E$301,ROW()-$B$23+2,5)</f>
        <v>0</v>
      </c>
      <c r="E3554" s="65">
        <f>DATE(設定・集計!$B$2,INT(A3554/100),A3554-INT(A3554/100)*100)</f>
        <v>43799</v>
      </c>
      <c r="F3554" t="str">
        <f t="shared" si="110"/>
        <v/>
      </c>
      <c r="G3554" t="str">
        <f t="shared" si="109"/>
        <v/>
      </c>
    </row>
    <row r="3555" spans="1:7">
      <c r="A3555" s="57">
        <f>INDEX('7月'!$A$1:$E$301,ROW()-$B$23+2,1)</f>
        <v>0</v>
      </c>
      <c r="B3555" s="55" t="str">
        <f>INDEX('7月'!$A$1:$E$301,ROW()-$B$23+2,2)&amp;IF(INDEX('7月'!$A$1:$E$301,ROW()-$B$23+2,3)="","","／"&amp;INDEX('7月'!$A$1:$E$301,ROW()-$B$23+2,3))</f>
        <v/>
      </c>
      <c r="C3555" s="57">
        <f>INDEX('7月'!$A$1:$E$301,ROW()-$B$23+2,4)</f>
        <v>0</v>
      </c>
      <c r="D3555" s="64">
        <f>INDEX('7月'!$A$1:$E$301,ROW()-$B$23+2,5)</f>
        <v>0</v>
      </c>
      <c r="E3555" s="65">
        <f>DATE(設定・集計!$B$2,INT(A3555/100),A3555-INT(A3555/100)*100)</f>
        <v>43799</v>
      </c>
      <c r="F3555" t="str">
        <f t="shared" si="110"/>
        <v/>
      </c>
      <c r="G3555" t="str">
        <f t="shared" si="109"/>
        <v/>
      </c>
    </row>
    <row r="3556" spans="1:7">
      <c r="A3556" s="57">
        <f>INDEX('7月'!$A$1:$E$301,ROW()-$B$23+2,1)</f>
        <v>0</v>
      </c>
      <c r="B3556" s="55" t="str">
        <f>INDEX('7月'!$A$1:$E$301,ROW()-$B$23+2,2)&amp;IF(INDEX('7月'!$A$1:$E$301,ROW()-$B$23+2,3)="","","／"&amp;INDEX('7月'!$A$1:$E$301,ROW()-$B$23+2,3))</f>
        <v/>
      </c>
      <c r="C3556" s="57">
        <f>INDEX('7月'!$A$1:$E$301,ROW()-$B$23+2,4)</f>
        <v>0</v>
      </c>
      <c r="D3556" s="64">
        <f>INDEX('7月'!$A$1:$E$301,ROW()-$B$23+2,5)</f>
        <v>0</v>
      </c>
      <c r="E3556" s="65">
        <f>DATE(設定・集計!$B$2,INT(A3556/100),A3556-INT(A3556/100)*100)</f>
        <v>43799</v>
      </c>
      <c r="F3556" t="str">
        <f t="shared" si="110"/>
        <v/>
      </c>
      <c r="G3556" t="str">
        <f t="shared" si="109"/>
        <v/>
      </c>
    </row>
    <row r="3557" spans="1:7">
      <c r="A3557" s="57">
        <f>INDEX('7月'!$A$1:$E$301,ROW()-$B$23+2,1)</f>
        <v>0</v>
      </c>
      <c r="B3557" s="55" t="str">
        <f>INDEX('7月'!$A$1:$E$301,ROW()-$B$23+2,2)&amp;IF(INDEX('7月'!$A$1:$E$301,ROW()-$B$23+2,3)="","","／"&amp;INDEX('7月'!$A$1:$E$301,ROW()-$B$23+2,3))</f>
        <v/>
      </c>
      <c r="C3557" s="57">
        <f>INDEX('7月'!$A$1:$E$301,ROW()-$B$23+2,4)</f>
        <v>0</v>
      </c>
      <c r="D3557" s="64">
        <f>INDEX('7月'!$A$1:$E$301,ROW()-$B$23+2,5)</f>
        <v>0</v>
      </c>
      <c r="E3557" s="65">
        <f>DATE(設定・集計!$B$2,INT(A3557/100),A3557-INT(A3557/100)*100)</f>
        <v>43799</v>
      </c>
      <c r="F3557" t="str">
        <f t="shared" si="110"/>
        <v/>
      </c>
      <c r="G3557" t="str">
        <f t="shared" si="109"/>
        <v/>
      </c>
    </row>
    <row r="3558" spans="1:7">
      <c r="A3558" s="57">
        <f>INDEX('7月'!$A$1:$E$301,ROW()-$B$23+2,1)</f>
        <v>0</v>
      </c>
      <c r="B3558" s="55" t="str">
        <f>INDEX('7月'!$A$1:$E$301,ROW()-$B$23+2,2)&amp;IF(INDEX('7月'!$A$1:$E$301,ROW()-$B$23+2,3)="","","／"&amp;INDEX('7月'!$A$1:$E$301,ROW()-$B$23+2,3))</f>
        <v/>
      </c>
      <c r="C3558" s="57">
        <f>INDEX('7月'!$A$1:$E$301,ROW()-$B$23+2,4)</f>
        <v>0</v>
      </c>
      <c r="D3558" s="64">
        <f>INDEX('7月'!$A$1:$E$301,ROW()-$B$23+2,5)</f>
        <v>0</v>
      </c>
      <c r="E3558" s="65">
        <f>DATE(設定・集計!$B$2,INT(A3558/100),A3558-INT(A3558/100)*100)</f>
        <v>43799</v>
      </c>
      <c r="F3558" t="str">
        <f t="shared" si="110"/>
        <v/>
      </c>
      <c r="G3558" t="str">
        <f t="shared" si="109"/>
        <v/>
      </c>
    </row>
    <row r="3559" spans="1:7">
      <c r="A3559" s="57">
        <f>INDEX('7月'!$A$1:$E$301,ROW()-$B$23+2,1)</f>
        <v>0</v>
      </c>
      <c r="B3559" s="55" t="str">
        <f>INDEX('7月'!$A$1:$E$301,ROW()-$B$23+2,2)&amp;IF(INDEX('7月'!$A$1:$E$301,ROW()-$B$23+2,3)="","","／"&amp;INDEX('7月'!$A$1:$E$301,ROW()-$B$23+2,3))</f>
        <v/>
      </c>
      <c r="C3559" s="57">
        <f>INDEX('7月'!$A$1:$E$301,ROW()-$B$23+2,4)</f>
        <v>0</v>
      </c>
      <c r="D3559" s="64">
        <f>INDEX('7月'!$A$1:$E$301,ROW()-$B$23+2,5)</f>
        <v>0</v>
      </c>
      <c r="E3559" s="65">
        <f>DATE(設定・集計!$B$2,INT(A3559/100),A3559-INT(A3559/100)*100)</f>
        <v>43799</v>
      </c>
      <c r="F3559" t="str">
        <f t="shared" si="110"/>
        <v/>
      </c>
      <c r="G3559" t="str">
        <f t="shared" si="109"/>
        <v/>
      </c>
    </row>
    <row r="3560" spans="1:7">
      <c r="A3560" s="57">
        <f>INDEX('7月'!$A$1:$E$301,ROW()-$B$23+2,1)</f>
        <v>0</v>
      </c>
      <c r="B3560" s="55" t="str">
        <f>INDEX('7月'!$A$1:$E$301,ROW()-$B$23+2,2)&amp;IF(INDEX('7月'!$A$1:$E$301,ROW()-$B$23+2,3)="","","／"&amp;INDEX('7月'!$A$1:$E$301,ROW()-$B$23+2,3))</f>
        <v/>
      </c>
      <c r="C3560" s="57">
        <f>INDEX('7月'!$A$1:$E$301,ROW()-$B$23+2,4)</f>
        <v>0</v>
      </c>
      <c r="D3560" s="64">
        <f>INDEX('7月'!$A$1:$E$301,ROW()-$B$23+2,5)</f>
        <v>0</v>
      </c>
      <c r="E3560" s="65">
        <f>DATE(設定・集計!$B$2,INT(A3560/100),A3560-INT(A3560/100)*100)</f>
        <v>43799</v>
      </c>
      <c r="F3560" t="str">
        <f t="shared" si="110"/>
        <v/>
      </c>
      <c r="G3560" t="str">
        <f t="shared" si="109"/>
        <v/>
      </c>
    </row>
    <row r="3561" spans="1:7">
      <c r="A3561" s="57">
        <f>INDEX('7月'!$A$1:$E$301,ROW()-$B$23+2,1)</f>
        <v>0</v>
      </c>
      <c r="B3561" s="55" t="str">
        <f>INDEX('7月'!$A$1:$E$301,ROW()-$B$23+2,2)&amp;IF(INDEX('7月'!$A$1:$E$301,ROW()-$B$23+2,3)="","","／"&amp;INDEX('7月'!$A$1:$E$301,ROW()-$B$23+2,3))</f>
        <v/>
      </c>
      <c r="C3561" s="57">
        <f>INDEX('7月'!$A$1:$E$301,ROW()-$B$23+2,4)</f>
        <v>0</v>
      </c>
      <c r="D3561" s="64">
        <f>INDEX('7月'!$A$1:$E$301,ROW()-$B$23+2,5)</f>
        <v>0</v>
      </c>
      <c r="E3561" s="65">
        <f>DATE(設定・集計!$B$2,INT(A3561/100),A3561-INT(A3561/100)*100)</f>
        <v>43799</v>
      </c>
      <c r="F3561" t="str">
        <f t="shared" si="110"/>
        <v/>
      </c>
      <c r="G3561" t="str">
        <f t="shared" si="109"/>
        <v/>
      </c>
    </row>
    <row r="3562" spans="1:7">
      <c r="A3562" s="57">
        <f>INDEX('7月'!$A$1:$E$301,ROW()-$B$23+2,1)</f>
        <v>0</v>
      </c>
      <c r="B3562" s="55" t="str">
        <f>INDEX('7月'!$A$1:$E$301,ROW()-$B$23+2,2)&amp;IF(INDEX('7月'!$A$1:$E$301,ROW()-$B$23+2,3)="","","／"&amp;INDEX('7月'!$A$1:$E$301,ROW()-$B$23+2,3))</f>
        <v/>
      </c>
      <c r="C3562" s="57">
        <f>INDEX('7月'!$A$1:$E$301,ROW()-$B$23+2,4)</f>
        <v>0</v>
      </c>
      <c r="D3562" s="64">
        <f>INDEX('7月'!$A$1:$E$301,ROW()-$B$23+2,5)</f>
        <v>0</v>
      </c>
      <c r="E3562" s="65">
        <f>DATE(設定・集計!$B$2,INT(A3562/100),A3562-INT(A3562/100)*100)</f>
        <v>43799</v>
      </c>
      <c r="F3562" t="str">
        <f t="shared" si="110"/>
        <v/>
      </c>
      <c r="G3562" t="str">
        <f t="shared" si="109"/>
        <v/>
      </c>
    </row>
    <row r="3563" spans="1:7">
      <c r="A3563" s="57">
        <f>INDEX('7月'!$A$1:$E$301,ROW()-$B$23+2,1)</f>
        <v>0</v>
      </c>
      <c r="B3563" s="55" t="str">
        <f>INDEX('7月'!$A$1:$E$301,ROW()-$B$23+2,2)&amp;IF(INDEX('7月'!$A$1:$E$301,ROW()-$B$23+2,3)="","","／"&amp;INDEX('7月'!$A$1:$E$301,ROW()-$B$23+2,3))</f>
        <v/>
      </c>
      <c r="C3563" s="57">
        <f>INDEX('7月'!$A$1:$E$301,ROW()-$B$23+2,4)</f>
        <v>0</v>
      </c>
      <c r="D3563" s="64">
        <f>INDEX('7月'!$A$1:$E$301,ROW()-$B$23+2,5)</f>
        <v>0</v>
      </c>
      <c r="E3563" s="65">
        <f>DATE(設定・集計!$B$2,INT(A3563/100),A3563-INT(A3563/100)*100)</f>
        <v>43799</v>
      </c>
      <c r="F3563" t="str">
        <f t="shared" si="110"/>
        <v/>
      </c>
      <c r="G3563" t="str">
        <f t="shared" si="109"/>
        <v/>
      </c>
    </row>
    <row r="3564" spans="1:7">
      <c r="A3564" s="57">
        <f>INDEX('7月'!$A$1:$E$301,ROW()-$B$23+2,1)</f>
        <v>0</v>
      </c>
      <c r="B3564" s="55" t="str">
        <f>INDEX('7月'!$A$1:$E$301,ROW()-$B$23+2,2)&amp;IF(INDEX('7月'!$A$1:$E$301,ROW()-$B$23+2,3)="","","／"&amp;INDEX('7月'!$A$1:$E$301,ROW()-$B$23+2,3))</f>
        <v/>
      </c>
      <c r="C3564" s="57">
        <f>INDEX('7月'!$A$1:$E$301,ROW()-$B$23+2,4)</f>
        <v>0</v>
      </c>
      <c r="D3564" s="64">
        <f>INDEX('7月'!$A$1:$E$301,ROW()-$B$23+2,5)</f>
        <v>0</v>
      </c>
      <c r="E3564" s="65">
        <f>DATE(設定・集計!$B$2,INT(A3564/100),A3564-INT(A3564/100)*100)</f>
        <v>43799</v>
      </c>
      <c r="F3564" t="str">
        <f t="shared" si="110"/>
        <v/>
      </c>
      <c r="G3564" t="str">
        <f t="shared" si="109"/>
        <v/>
      </c>
    </row>
    <row r="3565" spans="1:7">
      <c r="A3565" s="57">
        <f>INDEX('7月'!$A$1:$E$301,ROW()-$B$23+2,1)</f>
        <v>0</v>
      </c>
      <c r="B3565" s="55" t="str">
        <f>INDEX('7月'!$A$1:$E$301,ROW()-$B$23+2,2)&amp;IF(INDEX('7月'!$A$1:$E$301,ROW()-$B$23+2,3)="","","／"&amp;INDEX('7月'!$A$1:$E$301,ROW()-$B$23+2,3))</f>
        <v/>
      </c>
      <c r="C3565" s="57">
        <f>INDEX('7月'!$A$1:$E$301,ROW()-$B$23+2,4)</f>
        <v>0</v>
      </c>
      <c r="D3565" s="64">
        <f>INDEX('7月'!$A$1:$E$301,ROW()-$B$23+2,5)</f>
        <v>0</v>
      </c>
      <c r="E3565" s="65">
        <f>DATE(設定・集計!$B$2,INT(A3565/100),A3565-INT(A3565/100)*100)</f>
        <v>43799</v>
      </c>
      <c r="F3565" t="str">
        <f t="shared" si="110"/>
        <v/>
      </c>
      <c r="G3565" t="str">
        <f t="shared" si="109"/>
        <v/>
      </c>
    </row>
    <row r="3566" spans="1:7">
      <c r="A3566" s="57">
        <f>INDEX('7月'!$A$1:$E$301,ROW()-$B$23+2,1)</f>
        <v>0</v>
      </c>
      <c r="B3566" s="55" t="str">
        <f>INDEX('7月'!$A$1:$E$301,ROW()-$B$23+2,2)&amp;IF(INDEX('7月'!$A$1:$E$301,ROW()-$B$23+2,3)="","","／"&amp;INDEX('7月'!$A$1:$E$301,ROW()-$B$23+2,3))</f>
        <v/>
      </c>
      <c r="C3566" s="57">
        <f>INDEX('7月'!$A$1:$E$301,ROW()-$B$23+2,4)</f>
        <v>0</v>
      </c>
      <c r="D3566" s="64">
        <f>INDEX('7月'!$A$1:$E$301,ROW()-$B$23+2,5)</f>
        <v>0</v>
      </c>
      <c r="E3566" s="65">
        <f>DATE(設定・集計!$B$2,INT(A3566/100),A3566-INT(A3566/100)*100)</f>
        <v>43799</v>
      </c>
      <c r="F3566" t="str">
        <f t="shared" si="110"/>
        <v/>
      </c>
      <c r="G3566" t="str">
        <f t="shared" si="109"/>
        <v/>
      </c>
    </row>
    <row r="3567" spans="1:7">
      <c r="A3567" s="57">
        <f>INDEX('7月'!$A$1:$E$301,ROW()-$B$23+2,1)</f>
        <v>0</v>
      </c>
      <c r="B3567" s="55" t="str">
        <f>INDEX('7月'!$A$1:$E$301,ROW()-$B$23+2,2)&amp;IF(INDEX('7月'!$A$1:$E$301,ROW()-$B$23+2,3)="","","／"&amp;INDEX('7月'!$A$1:$E$301,ROW()-$B$23+2,3))</f>
        <v/>
      </c>
      <c r="C3567" s="57">
        <f>INDEX('7月'!$A$1:$E$301,ROW()-$B$23+2,4)</f>
        <v>0</v>
      </c>
      <c r="D3567" s="64">
        <f>INDEX('7月'!$A$1:$E$301,ROW()-$B$23+2,5)</f>
        <v>0</v>
      </c>
      <c r="E3567" s="65">
        <f>DATE(設定・集計!$B$2,INT(A3567/100),A3567-INT(A3567/100)*100)</f>
        <v>43799</v>
      </c>
      <c r="F3567" t="str">
        <f t="shared" si="110"/>
        <v/>
      </c>
      <c r="G3567" t="str">
        <f t="shared" ref="G3567:G3630" si="111">IF(F3567="","",RANK(F3567,$F$46:$F$6000,1))</f>
        <v/>
      </c>
    </row>
    <row r="3568" spans="1:7">
      <c r="A3568" s="57">
        <f>INDEX('7月'!$A$1:$E$301,ROW()-$B$23+2,1)</f>
        <v>0</v>
      </c>
      <c r="B3568" s="55" t="str">
        <f>INDEX('7月'!$A$1:$E$301,ROW()-$B$23+2,2)&amp;IF(INDEX('7月'!$A$1:$E$301,ROW()-$B$23+2,3)="","","／"&amp;INDEX('7月'!$A$1:$E$301,ROW()-$B$23+2,3))</f>
        <v/>
      </c>
      <c r="C3568" s="57">
        <f>INDEX('7月'!$A$1:$E$301,ROW()-$B$23+2,4)</f>
        <v>0</v>
      </c>
      <c r="D3568" s="64">
        <f>INDEX('7月'!$A$1:$E$301,ROW()-$B$23+2,5)</f>
        <v>0</v>
      </c>
      <c r="E3568" s="65">
        <f>DATE(設定・集計!$B$2,INT(A3568/100),A3568-INT(A3568/100)*100)</f>
        <v>43799</v>
      </c>
      <c r="F3568" t="str">
        <f t="shared" si="110"/>
        <v/>
      </c>
      <c r="G3568" t="str">
        <f t="shared" si="111"/>
        <v/>
      </c>
    </row>
    <row r="3569" spans="1:7">
      <c r="A3569" s="57">
        <f>INDEX('7月'!$A$1:$E$301,ROW()-$B$23+2,1)</f>
        <v>0</v>
      </c>
      <c r="B3569" s="55" t="str">
        <f>INDEX('7月'!$A$1:$E$301,ROW()-$B$23+2,2)&amp;IF(INDEX('7月'!$A$1:$E$301,ROW()-$B$23+2,3)="","","／"&amp;INDEX('7月'!$A$1:$E$301,ROW()-$B$23+2,3))</f>
        <v/>
      </c>
      <c r="C3569" s="57">
        <f>INDEX('7月'!$A$1:$E$301,ROW()-$B$23+2,4)</f>
        <v>0</v>
      </c>
      <c r="D3569" s="64">
        <f>INDEX('7月'!$A$1:$E$301,ROW()-$B$23+2,5)</f>
        <v>0</v>
      </c>
      <c r="E3569" s="65">
        <f>DATE(設定・集計!$B$2,INT(A3569/100),A3569-INT(A3569/100)*100)</f>
        <v>43799</v>
      </c>
      <c r="F3569" t="str">
        <f t="shared" si="110"/>
        <v/>
      </c>
      <c r="G3569" t="str">
        <f t="shared" si="111"/>
        <v/>
      </c>
    </row>
    <row r="3570" spans="1:7">
      <c r="A3570" s="57">
        <f>INDEX('7月'!$A$1:$E$301,ROW()-$B$23+2,1)</f>
        <v>0</v>
      </c>
      <c r="B3570" s="55" t="str">
        <f>INDEX('7月'!$A$1:$E$301,ROW()-$B$23+2,2)&amp;IF(INDEX('7月'!$A$1:$E$301,ROW()-$B$23+2,3)="","","／"&amp;INDEX('7月'!$A$1:$E$301,ROW()-$B$23+2,3))</f>
        <v/>
      </c>
      <c r="C3570" s="57">
        <f>INDEX('7月'!$A$1:$E$301,ROW()-$B$23+2,4)</f>
        <v>0</v>
      </c>
      <c r="D3570" s="64">
        <f>INDEX('7月'!$A$1:$E$301,ROW()-$B$23+2,5)</f>
        <v>0</v>
      </c>
      <c r="E3570" s="65">
        <f>DATE(設定・集計!$B$2,INT(A3570/100),A3570-INT(A3570/100)*100)</f>
        <v>43799</v>
      </c>
      <c r="F3570" t="str">
        <f t="shared" si="110"/>
        <v/>
      </c>
      <c r="G3570" t="str">
        <f t="shared" si="111"/>
        <v/>
      </c>
    </row>
    <row r="3571" spans="1:7">
      <c r="A3571" s="57">
        <f>INDEX('7月'!$A$1:$E$301,ROW()-$B$23+2,1)</f>
        <v>0</v>
      </c>
      <c r="B3571" s="55" t="str">
        <f>INDEX('7月'!$A$1:$E$301,ROW()-$B$23+2,2)&amp;IF(INDEX('7月'!$A$1:$E$301,ROW()-$B$23+2,3)="","","／"&amp;INDEX('7月'!$A$1:$E$301,ROW()-$B$23+2,3))</f>
        <v/>
      </c>
      <c r="C3571" s="57">
        <f>INDEX('7月'!$A$1:$E$301,ROW()-$B$23+2,4)</f>
        <v>0</v>
      </c>
      <c r="D3571" s="64">
        <f>INDEX('7月'!$A$1:$E$301,ROW()-$B$23+2,5)</f>
        <v>0</v>
      </c>
      <c r="E3571" s="65">
        <f>DATE(設定・集計!$B$2,INT(A3571/100),A3571-INT(A3571/100)*100)</f>
        <v>43799</v>
      </c>
      <c r="F3571" t="str">
        <f t="shared" si="110"/>
        <v/>
      </c>
      <c r="G3571" t="str">
        <f t="shared" si="111"/>
        <v/>
      </c>
    </row>
    <row r="3572" spans="1:7">
      <c r="A3572" s="57">
        <f>INDEX('7月'!$A$1:$E$301,ROW()-$B$23+2,1)</f>
        <v>0</v>
      </c>
      <c r="B3572" s="55" t="str">
        <f>INDEX('7月'!$A$1:$E$301,ROW()-$B$23+2,2)&amp;IF(INDEX('7月'!$A$1:$E$301,ROW()-$B$23+2,3)="","","／"&amp;INDEX('7月'!$A$1:$E$301,ROW()-$B$23+2,3))</f>
        <v/>
      </c>
      <c r="C3572" s="57">
        <f>INDEX('7月'!$A$1:$E$301,ROW()-$B$23+2,4)</f>
        <v>0</v>
      </c>
      <c r="D3572" s="64">
        <f>INDEX('7月'!$A$1:$E$301,ROW()-$B$23+2,5)</f>
        <v>0</v>
      </c>
      <c r="E3572" s="65">
        <f>DATE(設定・集計!$B$2,INT(A3572/100),A3572-INT(A3572/100)*100)</f>
        <v>43799</v>
      </c>
      <c r="F3572" t="str">
        <f t="shared" si="110"/>
        <v/>
      </c>
      <c r="G3572" t="str">
        <f t="shared" si="111"/>
        <v/>
      </c>
    </row>
    <row r="3573" spans="1:7">
      <c r="A3573" s="57">
        <f>INDEX('7月'!$A$1:$E$301,ROW()-$B$23+2,1)</f>
        <v>0</v>
      </c>
      <c r="B3573" s="55" t="str">
        <f>INDEX('7月'!$A$1:$E$301,ROW()-$B$23+2,2)&amp;IF(INDEX('7月'!$A$1:$E$301,ROW()-$B$23+2,3)="","","／"&amp;INDEX('7月'!$A$1:$E$301,ROW()-$B$23+2,3))</f>
        <v/>
      </c>
      <c r="C3573" s="57">
        <f>INDEX('7月'!$A$1:$E$301,ROW()-$B$23+2,4)</f>
        <v>0</v>
      </c>
      <c r="D3573" s="64">
        <f>INDEX('7月'!$A$1:$E$301,ROW()-$B$23+2,5)</f>
        <v>0</v>
      </c>
      <c r="E3573" s="65">
        <f>DATE(設定・集計!$B$2,INT(A3573/100),A3573-INT(A3573/100)*100)</f>
        <v>43799</v>
      </c>
      <c r="F3573" t="str">
        <f t="shared" si="110"/>
        <v/>
      </c>
      <c r="G3573" t="str">
        <f t="shared" si="111"/>
        <v/>
      </c>
    </row>
    <row r="3574" spans="1:7">
      <c r="A3574" s="57">
        <f>INDEX('7月'!$A$1:$E$301,ROW()-$B$23+2,1)</f>
        <v>0</v>
      </c>
      <c r="B3574" s="55" t="str">
        <f>INDEX('7月'!$A$1:$E$301,ROW()-$B$23+2,2)&amp;IF(INDEX('7月'!$A$1:$E$301,ROW()-$B$23+2,3)="","","／"&amp;INDEX('7月'!$A$1:$E$301,ROW()-$B$23+2,3))</f>
        <v/>
      </c>
      <c r="C3574" s="57">
        <f>INDEX('7月'!$A$1:$E$301,ROW()-$B$23+2,4)</f>
        <v>0</v>
      </c>
      <c r="D3574" s="64">
        <f>INDEX('7月'!$A$1:$E$301,ROW()-$B$23+2,5)</f>
        <v>0</v>
      </c>
      <c r="E3574" s="65">
        <f>DATE(設定・集計!$B$2,INT(A3574/100),A3574-INT(A3574/100)*100)</f>
        <v>43799</v>
      </c>
      <c r="F3574" t="str">
        <f t="shared" si="110"/>
        <v/>
      </c>
      <c r="G3574" t="str">
        <f t="shared" si="111"/>
        <v/>
      </c>
    </row>
    <row r="3575" spans="1:7">
      <c r="A3575" s="57">
        <f>INDEX('7月'!$A$1:$E$301,ROW()-$B$23+2,1)</f>
        <v>0</v>
      </c>
      <c r="B3575" s="55" t="str">
        <f>INDEX('7月'!$A$1:$E$301,ROW()-$B$23+2,2)&amp;IF(INDEX('7月'!$A$1:$E$301,ROW()-$B$23+2,3)="","","／"&amp;INDEX('7月'!$A$1:$E$301,ROW()-$B$23+2,3))</f>
        <v/>
      </c>
      <c r="C3575" s="57">
        <f>INDEX('7月'!$A$1:$E$301,ROW()-$B$23+2,4)</f>
        <v>0</v>
      </c>
      <c r="D3575" s="64">
        <f>INDEX('7月'!$A$1:$E$301,ROW()-$B$23+2,5)</f>
        <v>0</v>
      </c>
      <c r="E3575" s="65">
        <f>DATE(設定・集計!$B$2,INT(A3575/100),A3575-INT(A3575/100)*100)</f>
        <v>43799</v>
      </c>
      <c r="F3575" t="str">
        <f t="shared" si="110"/>
        <v/>
      </c>
      <c r="G3575" t="str">
        <f t="shared" si="111"/>
        <v/>
      </c>
    </row>
    <row r="3576" spans="1:7">
      <c r="A3576" s="57">
        <f>INDEX('7月'!$A$1:$E$301,ROW()-$B$23+2,1)</f>
        <v>0</v>
      </c>
      <c r="B3576" s="55" t="str">
        <f>INDEX('7月'!$A$1:$E$301,ROW()-$B$23+2,2)&amp;IF(INDEX('7月'!$A$1:$E$301,ROW()-$B$23+2,3)="","","／"&amp;INDEX('7月'!$A$1:$E$301,ROW()-$B$23+2,3))</f>
        <v/>
      </c>
      <c r="C3576" s="57">
        <f>INDEX('7月'!$A$1:$E$301,ROW()-$B$23+2,4)</f>
        <v>0</v>
      </c>
      <c r="D3576" s="64">
        <f>INDEX('7月'!$A$1:$E$301,ROW()-$B$23+2,5)</f>
        <v>0</v>
      </c>
      <c r="E3576" s="65">
        <f>DATE(設定・集計!$B$2,INT(A3576/100),A3576-INT(A3576/100)*100)</f>
        <v>43799</v>
      </c>
      <c r="F3576" t="str">
        <f t="shared" si="110"/>
        <v/>
      </c>
      <c r="G3576" t="str">
        <f t="shared" si="111"/>
        <v/>
      </c>
    </row>
    <row r="3577" spans="1:7">
      <c r="A3577" s="57">
        <f>INDEX('7月'!$A$1:$E$301,ROW()-$B$23+2,1)</f>
        <v>0</v>
      </c>
      <c r="B3577" s="55" t="str">
        <f>INDEX('7月'!$A$1:$E$301,ROW()-$B$23+2,2)&amp;IF(INDEX('7月'!$A$1:$E$301,ROW()-$B$23+2,3)="","","／"&amp;INDEX('7月'!$A$1:$E$301,ROW()-$B$23+2,3))</f>
        <v/>
      </c>
      <c r="C3577" s="57">
        <f>INDEX('7月'!$A$1:$E$301,ROW()-$B$23+2,4)</f>
        <v>0</v>
      </c>
      <c r="D3577" s="64">
        <f>INDEX('7月'!$A$1:$E$301,ROW()-$B$23+2,5)</f>
        <v>0</v>
      </c>
      <c r="E3577" s="65">
        <f>DATE(設定・集計!$B$2,INT(A3577/100),A3577-INT(A3577/100)*100)</f>
        <v>43799</v>
      </c>
      <c r="F3577" t="str">
        <f t="shared" si="110"/>
        <v/>
      </c>
      <c r="G3577" t="str">
        <f t="shared" si="111"/>
        <v/>
      </c>
    </row>
    <row r="3578" spans="1:7">
      <c r="A3578" s="57">
        <f>INDEX('7月'!$A$1:$E$301,ROW()-$B$23+2,1)</f>
        <v>0</v>
      </c>
      <c r="B3578" s="55" t="str">
        <f>INDEX('7月'!$A$1:$E$301,ROW()-$B$23+2,2)&amp;IF(INDEX('7月'!$A$1:$E$301,ROW()-$B$23+2,3)="","","／"&amp;INDEX('7月'!$A$1:$E$301,ROW()-$B$23+2,3))</f>
        <v/>
      </c>
      <c r="C3578" s="57">
        <f>INDEX('7月'!$A$1:$E$301,ROW()-$B$23+2,4)</f>
        <v>0</v>
      </c>
      <c r="D3578" s="64">
        <f>INDEX('7月'!$A$1:$E$301,ROW()-$B$23+2,5)</f>
        <v>0</v>
      </c>
      <c r="E3578" s="65">
        <f>DATE(設定・集計!$B$2,INT(A3578/100),A3578-INT(A3578/100)*100)</f>
        <v>43799</v>
      </c>
      <c r="F3578" t="str">
        <f t="shared" si="110"/>
        <v/>
      </c>
      <c r="G3578" t="str">
        <f t="shared" si="111"/>
        <v/>
      </c>
    </row>
    <row r="3579" spans="1:7">
      <c r="A3579" s="57">
        <f>INDEX('7月'!$A$1:$E$301,ROW()-$B$23+2,1)</f>
        <v>0</v>
      </c>
      <c r="B3579" s="55" t="str">
        <f>INDEX('7月'!$A$1:$E$301,ROW()-$B$23+2,2)&amp;IF(INDEX('7月'!$A$1:$E$301,ROW()-$B$23+2,3)="","","／"&amp;INDEX('7月'!$A$1:$E$301,ROW()-$B$23+2,3))</f>
        <v/>
      </c>
      <c r="C3579" s="57">
        <f>INDEX('7月'!$A$1:$E$301,ROW()-$B$23+2,4)</f>
        <v>0</v>
      </c>
      <c r="D3579" s="64">
        <f>INDEX('7月'!$A$1:$E$301,ROW()-$B$23+2,5)</f>
        <v>0</v>
      </c>
      <c r="E3579" s="65">
        <f>DATE(設定・集計!$B$2,INT(A3579/100),A3579-INT(A3579/100)*100)</f>
        <v>43799</v>
      </c>
      <c r="F3579" t="str">
        <f t="shared" ref="F3579:F3642" si="112">IF(A3579=0,"",A3579*10000+ROW())</f>
        <v/>
      </c>
      <c r="G3579" t="str">
        <f t="shared" si="111"/>
        <v/>
      </c>
    </row>
    <row r="3580" spans="1:7">
      <c r="A3580" s="57">
        <f>INDEX('7月'!$A$1:$E$301,ROW()-$B$23+2,1)</f>
        <v>0</v>
      </c>
      <c r="B3580" s="55" t="str">
        <f>INDEX('7月'!$A$1:$E$301,ROW()-$B$23+2,2)&amp;IF(INDEX('7月'!$A$1:$E$301,ROW()-$B$23+2,3)="","","／"&amp;INDEX('7月'!$A$1:$E$301,ROW()-$B$23+2,3))</f>
        <v/>
      </c>
      <c r="C3580" s="57">
        <f>INDEX('7月'!$A$1:$E$301,ROW()-$B$23+2,4)</f>
        <v>0</v>
      </c>
      <c r="D3580" s="64">
        <f>INDEX('7月'!$A$1:$E$301,ROW()-$B$23+2,5)</f>
        <v>0</v>
      </c>
      <c r="E3580" s="65">
        <f>DATE(設定・集計!$B$2,INT(A3580/100),A3580-INT(A3580/100)*100)</f>
        <v>43799</v>
      </c>
      <c r="F3580" t="str">
        <f t="shared" si="112"/>
        <v/>
      </c>
      <c r="G3580" t="str">
        <f t="shared" si="111"/>
        <v/>
      </c>
    </row>
    <row r="3581" spans="1:7">
      <c r="A3581" s="57">
        <f>INDEX('7月'!$A$1:$E$301,ROW()-$B$23+2,1)</f>
        <v>0</v>
      </c>
      <c r="B3581" s="55" t="str">
        <f>INDEX('7月'!$A$1:$E$301,ROW()-$B$23+2,2)&amp;IF(INDEX('7月'!$A$1:$E$301,ROW()-$B$23+2,3)="","","／"&amp;INDEX('7月'!$A$1:$E$301,ROW()-$B$23+2,3))</f>
        <v/>
      </c>
      <c r="C3581" s="57">
        <f>INDEX('7月'!$A$1:$E$301,ROW()-$B$23+2,4)</f>
        <v>0</v>
      </c>
      <c r="D3581" s="64">
        <f>INDEX('7月'!$A$1:$E$301,ROW()-$B$23+2,5)</f>
        <v>0</v>
      </c>
      <c r="E3581" s="65">
        <f>DATE(設定・集計!$B$2,INT(A3581/100),A3581-INT(A3581/100)*100)</f>
        <v>43799</v>
      </c>
      <c r="F3581" t="str">
        <f t="shared" si="112"/>
        <v/>
      </c>
      <c r="G3581" t="str">
        <f t="shared" si="111"/>
        <v/>
      </c>
    </row>
    <row r="3582" spans="1:7">
      <c r="A3582" s="57">
        <f>INDEX('7月'!$A$1:$E$301,ROW()-$B$23+2,1)</f>
        <v>0</v>
      </c>
      <c r="B3582" s="55" t="str">
        <f>INDEX('7月'!$A$1:$E$301,ROW()-$B$23+2,2)&amp;IF(INDEX('7月'!$A$1:$E$301,ROW()-$B$23+2,3)="","","／"&amp;INDEX('7月'!$A$1:$E$301,ROW()-$B$23+2,3))</f>
        <v/>
      </c>
      <c r="C3582" s="57">
        <f>INDEX('7月'!$A$1:$E$301,ROW()-$B$23+2,4)</f>
        <v>0</v>
      </c>
      <c r="D3582" s="64">
        <f>INDEX('7月'!$A$1:$E$301,ROW()-$B$23+2,5)</f>
        <v>0</v>
      </c>
      <c r="E3582" s="65">
        <f>DATE(設定・集計!$B$2,INT(A3582/100),A3582-INT(A3582/100)*100)</f>
        <v>43799</v>
      </c>
      <c r="F3582" t="str">
        <f t="shared" si="112"/>
        <v/>
      </c>
      <c r="G3582" t="str">
        <f t="shared" si="111"/>
        <v/>
      </c>
    </row>
    <row r="3583" spans="1:7">
      <c r="A3583" s="57">
        <f>INDEX('7月'!$A$1:$E$301,ROW()-$B$23+2,1)</f>
        <v>0</v>
      </c>
      <c r="B3583" s="55" t="str">
        <f>INDEX('7月'!$A$1:$E$301,ROW()-$B$23+2,2)&amp;IF(INDEX('7月'!$A$1:$E$301,ROW()-$B$23+2,3)="","","／"&amp;INDEX('7月'!$A$1:$E$301,ROW()-$B$23+2,3))</f>
        <v/>
      </c>
      <c r="C3583" s="57">
        <f>INDEX('7月'!$A$1:$E$301,ROW()-$B$23+2,4)</f>
        <v>0</v>
      </c>
      <c r="D3583" s="64">
        <f>INDEX('7月'!$A$1:$E$301,ROW()-$B$23+2,5)</f>
        <v>0</v>
      </c>
      <c r="E3583" s="65">
        <f>DATE(設定・集計!$B$2,INT(A3583/100),A3583-INT(A3583/100)*100)</f>
        <v>43799</v>
      </c>
      <c r="F3583" t="str">
        <f t="shared" si="112"/>
        <v/>
      </c>
      <c r="G3583" t="str">
        <f t="shared" si="111"/>
        <v/>
      </c>
    </row>
    <row r="3584" spans="1:7">
      <c r="A3584" s="57">
        <f>INDEX('7月'!$A$1:$E$301,ROW()-$B$23+2,1)</f>
        <v>0</v>
      </c>
      <c r="B3584" s="55" t="str">
        <f>INDEX('7月'!$A$1:$E$301,ROW()-$B$23+2,2)&amp;IF(INDEX('7月'!$A$1:$E$301,ROW()-$B$23+2,3)="","","／"&amp;INDEX('7月'!$A$1:$E$301,ROW()-$B$23+2,3))</f>
        <v/>
      </c>
      <c r="C3584" s="57">
        <f>INDEX('7月'!$A$1:$E$301,ROW()-$B$23+2,4)</f>
        <v>0</v>
      </c>
      <c r="D3584" s="64">
        <f>INDEX('7月'!$A$1:$E$301,ROW()-$B$23+2,5)</f>
        <v>0</v>
      </c>
      <c r="E3584" s="65">
        <f>DATE(設定・集計!$B$2,INT(A3584/100),A3584-INT(A3584/100)*100)</f>
        <v>43799</v>
      </c>
      <c r="F3584" t="str">
        <f t="shared" si="112"/>
        <v/>
      </c>
      <c r="G3584" t="str">
        <f t="shared" si="111"/>
        <v/>
      </c>
    </row>
    <row r="3585" spans="1:7">
      <c r="A3585" s="57">
        <f>INDEX('7月'!$A$1:$E$301,ROW()-$B$23+2,1)</f>
        <v>0</v>
      </c>
      <c r="B3585" s="55" t="str">
        <f>INDEX('7月'!$A$1:$E$301,ROW()-$B$23+2,2)&amp;IF(INDEX('7月'!$A$1:$E$301,ROW()-$B$23+2,3)="","","／"&amp;INDEX('7月'!$A$1:$E$301,ROW()-$B$23+2,3))</f>
        <v/>
      </c>
      <c r="C3585" s="57">
        <f>INDEX('7月'!$A$1:$E$301,ROW()-$B$23+2,4)</f>
        <v>0</v>
      </c>
      <c r="D3585" s="64">
        <f>INDEX('7月'!$A$1:$E$301,ROW()-$B$23+2,5)</f>
        <v>0</v>
      </c>
      <c r="E3585" s="65">
        <f>DATE(設定・集計!$B$2,INT(A3585/100),A3585-INT(A3585/100)*100)</f>
        <v>43799</v>
      </c>
      <c r="F3585" t="str">
        <f t="shared" si="112"/>
        <v/>
      </c>
      <c r="G3585" t="str">
        <f t="shared" si="111"/>
        <v/>
      </c>
    </row>
    <row r="3586" spans="1:7">
      <c r="A3586" s="57">
        <f>INDEX('7月'!$A$1:$E$301,ROW()-$B$23+2,1)</f>
        <v>0</v>
      </c>
      <c r="B3586" s="55" t="str">
        <f>INDEX('7月'!$A$1:$E$301,ROW()-$B$23+2,2)&amp;IF(INDEX('7月'!$A$1:$E$301,ROW()-$B$23+2,3)="","","／"&amp;INDEX('7月'!$A$1:$E$301,ROW()-$B$23+2,3))</f>
        <v/>
      </c>
      <c r="C3586" s="57">
        <f>INDEX('7月'!$A$1:$E$301,ROW()-$B$23+2,4)</f>
        <v>0</v>
      </c>
      <c r="D3586" s="64">
        <f>INDEX('7月'!$A$1:$E$301,ROW()-$B$23+2,5)</f>
        <v>0</v>
      </c>
      <c r="E3586" s="65">
        <f>DATE(設定・集計!$B$2,INT(A3586/100),A3586-INT(A3586/100)*100)</f>
        <v>43799</v>
      </c>
      <c r="F3586" t="str">
        <f t="shared" si="112"/>
        <v/>
      </c>
      <c r="G3586" t="str">
        <f t="shared" si="111"/>
        <v/>
      </c>
    </row>
    <row r="3587" spans="1:7">
      <c r="A3587" s="57">
        <f>INDEX('7月'!$A$1:$E$301,ROW()-$B$23+2,1)</f>
        <v>0</v>
      </c>
      <c r="B3587" s="55" t="str">
        <f>INDEX('7月'!$A$1:$E$301,ROW()-$B$23+2,2)&amp;IF(INDEX('7月'!$A$1:$E$301,ROW()-$B$23+2,3)="","","／"&amp;INDEX('7月'!$A$1:$E$301,ROW()-$B$23+2,3))</f>
        <v/>
      </c>
      <c r="C3587" s="57">
        <f>INDEX('7月'!$A$1:$E$301,ROW()-$B$23+2,4)</f>
        <v>0</v>
      </c>
      <c r="D3587" s="64">
        <f>INDEX('7月'!$A$1:$E$301,ROW()-$B$23+2,5)</f>
        <v>0</v>
      </c>
      <c r="E3587" s="65">
        <f>DATE(設定・集計!$B$2,INT(A3587/100),A3587-INT(A3587/100)*100)</f>
        <v>43799</v>
      </c>
      <c r="F3587" t="str">
        <f t="shared" si="112"/>
        <v/>
      </c>
      <c r="G3587" t="str">
        <f t="shared" si="111"/>
        <v/>
      </c>
    </row>
    <row r="3588" spans="1:7">
      <c r="A3588" s="57">
        <f>INDEX('7月'!$A$1:$E$301,ROW()-$B$23+2,1)</f>
        <v>0</v>
      </c>
      <c r="B3588" s="55" t="str">
        <f>INDEX('7月'!$A$1:$E$301,ROW()-$B$23+2,2)&amp;IF(INDEX('7月'!$A$1:$E$301,ROW()-$B$23+2,3)="","","／"&amp;INDEX('7月'!$A$1:$E$301,ROW()-$B$23+2,3))</f>
        <v/>
      </c>
      <c r="C3588" s="57">
        <f>INDEX('7月'!$A$1:$E$301,ROW()-$B$23+2,4)</f>
        <v>0</v>
      </c>
      <c r="D3588" s="64">
        <f>INDEX('7月'!$A$1:$E$301,ROW()-$B$23+2,5)</f>
        <v>0</v>
      </c>
      <c r="E3588" s="65">
        <f>DATE(設定・集計!$B$2,INT(A3588/100),A3588-INT(A3588/100)*100)</f>
        <v>43799</v>
      </c>
      <c r="F3588" t="str">
        <f t="shared" si="112"/>
        <v/>
      </c>
      <c r="G3588" t="str">
        <f t="shared" si="111"/>
        <v/>
      </c>
    </row>
    <row r="3589" spans="1:7">
      <c r="A3589" s="57">
        <f>INDEX('7月'!$A$1:$E$301,ROW()-$B$23+2,1)</f>
        <v>0</v>
      </c>
      <c r="B3589" s="55" t="str">
        <f>INDEX('7月'!$A$1:$E$301,ROW()-$B$23+2,2)&amp;IF(INDEX('7月'!$A$1:$E$301,ROW()-$B$23+2,3)="","","／"&amp;INDEX('7月'!$A$1:$E$301,ROW()-$B$23+2,3))</f>
        <v/>
      </c>
      <c r="C3589" s="57">
        <f>INDEX('7月'!$A$1:$E$301,ROW()-$B$23+2,4)</f>
        <v>0</v>
      </c>
      <c r="D3589" s="64">
        <f>INDEX('7月'!$A$1:$E$301,ROW()-$B$23+2,5)</f>
        <v>0</v>
      </c>
      <c r="E3589" s="65">
        <f>DATE(設定・集計!$B$2,INT(A3589/100),A3589-INT(A3589/100)*100)</f>
        <v>43799</v>
      </c>
      <c r="F3589" t="str">
        <f t="shared" si="112"/>
        <v/>
      </c>
      <c r="G3589" t="str">
        <f t="shared" si="111"/>
        <v/>
      </c>
    </row>
    <row r="3590" spans="1:7">
      <c r="A3590" s="57">
        <f>INDEX('7月'!$A$1:$E$301,ROW()-$B$23+2,1)</f>
        <v>0</v>
      </c>
      <c r="B3590" s="55" t="str">
        <f>INDEX('7月'!$A$1:$E$301,ROW()-$B$23+2,2)&amp;IF(INDEX('7月'!$A$1:$E$301,ROW()-$B$23+2,3)="","","／"&amp;INDEX('7月'!$A$1:$E$301,ROW()-$B$23+2,3))</f>
        <v/>
      </c>
      <c r="C3590" s="57">
        <f>INDEX('7月'!$A$1:$E$301,ROW()-$B$23+2,4)</f>
        <v>0</v>
      </c>
      <c r="D3590" s="64">
        <f>INDEX('7月'!$A$1:$E$301,ROW()-$B$23+2,5)</f>
        <v>0</v>
      </c>
      <c r="E3590" s="65">
        <f>DATE(設定・集計!$B$2,INT(A3590/100),A3590-INT(A3590/100)*100)</f>
        <v>43799</v>
      </c>
      <c r="F3590" t="str">
        <f t="shared" si="112"/>
        <v/>
      </c>
      <c r="G3590" t="str">
        <f t="shared" si="111"/>
        <v/>
      </c>
    </row>
    <row r="3591" spans="1:7">
      <c r="A3591" s="57">
        <f>INDEX('7月'!$A$1:$E$301,ROW()-$B$23+2,1)</f>
        <v>0</v>
      </c>
      <c r="B3591" s="55" t="str">
        <f>INDEX('7月'!$A$1:$E$301,ROW()-$B$23+2,2)&amp;IF(INDEX('7月'!$A$1:$E$301,ROW()-$B$23+2,3)="","","／"&amp;INDEX('7月'!$A$1:$E$301,ROW()-$B$23+2,3))</f>
        <v/>
      </c>
      <c r="C3591" s="57">
        <f>INDEX('7月'!$A$1:$E$301,ROW()-$B$23+2,4)</f>
        <v>0</v>
      </c>
      <c r="D3591" s="64">
        <f>INDEX('7月'!$A$1:$E$301,ROW()-$B$23+2,5)</f>
        <v>0</v>
      </c>
      <c r="E3591" s="65">
        <f>DATE(設定・集計!$B$2,INT(A3591/100),A3591-INT(A3591/100)*100)</f>
        <v>43799</v>
      </c>
      <c r="F3591" t="str">
        <f t="shared" si="112"/>
        <v/>
      </c>
      <c r="G3591" t="str">
        <f t="shared" si="111"/>
        <v/>
      </c>
    </row>
    <row r="3592" spans="1:7">
      <c r="A3592" s="57">
        <f>INDEX('7月'!$A$1:$E$301,ROW()-$B$23+2,1)</f>
        <v>0</v>
      </c>
      <c r="B3592" s="55" t="str">
        <f>INDEX('7月'!$A$1:$E$301,ROW()-$B$23+2,2)&amp;IF(INDEX('7月'!$A$1:$E$301,ROW()-$B$23+2,3)="","","／"&amp;INDEX('7月'!$A$1:$E$301,ROW()-$B$23+2,3))</f>
        <v/>
      </c>
      <c r="C3592" s="57">
        <f>INDEX('7月'!$A$1:$E$301,ROW()-$B$23+2,4)</f>
        <v>0</v>
      </c>
      <c r="D3592" s="64">
        <f>INDEX('7月'!$A$1:$E$301,ROW()-$B$23+2,5)</f>
        <v>0</v>
      </c>
      <c r="E3592" s="65">
        <f>DATE(設定・集計!$B$2,INT(A3592/100),A3592-INT(A3592/100)*100)</f>
        <v>43799</v>
      </c>
      <c r="F3592" t="str">
        <f t="shared" si="112"/>
        <v/>
      </c>
      <c r="G3592" t="str">
        <f t="shared" si="111"/>
        <v/>
      </c>
    </row>
    <row r="3593" spans="1:7">
      <c r="A3593" s="57">
        <f>INDEX('7月'!$A$1:$E$301,ROW()-$B$23+2,1)</f>
        <v>0</v>
      </c>
      <c r="B3593" s="55" t="str">
        <f>INDEX('7月'!$A$1:$E$301,ROW()-$B$23+2,2)&amp;IF(INDEX('7月'!$A$1:$E$301,ROW()-$B$23+2,3)="","","／"&amp;INDEX('7月'!$A$1:$E$301,ROW()-$B$23+2,3))</f>
        <v/>
      </c>
      <c r="C3593" s="57">
        <f>INDEX('7月'!$A$1:$E$301,ROW()-$B$23+2,4)</f>
        <v>0</v>
      </c>
      <c r="D3593" s="64">
        <f>INDEX('7月'!$A$1:$E$301,ROW()-$B$23+2,5)</f>
        <v>0</v>
      </c>
      <c r="E3593" s="65">
        <f>DATE(設定・集計!$B$2,INT(A3593/100),A3593-INT(A3593/100)*100)</f>
        <v>43799</v>
      </c>
      <c r="F3593" t="str">
        <f t="shared" si="112"/>
        <v/>
      </c>
      <c r="G3593" t="str">
        <f t="shared" si="111"/>
        <v/>
      </c>
    </row>
    <row r="3594" spans="1:7">
      <c r="A3594" s="57">
        <f>INDEX('7月'!$A$1:$E$301,ROW()-$B$23+2,1)</f>
        <v>0</v>
      </c>
      <c r="B3594" s="55" t="str">
        <f>INDEX('7月'!$A$1:$E$301,ROW()-$B$23+2,2)&amp;IF(INDEX('7月'!$A$1:$E$301,ROW()-$B$23+2,3)="","","／"&amp;INDEX('7月'!$A$1:$E$301,ROW()-$B$23+2,3))</f>
        <v/>
      </c>
      <c r="C3594" s="57">
        <f>INDEX('7月'!$A$1:$E$301,ROW()-$B$23+2,4)</f>
        <v>0</v>
      </c>
      <c r="D3594" s="64">
        <f>INDEX('7月'!$A$1:$E$301,ROW()-$B$23+2,5)</f>
        <v>0</v>
      </c>
      <c r="E3594" s="65">
        <f>DATE(設定・集計!$B$2,INT(A3594/100),A3594-INT(A3594/100)*100)</f>
        <v>43799</v>
      </c>
      <c r="F3594" t="str">
        <f t="shared" si="112"/>
        <v/>
      </c>
      <c r="G3594" t="str">
        <f t="shared" si="111"/>
        <v/>
      </c>
    </row>
    <row r="3595" spans="1:7">
      <c r="A3595" s="57">
        <f>INDEX('7月'!$A$1:$E$301,ROW()-$B$23+2,1)</f>
        <v>0</v>
      </c>
      <c r="B3595" s="55" t="str">
        <f>INDEX('7月'!$A$1:$E$301,ROW()-$B$23+2,2)&amp;IF(INDEX('7月'!$A$1:$E$301,ROW()-$B$23+2,3)="","","／"&amp;INDEX('7月'!$A$1:$E$301,ROW()-$B$23+2,3))</f>
        <v/>
      </c>
      <c r="C3595" s="57">
        <f>INDEX('7月'!$A$1:$E$301,ROW()-$B$23+2,4)</f>
        <v>0</v>
      </c>
      <c r="D3595" s="64">
        <f>INDEX('7月'!$A$1:$E$301,ROW()-$B$23+2,5)</f>
        <v>0</v>
      </c>
      <c r="E3595" s="65">
        <f>DATE(設定・集計!$B$2,INT(A3595/100),A3595-INT(A3595/100)*100)</f>
        <v>43799</v>
      </c>
      <c r="F3595" t="str">
        <f t="shared" si="112"/>
        <v/>
      </c>
      <c r="G3595" t="str">
        <f t="shared" si="111"/>
        <v/>
      </c>
    </row>
    <row r="3596" spans="1:7">
      <c r="A3596" s="57">
        <f>INDEX('7月'!$A$1:$E$301,ROW()-$B$23+2,1)</f>
        <v>0</v>
      </c>
      <c r="B3596" s="55" t="str">
        <f>INDEX('7月'!$A$1:$E$301,ROW()-$B$23+2,2)&amp;IF(INDEX('7月'!$A$1:$E$301,ROW()-$B$23+2,3)="","","／"&amp;INDEX('7月'!$A$1:$E$301,ROW()-$B$23+2,3))</f>
        <v/>
      </c>
      <c r="C3596" s="57">
        <f>INDEX('7月'!$A$1:$E$301,ROW()-$B$23+2,4)</f>
        <v>0</v>
      </c>
      <c r="D3596" s="64">
        <f>INDEX('7月'!$A$1:$E$301,ROW()-$B$23+2,5)</f>
        <v>0</v>
      </c>
      <c r="E3596" s="65">
        <f>DATE(設定・集計!$B$2,INT(A3596/100),A3596-INT(A3596/100)*100)</f>
        <v>43799</v>
      </c>
      <c r="F3596" t="str">
        <f t="shared" si="112"/>
        <v/>
      </c>
      <c r="G3596" t="str">
        <f t="shared" si="111"/>
        <v/>
      </c>
    </row>
    <row r="3597" spans="1:7">
      <c r="A3597" s="57">
        <f>INDEX('7月'!$A$1:$E$301,ROW()-$B$23+2,1)</f>
        <v>0</v>
      </c>
      <c r="B3597" s="55" t="str">
        <f>INDEX('7月'!$A$1:$E$301,ROW()-$B$23+2,2)&amp;IF(INDEX('7月'!$A$1:$E$301,ROW()-$B$23+2,3)="","","／"&amp;INDEX('7月'!$A$1:$E$301,ROW()-$B$23+2,3))</f>
        <v/>
      </c>
      <c r="C3597" s="57">
        <f>INDEX('7月'!$A$1:$E$301,ROW()-$B$23+2,4)</f>
        <v>0</v>
      </c>
      <c r="D3597" s="64">
        <f>INDEX('7月'!$A$1:$E$301,ROW()-$B$23+2,5)</f>
        <v>0</v>
      </c>
      <c r="E3597" s="65">
        <f>DATE(設定・集計!$B$2,INT(A3597/100),A3597-INT(A3597/100)*100)</f>
        <v>43799</v>
      </c>
      <c r="F3597" t="str">
        <f t="shared" si="112"/>
        <v/>
      </c>
      <c r="G3597" t="str">
        <f t="shared" si="111"/>
        <v/>
      </c>
    </row>
    <row r="3598" spans="1:7">
      <c r="A3598" s="57">
        <f>INDEX('7月'!$A$1:$E$301,ROW()-$B$23+2,1)</f>
        <v>0</v>
      </c>
      <c r="B3598" s="55" t="str">
        <f>INDEX('7月'!$A$1:$E$301,ROW()-$B$23+2,2)&amp;IF(INDEX('7月'!$A$1:$E$301,ROW()-$B$23+2,3)="","","／"&amp;INDEX('7月'!$A$1:$E$301,ROW()-$B$23+2,3))</f>
        <v/>
      </c>
      <c r="C3598" s="57">
        <f>INDEX('7月'!$A$1:$E$301,ROW()-$B$23+2,4)</f>
        <v>0</v>
      </c>
      <c r="D3598" s="64">
        <f>INDEX('7月'!$A$1:$E$301,ROW()-$B$23+2,5)</f>
        <v>0</v>
      </c>
      <c r="E3598" s="65">
        <f>DATE(設定・集計!$B$2,INT(A3598/100),A3598-INT(A3598/100)*100)</f>
        <v>43799</v>
      </c>
      <c r="F3598" t="str">
        <f t="shared" si="112"/>
        <v/>
      </c>
      <c r="G3598" t="str">
        <f t="shared" si="111"/>
        <v/>
      </c>
    </row>
    <row r="3599" spans="1:7">
      <c r="A3599" s="57">
        <f>INDEX('7月'!$A$1:$E$301,ROW()-$B$23+2,1)</f>
        <v>0</v>
      </c>
      <c r="B3599" s="55" t="str">
        <f>INDEX('7月'!$A$1:$E$301,ROW()-$B$23+2,2)&amp;IF(INDEX('7月'!$A$1:$E$301,ROW()-$B$23+2,3)="","","／"&amp;INDEX('7月'!$A$1:$E$301,ROW()-$B$23+2,3))</f>
        <v/>
      </c>
      <c r="C3599" s="57">
        <f>INDEX('7月'!$A$1:$E$301,ROW()-$B$23+2,4)</f>
        <v>0</v>
      </c>
      <c r="D3599" s="64">
        <f>INDEX('7月'!$A$1:$E$301,ROW()-$B$23+2,5)</f>
        <v>0</v>
      </c>
      <c r="E3599" s="65">
        <f>DATE(設定・集計!$B$2,INT(A3599/100),A3599-INT(A3599/100)*100)</f>
        <v>43799</v>
      </c>
      <c r="F3599" t="str">
        <f t="shared" si="112"/>
        <v/>
      </c>
      <c r="G3599" t="str">
        <f t="shared" si="111"/>
        <v/>
      </c>
    </row>
    <row r="3600" spans="1:7">
      <c r="A3600" s="57">
        <f>INDEX('7月'!$A$1:$E$301,ROW()-$B$23+2,1)</f>
        <v>0</v>
      </c>
      <c r="B3600" s="55" t="str">
        <f>INDEX('7月'!$A$1:$E$301,ROW()-$B$23+2,2)&amp;IF(INDEX('7月'!$A$1:$E$301,ROW()-$B$23+2,3)="","","／"&amp;INDEX('7月'!$A$1:$E$301,ROW()-$B$23+2,3))</f>
        <v/>
      </c>
      <c r="C3600" s="57">
        <f>INDEX('7月'!$A$1:$E$301,ROW()-$B$23+2,4)</f>
        <v>0</v>
      </c>
      <c r="D3600" s="64">
        <f>INDEX('7月'!$A$1:$E$301,ROW()-$B$23+2,5)</f>
        <v>0</v>
      </c>
      <c r="E3600" s="65">
        <f>DATE(設定・集計!$B$2,INT(A3600/100),A3600-INT(A3600/100)*100)</f>
        <v>43799</v>
      </c>
      <c r="F3600" t="str">
        <f t="shared" si="112"/>
        <v/>
      </c>
      <c r="G3600" t="str">
        <f t="shared" si="111"/>
        <v/>
      </c>
    </row>
    <row r="3601" spans="1:7">
      <c r="A3601" s="57">
        <f>INDEX('7月'!$A$1:$E$301,ROW()-$B$23+2,1)</f>
        <v>0</v>
      </c>
      <c r="B3601" s="55" t="str">
        <f>INDEX('7月'!$A$1:$E$301,ROW()-$B$23+2,2)&amp;IF(INDEX('7月'!$A$1:$E$301,ROW()-$B$23+2,3)="","","／"&amp;INDEX('7月'!$A$1:$E$301,ROW()-$B$23+2,3))</f>
        <v/>
      </c>
      <c r="C3601" s="57">
        <f>INDEX('7月'!$A$1:$E$301,ROW()-$B$23+2,4)</f>
        <v>0</v>
      </c>
      <c r="D3601" s="64">
        <f>INDEX('7月'!$A$1:$E$301,ROW()-$B$23+2,5)</f>
        <v>0</v>
      </c>
      <c r="E3601" s="65">
        <f>DATE(設定・集計!$B$2,INT(A3601/100),A3601-INT(A3601/100)*100)</f>
        <v>43799</v>
      </c>
      <c r="F3601" t="str">
        <f t="shared" si="112"/>
        <v/>
      </c>
      <c r="G3601" t="str">
        <f t="shared" si="111"/>
        <v/>
      </c>
    </row>
    <row r="3602" spans="1:7">
      <c r="A3602" s="57">
        <f>INDEX('7月'!$A$1:$E$301,ROW()-$B$23+2,1)</f>
        <v>0</v>
      </c>
      <c r="B3602" s="55" t="str">
        <f>INDEX('7月'!$A$1:$E$301,ROW()-$B$23+2,2)&amp;IF(INDEX('7月'!$A$1:$E$301,ROW()-$B$23+2,3)="","","／"&amp;INDEX('7月'!$A$1:$E$301,ROW()-$B$23+2,3))</f>
        <v/>
      </c>
      <c r="C3602" s="57">
        <f>INDEX('7月'!$A$1:$E$301,ROW()-$B$23+2,4)</f>
        <v>0</v>
      </c>
      <c r="D3602" s="64">
        <f>INDEX('7月'!$A$1:$E$301,ROW()-$B$23+2,5)</f>
        <v>0</v>
      </c>
      <c r="E3602" s="65">
        <f>DATE(設定・集計!$B$2,INT(A3602/100),A3602-INT(A3602/100)*100)</f>
        <v>43799</v>
      </c>
      <c r="F3602" t="str">
        <f t="shared" si="112"/>
        <v/>
      </c>
      <c r="G3602" t="str">
        <f t="shared" si="111"/>
        <v/>
      </c>
    </row>
    <row r="3603" spans="1:7">
      <c r="A3603" s="57">
        <f>INDEX('7月'!$A$1:$E$301,ROW()-$B$23+2,1)</f>
        <v>0</v>
      </c>
      <c r="B3603" s="55" t="str">
        <f>INDEX('7月'!$A$1:$E$301,ROW()-$B$23+2,2)&amp;IF(INDEX('7月'!$A$1:$E$301,ROW()-$B$23+2,3)="","","／"&amp;INDEX('7月'!$A$1:$E$301,ROW()-$B$23+2,3))</f>
        <v/>
      </c>
      <c r="C3603" s="57">
        <f>INDEX('7月'!$A$1:$E$301,ROW()-$B$23+2,4)</f>
        <v>0</v>
      </c>
      <c r="D3603" s="64">
        <f>INDEX('7月'!$A$1:$E$301,ROW()-$B$23+2,5)</f>
        <v>0</v>
      </c>
      <c r="E3603" s="65">
        <f>DATE(設定・集計!$B$2,INT(A3603/100),A3603-INT(A3603/100)*100)</f>
        <v>43799</v>
      </c>
      <c r="F3603" t="str">
        <f t="shared" si="112"/>
        <v/>
      </c>
      <c r="G3603" t="str">
        <f t="shared" si="111"/>
        <v/>
      </c>
    </row>
    <row r="3604" spans="1:7">
      <c r="A3604" s="57">
        <f>INDEX('7月'!$A$1:$E$301,ROW()-$B$23+2,1)</f>
        <v>0</v>
      </c>
      <c r="B3604" s="55" t="str">
        <f>INDEX('7月'!$A$1:$E$301,ROW()-$B$23+2,2)&amp;IF(INDEX('7月'!$A$1:$E$301,ROW()-$B$23+2,3)="","","／"&amp;INDEX('7月'!$A$1:$E$301,ROW()-$B$23+2,3))</f>
        <v/>
      </c>
      <c r="C3604" s="57">
        <f>INDEX('7月'!$A$1:$E$301,ROW()-$B$23+2,4)</f>
        <v>0</v>
      </c>
      <c r="D3604" s="64">
        <f>INDEX('7月'!$A$1:$E$301,ROW()-$B$23+2,5)</f>
        <v>0</v>
      </c>
      <c r="E3604" s="65">
        <f>DATE(設定・集計!$B$2,INT(A3604/100),A3604-INT(A3604/100)*100)</f>
        <v>43799</v>
      </c>
      <c r="F3604" t="str">
        <f t="shared" si="112"/>
        <v/>
      </c>
      <c r="G3604" t="str">
        <f t="shared" si="111"/>
        <v/>
      </c>
    </row>
    <row r="3605" spans="1:7">
      <c r="A3605" s="57">
        <f>INDEX('7月'!$A$1:$E$301,ROW()-$B$23+2,1)</f>
        <v>0</v>
      </c>
      <c r="B3605" s="55" t="str">
        <f>INDEX('7月'!$A$1:$E$301,ROW()-$B$23+2,2)&amp;IF(INDEX('7月'!$A$1:$E$301,ROW()-$B$23+2,3)="","","／"&amp;INDEX('7月'!$A$1:$E$301,ROW()-$B$23+2,3))</f>
        <v/>
      </c>
      <c r="C3605" s="57">
        <f>INDEX('7月'!$A$1:$E$301,ROW()-$B$23+2,4)</f>
        <v>0</v>
      </c>
      <c r="D3605" s="64">
        <f>INDEX('7月'!$A$1:$E$301,ROW()-$B$23+2,5)</f>
        <v>0</v>
      </c>
      <c r="E3605" s="65">
        <f>DATE(設定・集計!$B$2,INT(A3605/100),A3605-INT(A3605/100)*100)</f>
        <v>43799</v>
      </c>
      <c r="F3605" t="str">
        <f t="shared" si="112"/>
        <v/>
      </c>
      <c r="G3605" t="str">
        <f t="shared" si="111"/>
        <v/>
      </c>
    </row>
    <row r="3606" spans="1:7">
      <c r="A3606" s="57">
        <f>INDEX('7月'!$A$1:$E$301,ROW()-$B$23+2,1)</f>
        <v>0</v>
      </c>
      <c r="B3606" s="55" t="str">
        <f>INDEX('7月'!$A$1:$E$301,ROW()-$B$23+2,2)&amp;IF(INDEX('7月'!$A$1:$E$301,ROW()-$B$23+2,3)="","","／"&amp;INDEX('7月'!$A$1:$E$301,ROW()-$B$23+2,3))</f>
        <v/>
      </c>
      <c r="C3606" s="57">
        <f>INDEX('7月'!$A$1:$E$301,ROW()-$B$23+2,4)</f>
        <v>0</v>
      </c>
      <c r="D3606" s="64">
        <f>INDEX('7月'!$A$1:$E$301,ROW()-$B$23+2,5)</f>
        <v>0</v>
      </c>
      <c r="E3606" s="65">
        <f>DATE(設定・集計!$B$2,INT(A3606/100),A3606-INT(A3606/100)*100)</f>
        <v>43799</v>
      </c>
      <c r="F3606" t="str">
        <f t="shared" si="112"/>
        <v/>
      </c>
      <c r="G3606" t="str">
        <f t="shared" si="111"/>
        <v/>
      </c>
    </row>
    <row r="3607" spans="1:7">
      <c r="A3607" s="57">
        <f>INDEX('7月'!$A$1:$E$301,ROW()-$B$23+2,1)</f>
        <v>0</v>
      </c>
      <c r="B3607" s="55" t="str">
        <f>INDEX('7月'!$A$1:$E$301,ROW()-$B$23+2,2)&amp;IF(INDEX('7月'!$A$1:$E$301,ROW()-$B$23+2,3)="","","／"&amp;INDEX('7月'!$A$1:$E$301,ROW()-$B$23+2,3))</f>
        <v/>
      </c>
      <c r="C3607" s="57">
        <f>INDEX('7月'!$A$1:$E$301,ROW()-$B$23+2,4)</f>
        <v>0</v>
      </c>
      <c r="D3607" s="64">
        <f>INDEX('7月'!$A$1:$E$301,ROW()-$B$23+2,5)</f>
        <v>0</v>
      </c>
      <c r="E3607" s="65">
        <f>DATE(設定・集計!$B$2,INT(A3607/100),A3607-INT(A3607/100)*100)</f>
        <v>43799</v>
      </c>
      <c r="F3607" t="str">
        <f t="shared" si="112"/>
        <v/>
      </c>
      <c r="G3607" t="str">
        <f t="shared" si="111"/>
        <v/>
      </c>
    </row>
    <row r="3608" spans="1:7">
      <c r="A3608" s="57">
        <f>INDEX('7月'!$A$1:$E$301,ROW()-$B$23+2,1)</f>
        <v>0</v>
      </c>
      <c r="B3608" s="55" t="str">
        <f>INDEX('7月'!$A$1:$E$301,ROW()-$B$23+2,2)&amp;IF(INDEX('7月'!$A$1:$E$301,ROW()-$B$23+2,3)="","","／"&amp;INDEX('7月'!$A$1:$E$301,ROW()-$B$23+2,3))</f>
        <v/>
      </c>
      <c r="C3608" s="57">
        <f>INDEX('7月'!$A$1:$E$301,ROW()-$B$23+2,4)</f>
        <v>0</v>
      </c>
      <c r="D3608" s="64">
        <f>INDEX('7月'!$A$1:$E$301,ROW()-$B$23+2,5)</f>
        <v>0</v>
      </c>
      <c r="E3608" s="65">
        <f>DATE(設定・集計!$B$2,INT(A3608/100),A3608-INT(A3608/100)*100)</f>
        <v>43799</v>
      </c>
      <c r="F3608" t="str">
        <f t="shared" si="112"/>
        <v/>
      </c>
      <c r="G3608" t="str">
        <f t="shared" si="111"/>
        <v/>
      </c>
    </row>
    <row r="3609" spans="1:7">
      <c r="A3609" s="57">
        <f>INDEX('7月'!$A$1:$E$301,ROW()-$B$23+2,1)</f>
        <v>0</v>
      </c>
      <c r="B3609" s="55" t="str">
        <f>INDEX('7月'!$A$1:$E$301,ROW()-$B$23+2,2)&amp;IF(INDEX('7月'!$A$1:$E$301,ROW()-$B$23+2,3)="","","／"&amp;INDEX('7月'!$A$1:$E$301,ROW()-$B$23+2,3))</f>
        <v/>
      </c>
      <c r="C3609" s="57">
        <f>INDEX('7月'!$A$1:$E$301,ROW()-$B$23+2,4)</f>
        <v>0</v>
      </c>
      <c r="D3609" s="64">
        <f>INDEX('7月'!$A$1:$E$301,ROW()-$B$23+2,5)</f>
        <v>0</v>
      </c>
      <c r="E3609" s="65">
        <f>DATE(設定・集計!$B$2,INT(A3609/100),A3609-INT(A3609/100)*100)</f>
        <v>43799</v>
      </c>
      <c r="F3609" t="str">
        <f t="shared" si="112"/>
        <v/>
      </c>
      <c r="G3609" t="str">
        <f t="shared" si="111"/>
        <v/>
      </c>
    </row>
    <row r="3610" spans="1:7">
      <c r="A3610" s="57">
        <f>INDEX('7月'!$A$1:$E$301,ROW()-$B$23+2,1)</f>
        <v>0</v>
      </c>
      <c r="B3610" s="55" t="str">
        <f>INDEX('7月'!$A$1:$E$301,ROW()-$B$23+2,2)&amp;IF(INDEX('7月'!$A$1:$E$301,ROW()-$B$23+2,3)="","","／"&amp;INDEX('7月'!$A$1:$E$301,ROW()-$B$23+2,3))</f>
        <v/>
      </c>
      <c r="C3610" s="57">
        <f>INDEX('7月'!$A$1:$E$301,ROW()-$B$23+2,4)</f>
        <v>0</v>
      </c>
      <c r="D3610" s="64">
        <f>INDEX('7月'!$A$1:$E$301,ROW()-$B$23+2,5)</f>
        <v>0</v>
      </c>
      <c r="E3610" s="65">
        <f>DATE(設定・集計!$B$2,INT(A3610/100),A3610-INT(A3610/100)*100)</f>
        <v>43799</v>
      </c>
      <c r="F3610" t="str">
        <f t="shared" si="112"/>
        <v/>
      </c>
      <c r="G3610" t="str">
        <f t="shared" si="111"/>
        <v/>
      </c>
    </row>
    <row r="3611" spans="1:7">
      <c r="A3611" s="57">
        <f>INDEX('7月'!$A$1:$E$301,ROW()-$B$23+2,1)</f>
        <v>0</v>
      </c>
      <c r="B3611" s="55" t="str">
        <f>INDEX('7月'!$A$1:$E$301,ROW()-$B$23+2,2)&amp;IF(INDEX('7月'!$A$1:$E$301,ROW()-$B$23+2,3)="","","／"&amp;INDEX('7月'!$A$1:$E$301,ROW()-$B$23+2,3))</f>
        <v/>
      </c>
      <c r="C3611" s="57">
        <f>INDEX('7月'!$A$1:$E$301,ROW()-$B$23+2,4)</f>
        <v>0</v>
      </c>
      <c r="D3611" s="64">
        <f>INDEX('7月'!$A$1:$E$301,ROW()-$B$23+2,5)</f>
        <v>0</v>
      </c>
      <c r="E3611" s="65">
        <f>DATE(設定・集計!$B$2,INT(A3611/100),A3611-INT(A3611/100)*100)</f>
        <v>43799</v>
      </c>
      <c r="F3611" t="str">
        <f t="shared" si="112"/>
        <v/>
      </c>
      <c r="G3611" t="str">
        <f t="shared" si="111"/>
        <v/>
      </c>
    </row>
    <row r="3612" spans="1:7">
      <c r="A3612" s="57">
        <f>INDEX('7月'!$A$1:$E$301,ROW()-$B$23+2,1)</f>
        <v>0</v>
      </c>
      <c r="B3612" s="55" t="str">
        <f>INDEX('7月'!$A$1:$E$301,ROW()-$B$23+2,2)&amp;IF(INDEX('7月'!$A$1:$E$301,ROW()-$B$23+2,3)="","","／"&amp;INDEX('7月'!$A$1:$E$301,ROW()-$B$23+2,3))</f>
        <v/>
      </c>
      <c r="C3612" s="57">
        <f>INDEX('7月'!$A$1:$E$301,ROW()-$B$23+2,4)</f>
        <v>0</v>
      </c>
      <c r="D3612" s="64">
        <f>INDEX('7月'!$A$1:$E$301,ROW()-$B$23+2,5)</f>
        <v>0</v>
      </c>
      <c r="E3612" s="65">
        <f>DATE(設定・集計!$B$2,INT(A3612/100),A3612-INT(A3612/100)*100)</f>
        <v>43799</v>
      </c>
      <c r="F3612" t="str">
        <f t="shared" si="112"/>
        <v/>
      </c>
      <c r="G3612" t="str">
        <f t="shared" si="111"/>
        <v/>
      </c>
    </row>
    <row r="3613" spans="1:7">
      <c r="A3613" s="57">
        <f>INDEX('7月'!$A$1:$E$301,ROW()-$B$23+2,1)</f>
        <v>0</v>
      </c>
      <c r="B3613" s="55" t="str">
        <f>INDEX('7月'!$A$1:$E$301,ROW()-$B$23+2,2)&amp;IF(INDEX('7月'!$A$1:$E$301,ROW()-$B$23+2,3)="","","／"&amp;INDEX('7月'!$A$1:$E$301,ROW()-$B$23+2,3))</f>
        <v/>
      </c>
      <c r="C3613" s="57">
        <f>INDEX('7月'!$A$1:$E$301,ROW()-$B$23+2,4)</f>
        <v>0</v>
      </c>
      <c r="D3613" s="64">
        <f>INDEX('7月'!$A$1:$E$301,ROW()-$B$23+2,5)</f>
        <v>0</v>
      </c>
      <c r="E3613" s="65">
        <f>DATE(設定・集計!$B$2,INT(A3613/100),A3613-INT(A3613/100)*100)</f>
        <v>43799</v>
      </c>
      <c r="F3613" t="str">
        <f t="shared" si="112"/>
        <v/>
      </c>
      <c r="G3613" t="str">
        <f t="shared" si="111"/>
        <v/>
      </c>
    </row>
    <row r="3614" spans="1:7">
      <c r="A3614" s="57">
        <f>INDEX('7月'!$A$1:$E$301,ROW()-$B$23+2,1)</f>
        <v>0</v>
      </c>
      <c r="B3614" s="55" t="str">
        <f>INDEX('7月'!$A$1:$E$301,ROW()-$B$23+2,2)&amp;IF(INDEX('7月'!$A$1:$E$301,ROW()-$B$23+2,3)="","","／"&amp;INDEX('7月'!$A$1:$E$301,ROW()-$B$23+2,3))</f>
        <v/>
      </c>
      <c r="C3614" s="57">
        <f>INDEX('7月'!$A$1:$E$301,ROW()-$B$23+2,4)</f>
        <v>0</v>
      </c>
      <c r="D3614" s="64">
        <f>INDEX('7月'!$A$1:$E$301,ROW()-$B$23+2,5)</f>
        <v>0</v>
      </c>
      <c r="E3614" s="65">
        <f>DATE(設定・集計!$B$2,INT(A3614/100),A3614-INT(A3614/100)*100)</f>
        <v>43799</v>
      </c>
      <c r="F3614" t="str">
        <f t="shared" si="112"/>
        <v/>
      </c>
      <c r="G3614" t="str">
        <f t="shared" si="111"/>
        <v/>
      </c>
    </row>
    <row r="3615" spans="1:7">
      <c r="A3615" s="57">
        <f>INDEX('7月'!$A$1:$E$301,ROW()-$B$23+2,1)</f>
        <v>0</v>
      </c>
      <c r="B3615" s="55" t="str">
        <f>INDEX('7月'!$A$1:$E$301,ROW()-$B$23+2,2)&amp;IF(INDEX('7月'!$A$1:$E$301,ROW()-$B$23+2,3)="","","／"&amp;INDEX('7月'!$A$1:$E$301,ROW()-$B$23+2,3))</f>
        <v/>
      </c>
      <c r="C3615" s="57">
        <f>INDEX('7月'!$A$1:$E$301,ROW()-$B$23+2,4)</f>
        <v>0</v>
      </c>
      <c r="D3615" s="64">
        <f>INDEX('7月'!$A$1:$E$301,ROW()-$B$23+2,5)</f>
        <v>0</v>
      </c>
      <c r="E3615" s="65">
        <f>DATE(設定・集計!$B$2,INT(A3615/100),A3615-INT(A3615/100)*100)</f>
        <v>43799</v>
      </c>
      <c r="F3615" t="str">
        <f t="shared" si="112"/>
        <v/>
      </c>
      <c r="G3615" t="str">
        <f t="shared" si="111"/>
        <v/>
      </c>
    </row>
    <row r="3616" spans="1:7">
      <c r="A3616" s="57">
        <f>INDEX('7月'!$A$1:$E$301,ROW()-$B$23+2,1)</f>
        <v>0</v>
      </c>
      <c r="B3616" s="55" t="str">
        <f>INDEX('7月'!$A$1:$E$301,ROW()-$B$23+2,2)&amp;IF(INDEX('7月'!$A$1:$E$301,ROW()-$B$23+2,3)="","","／"&amp;INDEX('7月'!$A$1:$E$301,ROW()-$B$23+2,3))</f>
        <v/>
      </c>
      <c r="C3616" s="57">
        <f>INDEX('7月'!$A$1:$E$301,ROW()-$B$23+2,4)</f>
        <v>0</v>
      </c>
      <c r="D3616" s="64">
        <f>INDEX('7月'!$A$1:$E$301,ROW()-$B$23+2,5)</f>
        <v>0</v>
      </c>
      <c r="E3616" s="65">
        <f>DATE(設定・集計!$B$2,INT(A3616/100),A3616-INT(A3616/100)*100)</f>
        <v>43799</v>
      </c>
      <c r="F3616" t="str">
        <f t="shared" si="112"/>
        <v/>
      </c>
      <c r="G3616" t="str">
        <f t="shared" si="111"/>
        <v/>
      </c>
    </row>
    <row r="3617" spans="1:7">
      <c r="A3617" s="57">
        <f>INDEX('7月'!$A$1:$E$301,ROW()-$B$23+2,1)</f>
        <v>0</v>
      </c>
      <c r="B3617" s="55" t="str">
        <f>INDEX('7月'!$A$1:$E$301,ROW()-$B$23+2,2)&amp;IF(INDEX('7月'!$A$1:$E$301,ROW()-$B$23+2,3)="","","／"&amp;INDEX('7月'!$A$1:$E$301,ROW()-$B$23+2,3))</f>
        <v/>
      </c>
      <c r="C3617" s="57">
        <f>INDEX('7月'!$A$1:$E$301,ROW()-$B$23+2,4)</f>
        <v>0</v>
      </c>
      <c r="D3617" s="64">
        <f>INDEX('7月'!$A$1:$E$301,ROW()-$B$23+2,5)</f>
        <v>0</v>
      </c>
      <c r="E3617" s="65">
        <f>DATE(設定・集計!$B$2,INT(A3617/100),A3617-INT(A3617/100)*100)</f>
        <v>43799</v>
      </c>
      <c r="F3617" t="str">
        <f t="shared" si="112"/>
        <v/>
      </c>
      <c r="G3617" t="str">
        <f t="shared" si="111"/>
        <v/>
      </c>
    </row>
    <row r="3618" spans="1:7">
      <c r="A3618" s="57">
        <f>INDEX('7月'!$A$1:$E$301,ROW()-$B$23+2,1)</f>
        <v>0</v>
      </c>
      <c r="B3618" s="55" t="str">
        <f>INDEX('7月'!$A$1:$E$301,ROW()-$B$23+2,2)&amp;IF(INDEX('7月'!$A$1:$E$301,ROW()-$B$23+2,3)="","","／"&amp;INDEX('7月'!$A$1:$E$301,ROW()-$B$23+2,3))</f>
        <v/>
      </c>
      <c r="C3618" s="57">
        <f>INDEX('7月'!$A$1:$E$301,ROW()-$B$23+2,4)</f>
        <v>0</v>
      </c>
      <c r="D3618" s="64">
        <f>INDEX('7月'!$A$1:$E$301,ROW()-$B$23+2,5)</f>
        <v>0</v>
      </c>
      <c r="E3618" s="65">
        <f>DATE(設定・集計!$B$2,INT(A3618/100),A3618-INT(A3618/100)*100)</f>
        <v>43799</v>
      </c>
      <c r="F3618" t="str">
        <f t="shared" si="112"/>
        <v/>
      </c>
      <c r="G3618" t="str">
        <f t="shared" si="111"/>
        <v/>
      </c>
    </row>
    <row r="3619" spans="1:7">
      <c r="A3619" s="57">
        <f>INDEX('7月'!$A$1:$E$301,ROW()-$B$23+2,1)</f>
        <v>0</v>
      </c>
      <c r="B3619" s="55" t="str">
        <f>INDEX('7月'!$A$1:$E$301,ROW()-$B$23+2,2)&amp;IF(INDEX('7月'!$A$1:$E$301,ROW()-$B$23+2,3)="","","／"&amp;INDEX('7月'!$A$1:$E$301,ROW()-$B$23+2,3))</f>
        <v/>
      </c>
      <c r="C3619" s="57">
        <f>INDEX('7月'!$A$1:$E$301,ROW()-$B$23+2,4)</f>
        <v>0</v>
      </c>
      <c r="D3619" s="64">
        <f>INDEX('7月'!$A$1:$E$301,ROW()-$B$23+2,5)</f>
        <v>0</v>
      </c>
      <c r="E3619" s="65">
        <f>DATE(設定・集計!$B$2,INT(A3619/100),A3619-INT(A3619/100)*100)</f>
        <v>43799</v>
      </c>
      <c r="F3619" t="str">
        <f t="shared" si="112"/>
        <v/>
      </c>
      <c r="G3619" t="str">
        <f t="shared" si="111"/>
        <v/>
      </c>
    </row>
    <row r="3620" spans="1:7">
      <c r="A3620" s="57">
        <f>INDEX('7月'!$A$1:$E$301,ROW()-$B$23+2,1)</f>
        <v>0</v>
      </c>
      <c r="B3620" s="55" t="str">
        <f>INDEX('7月'!$A$1:$E$301,ROW()-$B$23+2,2)&amp;IF(INDEX('7月'!$A$1:$E$301,ROW()-$B$23+2,3)="","","／"&amp;INDEX('7月'!$A$1:$E$301,ROW()-$B$23+2,3))</f>
        <v/>
      </c>
      <c r="C3620" s="57">
        <f>INDEX('7月'!$A$1:$E$301,ROW()-$B$23+2,4)</f>
        <v>0</v>
      </c>
      <c r="D3620" s="64">
        <f>INDEX('7月'!$A$1:$E$301,ROW()-$B$23+2,5)</f>
        <v>0</v>
      </c>
      <c r="E3620" s="65">
        <f>DATE(設定・集計!$B$2,INT(A3620/100),A3620-INT(A3620/100)*100)</f>
        <v>43799</v>
      </c>
      <c r="F3620" t="str">
        <f t="shared" si="112"/>
        <v/>
      </c>
      <c r="G3620" t="str">
        <f t="shared" si="111"/>
        <v/>
      </c>
    </row>
    <row r="3621" spans="1:7">
      <c r="A3621" s="57">
        <f>INDEX('7月'!$A$1:$E$301,ROW()-$B$23+2,1)</f>
        <v>0</v>
      </c>
      <c r="B3621" s="55" t="str">
        <f>INDEX('7月'!$A$1:$E$301,ROW()-$B$23+2,2)&amp;IF(INDEX('7月'!$A$1:$E$301,ROW()-$B$23+2,3)="","","／"&amp;INDEX('7月'!$A$1:$E$301,ROW()-$B$23+2,3))</f>
        <v/>
      </c>
      <c r="C3621" s="57">
        <f>INDEX('7月'!$A$1:$E$301,ROW()-$B$23+2,4)</f>
        <v>0</v>
      </c>
      <c r="D3621" s="64">
        <f>INDEX('7月'!$A$1:$E$301,ROW()-$B$23+2,5)</f>
        <v>0</v>
      </c>
      <c r="E3621" s="65">
        <f>DATE(設定・集計!$B$2,INT(A3621/100),A3621-INT(A3621/100)*100)</f>
        <v>43799</v>
      </c>
      <c r="F3621" t="str">
        <f t="shared" si="112"/>
        <v/>
      </c>
      <c r="G3621" t="str">
        <f t="shared" si="111"/>
        <v/>
      </c>
    </row>
    <row r="3622" spans="1:7">
      <c r="A3622" s="57">
        <f>INDEX('7月'!$A$1:$E$301,ROW()-$B$23+2,1)</f>
        <v>0</v>
      </c>
      <c r="B3622" s="55" t="str">
        <f>INDEX('7月'!$A$1:$E$301,ROW()-$B$23+2,2)&amp;IF(INDEX('7月'!$A$1:$E$301,ROW()-$B$23+2,3)="","","／"&amp;INDEX('7月'!$A$1:$E$301,ROW()-$B$23+2,3))</f>
        <v/>
      </c>
      <c r="C3622" s="57">
        <f>INDEX('7月'!$A$1:$E$301,ROW()-$B$23+2,4)</f>
        <v>0</v>
      </c>
      <c r="D3622" s="64">
        <f>INDEX('7月'!$A$1:$E$301,ROW()-$B$23+2,5)</f>
        <v>0</v>
      </c>
      <c r="E3622" s="65">
        <f>DATE(設定・集計!$B$2,INT(A3622/100),A3622-INT(A3622/100)*100)</f>
        <v>43799</v>
      </c>
      <c r="F3622" t="str">
        <f t="shared" si="112"/>
        <v/>
      </c>
      <c r="G3622" t="str">
        <f t="shared" si="111"/>
        <v/>
      </c>
    </row>
    <row r="3623" spans="1:7">
      <c r="A3623" s="57">
        <f>INDEX('7月'!$A$1:$E$301,ROW()-$B$23+2,1)</f>
        <v>0</v>
      </c>
      <c r="B3623" s="55" t="str">
        <f>INDEX('7月'!$A$1:$E$301,ROW()-$B$23+2,2)&amp;IF(INDEX('7月'!$A$1:$E$301,ROW()-$B$23+2,3)="","","／"&amp;INDEX('7月'!$A$1:$E$301,ROW()-$B$23+2,3))</f>
        <v/>
      </c>
      <c r="C3623" s="57">
        <f>INDEX('7月'!$A$1:$E$301,ROW()-$B$23+2,4)</f>
        <v>0</v>
      </c>
      <c r="D3623" s="64">
        <f>INDEX('7月'!$A$1:$E$301,ROW()-$B$23+2,5)</f>
        <v>0</v>
      </c>
      <c r="E3623" s="65">
        <f>DATE(設定・集計!$B$2,INT(A3623/100),A3623-INT(A3623/100)*100)</f>
        <v>43799</v>
      </c>
      <c r="F3623" t="str">
        <f t="shared" si="112"/>
        <v/>
      </c>
      <c r="G3623" t="str">
        <f t="shared" si="111"/>
        <v/>
      </c>
    </row>
    <row r="3624" spans="1:7">
      <c r="A3624" s="57">
        <f>INDEX('7月'!$A$1:$E$301,ROW()-$B$23+2,1)</f>
        <v>0</v>
      </c>
      <c r="B3624" s="55" t="str">
        <f>INDEX('7月'!$A$1:$E$301,ROW()-$B$23+2,2)&amp;IF(INDEX('7月'!$A$1:$E$301,ROW()-$B$23+2,3)="","","／"&amp;INDEX('7月'!$A$1:$E$301,ROW()-$B$23+2,3))</f>
        <v/>
      </c>
      <c r="C3624" s="57">
        <f>INDEX('7月'!$A$1:$E$301,ROW()-$B$23+2,4)</f>
        <v>0</v>
      </c>
      <c r="D3624" s="64">
        <f>INDEX('7月'!$A$1:$E$301,ROW()-$B$23+2,5)</f>
        <v>0</v>
      </c>
      <c r="E3624" s="65">
        <f>DATE(設定・集計!$B$2,INT(A3624/100),A3624-INT(A3624/100)*100)</f>
        <v>43799</v>
      </c>
      <c r="F3624" t="str">
        <f t="shared" si="112"/>
        <v/>
      </c>
      <c r="G3624" t="str">
        <f t="shared" si="111"/>
        <v/>
      </c>
    </row>
    <row r="3625" spans="1:7">
      <c r="A3625" s="57">
        <f>INDEX('7月'!$A$1:$E$301,ROW()-$B$23+2,1)</f>
        <v>0</v>
      </c>
      <c r="B3625" s="55" t="str">
        <f>INDEX('7月'!$A$1:$E$301,ROW()-$B$23+2,2)&amp;IF(INDEX('7月'!$A$1:$E$301,ROW()-$B$23+2,3)="","","／"&amp;INDEX('7月'!$A$1:$E$301,ROW()-$B$23+2,3))</f>
        <v/>
      </c>
      <c r="C3625" s="57">
        <f>INDEX('7月'!$A$1:$E$301,ROW()-$B$23+2,4)</f>
        <v>0</v>
      </c>
      <c r="D3625" s="64">
        <f>INDEX('7月'!$A$1:$E$301,ROW()-$B$23+2,5)</f>
        <v>0</v>
      </c>
      <c r="E3625" s="65">
        <f>DATE(設定・集計!$B$2,INT(A3625/100),A3625-INT(A3625/100)*100)</f>
        <v>43799</v>
      </c>
      <c r="F3625" t="str">
        <f t="shared" si="112"/>
        <v/>
      </c>
      <c r="G3625" t="str">
        <f t="shared" si="111"/>
        <v/>
      </c>
    </row>
    <row r="3626" spans="1:7">
      <c r="A3626" s="57">
        <f>INDEX('7月'!$A$1:$E$301,ROW()-$B$23+2,1)</f>
        <v>0</v>
      </c>
      <c r="B3626" s="55" t="str">
        <f>INDEX('7月'!$A$1:$E$301,ROW()-$B$23+2,2)&amp;IF(INDEX('7月'!$A$1:$E$301,ROW()-$B$23+2,3)="","","／"&amp;INDEX('7月'!$A$1:$E$301,ROW()-$B$23+2,3))</f>
        <v/>
      </c>
      <c r="C3626" s="57">
        <f>INDEX('7月'!$A$1:$E$301,ROW()-$B$23+2,4)</f>
        <v>0</v>
      </c>
      <c r="D3626" s="64">
        <f>INDEX('7月'!$A$1:$E$301,ROW()-$B$23+2,5)</f>
        <v>0</v>
      </c>
      <c r="E3626" s="65">
        <f>DATE(設定・集計!$B$2,INT(A3626/100),A3626-INT(A3626/100)*100)</f>
        <v>43799</v>
      </c>
      <c r="F3626" t="str">
        <f t="shared" si="112"/>
        <v/>
      </c>
      <c r="G3626" t="str">
        <f t="shared" si="111"/>
        <v/>
      </c>
    </row>
    <row r="3627" spans="1:7">
      <c r="A3627" s="57">
        <f>INDEX('7月'!$A$1:$E$301,ROW()-$B$23+2,1)</f>
        <v>0</v>
      </c>
      <c r="B3627" s="55" t="str">
        <f>INDEX('7月'!$A$1:$E$301,ROW()-$B$23+2,2)&amp;IF(INDEX('7月'!$A$1:$E$301,ROW()-$B$23+2,3)="","","／"&amp;INDEX('7月'!$A$1:$E$301,ROW()-$B$23+2,3))</f>
        <v/>
      </c>
      <c r="C3627" s="57">
        <f>INDEX('7月'!$A$1:$E$301,ROW()-$B$23+2,4)</f>
        <v>0</v>
      </c>
      <c r="D3627" s="64">
        <f>INDEX('7月'!$A$1:$E$301,ROW()-$B$23+2,5)</f>
        <v>0</v>
      </c>
      <c r="E3627" s="65">
        <f>DATE(設定・集計!$B$2,INT(A3627/100),A3627-INT(A3627/100)*100)</f>
        <v>43799</v>
      </c>
      <c r="F3627" t="str">
        <f t="shared" si="112"/>
        <v/>
      </c>
      <c r="G3627" t="str">
        <f t="shared" si="111"/>
        <v/>
      </c>
    </row>
    <row r="3628" spans="1:7">
      <c r="A3628" s="57">
        <f>INDEX('7月'!$A$1:$E$301,ROW()-$B$23+2,1)</f>
        <v>0</v>
      </c>
      <c r="B3628" s="55" t="str">
        <f>INDEX('7月'!$A$1:$E$301,ROW()-$B$23+2,2)&amp;IF(INDEX('7月'!$A$1:$E$301,ROW()-$B$23+2,3)="","","／"&amp;INDEX('7月'!$A$1:$E$301,ROW()-$B$23+2,3))</f>
        <v/>
      </c>
      <c r="C3628" s="57">
        <f>INDEX('7月'!$A$1:$E$301,ROW()-$B$23+2,4)</f>
        <v>0</v>
      </c>
      <c r="D3628" s="64">
        <f>INDEX('7月'!$A$1:$E$301,ROW()-$B$23+2,5)</f>
        <v>0</v>
      </c>
      <c r="E3628" s="65">
        <f>DATE(設定・集計!$B$2,INT(A3628/100),A3628-INT(A3628/100)*100)</f>
        <v>43799</v>
      </c>
      <c r="F3628" t="str">
        <f t="shared" si="112"/>
        <v/>
      </c>
      <c r="G3628" t="str">
        <f t="shared" si="111"/>
        <v/>
      </c>
    </row>
    <row r="3629" spans="1:7">
      <c r="A3629" s="57">
        <f>INDEX('7月'!$A$1:$E$301,ROW()-$B$23+2,1)</f>
        <v>0</v>
      </c>
      <c r="B3629" s="55" t="str">
        <f>INDEX('7月'!$A$1:$E$301,ROW()-$B$23+2,2)&amp;IF(INDEX('7月'!$A$1:$E$301,ROW()-$B$23+2,3)="","","／"&amp;INDEX('7月'!$A$1:$E$301,ROW()-$B$23+2,3))</f>
        <v/>
      </c>
      <c r="C3629" s="57">
        <f>INDEX('7月'!$A$1:$E$301,ROW()-$B$23+2,4)</f>
        <v>0</v>
      </c>
      <c r="D3629" s="64">
        <f>INDEX('7月'!$A$1:$E$301,ROW()-$B$23+2,5)</f>
        <v>0</v>
      </c>
      <c r="E3629" s="65">
        <f>DATE(設定・集計!$B$2,INT(A3629/100),A3629-INT(A3629/100)*100)</f>
        <v>43799</v>
      </c>
      <c r="F3629" t="str">
        <f t="shared" si="112"/>
        <v/>
      </c>
      <c r="G3629" t="str">
        <f t="shared" si="111"/>
        <v/>
      </c>
    </row>
    <row r="3630" spans="1:7">
      <c r="A3630" s="57">
        <f>INDEX('7月'!$A$1:$E$301,ROW()-$B$23+2,1)</f>
        <v>0</v>
      </c>
      <c r="B3630" s="55" t="str">
        <f>INDEX('7月'!$A$1:$E$301,ROW()-$B$23+2,2)&amp;IF(INDEX('7月'!$A$1:$E$301,ROW()-$B$23+2,3)="","","／"&amp;INDEX('7月'!$A$1:$E$301,ROW()-$B$23+2,3))</f>
        <v/>
      </c>
      <c r="C3630" s="57">
        <f>INDEX('7月'!$A$1:$E$301,ROW()-$B$23+2,4)</f>
        <v>0</v>
      </c>
      <c r="D3630" s="64">
        <f>INDEX('7月'!$A$1:$E$301,ROW()-$B$23+2,5)</f>
        <v>0</v>
      </c>
      <c r="E3630" s="65">
        <f>DATE(設定・集計!$B$2,INT(A3630/100),A3630-INT(A3630/100)*100)</f>
        <v>43799</v>
      </c>
      <c r="F3630" t="str">
        <f t="shared" si="112"/>
        <v/>
      </c>
      <c r="G3630" t="str">
        <f t="shared" si="111"/>
        <v/>
      </c>
    </row>
    <row r="3631" spans="1:7">
      <c r="A3631" s="57">
        <f>INDEX('7月'!$A$1:$E$301,ROW()-$B$23+2,1)</f>
        <v>0</v>
      </c>
      <c r="B3631" s="55" t="str">
        <f>INDEX('7月'!$A$1:$E$301,ROW()-$B$23+2,2)&amp;IF(INDEX('7月'!$A$1:$E$301,ROW()-$B$23+2,3)="","","／"&amp;INDEX('7月'!$A$1:$E$301,ROW()-$B$23+2,3))</f>
        <v/>
      </c>
      <c r="C3631" s="57">
        <f>INDEX('7月'!$A$1:$E$301,ROW()-$B$23+2,4)</f>
        <v>0</v>
      </c>
      <c r="D3631" s="64">
        <f>INDEX('7月'!$A$1:$E$301,ROW()-$B$23+2,5)</f>
        <v>0</v>
      </c>
      <c r="E3631" s="65">
        <f>DATE(設定・集計!$B$2,INT(A3631/100),A3631-INT(A3631/100)*100)</f>
        <v>43799</v>
      </c>
      <c r="F3631" t="str">
        <f t="shared" si="112"/>
        <v/>
      </c>
      <c r="G3631" t="str">
        <f t="shared" ref="G3631:G3694" si="113">IF(F3631="","",RANK(F3631,$F$46:$F$6000,1))</f>
        <v/>
      </c>
    </row>
    <row r="3632" spans="1:7">
      <c r="A3632" s="57">
        <f>INDEX('7月'!$A$1:$E$301,ROW()-$B$23+2,1)</f>
        <v>0</v>
      </c>
      <c r="B3632" s="55" t="str">
        <f>INDEX('7月'!$A$1:$E$301,ROW()-$B$23+2,2)&amp;IF(INDEX('7月'!$A$1:$E$301,ROW()-$B$23+2,3)="","","／"&amp;INDEX('7月'!$A$1:$E$301,ROW()-$B$23+2,3))</f>
        <v/>
      </c>
      <c r="C3632" s="57">
        <f>INDEX('7月'!$A$1:$E$301,ROW()-$B$23+2,4)</f>
        <v>0</v>
      </c>
      <c r="D3632" s="64">
        <f>INDEX('7月'!$A$1:$E$301,ROW()-$B$23+2,5)</f>
        <v>0</v>
      </c>
      <c r="E3632" s="65">
        <f>DATE(設定・集計!$B$2,INT(A3632/100),A3632-INT(A3632/100)*100)</f>
        <v>43799</v>
      </c>
      <c r="F3632" t="str">
        <f t="shared" si="112"/>
        <v/>
      </c>
      <c r="G3632" t="str">
        <f t="shared" si="113"/>
        <v/>
      </c>
    </row>
    <row r="3633" spans="1:7">
      <c r="A3633" s="57">
        <f>INDEX('7月'!$A$1:$E$301,ROW()-$B$23+2,1)</f>
        <v>0</v>
      </c>
      <c r="B3633" s="55" t="str">
        <f>INDEX('7月'!$A$1:$E$301,ROW()-$B$23+2,2)&amp;IF(INDEX('7月'!$A$1:$E$301,ROW()-$B$23+2,3)="","","／"&amp;INDEX('7月'!$A$1:$E$301,ROW()-$B$23+2,3))</f>
        <v/>
      </c>
      <c r="C3633" s="57">
        <f>INDEX('7月'!$A$1:$E$301,ROW()-$B$23+2,4)</f>
        <v>0</v>
      </c>
      <c r="D3633" s="64">
        <f>INDEX('7月'!$A$1:$E$301,ROW()-$B$23+2,5)</f>
        <v>0</v>
      </c>
      <c r="E3633" s="65">
        <f>DATE(設定・集計!$B$2,INT(A3633/100),A3633-INT(A3633/100)*100)</f>
        <v>43799</v>
      </c>
      <c r="F3633" t="str">
        <f t="shared" si="112"/>
        <v/>
      </c>
      <c r="G3633" t="str">
        <f t="shared" si="113"/>
        <v/>
      </c>
    </row>
    <row r="3634" spans="1:7">
      <c r="A3634" s="57">
        <f>INDEX('7月'!$A$1:$E$301,ROW()-$B$23+2,1)</f>
        <v>0</v>
      </c>
      <c r="B3634" s="55" t="str">
        <f>INDEX('7月'!$A$1:$E$301,ROW()-$B$23+2,2)&amp;IF(INDEX('7月'!$A$1:$E$301,ROW()-$B$23+2,3)="","","／"&amp;INDEX('7月'!$A$1:$E$301,ROW()-$B$23+2,3))</f>
        <v/>
      </c>
      <c r="C3634" s="57">
        <f>INDEX('7月'!$A$1:$E$301,ROW()-$B$23+2,4)</f>
        <v>0</v>
      </c>
      <c r="D3634" s="64">
        <f>INDEX('7月'!$A$1:$E$301,ROW()-$B$23+2,5)</f>
        <v>0</v>
      </c>
      <c r="E3634" s="65">
        <f>DATE(設定・集計!$B$2,INT(A3634/100),A3634-INT(A3634/100)*100)</f>
        <v>43799</v>
      </c>
      <c r="F3634" t="str">
        <f t="shared" si="112"/>
        <v/>
      </c>
      <c r="G3634" t="str">
        <f t="shared" si="113"/>
        <v/>
      </c>
    </row>
    <row r="3635" spans="1:7">
      <c r="A3635" s="57">
        <f>INDEX('7月'!$A$1:$E$301,ROW()-$B$23+2,1)</f>
        <v>0</v>
      </c>
      <c r="B3635" s="55" t="str">
        <f>INDEX('7月'!$A$1:$E$301,ROW()-$B$23+2,2)&amp;IF(INDEX('7月'!$A$1:$E$301,ROW()-$B$23+2,3)="","","／"&amp;INDEX('7月'!$A$1:$E$301,ROW()-$B$23+2,3))</f>
        <v/>
      </c>
      <c r="C3635" s="57">
        <f>INDEX('7月'!$A$1:$E$301,ROW()-$B$23+2,4)</f>
        <v>0</v>
      </c>
      <c r="D3635" s="64">
        <f>INDEX('7月'!$A$1:$E$301,ROW()-$B$23+2,5)</f>
        <v>0</v>
      </c>
      <c r="E3635" s="65">
        <f>DATE(設定・集計!$B$2,INT(A3635/100),A3635-INT(A3635/100)*100)</f>
        <v>43799</v>
      </c>
      <c r="F3635" t="str">
        <f t="shared" si="112"/>
        <v/>
      </c>
      <c r="G3635" t="str">
        <f t="shared" si="113"/>
        <v/>
      </c>
    </row>
    <row r="3636" spans="1:7">
      <c r="A3636" s="57">
        <f>INDEX('7月'!$A$1:$E$301,ROW()-$B$23+2,1)</f>
        <v>0</v>
      </c>
      <c r="B3636" s="55" t="str">
        <f>INDEX('7月'!$A$1:$E$301,ROW()-$B$23+2,2)&amp;IF(INDEX('7月'!$A$1:$E$301,ROW()-$B$23+2,3)="","","／"&amp;INDEX('7月'!$A$1:$E$301,ROW()-$B$23+2,3))</f>
        <v/>
      </c>
      <c r="C3636" s="57">
        <f>INDEX('7月'!$A$1:$E$301,ROW()-$B$23+2,4)</f>
        <v>0</v>
      </c>
      <c r="D3636" s="64">
        <f>INDEX('7月'!$A$1:$E$301,ROW()-$B$23+2,5)</f>
        <v>0</v>
      </c>
      <c r="E3636" s="65">
        <f>DATE(設定・集計!$B$2,INT(A3636/100),A3636-INT(A3636/100)*100)</f>
        <v>43799</v>
      </c>
      <c r="F3636" t="str">
        <f t="shared" si="112"/>
        <v/>
      </c>
      <c r="G3636" t="str">
        <f t="shared" si="113"/>
        <v/>
      </c>
    </row>
    <row r="3637" spans="1:7">
      <c r="A3637" s="57">
        <f>INDEX('7月'!$A$1:$E$301,ROW()-$B$23+2,1)</f>
        <v>0</v>
      </c>
      <c r="B3637" s="55" t="str">
        <f>INDEX('7月'!$A$1:$E$301,ROW()-$B$23+2,2)&amp;IF(INDEX('7月'!$A$1:$E$301,ROW()-$B$23+2,3)="","","／"&amp;INDEX('7月'!$A$1:$E$301,ROW()-$B$23+2,3))</f>
        <v/>
      </c>
      <c r="C3637" s="57">
        <f>INDEX('7月'!$A$1:$E$301,ROW()-$B$23+2,4)</f>
        <v>0</v>
      </c>
      <c r="D3637" s="64">
        <f>INDEX('7月'!$A$1:$E$301,ROW()-$B$23+2,5)</f>
        <v>0</v>
      </c>
      <c r="E3637" s="65">
        <f>DATE(設定・集計!$B$2,INT(A3637/100),A3637-INT(A3637/100)*100)</f>
        <v>43799</v>
      </c>
      <c r="F3637" t="str">
        <f t="shared" si="112"/>
        <v/>
      </c>
      <c r="G3637" t="str">
        <f t="shared" si="113"/>
        <v/>
      </c>
    </row>
    <row r="3638" spans="1:7">
      <c r="A3638" s="57">
        <f>INDEX('7月'!$A$1:$E$301,ROW()-$B$23+2,1)</f>
        <v>0</v>
      </c>
      <c r="B3638" s="55" t="str">
        <f>INDEX('7月'!$A$1:$E$301,ROW()-$B$23+2,2)&amp;IF(INDEX('7月'!$A$1:$E$301,ROW()-$B$23+2,3)="","","／"&amp;INDEX('7月'!$A$1:$E$301,ROW()-$B$23+2,3))</f>
        <v/>
      </c>
      <c r="C3638" s="57">
        <f>INDEX('7月'!$A$1:$E$301,ROW()-$B$23+2,4)</f>
        <v>0</v>
      </c>
      <c r="D3638" s="64">
        <f>INDEX('7月'!$A$1:$E$301,ROW()-$B$23+2,5)</f>
        <v>0</v>
      </c>
      <c r="E3638" s="65">
        <f>DATE(設定・集計!$B$2,INT(A3638/100),A3638-INT(A3638/100)*100)</f>
        <v>43799</v>
      </c>
      <c r="F3638" t="str">
        <f t="shared" si="112"/>
        <v/>
      </c>
      <c r="G3638" t="str">
        <f t="shared" si="113"/>
        <v/>
      </c>
    </row>
    <row r="3639" spans="1:7">
      <c r="A3639" s="57">
        <f>INDEX('7月'!$A$1:$E$301,ROW()-$B$23+2,1)</f>
        <v>0</v>
      </c>
      <c r="B3639" s="55" t="str">
        <f>INDEX('7月'!$A$1:$E$301,ROW()-$B$23+2,2)&amp;IF(INDEX('7月'!$A$1:$E$301,ROW()-$B$23+2,3)="","","／"&amp;INDEX('7月'!$A$1:$E$301,ROW()-$B$23+2,3))</f>
        <v/>
      </c>
      <c r="C3639" s="57">
        <f>INDEX('7月'!$A$1:$E$301,ROW()-$B$23+2,4)</f>
        <v>0</v>
      </c>
      <c r="D3639" s="64">
        <f>INDEX('7月'!$A$1:$E$301,ROW()-$B$23+2,5)</f>
        <v>0</v>
      </c>
      <c r="E3639" s="65">
        <f>DATE(設定・集計!$B$2,INT(A3639/100),A3639-INT(A3639/100)*100)</f>
        <v>43799</v>
      </c>
      <c r="F3639" t="str">
        <f t="shared" si="112"/>
        <v/>
      </c>
      <c r="G3639" t="str">
        <f t="shared" si="113"/>
        <v/>
      </c>
    </row>
    <row r="3640" spans="1:7">
      <c r="A3640" s="57">
        <f>INDEX('7月'!$A$1:$E$301,ROW()-$B$23+2,1)</f>
        <v>0</v>
      </c>
      <c r="B3640" s="55" t="str">
        <f>INDEX('7月'!$A$1:$E$301,ROW()-$B$23+2,2)&amp;IF(INDEX('7月'!$A$1:$E$301,ROW()-$B$23+2,3)="","","／"&amp;INDEX('7月'!$A$1:$E$301,ROW()-$B$23+2,3))</f>
        <v/>
      </c>
      <c r="C3640" s="57">
        <f>INDEX('7月'!$A$1:$E$301,ROW()-$B$23+2,4)</f>
        <v>0</v>
      </c>
      <c r="D3640" s="64">
        <f>INDEX('7月'!$A$1:$E$301,ROW()-$B$23+2,5)</f>
        <v>0</v>
      </c>
      <c r="E3640" s="65">
        <f>DATE(設定・集計!$B$2,INT(A3640/100),A3640-INT(A3640/100)*100)</f>
        <v>43799</v>
      </c>
      <c r="F3640" t="str">
        <f t="shared" si="112"/>
        <v/>
      </c>
      <c r="G3640" t="str">
        <f t="shared" si="113"/>
        <v/>
      </c>
    </row>
    <row r="3641" spans="1:7">
      <c r="A3641" s="57">
        <f>INDEX('7月'!$A$1:$E$301,ROW()-$B$23+2,1)</f>
        <v>0</v>
      </c>
      <c r="B3641" s="55" t="str">
        <f>INDEX('7月'!$A$1:$E$301,ROW()-$B$23+2,2)&amp;IF(INDEX('7月'!$A$1:$E$301,ROW()-$B$23+2,3)="","","／"&amp;INDEX('7月'!$A$1:$E$301,ROW()-$B$23+2,3))</f>
        <v/>
      </c>
      <c r="C3641" s="57">
        <f>INDEX('7月'!$A$1:$E$301,ROW()-$B$23+2,4)</f>
        <v>0</v>
      </c>
      <c r="D3641" s="64">
        <f>INDEX('7月'!$A$1:$E$301,ROW()-$B$23+2,5)</f>
        <v>0</v>
      </c>
      <c r="E3641" s="65">
        <f>DATE(設定・集計!$B$2,INT(A3641/100),A3641-INT(A3641/100)*100)</f>
        <v>43799</v>
      </c>
      <c r="F3641" t="str">
        <f t="shared" si="112"/>
        <v/>
      </c>
      <c r="G3641" t="str">
        <f t="shared" si="113"/>
        <v/>
      </c>
    </row>
    <row r="3642" spans="1:7">
      <c r="A3642" s="57">
        <f>INDEX('7月'!$A$1:$E$301,ROW()-$B$23+2,1)</f>
        <v>0</v>
      </c>
      <c r="B3642" s="55" t="str">
        <f>INDEX('7月'!$A$1:$E$301,ROW()-$B$23+2,2)&amp;IF(INDEX('7月'!$A$1:$E$301,ROW()-$B$23+2,3)="","","／"&amp;INDEX('7月'!$A$1:$E$301,ROW()-$B$23+2,3))</f>
        <v/>
      </c>
      <c r="C3642" s="57">
        <f>INDEX('7月'!$A$1:$E$301,ROW()-$B$23+2,4)</f>
        <v>0</v>
      </c>
      <c r="D3642" s="64">
        <f>INDEX('7月'!$A$1:$E$301,ROW()-$B$23+2,5)</f>
        <v>0</v>
      </c>
      <c r="E3642" s="65">
        <f>DATE(設定・集計!$B$2,INT(A3642/100),A3642-INT(A3642/100)*100)</f>
        <v>43799</v>
      </c>
      <c r="F3642" t="str">
        <f t="shared" si="112"/>
        <v/>
      </c>
      <c r="G3642" t="str">
        <f t="shared" si="113"/>
        <v/>
      </c>
    </row>
    <row r="3643" spans="1:7">
      <c r="A3643" s="57">
        <f>INDEX('7月'!$A$1:$E$301,ROW()-$B$23+2,1)</f>
        <v>0</v>
      </c>
      <c r="B3643" s="55" t="str">
        <f>INDEX('7月'!$A$1:$E$301,ROW()-$B$23+2,2)&amp;IF(INDEX('7月'!$A$1:$E$301,ROW()-$B$23+2,3)="","","／"&amp;INDEX('7月'!$A$1:$E$301,ROW()-$B$23+2,3))</f>
        <v/>
      </c>
      <c r="C3643" s="57">
        <f>INDEX('7月'!$A$1:$E$301,ROW()-$B$23+2,4)</f>
        <v>0</v>
      </c>
      <c r="D3643" s="64">
        <f>INDEX('7月'!$A$1:$E$301,ROW()-$B$23+2,5)</f>
        <v>0</v>
      </c>
      <c r="E3643" s="65">
        <f>DATE(設定・集計!$B$2,INT(A3643/100),A3643-INT(A3643/100)*100)</f>
        <v>43799</v>
      </c>
      <c r="F3643" t="str">
        <f t="shared" ref="F3643:F3706" si="114">IF(A3643=0,"",A3643*10000+ROW())</f>
        <v/>
      </c>
      <c r="G3643" t="str">
        <f t="shared" si="113"/>
        <v/>
      </c>
    </row>
    <row r="3644" spans="1:7">
      <c r="A3644" s="57">
        <f>INDEX('7月'!$A$1:$E$301,ROW()-$B$23+2,1)</f>
        <v>0</v>
      </c>
      <c r="B3644" s="55" t="str">
        <f>INDEX('7月'!$A$1:$E$301,ROW()-$B$23+2,2)&amp;IF(INDEX('7月'!$A$1:$E$301,ROW()-$B$23+2,3)="","","／"&amp;INDEX('7月'!$A$1:$E$301,ROW()-$B$23+2,3))</f>
        <v/>
      </c>
      <c r="C3644" s="57">
        <f>INDEX('7月'!$A$1:$E$301,ROW()-$B$23+2,4)</f>
        <v>0</v>
      </c>
      <c r="D3644" s="64">
        <f>INDEX('7月'!$A$1:$E$301,ROW()-$B$23+2,5)</f>
        <v>0</v>
      </c>
      <c r="E3644" s="65">
        <f>DATE(設定・集計!$B$2,INT(A3644/100),A3644-INT(A3644/100)*100)</f>
        <v>43799</v>
      </c>
      <c r="F3644" t="str">
        <f t="shared" si="114"/>
        <v/>
      </c>
      <c r="G3644" t="str">
        <f t="shared" si="113"/>
        <v/>
      </c>
    </row>
    <row r="3645" spans="1:7">
      <c r="A3645" s="57">
        <f>INDEX('7月'!$A$1:$E$301,ROW()-$B$23+2,1)</f>
        <v>0</v>
      </c>
      <c r="B3645" s="55" t="str">
        <f>INDEX('7月'!$A$1:$E$301,ROW()-$B$23+2,2)&amp;IF(INDEX('7月'!$A$1:$E$301,ROW()-$B$23+2,3)="","","／"&amp;INDEX('7月'!$A$1:$E$301,ROW()-$B$23+2,3))</f>
        <v/>
      </c>
      <c r="C3645" s="57">
        <f>INDEX('7月'!$A$1:$E$301,ROW()-$B$23+2,4)</f>
        <v>0</v>
      </c>
      <c r="D3645" s="64">
        <f>INDEX('7月'!$A$1:$E$301,ROW()-$B$23+2,5)</f>
        <v>0</v>
      </c>
      <c r="E3645" s="65">
        <f>DATE(設定・集計!$B$2,INT(A3645/100),A3645-INT(A3645/100)*100)</f>
        <v>43799</v>
      </c>
      <c r="F3645" t="str">
        <f t="shared" si="114"/>
        <v/>
      </c>
      <c r="G3645" t="str">
        <f t="shared" si="113"/>
        <v/>
      </c>
    </row>
    <row r="3646" spans="1:7">
      <c r="A3646" s="57">
        <f>INDEX('7月'!$A$1:$E$301,ROW()-$B$23+2,1)</f>
        <v>0</v>
      </c>
      <c r="B3646" s="55" t="str">
        <f>INDEX('7月'!$A$1:$E$301,ROW()-$B$23+2,2)&amp;IF(INDEX('7月'!$A$1:$E$301,ROW()-$B$23+2,3)="","","／"&amp;INDEX('7月'!$A$1:$E$301,ROW()-$B$23+2,3))</f>
        <v/>
      </c>
      <c r="C3646" s="57">
        <f>INDEX('7月'!$A$1:$E$301,ROW()-$B$23+2,4)</f>
        <v>0</v>
      </c>
      <c r="D3646" s="64">
        <f>INDEX('7月'!$A$1:$E$301,ROW()-$B$23+2,5)</f>
        <v>0</v>
      </c>
      <c r="E3646" s="65">
        <f>DATE(設定・集計!$B$2,INT(A3646/100),A3646-INT(A3646/100)*100)</f>
        <v>43799</v>
      </c>
      <c r="F3646" t="str">
        <f t="shared" si="114"/>
        <v/>
      </c>
      <c r="G3646" t="str">
        <f t="shared" si="113"/>
        <v/>
      </c>
    </row>
    <row r="3647" spans="1:7">
      <c r="A3647" s="57">
        <f>INDEX('7月'!$A$1:$E$301,ROW()-$B$23+2,1)</f>
        <v>0</v>
      </c>
      <c r="B3647" s="55" t="str">
        <f>INDEX('7月'!$A$1:$E$301,ROW()-$B$23+2,2)&amp;IF(INDEX('7月'!$A$1:$E$301,ROW()-$B$23+2,3)="","","／"&amp;INDEX('7月'!$A$1:$E$301,ROW()-$B$23+2,3))</f>
        <v/>
      </c>
      <c r="C3647" s="57">
        <f>INDEX('7月'!$A$1:$E$301,ROW()-$B$23+2,4)</f>
        <v>0</v>
      </c>
      <c r="D3647" s="64">
        <f>INDEX('7月'!$A$1:$E$301,ROW()-$B$23+2,5)</f>
        <v>0</v>
      </c>
      <c r="E3647" s="65">
        <f>DATE(設定・集計!$B$2,INT(A3647/100),A3647-INT(A3647/100)*100)</f>
        <v>43799</v>
      </c>
      <c r="F3647" t="str">
        <f t="shared" si="114"/>
        <v/>
      </c>
      <c r="G3647" t="str">
        <f t="shared" si="113"/>
        <v/>
      </c>
    </row>
    <row r="3648" spans="1:7">
      <c r="A3648" s="57">
        <f>INDEX('7月'!$A$1:$E$301,ROW()-$B$23+2,1)</f>
        <v>0</v>
      </c>
      <c r="B3648" s="55" t="str">
        <f>INDEX('7月'!$A$1:$E$301,ROW()-$B$23+2,2)&amp;IF(INDEX('7月'!$A$1:$E$301,ROW()-$B$23+2,3)="","","／"&amp;INDEX('7月'!$A$1:$E$301,ROW()-$B$23+2,3))</f>
        <v/>
      </c>
      <c r="C3648" s="57">
        <f>INDEX('7月'!$A$1:$E$301,ROW()-$B$23+2,4)</f>
        <v>0</v>
      </c>
      <c r="D3648" s="64">
        <f>INDEX('7月'!$A$1:$E$301,ROW()-$B$23+2,5)</f>
        <v>0</v>
      </c>
      <c r="E3648" s="65">
        <f>DATE(設定・集計!$B$2,INT(A3648/100),A3648-INT(A3648/100)*100)</f>
        <v>43799</v>
      </c>
      <c r="F3648" t="str">
        <f t="shared" si="114"/>
        <v/>
      </c>
      <c r="G3648" t="str">
        <f t="shared" si="113"/>
        <v/>
      </c>
    </row>
    <row r="3649" spans="1:7">
      <c r="A3649" s="57">
        <f>INDEX('7月'!$A$1:$E$301,ROW()-$B$23+2,1)</f>
        <v>0</v>
      </c>
      <c r="B3649" s="55" t="str">
        <f>INDEX('7月'!$A$1:$E$301,ROW()-$B$23+2,2)&amp;IF(INDEX('7月'!$A$1:$E$301,ROW()-$B$23+2,3)="","","／"&amp;INDEX('7月'!$A$1:$E$301,ROW()-$B$23+2,3))</f>
        <v/>
      </c>
      <c r="C3649" s="57">
        <f>INDEX('7月'!$A$1:$E$301,ROW()-$B$23+2,4)</f>
        <v>0</v>
      </c>
      <c r="D3649" s="64">
        <f>INDEX('7月'!$A$1:$E$301,ROW()-$B$23+2,5)</f>
        <v>0</v>
      </c>
      <c r="E3649" s="65">
        <f>DATE(設定・集計!$B$2,INT(A3649/100),A3649-INT(A3649/100)*100)</f>
        <v>43799</v>
      </c>
      <c r="F3649" t="str">
        <f t="shared" si="114"/>
        <v/>
      </c>
      <c r="G3649" t="str">
        <f t="shared" si="113"/>
        <v/>
      </c>
    </row>
    <row r="3650" spans="1:7">
      <c r="A3650" s="57">
        <f>INDEX('7月'!$A$1:$E$301,ROW()-$B$23+2,1)</f>
        <v>0</v>
      </c>
      <c r="B3650" s="55" t="str">
        <f>INDEX('7月'!$A$1:$E$301,ROW()-$B$23+2,2)&amp;IF(INDEX('7月'!$A$1:$E$301,ROW()-$B$23+2,3)="","","／"&amp;INDEX('7月'!$A$1:$E$301,ROW()-$B$23+2,3))</f>
        <v/>
      </c>
      <c r="C3650" s="57">
        <f>INDEX('7月'!$A$1:$E$301,ROW()-$B$23+2,4)</f>
        <v>0</v>
      </c>
      <c r="D3650" s="64">
        <f>INDEX('7月'!$A$1:$E$301,ROW()-$B$23+2,5)</f>
        <v>0</v>
      </c>
      <c r="E3650" s="65">
        <f>DATE(設定・集計!$B$2,INT(A3650/100),A3650-INT(A3650/100)*100)</f>
        <v>43799</v>
      </c>
      <c r="F3650" t="str">
        <f t="shared" si="114"/>
        <v/>
      </c>
      <c r="G3650" t="str">
        <f t="shared" si="113"/>
        <v/>
      </c>
    </row>
    <row r="3651" spans="1:7">
      <c r="A3651" s="57">
        <f>INDEX('7月'!$A$1:$E$301,ROW()-$B$23+2,1)</f>
        <v>0</v>
      </c>
      <c r="B3651" s="55" t="str">
        <f>INDEX('7月'!$A$1:$E$301,ROW()-$B$23+2,2)&amp;IF(INDEX('7月'!$A$1:$E$301,ROW()-$B$23+2,3)="","","／"&amp;INDEX('7月'!$A$1:$E$301,ROW()-$B$23+2,3))</f>
        <v/>
      </c>
      <c r="C3651" s="57">
        <f>INDEX('7月'!$A$1:$E$301,ROW()-$B$23+2,4)</f>
        <v>0</v>
      </c>
      <c r="D3651" s="64">
        <f>INDEX('7月'!$A$1:$E$301,ROW()-$B$23+2,5)</f>
        <v>0</v>
      </c>
      <c r="E3651" s="65">
        <f>DATE(設定・集計!$B$2,INT(A3651/100),A3651-INT(A3651/100)*100)</f>
        <v>43799</v>
      </c>
      <c r="F3651" t="str">
        <f t="shared" si="114"/>
        <v/>
      </c>
      <c r="G3651" t="str">
        <f t="shared" si="113"/>
        <v/>
      </c>
    </row>
    <row r="3652" spans="1:7">
      <c r="A3652" s="57">
        <f>INDEX('7月'!$A$1:$E$301,ROW()-$B$23+2,1)</f>
        <v>0</v>
      </c>
      <c r="B3652" s="55" t="str">
        <f>INDEX('7月'!$A$1:$E$301,ROW()-$B$23+2,2)&amp;IF(INDEX('7月'!$A$1:$E$301,ROW()-$B$23+2,3)="","","／"&amp;INDEX('7月'!$A$1:$E$301,ROW()-$B$23+2,3))</f>
        <v/>
      </c>
      <c r="C3652" s="57">
        <f>INDEX('7月'!$A$1:$E$301,ROW()-$B$23+2,4)</f>
        <v>0</v>
      </c>
      <c r="D3652" s="64">
        <f>INDEX('7月'!$A$1:$E$301,ROW()-$B$23+2,5)</f>
        <v>0</v>
      </c>
      <c r="E3652" s="65">
        <f>DATE(設定・集計!$B$2,INT(A3652/100),A3652-INT(A3652/100)*100)</f>
        <v>43799</v>
      </c>
      <c r="F3652" t="str">
        <f t="shared" si="114"/>
        <v/>
      </c>
      <c r="G3652" t="str">
        <f t="shared" si="113"/>
        <v/>
      </c>
    </row>
    <row r="3653" spans="1:7">
      <c r="A3653" s="57">
        <f>INDEX('7月'!$A$1:$E$301,ROW()-$B$23+2,1)</f>
        <v>0</v>
      </c>
      <c r="B3653" s="55" t="str">
        <f>INDEX('7月'!$A$1:$E$301,ROW()-$B$23+2,2)&amp;IF(INDEX('7月'!$A$1:$E$301,ROW()-$B$23+2,3)="","","／"&amp;INDEX('7月'!$A$1:$E$301,ROW()-$B$23+2,3))</f>
        <v/>
      </c>
      <c r="C3653" s="57">
        <f>INDEX('7月'!$A$1:$E$301,ROW()-$B$23+2,4)</f>
        <v>0</v>
      </c>
      <c r="D3653" s="64">
        <f>INDEX('7月'!$A$1:$E$301,ROW()-$B$23+2,5)</f>
        <v>0</v>
      </c>
      <c r="E3653" s="65">
        <f>DATE(設定・集計!$B$2,INT(A3653/100),A3653-INT(A3653/100)*100)</f>
        <v>43799</v>
      </c>
      <c r="F3653" t="str">
        <f t="shared" si="114"/>
        <v/>
      </c>
      <c r="G3653" t="str">
        <f t="shared" si="113"/>
        <v/>
      </c>
    </row>
    <row r="3654" spans="1:7">
      <c r="A3654" s="57">
        <f>INDEX('7月'!$A$1:$E$301,ROW()-$B$23+2,1)</f>
        <v>0</v>
      </c>
      <c r="B3654" s="55" t="str">
        <f>INDEX('7月'!$A$1:$E$301,ROW()-$B$23+2,2)&amp;IF(INDEX('7月'!$A$1:$E$301,ROW()-$B$23+2,3)="","","／"&amp;INDEX('7月'!$A$1:$E$301,ROW()-$B$23+2,3))</f>
        <v/>
      </c>
      <c r="C3654" s="57">
        <f>INDEX('7月'!$A$1:$E$301,ROW()-$B$23+2,4)</f>
        <v>0</v>
      </c>
      <c r="D3654" s="64">
        <f>INDEX('7月'!$A$1:$E$301,ROW()-$B$23+2,5)</f>
        <v>0</v>
      </c>
      <c r="E3654" s="65">
        <f>DATE(設定・集計!$B$2,INT(A3654/100),A3654-INT(A3654/100)*100)</f>
        <v>43799</v>
      </c>
      <c r="F3654" t="str">
        <f t="shared" si="114"/>
        <v/>
      </c>
      <c r="G3654" t="str">
        <f t="shared" si="113"/>
        <v/>
      </c>
    </row>
    <row r="3655" spans="1:7">
      <c r="A3655" s="57">
        <f>INDEX('7月'!$A$1:$E$301,ROW()-$B$23+2,1)</f>
        <v>0</v>
      </c>
      <c r="B3655" s="55" t="str">
        <f>INDEX('7月'!$A$1:$E$301,ROW()-$B$23+2,2)&amp;IF(INDEX('7月'!$A$1:$E$301,ROW()-$B$23+2,3)="","","／"&amp;INDEX('7月'!$A$1:$E$301,ROW()-$B$23+2,3))</f>
        <v/>
      </c>
      <c r="C3655" s="57">
        <f>INDEX('7月'!$A$1:$E$301,ROW()-$B$23+2,4)</f>
        <v>0</v>
      </c>
      <c r="D3655" s="64">
        <f>INDEX('7月'!$A$1:$E$301,ROW()-$B$23+2,5)</f>
        <v>0</v>
      </c>
      <c r="E3655" s="65">
        <f>DATE(設定・集計!$B$2,INT(A3655/100),A3655-INT(A3655/100)*100)</f>
        <v>43799</v>
      </c>
      <c r="F3655" t="str">
        <f t="shared" si="114"/>
        <v/>
      </c>
      <c r="G3655" t="str">
        <f t="shared" si="113"/>
        <v/>
      </c>
    </row>
    <row r="3656" spans="1:7">
      <c r="A3656" s="57">
        <f>INDEX('7月'!$A$1:$E$301,ROW()-$B$23+2,1)</f>
        <v>0</v>
      </c>
      <c r="B3656" s="55" t="str">
        <f>INDEX('7月'!$A$1:$E$301,ROW()-$B$23+2,2)&amp;IF(INDEX('7月'!$A$1:$E$301,ROW()-$B$23+2,3)="","","／"&amp;INDEX('7月'!$A$1:$E$301,ROW()-$B$23+2,3))</f>
        <v/>
      </c>
      <c r="C3656" s="57">
        <f>INDEX('7月'!$A$1:$E$301,ROW()-$B$23+2,4)</f>
        <v>0</v>
      </c>
      <c r="D3656" s="64">
        <f>INDEX('7月'!$A$1:$E$301,ROW()-$B$23+2,5)</f>
        <v>0</v>
      </c>
      <c r="E3656" s="65">
        <f>DATE(設定・集計!$B$2,INT(A3656/100),A3656-INT(A3656/100)*100)</f>
        <v>43799</v>
      </c>
      <c r="F3656" t="str">
        <f t="shared" si="114"/>
        <v/>
      </c>
      <c r="G3656" t="str">
        <f t="shared" si="113"/>
        <v/>
      </c>
    </row>
    <row r="3657" spans="1:7">
      <c r="A3657" s="57">
        <f>INDEX('7月'!$A$1:$E$301,ROW()-$B$23+2,1)</f>
        <v>0</v>
      </c>
      <c r="B3657" s="55" t="str">
        <f>INDEX('7月'!$A$1:$E$301,ROW()-$B$23+2,2)&amp;IF(INDEX('7月'!$A$1:$E$301,ROW()-$B$23+2,3)="","","／"&amp;INDEX('7月'!$A$1:$E$301,ROW()-$B$23+2,3))</f>
        <v/>
      </c>
      <c r="C3657" s="57">
        <f>INDEX('7月'!$A$1:$E$301,ROW()-$B$23+2,4)</f>
        <v>0</v>
      </c>
      <c r="D3657" s="64">
        <f>INDEX('7月'!$A$1:$E$301,ROW()-$B$23+2,5)</f>
        <v>0</v>
      </c>
      <c r="E3657" s="65">
        <f>DATE(設定・集計!$B$2,INT(A3657/100),A3657-INT(A3657/100)*100)</f>
        <v>43799</v>
      </c>
      <c r="F3657" t="str">
        <f t="shared" si="114"/>
        <v/>
      </c>
      <c r="G3657" t="str">
        <f t="shared" si="113"/>
        <v/>
      </c>
    </row>
    <row r="3658" spans="1:7">
      <c r="A3658" s="57">
        <f>INDEX('7月'!$A$1:$E$301,ROW()-$B$23+2,1)</f>
        <v>0</v>
      </c>
      <c r="B3658" s="55" t="str">
        <f>INDEX('7月'!$A$1:$E$301,ROW()-$B$23+2,2)&amp;IF(INDEX('7月'!$A$1:$E$301,ROW()-$B$23+2,3)="","","／"&amp;INDEX('7月'!$A$1:$E$301,ROW()-$B$23+2,3))</f>
        <v/>
      </c>
      <c r="C3658" s="57">
        <f>INDEX('7月'!$A$1:$E$301,ROW()-$B$23+2,4)</f>
        <v>0</v>
      </c>
      <c r="D3658" s="64">
        <f>INDEX('7月'!$A$1:$E$301,ROW()-$B$23+2,5)</f>
        <v>0</v>
      </c>
      <c r="E3658" s="65">
        <f>DATE(設定・集計!$B$2,INT(A3658/100),A3658-INT(A3658/100)*100)</f>
        <v>43799</v>
      </c>
      <c r="F3658" t="str">
        <f t="shared" si="114"/>
        <v/>
      </c>
      <c r="G3658" t="str">
        <f t="shared" si="113"/>
        <v/>
      </c>
    </row>
    <row r="3659" spans="1:7">
      <c r="A3659" s="57">
        <f>INDEX('7月'!$A$1:$E$301,ROW()-$B$23+2,1)</f>
        <v>0</v>
      </c>
      <c r="B3659" s="55" t="str">
        <f>INDEX('7月'!$A$1:$E$301,ROW()-$B$23+2,2)&amp;IF(INDEX('7月'!$A$1:$E$301,ROW()-$B$23+2,3)="","","／"&amp;INDEX('7月'!$A$1:$E$301,ROW()-$B$23+2,3))</f>
        <v/>
      </c>
      <c r="C3659" s="57">
        <f>INDEX('7月'!$A$1:$E$301,ROW()-$B$23+2,4)</f>
        <v>0</v>
      </c>
      <c r="D3659" s="64">
        <f>INDEX('7月'!$A$1:$E$301,ROW()-$B$23+2,5)</f>
        <v>0</v>
      </c>
      <c r="E3659" s="65">
        <f>DATE(設定・集計!$B$2,INT(A3659/100),A3659-INT(A3659/100)*100)</f>
        <v>43799</v>
      </c>
      <c r="F3659" t="str">
        <f t="shared" si="114"/>
        <v/>
      </c>
      <c r="G3659" t="str">
        <f t="shared" si="113"/>
        <v/>
      </c>
    </row>
    <row r="3660" spans="1:7">
      <c r="A3660" s="57">
        <f>INDEX('7月'!$A$1:$E$301,ROW()-$B$23+2,1)</f>
        <v>0</v>
      </c>
      <c r="B3660" s="55" t="str">
        <f>INDEX('7月'!$A$1:$E$301,ROW()-$B$23+2,2)&amp;IF(INDEX('7月'!$A$1:$E$301,ROW()-$B$23+2,3)="","","／"&amp;INDEX('7月'!$A$1:$E$301,ROW()-$B$23+2,3))</f>
        <v/>
      </c>
      <c r="C3660" s="57">
        <f>INDEX('7月'!$A$1:$E$301,ROW()-$B$23+2,4)</f>
        <v>0</v>
      </c>
      <c r="D3660" s="64">
        <f>INDEX('7月'!$A$1:$E$301,ROW()-$B$23+2,5)</f>
        <v>0</v>
      </c>
      <c r="E3660" s="65">
        <f>DATE(設定・集計!$B$2,INT(A3660/100),A3660-INT(A3660/100)*100)</f>
        <v>43799</v>
      </c>
      <c r="F3660" t="str">
        <f t="shared" si="114"/>
        <v/>
      </c>
      <c r="G3660" t="str">
        <f t="shared" si="113"/>
        <v/>
      </c>
    </row>
    <row r="3661" spans="1:7">
      <c r="A3661" s="57">
        <f>INDEX('7月'!$A$1:$E$301,ROW()-$B$23+2,1)</f>
        <v>0</v>
      </c>
      <c r="B3661" s="55" t="str">
        <f>INDEX('7月'!$A$1:$E$301,ROW()-$B$23+2,2)&amp;IF(INDEX('7月'!$A$1:$E$301,ROW()-$B$23+2,3)="","","／"&amp;INDEX('7月'!$A$1:$E$301,ROW()-$B$23+2,3))</f>
        <v/>
      </c>
      <c r="C3661" s="57">
        <f>INDEX('7月'!$A$1:$E$301,ROW()-$B$23+2,4)</f>
        <v>0</v>
      </c>
      <c r="D3661" s="64">
        <f>INDEX('7月'!$A$1:$E$301,ROW()-$B$23+2,5)</f>
        <v>0</v>
      </c>
      <c r="E3661" s="65">
        <f>DATE(設定・集計!$B$2,INT(A3661/100),A3661-INT(A3661/100)*100)</f>
        <v>43799</v>
      </c>
      <c r="F3661" t="str">
        <f t="shared" si="114"/>
        <v/>
      </c>
      <c r="G3661" t="str">
        <f t="shared" si="113"/>
        <v/>
      </c>
    </row>
    <row r="3662" spans="1:7">
      <c r="A3662" s="57">
        <f>INDEX('7月'!$A$1:$E$301,ROW()-$B$23+2,1)</f>
        <v>0</v>
      </c>
      <c r="B3662" s="55" t="str">
        <f>INDEX('7月'!$A$1:$E$301,ROW()-$B$23+2,2)&amp;IF(INDEX('7月'!$A$1:$E$301,ROW()-$B$23+2,3)="","","／"&amp;INDEX('7月'!$A$1:$E$301,ROW()-$B$23+2,3))</f>
        <v/>
      </c>
      <c r="C3662" s="57">
        <f>INDEX('7月'!$A$1:$E$301,ROW()-$B$23+2,4)</f>
        <v>0</v>
      </c>
      <c r="D3662" s="64">
        <f>INDEX('7月'!$A$1:$E$301,ROW()-$B$23+2,5)</f>
        <v>0</v>
      </c>
      <c r="E3662" s="65">
        <f>DATE(設定・集計!$B$2,INT(A3662/100),A3662-INT(A3662/100)*100)</f>
        <v>43799</v>
      </c>
      <c r="F3662" t="str">
        <f t="shared" si="114"/>
        <v/>
      </c>
      <c r="G3662" t="str">
        <f t="shared" si="113"/>
        <v/>
      </c>
    </row>
    <row r="3663" spans="1:7">
      <c r="A3663" s="57">
        <f>INDEX('7月'!$A$1:$E$301,ROW()-$B$23+2,1)</f>
        <v>0</v>
      </c>
      <c r="B3663" s="55" t="str">
        <f>INDEX('7月'!$A$1:$E$301,ROW()-$B$23+2,2)&amp;IF(INDEX('7月'!$A$1:$E$301,ROW()-$B$23+2,3)="","","／"&amp;INDEX('7月'!$A$1:$E$301,ROW()-$B$23+2,3))</f>
        <v/>
      </c>
      <c r="C3663" s="57">
        <f>INDEX('7月'!$A$1:$E$301,ROW()-$B$23+2,4)</f>
        <v>0</v>
      </c>
      <c r="D3663" s="64">
        <f>INDEX('7月'!$A$1:$E$301,ROW()-$B$23+2,5)</f>
        <v>0</v>
      </c>
      <c r="E3663" s="65">
        <f>DATE(設定・集計!$B$2,INT(A3663/100),A3663-INT(A3663/100)*100)</f>
        <v>43799</v>
      </c>
      <c r="F3663" t="str">
        <f t="shared" si="114"/>
        <v/>
      </c>
      <c r="G3663" t="str">
        <f t="shared" si="113"/>
        <v/>
      </c>
    </row>
    <row r="3664" spans="1:7">
      <c r="A3664" s="57">
        <f>INDEX('7月'!$A$1:$E$301,ROW()-$B$23+2,1)</f>
        <v>0</v>
      </c>
      <c r="B3664" s="55" t="str">
        <f>INDEX('7月'!$A$1:$E$301,ROW()-$B$23+2,2)&amp;IF(INDEX('7月'!$A$1:$E$301,ROW()-$B$23+2,3)="","","／"&amp;INDEX('7月'!$A$1:$E$301,ROW()-$B$23+2,3))</f>
        <v/>
      </c>
      <c r="C3664" s="57">
        <f>INDEX('7月'!$A$1:$E$301,ROW()-$B$23+2,4)</f>
        <v>0</v>
      </c>
      <c r="D3664" s="64">
        <f>INDEX('7月'!$A$1:$E$301,ROW()-$B$23+2,5)</f>
        <v>0</v>
      </c>
      <c r="E3664" s="65">
        <f>DATE(設定・集計!$B$2,INT(A3664/100),A3664-INT(A3664/100)*100)</f>
        <v>43799</v>
      </c>
      <c r="F3664" t="str">
        <f t="shared" si="114"/>
        <v/>
      </c>
      <c r="G3664" t="str">
        <f t="shared" si="113"/>
        <v/>
      </c>
    </row>
    <row r="3665" spans="1:7">
      <c r="A3665" s="57">
        <f>INDEX('7月'!$A$1:$E$301,ROW()-$B$23+2,1)</f>
        <v>0</v>
      </c>
      <c r="B3665" s="55" t="str">
        <f>INDEX('7月'!$A$1:$E$301,ROW()-$B$23+2,2)&amp;IF(INDEX('7月'!$A$1:$E$301,ROW()-$B$23+2,3)="","","／"&amp;INDEX('7月'!$A$1:$E$301,ROW()-$B$23+2,3))</f>
        <v/>
      </c>
      <c r="C3665" s="57">
        <f>INDEX('7月'!$A$1:$E$301,ROW()-$B$23+2,4)</f>
        <v>0</v>
      </c>
      <c r="D3665" s="64">
        <f>INDEX('7月'!$A$1:$E$301,ROW()-$B$23+2,5)</f>
        <v>0</v>
      </c>
      <c r="E3665" s="65">
        <f>DATE(設定・集計!$B$2,INT(A3665/100),A3665-INT(A3665/100)*100)</f>
        <v>43799</v>
      </c>
      <c r="F3665" t="str">
        <f t="shared" si="114"/>
        <v/>
      </c>
      <c r="G3665" t="str">
        <f t="shared" si="113"/>
        <v/>
      </c>
    </row>
    <row r="3666" spans="1:7">
      <c r="A3666" s="57">
        <f>INDEX('7月'!$A$1:$E$301,ROW()-$B$23+2,1)</f>
        <v>0</v>
      </c>
      <c r="B3666" s="55" t="str">
        <f>INDEX('7月'!$A$1:$E$301,ROW()-$B$23+2,2)&amp;IF(INDEX('7月'!$A$1:$E$301,ROW()-$B$23+2,3)="","","／"&amp;INDEX('7月'!$A$1:$E$301,ROW()-$B$23+2,3))</f>
        <v/>
      </c>
      <c r="C3666" s="57">
        <f>INDEX('7月'!$A$1:$E$301,ROW()-$B$23+2,4)</f>
        <v>0</v>
      </c>
      <c r="D3666" s="64">
        <f>INDEX('7月'!$A$1:$E$301,ROW()-$B$23+2,5)</f>
        <v>0</v>
      </c>
      <c r="E3666" s="65">
        <f>DATE(設定・集計!$B$2,INT(A3666/100),A3666-INT(A3666/100)*100)</f>
        <v>43799</v>
      </c>
      <c r="F3666" t="str">
        <f t="shared" si="114"/>
        <v/>
      </c>
      <c r="G3666" t="str">
        <f t="shared" si="113"/>
        <v/>
      </c>
    </row>
    <row r="3667" spans="1:7">
      <c r="A3667" s="57">
        <f>INDEX('7月'!$A$1:$E$301,ROW()-$B$23+2,1)</f>
        <v>0</v>
      </c>
      <c r="B3667" s="55" t="str">
        <f>INDEX('7月'!$A$1:$E$301,ROW()-$B$23+2,2)&amp;IF(INDEX('7月'!$A$1:$E$301,ROW()-$B$23+2,3)="","","／"&amp;INDEX('7月'!$A$1:$E$301,ROW()-$B$23+2,3))</f>
        <v/>
      </c>
      <c r="C3667" s="57">
        <f>INDEX('7月'!$A$1:$E$301,ROW()-$B$23+2,4)</f>
        <v>0</v>
      </c>
      <c r="D3667" s="64">
        <f>INDEX('7月'!$A$1:$E$301,ROW()-$B$23+2,5)</f>
        <v>0</v>
      </c>
      <c r="E3667" s="65">
        <f>DATE(設定・集計!$B$2,INT(A3667/100),A3667-INT(A3667/100)*100)</f>
        <v>43799</v>
      </c>
      <c r="F3667" t="str">
        <f t="shared" si="114"/>
        <v/>
      </c>
      <c r="G3667" t="str">
        <f t="shared" si="113"/>
        <v/>
      </c>
    </row>
    <row r="3668" spans="1:7">
      <c r="A3668" s="57">
        <f>INDEX('7月'!$A$1:$E$301,ROW()-$B$23+2,1)</f>
        <v>0</v>
      </c>
      <c r="B3668" s="55" t="str">
        <f>INDEX('7月'!$A$1:$E$301,ROW()-$B$23+2,2)&amp;IF(INDEX('7月'!$A$1:$E$301,ROW()-$B$23+2,3)="","","／"&amp;INDEX('7月'!$A$1:$E$301,ROW()-$B$23+2,3))</f>
        <v/>
      </c>
      <c r="C3668" s="57">
        <f>INDEX('7月'!$A$1:$E$301,ROW()-$B$23+2,4)</f>
        <v>0</v>
      </c>
      <c r="D3668" s="64">
        <f>INDEX('7月'!$A$1:$E$301,ROW()-$B$23+2,5)</f>
        <v>0</v>
      </c>
      <c r="E3668" s="65">
        <f>DATE(設定・集計!$B$2,INT(A3668/100),A3668-INT(A3668/100)*100)</f>
        <v>43799</v>
      </c>
      <c r="F3668" t="str">
        <f t="shared" si="114"/>
        <v/>
      </c>
      <c r="G3668" t="str">
        <f t="shared" si="113"/>
        <v/>
      </c>
    </row>
    <row r="3669" spans="1:7">
      <c r="A3669" s="57">
        <f>INDEX('7月'!$A$1:$E$301,ROW()-$B$23+2,1)</f>
        <v>0</v>
      </c>
      <c r="B3669" s="55" t="str">
        <f>INDEX('7月'!$A$1:$E$301,ROW()-$B$23+2,2)&amp;IF(INDEX('7月'!$A$1:$E$301,ROW()-$B$23+2,3)="","","／"&amp;INDEX('7月'!$A$1:$E$301,ROW()-$B$23+2,3))</f>
        <v/>
      </c>
      <c r="C3669" s="57">
        <f>INDEX('7月'!$A$1:$E$301,ROW()-$B$23+2,4)</f>
        <v>0</v>
      </c>
      <c r="D3669" s="64">
        <f>INDEX('7月'!$A$1:$E$301,ROW()-$B$23+2,5)</f>
        <v>0</v>
      </c>
      <c r="E3669" s="65">
        <f>DATE(設定・集計!$B$2,INT(A3669/100),A3669-INT(A3669/100)*100)</f>
        <v>43799</v>
      </c>
      <c r="F3669" t="str">
        <f t="shared" si="114"/>
        <v/>
      </c>
      <c r="G3669" t="str">
        <f t="shared" si="113"/>
        <v/>
      </c>
    </row>
    <row r="3670" spans="1:7">
      <c r="A3670" s="57">
        <f>INDEX('7月'!$A$1:$E$301,ROW()-$B$23+2,1)</f>
        <v>0</v>
      </c>
      <c r="B3670" s="55" t="str">
        <f>INDEX('7月'!$A$1:$E$301,ROW()-$B$23+2,2)&amp;IF(INDEX('7月'!$A$1:$E$301,ROW()-$B$23+2,3)="","","／"&amp;INDEX('7月'!$A$1:$E$301,ROW()-$B$23+2,3))</f>
        <v/>
      </c>
      <c r="C3670" s="57">
        <f>INDEX('7月'!$A$1:$E$301,ROW()-$B$23+2,4)</f>
        <v>0</v>
      </c>
      <c r="D3670" s="64">
        <f>INDEX('7月'!$A$1:$E$301,ROW()-$B$23+2,5)</f>
        <v>0</v>
      </c>
      <c r="E3670" s="65">
        <f>DATE(設定・集計!$B$2,INT(A3670/100),A3670-INT(A3670/100)*100)</f>
        <v>43799</v>
      </c>
      <c r="F3670" t="str">
        <f t="shared" si="114"/>
        <v/>
      </c>
      <c r="G3670" t="str">
        <f t="shared" si="113"/>
        <v/>
      </c>
    </row>
    <row r="3671" spans="1:7">
      <c r="A3671" s="57">
        <f>INDEX('7月'!$A$1:$E$301,ROW()-$B$23+2,1)</f>
        <v>0</v>
      </c>
      <c r="B3671" s="55" t="str">
        <f>INDEX('7月'!$A$1:$E$301,ROW()-$B$23+2,2)&amp;IF(INDEX('7月'!$A$1:$E$301,ROW()-$B$23+2,3)="","","／"&amp;INDEX('7月'!$A$1:$E$301,ROW()-$B$23+2,3))</f>
        <v/>
      </c>
      <c r="C3671" s="57">
        <f>INDEX('7月'!$A$1:$E$301,ROW()-$B$23+2,4)</f>
        <v>0</v>
      </c>
      <c r="D3671" s="64">
        <f>INDEX('7月'!$A$1:$E$301,ROW()-$B$23+2,5)</f>
        <v>0</v>
      </c>
      <c r="E3671" s="65">
        <f>DATE(設定・集計!$B$2,INT(A3671/100),A3671-INT(A3671/100)*100)</f>
        <v>43799</v>
      </c>
      <c r="F3671" t="str">
        <f t="shared" si="114"/>
        <v/>
      </c>
      <c r="G3671" t="str">
        <f t="shared" si="113"/>
        <v/>
      </c>
    </row>
    <row r="3672" spans="1:7">
      <c r="A3672" s="57">
        <f>INDEX('7月'!$A$1:$E$301,ROW()-$B$23+2,1)</f>
        <v>0</v>
      </c>
      <c r="B3672" s="55" t="str">
        <f>INDEX('7月'!$A$1:$E$301,ROW()-$B$23+2,2)&amp;IF(INDEX('7月'!$A$1:$E$301,ROW()-$B$23+2,3)="","","／"&amp;INDEX('7月'!$A$1:$E$301,ROW()-$B$23+2,3))</f>
        <v/>
      </c>
      <c r="C3672" s="57">
        <f>INDEX('7月'!$A$1:$E$301,ROW()-$B$23+2,4)</f>
        <v>0</v>
      </c>
      <c r="D3672" s="64">
        <f>INDEX('7月'!$A$1:$E$301,ROW()-$B$23+2,5)</f>
        <v>0</v>
      </c>
      <c r="E3672" s="65">
        <f>DATE(設定・集計!$B$2,INT(A3672/100),A3672-INT(A3672/100)*100)</f>
        <v>43799</v>
      </c>
      <c r="F3672" t="str">
        <f t="shared" si="114"/>
        <v/>
      </c>
      <c r="G3672" t="str">
        <f t="shared" si="113"/>
        <v/>
      </c>
    </row>
    <row r="3673" spans="1:7">
      <c r="A3673" s="57">
        <f>INDEX('7月'!$A$1:$E$301,ROW()-$B$23+2,1)</f>
        <v>0</v>
      </c>
      <c r="B3673" s="55" t="str">
        <f>INDEX('7月'!$A$1:$E$301,ROW()-$B$23+2,2)&amp;IF(INDEX('7月'!$A$1:$E$301,ROW()-$B$23+2,3)="","","／"&amp;INDEX('7月'!$A$1:$E$301,ROW()-$B$23+2,3))</f>
        <v/>
      </c>
      <c r="C3673" s="57">
        <f>INDEX('7月'!$A$1:$E$301,ROW()-$B$23+2,4)</f>
        <v>0</v>
      </c>
      <c r="D3673" s="64">
        <f>INDEX('7月'!$A$1:$E$301,ROW()-$B$23+2,5)</f>
        <v>0</v>
      </c>
      <c r="E3673" s="65">
        <f>DATE(設定・集計!$B$2,INT(A3673/100),A3673-INT(A3673/100)*100)</f>
        <v>43799</v>
      </c>
      <c r="F3673" t="str">
        <f t="shared" si="114"/>
        <v/>
      </c>
      <c r="G3673" t="str">
        <f t="shared" si="113"/>
        <v/>
      </c>
    </row>
    <row r="3674" spans="1:7">
      <c r="A3674" s="57">
        <f>INDEX('7月'!$A$1:$E$301,ROW()-$B$23+2,1)</f>
        <v>0</v>
      </c>
      <c r="B3674" s="55" t="str">
        <f>INDEX('7月'!$A$1:$E$301,ROW()-$B$23+2,2)&amp;IF(INDEX('7月'!$A$1:$E$301,ROW()-$B$23+2,3)="","","／"&amp;INDEX('7月'!$A$1:$E$301,ROW()-$B$23+2,3))</f>
        <v/>
      </c>
      <c r="C3674" s="57">
        <f>INDEX('7月'!$A$1:$E$301,ROW()-$B$23+2,4)</f>
        <v>0</v>
      </c>
      <c r="D3674" s="64">
        <f>INDEX('7月'!$A$1:$E$301,ROW()-$B$23+2,5)</f>
        <v>0</v>
      </c>
      <c r="E3674" s="65">
        <f>DATE(設定・集計!$B$2,INT(A3674/100),A3674-INT(A3674/100)*100)</f>
        <v>43799</v>
      </c>
      <c r="F3674" t="str">
        <f t="shared" si="114"/>
        <v/>
      </c>
      <c r="G3674" t="str">
        <f t="shared" si="113"/>
        <v/>
      </c>
    </row>
    <row r="3675" spans="1:7">
      <c r="A3675" s="57">
        <f>INDEX('7月'!$A$1:$E$301,ROW()-$B$23+2,1)</f>
        <v>0</v>
      </c>
      <c r="B3675" s="55" t="str">
        <f>INDEX('7月'!$A$1:$E$301,ROW()-$B$23+2,2)&amp;IF(INDEX('7月'!$A$1:$E$301,ROW()-$B$23+2,3)="","","／"&amp;INDEX('7月'!$A$1:$E$301,ROW()-$B$23+2,3))</f>
        <v/>
      </c>
      <c r="C3675" s="57">
        <f>INDEX('7月'!$A$1:$E$301,ROW()-$B$23+2,4)</f>
        <v>0</v>
      </c>
      <c r="D3675" s="64">
        <f>INDEX('7月'!$A$1:$E$301,ROW()-$B$23+2,5)</f>
        <v>0</v>
      </c>
      <c r="E3675" s="65">
        <f>DATE(設定・集計!$B$2,INT(A3675/100),A3675-INT(A3675/100)*100)</f>
        <v>43799</v>
      </c>
      <c r="F3675" t="str">
        <f t="shared" si="114"/>
        <v/>
      </c>
      <c r="G3675" t="str">
        <f t="shared" si="113"/>
        <v/>
      </c>
    </row>
    <row r="3676" spans="1:7">
      <c r="A3676" s="57">
        <f>INDEX('7月'!$A$1:$E$301,ROW()-$B$23+2,1)</f>
        <v>0</v>
      </c>
      <c r="B3676" s="55" t="str">
        <f>INDEX('7月'!$A$1:$E$301,ROW()-$B$23+2,2)&amp;IF(INDEX('7月'!$A$1:$E$301,ROW()-$B$23+2,3)="","","／"&amp;INDEX('7月'!$A$1:$E$301,ROW()-$B$23+2,3))</f>
        <v/>
      </c>
      <c r="C3676" s="57">
        <f>INDEX('7月'!$A$1:$E$301,ROW()-$B$23+2,4)</f>
        <v>0</v>
      </c>
      <c r="D3676" s="64">
        <f>INDEX('7月'!$A$1:$E$301,ROW()-$B$23+2,5)</f>
        <v>0</v>
      </c>
      <c r="E3676" s="65">
        <f>DATE(設定・集計!$B$2,INT(A3676/100),A3676-INT(A3676/100)*100)</f>
        <v>43799</v>
      </c>
      <c r="F3676" t="str">
        <f t="shared" si="114"/>
        <v/>
      </c>
      <c r="G3676" t="str">
        <f t="shared" si="113"/>
        <v/>
      </c>
    </row>
    <row r="3677" spans="1:7">
      <c r="A3677" s="57">
        <f>INDEX('7月'!$A$1:$E$301,ROW()-$B$23+2,1)</f>
        <v>0</v>
      </c>
      <c r="B3677" s="55" t="str">
        <f>INDEX('7月'!$A$1:$E$301,ROW()-$B$23+2,2)&amp;IF(INDEX('7月'!$A$1:$E$301,ROW()-$B$23+2,3)="","","／"&amp;INDEX('7月'!$A$1:$E$301,ROW()-$B$23+2,3))</f>
        <v/>
      </c>
      <c r="C3677" s="57">
        <f>INDEX('7月'!$A$1:$E$301,ROW()-$B$23+2,4)</f>
        <v>0</v>
      </c>
      <c r="D3677" s="64">
        <f>INDEX('7月'!$A$1:$E$301,ROW()-$B$23+2,5)</f>
        <v>0</v>
      </c>
      <c r="E3677" s="65">
        <f>DATE(設定・集計!$B$2,INT(A3677/100),A3677-INT(A3677/100)*100)</f>
        <v>43799</v>
      </c>
      <c r="F3677" t="str">
        <f t="shared" si="114"/>
        <v/>
      </c>
      <c r="G3677" t="str">
        <f t="shared" si="113"/>
        <v/>
      </c>
    </row>
    <row r="3678" spans="1:7">
      <c r="A3678" s="57">
        <f>INDEX('7月'!$A$1:$E$301,ROW()-$B$23+2,1)</f>
        <v>0</v>
      </c>
      <c r="B3678" s="55" t="str">
        <f>INDEX('7月'!$A$1:$E$301,ROW()-$B$23+2,2)&amp;IF(INDEX('7月'!$A$1:$E$301,ROW()-$B$23+2,3)="","","／"&amp;INDEX('7月'!$A$1:$E$301,ROW()-$B$23+2,3))</f>
        <v/>
      </c>
      <c r="C3678" s="57">
        <f>INDEX('7月'!$A$1:$E$301,ROW()-$B$23+2,4)</f>
        <v>0</v>
      </c>
      <c r="D3678" s="64">
        <f>INDEX('7月'!$A$1:$E$301,ROW()-$B$23+2,5)</f>
        <v>0</v>
      </c>
      <c r="E3678" s="65">
        <f>DATE(設定・集計!$B$2,INT(A3678/100),A3678-INT(A3678/100)*100)</f>
        <v>43799</v>
      </c>
      <c r="F3678" t="str">
        <f t="shared" si="114"/>
        <v/>
      </c>
      <c r="G3678" t="str">
        <f t="shared" si="113"/>
        <v/>
      </c>
    </row>
    <row r="3679" spans="1:7">
      <c r="A3679" s="57">
        <f>INDEX('7月'!$A$1:$E$301,ROW()-$B$23+2,1)</f>
        <v>0</v>
      </c>
      <c r="B3679" s="55" t="str">
        <f>INDEX('7月'!$A$1:$E$301,ROW()-$B$23+2,2)&amp;IF(INDEX('7月'!$A$1:$E$301,ROW()-$B$23+2,3)="","","／"&amp;INDEX('7月'!$A$1:$E$301,ROW()-$B$23+2,3))</f>
        <v/>
      </c>
      <c r="C3679" s="57">
        <f>INDEX('7月'!$A$1:$E$301,ROW()-$B$23+2,4)</f>
        <v>0</v>
      </c>
      <c r="D3679" s="64">
        <f>INDEX('7月'!$A$1:$E$301,ROW()-$B$23+2,5)</f>
        <v>0</v>
      </c>
      <c r="E3679" s="65">
        <f>DATE(設定・集計!$B$2,INT(A3679/100),A3679-INT(A3679/100)*100)</f>
        <v>43799</v>
      </c>
      <c r="F3679" t="str">
        <f t="shared" si="114"/>
        <v/>
      </c>
      <c r="G3679" t="str">
        <f t="shared" si="113"/>
        <v/>
      </c>
    </row>
    <row r="3680" spans="1:7">
      <c r="A3680" s="57">
        <f>INDEX('7月'!$A$1:$E$301,ROW()-$B$23+2,1)</f>
        <v>0</v>
      </c>
      <c r="B3680" s="55" t="str">
        <f>INDEX('7月'!$A$1:$E$301,ROW()-$B$23+2,2)&amp;IF(INDEX('7月'!$A$1:$E$301,ROW()-$B$23+2,3)="","","／"&amp;INDEX('7月'!$A$1:$E$301,ROW()-$B$23+2,3))</f>
        <v/>
      </c>
      <c r="C3680" s="57">
        <f>INDEX('7月'!$A$1:$E$301,ROW()-$B$23+2,4)</f>
        <v>0</v>
      </c>
      <c r="D3680" s="64">
        <f>INDEX('7月'!$A$1:$E$301,ROW()-$B$23+2,5)</f>
        <v>0</v>
      </c>
      <c r="E3680" s="65">
        <f>DATE(設定・集計!$B$2,INT(A3680/100),A3680-INT(A3680/100)*100)</f>
        <v>43799</v>
      </c>
      <c r="F3680" t="str">
        <f t="shared" si="114"/>
        <v/>
      </c>
      <c r="G3680" t="str">
        <f t="shared" si="113"/>
        <v/>
      </c>
    </row>
    <row r="3681" spans="1:7">
      <c r="A3681" s="57">
        <f>INDEX('7月'!$A$1:$E$301,ROW()-$B$23+2,1)</f>
        <v>0</v>
      </c>
      <c r="B3681" s="55" t="str">
        <f>INDEX('7月'!$A$1:$E$301,ROW()-$B$23+2,2)&amp;IF(INDEX('7月'!$A$1:$E$301,ROW()-$B$23+2,3)="","","／"&amp;INDEX('7月'!$A$1:$E$301,ROW()-$B$23+2,3))</f>
        <v/>
      </c>
      <c r="C3681" s="57">
        <f>INDEX('7月'!$A$1:$E$301,ROW()-$B$23+2,4)</f>
        <v>0</v>
      </c>
      <c r="D3681" s="64">
        <f>INDEX('7月'!$A$1:$E$301,ROW()-$B$23+2,5)</f>
        <v>0</v>
      </c>
      <c r="E3681" s="65">
        <f>DATE(設定・集計!$B$2,INT(A3681/100),A3681-INT(A3681/100)*100)</f>
        <v>43799</v>
      </c>
      <c r="F3681" t="str">
        <f t="shared" si="114"/>
        <v/>
      </c>
      <c r="G3681" t="str">
        <f t="shared" si="113"/>
        <v/>
      </c>
    </row>
    <row r="3682" spans="1:7">
      <c r="A3682" s="57">
        <f>INDEX('7月'!$A$1:$E$301,ROW()-$B$23+2,1)</f>
        <v>0</v>
      </c>
      <c r="B3682" s="55" t="str">
        <f>INDEX('7月'!$A$1:$E$301,ROW()-$B$23+2,2)&amp;IF(INDEX('7月'!$A$1:$E$301,ROW()-$B$23+2,3)="","","／"&amp;INDEX('7月'!$A$1:$E$301,ROW()-$B$23+2,3))</f>
        <v/>
      </c>
      <c r="C3682" s="57">
        <f>INDEX('7月'!$A$1:$E$301,ROW()-$B$23+2,4)</f>
        <v>0</v>
      </c>
      <c r="D3682" s="64">
        <f>INDEX('7月'!$A$1:$E$301,ROW()-$B$23+2,5)</f>
        <v>0</v>
      </c>
      <c r="E3682" s="65">
        <f>DATE(設定・集計!$B$2,INT(A3682/100),A3682-INT(A3682/100)*100)</f>
        <v>43799</v>
      </c>
      <c r="F3682" t="str">
        <f t="shared" si="114"/>
        <v/>
      </c>
      <c r="G3682" t="str">
        <f t="shared" si="113"/>
        <v/>
      </c>
    </row>
    <row r="3683" spans="1:7">
      <c r="A3683" s="57">
        <f>INDEX('7月'!$A$1:$E$301,ROW()-$B$23+2,1)</f>
        <v>0</v>
      </c>
      <c r="B3683" s="55" t="str">
        <f>INDEX('7月'!$A$1:$E$301,ROW()-$B$23+2,2)&amp;IF(INDEX('7月'!$A$1:$E$301,ROW()-$B$23+2,3)="","","／"&amp;INDEX('7月'!$A$1:$E$301,ROW()-$B$23+2,3))</f>
        <v/>
      </c>
      <c r="C3683" s="57">
        <f>INDEX('7月'!$A$1:$E$301,ROW()-$B$23+2,4)</f>
        <v>0</v>
      </c>
      <c r="D3683" s="64">
        <f>INDEX('7月'!$A$1:$E$301,ROW()-$B$23+2,5)</f>
        <v>0</v>
      </c>
      <c r="E3683" s="65">
        <f>DATE(設定・集計!$B$2,INT(A3683/100),A3683-INT(A3683/100)*100)</f>
        <v>43799</v>
      </c>
      <c r="F3683" t="str">
        <f t="shared" si="114"/>
        <v/>
      </c>
      <c r="G3683" t="str">
        <f t="shared" si="113"/>
        <v/>
      </c>
    </row>
    <row r="3684" spans="1:7">
      <c r="A3684" s="57">
        <f>INDEX('7月'!$A$1:$E$301,ROW()-$B$23+2,1)</f>
        <v>0</v>
      </c>
      <c r="B3684" s="55" t="str">
        <f>INDEX('7月'!$A$1:$E$301,ROW()-$B$23+2,2)&amp;IF(INDEX('7月'!$A$1:$E$301,ROW()-$B$23+2,3)="","","／"&amp;INDEX('7月'!$A$1:$E$301,ROW()-$B$23+2,3))</f>
        <v/>
      </c>
      <c r="C3684" s="57">
        <f>INDEX('7月'!$A$1:$E$301,ROW()-$B$23+2,4)</f>
        <v>0</v>
      </c>
      <c r="D3684" s="64">
        <f>INDEX('7月'!$A$1:$E$301,ROW()-$B$23+2,5)</f>
        <v>0</v>
      </c>
      <c r="E3684" s="65">
        <f>DATE(設定・集計!$B$2,INT(A3684/100),A3684-INT(A3684/100)*100)</f>
        <v>43799</v>
      </c>
      <c r="F3684" t="str">
        <f t="shared" si="114"/>
        <v/>
      </c>
      <c r="G3684" t="str">
        <f t="shared" si="113"/>
        <v/>
      </c>
    </row>
    <row r="3685" spans="1:7">
      <c r="A3685" s="57">
        <f>INDEX('7月'!$A$1:$E$301,ROW()-$B$23+2,1)</f>
        <v>0</v>
      </c>
      <c r="B3685" s="55" t="str">
        <f>INDEX('7月'!$A$1:$E$301,ROW()-$B$23+2,2)&amp;IF(INDEX('7月'!$A$1:$E$301,ROW()-$B$23+2,3)="","","／"&amp;INDEX('7月'!$A$1:$E$301,ROW()-$B$23+2,3))</f>
        <v/>
      </c>
      <c r="C3685" s="57">
        <f>INDEX('7月'!$A$1:$E$301,ROW()-$B$23+2,4)</f>
        <v>0</v>
      </c>
      <c r="D3685" s="64">
        <f>INDEX('7月'!$A$1:$E$301,ROW()-$B$23+2,5)</f>
        <v>0</v>
      </c>
      <c r="E3685" s="65">
        <f>DATE(設定・集計!$B$2,INT(A3685/100),A3685-INT(A3685/100)*100)</f>
        <v>43799</v>
      </c>
      <c r="F3685" t="str">
        <f t="shared" si="114"/>
        <v/>
      </c>
      <c r="G3685" t="str">
        <f t="shared" si="113"/>
        <v/>
      </c>
    </row>
    <row r="3686" spans="1:7">
      <c r="A3686" s="57">
        <f>INDEX('7月'!$A$1:$E$301,ROW()-$B$23+2,1)</f>
        <v>0</v>
      </c>
      <c r="B3686" s="55" t="str">
        <f>INDEX('7月'!$A$1:$E$301,ROW()-$B$23+2,2)&amp;IF(INDEX('7月'!$A$1:$E$301,ROW()-$B$23+2,3)="","","／"&amp;INDEX('7月'!$A$1:$E$301,ROW()-$B$23+2,3))</f>
        <v/>
      </c>
      <c r="C3686" s="57">
        <f>INDEX('7月'!$A$1:$E$301,ROW()-$B$23+2,4)</f>
        <v>0</v>
      </c>
      <c r="D3686" s="64">
        <f>INDEX('7月'!$A$1:$E$301,ROW()-$B$23+2,5)</f>
        <v>0</v>
      </c>
      <c r="E3686" s="65">
        <f>DATE(設定・集計!$B$2,INT(A3686/100),A3686-INT(A3686/100)*100)</f>
        <v>43799</v>
      </c>
      <c r="F3686" t="str">
        <f t="shared" si="114"/>
        <v/>
      </c>
      <c r="G3686" t="str">
        <f t="shared" si="113"/>
        <v/>
      </c>
    </row>
    <row r="3687" spans="1:7">
      <c r="A3687" s="57">
        <f>INDEX('7月'!$A$1:$E$301,ROW()-$B$23+2,1)</f>
        <v>0</v>
      </c>
      <c r="B3687" s="55" t="str">
        <f>INDEX('7月'!$A$1:$E$301,ROW()-$B$23+2,2)&amp;IF(INDEX('7月'!$A$1:$E$301,ROW()-$B$23+2,3)="","","／"&amp;INDEX('7月'!$A$1:$E$301,ROW()-$B$23+2,3))</f>
        <v/>
      </c>
      <c r="C3687" s="57">
        <f>INDEX('7月'!$A$1:$E$301,ROW()-$B$23+2,4)</f>
        <v>0</v>
      </c>
      <c r="D3687" s="64">
        <f>INDEX('7月'!$A$1:$E$301,ROW()-$B$23+2,5)</f>
        <v>0</v>
      </c>
      <c r="E3687" s="65">
        <f>DATE(設定・集計!$B$2,INT(A3687/100),A3687-INT(A3687/100)*100)</f>
        <v>43799</v>
      </c>
      <c r="F3687" t="str">
        <f t="shared" si="114"/>
        <v/>
      </c>
      <c r="G3687" t="str">
        <f t="shared" si="113"/>
        <v/>
      </c>
    </row>
    <row r="3688" spans="1:7">
      <c r="A3688" s="57">
        <f>INDEX('7月'!$A$1:$E$301,ROW()-$B$23+2,1)</f>
        <v>0</v>
      </c>
      <c r="B3688" s="55" t="str">
        <f>INDEX('7月'!$A$1:$E$301,ROW()-$B$23+2,2)&amp;IF(INDEX('7月'!$A$1:$E$301,ROW()-$B$23+2,3)="","","／"&amp;INDEX('7月'!$A$1:$E$301,ROW()-$B$23+2,3))</f>
        <v/>
      </c>
      <c r="C3688" s="57">
        <f>INDEX('7月'!$A$1:$E$301,ROW()-$B$23+2,4)</f>
        <v>0</v>
      </c>
      <c r="D3688" s="64">
        <f>INDEX('7月'!$A$1:$E$301,ROW()-$B$23+2,5)</f>
        <v>0</v>
      </c>
      <c r="E3688" s="65">
        <f>DATE(設定・集計!$B$2,INT(A3688/100),A3688-INT(A3688/100)*100)</f>
        <v>43799</v>
      </c>
      <c r="F3688" t="str">
        <f t="shared" si="114"/>
        <v/>
      </c>
      <c r="G3688" t="str">
        <f t="shared" si="113"/>
        <v/>
      </c>
    </row>
    <row r="3689" spans="1:7">
      <c r="A3689" s="57">
        <f>INDEX('7月'!$A$1:$E$301,ROW()-$B$23+2,1)</f>
        <v>0</v>
      </c>
      <c r="B3689" s="55" t="str">
        <f>INDEX('7月'!$A$1:$E$301,ROW()-$B$23+2,2)&amp;IF(INDEX('7月'!$A$1:$E$301,ROW()-$B$23+2,3)="","","／"&amp;INDEX('7月'!$A$1:$E$301,ROW()-$B$23+2,3))</f>
        <v/>
      </c>
      <c r="C3689" s="57">
        <f>INDEX('7月'!$A$1:$E$301,ROW()-$B$23+2,4)</f>
        <v>0</v>
      </c>
      <c r="D3689" s="64">
        <f>INDEX('7月'!$A$1:$E$301,ROW()-$B$23+2,5)</f>
        <v>0</v>
      </c>
      <c r="E3689" s="65">
        <f>DATE(設定・集計!$B$2,INT(A3689/100),A3689-INT(A3689/100)*100)</f>
        <v>43799</v>
      </c>
      <c r="F3689" t="str">
        <f t="shared" si="114"/>
        <v/>
      </c>
      <c r="G3689" t="str">
        <f t="shared" si="113"/>
        <v/>
      </c>
    </row>
    <row r="3690" spans="1:7">
      <c r="A3690" s="57">
        <f>INDEX('7月'!$A$1:$E$301,ROW()-$B$23+2,1)</f>
        <v>0</v>
      </c>
      <c r="B3690" s="55" t="str">
        <f>INDEX('7月'!$A$1:$E$301,ROW()-$B$23+2,2)&amp;IF(INDEX('7月'!$A$1:$E$301,ROW()-$B$23+2,3)="","","／"&amp;INDEX('7月'!$A$1:$E$301,ROW()-$B$23+2,3))</f>
        <v/>
      </c>
      <c r="C3690" s="57">
        <f>INDEX('7月'!$A$1:$E$301,ROW()-$B$23+2,4)</f>
        <v>0</v>
      </c>
      <c r="D3690" s="64">
        <f>INDEX('7月'!$A$1:$E$301,ROW()-$B$23+2,5)</f>
        <v>0</v>
      </c>
      <c r="E3690" s="65">
        <f>DATE(設定・集計!$B$2,INT(A3690/100),A3690-INT(A3690/100)*100)</f>
        <v>43799</v>
      </c>
      <c r="F3690" t="str">
        <f t="shared" si="114"/>
        <v/>
      </c>
      <c r="G3690" t="str">
        <f t="shared" si="113"/>
        <v/>
      </c>
    </row>
    <row r="3691" spans="1:7">
      <c r="A3691" s="57">
        <f>INDEX('7月'!$A$1:$E$301,ROW()-$B$23+2,1)</f>
        <v>0</v>
      </c>
      <c r="B3691" s="55" t="str">
        <f>INDEX('7月'!$A$1:$E$301,ROW()-$B$23+2,2)&amp;IF(INDEX('7月'!$A$1:$E$301,ROW()-$B$23+2,3)="","","／"&amp;INDEX('7月'!$A$1:$E$301,ROW()-$B$23+2,3))</f>
        <v/>
      </c>
      <c r="C3691" s="57">
        <f>INDEX('7月'!$A$1:$E$301,ROW()-$B$23+2,4)</f>
        <v>0</v>
      </c>
      <c r="D3691" s="64">
        <f>INDEX('7月'!$A$1:$E$301,ROW()-$B$23+2,5)</f>
        <v>0</v>
      </c>
      <c r="E3691" s="65">
        <f>DATE(設定・集計!$B$2,INT(A3691/100),A3691-INT(A3691/100)*100)</f>
        <v>43799</v>
      </c>
      <c r="F3691" t="str">
        <f t="shared" si="114"/>
        <v/>
      </c>
      <c r="G3691" t="str">
        <f t="shared" si="113"/>
        <v/>
      </c>
    </row>
    <row r="3692" spans="1:7">
      <c r="A3692" s="57">
        <f>INDEX('7月'!$A$1:$E$301,ROW()-$B$23+2,1)</f>
        <v>0</v>
      </c>
      <c r="B3692" s="55" t="str">
        <f>INDEX('7月'!$A$1:$E$301,ROW()-$B$23+2,2)&amp;IF(INDEX('7月'!$A$1:$E$301,ROW()-$B$23+2,3)="","","／"&amp;INDEX('7月'!$A$1:$E$301,ROW()-$B$23+2,3))</f>
        <v/>
      </c>
      <c r="C3692" s="57">
        <f>INDEX('7月'!$A$1:$E$301,ROW()-$B$23+2,4)</f>
        <v>0</v>
      </c>
      <c r="D3692" s="64">
        <f>INDEX('7月'!$A$1:$E$301,ROW()-$B$23+2,5)</f>
        <v>0</v>
      </c>
      <c r="E3692" s="65">
        <f>DATE(設定・集計!$B$2,INT(A3692/100),A3692-INT(A3692/100)*100)</f>
        <v>43799</v>
      </c>
      <c r="F3692" t="str">
        <f t="shared" si="114"/>
        <v/>
      </c>
      <c r="G3692" t="str">
        <f t="shared" si="113"/>
        <v/>
      </c>
    </row>
    <row r="3693" spans="1:7">
      <c r="A3693" s="57">
        <f>INDEX('7月'!$A$1:$E$301,ROW()-$B$23+2,1)</f>
        <v>0</v>
      </c>
      <c r="B3693" s="55" t="str">
        <f>INDEX('7月'!$A$1:$E$301,ROW()-$B$23+2,2)&amp;IF(INDEX('7月'!$A$1:$E$301,ROW()-$B$23+2,3)="","","／"&amp;INDEX('7月'!$A$1:$E$301,ROW()-$B$23+2,3))</f>
        <v/>
      </c>
      <c r="C3693" s="57">
        <f>INDEX('7月'!$A$1:$E$301,ROW()-$B$23+2,4)</f>
        <v>0</v>
      </c>
      <c r="D3693" s="64">
        <f>INDEX('7月'!$A$1:$E$301,ROW()-$B$23+2,5)</f>
        <v>0</v>
      </c>
      <c r="E3693" s="65">
        <f>DATE(設定・集計!$B$2,INT(A3693/100),A3693-INT(A3693/100)*100)</f>
        <v>43799</v>
      </c>
      <c r="F3693" t="str">
        <f t="shared" si="114"/>
        <v/>
      </c>
      <c r="G3693" t="str">
        <f t="shared" si="113"/>
        <v/>
      </c>
    </row>
    <row r="3694" spans="1:7">
      <c r="A3694" s="57">
        <f>INDEX('7月'!$A$1:$E$301,ROW()-$B$23+2,1)</f>
        <v>0</v>
      </c>
      <c r="B3694" s="55" t="str">
        <f>INDEX('7月'!$A$1:$E$301,ROW()-$B$23+2,2)&amp;IF(INDEX('7月'!$A$1:$E$301,ROW()-$B$23+2,3)="","","／"&amp;INDEX('7月'!$A$1:$E$301,ROW()-$B$23+2,3))</f>
        <v/>
      </c>
      <c r="C3694" s="57">
        <f>INDEX('7月'!$A$1:$E$301,ROW()-$B$23+2,4)</f>
        <v>0</v>
      </c>
      <c r="D3694" s="64">
        <f>INDEX('7月'!$A$1:$E$301,ROW()-$B$23+2,5)</f>
        <v>0</v>
      </c>
      <c r="E3694" s="65">
        <f>DATE(設定・集計!$B$2,INT(A3694/100),A3694-INT(A3694/100)*100)</f>
        <v>43799</v>
      </c>
      <c r="F3694" t="str">
        <f t="shared" si="114"/>
        <v/>
      </c>
      <c r="G3694" t="str">
        <f t="shared" si="113"/>
        <v/>
      </c>
    </row>
    <row r="3695" spans="1:7">
      <c r="A3695" s="57">
        <f>INDEX('7月'!$A$1:$E$301,ROW()-$B$23+2,1)</f>
        <v>0</v>
      </c>
      <c r="B3695" s="55" t="str">
        <f>INDEX('7月'!$A$1:$E$301,ROW()-$B$23+2,2)&amp;IF(INDEX('7月'!$A$1:$E$301,ROW()-$B$23+2,3)="","","／"&amp;INDEX('7月'!$A$1:$E$301,ROW()-$B$23+2,3))</f>
        <v/>
      </c>
      <c r="C3695" s="57">
        <f>INDEX('7月'!$A$1:$E$301,ROW()-$B$23+2,4)</f>
        <v>0</v>
      </c>
      <c r="D3695" s="64">
        <f>INDEX('7月'!$A$1:$E$301,ROW()-$B$23+2,5)</f>
        <v>0</v>
      </c>
      <c r="E3695" s="65">
        <f>DATE(設定・集計!$B$2,INT(A3695/100),A3695-INT(A3695/100)*100)</f>
        <v>43799</v>
      </c>
      <c r="F3695" t="str">
        <f t="shared" si="114"/>
        <v/>
      </c>
      <c r="G3695" t="str">
        <f t="shared" ref="G3695:G3758" si="115">IF(F3695="","",RANK(F3695,$F$46:$F$6000,1))</f>
        <v/>
      </c>
    </row>
    <row r="3696" spans="1:7">
      <c r="A3696" s="57">
        <f>INDEX('7月'!$A$1:$E$301,ROW()-$B$23+2,1)</f>
        <v>0</v>
      </c>
      <c r="B3696" s="55" t="str">
        <f>INDEX('7月'!$A$1:$E$301,ROW()-$B$23+2,2)&amp;IF(INDEX('7月'!$A$1:$E$301,ROW()-$B$23+2,3)="","","／"&amp;INDEX('7月'!$A$1:$E$301,ROW()-$B$23+2,3))</f>
        <v/>
      </c>
      <c r="C3696" s="57">
        <f>INDEX('7月'!$A$1:$E$301,ROW()-$B$23+2,4)</f>
        <v>0</v>
      </c>
      <c r="D3696" s="64">
        <f>INDEX('7月'!$A$1:$E$301,ROW()-$B$23+2,5)</f>
        <v>0</v>
      </c>
      <c r="E3696" s="65">
        <f>DATE(設定・集計!$B$2,INT(A3696/100),A3696-INT(A3696/100)*100)</f>
        <v>43799</v>
      </c>
      <c r="F3696" t="str">
        <f t="shared" si="114"/>
        <v/>
      </c>
      <c r="G3696" t="str">
        <f t="shared" si="115"/>
        <v/>
      </c>
    </row>
    <row r="3697" spans="1:7">
      <c r="A3697" s="57">
        <f>INDEX('7月'!$A$1:$E$301,ROW()-$B$23+2,1)</f>
        <v>0</v>
      </c>
      <c r="B3697" s="55" t="str">
        <f>INDEX('7月'!$A$1:$E$301,ROW()-$B$23+2,2)&amp;IF(INDEX('7月'!$A$1:$E$301,ROW()-$B$23+2,3)="","","／"&amp;INDEX('7月'!$A$1:$E$301,ROW()-$B$23+2,3))</f>
        <v/>
      </c>
      <c r="C3697" s="57">
        <f>INDEX('7月'!$A$1:$E$301,ROW()-$B$23+2,4)</f>
        <v>0</v>
      </c>
      <c r="D3697" s="64">
        <f>INDEX('7月'!$A$1:$E$301,ROW()-$B$23+2,5)</f>
        <v>0</v>
      </c>
      <c r="E3697" s="65">
        <f>DATE(設定・集計!$B$2,INT(A3697/100),A3697-INT(A3697/100)*100)</f>
        <v>43799</v>
      </c>
      <c r="F3697" t="str">
        <f t="shared" si="114"/>
        <v/>
      </c>
      <c r="G3697" t="str">
        <f t="shared" si="115"/>
        <v/>
      </c>
    </row>
    <row r="3698" spans="1:7">
      <c r="A3698" s="57">
        <f>INDEX('7月'!$A$1:$E$301,ROW()-$B$23+2,1)</f>
        <v>0</v>
      </c>
      <c r="B3698" s="55" t="str">
        <f>INDEX('7月'!$A$1:$E$301,ROW()-$B$23+2,2)&amp;IF(INDEX('7月'!$A$1:$E$301,ROW()-$B$23+2,3)="","","／"&amp;INDEX('7月'!$A$1:$E$301,ROW()-$B$23+2,3))</f>
        <v/>
      </c>
      <c r="C3698" s="57">
        <f>INDEX('7月'!$A$1:$E$301,ROW()-$B$23+2,4)</f>
        <v>0</v>
      </c>
      <c r="D3698" s="64">
        <f>INDEX('7月'!$A$1:$E$301,ROW()-$B$23+2,5)</f>
        <v>0</v>
      </c>
      <c r="E3698" s="65">
        <f>DATE(設定・集計!$B$2,INT(A3698/100),A3698-INT(A3698/100)*100)</f>
        <v>43799</v>
      </c>
      <c r="F3698" t="str">
        <f t="shared" si="114"/>
        <v/>
      </c>
      <c r="G3698" t="str">
        <f t="shared" si="115"/>
        <v/>
      </c>
    </row>
    <row r="3699" spans="1:7">
      <c r="A3699" s="57">
        <f>INDEX('7月'!$A$1:$E$301,ROW()-$B$23+2,1)</f>
        <v>0</v>
      </c>
      <c r="B3699" s="55" t="str">
        <f>INDEX('7月'!$A$1:$E$301,ROW()-$B$23+2,2)&amp;IF(INDEX('7月'!$A$1:$E$301,ROW()-$B$23+2,3)="","","／"&amp;INDEX('7月'!$A$1:$E$301,ROW()-$B$23+2,3))</f>
        <v/>
      </c>
      <c r="C3699" s="57">
        <f>INDEX('7月'!$A$1:$E$301,ROW()-$B$23+2,4)</f>
        <v>0</v>
      </c>
      <c r="D3699" s="64">
        <f>INDEX('7月'!$A$1:$E$301,ROW()-$B$23+2,5)</f>
        <v>0</v>
      </c>
      <c r="E3699" s="65">
        <f>DATE(設定・集計!$B$2,INT(A3699/100),A3699-INT(A3699/100)*100)</f>
        <v>43799</v>
      </c>
      <c r="F3699" t="str">
        <f t="shared" si="114"/>
        <v/>
      </c>
      <c r="G3699" t="str">
        <f t="shared" si="115"/>
        <v/>
      </c>
    </row>
    <row r="3700" spans="1:7">
      <c r="A3700" s="57">
        <f>INDEX('7月'!$A$1:$E$301,ROW()-$B$23+2,1)</f>
        <v>0</v>
      </c>
      <c r="B3700" s="55" t="str">
        <f>INDEX('7月'!$A$1:$E$301,ROW()-$B$23+2,2)&amp;IF(INDEX('7月'!$A$1:$E$301,ROW()-$B$23+2,3)="","","／"&amp;INDEX('7月'!$A$1:$E$301,ROW()-$B$23+2,3))</f>
        <v/>
      </c>
      <c r="C3700" s="57">
        <f>INDEX('7月'!$A$1:$E$301,ROW()-$B$23+2,4)</f>
        <v>0</v>
      </c>
      <c r="D3700" s="64">
        <f>INDEX('7月'!$A$1:$E$301,ROW()-$B$23+2,5)</f>
        <v>0</v>
      </c>
      <c r="E3700" s="65">
        <f>DATE(設定・集計!$B$2,INT(A3700/100),A3700-INT(A3700/100)*100)</f>
        <v>43799</v>
      </c>
      <c r="F3700" t="str">
        <f t="shared" si="114"/>
        <v/>
      </c>
      <c r="G3700" t="str">
        <f t="shared" si="115"/>
        <v/>
      </c>
    </row>
    <row r="3701" spans="1:7">
      <c r="A3701" s="57">
        <f>INDEX('7月'!$A$1:$E$301,ROW()-$B$23+2,1)</f>
        <v>0</v>
      </c>
      <c r="B3701" s="55" t="str">
        <f>INDEX('7月'!$A$1:$E$301,ROW()-$B$23+2,2)&amp;IF(INDEX('7月'!$A$1:$E$301,ROW()-$B$23+2,3)="","","／"&amp;INDEX('7月'!$A$1:$E$301,ROW()-$B$23+2,3))</f>
        <v/>
      </c>
      <c r="C3701" s="57">
        <f>INDEX('7月'!$A$1:$E$301,ROW()-$B$23+2,4)</f>
        <v>0</v>
      </c>
      <c r="D3701" s="64">
        <f>INDEX('7月'!$A$1:$E$301,ROW()-$B$23+2,5)</f>
        <v>0</v>
      </c>
      <c r="E3701" s="65">
        <f>DATE(設定・集計!$B$2,INT(A3701/100),A3701-INT(A3701/100)*100)</f>
        <v>43799</v>
      </c>
      <c r="F3701" t="str">
        <f t="shared" si="114"/>
        <v/>
      </c>
      <c r="G3701" t="str">
        <f t="shared" si="115"/>
        <v/>
      </c>
    </row>
    <row r="3702" spans="1:7">
      <c r="A3702" s="57">
        <f>INDEX('7月'!$A$1:$E$301,ROW()-$B$23+2,1)</f>
        <v>0</v>
      </c>
      <c r="B3702" s="55" t="str">
        <f>INDEX('7月'!$A$1:$E$301,ROW()-$B$23+2,2)&amp;IF(INDEX('7月'!$A$1:$E$301,ROW()-$B$23+2,3)="","","／"&amp;INDEX('7月'!$A$1:$E$301,ROW()-$B$23+2,3))</f>
        <v/>
      </c>
      <c r="C3702" s="57">
        <f>INDEX('7月'!$A$1:$E$301,ROW()-$B$23+2,4)</f>
        <v>0</v>
      </c>
      <c r="D3702" s="64">
        <f>INDEX('7月'!$A$1:$E$301,ROW()-$B$23+2,5)</f>
        <v>0</v>
      </c>
      <c r="E3702" s="65">
        <f>DATE(設定・集計!$B$2,INT(A3702/100),A3702-INT(A3702/100)*100)</f>
        <v>43799</v>
      </c>
      <c r="F3702" t="str">
        <f t="shared" si="114"/>
        <v/>
      </c>
      <c r="G3702" t="str">
        <f t="shared" si="115"/>
        <v/>
      </c>
    </row>
    <row r="3703" spans="1:7">
      <c r="A3703" s="57">
        <f>INDEX('7月'!$A$1:$E$301,ROW()-$B$23+2,1)</f>
        <v>0</v>
      </c>
      <c r="B3703" s="55" t="str">
        <f>INDEX('7月'!$A$1:$E$301,ROW()-$B$23+2,2)&amp;IF(INDEX('7月'!$A$1:$E$301,ROW()-$B$23+2,3)="","","／"&amp;INDEX('7月'!$A$1:$E$301,ROW()-$B$23+2,3))</f>
        <v/>
      </c>
      <c r="C3703" s="57">
        <f>INDEX('7月'!$A$1:$E$301,ROW()-$B$23+2,4)</f>
        <v>0</v>
      </c>
      <c r="D3703" s="64">
        <f>INDEX('7月'!$A$1:$E$301,ROW()-$B$23+2,5)</f>
        <v>0</v>
      </c>
      <c r="E3703" s="65">
        <f>DATE(設定・集計!$B$2,INT(A3703/100),A3703-INT(A3703/100)*100)</f>
        <v>43799</v>
      </c>
      <c r="F3703" t="str">
        <f t="shared" si="114"/>
        <v/>
      </c>
      <c r="G3703" t="str">
        <f t="shared" si="115"/>
        <v/>
      </c>
    </row>
    <row r="3704" spans="1:7">
      <c r="A3704" s="57">
        <f>INDEX('7月'!$A$1:$E$301,ROW()-$B$23+2,1)</f>
        <v>0</v>
      </c>
      <c r="B3704" s="55" t="str">
        <f>INDEX('7月'!$A$1:$E$301,ROW()-$B$23+2,2)&amp;IF(INDEX('7月'!$A$1:$E$301,ROW()-$B$23+2,3)="","","／"&amp;INDEX('7月'!$A$1:$E$301,ROW()-$B$23+2,3))</f>
        <v/>
      </c>
      <c r="C3704" s="57">
        <f>INDEX('7月'!$A$1:$E$301,ROW()-$B$23+2,4)</f>
        <v>0</v>
      </c>
      <c r="D3704" s="64">
        <f>INDEX('7月'!$A$1:$E$301,ROW()-$B$23+2,5)</f>
        <v>0</v>
      </c>
      <c r="E3704" s="65">
        <f>DATE(設定・集計!$B$2,INT(A3704/100),A3704-INT(A3704/100)*100)</f>
        <v>43799</v>
      </c>
      <c r="F3704" t="str">
        <f t="shared" si="114"/>
        <v/>
      </c>
      <c r="G3704" t="str">
        <f t="shared" si="115"/>
        <v/>
      </c>
    </row>
    <row r="3705" spans="1:7">
      <c r="A3705" s="57">
        <f>INDEX('7月'!$A$1:$E$301,ROW()-$B$23+2,1)</f>
        <v>0</v>
      </c>
      <c r="B3705" s="55" t="str">
        <f>INDEX('7月'!$A$1:$E$301,ROW()-$B$23+2,2)&amp;IF(INDEX('7月'!$A$1:$E$301,ROW()-$B$23+2,3)="","","／"&amp;INDEX('7月'!$A$1:$E$301,ROW()-$B$23+2,3))</f>
        <v/>
      </c>
      <c r="C3705" s="57">
        <f>INDEX('7月'!$A$1:$E$301,ROW()-$B$23+2,4)</f>
        <v>0</v>
      </c>
      <c r="D3705" s="64">
        <f>INDEX('7月'!$A$1:$E$301,ROW()-$B$23+2,5)</f>
        <v>0</v>
      </c>
      <c r="E3705" s="65">
        <f>DATE(設定・集計!$B$2,INT(A3705/100),A3705-INT(A3705/100)*100)</f>
        <v>43799</v>
      </c>
      <c r="F3705" t="str">
        <f t="shared" si="114"/>
        <v/>
      </c>
      <c r="G3705" t="str">
        <f t="shared" si="115"/>
        <v/>
      </c>
    </row>
    <row r="3706" spans="1:7">
      <c r="A3706" s="57">
        <f>INDEX('7月'!$A$1:$E$301,ROW()-$B$23+2,1)</f>
        <v>0</v>
      </c>
      <c r="B3706" s="55" t="str">
        <f>INDEX('7月'!$A$1:$E$301,ROW()-$B$23+2,2)&amp;IF(INDEX('7月'!$A$1:$E$301,ROW()-$B$23+2,3)="","","／"&amp;INDEX('7月'!$A$1:$E$301,ROW()-$B$23+2,3))</f>
        <v/>
      </c>
      <c r="C3706" s="57">
        <f>INDEX('7月'!$A$1:$E$301,ROW()-$B$23+2,4)</f>
        <v>0</v>
      </c>
      <c r="D3706" s="64">
        <f>INDEX('7月'!$A$1:$E$301,ROW()-$B$23+2,5)</f>
        <v>0</v>
      </c>
      <c r="E3706" s="65">
        <f>DATE(設定・集計!$B$2,INT(A3706/100),A3706-INT(A3706/100)*100)</f>
        <v>43799</v>
      </c>
      <c r="F3706" t="str">
        <f t="shared" si="114"/>
        <v/>
      </c>
      <c r="G3706" t="str">
        <f t="shared" si="115"/>
        <v/>
      </c>
    </row>
    <row r="3707" spans="1:7">
      <c r="A3707" s="57">
        <f>INDEX('7月'!$A$1:$E$301,ROW()-$B$23+2,1)</f>
        <v>0</v>
      </c>
      <c r="B3707" s="55" t="str">
        <f>INDEX('7月'!$A$1:$E$301,ROW()-$B$23+2,2)&amp;IF(INDEX('7月'!$A$1:$E$301,ROW()-$B$23+2,3)="","","／"&amp;INDEX('7月'!$A$1:$E$301,ROW()-$B$23+2,3))</f>
        <v/>
      </c>
      <c r="C3707" s="57">
        <f>INDEX('7月'!$A$1:$E$301,ROW()-$B$23+2,4)</f>
        <v>0</v>
      </c>
      <c r="D3707" s="64">
        <f>INDEX('7月'!$A$1:$E$301,ROW()-$B$23+2,5)</f>
        <v>0</v>
      </c>
      <c r="E3707" s="65">
        <f>DATE(設定・集計!$B$2,INT(A3707/100),A3707-INT(A3707/100)*100)</f>
        <v>43799</v>
      </c>
      <c r="F3707" t="str">
        <f t="shared" ref="F3707:F3770" si="116">IF(A3707=0,"",A3707*10000+ROW())</f>
        <v/>
      </c>
      <c r="G3707" t="str">
        <f t="shared" si="115"/>
        <v/>
      </c>
    </row>
    <row r="3708" spans="1:7">
      <c r="A3708" s="57">
        <f>INDEX('7月'!$A$1:$E$301,ROW()-$B$23+2,1)</f>
        <v>0</v>
      </c>
      <c r="B3708" s="55" t="str">
        <f>INDEX('7月'!$A$1:$E$301,ROW()-$B$23+2,2)&amp;IF(INDEX('7月'!$A$1:$E$301,ROW()-$B$23+2,3)="","","／"&amp;INDEX('7月'!$A$1:$E$301,ROW()-$B$23+2,3))</f>
        <v/>
      </c>
      <c r="C3708" s="57">
        <f>INDEX('7月'!$A$1:$E$301,ROW()-$B$23+2,4)</f>
        <v>0</v>
      </c>
      <c r="D3708" s="64">
        <f>INDEX('7月'!$A$1:$E$301,ROW()-$B$23+2,5)</f>
        <v>0</v>
      </c>
      <c r="E3708" s="65">
        <f>DATE(設定・集計!$B$2,INT(A3708/100),A3708-INT(A3708/100)*100)</f>
        <v>43799</v>
      </c>
      <c r="F3708" t="str">
        <f t="shared" si="116"/>
        <v/>
      </c>
      <c r="G3708" t="str">
        <f t="shared" si="115"/>
        <v/>
      </c>
    </row>
    <row r="3709" spans="1:7">
      <c r="A3709" s="57">
        <f>INDEX('7月'!$A$1:$E$301,ROW()-$B$23+2,1)</f>
        <v>0</v>
      </c>
      <c r="B3709" s="55" t="str">
        <f>INDEX('7月'!$A$1:$E$301,ROW()-$B$23+2,2)&amp;IF(INDEX('7月'!$A$1:$E$301,ROW()-$B$23+2,3)="","","／"&amp;INDEX('7月'!$A$1:$E$301,ROW()-$B$23+2,3))</f>
        <v/>
      </c>
      <c r="C3709" s="57">
        <f>INDEX('7月'!$A$1:$E$301,ROW()-$B$23+2,4)</f>
        <v>0</v>
      </c>
      <c r="D3709" s="64">
        <f>INDEX('7月'!$A$1:$E$301,ROW()-$B$23+2,5)</f>
        <v>0</v>
      </c>
      <c r="E3709" s="65">
        <f>DATE(設定・集計!$B$2,INT(A3709/100),A3709-INT(A3709/100)*100)</f>
        <v>43799</v>
      </c>
      <c r="F3709" t="str">
        <f t="shared" si="116"/>
        <v/>
      </c>
      <c r="G3709" t="str">
        <f t="shared" si="115"/>
        <v/>
      </c>
    </row>
    <row r="3710" spans="1:7">
      <c r="A3710" s="57">
        <f>INDEX('7月'!$A$1:$E$301,ROW()-$B$23+2,1)</f>
        <v>0</v>
      </c>
      <c r="B3710" s="55" t="str">
        <f>INDEX('7月'!$A$1:$E$301,ROW()-$B$23+2,2)&amp;IF(INDEX('7月'!$A$1:$E$301,ROW()-$B$23+2,3)="","","／"&amp;INDEX('7月'!$A$1:$E$301,ROW()-$B$23+2,3))</f>
        <v/>
      </c>
      <c r="C3710" s="57">
        <f>INDEX('7月'!$A$1:$E$301,ROW()-$B$23+2,4)</f>
        <v>0</v>
      </c>
      <c r="D3710" s="64">
        <f>INDEX('7月'!$A$1:$E$301,ROW()-$B$23+2,5)</f>
        <v>0</v>
      </c>
      <c r="E3710" s="65">
        <f>DATE(設定・集計!$B$2,INT(A3710/100),A3710-INT(A3710/100)*100)</f>
        <v>43799</v>
      </c>
      <c r="F3710" t="str">
        <f t="shared" si="116"/>
        <v/>
      </c>
      <c r="G3710" t="str">
        <f t="shared" si="115"/>
        <v/>
      </c>
    </row>
    <row r="3711" spans="1:7">
      <c r="A3711" s="57">
        <f>INDEX('7月'!$A$1:$E$301,ROW()-$B$23+2,1)</f>
        <v>0</v>
      </c>
      <c r="B3711" s="55" t="str">
        <f>INDEX('7月'!$A$1:$E$301,ROW()-$B$23+2,2)&amp;IF(INDEX('7月'!$A$1:$E$301,ROW()-$B$23+2,3)="","","／"&amp;INDEX('7月'!$A$1:$E$301,ROW()-$B$23+2,3))</f>
        <v/>
      </c>
      <c r="C3711" s="57">
        <f>INDEX('7月'!$A$1:$E$301,ROW()-$B$23+2,4)</f>
        <v>0</v>
      </c>
      <c r="D3711" s="64">
        <f>INDEX('7月'!$A$1:$E$301,ROW()-$B$23+2,5)</f>
        <v>0</v>
      </c>
      <c r="E3711" s="65">
        <f>DATE(設定・集計!$B$2,INT(A3711/100),A3711-INT(A3711/100)*100)</f>
        <v>43799</v>
      </c>
      <c r="F3711" t="str">
        <f t="shared" si="116"/>
        <v/>
      </c>
      <c r="G3711" t="str">
        <f t="shared" si="115"/>
        <v/>
      </c>
    </row>
    <row r="3712" spans="1:7">
      <c r="A3712" s="57">
        <f>INDEX('7月'!$A$1:$E$301,ROW()-$B$23+2,1)</f>
        <v>0</v>
      </c>
      <c r="B3712" s="55" t="str">
        <f>INDEX('7月'!$A$1:$E$301,ROW()-$B$23+2,2)&amp;IF(INDEX('7月'!$A$1:$E$301,ROW()-$B$23+2,3)="","","／"&amp;INDEX('7月'!$A$1:$E$301,ROW()-$B$23+2,3))</f>
        <v/>
      </c>
      <c r="C3712" s="57">
        <f>INDEX('7月'!$A$1:$E$301,ROW()-$B$23+2,4)</f>
        <v>0</v>
      </c>
      <c r="D3712" s="64">
        <f>INDEX('7月'!$A$1:$E$301,ROW()-$B$23+2,5)</f>
        <v>0</v>
      </c>
      <c r="E3712" s="65">
        <f>DATE(設定・集計!$B$2,INT(A3712/100),A3712-INT(A3712/100)*100)</f>
        <v>43799</v>
      </c>
      <c r="F3712" t="str">
        <f t="shared" si="116"/>
        <v/>
      </c>
      <c r="G3712" t="str">
        <f t="shared" si="115"/>
        <v/>
      </c>
    </row>
    <row r="3713" spans="1:7">
      <c r="A3713" s="57">
        <f>INDEX('7月'!$A$1:$E$301,ROW()-$B$23+2,1)</f>
        <v>0</v>
      </c>
      <c r="B3713" s="55" t="str">
        <f>INDEX('7月'!$A$1:$E$301,ROW()-$B$23+2,2)&amp;IF(INDEX('7月'!$A$1:$E$301,ROW()-$B$23+2,3)="","","／"&amp;INDEX('7月'!$A$1:$E$301,ROW()-$B$23+2,3))</f>
        <v/>
      </c>
      <c r="C3713" s="57">
        <f>INDEX('7月'!$A$1:$E$301,ROW()-$B$23+2,4)</f>
        <v>0</v>
      </c>
      <c r="D3713" s="64">
        <f>INDEX('7月'!$A$1:$E$301,ROW()-$B$23+2,5)</f>
        <v>0</v>
      </c>
      <c r="E3713" s="65">
        <f>DATE(設定・集計!$B$2,INT(A3713/100),A3713-INT(A3713/100)*100)</f>
        <v>43799</v>
      </c>
      <c r="F3713" t="str">
        <f t="shared" si="116"/>
        <v/>
      </c>
      <c r="G3713" t="str">
        <f t="shared" si="115"/>
        <v/>
      </c>
    </row>
    <row r="3714" spans="1:7">
      <c r="A3714" s="57">
        <f>INDEX('7月'!$A$1:$E$301,ROW()-$B$23+2,1)</f>
        <v>0</v>
      </c>
      <c r="B3714" s="55" t="str">
        <f>INDEX('7月'!$A$1:$E$301,ROW()-$B$23+2,2)&amp;IF(INDEX('7月'!$A$1:$E$301,ROW()-$B$23+2,3)="","","／"&amp;INDEX('7月'!$A$1:$E$301,ROW()-$B$23+2,3))</f>
        <v/>
      </c>
      <c r="C3714" s="57">
        <f>INDEX('7月'!$A$1:$E$301,ROW()-$B$23+2,4)</f>
        <v>0</v>
      </c>
      <c r="D3714" s="64">
        <f>INDEX('7月'!$A$1:$E$301,ROW()-$B$23+2,5)</f>
        <v>0</v>
      </c>
      <c r="E3714" s="65">
        <f>DATE(設定・集計!$B$2,INT(A3714/100),A3714-INT(A3714/100)*100)</f>
        <v>43799</v>
      </c>
      <c r="F3714" t="str">
        <f t="shared" si="116"/>
        <v/>
      </c>
      <c r="G3714" t="str">
        <f t="shared" si="115"/>
        <v/>
      </c>
    </row>
    <row r="3715" spans="1:7">
      <c r="A3715" s="57">
        <f>INDEX('7月'!$A$1:$E$301,ROW()-$B$23+2,1)</f>
        <v>0</v>
      </c>
      <c r="B3715" s="55" t="str">
        <f>INDEX('7月'!$A$1:$E$301,ROW()-$B$23+2,2)&amp;IF(INDEX('7月'!$A$1:$E$301,ROW()-$B$23+2,3)="","","／"&amp;INDEX('7月'!$A$1:$E$301,ROW()-$B$23+2,3))</f>
        <v/>
      </c>
      <c r="C3715" s="57">
        <f>INDEX('7月'!$A$1:$E$301,ROW()-$B$23+2,4)</f>
        <v>0</v>
      </c>
      <c r="D3715" s="64">
        <f>INDEX('7月'!$A$1:$E$301,ROW()-$B$23+2,5)</f>
        <v>0</v>
      </c>
      <c r="E3715" s="65">
        <f>DATE(設定・集計!$B$2,INT(A3715/100),A3715-INT(A3715/100)*100)</f>
        <v>43799</v>
      </c>
      <c r="F3715" t="str">
        <f t="shared" si="116"/>
        <v/>
      </c>
      <c r="G3715" t="str">
        <f t="shared" si="115"/>
        <v/>
      </c>
    </row>
    <row r="3716" spans="1:7">
      <c r="A3716" s="57">
        <f>INDEX('7月'!$A$1:$E$301,ROW()-$B$23+2,1)</f>
        <v>0</v>
      </c>
      <c r="B3716" s="55" t="str">
        <f>INDEX('7月'!$A$1:$E$301,ROW()-$B$23+2,2)&amp;IF(INDEX('7月'!$A$1:$E$301,ROW()-$B$23+2,3)="","","／"&amp;INDEX('7月'!$A$1:$E$301,ROW()-$B$23+2,3))</f>
        <v/>
      </c>
      <c r="C3716" s="57">
        <f>INDEX('7月'!$A$1:$E$301,ROW()-$B$23+2,4)</f>
        <v>0</v>
      </c>
      <c r="D3716" s="64">
        <f>INDEX('7月'!$A$1:$E$301,ROW()-$B$23+2,5)</f>
        <v>0</v>
      </c>
      <c r="E3716" s="65">
        <f>DATE(設定・集計!$B$2,INT(A3716/100),A3716-INT(A3716/100)*100)</f>
        <v>43799</v>
      </c>
      <c r="F3716" t="str">
        <f t="shared" si="116"/>
        <v/>
      </c>
      <c r="G3716" t="str">
        <f t="shared" si="115"/>
        <v/>
      </c>
    </row>
    <row r="3717" spans="1:7">
      <c r="A3717" s="57">
        <f>INDEX('7月'!$A$1:$E$301,ROW()-$B$23+2,1)</f>
        <v>0</v>
      </c>
      <c r="B3717" s="55" t="str">
        <f>INDEX('7月'!$A$1:$E$301,ROW()-$B$23+2,2)&amp;IF(INDEX('7月'!$A$1:$E$301,ROW()-$B$23+2,3)="","","／"&amp;INDEX('7月'!$A$1:$E$301,ROW()-$B$23+2,3))</f>
        <v/>
      </c>
      <c r="C3717" s="57">
        <f>INDEX('7月'!$A$1:$E$301,ROW()-$B$23+2,4)</f>
        <v>0</v>
      </c>
      <c r="D3717" s="64">
        <f>INDEX('7月'!$A$1:$E$301,ROW()-$B$23+2,5)</f>
        <v>0</v>
      </c>
      <c r="E3717" s="65">
        <f>DATE(設定・集計!$B$2,INT(A3717/100),A3717-INT(A3717/100)*100)</f>
        <v>43799</v>
      </c>
      <c r="F3717" t="str">
        <f t="shared" si="116"/>
        <v/>
      </c>
      <c r="G3717" t="str">
        <f t="shared" si="115"/>
        <v/>
      </c>
    </row>
    <row r="3718" spans="1:7">
      <c r="A3718" s="57">
        <f>INDEX('7月'!$A$1:$E$301,ROW()-$B$23+2,1)</f>
        <v>0</v>
      </c>
      <c r="B3718" s="55" t="str">
        <f>INDEX('7月'!$A$1:$E$301,ROW()-$B$23+2,2)&amp;IF(INDEX('7月'!$A$1:$E$301,ROW()-$B$23+2,3)="","","／"&amp;INDEX('7月'!$A$1:$E$301,ROW()-$B$23+2,3))</f>
        <v/>
      </c>
      <c r="C3718" s="57">
        <f>INDEX('7月'!$A$1:$E$301,ROW()-$B$23+2,4)</f>
        <v>0</v>
      </c>
      <c r="D3718" s="64">
        <f>INDEX('7月'!$A$1:$E$301,ROW()-$B$23+2,5)</f>
        <v>0</v>
      </c>
      <c r="E3718" s="65">
        <f>DATE(設定・集計!$B$2,INT(A3718/100),A3718-INT(A3718/100)*100)</f>
        <v>43799</v>
      </c>
      <c r="F3718" t="str">
        <f t="shared" si="116"/>
        <v/>
      </c>
      <c r="G3718" t="str">
        <f t="shared" si="115"/>
        <v/>
      </c>
    </row>
    <row r="3719" spans="1:7">
      <c r="A3719" s="57">
        <f>INDEX('7月'!$A$1:$E$301,ROW()-$B$23+2,1)</f>
        <v>0</v>
      </c>
      <c r="B3719" s="55" t="str">
        <f>INDEX('7月'!$A$1:$E$301,ROW()-$B$23+2,2)&amp;IF(INDEX('7月'!$A$1:$E$301,ROW()-$B$23+2,3)="","","／"&amp;INDEX('7月'!$A$1:$E$301,ROW()-$B$23+2,3))</f>
        <v/>
      </c>
      <c r="C3719" s="57">
        <f>INDEX('7月'!$A$1:$E$301,ROW()-$B$23+2,4)</f>
        <v>0</v>
      </c>
      <c r="D3719" s="64">
        <f>INDEX('7月'!$A$1:$E$301,ROW()-$B$23+2,5)</f>
        <v>0</v>
      </c>
      <c r="E3719" s="65">
        <f>DATE(設定・集計!$B$2,INT(A3719/100),A3719-INT(A3719/100)*100)</f>
        <v>43799</v>
      </c>
      <c r="F3719" t="str">
        <f t="shared" si="116"/>
        <v/>
      </c>
      <c r="G3719" t="str">
        <f t="shared" si="115"/>
        <v/>
      </c>
    </row>
    <row r="3720" spans="1:7">
      <c r="A3720" s="57">
        <f>INDEX('7月'!$A$1:$E$301,ROW()-$B$23+2,1)</f>
        <v>0</v>
      </c>
      <c r="B3720" s="55" t="str">
        <f>INDEX('7月'!$A$1:$E$301,ROW()-$B$23+2,2)&amp;IF(INDEX('7月'!$A$1:$E$301,ROW()-$B$23+2,3)="","","／"&amp;INDEX('7月'!$A$1:$E$301,ROW()-$B$23+2,3))</f>
        <v/>
      </c>
      <c r="C3720" s="57">
        <f>INDEX('7月'!$A$1:$E$301,ROW()-$B$23+2,4)</f>
        <v>0</v>
      </c>
      <c r="D3720" s="64">
        <f>INDEX('7月'!$A$1:$E$301,ROW()-$B$23+2,5)</f>
        <v>0</v>
      </c>
      <c r="E3720" s="65">
        <f>DATE(設定・集計!$B$2,INT(A3720/100),A3720-INT(A3720/100)*100)</f>
        <v>43799</v>
      </c>
      <c r="F3720" t="str">
        <f t="shared" si="116"/>
        <v/>
      </c>
      <c r="G3720" t="str">
        <f t="shared" si="115"/>
        <v/>
      </c>
    </row>
    <row r="3721" spans="1:7">
      <c r="A3721" s="57">
        <f>INDEX('7月'!$A$1:$E$301,ROW()-$B$23+2,1)</f>
        <v>0</v>
      </c>
      <c r="B3721" s="55" t="str">
        <f>INDEX('7月'!$A$1:$E$301,ROW()-$B$23+2,2)&amp;IF(INDEX('7月'!$A$1:$E$301,ROW()-$B$23+2,3)="","","／"&amp;INDEX('7月'!$A$1:$E$301,ROW()-$B$23+2,3))</f>
        <v/>
      </c>
      <c r="C3721" s="57">
        <f>INDEX('7月'!$A$1:$E$301,ROW()-$B$23+2,4)</f>
        <v>0</v>
      </c>
      <c r="D3721" s="64">
        <f>INDEX('7月'!$A$1:$E$301,ROW()-$B$23+2,5)</f>
        <v>0</v>
      </c>
      <c r="E3721" s="65">
        <f>DATE(設定・集計!$B$2,INT(A3721/100),A3721-INT(A3721/100)*100)</f>
        <v>43799</v>
      </c>
      <c r="F3721" t="str">
        <f t="shared" si="116"/>
        <v/>
      </c>
      <c r="G3721" t="str">
        <f t="shared" si="115"/>
        <v/>
      </c>
    </row>
    <row r="3722" spans="1:7">
      <c r="A3722" s="57">
        <f>INDEX('7月'!$A$1:$E$301,ROW()-$B$23+2,1)</f>
        <v>0</v>
      </c>
      <c r="B3722" s="55" t="str">
        <f>INDEX('7月'!$A$1:$E$301,ROW()-$B$23+2,2)&amp;IF(INDEX('7月'!$A$1:$E$301,ROW()-$B$23+2,3)="","","／"&amp;INDEX('7月'!$A$1:$E$301,ROW()-$B$23+2,3))</f>
        <v/>
      </c>
      <c r="C3722" s="57">
        <f>INDEX('7月'!$A$1:$E$301,ROW()-$B$23+2,4)</f>
        <v>0</v>
      </c>
      <c r="D3722" s="64">
        <f>INDEX('7月'!$A$1:$E$301,ROW()-$B$23+2,5)</f>
        <v>0</v>
      </c>
      <c r="E3722" s="65">
        <f>DATE(設定・集計!$B$2,INT(A3722/100),A3722-INT(A3722/100)*100)</f>
        <v>43799</v>
      </c>
      <c r="F3722" t="str">
        <f t="shared" si="116"/>
        <v/>
      </c>
      <c r="G3722" t="str">
        <f t="shared" si="115"/>
        <v/>
      </c>
    </row>
    <row r="3723" spans="1:7">
      <c r="A3723" s="57">
        <f>INDEX('7月'!$A$1:$E$301,ROW()-$B$23+2,1)</f>
        <v>0</v>
      </c>
      <c r="B3723" s="55" t="str">
        <f>INDEX('7月'!$A$1:$E$301,ROW()-$B$23+2,2)&amp;IF(INDEX('7月'!$A$1:$E$301,ROW()-$B$23+2,3)="","","／"&amp;INDEX('7月'!$A$1:$E$301,ROW()-$B$23+2,3))</f>
        <v/>
      </c>
      <c r="C3723" s="57">
        <f>INDEX('7月'!$A$1:$E$301,ROW()-$B$23+2,4)</f>
        <v>0</v>
      </c>
      <c r="D3723" s="64">
        <f>INDEX('7月'!$A$1:$E$301,ROW()-$B$23+2,5)</f>
        <v>0</v>
      </c>
      <c r="E3723" s="65">
        <f>DATE(設定・集計!$B$2,INT(A3723/100),A3723-INT(A3723/100)*100)</f>
        <v>43799</v>
      </c>
      <c r="F3723" t="str">
        <f t="shared" si="116"/>
        <v/>
      </c>
      <c r="G3723" t="str">
        <f t="shared" si="115"/>
        <v/>
      </c>
    </row>
    <row r="3724" spans="1:7">
      <c r="A3724" s="57">
        <f>INDEX('7月'!$A$1:$E$301,ROW()-$B$23+2,1)</f>
        <v>0</v>
      </c>
      <c r="B3724" s="55" t="str">
        <f>INDEX('7月'!$A$1:$E$301,ROW()-$B$23+2,2)&amp;IF(INDEX('7月'!$A$1:$E$301,ROW()-$B$23+2,3)="","","／"&amp;INDEX('7月'!$A$1:$E$301,ROW()-$B$23+2,3))</f>
        <v/>
      </c>
      <c r="C3724" s="57">
        <f>INDEX('7月'!$A$1:$E$301,ROW()-$B$23+2,4)</f>
        <v>0</v>
      </c>
      <c r="D3724" s="64">
        <f>INDEX('7月'!$A$1:$E$301,ROW()-$B$23+2,5)</f>
        <v>0</v>
      </c>
      <c r="E3724" s="65">
        <f>DATE(設定・集計!$B$2,INT(A3724/100),A3724-INT(A3724/100)*100)</f>
        <v>43799</v>
      </c>
      <c r="F3724" t="str">
        <f t="shared" si="116"/>
        <v/>
      </c>
      <c r="G3724" t="str">
        <f t="shared" si="115"/>
        <v/>
      </c>
    </row>
    <row r="3725" spans="1:7">
      <c r="A3725" s="57">
        <f>INDEX('7月'!$A$1:$E$301,ROW()-$B$23+2,1)</f>
        <v>0</v>
      </c>
      <c r="B3725" s="55" t="str">
        <f>INDEX('7月'!$A$1:$E$301,ROW()-$B$23+2,2)&amp;IF(INDEX('7月'!$A$1:$E$301,ROW()-$B$23+2,3)="","","／"&amp;INDEX('7月'!$A$1:$E$301,ROW()-$B$23+2,3))</f>
        <v/>
      </c>
      <c r="C3725" s="57">
        <f>INDEX('7月'!$A$1:$E$301,ROW()-$B$23+2,4)</f>
        <v>0</v>
      </c>
      <c r="D3725" s="64">
        <f>INDEX('7月'!$A$1:$E$301,ROW()-$B$23+2,5)</f>
        <v>0</v>
      </c>
      <c r="E3725" s="65">
        <f>DATE(設定・集計!$B$2,INT(A3725/100),A3725-INT(A3725/100)*100)</f>
        <v>43799</v>
      </c>
      <c r="F3725" t="str">
        <f t="shared" si="116"/>
        <v/>
      </c>
      <c r="G3725" t="str">
        <f t="shared" si="115"/>
        <v/>
      </c>
    </row>
    <row r="3726" spans="1:7">
      <c r="A3726" s="57">
        <f>INDEX('7月'!$A$1:$E$301,ROW()-$B$23+2,1)</f>
        <v>0</v>
      </c>
      <c r="B3726" s="55" t="str">
        <f>INDEX('7月'!$A$1:$E$301,ROW()-$B$23+2,2)&amp;IF(INDEX('7月'!$A$1:$E$301,ROW()-$B$23+2,3)="","","／"&amp;INDEX('7月'!$A$1:$E$301,ROW()-$B$23+2,3))</f>
        <v/>
      </c>
      <c r="C3726" s="57">
        <f>INDEX('7月'!$A$1:$E$301,ROW()-$B$23+2,4)</f>
        <v>0</v>
      </c>
      <c r="D3726" s="64">
        <f>INDEX('7月'!$A$1:$E$301,ROW()-$B$23+2,5)</f>
        <v>0</v>
      </c>
      <c r="E3726" s="65">
        <f>DATE(設定・集計!$B$2,INT(A3726/100),A3726-INT(A3726/100)*100)</f>
        <v>43799</v>
      </c>
      <c r="F3726" t="str">
        <f t="shared" si="116"/>
        <v/>
      </c>
      <c r="G3726" t="str">
        <f t="shared" si="115"/>
        <v/>
      </c>
    </row>
    <row r="3727" spans="1:7">
      <c r="A3727" s="57">
        <f>INDEX('7月'!$A$1:$E$301,ROW()-$B$23+2,1)</f>
        <v>0</v>
      </c>
      <c r="B3727" s="55" t="str">
        <f>INDEX('7月'!$A$1:$E$301,ROW()-$B$23+2,2)&amp;IF(INDEX('7月'!$A$1:$E$301,ROW()-$B$23+2,3)="","","／"&amp;INDEX('7月'!$A$1:$E$301,ROW()-$B$23+2,3))</f>
        <v/>
      </c>
      <c r="C3727" s="57">
        <f>INDEX('7月'!$A$1:$E$301,ROW()-$B$23+2,4)</f>
        <v>0</v>
      </c>
      <c r="D3727" s="64">
        <f>INDEX('7月'!$A$1:$E$301,ROW()-$B$23+2,5)</f>
        <v>0</v>
      </c>
      <c r="E3727" s="65">
        <f>DATE(設定・集計!$B$2,INT(A3727/100),A3727-INT(A3727/100)*100)</f>
        <v>43799</v>
      </c>
      <c r="F3727" t="str">
        <f t="shared" si="116"/>
        <v/>
      </c>
      <c r="G3727" t="str">
        <f t="shared" si="115"/>
        <v/>
      </c>
    </row>
    <row r="3728" spans="1:7">
      <c r="A3728" s="57">
        <f>INDEX('7月'!$A$1:$E$301,ROW()-$B$23+2,1)</f>
        <v>0</v>
      </c>
      <c r="B3728" s="55" t="str">
        <f>INDEX('7月'!$A$1:$E$301,ROW()-$B$23+2,2)&amp;IF(INDEX('7月'!$A$1:$E$301,ROW()-$B$23+2,3)="","","／"&amp;INDEX('7月'!$A$1:$E$301,ROW()-$B$23+2,3))</f>
        <v/>
      </c>
      <c r="C3728" s="57">
        <f>INDEX('7月'!$A$1:$E$301,ROW()-$B$23+2,4)</f>
        <v>0</v>
      </c>
      <c r="D3728" s="64">
        <f>INDEX('7月'!$A$1:$E$301,ROW()-$B$23+2,5)</f>
        <v>0</v>
      </c>
      <c r="E3728" s="65">
        <f>DATE(設定・集計!$B$2,INT(A3728/100),A3728-INT(A3728/100)*100)</f>
        <v>43799</v>
      </c>
      <c r="F3728" t="str">
        <f t="shared" si="116"/>
        <v/>
      </c>
      <c r="G3728" t="str">
        <f t="shared" si="115"/>
        <v/>
      </c>
    </row>
    <row r="3729" spans="1:7">
      <c r="A3729" s="57">
        <f>INDEX('7月'!$A$1:$E$301,ROW()-$B$23+2,1)</f>
        <v>0</v>
      </c>
      <c r="B3729" s="55" t="str">
        <f>INDEX('7月'!$A$1:$E$301,ROW()-$B$23+2,2)&amp;IF(INDEX('7月'!$A$1:$E$301,ROW()-$B$23+2,3)="","","／"&amp;INDEX('7月'!$A$1:$E$301,ROW()-$B$23+2,3))</f>
        <v/>
      </c>
      <c r="C3729" s="57">
        <f>INDEX('7月'!$A$1:$E$301,ROW()-$B$23+2,4)</f>
        <v>0</v>
      </c>
      <c r="D3729" s="64">
        <f>INDEX('7月'!$A$1:$E$301,ROW()-$B$23+2,5)</f>
        <v>0</v>
      </c>
      <c r="E3729" s="65">
        <f>DATE(設定・集計!$B$2,INT(A3729/100),A3729-INT(A3729/100)*100)</f>
        <v>43799</v>
      </c>
      <c r="F3729" t="str">
        <f t="shared" si="116"/>
        <v/>
      </c>
      <c r="G3729" t="str">
        <f t="shared" si="115"/>
        <v/>
      </c>
    </row>
    <row r="3730" spans="1:7">
      <c r="A3730" s="57">
        <f>INDEX('7月'!$A$1:$E$301,ROW()-$B$23+2,1)</f>
        <v>0</v>
      </c>
      <c r="B3730" s="55" t="str">
        <f>INDEX('7月'!$A$1:$E$301,ROW()-$B$23+2,2)&amp;IF(INDEX('7月'!$A$1:$E$301,ROW()-$B$23+2,3)="","","／"&amp;INDEX('7月'!$A$1:$E$301,ROW()-$B$23+2,3))</f>
        <v/>
      </c>
      <c r="C3730" s="57">
        <f>INDEX('7月'!$A$1:$E$301,ROW()-$B$23+2,4)</f>
        <v>0</v>
      </c>
      <c r="D3730" s="64">
        <f>INDEX('7月'!$A$1:$E$301,ROW()-$B$23+2,5)</f>
        <v>0</v>
      </c>
      <c r="E3730" s="65">
        <f>DATE(設定・集計!$B$2,INT(A3730/100),A3730-INT(A3730/100)*100)</f>
        <v>43799</v>
      </c>
      <c r="F3730" t="str">
        <f t="shared" si="116"/>
        <v/>
      </c>
      <c r="G3730" t="str">
        <f t="shared" si="115"/>
        <v/>
      </c>
    </row>
    <row r="3731" spans="1:7">
      <c r="A3731" s="57">
        <f>INDEX('7月'!$A$1:$E$301,ROW()-$B$23+2,1)</f>
        <v>0</v>
      </c>
      <c r="B3731" s="55" t="str">
        <f>INDEX('7月'!$A$1:$E$301,ROW()-$B$23+2,2)&amp;IF(INDEX('7月'!$A$1:$E$301,ROW()-$B$23+2,3)="","","／"&amp;INDEX('7月'!$A$1:$E$301,ROW()-$B$23+2,3))</f>
        <v/>
      </c>
      <c r="C3731" s="57">
        <f>INDEX('7月'!$A$1:$E$301,ROW()-$B$23+2,4)</f>
        <v>0</v>
      </c>
      <c r="D3731" s="64">
        <f>INDEX('7月'!$A$1:$E$301,ROW()-$B$23+2,5)</f>
        <v>0</v>
      </c>
      <c r="E3731" s="65">
        <f>DATE(設定・集計!$B$2,INT(A3731/100),A3731-INT(A3731/100)*100)</f>
        <v>43799</v>
      </c>
      <c r="F3731" t="str">
        <f t="shared" si="116"/>
        <v/>
      </c>
      <c r="G3731" t="str">
        <f t="shared" si="115"/>
        <v/>
      </c>
    </row>
    <row r="3732" spans="1:7">
      <c r="A3732" s="57">
        <f>INDEX('7月'!$A$1:$E$301,ROW()-$B$23+2,1)</f>
        <v>0</v>
      </c>
      <c r="B3732" s="55" t="str">
        <f>INDEX('7月'!$A$1:$E$301,ROW()-$B$23+2,2)&amp;IF(INDEX('7月'!$A$1:$E$301,ROW()-$B$23+2,3)="","","／"&amp;INDEX('7月'!$A$1:$E$301,ROW()-$B$23+2,3))</f>
        <v/>
      </c>
      <c r="C3732" s="57">
        <f>INDEX('7月'!$A$1:$E$301,ROW()-$B$23+2,4)</f>
        <v>0</v>
      </c>
      <c r="D3732" s="64">
        <f>INDEX('7月'!$A$1:$E$301,ROW()-$B$23+2,5)</f>
        <v>0</v>
      </c>
      <c r="E3732" s="65">
        <f>DATE(設定・集計!$B$2,INT(A3732/100),A3732-INT(A3732/100)*100)</f>
        <v>43799</v>
      </c>
      <c r="F3732" t="str">
        <f t="shared" si="116"/>
        <v/>
      </c>
      <c r="G3732" t="str">
        <f t="shared" si="115"/>
        <v/>
      </c>
    </row>
    <row r="3733" spans="1:7">
      <c r="A3733" s="57">
        <f>INDEX('7月'!$A$1:$E$301,ROW()-$B$23+2,1)</f>
        <v>0</v>
      </c>
      <c r="B3733" s="55" t="str">
        <f>INDEX('7月'!$A$1:$E$301,ROW()-$B$23+2,2)&amp;IF(INDEX('7月'!$A$1:$E$301,ROW()-$B$23+2,3)="","","／"&amp;INDEX('7月'!$A$1:$E$301,ROW()-$B$23+2,3))</f>
        <v/>
      </c>
      <c r="C3733" s="57">
        <f>INDEX('7月'!$A$1:$E$301,ROW()-$B$23+2,4)</f>
        <v>0</v>
      </c>
      <c r="D3733" s="64">
        <f>INDEX('7月'!$A$1:$E$301,ROW()-$B$23+2,5)</f>
        <v>0</v>
      </c>
      <c r="E3733" s="65">
        <f>DATE(設定・集計!$B$2,INT(A3733/100),A3733-INT(A3733/100)*100)</f>
        <v>43799</v>
      </c>
      <c r="F3733" t="str">
        <f t="shared" si="116"/>
        <v/>
      </c>
      <c r="G3733" t="str">
        <f t="shared" si="115"/>
        <v/>
      </c>
    </row>
    <row r="3734" spans="1:7">
      <c r="A3734" s="57">
        <f>INDEX('7月'!$A$1:$E$301,ROW()-$B$23+2,1)</f>
        <v>0</v>
      </c>
      <c r="B3734" s="55" t="str">
        <f>INDEX('7月'!$A$1:$E$301,ROW()-$B$23+2,2)&amp;IF(INDEX('7月'!$A$1:$E$301,ROW()-$B$23+2,3)="","","／"&amp;INDEX('7月'!$A$1:$E$301,ROW()-$B$23+2,3))</f>
        <v/>
      </c>
      <c r="C3734" s="57">
        <f>INDEX('7月'!$A$1:$E$301,ROW()-$B$23+2,4)</f>
        <v>0</v>
      </c>
      <c r="D3734" s="64">
        <f>INDEX('7月'!$A$1:$E$301,ROW()-$B$23+2,5)</f>
        <v>0</v>
      </c>
      <c r="E3734" s="65">
        <f>DATE(設定・集計!$B$2,INT(A3734/100),A3734-INT(A3734/100)*100)</f>
        <v>43799</v>
      </c>
      <c r="F3734" t="str">
        <f t="shared" si="116"/>
        <v/>
      </c>
      <c r="G3734" t="str">
        <f t="shared" si="115"/>
        <v/>
      </c>
    </row>
    <row r="3735" spans="1:7">
      <c r="A3735" s="57">
        <f>INDEX('7月'!$A$1:$E$301,ROW()-$B$23+2,1)</f>
        <v>0</v>
      </c>
      <c r="B3735" s="55" t="str">
        <f>INDEX('7月'!$A$1:$E$301,ROW()-$B$23+2,2)&amp;IF(INDEX('7月'!$A$1:$E$301,ROW()-$B$23+2,3)="","","／"&amp;INDEX('7月'!$A$1:$E$301,ROW()-$B$23+2,3))</f>
        <v/>
      </c>
      <c r="C3735" s="57">
        <f>INDEX('7月'!$A$1:$E$301,ROW()-$B$23+2,4)</f>
        <v>0</v>
      </c>
      <c r="D3735" s="64">
        <f>INDEX('7月'!$A$1:$E$301,ROW()-$B$23+2,5)</f>
        <v>0</v>
      </c>
      <c r="E3735" s="65">
        <f>DATE(設定・集計!$B$2,INT(A3735/100),A3735-INT(A3735/100)*100)</f>
        <v>43799</v>
      </c>
      <c r="F3735" t="str">
        <f t="shared" si="116"/>
        <v/>
      </c>
      <c r="G3735" t="str">
        <f t="shared" si="115"/>
        <v/>
      </c>
    </row>
    <row r="3736" spans="1:7">
      <c r="A3736" s="57">
        <f>INDEX('7月'!$A$1:$E$301,ROW()-$B$23+2,1)</f>
        <v>0</v>
      </c>
      <c r="B3736" s="55" t="str">
        <f>INDEX('7月'!$A$1:$E$301,ROW()-$B$23+2,2)&amp;IF(INDEX('7月'!$A$1:$E$301,ROW()-$B$23+2,3)="","","／"&amp;INDEX('7月'!$A$1:$E$301,ROW()-$B$23+2,3))</f>
        <v/>
      </c>
      <c r="C3736" s="57">
        <f>INDEX('7月'!$A$1:$E$301,ROW()-$B$23+2,4)</f>
        <v>0</v>
      </c>
      <c r="D3736" s="64">
        <f>INDEX('7月'!$A$1:$E$301,ROW()-$B$23+2,5)</f>
        <v>0</v>
      </c>
      <c r="E3736" s="65">
        <f>DATE(設定・集計!$B$2,INT(A3736/100),A3736-INT(A3736/100)*100)</f>
        <v>43799</v>
      </c>
      <c r="F3736" t="str">
        <f t="shared" si="116"/>
        <v/>
      </c>
      <c r="G3736" t="str">
        <f t="shared" si="115"/>
        <v/>
      </c>
    </row>
    <row r="3737" spans="1:7">
      <c r="A3737" s="57">
        <f>INDEX('7月'!$A$1:$E$301,ROW()-$B$23+2,1)</f>
        <v>0</v>
      </c>
      <c r="B3737" s="55" t="str">
        <f>INDEX('7月'!$A$1:$E$301,ROW()-$B$23+2,2)&amp;IF(INDEX('7月'!$A$1:$E$301,ROW()-$B$23+2,3)="","","／"&amp;INDEX('7月'!$A$1:$E$301,ROW()-$B$23+2,3))</f>
        <v/>
      </c>
      <c r="C3737" s="57">
        <f>INDEX('7月'!$A$1:$E$301,ROW()-$B$23+2,4)</f>
        <v>0</v>
      </c>
      <c r="D3737" s="64">
        <f>INDEX('7月'!$A$1:$E$301,ROW()-$B$23+2,5)</f>
        <v>0</v>
      </c>
      <c r="E3737" s="65">
        <f>DATE(設定・集計!$B$2,INT(A3737/100),A3737-INT(A3737/100)*100)</f>
        <v>43799</v>
      </c>
      <c r="F3737" t="str">
        <f t="shared" si="116"/>
        <v/>
      </c>
      <c r="G3737" t="str">
        <f t="shared" si="115"/>
        <v/>
      </c>
    </row>
    <row r="3738" spans="1:7">
      <c r="A3738" s="57">
        <f>INDEX('7月'!$A$1:$E$301,ROW()-$B$23+2,1)</f>
        <v>0</v>
      </c>
      <c r="B3738" s="55" t="str">
        <f>INDEX('7月'!$A$1:$E$301,ROW()-$B$23+2,2)&amp;IF(INDEX('7月'!$A$1:$E$301,ROW()-$B$23+2,3)="","","／"&amp;INDEX('7月'!$A$1:$E$301,ROW()-$B$23+2,3))</f>
        <v/>
      </c>
      <c r="C3738" s="57">
        <f>INDEX('7月'!$A$1:$E$301,ROW()-$B$23+2,4)</f>
        <v>0</v>
      </c>
      <c r="D3738" s="64">
        <f>INDEX('7月'!$A$1:$E$301,ROW()-$B$23+2,5)</f>
        <v>0</v>
      </c>
      <c r="E3738" s="65">
        <f>DATE(設定・集計!$B$2,INT(A3738/100),A3738-INT(A3738/100)*100)</f>
        <v>43799</v>
      </c>
      <c r="F3738" t="str">
        <f t="shared" si="116"/>
        <v/>
      </c>
      <c r="G3738" t="str">
        <f t="shared" si="115"/>
        <v/>
      </c>
    </row>
    <row r="3739" spans="1:7">
      <c r="A3739" s="57">
        <f>INDEX('7月'!$A$1:$E$301,ROW()-$B$23+2,1)</f>
        <v>0</v>
      </c>
      <c r="B3739" s="55" t="str">
        <f>INDEX('7月'!$A$1:$E$301,ROW()-$B$23+2,2)&amp;IF(INDEX('7月'!$A$1:$E$301,ROW()-$B$23+2,3)="","","／"&amp;INDEX('7月'!$A$1:$E$301,ROW()-$B$23+2,3))</f>
        <v/>
      </c>
      <c r="C3739" s="57">
        <f>INDEX('7月'!$A$1:$E$301,ROW()-$B$23+2,4)</f>
        <v>0</v>
      </c>
      <c r="D3739" s="64">
        <f>INDEX('7月'!$A$1:$E$301,ROW()-$B$23+2,5)</f>
        <v>0</v>
      </c>
      <c r="E3739" s="65">
        <f>DATE(設定・集計!$B$2,INT(A3739/100),A3739-INT(A3739/100)*100)</f>
        <v>43799</v>
      </c>
      <c r="F3739" t="str">
        <f t="shared" si="116"/>
        <v/>
      </c>
      <c r="G3739" t="str">
        <f t="shared" si="115"/>
        <v/>
      </c>
    </row>
    <row r="3740" spans="1:7">
      <c r="A3740" s="57">
        <f>INDEX('7月'!$A$1:$E$301,ROW()-$B$23+2,1)</f>
        <v>0</v>
      </c>
      <c r="B3740" s="55" t="str">
        <f>INDEX('7月'!$A$1:$E$301,ROW()-$B$23+2,2)&amp;IF(INDEX('7月'!$A$1:$E$301,ROW()-$B$23+2,3)="","","／"&amp;INDEX('7月'!$A$1:$E$301,ROW()-$B$23+2,3))</f>
        <v/>
      </c>
      <c r="C3740" s="57">
        <f>INDEX('7月'!$A$1:$E$301,ROW()-$B$23+2,4)</f>
        <v>0</v>
      </c>
      <c r="D3740" s="64">
        <f>INDEX('7月'!$A$1:$E$301,ROW()-$B$23+2,5)</f>
        <v>0</v>
      </c>
      <c r="E3740" s="65">
        <f>DATE(設定・集計!$B$2,INT(A3740/100),A3740-INT(A3740/100)*100)</f>
        <v>43799</v>
      </c>
      <c r="F3740" t="str">
        <f t="shared" si="116"/>
        <v/>
      </c>
      <c r="G3740" t="str">
        <f t="shared" si="115"/>
        <v/>
      </c>
    </row>
    <row r="3741" spans="1:7">
      <c r="A3741" s="57">
        <f>INDEX('7月'!$A$1:$E$301,ROW()-$B$23+2,1)</f>
        <v>0</v>
      </c>
      <c r="B3741" s="55" t="str">
        <f>INDEX('7月'!$A$1:$E$301,ROW()-$B$23+2,2)&amp;IF(INDEX('7月'!$A$1:$E$301,ROW()-$B$23+2,3)="","","／"&amp;INDEX('7月'!$A$1:$E$301,ROW()-$B$23+2,3))</f>
        <v/>
      </c>
      <c r="C3741" s="57">
        <f>INDEX('7月'!$A$1:$E$301,ROW()-$B$23+2,4)</f>
        <v>0</v>
      </c>
      <c r="D3741" s="64">
        <f>INDEX('7月'!$A$1:$E$301,ROW()-$B$23+2,5)</f>
        <v>0</v>
      </c>
      <c r="E3741" s="65">
        <f>DATE(設定・集計!$B$2,INT(A3741/100),A3741-INT(A3741/100)*100)</f>
        <v>43799</v>
      </c>
      <c r="F3741" t="str">
        <f t="shared" si="116"/>
        <v/>
      </c>
      <c r="G3741" t="str">
        <f t="shared" si="115"/>
        <v/>
      </c>
    </row>
    <row r="3742" spans="1:7">
      <c r="A3742" s="57">
        <f>INDEX('7月'!$A$1:$E$301,ROW()-$B$23+2,1)</f>
        <v>0</v>
      </c>
      <c r="B3742" s="55" t="str">
        <f>INDEX('7月'!$A$1:$E$301,ROW()-$B$23+2,2)&amp;IF(INDEX('7月'!$A$1:$E$301,ROW()-$B$23+2,3)="","","／"&amp;INDEX('7月'!$A$1:$E$301,ROW()-$B$23+2,3))</f>
        <v/>
      </c>
      <c r="C3742" s="57">
        <f>INDEX('7月'!$A$1:$E$301,ROW()-$B$23+2,4)</f>
        <v>0</v>
      </c>
      <c r="D3742" s="64">
        <f>INDEX('7月'!$A$1:$E$301,ROW()-$B$23+2,5)</f>
        <v>0</v>
      </c>
      <c r="E3742" s="65">
        <f>DATE(設定・集計!$B$2,INT(A3742/100),A3742-INT(A3742/100)*100)</f>
        <v>43799</v>
      </c>
      <c r="F3742" t="str">
        <f t="shared" si="116"/>
        <v/>
      </c>
      <c r="G3742" t="str">
        <f t="shared" si="115"/>
        <v/>
      </c>
    </row>
    <row r="3743" spans="1:7">
      <c r="A3743" s="57">
        <f>INDEX('7月'!$A$1:$E$301,ROW()-$B$23+2,1)</f>
        <v>0</v>
      </c>
      <c r="B3743" s="55" t="str">
        <f>INDEX('7月'!$A$1:$E$301,ROW()-$B$23+2,2)&amp;IF(INDEX('7月'!$A$1:$E$301,ROW()-$B$23+2,3)="","","／"&amp;INDEX('7月'!$A$1:$E$301,ROW()-$B$23+2,3))</f>
        <v/>
      </c>
      <c r="C3743" s="57">
        <f>INDEX('7月'!$A$1:$E$301,ROW()-$B$23+2,4)</f>
        <v>0</v>
      </c>
      <c r="D3743" s="64">
        <f>INDEX('7月'!$A$1:$E$301,ROW()-$B$23+2,5)</f>
        <v>0</v>
      </c>
      <c r="E3743" s="65">
        <f>DATE(設定・集計!$B$2,INT(A3743/100),A3743-INT(A3743/100)*100)</f>
        <v>43799</v>
      </c>
      <c r="F3743" t="str">
        <f t="shared" si="116"/>
        <v/>
      </c>
      <c r="G3743" t="str">
        <f t="shared" si="115"/>
        <v/>
      </c>
    </row>
    <row r="3744" spans="1:7">
      <c r="A3744" s="57">
        <f>INDEX('7月'!$A$1:$E$301,ROW()-$B$23+2,1)</f>
        <v>0</v>
      </c>
      <c r="B3744" s="55" t="str">
        <f>INDEX('7月'!$A$1:$E$301,ROW()-$B$23+2,2)&amp;IF(INDEX('7月'!$A$1:$E$301,ROW()-$B$23+2,3)="","","／"&amp;INDEX('7月'!$A$1:$E$301,ROW()-$B$23+2,3))</f>
        <v/>
      </c>
      <c r="C3744" s="57">
        <f>INDEX('7月'!$A$1:$E$301,ROW()-$B$23+2,4)</f>
        <v>0</v>
      </c>
      <c r="D3744" s="64">
        <f>INDEX('7月'!$A$1:$E$301,ROW()-$B$23+2,5)</f>
        <v>0</v>
      </c>
      <c r="E3744" s="65">
        <f>DATE(設定・集計!$B$2,INT(A3744/100),A3744-INT(A3744/100)*100)</f>
        <v>43799</v>
      </c>
      <c r="F3744" t="str">
        <f t="shared" si="116"/>
        <v/>
      </c>
      <c r="G3744" t="str">
        <f t="shared" si="115"/>
        <v/>
      </c>
    </row>
    <row r="3745" spans="1:7">
      <c r="A3745" s="57">
        <f>INDEX('7月'!$A$1:$E$301,ROW()-$B$23+2,1)</f>
        <v>0</v>
      </c>
      <c r="B3745" s="55" t="str">
        <f>INDEX('7月'!$A$1:$E$301,ROW()-$B$23+2,2)&amp;IF(INDEX('7月'!$A$1:$E$301,ROW()-$B$23+2,3)="","","／"&amp;INDEX('7月'!$A$1:$E$301,ROW()-$B$23+2,3))</f>
        <v/>
      </c>
      <c r="C3745" s="57">
        <f>INDEX('7月'!$A$1:$E$301,ROW()-$B$23+2,4)</f>
        <v>0</v>
      </c>
      <c r="D3745" s="64">
        <f>INDEX('7月'!$A$1:$E$301,ROW()-$B$23+2,5)</f>
        <v>0</v>
      </c>
      <c r="E3745" s="65">
        <f>DATE(設定・集計!$B$2,INT(A3745/100),A3745-INT(A3745/100)*100)</f>
        <v>43799</v>
      </c>
      <c r="F3745" t="str">
        <f t="shared" si="116"/>
        <v/>
      </c>
      <c r="G3745" t="str">
        <f t="shared" si="115"/>
        <v/>
      </c>
    </row>
    <row r="3746" spans="1:7">
      <c r="A3746" s="57">
        <f>INDEX('7月'!$A$1:$E$301,ROW()-$B$23+2,1)</f>
        <v>0</v>
      </c>
      <c r="B3746" s="55" t="str">
        <f>INDEX('7月'!$A$1:$E$301,ROW()-$B$23+2,2)&amp;IF(INDEX('7月'!$A$1:$E$301,ROW()-$B$23+2,3)="","","／"&amp;INDEX('7月'!$A$1:$E$301,ROW()-$B$23+2,3))</f>
        <v/>
      </c>
      <c r="C3746" s="57">
        <f>INDEX('7月'!$A$1:$E$301,ROW()-$B$23+2,4)</f>
        <v>0</v>
      </c>
      <c r="D3746" s="64">
        <f>INDEX('7月'!$A$1:$E$301,ROW()-$B$23+2,5)</f>
        <v>0</v>
      </c>
      <c r="E3746" s="65">
        <f>DATE(設定・集計!$B$2,INT(A3746/100),A3746-INT(A3746/100)*100)</f>
        <v>43799</v>
      </c>
      <c r="F3746" t="str">
        <f t="shared" si="116"/>
        <v/>
      </c>
      <c r="G3746" t="str">
        <f t="shared" si="115"/>
        <v/>
      </c>
    </row>
    <row r="3747" spans="1:7">
      <c r="A3747" s="57">
        <f>INDEX('7月'!$A$1:$E$301,ROW()-$B$23+2,1)</f>
        <v>0</v>
      </c>
      <c r="B3747" s="55" t="str">
        <f>INDEX('7月'!$A$1:$E$301,ROW()-$B$23+2,2)&amp;IF(INDEX('7月'!$A$1:$E$301,ROW()-$B$23+2,3)="","","／"&amp;INDEX('7月'!$A$1:$E$301,ROW()-$B$23+2,3))</f>
        <v/>
      </c>
      <c r="C3747" s="57">
        <f>INDEX('7月'!$A$1:$E$301,ROW()-$B$23+2,4)</f>
        <v>0</v>
      </c>
      <c r="D3747" s="64">
        <f>INDEX('7月'!$A$1:$E$301,ROW()-$B$23+2,5)</f>
        <v>0</v>
      </c>
      <c r="E3747" s="65">
        <f>DATE(設定・集計!$B$2,INT(A3747/100),A3747-INT(A3747/100)*100)</f>
        <v>43799</v>
      </c>
      <c r="F3747" t="str">
        <f t="shared" si="116"/>
        <v/>
      </c>
      <c r="G3747" t="str">
        <f t="shared" si="115"/>
        <v/>
      </c>
    </row>
    <row r="3748" spans="1:7">
      <c r="A3748" s="57">
        <f>INDEX('7月'!$A$1:$E$301,ROW()-$B$23+2,1)</f>
        <v>0</v>
      </c>
      <c r="B3748" s="55" t="str">
        <f>INDEX('7月'!$A$1:$E$301,ROW()-$B$23+2,2)&amp;IF(INDEX('7月'!$A$1:$E$301,ROW()-$B$23+2,3)="","","／"&amp;INDEX('7月'!$A$1:$E$301,ROW()-$B$23+2,3))</f>
        <v/>
      </c>
      <c r="C3748" s="57">
        <f>INDEX('7月'!$A$1:$E$301,ROW()-$B$23+2,4)</f>
        <v>0</v>
      </c>
      <c r="D3748" s="64">
        <f>INDEX('7月'!$A$1:$E$301,ROW()-$B$23+2,5)</f>
        <v>0</v>
      </c>
      <c r="E3748" s="65">
        <f>DATE(設定・集計!$B$2,INT(A3748/100),A3748-INT(A3748/100)*100)</f>
        <v>43799</v>
      </c>
      <c r="F3748" t="str">
        <f t="shared" si="116"/>
        <v/>
      </c>
      <c r="G3748" t="str">
        <f t="shared" si="115"/>
        <v/>
      </c>
    </row>
    <row r="3749" spans="1:7">
      <c r="A3749" s="57">
        <f>INDEX('7月'!$A$1:$E$301,ROW()-$B$23+2,1)</f>
        <v>0</v>
      </c>
      <c r="B3749" s="55" t="str">
        <f>INDEX('7月'!$A$1:$E$301,ROW()-$B$23+2,2)&amp;IF(INDEX('7月'!$A$1:$E$301,ROW()-$B$23+2,3)="","","／"&amp;INDEX('7月'!$A$1:$E$301,ROW()-$B$23+2,3))</f>
        <v/>
      </c>
      <c r="C3749" s="57">
        <f>INDEX('7月'!$A$1:$E$301,ROW()-$B$23+2,4)</f>
        <v>0</v>
      </c>
      <c r="D3749" s="64">
        <f>INDEX('7月'!$A$1:$E$301,ROW()-$B$23+2,5)</f>
        <v>0</v>
      </c>
      <c r="E3749" s="65">
        <f>DATE(設定・集計!$B$2,INT(A3749/100),A3749-INT(A3749/100)*100)</f>
        <v>43799</v>
      </c>
      <c r="F3749" t="str">
        <f t="shared" si="116"/>
        <v/>
      </c>
      <c r="G3749" t="str">
        <f t="shared" si="115"/>
        <v/>
      </c>
    </row>
    <row r="3750" spans="1:7">
      <c r="A3750" s="57">
        <f>INDEX('7月'!$A$1:$E$301,ROW()-$B$23+2,1)</f>
        <v>0</v>
      </c>
      <c r="B3750" s="55" t="str">
        <f>INDEX('7月'!$A$1:$E$301,ROW()-$B$23+2,2)&amp;IF(INDEX('7月'!$A$1:$E$301,ROW()-$B$23+2,3)="","","／"&amp;INDEX('7月'!$A$1:$E$301,ROW()-$B$23+2,3))</f>
        <v/>
      </c>
      <c r="C3750" s="57">
        <f>INDEX('7月'!$A$1:$E$301,ROW()-$B$23+2,4)</f>
        <v>0</v>
      </c>
      <c r="D3750" s="64">
        <f>INDEX('7月'!$A$1:$E$301,ROW()-$B$23+2,5)</f>
        <v>0</v>
      </c>
      <c r="E3750" s="65">
        <f>DATE(設定・集計!$B$2,INT(A3750/100),A3750-INT(A3750/100)*100)</f>
        <v>43799</v>
      </c>
      <c r="F3750" t="str">
        <f t="shared" si="116"/>
        <v/>
      </c>
      <c r="G3750" t="str">
        <f t="shared" si="115"/>
        <v/>
      </c>
    </row>
    <row r="3751" spans="1:7">
      <c r="A3751" s="57">
        <f>INDEX('7月'!$A$1:$E$301,ROW()-$B$23+2,1)</f>
        <v>0</v>
      </c>
      <c r="B3751" s="55" t="str">
        <f>INDEX('7月'!$A$1:$E$301,ROW()-$B$23+2,2)&amp;IF(INDEX('7月'!$A$1:$E$301,ROW()-$B$23+2,3)="","","／"&amp;INDEX('7月'!$A$1:$E$301,ROW()-$B$23+2,3))</f>
        <v/>
      </c>
      <c r="C3751" s="57">
        <f>INDEX('7月'!$A$1:$E$301,ROW()-$B$23+2,4)</f>
        <v>0</v>
      </c>
      <c r="D3751" s="64">
        <f>INDEX('7月'!$A$1:$E$301,ROW()-$B$23+2,5)</f>
        <v>0</v>
      </c>
      <c r="E3751" s="65">
        <f>DATE(設定・集計!$B$2,INT(A3751/100),A3751-INT(A3751/100)*100)</f>
        <v>43799</v>
      </c>
      <c r="F3751" t="str">
        <f t="shared" si="116"/>
        <v/>
      </c>
      <c r="G3751" t="str">
        <f t="shared" si="115"/>
        <v/>
      </c>
    </row>
    <row r="3752" spans="1:7">
      <c r="A3752" s="57">
        <f>INDEX('7月'!$A$1:$E$301,ROW()-$B$23+2,1)</f>
        <v>0</v>
      </c>
      <c r="B3752" s="55" t="str">
        <f>INDEX('7月'!$A$1:$E$301,ROW()-$B$23+2,2)&amp;IF(INDEX('7月'!$A$1:$E$301,ROW()-$B$23+2,3)="","","／"&amp;INDEX('7月'!$A$1:$E$301,ROW()-$B$23+2,3))</f>
        <v/>
      </c>
      <c r="C3752" s="57">
        <f>INDEX('7月'!$A$1:$E$301,ROW()-$B$23+2,4)</f>
        <v>0</v>
      </c>
      <c r="D3752" s="64">
        <f>INDEX('7月'!$A$1:$E$301,ROW()-$B$23+2,5)</f>
        <v>0</v>
      </c>
      <c r="E3752" s="65">
        <f>DATE(設定・集計!$B$2,INT(A3752/100),A3752-INT(A3752/100)*100)</f>
        <v>43799</v>
      </c>
      <c r="F3752" t="str">
        <f t="shared" si="116"/>
        <v/>
      </c>
      <c r="G3752" t="str">
        <f t="shared" si="115"/>
        <v/>
      </c>
    </row>
    <row r="3753" spans="1:7">
      <c r="A3753" s="57">
        <f>INDEX('7月'!$A$1:$E$301,ROW()-$B$23+2,1)</f>
        <v>0</v>
      </c>
      <c r="B3753" s="55" t="str">
        <f>INDEX('7月'!$A$1:$E$301,ROW()-$B$23+2,2)&amp;IF(INDEX('7月'!$A$1:$E$301,ROW()-$B$23+2,3)="","","／"&amp;INDEX('7月'!$A$1:$E$301,ROW()-$B$23+2,3))</f>
        <v/>
      </c>
      <c r="C3753" s="57">
        <f>INDEX('7月'!$A$1:$E$301,ROW()-$B$23+2,4)</f>
        <v>0</v>
      </c>
      <c r="D3753" s="64">
        <f>INDEX('7月'!$A$1:$E$301,ROW()-$B$23+2,5)</f>
        <v>0</v>
      </c>
      <c r="E3753" s="65">
        <f>DATE(設定・集計!$B$2,INT(A3753/100),A3753-INT(A3753/100)*100)</f>
        <v>43799</v>
      </c>
      <c r="F3753" t="str">
        <f t="shared" si="116"/>
        <v/>
      </c>
      <c r="G3753" t="str">
        <f t="shared" si="115"/>
        <v/>
      </c>
    </row>
    <row r="3754" spans="1:7">
      <c r="A3754" s="57">
        <f>INDEX('7月'!$A$1:$E$301,ROW()-$B$23+2,1)</f>
        <v>0</v>
      </c>
      <c r="B3754" s="55" t="str">
        <f>INDEX('7月'!$A$1:$E$301,ROW()-$B$23+2,2)&amp;IF(INDEX('7月'!$A$1:$E$301,ROW()-$B$23+2,3)="","","／"&amp;INDEX('7月'!$A$1:$E$301,ROW()-$B$23+2,3))</f>
        <v/>
      </c>
      <c r="C3754" s="57">
        <f>INDEX('7月'!$A$1:$E$301,ROW()-$B$23+2,4)</f>
        <v>0</v>
      </c>
      <c r="D3754" s="64">
        <f>INDEX('7月'!$A$1:$E$301,ROW()-$B$23+2,5)</f>
        <v>0</v>
      </c>
      <c r="E3754" s="65">
        <f>DATE(設定・集計!$B$2,INT(A3754/100),A3754-INT(A3754/100)*100)</f>
        <v>43799</v>
      </c>
      <c r="F3754" t="str">
        <f t="shared" si="116"/>
        <v/>
      </c>
      <c r="G3754" t="str">
        <f t="shared" si="115"/>
        <v/>
      </c>
    </row>
    <row r="3755" spans="1:7">
      <c r="A3755" s="57">
        <f>INDEX('7月'!$A$1:$E$301,ROW()-$B$23+2,1)</f>
        <v>0</v>
      </c>
      <c r="B3755" s="55" t="str">
        <f>INDEX('7月'!$A$1:$E$301,ROW()-$B$23+2,2)&amp;IF(INDEX('7月'!$A$1:$E$301,ROW()-$B$23+2,3)="","","／"&amp;INDEX('7月'!$A$1:$E$301,ROW()-$B$23+2,3))</f>
        <v/>
      </c>
      <c r="C3755" s="57">
        <f>INDEX('7月'!$A$1:$E$301,ROW()-$B$23+2,4)</f>
        <v>0</v>
      </c>
      <c r="D3755" s="64">
        <f>INDEX('7月'!$A$1:$E$301,ROW()-$B$23+2,5)</f>
        <v>0</v>
      </c>
      <c r="E3755" s="65">
        <f>DATE(設定・集計!$B$2,INT(A3755/100),A3755-INT(A3755/100)*100)</f>
        <v>43799</v>
      </c>
      <c r="F3755" t="str">
        <f t="shared" si="116"/>
        <v/>
      </c>
      <c r="G3755" t="str">
        <f t="shared" si="115"/>
        <v/>
      </c>
    </row>
    <row r="3756" spans="1:7">
      <c r="A3756" s="57">
        <f>INDEX('7月'!$A$1:$E$301,ROW()-$B$23+2,1)</f>
        <v>0</v>
      </c>
      <c r="B3756" s="55" t="str">
        <f>INDEX('7月'!$A$1:$E$301,ROW()-$B$23+2,2)&amp;IF(INDEX('7月'!$A$1:$E$301,ROW()-$B$23+2,3)="","","／"&amp;INDEX('7月'!$A$1:$E$301,ROW()-$B$23+2,3))</f>
        <v/>
      </c>
      <c r="C3756" s="57">
        <f>INDEX('7月'!$A$1:$E$301,ROW()-$B$23+2,4)</f>
        <v>0</v>
      </c>
      <c r="D3756" s="64">
        <f>INDEX('7月'!$A$1:$E$301,ROW()-$B$23+2,5)</f>
        <v>0</v>
      </c>
      <c r="E3756" s="65">
        <f>DATE(設定・集計!$B$2,INT(A3756/100),A3756-INT(A3756/100)*100)</f>
        <v>43799</v>
      </c>
      <c r="F3756" t="str">
        <f t="shared" si="116"/>
        <v/>
      </c>
      <c r="G3756" t="str">
        <f t="shared" si="115"/>
        <v/>
      </c>
    </row>
    <row r="3757" spans="1:7">
      <c r="A3757" s="57">
        <f>INDEX('7月'!$A$1:$E$301,ROW()-$B$23+2,1)</f>
        <v>0</v>
      </c>
      <c r="B3757" s="55" t="str">
        <f>INDEX('7月'!$A$1:$E$301,ROW()-$B$23+2,2)&amp;IF(INDEX('7月'!$A$1:$E$301,ROW()-$B$23+2,3)="","","／"&amp;INDEX('7月'!$A$1:$E$301,ROW()-$B$23+2,3))</f>
        <v/>
      </c>
      <c r="C3757" s="57">
        <f>INDEX('7月'!$A$1:$E$301,ROW()-$B$23+2,4)</f>
        <v>0</v>
      </c>
      <c r="D3757" s="64">
        <f>INDEX('7月'!$A$1:$E$301,ROW()-$B$23+2,5)</f>
        <v>0</v>
      </c>
      <c r="E3757" s="65">
        <f>DATE(設定・集計!$B$2,INT(A3757/100),A3757-INT(A3757/100)*100)</f>
        <v>43799</v>
      </c>
      <c r="F3757" t="str">
        <f t="shared" si="116"/>
        <v/>
      </c>
      <c r="G3757" t="str">
        <f t="shared" si="115"/>
        <v/>
      </c>
    </row>
    <row r="3758" spans="1:7">
      <c r="A3758" s="57">
        <f>INDEX('7月'!$A$1:$E$301,ROW()-$B$23+2,1)</f>
        <v>0</v>
      </c>
      <c r="B3758" s="55" t="str">
        <f>INDEX('7月'!$A$1:$E$301,ROW()-$B$23+2,2)&amp;IF(INDEX('7月'!$A$1:$E$301,ROW()-$B$23+2,3)="","","／"&amp;INDEX('7月'!$A$1:$E$301,ROW()-$B$23+2,3))</f>
        <v/>
      </c>
      <c r="C3758" s="57">
        <f>INDEX('7月'!$A$1:$E$301,ROW()-$B$23+2,4)</f>
        <v>0</v>
      </c>
      <c r="D3758" s="64">
        <f>INDEX('7月'!$A$1:$E$301,ROW()-$B$23+2,5)</f>
        <v>0</v>
      </c>
      <c r="E3758" s="65">
        <f>DATE(設定・集計!$B$2,INT(A3758/100),A3758-INT(A3758/100)*100)</f>
        <v>43799</v>
      </c>
      <c r="F3758" t="str">
        <f t="shared" si="116"/>
        <v/>
      </c>
      <c r="G3758" t="str">
        <f t="shared" si="115"/>
        <v/>
      </c>
    </row>
    <row r="3759" spans="1:7">
      <c r="A3759" s="57">
        <f>INDEX('7月'!$A$1:$E$301,ROW()-$B$23+2,1)</f>
        <v>0</v>
      </c>
      <c r="B3759" s="55" t="str">
        <f>INDEX('7月'!$A$1:$E$301,ROW()-$B$23+2,2)&amp;IF(INDEX('7月'!$A$1:$E$301,ROW()-$B$23+2,3)="","","／"&amp;INDEX('7月'!$A$1:$E$301,ROW()-$B$23+2,3))</f>
        <v/>
      </c>
      <c r="C3759" s="57">
        <f>INDEX('7月'!$A$1:$E$301,ROW()-$B$23+2,4)</f>
        <v>0</v>
      </c>
      <c r="D3759" s="64">
        <f>INDEX('7月'!$A$1:$E$301,ROW()-$B$23+2,5)</f>
        <v>0</v>
      </c>
      <c r="E3759" s="65">
        <f>DATE(設定・集計!$B$2,INT(A3759/100),A3759-INT(A3759/100)*100)</f>
        <v>43799</v>
      </c>
      <c r="F3759" t="str">
        <f t="shared" si="116"/>
        <v/>
      </c>
      <c r="G3759" t="str">
        <f t="shared" ref="G3759:G3822" si="117">IF(F3759="","",RANK(F3759,$F$46:$F$6000,1))</f>
        <v/>
      </c>
    </row>
    <row r="3760" spans="1:7">
      <c r="A3760" s="57">
        <f>INDEX('7月'!$A$1:$E$301,ROW()-$B$23+2,1)</f>
        <v>0</v>
      </c>
      <c r="B3760" s="55" t="str">
        <f>INDEX('7月'!$A$1:$E$301,ROW()-$B$23+2,2)&amp;IF(INDEX('7月'!$A$1:$E$301,ROW()-$B$23+2,3)="","","／"&amp;INDEX('7月'!$A$1:$E$301,ROW()-$B$23+2,3))</f>
        <v/>
      </c>
      <c r="C3760" s="57">
        <f>INDEX('7月'!$A$1:$E$301,ROW()-$B$23+2,4)</f>
        <v>0</v>
      </c>
      <c r="D3760" s="64">
        <f>INDEX('7月'!$A$1:$E$301,ROW()-$B$23+2,5)</f>
        <v>0</v>
      </c>
      <c r="E3760" s="65">
        <f>DATE(設定・集計!$B$2,INT(A3760/100),A3760-INT(A3760/100)*100)</f>
        <v>43799</v>
      </c>
      <c r="F3760" t="str">
        <f t="shared" si="116"/>
        <v/>
      </c>
      <c r="G3760" t="str">
        <f t="shared" si="117"/>
        <v/>
      </c>
    </row>
    <row r="3761" spans="1:7">
      <c r="A3761" s="57">
        <f>INDEX('7月'!$A$1:$E$301,ROW()-$B$23+2,1)</f>
        <v>0</v>
      </c>
      <c r="B3761" s="55" t="str">
        <f>INDEX('7月'!$A$1:$E$301,ROW()-$B$23+2,2)&amp;IF(INDEX('7月'!$A$1:$E$301,ROW()-$B$23+2,3)="","","／"&amp;INDEX('7月'!$A$1:$E$301,ROW()-$B$23+2,3))</f>
        <v/>
      </c>
      <c r="C3761" s="57">
        <f>INDEX('7月'!$A$1:$E$301,ROW()-$B$23+2,4)</f>
        <v>0</v>
      </c>
      <c r="D3761" s="64">
        <f>INDEX('7月'!$A$1:$E$301,ROW()-$B$23+2,5)</f>
        <v>0</v>
      </c>
      <c r="E3761" s="65">
        <f>DATE(設定・集計!$B$2,INT(A3761/100),A3761-INT(A3761/100)*100)</f>
        <v>43799</v>
      </c>
      <c r="F3761" t="str">
        <f t="shared" si="116"/>
        <v/>
      </c>
      <c r="G3761" t="str">
        <f t="shared" si="117"/>
        <v/>
      </c>
    </row>
    <row r="3762" spans="1:7">
      <c r="A3762" s="57">
        <f>INDEX('7月'!$A$1:$E$301,ROW()-$B$23+2,1)</f>
        <v>0</v>
      </c>
      <c r="B3762" s="55" t="str">
        <f>INDEX('7月'!$A$1:$E$301,ROW()-$B$23+2,2)&amp;IF(INDEX('7月'!$A$1:$E$301,ROW()-$B$23+2,3)="","","／"&amp;INDEX('7月'!$A$1:$E$301,ROW()-$B$23+2,3))</f>
        <v/>
      </c>
      <c r="C3762" s="57">
        <f>INDEX('7月'!$A$1:$E$301,ROW()-$B$23+2,4)</f>
        <v>0</v>
      </c>
      <c r="D3762" s="64">
        <f>INDEX('7月'!$A$1:$E$301,ROW()-$B$23+2,5)</f>
        <v>0</v>
      </c>
      <c r="E3762" s="65">
        <f>DATE(設定・集計!$B$2,INT(A3762/100),A3762-INT(A3762/100)*100)</f>
        <v>43799</v>
      </c>
      <c r="F3762" t="str">
        <f t="shared" si="116"/>
        <v/>
      </c>
      <c r="G3762" t="str">
        <f t="shared" si="117"/>
        <v/>
      </c>
    </row>
    <row r="3763" spans="1:7">
      <c r="A3763" s="57">
        <f>INDEX('7月'!$A$1:$E$301,ROW()-$B$23+2,1)</f>
        <v>0</v>
      </c>
      <c r="B3763" s="55" t="str">
        <f>INDEX('7月'!$A$1:$E$301,ROW()-$B$23+2,2)&amp;IF(INDEX('7月'!$A$1:$E$301,ROW()-$B$23+2,3)="","","／"&amp;INDEX('7月'!$A$1:$E$301,ROW()-$B$23+2,3))</f>
        <v/>
      </c>
      <c r="C3763" s="57">
        <f>INDEX('7月'!$A$1:$E$301,ROW()-$B$23+2,4)</f>
        <v>0</v>
      </c>
      <c r="D3763" s="64">
        <f>INDEX('7月'!$A$1:$E$301,ROW()-$B$23+2,5)</f>
        <v>0</v>
      </c>
      <c r="E3763" s="65">
        <f>DATE(設定・集計!$B$2,INT(A3763/100),A3763-INT(A3763/100)*100)</f>
        <v>43799</v>
      </c>
      <c r="F3763" t="str">
        <f t="shared" si="116"/>
        <v/>
      </c>
      <c r="G3763" t="str">
        <f t="shared" si="117"/>
        <v/>
      </c>
    </row>
    <row r="3764" spans="1:7">
      <c r="A3764" s="57">
        <f>INDEX('7月'!$A$1:$E$301,ROW()-$B$23+2,1)</f>
        <v>0</v>
      </c>
      <c r="B3764" s="55" t="str">
        <f>INDEX('7月'!$A$1:$E$301,ROW()-$B$23+2,2)&amp;IF(INDEX('7月'!$A$1:$E$301,ROW()-$B$23+2,3)="","","／"&amp;INDEX('7月'!$A$1:$E$301,ROW()-$B$23+2,3))</f>
        <v/>
      </c>
      <c r="C3764" s="57">
        <f>INDEX('7月'!$A$1:$E$301,ROW()-$B$23+2,4)</f>
        <v>0</v>
      </c>
      <c r="D3764" s="64">
        <f>INDEX('7月'!$A$1:$E$301,ROW()-$B$23+2,5)</f>
        <v>0</v>
      </c>
      <c r="E3764" s="65">
        <f>DATE(設定・集計!$B$2,INT(A3764/100),A3764-INT(A3764/100)*100)</f>
        <v>43799</v>
      </c>
      <c r="F3764" t="str">
        <f t="shared" si="116"/>
        <v/>
      </c>
      <c r="G3764" t="str">
        <f t="shared" si="117"/>
        <v/>
      </c>
    </row>
    <row r="3765" spans="1:7">
      <c r="A3765" s="57">
        <f>INDEX('7月'!$A$1:$E$301,ROW()-$B$23+2,1)</f>
        <v>0</v>
      </c>
      <c r="B3765" s="55" t="str">
        <f>INDEX('7月'!$A$1:$E$301,ROW()-$B$23+2,2)&amp;IF(INDEX('7月'!$A$1:$E$301,ROW()-$B$23+2,3)="","","／"&amp;INDEX('7月'!$A$1:$E$301,ROW()-$B$23+2,3))</f>
        <v/>
      </c>
      <c r="C3765" s="57">
        <f>INDEX('7月'!$A$1:$E$301,ROW()-$B$23+2,4)</f>
        <v>0</v>
      </c>
      <c r="D3765" s="64">
        <f>INDEX('7月'!$A$1:$E$301,ROW()-$B$23+2,5)</f>
        <v>0</v>
      </c>
      <c r="E3765" s="65">
        <f>DATE(設定・集計!$B$2,INT(A3765/100),A3765-INT(A3765/100)*100)</f>
        <v>43799</v>
      </c>
      <c r="F3765" t="str">
        <f t="shared" si="116"/>
        <v/>
      </c>
      <c r="G3765" t="str">
        <f t="shared" si="117"/>
        <v/>
      </c>
    </row>
    <row r="3766" spans="1:7">
      <c r="A3766" s="57">
        <f>INDEX('7月'!$A$1:$E$301,ROW()-$B$23+2,1)</f>
        <v>0</v>
      </c>
      <c r="B3766" s="55" t="str">
        <f>INDEX('7月'!$A$1:$E$301,ROW()-$B$23+2,2)&amp;IF(INDEX('7月'!$A$1:$E$301,ROW()-$B$23+2,3)="","","／"&amp;INDEX('7月'!$A$1:$E$301,ROW()-$B$23+2,3))</f>
        <v/>
      </c>
      <c r="C3766" s="57">
        <f>INDEX('7月'!$A$1:$E$301,ROW()-$B$23+2,4)</f>
        <v>0</v>
      </c>
      <c r="D3766" s="64">
        <f>INDEX('7月'!$A$1:$E$301,ROW()-$B$23+2,5)</f>
        <v>0</v>
      </c>
      <c r="E3766" s="65">
        <f>DATE(設定・集計!$B$2,INT(A3766/100),A3766-INT(A3766/100)*100)</f>
        <v>43799</v>
      </c>
      <c r="F3766" t="str">
        <f t="shared" si="116"/>
        <v/>
      </c>
      <c r="G3766" t="str">
        <f t="shared" si="117"/>
        <v/>
      </c>
    </row>
    <row r="3767" spans="1:7">
      <c r="A3767" s="57">
        <f>INDEX('7月'!$A$1:$E$301,ROW()-$B$23+2,1)</f>
        <v>0</v>
      </c>
      <c r="B3767" s="55" t="str">
        <f>INDEX('7月'!$A$1:$E$301,ROW()-$B$23+2,2)&amp;IF(INDEX('7月'!$A$1:$E$301,ROW()-$B$23+2,3)="","","／"&amp;INDEX('7月'!$A$1:$E$301,ROW()-$B$23+2,3))</f>
        <v/>
      </c>
      <c r="C3767" s="57">
        <f>INDEX('7月'!$A$1:$E$301,ROW()-$B$23+2,4)</f>
        <v>0</v>
      </c>
      <c r="D3767" s="64">
        <f>INDEX('7月'!$A$1:$E$301,ROW()-$B$23+2,5)</f>
        <v>0</v>
      </c>
      <c r="E3767" s="65">
        <f>DATE(設定・集計!$B$2,INT(A3767/100),A3767-INT(A3767/100)*100)</f>
        <v>43799</v>
      </c>
      <c r="F3767" t="str">
        <f t="shared" si="116"/>
        <v/>
      </c>
      <c r="G3767" t="str">
        <f t="shared" si="117"/>
        <v/>
      </c>
    </row>
    <row r="3768" spans="1:7">
      <c r="A3768" s="57">
        <f>INDEX('7月'!$A$1:$E$301,ROW()-$B$23+2,1)</f>
        <v>0</v>
      </c>
      <c r="B3768" s="55" t="str">
        <f>INDEX('7月'!$A$1:$E$301,ROW()-$B$23+2,2)&amp;IF(INDEX('7月'!$A$1:$E$301,ROW()-$B$23+2,3)="","","／"&amp;INDEX('7月'!$A$1:$E$301,ROW()-$B$23+2,3))</f>
        <v/>
      </c>
      <c r="C3768" s="57">
        <f>INDEX('7月'!$A$1:$E$301,ROW()-$B$23+2,4)</f>
        <v>0</v>
      </c>
      <c r="D3768" s="64">
        <f>INDEX('7月'!$A$1:$E$301,ROW()-$B$23+2,5)</f>
        <v>0</v>
      </c>
      <c r="E3768" s="65">
        <f>DATE(設定・集計!$B$2,INT(A3768/100),A3768-INT(A3768/100)*100)</f>
        <v>43799</v>
      </c>
      <c r="F3768" t="str">
        <f t="shared" si="116"/>
        <v/>
      </c>
      <c r="G3768" t="str">
        <f t="shared" si="117"/>
        <v/>
      </c>
    </row>
    <row r="3769" spans="1:7">
      <c r="A3769" s="57">
        <f>INDEX('7月'!$A$1:$E$301,ROW()-$B$23+2,1)</f>
        <v>0</v>
      </c>
      <c r="B3769" s="55" t="str">
        <f>INDEX('7月'!$A$1:$E$301,ROW()-$B$23+2,2)&amp;IF(INDEX('7月'!$A$1:$E$301,ROW()-$B$23+2,3)="","","／"&amp;INDEX('7月'!$A$1:$E$301,ROW()-$B$23+2,3))</f>
        <v/>
      </c>
      <c r="C3769" s="57">
        <f>INDEX('7月'!$A$1:$E$301,ROW()-$B$23+2,4)</f>
        <v>0</v>
      </c>
      <c r="D3769" s="64">
        <f>INDEX('7月'!$A$1:$E$301,ROW()-$B$23+2,5)</f>
        <v>0</v>
      </c>
      <c r="E3769" s="65">
        <f>DATE(設定・集計!$B$2,INT(A3769/100),A3769-INT(A3769/100)*100)</f>
        <v>43799</v>
      </c>
      <c r="F3769" t="str">
        <f t="shared" si="116"/>
        <v/>
      </c>
      <c r="G3769" t="str">
        <f t="shared" si="117"/>
        <v/>
      </c>
    </row>
    <row r="3770" spans="1:7">
      <c r="A3770" s="57">
        <f>INDEX('7月'!$A$1:$E$301,ROW()-$B$23+2,1)</f>
        <v>0</v>
      </c>
      <c r="B3770" s="55" t="str">
        <f>INDEX('7月'!$A$1:$E$301,ROW()-$B$23+2,2)&amp;IF(INDEX('7月'!$A$1:$E$301,ROW()-$B$23+2,3)="","","／"&amp;INDEX('7月'!$A$1:$E$301,ROW()-$B$23+2,3))</f>
        <v/>
      </c>
      <c r="C3770" s="57">
        <f>INDEX('7月'!$A$1:$E$301,ROW()-$B$23+2,4)</f>
        <v>0</v>
      </c>
      <c r="D3770" s="64">
        <f>INDEX('7月'!$A$1:$E$301,ROW()-$B$23+2,5)</f>
        <v>0</v>
      </c>
      <c r="E3770" s="65">
        <f>DATE(設定・集計!$B$2,INT(A3770/100),A3770-INT(A3770/100)*100)</f>
        <v>43799</v>
      </c>
      <c r="F3770" t="str">
        <f t="shared" si="116"/>
        <v/>
      </c>
      <c r="G3770" t="str">
        <f t="shared" si="117"/>
        <v/>
      </c>
    </row>
    <row r="3771" spans="1:7">
      <c r="A3771" s="57">
        <f>INDEX('7月'!$A$1:$E$301,ROW()-$B$23+2,1)</f>
        <v>0</v>
      </c>
      <c r="B3771" s="55" t="str">
        <f>INDEX('7月'!$A$1:$E$301,ROW()-$B$23+2,2)&amp;IF(INDEX('7月'!$A$1:$E$301,ROW()-$B$23+2,3)="","","／"&amp;INDEX('7月'!$A$1:$E$301,ROW()-$B$23+2,3))</f>
        <v/>
      </c>
      <c r="C3771" s="57">
        <f>INDEX('7月'!$A$1:$E$301,ROW()-$B$23+2,4)</f>
        <v>0</v>
      </c>
      <c r="D3771" s="64">
        <f>INDEX('7月'!$A$1:$E$301,ROW()-$B$23+2,5)</f>
        <v>0</v>
      </c>
      <c r="E3771" s="65">
        <f>DATE(設定・集計!$B$2,INT(A3771/100),A3771-INT(A3771/100)*100)</f>
        <v>43799</v>
      </c>
      <c r="F3771" t="str">
        <f t="shared" ref="F3771:F3834" si="118">IF(A3771=0,"",A3771*10000+ROW())</f>
        <v/>
      </c>
      <c r="G3771" t="str">
        <f t="shared" si="117"/>
        <v/>
      </c>
    </row>
    <row r="3772" spans="1:7">
      <c r="A3772" s="57">
        <f>INDEX('7月'!$A$1:$E$301,ROW()-$B$23+2,1)</f>
        <v>0</v>
      </c>
      <c r="B3772" s="55" t="str">
        <f>INDEX('7月'!$A$1:$E$301,ROW()-$B$23+2,2)&amp;IF(INDEX('7月'!$A$1:$E$301,ROW()-$B$23+2,3)="","","／"&amp;INDEX('7月'!$A$1:$E$301,ROW()-$B$23+2,3))</f>
        <v/>
      </c>
      <c r="C3772" s="57">
        <f>INDEX('7月'!$A$1:$E$301,ROW()-$B$23+2,4)</f>
        <v>0</v>
      </c>
      <c r="D3772" s="64">
        <f>INDEX('7月'!$A$1:$E$301,ROW()-$B$23+2,5)</f>
        <v>0</v>
      </c>
      <c r="E3772" s="65">
        <f>DATE(設定・集計!$B$2,INT(A3772/100),A3772-INT(A3772/100)*100)</f>
        <v>43799</v>
      </c>
      <c r="F3772" t="str">
        <f t="shared" si="118"/>
        <v/>
      </c>
      <c r="G3772" t="str">
        <f t="shared" si="117"/>
        <v/>
      </c>
    </row>
    <row r="3773" spans="1:7">
      <c r="A3773" s="57">
        <f>INDEX('7月'!$A$1:$E$301,ROW()-$B$23+2,1)</f>
        <v>0</v>
      </c>
      <c r="B3773" s="55" t="str">
        <f>INDEX('7月'!$A$1:$E$301,ROW()-$B$23+2,2)&amp;IF(INDEX('7月'!$A$1:$E$301,ROW()-$B$23+2,3)="","","／"&amp;INDEX('7月'!$A$1:$E$301,ROW()-$B$23+2,3))</f>
        <v/>
      </c>
      <c r="C3773" s="57">
        <f>INDEX('7月'!$A$1:$E$301,ROW()-$B$23+2,4)</f>
        <v>0</v>
      </c>
      <c r="D3773" s="64">
        <f>INDEX('7月'!$A$1:$E$301,ROW()-$B$23+2,5)</f>
        <v>0</v>
      </c>
      <c r="E3773" s="65">
        <f>DATE(設定・集計!$B$2,INT(A3773/100),A3773-INT(A3773/100)*100)</f>
        <v>43799</v>
      </c>
      <c r="F3773" t="str">
        <f t="shared" si="118"/>
        <v/>
      </c>
      <c r="G3773" t="str">
        <f t="shared" si="117"/>
        <v/>
      </c>
    </row>
    <row r="3774" spans="1:7">
      <c r="A3774" s="57">
        <f>INDEX('7月'!$A$1:$E$301,ROW()-$B$23+2,1)</f>
        <v>0</v>
      </c>
      <c r="B3774" s="55" t="str">
        <f>INDEX('7月'!$A$1:$E$301,ROW()-$B$23+2,2)&amp;IF(INDEX('7月'!$A$1:$E$301,ROW()-$B$23+2,3)="","","／"&amp;INDEX('7月'!$A$1:$E$301,ROW()-$B$23+2,3))</f>
        <v/>
      </c>
      <c r="C3774" s="57">
        <f>INDEX('7月'!$A$1:$E$301,ROW()-$B$23+2,4)</f>
        <v>0</v>
      </c>
      <c r="D3774" s="64">
        <f>INDEX('7月'!$A$1:$E$301,ROW()-$B$23+2,5)</f>
        <v>0</v>
      </c>
      <c r="E3774" s="65">
        <f>DATE(設定・集計!$B$2,INT(A3774/100),A3774-INT(A3774/100)*100)</f>
        <v>43799</v>
      </c>
      <c r="F3774" t="str">
        <f t="shared" si="118"/>
        <v/>
      </c>
      <c r="G3774" t="str">
        <f t="shared" si="117"/>
        <v/>
      </c>
    </row>
    <row r="3775" spans="1:7">
      <c r="A3775" s="57">
        <f>INDEX('7月'!$A$1:$E$301,ROW()-$B$23+2,1)</f>
        <v>0</v>
      </c>
      <c r="B3775" s="55" t="str">
        <f>INDEX('7月'!$A$1:$E$301,ROW()-$B$23+2,2)&amp;IF(INDEX('7月'!$A$1:$E$301,ROW()-$B$23+2,3)="","","／"&amp;INDEX('7月'!$A$1:$E$301,ROW()-$B$23+2,3))</f>
        <v/>
      </c>
      <c r="C3775" s="57">
        <f>INDEX('7月'!$A$1:$E$301,ROW()-$B$23+2,4)</f>
        <v>0</v>
      </c>
      <c r="D3775" s="64">
        <f>INDEX('7月'!$A$1:$E$301,ROW()-$B$23+2,5)</f>
        <v>0</v>
      </c>
      <c r="E3775" s="65">
        <f>DATE(設定・集計!$B$2,INT(A3775/100),A3775-INT(A3775/100)*100)</f>
        <v>43799</v>
      </c>
      <c r="F3775" t="str">
        <f t="shared" si="118"/>
        <v/>
      </c>
      <c r="G3775" t="str">
        <f t="shared" si="117"/>
        <v/>
      </c>
    </row>
    <row r="3776" spans="1:7">
      <c r="A3776" s="57">
        <f>INDEX('7月'!$A$1:$E$301,ROW()-$B$23+2,1)</f>
        <v>0</v>
      </c>
      <c r="B3776" s="55" t="str">
        <f>INDEX('7月'!$A$1:$E$301,ROW()-$B$23+2,2)&amp;IF(INDEX('7月'!$A$1:$E$301,ROW()-$B$23+2,3)="","","／"&amp;INDEX('7月'!$A$1:$E$301,ROW()-$B$23+2,3))</f>
        <v/>
      </c>
      <c r="C3776" s="57">
        <f>INDEX('7月'!$A$1:$E$301,ROW()-$B$23+2,4)</f>
        <v>0</v>
      </c>
      <c r="D3776" s="64">
        <f>INDEX('7月'!$A$1:$E$301,ROW()-$B$23+2,5)</f>
        <v>0</v>
      </c>
      <c r="E3776" s="65">
        <f>DATE(設定・集計!$B$2,INT(A3776/100),A3776-INT(A3776/100)*100)</f>
        <v>43799</v>
      </c>
      <c r="F3776" t="str">
        <f t="shared" si="118"/>
        <v/>
      </c>
      <c r="G3776" t="str">
        <f t="shared" si="117"/>
        <v/>
      </c>
    </row>
    <row r="3777" spans="1:7">
      <c r="A3777" s="57">
        <f>INDEX('7月'!$A$1:$E$301,ROW()-$B$23+2,1)</f>
        <v>0</v>
      </c>
      <c r="B3777" s="55" t="str">
        <f>INDEX('7月'!$A$1:$E$301,ROW()-$B$23+2,2)&amp;IF(INDEX('7月'!$A$1:$E$301,ROW()-$B$23+2,3)="","","／"&amp;INDEX('7月'!$A$1:$E$301,ROW()-$B$23+2,3))</f>
        <v/>
      </c>
      <c r="C3777" s="57">
        <f>INDEX('7月'!$A$1:$E$301,ROW()-$B$23+2,4)</f>
        <v>0</v>
      </c>
      <c r="D3777" s="64">
        <f>INDEX('7月'!$A$1:$E$301,ROW()-$B$23+2,5)</f>
        <v>0</v>
      </c>
      <c r="E3777" s="65">
        <f>DATE(設定・集計!$B$2,INT(A3777/100),A3777-INT(A3777/100)*100)</f>
        <v>43799</v>
      </c>
      <c r="F3777" t="str">
        <f t="shared" si="118"/>
        <v/>
      </c>
      <c r="G3777" t="str">
        <f t="shared" si="117"/>
        <v/>
      </c>
    </row>
    <row r="3778" spans="1:7">
      <c r="A3778" s="57">
        <f>INDEX('7月'!$A$1:$E$301,ROW()-$B$23+2,1)</f>
        <v>0</v>
      </c>
      <c r="B3778" s="55" t="str">
        <f>INDEX('7月'!$A$1:$E$301,ROW()-$B$23+2,2)&amp;IF(INDEX('7月'!$A$1:$E$301,ROW()-$B$23+2,3)="","","／"&amp;INDEX('7月'!$A$1:$E$301,ROW()-$B$23+2,3))</f>
        <v/>
      </c>
      <c r="C3778" s="57">
        <f>INDEX('7月'!$A$1:$E$301,ROW()-$B$23+2,4)</f>
        <v>0</v>
      </c>
      <c r="D3778" s="64">
        <f>INDEX('7月'!$A$1:$E$301,ROW()-$B$23+2,5)</f>
        <v>0</v>
      </c>
      <c r="E3778" s="65">
        <f>DATE(設定・集計!$B$2,INT(A3778/100),A3778-INT(A3778/100)*100)</f>
        <v>43799</v>
      </c>
      <c r="F3778" t="str">
        <f t="shared" si="118"/>
        <v/>
      </c>
      <c r="G3778" t="str">
        <f t="shared" si="117"/>
        <v/>
      </c>
    </row>
    <row r="3779" spans="1:7">
      <c r="A3779" s="57">
        <f>INDEX('7月'!$A$1:$E$301,ROW()-$B$23+2,1)</f>
        <v>0</v>
      </c>
      <c r="B3779" s="55" t="str">
        <f>INDEX('7月'!$A$1:$E$301,ROW()-$B$23+2,2)&amp;IF(INDEX('7月'!$A$1:$E$301,ROW()-$B$23+2,3)="","","／"&amp;INDEX('7月'!$A$1:$E$301,ROW()-$B$23+2,3))</f>
        <v/>
      </c>
      <c r="C3779" s="57">
        <f>INDEX('7月'!$A$1:$E$301,ROW()-$B$23+2,4)</f>
        <v>0</v>
      </c>
      <c r="D3779" s="64">
        <f>INDEX('7月'!$A$1:$E$301,ROW()-$B$23+2,5)</f>
        <v>0</v>
      </c>
      <c r="E3779" s="65">
        <f>DATE(設定・集計!$B$2,INT(A3779/100),A3779-INT(A3779/100)*100)</f>
        <v>43799</v>
      </c>
      <c r="F3779" t="str">
        <f t="shared" si="118"/>
        <v/>
      </c>
      <c r="G3779" t="str">
        <f t="shared" si="117"/>
        <v/>
      </c>
    </row>
    <row r="3780" spans="1:7">
      <c r="A3780" s="57">
        <f>INDEX('7月'!$A$1:$E$301,ROW()-$B$23+2,1)</f>
        <v>0</v>
      </c>
      <c r="B3780" s="55" t="str">
        <f>INDEX('7月'!$A$1:$E$301,ROW()-$B$23+2,2)&amp;IF(INDEX('7月'!$A$1:$E$301,ROW()-$B$23+2,3)="","","／"&amp;INDEX('7月'!$A$1:$E$301,ROW()-$B$23+2,3))</f>
        <v/>
      </c>
      <c r="C3780" s="57">
        <f>INDEX('7月'!$A$1:$E$301,ROW()-$B$23+2,4)</f>
        <v>0</v>
      </c>
      <c r="D3780" s="64">
        <f>INDEX('7月'!$A$1:$E$301,ROW()-$B$23+2,5)</f>
        <v>0</v>
      </c>
      <c r="E3780" s="65">
        <f>DATE(設定・集計!$B$2,INT(A3780/100),A3780-INT(A3780/100)*100)</f>
        <v>43799</v>
      </c>
      <c r="F3780" t="str">
        <f t="shared" si="118"/>
        <v/>
      </c>
      <c r="G3780" t="str">
        <f t="shared" si="117"/>
        <v/>
      </c>
    </row>
    <row r="3781" spans="1:7">
      <c r="A3781" s="57">
        <f>INDEX('7月'!$A$1:$E$301,ROW()-$B$23+2,1)</f>
        <v>0</v>
      </c>
      <c r="B3781" s="55" t="str">
        <f>INDEX('7月'!$A$1:$E$301,ROW()-$B$23+2,2)&amp;IF(INDEX('7月'!$A$1:$E$301,ROW()-$B$23+2,3)="","","／"&amp;INDEX('7月'!$A$1:$E$301,ROW()-$B$23+2,3))</f>
        <v/>
      </c>
      <c r="C3781" s="57">
        <f>INDEX('7月'!$A$1:$E$301,ROW()-$B$23+2,4)</f>
        <v>0</v>
      </c>
      <c r="D3781" s="64">
        <f>INDEX('7月'!$A$1:$E$301,ROW()-$B$23+2,5)</f>
        <v>0</v>
      </c>
      <c r="E3781" s="65">
        <f>DATE(設定・集計!$B$2,INT(A3781/100),A3781-INT(A3781/100)*100)</f>
        <v>43799</v>
      </c>
      <c r="F3781" t="str">
        <f t="shared" si="118"/>
        <v/>
      </c>
      <c r="G3781" t="str">
        <f t="shared" si="117"/>
        <v/>
      </c>
    </row>
    <row r="3782" spans="1:7">
      <c r="A3782" s="57">
        <f>INDEX('7月'!$A$1:$E$301,ROW()-$B$23+2,1)</f>
        <v>0</v>
      </c>
      <c r="B3782" s="55" t="str">
        <f>INDEX('7月'!$A$1:$E$301,ROW()-$B$23+2,2)&amp;IF(INDEX('7月'!$A$1:$E$301,ROW()-$B$23+2,3)="","","／"&amp;INDEX('7月'!$A$1:$E$301,ROW()-$B$23+2,3))</f>
        <v/>
      </c>
      <c r="C3782" s="57">
        <f>INDEX('7月'!$A$1:$E$301,ROW()-$B$23+2,4)</f>
        <v>0</v>
      </c>
      <c r="D3782" s="64">
        <f>INDEX('7月'!$A$1:$E$301,ROW()-$B$23+2,5)</f>
        <v>0</v>
      </c>
      <c r="E3782" s="65">
        <f>DATE(設定・集計!$B$2,INT(A3782/100),A3782-INT(A3782/100)*100)</f>
        <v>43799</v>
      </c>
      <c r="F3782" t="str">
        <f t="shared" si="118"/>
        <v/>
      </c>
      <c r="G3782" t="str">
        <f t="shared" si="117"/>
        <v/>
      </c>
    </row>
    <row r="3783" spans="1:7">
      <c r="A3783" s="57">
        <f>INDEX('7月'!$A$1:$E$301,ROW()-$B$23+2,1)</f>
        <v>0</v>
      </c>
      <c r="B3783" s="55" t="str">
        <f>INDEX('7月'!$A$1:$E$301,ROW()-$B$23+2,2)&amp;IF(INDEX('7月'!$A$1:$E$301,ROW()-$B$23+2,3)="","","／"&amp;INDEX('7月'!$A$1:$E$301,ROW()-$B$23+2,3))</f>
        <v/>
      </c>
      <c r="C3783" s="57">
        <f>INDEX('7月'!$A$1:$E$301,ROW()-$B$23+2,4)</f>
        <v>0</v>
      </c>
      <c r="D3783" s="64">
        <f>INDEX('7月'!$A$1:$E$301,ROW()-$B$23+2,5)</f>
        <v>0</v>
      </c>
      <c r="E3783" s="65">
        <f>DATE(設定・集計!$B$2,INT(A3783/100),A3783-INT(A3783/100)*100)</f>
        <v>43799</v>
      </c>
      <c r="F3783" t="str">
        <f t="shared" si="118"/>
        <v/>
      </c>
      <c r="G3783" t="str">
        <f t="shared" si="117"/>
        <v/>
      </c>
    </row>
    <row r="3784" spans="1:7">
      <c r="A3784" s="57">
        <f>INDEX('7月'!$A$1:$E$301,ROW()-$B$23+2,1)</f>
        <v>0</v>
      </c>
      <c r="B3784" s="55" t="str">
        <f>INDEX('7月'!$A$1:$E$301,ROW()-$B$23+2,2)&amp;IF(INDEX('7月'!$A$1:$E$301,ROW()-$B$23+2,3)="","","／"&amp;INDEX('7月'!$A$1:$E$301,ROW()-$B$23+2,3))</f>
        <v/>
      </c>
      <c r="C3784" s="57">
        <f>INDEX('7月'!$A$1:$E$301,ROW()-$B$23+2,4)</f>
        <v>0</v>
      </c>
      <c r="D3784" s="64">
        <f>INDEX('7月'!$A$1:$E$301,ROW()-$B$23+2,5)</f>
        <v>0</v>
      </c>
      <c r="E3784" s="65">
        <f>DATE(設定・集計!$B$2,INT(A3784/100),A3784-INT(A3784/100)*100)</f>
        <v>43799</v>
      </c>
      <c r="F3784" t="str">
        <f t="shared" si="118"/>
        <v/>
      </c>
      <c r="G3784" t="str">
        <f t="shared" si="117"/>
        <v/>
      </c>
    </row>
    <row r="3785" spans="1:7">
      <c r="A3785" s="57">
        <f>INDEX('7月'!$A$1:$E$301,ROW()-$B$23+2,1)</f>
        <v>0</v>
      </c>
      <c r="B3785" s="55" t="str">
        <f>INDEX('7月'!$A$1:$E$301,ROW()-$B$23+2,2)&amp;IF(INDEX('7月'!$A$1:$E$301,ROW()-$B$23+2,3)="","","／"&amp;INDEX('7月'!$A$1:$E$301,ROW()-$B$23+2,3))</f>
        <v/>
      </c>
      <c r="C3785" s="57">
        <f>INDEX('7月'!$A$1:$E$301,ROW()-$B$23+2,4)</f>
        <v>0</v>
      </c>
      <c r="D3785" s="64">
        <f>INDEX('7月'!$A$1:$E$301,ROW()-$B$23+2,5)</f>
        <v>0</v>
      </c>
      <c r="E3785" s="65">
        <f>DATE(設定・集計!$B$2,INT(A3785/100),A3785-INT(A3785/100)*100)</f>
        <v>43799</v>
      </c>
      <c r="F3785" t="str">
        <f t="shared" si="118"/>
        <v/>
      </c>
      <c r="G3785" t="str">
        <f t="shared" si="117"/>
        <v/>
      </c>
    </row>
    <row r="3786" spans="1:7">
      <c r="A3786" s="57">
        <f>INDEX('7月'!$A$1:$E$301,ROW()-$B$23+2,1)</f>
        <v>0</v>
      </c>
      <c r="B3786" s="55" t="str">
        <f>INDEX('7月'!$A$1:$E$301,ROW()-$B$23+2,2)&amp;IF(INDEX('7月'!$A$1:$E$301,ROW()-$B$23+2,3)="","","／"&amp;INDEX('7月'!$A$1:$E$301,ROW()-$B$23+2,3))</f>
        <v/>
      </c>
      <c r="C3786" s="57">
        <f>INDEX('7月'!$A$1:$E$301,ROW()-$B$23+2,4)</f>
        <v>0</v>
      </c>
      <c r="D3786" s="64">
        <f>INDEX('7月'!$A$1:$E$301,ROW()-$B$23+2,5)</f>
        <v>0</v>
      </c>
      <c r="E3786" s="65">
        <f>DATE(設定・集計!$B$2,INT(A3786/100),A3786-INT(A3786/100)*100)</f>
        <v>43799</v>
      </c>
      <c r="F3786" t="str">
        <f t="shared" si="118"/>
        <v/>
      </c>
      <c r="G3786" t="str">
        <f t="shared" si="117"/>
        <v/>
      </c>
    </row>
    <row r="3787" spans="1:7">
      <c r="A3787" s="57">
        <f>INDEX('7月'!$A$1:$E$301,ROW()-$B$23+2,1)</f>
        <v>0</v>
      </c>
      <c r="B3787" s="55" t="str">
        <f>INDEX('7月'!$A$1:$E$301,ROW()-$B$23+2,2)&amp;IF(INDEX('7月'!$A$1:$E$301,ROW()-$B$23+2,3)="","","／"&amp;INDEX('7月'!$A$1:$E$301,ROW()-$B$23+2,3))</f>
        <v/>
      </c>
      <c r="C3787" s="57">
        <f>INDEX('7月'!$A$1:$E$301,ROW()-$B$23+2,4)</f>
        <v>0</v>
      </c>
      <c r="D3787" s="64">
        <f>INDEX('7月'!$A$1:$E$301,ROW()-$B$23+2,5)</f>
        <v>0</v>
      </c>
      <c r="E3787" s="65">
        <f>DATE(設定・集計!$B$2,INT(A3787/100),A3787-INT(A3787/100)*100)</f>
        <v>43799</v>
      </c>
      <c r="F3787" t="str">
        <f t="shared" si="118"/>
        <v/>
      </c>
      <c r="G3787" t="str">
        <f t="shared" si="117"/>
        <v/>
      </c>
    </row>
    <row r="3788" spans="1:7">
      <c r="A3788" s="57">
        <f>INDEX('7月'!$A$1:$E$301,ROW()-$B$23+2,1)</f>
        <v>0</v>
      </c>
      <c r="B3788" s="55" t="str">
        <f>INDEX('7月'!$A$1:$E$301,ROW()-$B$23+2,2)&amp;IF(INDEX('7月'!$A$1:$E$301,ROW()-$B$23+2,3)="","","／"&amp;INDEX('7月'!$A$1:$E$301,ROW()-$B$23+2,3))</f>
        <v/>
      </c>
      <c r="C3788" s="57">
        <f>INDEX('7月'!$A$1:$E$301,ROW()-$B$23+2,4)</f>
        <v>0</v>
      </c>
      <c r="D3788" s="64">
        <f>INDEX('7月'!$A$1:$E$301,ROW()-$B$23+2,5)</f>
        <v>0</v>
      </c>
      <c r="E3788" s="65">
        <f>DATE(設定・集計!$B$2,INT(A3788/100),A3788-INT(A3788/100)*100)</f>
        <v>43799</v>
      </c>
      <c r="F3788" t="str">
        <f t="shared" si="118"/>
        <v/>
      </c>
      <c r="G3788" t="str">
        <f t="shared" si="117"/>
        <v/>
      </c>
    </row>
    <row r="3789" spans="1:7">
      <c r="A3789" s="57">
        <f>INDEX('7月'!$A$1:$E$301,ROW()-$B$23+2,1)</f>
        <v>0</v>
      </c>
      <c r="B3789" s="55" t="str">
        <f>INDEX('7月'!$A$1:$E$301,ROW()-$B$23+2,2)&amp;IF(INDEX('7月'!$A$1:$E$301,ROW()-$B$23+2,3)="","","／"&amp;INDEX('7月'!$A$1:$E$301,ROW()-$B$23+2,3))</f>
        <v/>
      </c>
      <c r="C3789" s="57">
        <f>INDEX('7月'!$A$1:$E$301,ROW()-$B$23+2,4)</f>
        <v>0</v>
      </c>
      <c r="D3789" s="64">
        <f>INDEX('7月'!$A$1:$E$301,ROW()-$B$23+2,5)</f>
        <v>0</v>
      </c>
      <c r="E3789" s="65">
        <f>DATE(設定・集計!$B$2,INT(A3789/100),A3789-INT(A3789/100)*100)</f>
        <v>43799</v>
      </c>
      <c r="F3789" t="str">
        <f t="shared" si="118"/>
        <v/>
      </c>
      <c r="G3789" t="str">
        <f t="shared" si="117"/>
        <v/>
      </c>
    </row>
    <row r="3790" spans="1:7">
      <c r="A3790" s="57">
        <f>INDEX('7月'!$A$1:$E$301,ROW()-$B$23+2,1)</f>
        <v>0</v>
      </c>
      <c r="B3790" s="55" t="str">
        <f>INDEX('7月'!$A$1:$E$301,ROW()-$B$23+2,2)&amp;IF(INDEX('7月'!$A$1:$E$301,ROW()-$B$23+2,3)="","","／"&amp;INDEX('7月'!$A$1:$E$301,ROW()-$B$23+2,3))</f>
        <v/>
      </c>
      <c r="C3790" s="57">
        <f>INDEX('7月'!$A$1:$E$301,ROW()-$B$23+2,4)</f>
        <v>0</v>
      </c>
      <c r="D3790" s="64">
        <f>INDEX('7月'!$A$1:$E$301,ROW()-$B$23+2,5)</f>
        <v>0</v>
      </c>
      <c r="E3790" s="65">
        <f>DATE(設定・集計!$B$2,INT(A3790/100),A3790-INT(A3790/100)*100)</f>
        <v>43799</v>
      </c>
      <c r="F3790" t="str">
        <f t="shared" si="118"/>
        <v/>
      </c>
      <c r="G3790" t="str">
        <f t="shared" si="117"/>
        <v/>
      </c>
    </row>
    <row r="3791" spans="1:7">
      <c r="A3791" s="57">
        <f>INDEX('7月'!$A$1:$E$301,ROW()-$B$23+2,1)</f>
        <v>0</v>
      </c>
      <c r="B3791" s="55" t="str">
        <f>INDEX('7月'!$A$1:$E$301,ROW()-$B$23+2,2)&amp;IF(INDEX('7月'!$A$1:$E$301,ROW()-$B$23+2,3)="","","／"&amp;INDEX('7月'!$A$1:$E$301,ROW()-$B$23+2,3))</f>
        <v/>
      </c>
      <c r="C3791" s="57">
        <f>INDEX('7月'!$A$1:$E$301,ROW()-$B$23+2,4)</f>
        <v>0</v>
      </c>
      <c r="D3791" s="64">
        <f>INDEX('7月'!$A$1:$E$301,ROW()-$B$23+2,5)</f>
        <v>0</v>
      </c>
      <c r="E3791" s="65">
        <f>DATE(設定・集計!$B$2,INT(A3791/100),A3791-INT(A3791/100)*100)</f>
        <v>43799</v>
      </c>
      <c r="F3791" t="str">
        <f t="shared" si="118"/>
        <v/>
      </c>
      <c r="G3791" t="str">
        <f t="shared" si="117"/>
        <v/>
      </c>
    </row>
    <row r="3792" spans="1:7">
      <c r="A3792" s="57">
        <f>INDEX('7月'!$A$1:$E$301,ROW()-$B$23+2,1)</f>
        <v>0</v>
      </c>
      <c r="B3792" s="55" t="str">
        <f>INDEX('7月'!$A$1:$E$301,ROW()-$B$23+2,2)&amp;IF(INDEX('7月'!$A$1:$E$301,ROW()-$B$23+2,3)="","","／"&amp;INDEX('7月'!$A$1:$E$301,ROW()-$B$23+2,3))</f>
        <v/>
      </c>
      <c r="C3792" s="57">
        <f>INDEX('7月'!$A$1:$E$301,ROW()-$B$23+2,4)</f>
        <v>0</v>
      </c>
      <c r="D3792" s="64">
        <f>INDEX('7月'!$A$1:$E$301,ROW()-$B$23+2,5)</f>
        <v>0</v>
      </c>
      <c r="E3792" s="65">
        <f>DATE(設定・集計!$B$2,INT(A3792/100),A3792-INT(A3792/100)*100)</f>
        <v>43799</v>
      </c>
      <c r="F3792" t="str">
        <f t="shared" si="118"/>
        <v/>
      </c>
      <c r="G3792" t="str">
        <f t="shared" si="117"/>
        <v/>
      </c>
    </row>
    <row r="3793" spans="1:7">
      <c r="A3793" s="57">
        <f>INDEX('7月'!$A$1:$E$301,ROW()-$B$23+2,1)</f>
        <v>0</v>
      </c>
      <c r="B3793" s="55" t="str">
        <f>INDEX('7月'!$A$1:$E$301,ROW()-$B$23+2,2)&amp;IF(INDEX('7月'!$A$1:$E$301,ROW()-$B$23+2,3)="","","／"&amp;INDEX('7月'!$A$1:$E$301,ROW()-$B$23+2,3))</f>
        <v/>
      </c>
      <c r="C3793" s="57">
        <f>INDEX('7月'!$A$1:$E$301,ROW()-$B$23+2,4)</f>
        <v>0</v>
      </c>
      <c r="D3793" s="64">
        <f>INDEX('7月'!$A$1:$E$301,ROW()-$B$23+2,5)</f>
        <v>0</v>
      </c>
      <c r="E3793" s="65">
        <f>DATE(設定・集計!$B$2,INT(A3793/100),A3793-INT(A3793/100)*100)</f>
        <v>43799</v>
      </c>
      <c r="F3793" t="str">
        <f t="shared" si="118"/>
        <v/>
      </c>
      <c r="G3793" t="str">
        <f t="shared" si="117"/>
        <v/>
      </c>
    </row>
    <row r="3794" spans="1:7">
      <c r="A3794" s="57">
        <f>INDEX('7月'!$A$1:$E$301,ROW()-$B$23+2,1)</f>
        <v>0</v>
      </c>
      <c r="B3794" s="55" t="str">
        <f>INDEX('7月'!$A$1:$E$301,ROW()-$B$23+2,2)&amp;IF(INDEX('7月'!$A$1:$E$301,ROW()-$B$23+2,3)="","","／"&amp;INDEX('7月'!$A$1:$E$301,ROW()-$B$23+2,3))</f>
        <v/>
      </c>
      <c r="C3794" s="57">
        <f>INDEX('7月'!$A$1:$E$301,ROW()-$B$23+2,4)</f>
        <v>0</v>
      </c>
      <c r="D3794" s="64">
        <f>INDEX('7月'!$A$1:$E$301,ROW()-$B$23+2,5)</f>
        <v>0</v>
      </c>
      <c r="E3794" s="65">
        <f>DATE(設定・集計!$B$2,INT(A3794/100),A3794-INT(A3794/100)*100)</f>
        <v>43799</v>
      </c>
      <c r="F3794" t="str">
        <f t="shared" si="118"/>
        <v/>
      </c>
      <c r="G3794" t="str">
        <f t="shared" si="117"/>
        <v/>
      </c>
    </row>
    <row r="3795" spans="1:7">
      <c r="A3795" s="57">
        <f>INDEX('7月'!$A$1:$E$301,ROW()-$B$23+2,1)</f>
        <v>0</v>
      </c>
      <c r="B3795" s="55" t="str">
        <f>INDEX('7月'!$A$1:$E$301,ROW()-$B$23+2,2)&amp;IF(INDEX('7月'!$A$1:$E$301,ROW()-$B$23+2,3)="","","／"&amp;INDEX('7月'!$A$1:$E$301,ROW()-$B$23+2,3))</f>
        <v/>
      </c>
      <c r="C3795" s="57">
        <f>INDEX('7月'!$A$1:$E$301,ROW()-$B$23+2,4)</f>
        <v>0</v>
      </c>
      <c r="D3795" s="64">
        <f>INDEX('7月'!$A$1:$E$301,ROW()-$B$23+2,5)</f>
        <v>0</v>
      </c>
      <c r="E3795" s="65">
        <f>DATE(設定・集計!$B$2,INT(A3795/100),A3795-INT(A3795/100)*100)</f>
        <v>43799</v>
      </c>
      <c r="F3795" t="str">
        <f t="shared" si="118"/>
        <v/>
      </c>
      <c r="G3795" t="str">
        <f t="shared" si="117"/>
        <v/>
      </c>
    </row>
    <row r="3796" spans="1:7">
      <c r="A3796" s="57">
        <f>INDEX('7月'!$A$1:$E$301,ROW()-$B$23+2,1)</f>
        <v>0</v>
      </c>
      <c r="B3796" s="55" t="str">
        <f>INDEX('7月'!$A$1:$E$301,ROW()-$B$23+2,2)&amp;IF(INDEX('7月'!$A$1:$E$301,ROW()-$B$23+2,3)="","","／"&amp;INDEX('7月'!$A$1:$E$301,ROW()-$B$23+2,3))</f>
        <v/>
      </c>
      <c r="C3796" s="57">
        <f>INDEX('7月'!$A$1:$E$301,ROW()-$B$23+2,4)</f>
        <v>0</v>
      </c>
      <c r="D3796" s="64">
        <f>INDEX('7月'!$A$1:$E$301,ROW()-$B$23+2,5)</f>
        <v>0</v>
      </c>
      <c r="E3796" s="65">
        <f>DATE(設定・集計!$B$2,INT(A3796/100),A3796-INT(A3796/100)*100)</f>
        <v>43799</v>
      </c>
      <c r="F3796" t="str">
        <f t="shared" si="118"/>
        <v/>
      </c>
      <c r="G3796" t="str">
        <f t="shared" si="117"/>
        <v/>
      </c>
    </row>
    <row r="3797" spans="1:7">
      <c r="A3797" s="57">
        <f>INDEX('7月'!$A$1:$E$301,ROW()-$B$23+2,1)</f>
        <v>0</v>
      </c>
      <c r="B3797" s="55" t="str">
        <f>INDEX('7月'!$A$1:$E$301,ROW()-$B$23+2,2)&amp;IF(INDEX('7月'!$A$1:$E$301,ROW()-$B$23+2,3)="","","／"&amp;INDEX('7月'!$A$1:$E$301,ROW()-$B$23+2,3))</f>
        <v/>
      </c>
      <c r="C3797" s="57">
        <f>INDEX('7月'!$A$1:$E$301,ROW()-$B$23+2,4)</f>
        <v>0</v>
      </c>
      <c r="D3797" s="64">
        <f>INDEX('7月'!$A$1:$E$301,ROW()-$B$23+2,5)</f>
        <v>0</v>
      </c>
      <c r="E3797" s="65">
        <f>DATE(設定・集計!$B$2,INT(A3797/100),A3797-INT(A3797/100)*100)</f>
        <v>43799</v>
      </c>
      <c r="F3797" t="str">
        <f t="shared" si="118"/>
        <v/>
      </c>
      <c r="G3797" t="str">
        <f t="shared" si="117"/>
        <v/>
      </c>
    </row>
    <row r="3798" spans="1:7">
      <c r="A3798" s="57">
        <f>INDEX('7月'!$A$1:$E$301,ROW()-$B$23+2,1)</f>
        <v>0</v>
      </c>
      <c r="B3798" s="55" t="str">
        <f>INDEX('7月'!$A$1:$E$301,ROW()-$B$23+2,2)&amp;IF(INDEX('7月'!$A$1:$E$301,ROW()-$B$23+2,3)="","","／"&amp;INDEX('7月'!$A$1:$E$301,ROW()-$B$23+2,3))</f>
        <v/>
      </c>
      <c r="C3798" s="57">
        <f>INDEX('7月'!$A$1:$E$301,ROW()-$B$23+2,4)</f>
        <v>0</v>
      </c>
      <c r="D3798" s="64">
        <f>INDEX('7月'!$A$1:$E$301,ROW()-$B$23+2,5)</f>
        <v>0</v>
      </c>
      <c r="E3798" s="65">
        <f>DATE(設定・集計!$B$2,INT(A3798/100),A3798-INT(A3798/100)*100)</f>
        <v>43799</v>
      </c>
      <c r="F3798" t="str">
        <f t="shared" si="118"/>
        <v/>
      </c>
      <c r="G3798" t="str">
        <f t="shared" si="117"/>
        <v/>
      </c>
    </row>
    <row r="3799" spans="1:7">
      <c r="A3799" s="57">
        <f>INDEX('7月'!$A$1:$E$301,ROW()-$B$23+2,1)</f>
        <v>0</v>
      </c>
      <c r="B3799" s="55" t="str">
        <f>INDEX('7月'!$A$1:$E$301,ROW()-$B$23+2,2)&amp;IF(INDEX('7月'!$A$1:$E$301,ROW()-$B$23+2,3)="","","／"&amp;INDEX('7月'!$A$1:$E$301,ROW()-$B$23+2,3))</f>
        <v/>
      </c>
      <c r="C3799" s="57">
        <f>INDEX('7月'!$A$1:$E$301,ROW()-$B$23+2,4)</f>
        <v>0</v>
      </c>
      <c r="D3799" s="64">
        <f>INDEX('7月'!$A$1:$E$301,ROW()-$B$23+2,5)</f>
        <v>0</v>
      </c>
      <c r="E3799" s="65">
        <f>DATE(設定・集計!$B$2,INT(A3799/100),A3799-INT(A3799/100)*100)</f>
        <v>43799</v>
      </c>
      <c r="F3799" t="str">
        <f t="shared" si="118"/>
        <v/>
      </c>
      <c r="G3799" t="str">
        <f t="shared" si="117"/>
        <v/>
      </c>
    </row>
    <row r="3800" spans="1:7">
      <c r="A3800" s="57">
        <f>INDEX('7月'!$A$1:$E$301,ROW()-$B$23+2,1)</f>
        <v>0</v>
      </c>
      <c r="B3800" s="55" t="str">
        <f>INDEX('7月'!$A$1:$E$301,ROW()-$B$23+2,2)&amp;IF(INDEX('7月'!$A$1:$E$301,ROW()-$B$23+2,3)="","","／"&amp;INDEX('7月'!$A$1:$E$301,ROW()-$B$23+2,3))</f>
        <v/>
      </c>
      <c r="C3800" s="57">
        <f>INDEX('7月'!$A$1:$E$301,ROW()-$B$23+2,4)</f>
        <v>0</v>
      </c>
      <c r="D3800" s="64">
        <f>INDEX('7月'!$A$1:$E$301,ROW()-$B$23+2,5)</f>
        <v>0</v>
      </c>
      <c r="E3800" s="65">
        <f>DATE(設定・集計!$B$2,INT(A3800/100),A3800-INT(A3800/100)*100)</f>
        <v>43799</v>
      </c>
      <c r="F3800" t="str">
        <f t="shared" si="118"/>
        <v/>
      </c>
      <c r="G3800" t="str">
        <f t="shared" si="117"/>
        <v/>
      </c>
    </row>
    <row r="3801" spans="1:7">
      <c r="A3801" s="57">
        <f>INDEX('7月'!$A$1:$E$301,ROW()-$B$23+2,1)</f>
        <v>0</v>
      </c>
      <c r="B3801" s="55" t="str">
        <f>INDEX('7月'!$A$1:$E$301,ROW()-$B$23+2,2)&amp;IF(INDEX('7月'!$A$1:$E$301,ROW()-$B$23+2,3)="","","／"&amp;INDEX('7月'!$A$1:$E$301,ROW()-$B$23+2,3))</f>
        <v/>
      </c>
      <c r="C3801" s="57">
        <f>INDEX('7月'!$A$1:$E$301,ROW()-$B$23+2,4)</f>
        <v>0</v>
      </c>
      <c r="D3801" s="64">
        <f>INDEX('7月'!$A$1:$E$301,ROW()-$B$23+2,5)</f>
        <v>0</v>
      </c>
      <c r="E3801" s="65">
        <f>DATE(設定・集計!$B$2,INT(A3801/100),A3801-INT(A3801/100)*100)</f>
        <v>43799</v>
      </c>
      <c r="F3801" t="str">
        <f t="shared" si="118"/>
        <v/>
      </c>
      <c r="G3801" t="str">
        <f t="shared" si="117"/>
        <v/>
      </c>
    </row>
    <row r="3802" spans="1:7">
      <c r="A3802" s="57">
        <f>INDEX('7月'!$A$1:$E$301,ROW()-$B$23+2,1)</f>
        <v>0</v>
      </c>
      <c r="B3802" s="55" t="str">
        <f>INDEX('7月'!$A$1:$E$301,ROW()-$B$23+2,2)&amp;IF(INDEX('7月'!$A$1:$E$301,ROW()-$B$23+2,3)="","","／"&amp;INDEX('7月'!$A$1:$E$301,ROW()-$B$23+2,3))</f>
        <v/>
      </c>
      <c r="C3802" s="57">
        <f>INDEX('7月'!$A$1:$E$301,ROW()-$B$23+2,4)</f>
        <v>0</v>
      </c>
      <c r="D3802" s="64">
        <f>INDEX('7月'!$A$1:$E$301,ROW()-$B$23+2,5)</f>
        <v>0</v>
      </c>
      <c r="E3802" s="65">
        <f>DATE(設定・集計!$B$2,INT(A3802/100),A3802-INT(A3802/100)*100)</f>
        <v>43799</v>
      </c>
      <c r="F3802" t="str">
        <f t="shared" si="118"/>
        <v/>
      </c>
      <c r="G3802" t="str">
        <f t="shared" si="117"/>
        <v/>
      </c>
    </row>
    <row r="3803" spans="1:7">
      <c r="A3803" s="57">
        <f>INDEX('7月'!$A$1:$E$301,ROW()-$B$23+2,1)</f>
        <v>0</v>
      </c>
      <c r="B3803" s="55" t="str">
        <f>INDEX('7月'!$A$1:$E$301,ROW()-$B$23+2,2)&amp;IF(INDEX('7月'!$A$1:$E$301,ROW()-$B$23+2,3)="","","／"&amp;INDEX('7月'!$A$1:$E$301,ROW()-$B$23+2,3))</f>
        <v/>
      </c>
      <c r="C3803" s="57">
        <f>INDEX('7月'!$A$1:$E$301,ROW()-$B$23+2,4)</f>
        <v>0</v>
      </c>
      <c r="D3803" s="64">
        <f>INDEX('7月'!$A$1:$E$301,ROW()-$B$23+2,5)</f>
        <v>0</v>
      </c>
      <c r="E3803" s="65">
        <f>DATE(設定・集計!$B$2,INT(A3803/100),A3803-INT(A3803/100)*100)</f>
        <v>43799</v>
      </c>
      <c r="F3803" t="str">
        <f t="shared" si="118"/>
        <v/>
      </c>
      <c r="G3803" t="str">
        <f t="shared" si="117"/>
        <v/>
      </c>
    </row>
    <row r="3804" spans="1:7">
      <c r="A3804" s="57">
        <f>INDEX('7月'!$A$1:$E$301,ROW()-$B$23+2,1)</f>
        <v>0</v>
      </c>
      <c r="B3804" s="55" t="str">
        <f>INDEX('7月'!$A$1:$E$301,ROW()-$B$23+2,2)&amp;IF(INDEX('7月'!$A$1:$E$301,ROW()-$B$23+2,3)="","","／"&amp;INDEX('7月'!$A$1:$E$301,ROW()-$B$23+2,3))</f>
        <v/>
      </c>
      <c r="C3804" s="57">
        <f>INDEX('7月'!$A$1:$E$301,ROW()-$B$23+2,4)</f>
        <v>0</v>
      </c>
      <c r="D3804" s="64">
        <f>INDEX('7月'!$A$1:$E$301,ROW()-$B$23+2,5)</f>
        <v>0</v>
      </c>
      <c r="E3804" s="65">
        <f>DATE(設定・集計!$B$2,INT(A3804/100),A3804-INT(A3804/100)*100)</f>
        <v>43799</v>
      </c>
      <c r="F3804" t="str">
        <f t="shared" si="118"/>
        <v/>
      </c>
      <c r="G3804" t="str">
        <f t="shared" si="117"/>
        <v/>
      </c>
    </row>
    <row r="3805" spans="1:7">
      <c r="A3805" s="57">
        <f>INDEX('7月'!$A$1:$E$301,ROW()-$B$23+2,1)</f>
        <v>0</v>
      </c>
      <c r="B3805" s="55" t="str">
        <f>INDEX('7月'!$A$1:$E$301,ROW()-$B$23+2,2)&amp;IF(INDEX('7月'!$A$1:$E$301,ROW()-$B$23+2,3)="","","／"&amp;INDEX('7月'!$A$1:$E$301,ROW()-$B$23+2,3))</f>
        <v/>
      </c>
      <c r="C3805" s="57">
        <f>INDEX('7月'!$A$1:$E$301,ROW()-$B$23+2,4)</f>
        <v>0</v>
      </c>
      <c r="D3805" s="64">
        <f>INDEX('7月'!$A$1:$E$301,ROW()-$B$23+2,5)</f>
        <v>0</v>
      </c>
      <c r="E3805" s="65">
        <f>DATE(設定・集計!$B$2,INT(A3805/100),A3805-INT(A3805/100)*100)</f>
        <v>43799</v>
      </c>
      <c r="F3805" t="str">
        <f t="shared" si="118"/>
        <v/>
      </c>
      <c r="G3805" t="str">
        <f t="shared" si="117"/>
        <v/>
      </c>
    </row>
    <row r="3806" spans="1:7">
      <c r="A3806" s="57">
        <f>INDEX('7月'!$A$1:$E$301,ROW()-$B$23+2,1)</f>
        <v>0</v>
      </c>
      <c r="B3806" s="55" t="str">
        <f>INDEX('7月'!$A$1:$E$301,ROW()-$B$23+2,2)&amp;IF(INDEX('7月'!$A$1:$E$301,ROW()-$B$23+2,3)="","","／"&amp;INDEX('7月'!$A$1:$E$301,ROW()-$B$23+2,3))</f>
        <v/>
      </c>
      <c r="C3806" s="57">
        <f>INDEX('7月'!$A$1:$E$301,ROW()-$B$23+2,4)</f>
        <v>0</v>
      </c>
      <c r="D3806" s="64">
        <f>INDEX('7月'!$A$1:$E$301,ROW()-$B$23+2,5)</f>
        <v>0</v>
      </c>
      <c r="E3806" s="65">
        <f>DATE(設定・集計!$B$2,INT(A3806/100),A3806-INT(A3806/100)*100)</f>
        <v>43799</v>
      </c>
      <c r="F3806" t="str">
        <f t="shared" si="118"/>
        <v/>
      </c>
      <c r="G3806" t="str">
        <f t="shared" si="117"/>
        <v/>
      </c>
    </row>
    <row r="3807" spans="1:7">
      <c r="A3807" s="57">
        <f>INDEX('7月'!$A$1:$E$301,ROW()-$B$23+2,1)</f>
        <v>0</v>
      </c>
      <c r="B3807" s="55" t="str">
        <f>INDEX('7月'!$A$1:$E$301,ROW()-$B$23+2,2)&amp;IF(INDEX('7月'!$A$1:$E$301,ROW()-$B$23+2,3)="","","／"&amp;INDEX('7月'!$A$1:$E$301,ROW()-$B$23+2,3))</f>
        <v/>
      </c>
      <c r="C3807" s="57">
        <f>INDEX('7月'!$A$1:$E$301,ROW()-$B$23+2,4)</f>
        <v>0</v>
      </c>
      <c r="D3807" s="64">
        <f>INDEX('7月'!$A$1:$E$301,ROW()-$B$23+2,5)</f>
        <v>0</v>
      </c>
      <c r="E3807" s="65">
        <f>DATE(設定・集計!$B$2,INT(A3807/100),A3807-INT(A3807/100)*100)</f>
        <v>43799</v>
      </c>
      <c r="F3807" t="str">
        <f t="shared" si="118"/>
        <v/>
      </c>
      <c r="G3807" t="str">
        <f t="shared" si="117"/>
        <v/>
      </c>
    </row>
    <row r="3808" spans="1:7">
      <c r="A3808" s="57">
        <f>INDEX('7月'!$A$1:$E$301,ROW()-$B$23+2,1)</f>
        <v>0</v>
      </c>
      <c r="B3808" s="55" t="str">
        <f>INDEX('7月'!$A$1:$E$301,ROW()-$B$23+2,2)&amp;IF(INDEX('7月'!$A$1:$E$301,ROW()-$B$23+2,3)="","","／"&amp;INDEX('7月'!$A$1:$E$301,ROW()-$B$23+2,3))</f>
        <v/>
      </c>
      <c r="C3808" s="57">
        <f>INDEX('7月'!$A$1:$E$301,ROW()-$B$23+2,4)</f>
        <v>0</v>
      </c>
      <c r="D3808" s="64">
        <f>INDEX('7月'!$A$1:$E$301,ROW()-$B$23+2,5)</f>
        <v>0</v>
      </c>
      <c r="E3808" s="65">
        <f>DATE(設定・集計!$B$2,INT(A3808/100),A3808-INT(A3808/100)*100)</f>
        <v>43799</v>
      </c>
      <c r="F3808" t="str">
        <f t="shared" si="118"/>
        <v/>
      </c>
      <c r="G3808" t="str">
        <f t="shared" si="117"/>
        <v/>
      </c>
    </row>
    <row r="3809" spans="1:7">
      <c r="A3809" s="57">
        <f>INDEX('7月'!$A$1:$E$301,ROW()-$B$23+2,1)</f>
        <v>0</v>
      </c>
      <c r="B3809" s="55" t="str">
        <f>INDEX('7月'!$A$1:$E$301,ROW()-$B$23+2,2)&amp;IF(INDEX('7月'!$A$1:$E$301,ROW()-$B$23+2,3)="","","／"&amp;INDEX('7月'!$A$1:$E$301,ROW()-$B$23+2,3))</f>
        <v/>
      </c>
      <c r="C3809" s="57">
        <f>INDEX('7月'!$A$1:$E$301,ROW()-$B$23+2,4)</f>
        <v>0</v>
      </c>
      <c r="D3809" s="64">
        <f>INDEX('7月'!$A$1:$E$301,ROW()-$B$23+2,5)</f>
        <v>0</v>
      </c>
      <c r="E3809" s="65">
        <f>DATE(設定・集計!$B$2,INT(A3809/100),A3809-INT(A3809/100)*100)</f>
        <v>43799</v>
      </c>
      <c r="F3809" t="str">
        <f t="shared" si="118"/>
        <v/>
      </c>
      <c r="G3809" t="str">
        <f t="shared" si="117"/>
        <v/>
      </c>
    </row>
    <row r="3810" spans="1:7">
      <c r="A3810" s="57">
        <f>INDEX('7月'!$A$1:$E$301,ROW()-$B$23+2,1)</f>
        <v>0</v>
      </c>
      <c r="B3810" s="55" t="str">
        <f>INDEX('7月'!$A$1:$E$301,ROW()-$B$23+2,2)&amp;IF(INDEX('7月'!$A$1:$E$301,ROW()-$B$23+2,3)="","","／"&amp;INDEX('7月'!$A$1:$E$301,ROW()-$B$23+2,3))</f>
        <v/>
      </c>
      <c r="C3810" s="57">
        <f>INDEX('7月'!$A$1:$E$301,ROW()-$B$23+2,4)</f>
        <v>0</v>
      </c>
      <c r="D3810" s="64">
        <f>INDEX('7月'!$A$1:$E$301,ROW()-$B$23+2,5)</f>
        <v>0</v>
      </c>
      <c r="E3810" s="65">
        <f>DATE(設定・集計!$B$2,INT(A3810/100),A3810-INT(A3810/100)*100)</f>
        <v>43799</v>
      </c>
      <c r="F3810" t="str">
        <f t="shared" si="118"/>
        <v/>
      </c>
      <c r="G3810" t="str">
        <f t="shared" si="117"/>
        <v/>
      </c>
    </row>
    <row r="3811" spans="1:7">
      <c r="A3811" s="57">
        <f>INDEX('7月'!$A$1:$E$301,ROW()-$B$23+2,1)</f>
        <v>0</v>
      </c>
      <c r="B3811" s="55" t="str">
        <f>INDEX('7月'!$A$1:$E$301,ROW()-$B$23+2,2)&amp;IF(INDEX('7月'!$A$1:$E$301,ROW()-$B$23+2,3)="","","／"&amp;INDEX('7月'!$A$1:$E$301,ROW()-$B$23+2,3))</f>
        <v/>
      </c>
      <c r="C3811" s="57">
        <f>INDEX('7月'!$A$1:$E$301,ROW()-$B$23+2,4)</f>
        <v>0</v>
      </c>
      <c r="D3811" s="64">
        <f>INDEX('7月'!$A$1:$E$301,ROW()-$B$23+2,5)</f>
        <v>0</v>
      </c>
      <c r="E3811" s="65">
        <f>DATE(設定・集計!$B$2,INT(A3811/100),A3811-INT(A3811/100)*100)</f>
        <v>43799</v>
      </c>
      <c r="F3811" t="str">
        <f t="shared" si="118"/>
        <v/>
      </c>
      <c r="G3811" t="str">
        <f t="shared" si="117"/>
        <v/>
      </c>
    </row>
    <row r="3812" spans="1:7">
      <c r="A3812" s="57">
        <f>INDEX('7月'!$A$1:$E$301,ROW()-$B$23+2,1)</f>
        <v>0</v>
      </c>
      <c r="B3812" s="55" t="str">
        <f>INDEX('7月'!$A$1:$E$301,ROW()-$B$23+2,2)&amp;IF(INDEX('7月'!$A$1:$E$301,ROW()-$B$23+2,3)="","","／"&amp;INDEX('7月'!$A$1:$E$301,ROW()-$B$23+2,3))</f>
        <v/>
      </c>
      <c r="C3812" s="57">
        <f>INDEX('7月'!$A$1:$E$301,ROW()-$B$23+2,4)</f>
        <v>0</v>
      </c>
      <c r="D3812" s="64">
        <f>INDEX('7月'!$A$1:$E$301,ROW()-$B$23+2,5)</f>
        <v>0</v>
      </c>
      <c r="E3812" s="65">
        <f>DATE(設定・集計!$B$2,INT(A3812/100),A3812-INT(A3812/100)*100)</f>
        <v>43799</v>
      </c>
      <c r="F3812" t="str">
        <f t="shared" si="118"/>
        <v/>
      </c>
      <c r="G3812" t="str">
        <f t="shared" si="117"/>
        <v/>
      </c>
    </row>
    <row r="3813" spans="1:7">
      <c r="A3813" s="57">
        <f>INDEX('7月'!$A$1:$E$301,ROW()-$B$23+2,1)</f>
        <v>0</v>
      </c>
      <c r="B3813" s="55" t="str">
        <f>INDEX('7月'!$A$1:$E$301,ROW()-$B$23+2,2)&amp;IF(INDEX('7月'!$A$1:$E$301,ROW()-$B$23+2,3)="","","／"&amp;INDEX('7月'!$A$1:$E$301,ROW()-$B$23+2,3))</f>
        <v/>
      </c>
      <c r="C3813" s="57">
        <f>INDEX('7月'!$A$1:$E$301,ROW()-$B$23+2,4)</f>
        <v>0</v>
      </c>
      <c r="D3813" s="64">
        <f>INDEX('7月'!$A$1:$E$301,ROW()-$B$23+2,5)</f>
        <v>0</v>
      </c>
      <c r="E3813" s="65">
        <f>DATE(設定・集計!$B$2,INT(A3813/100),A3813-INT(A3813/100)*100)</f>
        <v>43799</v>
      </c>
      <c r="F3813" t="str">
        <f t="shared" si="118"/>
        <v/>
      </c>
      <c r="G3813" t="str">
        <f t="shared" si="117"/>
        <v/>
      </c>
    </row>
    <row r="3814" spans="1:7">
      <c r="A3814" s="57">
        <f>INDEX('7月'!$A$1:$E$301,ROW()-$B$23+2,1)</f>
        <v>0</v>
      </c>
      <c r="B3814" s="55" t="str">
        <f>INDEX('7月'!$A$1:$E$301,ROW()-$B$23+2,2)&amp;IF(INDEX('7月'!$A$1:$E$301,ROW()-$B$23+2,3)="","","／"&amp;INDEX('7月'!$A$1:$E$301,ROW()-$B$23+2,3))</f>
        <v/>
      </c>
      <c r="C3814" s="57">
        <f>INDEX('7月'!$A$1:$E$301,ROW()-$B$23+2,4)</f>
        <v>0</v>
      </c>
      <c r="D3814" s="64">
        <f>INDEX('7月'!$A$1:$E$301,ROW()-$B$23+2,5)</f>
        <v>0</v>
      </c>
      <c r="E3814" s="65">
        <f>DATE(設定・集計!$B$2,INT(A3814/100),A3814-INT(A3814/100)*100)</f>
        <v>43799</v>
      </c>
      <c r="F3814" t="str">
        <f t="shared" si="118"/>
        <v/>
      </c>
      <c r="G3814" t="str">
        <f t="shared" si="117"/>
        <v/>
      </c>
    </row>
    <row r="3815" spans="1:7">
      <c r="A3815" s="57">
        <f>INDEX('7月'!$A$1:$E$301,ROW()-$B$23+2,1)</f>
        <v>0</v>
      </c>
      <c r="B3815" s="55" t="str">
        <f>INDEX('7月'!$A$1:$E$301,ROW()-$B$23+2,2)&amp;IF(INDEX('7月'!$A$1:$E$301,ROW()-$B$23+2,3)="","","／"&amp;INDEX('7月'!$A$1:$E$301,ROW()-$B$23+2,3))</f>
        <v/>
      </c>
      <c r="C3815" s="57">
        <f>INDEX('7月'!$A$1:$E$301,ROW()-$B$23+2,4)</f>
        <v>0</v>
      </c>
      <c r="D3815" s="64">
        <f>INDEX('7月'!$A$1:$E$301,ROW()-$B$23+2,5)</f>
        <v>0</v>
      </c>
      <c r="E3815" s="65">
        <f>DATE(設定・集計!$B$2,INT(A3815/100),A3815-INT(A3815/100)*100)</f>
        <v>43799</v>
      </c>
      <c r="F3815" t="str">
        <f t="shared" si="118"/>
        <v/>
      </c>
      <c r="G3815" t="str">
        <f t="shared" si="117"/>
        <v/>
      </c>
    </row>
    <row r="3816" spans="1:7">
      <c r="A3816" s="57">
        <f>INDEX('7月'!$A$1:$E$301,ROW()-$B$23+2,1)</f>
        <v>0</v>
      </c>
      <c r="B3816" s="55" t="str">
        <f>INDEX('7月'!$A$1:$E$301,ROW()-$B$23+2,2)&amp;IF(INDEX('7月'!$A$1:$E$301,ROW()-$B$23+2,3)="","","／"&amp;INDEX('7月'!$A$1:$E$301,ROW()-$B$23+2,3))</f>
        <v/>
      </c>
      <c r="C3816" s="57">
        <f>INDEX('7月'!$A$1:$E$301,ROW()-$B$23+2,4)</f>
        <v>0</v>
      </c>
      <c r="D3816" s="64">
        <f>INDEX('7月'!$A$1:$E$301,ROW()-$B$23+2,5)</f>
        <v>0</v>
      </c>
      <c r="E3816" s="65">
        <f>DATE(設定・集計!$B$2,INT(A3816/100),A3816-INT(A3816/100)*100)</f>
        <v>43799</v>
      </c>
      <c r="F3816" t="str">
        <f t="shared" si="118"/>
        <v/>
      </c>
      <c r="G3816" t="str">
        <f t="shared" si="117"/>
        <v/>
      </c>
    </row>
    <row r="3817" spans="1:7">
      <c r="A3817" s="57">
        <f>INDEX('7月'!$A$1:$E$301,ROW()-$B$23+2,1)</f>
        <v>0</v>
      </c>
      <c r="B3817" s="55" t="str">
        <f>INDEX('7月'!$A$1:$E$301,ROW()-$B$23+2,2)&amp;IF(INDEX('7月'!$A$1:$E$301,ROW()-$B$23+2,3)="","","／"&amp;INDEX('7月'!$A$1:$E$301,ROW()-$B$23+2,3))</f>
        <v/>
      </c>
      <c r="C3817" s="57">
        <f>INDEX('7月'!$A$1:$E$301,ROW()-$B$23+2,4)</f>
        <v>0</v>
      </c>
      <c r="D3817" s="64">
        <f>INDEX('7月'!$A$1:$E$301,ROW()-$B$23+2,5)</f>
        <v>0</v>
      </c>
      <c r="E3817" s="65">
        <f>DATE(設定・集計!$B$2,INT(A3817/100),A3817-INT(A3817/100)*100)</f>
        <v>43799</v>
      </c>
      <c r="F3817" t="str">
        <f t="shared" si="118"/>
        <v/>
      </c>
      <c r="G3817" t="str">
        <f t="shared" si="117"/>
        <v/>
      </c>
    </row>
    <row r="3818" spans="1:7">
      <c r="A3818" s="57">
        <f>INDEX('7月'!$A$1:$E$301,ROW()-$B$23+2,1)</f>
        <v>0</v>
      </c>
      <c r="B3818" s="55" t="str">
        <f>INDEX('7月'!$A$1:$E$301,ROW()-$B$23+2,2)&amp;IF(INDEX('7月'!$A$1:$E$301,ROW()-$B$23+2,3)="","","／"&amp;INDEX('7月'!$A$1:$E$301,ROW()-$B$23+2,3))</f>
        <v/>
      </c>
      <c r="C3818" s="57">
        <f>INDEX('7月'!$A$1:$E$301,ROW()-$B$23+2,4)</f>
        <v>0</v>
      </c>
      <c r="D3818" s="64">
        <f>INDEX('7月'!$A$1:$E$301,ROW()-$B$23+2,5)</f>
        <v>0</v>
      </c>
      <c r="E3818" s="65">
        <f>DATE(設定・集計!$B$2,INT(A3818/100),A3818-INT(A3818/100)*100)</f>
        <v>43799</v>
      </c>
      <c r="F3818" t="str">
        <f t="shared" si="118"/>
        <v/>
      </c>
      <c r="G3818" t="str">
        <f t="shared" si="117"/>
        <v/>
      </c>
    </row>
    <row r="3819" spans="1:7">
      <c r="A3819" s="57">
        <f>INDEX('7月'!$A$1:$E$301,ROW()-$B$23+2,1)</f>
        <v>0</v>
      </c>
      <c r="B3819" s="55" t="str">
        <f>INDEX('7月'!$A$1:$E$301,ROW()-$B$23+2,2)&amp;IF(INDEX('7月'!$A$1:$E$301,ROW()-$B$23+2,3)="","","／"&amp;INDEX('7月'!$A$1:$E$301,ROW()-$B$23+2,3))</f>
        <v/>
      </c>
      <c r="C3819" s="57">
        <f>INDEX('7月'!$A$1:$E$301,ROW()-$B$23+2,4)</f>
        <v>0</v>
      </c>
      <c r="D3819" s="64">
        <f>INDEX('7月'!$A$1:$E$301,ROW()-$B$23+2,5)</f>
        <v>0</v>
      </c>
      <c r="E3819" s="65">
        <f>DATE(設定・集計!$B$2,INT(A3819/100),A3819-INT(A3819/100)*100)</f>
        <v>43799</v>
      </c>
      <c r="F3819" t="str">
        <f t="shared" si="118"/>
        <v/>
      </c>
      <c r="G3819" t="str">
        <f t="shared" si="117"/>
        <v/>
      </c>
    </row>
    <row r="3820" spans="1:7">
      <c r="A3820" s="57">
        <f>INDEX('7月'!$A$1:$E$301,ROW()-$B$23+2,1)</f>
        <v>0</v>
      </c>
      <c r="B3820" s="55" t="str">
        <f>INDEX('7月'!$A$1:$E$301,ROW()-$B$23+2,2)&amp;IF(INDEX('7月'!$A$1:$E$301,ROW()-$B$23+2,3)="","","／"&amp;INDEX('7月'!$A$1:$E$301,ROW()-$B$23+2,3))</f>
        <v/>
      </c>
      <c r="C3820" s="57">
        <f>INDEX('7月'!$A$1:$E$301,ROW()-$B$23+2,4)</f>
        <v>0</v>
      </c>
      <c r="D3820" s="64">
        <f>INDEX('7月'!$A$1:$E$301,ROW()-$B$23+2,5)</f>
        <v>0</v>
      </c>
      <c r="E3820" s="65">
        <f>DATE(設定・集計!$B$2,INT(A3820/100),A3820-INT(A3820/100)*100)</f>
        <v>43799</v>
      </c>
      <c r="F3820" t="str">
        <f t="shared" si="118"/>
        <v/>
      </c>
      <c r="G3820" t="str">
        <f t="shared" si="117"/>
        <v/>
      </c>
    </row>
    <row r="3821" spans="1:7">
      <c r="A3821" s="57">
        <f>INDEX('7月'!$A$1:$E$301,ROW()-$B$23+2,1)</f>
        <v>0</v>
      </c>
      <c r="B3821" s="55" t="str">
        <f>INDEX('7月'!$A$1:$E$301,ROW()-$B$23+2,2)&amp;IF(INDEX('7月'!$A$1:$E$301,ROW()-$B$23+2,3)="","","／"&amp;INDEX('7月'!$A$1:$E$301,ROW()-$B$23+2,3))</f>
        <v/>
      </c>
      <c r="C3821" s="57">
        <f>INDEX('7月'!$A$1:$E$301,ROW()-$B$23+2,4)</f>
        <v>0</v>
      </c>
      <c r="D3821" s="64">
        <f>INDEX('7月'!$A$1:$E$301,ROW()-$B$23+2,5)</f>
        <v>0</v>
      </c>
      <c r="E3821" s="65">
        <f>DATE(設定・集計!$B$2,INT(A3821/100),A3821-INT(A3821/100)*100)</f>
        <v>43799</v>
      </c>
      <c r="F3821" t="str">
        <f t="shared" si="118"/>
        <v/>
      </c>
      <c r="G3821" t="str">
        <f t="shared" si="117"/>
        <v/>
      </c>
    </row>
    <row r="3822" spans="1:7">
      <c r="A3822" s="57">
        <f>INDEX('7月'!$A$1:$E$301,ROW()-$B$23+2,1)</f>
        <v>0</v>
      </c>
      <c r="B3822" s="55" t="str">
        <f>INDEX('7月'!$A$1:$E$301,ROW()-$B$23+2,2)&amp;IF(INDEX('7月'!$A$1:$E$301,ROW()-$B$23+2,3)="","","／"&amp;INDEX('7月'!$A$1:$E$301,ROW()-$B$23+2,3))</f>
        <v/>
      </c>
      <c r="C3822" s="57">
        <f>INDEX('7月'!$A$1:$E$301,ROW()-$B$23+2,4)</f>
        <v>0</v>
      </c>
      <c r="D3822" s="64">
        <f>INDEX('7月'!$A$1:$E$301,ROW()-$B$23+2,5)</f>
        <v>0</v>
      </c>
      <c r="E3822" s="65">
        <f>DATE(設定・集計!$B$2,INT(A3822/100),A3822-INT(A3822/100)*100)</f>
        <v>43799</v>
      </c>
      <c r="F3822" t="str">
        <f t="shared" si="118"/>
        <v/>
      </c>
      <c r="G3822" t="str">
        <f t="shared" si="117"/>
        <v/>
      </c>
    </row>
    <row r="3823" spans="1:7">
      <c r="A3823" s="57">
        <f>INDEX('7月'!$A$1:$E$301,ROW()-$B$23+2,1)</f>
        <v>0</v>
      </c>
      <c r="B3823" s="55" t="str">
        <f>INDEX('7月'!$A$1:$E$301,ROW()-$B$23+2,2)&amp;IF(INDEX('7月'!$A$1:$E$301,ROW()-$B$23+2,3)="","","／"&amp;INDEX('7月'!$A$1:$E$301,ROW()-$B$23+2,3))</f>
        <v/>
      </c>
      <c r="C3823" s="57">
        <f>INDEX('7月'!$A$1:$E$301,ROW()-$B$23+2,4)</f>
        <v>0</v>
      </c>
      <c r="D3823" s="64">
        <f>INDEX('7月'!$A$1:$E$301,ROW()-$B$23+2,5)</f>
        <v>0</v>
      </c>
      <c r="E3823" s="65">
        <f>DATE(設定・集計!$B$2,INT(A3823/100),A3823-INT(A3823/100)*100)</f>
        <v>43799</v>
      </c>
      <c r="F3823" t="str">
        <f t="shared" si="118"/>
        <v/>
      </c>
      <c r="G3823" t="str">
        <f t="shared" ref="G3823:G3886" si="119">IF(F3823="","",RANK(F3823,$F$46:$F$6000,1))</f>
        <v/>
      </c>
    </row>
    <row r="3824" spans="1:7">
      <c r="A3824" s="57">
        <f>INDEX('7月'!$A$1:$E$301,ROW()-$B$23+2,1)</f>
        <v>0</v>
      </c>
      <c r="B3824" s="55" t="str">
        <f>INDEX('7月'!$A$1:$E$301,ROW()-$B$23+2,2)&amp;IF(INDEX('7月'!$A$1:$E$301,ROW()-$B$23+2,3)="","","／"&amp;INDEX('7月'!$A$1:$E$301,ROW()-$B$23+2,3))</f>
        <v/>
      </c>
      <c r="C3824" s="57">
        <f>INDEX('7月'!$A$1:$E$301,ROW()-$B$23+2,4)</f>
        <v>0</v>
      </c>
      <c r="D3824" s="64">
        <f>INDEX('7月'!$A$1:$E$301,ROW()-$B$23+2,5)</f>
        <v>0</v>
      </c>
      <c r="E3824" s="65">
        <f>DATE(設定・集計!$B$2,INT(A3824/100),A3824-INT(A3824/100)*100)</f>
        <v>43799</v>
      </c>
      <c r="F3824" t="str">
        <f t="shared" si="118"/>
        <v/>
      </c>
      <c r="G3824" t="str">
        <f t="shared" si="119"/>
        <v/>
      </c>
    </row>
    <row r="3825" spans="1:7">
      <c r="A3825" s="57">
        <f>INDEX('7月'!$A$1:$E$301,ROW()-$B$23+2,1)</f>
        <v>0</v>
      </c>
      <c r="B3825" s="55" t="str">
        <f>INDEX('7月'!$A$1:$E$301,ROW()-$B$23+2,2)&amp;IF(INDEX('7月'!$A$1:$E$301,ROW()-$B$23+2,3)="","","／"&amp;INDEX('7月'!$A$1:$E$301,ROW()-$B$23+2,3))</f>
        <v/>
      </c>
      <c r="C3825" s="57">
        <f>INDEX('7月'!$A$1:$E$301,ROW()-$B$23+2,4)</f>
        <v>0</v>
      </c>
      <c r="D3825" s="64">
        <f>INDEX('7月'!$A$1:$E$301,ROW()-$B$23+2,5)</f>
        <v>0</v>
      </c>
      <c r="E3825" s="65">
        <f>DATE(設定・集計!$B$2,INT(A3825/100),A3825-INT(A3825/100)*100)</f>
        <v>43799</v>
      </c>
      <c r="F3825" t="str">
        <f t="shared" si="118"/>
        <v/>
      </c>
      <c r="G3825" t="str">
        <f t="shared" si="119"/>
        <v/>
      </c>
    </row>
    <row r="3826" spans="1:7">
      <c r="A3826" s="57">
        <f>INDEX('7月'!$A$1:$E$301,ROW()-$B$23+2,1)</f>
        <v>0</v>
      </c>
      <c r="B3826" s="55" t="str">
        <f>INDEX('7月'!$A$1:$E$301,ROW()-$B$23+2,2)&amp;IF(INDEX('7月'!$A$1:$E$301,ROW()-$B$23+2,3)="","","／"&amp;INDEX('7月'!$A$1:$E$301,ROW()-$B$23+2,3))</f>
        <v/>
      </c>
      <c r="C3826" s="57">
        <f>INDEX('7月'!$A$1:$E$301,ROW()-$B$23+2,4)</f>
        <v>0</v>
      </c>
      <c r="D3826" s="64">
        <f>INDEX('7月'!$A$1:$E$301,ROW()-$B$23+2,5)</f>
        <v>0</v>
      </c>
      <c r="E3826" s="65">
        <f>DATE(設定・集計!$B$2,INT(A3826/100),A3826-INT(A3826/100)*100)</f>
        <v>43799</v>
      </c>
      <c r="F3826" t="str">
        <f t="shared" si="118"/>
        <v/>
      </c>
      <c r="G3826" t="str">
        <f t="shared" si="119"/>
        <v/>
      </c>
    </row>
    <row r="3827" spans="1:7">
      <c r="A3827" s="57">
        <f>INDEX('7月'!$A$1:$E$301,ROW()-$B$23+2,1)</f>
        <v>0</v>
      </c>
      <c r="B3827" s="55" t="str">
        <f>INDEX('7月'!$A$1:$E$301,ROW()-$B$23+2,2)&amp;IF(INDEX('7月'!$A$1:$E$301,ROW()-$B$23+2,3)="","","／"&amp;INDEX('7月'!$A$1:$E$301,ROW()-$B$23+2,3))</f>
        <v/>
      </c>
      <c r="C3827" s="57">
        <f>INDEX('7月'!$A$1:$E$301,ROW()-$B$23+2,4)</f>
        <v>0</v>
      </c>
      <c r="D3827" s="64">
        <f>INDEX('7月'!$A$1:$E$301,ROW()-$B$23+2,5)</f>
        <v>0</v>
      </c>
      <c r="E3827" s="65">
        <f>DATE(設定・集計!$B$2,INT(A3827/100),A3827-INT(A3827/100)*100)</f>
        <v>43799</v>
      </c>
      <c r="F3827" t="str">
        <f t="shared" si="118"/>
        <v/>
      </c>
      <c r="G3827" t="str">
        <f t="shared" si="119"/>
        <v/>
      </c>
    </row>
    <row r="3828" spans="1:7">
      <c r="A3828" s="57">
        <f>INDEX('7月'!$A$1:$E$301,ROW()-$B$23+2,1)</f>
        <v>0</v>
      </c>
      <c r="B3828" s="55" t="str">
        <f>INDEX('7月'!$A$1:$E$301,ROW()-$B$23+2,2)&amp;IF(INDEX('7月'!$A$1:$E$301,ROW()-$B$23+2,3)="","","／"&amp;INDEX('7月'!$A$1:$E$301,ROW()-$B$23+2,3))</f>
        <v/>
      </c>
      <c r="C3828" s="57">
        <f>INDEX('7月'!$A$1:$E$301,ROW()-$B$23+2,4)</f>
        <v>0</v>
      </c>
      <c r="D3828" s="64">
        <f>INDEX('7月'!$A$1:$E$301,ROW()-$B$23+2,5)</f>
        <v>0</v>
      </c>
      <c r="E3828" s="65">
        <f>DATE(設定・集計!$B$2,INT(A3828/100),A3828-INT(A3828/100)*100)</f>
        <v>43799</v>
      </c>
      <c r="F3828" t="str">
        <f t="shared" si="118"/>
        <v/>
      </c>
      <c r="G3828" t="str">
        <f t="shared" si="119"/>
        <v/>
      </c>
    </row>
    <row r="3829" spans="1:7">
      <c r="A3829" s="57">
        <f>INDEX('7月'!$A$1:$E$301,ROW()-$B$23+2,1)</f>
        <v>0</v>
      </c>
      <c r="B3829" s="55" t="str">
        <f>INDEX('7月'!$A$1:$E$301,ROW()-$B$23+2,2)&amp;IF(INDEX('7月'!$A$1:$E$301,ROW()-$B$23+2,3)="","","／"&amp;INDEX('7月'!$A$1:$E$301,ROW()-$B$23+2,3))</f>
        <v/>
      </c>
      <c r="C3829" s="57">
        <f>INDEX('7月'!$A$1:$E$301,ROW()-$B$23+2,4)</f>
        <v>0</v>
      </c>
      <c r="D3829" s="64">
        <f>INDEX('7月'!$A$1:$E$301,ROW()-$B$23+2,5)</f>
        <v>0</v>
      </c>
      <c r="E3829" s="65">
        <f>DATE(設定・集計!$B$2,INT(A3829/100),A3829-INT(A3829/100)*100)</f>
        <v>43799</v>
      </c>
      <c r="F3829" t="str">
        <f t="shared" si="118"/>
        <v/>
      </c>
      <c r="G3829" t="str">
        <f t="shared" si="119"/>
        <v/>
      </c>
    </row>
    <row r="3830" spans="1:7">
      <c r="A3830" s="57">
        <f>INDEX('7月'!$A$1:$E$301,ROW()-$B$23+2,1)</f>
        <v>0</v>
      </c>
      <c r="B3830" s="55" t="str">
        <f>INDEX('7月'!$A$1:$E$301,ROW()-$B$23+2,2)&amp;IF(INDEX('7月'!$A$1:$E$301,ROW()-$B$23+2,3)="","","／"&amp;INDEX('7月'!$A$1:$E$301,ROW()-$B$23+2,3))</f>
        <v/>
      </c>
      <c r="C3830" s="57">
        <f>INDEX('7月'!$A$1:$E$301,ROW()-$B$23+2,4)</f>
        <v>0</v>
      </c>
      <c r="D3830" s="64">
        <f>INDEX('7月'!$A$1:$E$301,ROW()-$B$23+2,5)</f>
        <v>0</v>
      </c>
      <c r="E3830" s="65">
        <f>DATE(設定・集計!$B$2,INT(A3830/100),A3830-INT(A3830/100)*100)</f>
        <v>43799</v>
      </c>
      <c r="F3830" t="str">
        <f t="shared" si="118"/>
        <v/>
      </c>
      <c r="G3830" t="str">
        <f t="shared" si="119"/>
        <v/>
      </c>
    </row>
    <row r="3831" spans="1:7">
      <c r="A3831" s="57">
        <f>INDEX('7月'!$A$1:$E$301,ROW()-$B$23+2,1)</f>
        <v>0</v>
      </c>
      <c r="B3831" s="55" t="str">
        <f>INDEX('7月'!$A$1:$E$301,ROW()-$B$23+2,2)&amp;IF(INDEX('7月'!$A$1:$E$301,ROW()-$B$23+2,3)="","","／"&amp;INDEX('7月'!$A$1:$E$301,ROW()-$B$23+2,3))</f>
        <v/>
      </c>
      <c r="C3831" s="57">
        <f>INDEX('7月'!$A$1:$E$301,ROW()-$B$23+2,4)</f>
        <v>0</v>
      </c>
      <c r="D3831" s="64">
        <f>INDEX('7月'!$A$1:$E$301,ROW()-$B$23+2,5)</f>
        <v>0</v>
      </c>
      <c r="E3831" s="65">
        <f>DATE(設定・集計!$B$2,INT(A3831/100),A3831-INT(A3831/100)*100)</f>
        <v>43799</v>
      </c>
      <c r="F3831" t="str">
        <f t="shared" si="118"/>
        <v/>
      </c>
      <c r="G3831" t="str">
        <f t="shared" si="119"/>
        <v/>
      </c>
    </row>
    <row r="3832" spans="1:7">
      <c r="A3832" s="57">
        <f>INDEX('7月'!$A$1:$E$301,ROW()-$B$23+2,1)</f>
        <v>0</v>
      </c>
      <c r="B3832" s="55" t="str">
        <f>INDEX('7月'!$A$1:$E$301,ROW()-$B$23+2,2)&amp;IF(INDEX('7月'!$A$1:$E$301,ROW()-$B$23+2,3)="","","／"&amp;INDEX('7月'!$A$1:$E$301,ROW()-$B$23+2,3))</f>
        <v/>
      </c>
      <c r="C3832" s="57">
        <f>INDEX('7月'!$A$1:$E$301,ROW()-$B$23+2,4)</f>
        <v>0</v>
      </c>
      <c r="D3832" s="64">
        <f>INDEX('7月'!$A$1:$E$301,ROW()-$B$23+2,5)</f>
        <v>0</v>
      </c>
      <c r="E3832" s="65">
        <f>DATE(設定・集計!$B$2,INT(A3832/100),A3832-INT(A3832/100)*100)</f>
        <v>43799</v>
      </c>
      <c r="F3832" t="str">
        <f t="shared" si="118"/>
        <v/>
      </c>
      <c r="G3832" t="str">
        <f t="shared" si="119"/>
        <v/>
      </c>
    </row>
    <row r="3833" spans="1:7">
      <c r="A3833" s="57">
        <f>INDEX('7月'!$A$1:$E$301,ROW()-$B$23+2,1)</f>
        <v>0</v>
      </c>
      <c r="B3833" s="55" t="str">
        <f>INDEX('7月'!$A$1:$E$301,ROW()-$B$23+2,2)&amp;IF(INDEX('7月'!$A$1:$E$301,ROW()-$B$23+2,3)="","","／"&amp;INDEX('7月'!$A$1:$E$301,ROW()-$B$23+2,3))</f>
        <v/>
      </c>
      <c r="C3833" s="57">
        <f>INDEX('7月'!$A$1:$E$301,ROW()-$B$23+2,4)</f>
        <v>0</v>
      </c>
      <c r="D3833" s="64">
        <f>INDEX('7月'!$A$1:$E$301,ROW()-$B$23+2,5)</f>
        <v>0</v>
      </c>
      <c r="E3833" s="65">
        <f>DATE(設定・集計!$B$2,INT(A3833/100),A3833-INT(A3833/100)*100)</f>
        <v>43799</v>
      </c>
      <c r="F3833" t="str">
        <f t="shared" si="118"/>
        <v/>
      </c>
      <c r="G3833" t="str">
        <f t="shared" si="119"/>
        <v/>
      </c>
    </row>
    <row r="3834" spans="1:7">
      <c r="A3834" s="57">
        <f>INDEX('7月'!$A$1:$E$301,ROW()-$B$23+2,1)</f>
        <v>0</v>
      </c>
      <c r="B3834" s="55" t="str">
        <f>INDEX('7月'!$A$1:$E$301,ROW()-$B$23+2,2)&amp;IF(INDEX('7月'!$A$1:$E$301,ROW()-$B$23+2,3)="","","／"&amp;INDEX('7月'!$A$1:$E$301,ROW()-$B$23+2,3))</f>
        <v/>
      </c>
      <c r="C3834" s="57">
        <f>INDEX('7月'!$A$1:$E$301,ROW()-$B$23+2,4)</f>
        <v>0</v>
      </c>
      <c r="D3834" s="64">
        <f>INDEX('7月'!$A$1:$E$301,ROW()-$B$23+2,5)</f>
        <v>0</v>
      </c>
      <c r="E3834" s="65">
        <f>DATE(設定・集計!$B$2,INT(A3834/100),A3834-INT(A3834/100)*100)</f>
        <v>43799</v>
      </c>
      <c r="F3834" t="str">
        <f t="shared" si="118"/>
        <v/>
      </c>
      <c r="G3834" t="str">
        <f t="shared" si="119"/>
        <v/>
      </c>
    </row>
    <row r="3835" spans="1:7">
      <c r="A3835" s="57">
        <f>INDEX('7月'!$A$1:$E$301,ROW()-$B$23+2,1)</f>
        <v>0</v>
      </c>
      <c r="B3835" s="55" t="str">
        <f>INDEX('7月'!$A$1:$E$301,ROW()-$B$23+2,2)&amp;IF(INDEX('7月'!$A$1:$E$301,ROW()-$B$23+2,3)="","","／"&amp;INDEX('7月'!$A$1:$E$301,ROW()-$B$23+2,3))</f>
        <v/>
      </c>
      <c r="C3835" s="57">
        <f>INDEX('7月'!$A$1:$E$301,ROW()-$B$23+2,4)</f>
        <v>0</v>
      </c>
      <c r="D3835" s="64">
        <f>INDEX('7月'!$A$1:$E$301,ROW()-$B$23+2,5)</f>
        <v>0</v>
      </c>
      <c r="E3835" s="65">
        <f>DATE(設定・集計!$B$2,INT(A3835/100),A3835-INT(A3835/100)*100)</f>
        <v>43799</v>
      </c>
      <c r="F3835" t="str">
        <f t="shared" ref="F3835:F3898" si="120">IF(A3835=0,"",A3835*10000+ROW())</f>
        <v/>
      </c>
      <c r="G3835" t="str">
        <f t="shared" si="119"/>
        <v/>
      </c>
    </row>
    <row r="3836" spans="1:7">
      <c r="A3836" s="57">
        <f>INDEX('7月'!$A$1:$E$301,ROW()-$B$23+2,1)</f>
        <v>0</v>
      </c>
      <c r="B3836" s="55" t="str">
        <f>INDEX('7月'!$A$1:$E$301,ROW()-$B$23+2,2)&amp;IF(INDEX('7月'!$A$1:$E$301,ROW()-$B$23+2,3)="","","／"&amp;INDEX('7月'!$A$1:$E$301,ROW()-$B$23+2,3))</f>
        <v/>
      </c>
      <c r="C3836" s="57">
        <f>INDEX('7月'!$A$1:$E$301,ROW()-$B$23+2,4)</f>
        <v>0</v>
      </c>
      <c r="D3836" s="64">
        <f>INDEX('7月'!$A$1:$E$301,ROW()-$B$23+2,5)</f>
        <v>0</v>
      </c>
      <c r="E3836" s="65">
        <f>DATE(設定・集計!$B$2,INT(A3836/100),A3836-INT(A3836/100)*100)</f>
        <v>43799</v>
      </c>
      <c r="F3836" t="str">
        <f t="shared" si="120"/>
        <v/>
      </c>
      <c r="G3836" t="str">
        <f t="shared" si="119"/>
        <v/>
      </c>
    </row>
    <row r="3837" spans="1:7">
      <c r="A3837" s="57">
        <f>INDEX('7月'!$A$1:$E$301,ROW()-$B$23+2,1)</f>
        <v>0</v>
      </c>
      <c r="B3837" s="55" t="str">
        <f>INDEX('7月'!$A$1:$E$301,ROW()-$B$23+2,2)&amp;IF(INDEX('7月'!$A$1:$E$301,ROW()-$B$23+2,3)="","","／"&amp;INDEX('7月'!$A$1:$E$301,ROW()-$B$23+2,3))</f>
        <v/>
      </c>
      <c r="C3837" s="57">
        <f>INDEX('7月'!$A$1:$E$301,ROW()-$B$23+2,4)</f>
        <v>0</v>
      </c>
      <c r="D3837" s="64">
        <f>INDEX('7月'!$A$1:$E$301,ROW()-$B$23+2,5)</f>
        <v>0</v>
      </c>
      <c r="E3837" s="65">
        <f>DATE(設定・集計!$B$2,INT(A3837/100),A3837-INT(A3837/100)*100)</f>
        <v>43799</v>
      </c>
      <c r="F3837" t="str">
        <f t="shared" si="120"/>
        <v/>
      </c>
      <c r="G3837" t="str">
        <f t="shared" si="119"/>
        <v/>
      </c>
    </row>
    <row r="3838" spans="1:7">
      <c r="A3838" s="57">
        <f>INDEX('7月'!$A$1:$E$301,ROW()-$B$23+2,1)</f>
        <v>0</v>
      </c>
      <c r="B3838" s="55" t="str">
        <f>INDEX('7月'!$A$1:$E$301,ROW()-$B$23+2,2)&amp;IF(INDEX('7月'!$A$1:$E$301,ROW()-$B$23+2,3)="","","／"&amp;INDEX('7月'!$A$1:$E$301,ROW()-$B$23+2,3))</f>
        <v/>
      </c>
      <c r="C3838" s="57">
        <f>INDEX('7月'!$A$1:$E$301,ROW()-$B$23+2,4)</f>
        <v>0</v>
      </c>
      <c r="D3838" s="64">
        <f>INDEX('7月'!$A$1:$E$301,ROW()-$B$23+2,5)</f>
        <v>0</v>
      </c>
      <c r="E3838" s="65">
        <f>DATE(設定・集計!$B$2,INT(A3838/100),A3838-INT(A3838/100)*100)</f>
        <v>43799</v>
      </c>
      <c r="F3838" t="str">
        <f t="shared" si="120"/>
        <v/>
      </c>
      <c r="G3838" t="str">
        <f t="shared" si="119"/>
        <v/>
      </c>
    </row>
    <row r="3839" spans="1:7">
      <c r="A3839" s="57">
        <f>INDEX('7月'!$A$1:$E$301,ROW()-$B$23+2,1)</f>
        <v>0</v>
      </c>
      <c r="B3839" s="55" t="str">
        <f>INDEX('7月'!$A$1:$E$301,ROW()-$B$23+2,2)&amp;IF(INDEX('7月'!$A$1:$E$301,ROW()-$B$23+2,3)="","","／"&amp;INDEX('7月'!$A$1:$E$301,ROW()-$B$23+2,3))</f>
        <v/>
      </c>
      <c r="C3839" s="57">
        <f>INDEX('7月'!$A$1:$E$301,ROW()-$B$23+2,4)</f>
        <v>0</v>
      </c>
      <c r="D3839" s="64">
        <f>INDEX('7月'!$A$1:$E$301,ROW()-$B$23+2,5)</f>
        <v>0</v>
      </c>
      <c r="E3839" s="65">
        <f>DATE(設定・集計!$B$2,INT(A3839/100),A3839-INT(A3839/100)*100)</f>
        <v>43799</v>
      </c>
      <c r="F3839" t="str">
        <f t="shared" si="120"/>
        <v/>
      </c>
      <c r="G3839" t="str">
        <f t="shared" si="119"/>
        <v/>
      </c>
    </row>
    <row r="3840" spans="1:7">
      <c r="A3840" s="57">
        <f>INDEX('7月'!$A$1:$E$301,ROW()-$B$23+2,1)</f>
        <v>0</v>
      </c>
      <c r="B3840" s="55" t="str">
        <f>INDEX('7月'!$A$1:$E$301,ROW()-$B$23+2,2)&amp;IF(INDEX('7月'!$A$1:$E$301,ROW()-$B$23+2,3)="","","／"&amp;INDEX('7月'!$A$1:$E$301,ROW()-$B$23+2,3))</f>
        <v/>
      </c>
      <c r="C3840" s="57">
        <f>INDEX('7月'!$A$1:$E$301,ROW()-$B$23+2,4)</f>
        <v>0</v>
      </c>
      <c r="D3840" s="64">
        <f>INDEX('7月'!$A$1:$E$301,ROW()-$B$23+2,5)</f>
        <v>0</v>
      </c>
      <c r="E3840" s="65">
        <f>DATE(設定・集計!$B$2,INT(A3840/100),A3840-INT(A3840/100)*100)</f>
        <v>43799</v>
      </c>
      <c r="F3840" t="str">
        <f t="shared" si="120"/>
        <v/>
      </c>
      <c r="G3840" t="str">
        <f t="shared" si="119"/>
        <v/>
      </c>
    </row>
    <row r="3841" spans="1:7">
      <c r="A3841" s="57">
        <f>INDEX('7月'!$A$1:$E$301,ROW()-$B$23+2,1)</f>
        <v>0</v>
      </c>
      <c r="B3841" s="55" t="str">
        <f>INDEX('7月'!$A$1:$E$301,ROW()-$B$23+2,2)&amp;IF(INDEX('7月'!$A$1:$E$301,ROW()-$B$23+2,3)="","","／"&amp;INDEX('7月'!$A$1:$E$301,ROW()-$B$23+2,3))</f>
        <v/>
      </c>
      <c r="C3841" s="57">
        <f>INDEX('7月'!$A$1:$E$301,ROW()-$B$23+2,4)</f>
        <v>0</v>
      </c>
      <c r="D3841" s="64">
        <f>INDEX('7月'!$A$1:$E$301,ROW()-$B$23+2,5)</f>
        <v>0</v>
      </c>
      <c r="E3841" s="65">
        <f>DATE(設定・集計!$B$2,INT(A3841/100),A3841-INT(A3841/100)*100)</f>
        <v>43799</v>
      </c>
      <c r="F3841" t="str">
        <f t="shared" si="120"/>
        <v/>
      </c>
      <c r="G3841" t="str">
        <f t="shared" si="119"/>
        <v/>
      </c>
    </row>
    <row r="3842" spans="1:7">
      <c r="A3842" s="57">
        <f>INDEX('7月'!$A$1:$E$301,ROW()-$B$23+2,1)</f>
        <v>0</v>
      </c>
      <c r="B3842" s="55" t="str">
        <f>INDEX('7月'!$A$1:$E$301,ROW()-$B$23+2,2)&amp;IF(INDEX('7月'!$A$1:$E$301,ROW()-$B$23+2,3)="","","／"&amp;INDEX('7月'!$A$1:$E$301,ROW()-$B$23+2,3))</f>
        <v/>
      </c>
      <c r="C3842" s="57">
        <f>INDEX('7月'!$A$1:$E$301,ROW()-$B$23+2,4)</f>
        <v>0</v>
      </c>
      <c r="D3842" s="64">
        <f>INDEX('7月'!$A$1:$E$301,ROW()-$B$23+2,5)</f>
        <v>0</v>
      </c>
      <c r="E3842" s="65">
        <f>DATE(設定・集計!$B$2,INT(A3842/100),A3842-INT(A3842/100)*100)</f>
        <v>43799</v>
      </c>
      <c r="F3842" t="str">
        <f t="shared" si="120"/>
        <v/>
      </c>
      <c r="G3842" t="str">
        <f t="shared" si="119"/>
        <v/>
      </c>
    </row>
    <row r="3843" spans="1:7">
      <c r="A3843" s="57">
        <f>INDEX('7月'!$A$1:$E$301,ROW()-$B$23+2,1)</f>
        <v>0</v>
      </c>
      <c r="B3843" s="55" t="str">
        <f>INDEX('7月'!$A$1:$E$301,ROW()-$B$23+2,2)&amp;IF(INDEX('7月'!$A$1:$E$301,ROW()-$B$23+2,3)="","","／"&amp;INDEX('7月'!$A$1:$E$301,ROW()-$B$23+2,3))</f>
        <v/>
      </c>
      <c r="C3843" s="57">
        <f>INDEX('7月'!$A$1:$E$301,ROW()-$B$23+2,4)</f>
        <v>0</v>
      </c>
      <c r="D3843" s="64">
        <f>INDEX('7月'!$A$1:$E$301,ROW()-$B$23+2,5)</f>
        <v>0</v>
      </c>
      <c r="E3843" s="65">
        <f>DATE(設定・集計!$B$2,INT(A3843/100),A3843-INT(A3843/100)*100)</f>
        <v>43799</v>
      </c>
      <c r="F3843" t="str">
        <f t="shared" si="120"/>
        <v/>
      </c>
      <c r="G3843" t="str">
        <f t="shared" si="119"/>
        <v/>
      </c>
    </row>
    <row r="3844" spans="1:7">
      <c r="A3844" s="57">
        <f>INDEX('7月'!$A$1:$E$301,ROW()-$B$23+2,1)</f>
        <v>0</v>
      </c>
      <c r="B3844" s="55" t="str">
        <f>INDEX('7月'!$A$1:$E$301,ROW()-$B$23+2,2)&amp;IF(INDEX('7月'!$A$1:$E$301,ROW()-$B$23+2,3)="","","／"&amp;INDEX('7月'!$A$1:$E$301,ROW()-$B$23+2,3))</f>
        <v/>
      </c>
      <c r="C3844" s="57">
        <f>INDEX('7月'!$A$1:$E$301,ROW()-$B$23+2,4)</f>
        <v>0</v>
      </c>
      <c r="D3844" s="64">
        <f>INDEX('7月'!$A$1:$E$301,ROW()-$B$23+2,5)</f>
        <v>0</v>
      </c>
      <c r="E3844" s="65">
        <f>DATE(設定・集計!$B$2,INT(A3844/100),A3844-INT(A3844/100)*100)</f>
        <v>43799</v>
      </c>
      <c r="F3844" t="str">
        <f t="shared" si="120"/>
        <v/>
      </c>
      <c r="G3844" t="str">
        <f t="shared" si="119"/>
        <v/>
      </c>
    </row>
    <row r="3845" spans="1:7">
      <c r="A3845" s="57">
        <f>INDEX('7月'!$A$1:$E$301,ROW()-$B$23+2,1)</f>
        <v>0</v>
      </c>
      <c r="B3845" s="55" t="str">
        <f>INDEX('7月'!$A$1:$E$301,ROW()-$B$23+2,2)&amp;IF(INDEX('7月'!$A$1:$E$301,ROW()-$B$23+2,3)="","","／"&amp;INDEX('7月'!$A$1:$E$301,ROW()-$B$23+2,3))</f>
        <v/>
      </c>
      <c r="C3845" s="57">
        <f>INDEX('7月'!$A$1:$E$301,ROW()-$B$23+2,4)</f>
        <v>0</v>
      </c>
      <c r="D3845" s="64">
        <f>INDEX('7月'!$A$1:$E$301,ROW()-$B$23+2,5)</f>
        <v>0</v>
      </c>
      <c r="E3845" s="65">
        <f>DATE(設定・集計!$B$2,INT(A3845/100),A3845-INT(A3845/100)*100)</f>
        <v>43799</v>
      </c>
      <c r="F3845" t="str">
        <f t="shared" si="120"/>
        <v/>
      </c>
      <c r="G3845" t="str">
        <f t="shared" si="119"/>
        <v/>
      </c>
    </row>
    <row r="3846" spans="1:7">
      <c r="A3846" s="57">
        <f>INDEX('7月'!$A$1:$E$301,ROW()-$B$23+2,1)</f>
        <v>0</v>
      </c>
      <c r="B3846" s="55" t="str">
        <f>INDEX('7月'!$A$1:$E$301,ROW()-$B$23+2,2)&amp;IF(INDEX('7月'!$A$1:$E$301,ROW()-$B$23+2,3)="","","／"&amp;INDEX('7月'!$A$1:$E$301,ROW()-$B$23+2,3))</f>
        <v/>
      </c>
      <c r="C3846" s="57">
        <f>INDEX('7月'!$A$1:$E$301,ROW()-$B$23+2,4)</f>
        <v>0</v>
      </c>
      <c r="D3846" s="64">
        <f>INDEX('7月'!$A$1:$E$301,ROW()-$B$23+2,5)</f>
        <v>0</v>
      </c>
      <c r="E3846" s="65">
        <f>DATE(設定・集計!$B$2,INT(A3846/100),A3846-INT(A3846/100)*100)</f>
        <v>43799</v>
      </c>
      <c r="F3846" t="str">
        <f t="shared" si="120"/>
        <v/>
      </c>
      <c r="G3846" t="str">
        <f t="shared" si="119"/>
        <v/>
      </c>
    </row>
    <row r="3847" spans="1:7">
      <c r="A3847" s="57">
        <f>INDEX('7月'!$A$1:$E$301,ROW()-$B$23+2,1)</f>
        <v>0</v>
      </c>
      <c r="B3847" s="55" t="str">
        <f>INDEX('7月'!$A$1:$E$301,ROW()-$B$23+2,2)&amp;IF(INDEX('7月'!$A$1:$E$301,ROW()-$B$23+2,3)="","","／"&amp;INDEX('7月'!$A$1:$E$301,ROW()-$B$23+2,3))</f>
        <v/>
      </c>
      <c r="C3847" s="57">
        <f>INDEX('7月'!$A$1:$E$301,ROW()-$B$23+2,4)</f>
        <v>0</v>
      </c>
      <c r="D3847" s="64">
        <f>INDEX('7月'!$A$1:$E$301,ROW()-$B$23+2,5)</f>
        <v>0</v>
      </c>
      <c r="E3847" s="65">
        <f>DATE(設定・集計!$B$2,INT(A3847/100),A3847-INT(A3847/100)*100)</f>
        <v>43799</v>
      </c>
      <c r="F3847" t="str">
        <f t="shared" si="120"/>
        <v/>
      </c>
      <c r="G3847" t="str">
        <f t="shared" si="119"/>
        <v/>
      </c>
    </row>
    <row r="3848" spans="1:7">
      <c r="A3848" s="57">
        <f>INDEX('7月'!$A$1:$E$301,ROW()-$B$23+2,1)</f>
        <v>0</v>
      </c>
      <c r="B3848" s="55" t="str">
        <f>INDEX('7月'!$A$1:$E$301,ROW()-$B$23+2,2)&amp;IF(INDEX('7月'!$A$1:$E$301,ROW()-$B$23+2,3)="","","／"&amp;INDEX('7月'!$A$1:$E$301,ROW()-$B$23+2,3))</f>
        <v/>
      </c>
      <c r="C3848" s="57">
        <f>INDEX('7月'!$A$1:$E$301,ROW()-$B$23+2,4)</f>
        <v>0</v>
      </c>
      <c r="D3848" s="64">
        <f>INDEX('7月'!$A$1:$E$301,ROW()-$B$23+2,5)</f>
        <v>0</v>
      </c>
      <c r="E3848" s="65">
        <f>DATE(設定・集計!$B$2,INT(A3848/100),A3848-INT(A3848/100)*100)</f>
        <v>43799</v>
      </c>
      <c r="F3848" t="str">
        <f t="shared" si="120"/>
        <v/>
      </c>
      <c r="G3848" t="str">
        <f t="shared" si="119"/>
        <v/>
      </c>
    </row>
    <row r="3849" spans="1:7">
      <c r="A3849" s="66"/>
      <c r="B3849" s="67"/>
      <c r="C3849" s="66"/>
      <c r="D3849" s="68"/>
      <c r="E3849" s="65">
        <f>DATE(設定・集計!$B$2,INT(A3849/100),A3849-INT(A3849/100)*100)</f>
        <v>43799</v>
      </c>
      <c r="F3849" t="str">
        <f t="shared" si="120"/>
        <v/>
      </c>
      <c r="G3849" t="str">
        <f t="shared" si="119"/>
        <v/>
      </c>
    </row>
    <row r="3850" spans="1:7">
      <c r="A3850" s="57">
        <f>INDEX('8月'!$A$1:$E$301,ROW()-$B$26+2,1)</f>
        <v>0</v>
      </c>
      <c r="B3850" s="55" t="str">
        <f>INDEX('8月'!$A$1:$E$301,ROW()-$B$26+2,2)&amp;IF(INDEX('8月'!$A$1:$E$301,ROW()-$B$26+2,3)="","","／"&amp;INDEX('8月'!$A$1:$E$301,ROW()-$B$26+2,3))</f>
        <v/>
      </c>
      <c r="C3850" s="57">
        <f>INDEX('8月'!$A$1:$E$301,ROW()-$B$26+2,4)</f>
        <v>0</v>
      </c>
      <c r="D3850" s="64">
        <f>INDEX('8月'!$A$1:$E$301,ROW()-$B$26+2,5)</f>
        <v>0</v>
      </c>
      <c r="E3850" s="65">
        <f>DATE(設定・集計!$B$2,INT(A3850/100),A3850-INT(A3850/100)*100)</f>
        <v>43799</v>
      </c>
      <c r="F3850" t="str">
        <f t="shared" si="120"/>
        <v/>
      </c>
      <c r="G3850" t="str">
        <f t="shared" si="119"/>
        <v/>
      </c>
    </row>
    <row r="3851" spans="1:7">
      <c r="A3851" s="57">
        <f>INDEX('8月'!$A$1:$E$301,ROW()-$B$26+2,1)</f>
        <v>0</v>
      </c>
      <c r="B3851" s="55" t="str">
        <f>INDEX('8月'!$A$1:$E$301,ROW()-$B$26+2,2)&amp;IF(INDEX('8月'!$A$1:$E$301,ROW()-$B$26+2,3)="","","／"&amp;INDEX('8月'!$A$1:$E$301,ROW()-$B$26+2,3))</f>
        <v/>
      </c>
      <c r="C3851" s="57">
        <f>INDEX('8月'!$A$1:$E$301,ROW()-$B$26+2,4)</f>
        <v>0</v>
      </c>
      <c r="D3851" s="64">
        <f>INDEX('8月'!$A$1:$E$301,ROW()-$B$26+2,5)</f>
        <v>0</v>
      </c>
      <c r="E3851" s="65">
        <f>DATE(設定・集計!$B$2,INT(A3851/100),A3851-INT(A3851/100)*100)</f>
        <v>43799</v>
      </c>
      <c r="F3851" t="str">
        <f t="shared" si="120"/>
        <v/>
      </c>
      <c r="G3851" t="str">
        <f t="shared" si="119"/>
        <v/>
      </c>
    </row>
    <row r="3852" spans="1:7">
      <c r="A3852" s="57">
        <f>INDEX('8月'!$A$1:$E$301,ROW()-$B$26+2,1)</f>
        <v>0</v>
      </c>
      <c r="B3852" s="55" t="str">
        <f>INDEX('8月'!$A$1:$E$301,ROW()-$B$26+2,2)&amp;IF(INDEX('8月'!$A$1:$E$301,ROW()-$B$26+2,3)="","","／"&amp;INDEX('8月'!$A$1:$E$301,ROW()-$B$26+2,3))</f>
        <v/>
      </c>
      <c r="C3852" s="57">
        <f>INDEX('8月'!$A$1:$E$301,ROW()-$B$26+2,4)</f>
        <v>0</v>
      </c>
      <c r="D3852" s="64">
        <f>INDEX('8月'!$A$1:$E$301,ROW()-$B$26+2,5)</f>
        <v>0</v>
      </c>
      <c r="E3852" s="65">
        <f>DATE(設定・集計!$B$2,INT(A3852/100),A3852-INT(A3852/100)*100)</f>
        <v>43799</v>
      </c>
      <c r="F3852" t="str">
        <f t="shared" si="120"/>
        <v/>
      </c>
      <c r="G3852" t="str">
        <f t="shared" si="119"/>
        <v/>
      </c>
    </row>
    <row r="3853" spans="1:7">
      <c r="A3853" s="57">
        <f>INDEX('8月'!$A$1:$E$301,ROW()-$B$26+2,1)</f>
        <v>0</v>
      </c>
      <c r="B3853" s="55" t="str">
        <f>INDEX('8月'!$A$1:$E$301,ROW()-$B$26+2,2)&amp;IF(INDEX('8月'!$A$1:$E$301,ROW()-$B$26+2,3)="","","／"&amp;INDEX('8月'!$A$1:$E$301,ROW()-$B$26+2,3))</f>
        <v/>
      </c>
      <c r="C3853" s="57">
        <f>INDEX('8月'!$A$1:$E$301,ROW()-$B$26+2,4)</f>
        <v>0</v>
      </c>
      <c r="D3853" s="64">
        <f>INDEX('8月'!$A$1:$E$301,ROW()-$B$26+2,5)</f>
        <v>0</v>
      </c>
      <c r="E3853" s="65">
        <f>DATE(設定・集計!$B$2,INT(A3853/100),A3853-INT(A3853/100)*100)</f>
        <v>43799</v>
      </c>
      <c r="F3853" t="str">
        <f t="shared" si="120"/>
        <v/>
      </c>
      <c r="G3853" t="str">
        <f t="shared" si="119"/>
        <v/>
      </c>
    </row>
    <row r="3854" spans="1:7">
      <c r="A3854" s="57">
        <f>INDEX('8月'!$A$1:$E$301,ROW()-$B$26+2,1)</f>
        <v>0</v>
      </c>
      <c r="B3854" s="55" t="str">
        <f>INDEX('8月'!$A$1:$E$301,ROW()-$B$26+2,2)&amp;IF(INDEX('8月'!$A$1:$E$301,ROW()-$B$26+2,3)="","","／"&amp;INDEX('8月'!$A$1:$E$301,ROW()-$B$26+2,3))</f>
        <v/>
      </c>
      <c r="C3854" s="57">
        <f>INDEX('8月'!$A$1:$E$301,ROW()-$B$26+2,4)</f>
        <v>0</v>
      </c>
      <c r="D3854" s="64">
        <f>INDEX('8月'!$A$1:$E$301,ROW()-$B$26+2,5)</f>
        <v>0</v>
      </c>
      <c r="E3854" s="65">
        <f>DATE(設定・集計!$B$2,INT(A3854/100),A3854-INT(A3854/100)*100)</f>
        <v>43799</v>
      </c>
      <c r="F3854" t="str">
        <f t="shared" si="120"/>
        <v/>
      </c>
      <c r="G3854" t="str">
        <f t="shared" si="119"/>
        <v/>
      </c>
    </row>
    <row r="3855" spans="1:7">
      <c r="A3855" s="57">
        <f>INDEX('8月'!$A$1:$E$301,ROW()-$B$26+2,1)</f>
        <v>0</v>
      </c>
      <c r="B3855" s="55" t="str">
        <f>INDEX('8月'!$A$1:$E$301,ROW()-$B$26+2,2)&amp;IF(INDEX('8月'!$A$1:$E$301,ROW()-$B$26+2,3)="","","／"&amp;INDEX('8月'!$A$1:$E$301,ROW()-$B$26+2,3))</f>
        <v/>
      </c>
      <c r="C3855" s="57">
        <f>INDEX('8月'!$A$1:$E$301,ROW()-$B$26+2,4)</f>
        <v>0</v>
      </c>
      <c r="D3855" s="64">
        <f>INDEX('8月'!$A$1:$E$301,ROW()-$B$26+2,5)</f>
        <v>0</v>
      </c>
      <c r="E3855" s="65">
        <f>DATE(設定・集計!$B$2,INT(A3855/100),A3855-INT(A3855/100)*100)</f>
        <v>43799</v>
      </c>
      <c r="F3855" t="str">
        <f t="shared" si="120"/>
        <v/>
      </c>
      <c r="G3855" t="str">
        <f t="shared" si="119"/>
        <v/>
      </c>
    </row>
    <row r="3856" spans="1:7">
      <c r="A3856" s="57">
        <f>INDEX('8月'!$A$1:$E$301,ROW()-$B$26+2,1)</f>
        <v>0</v>
      </c>
      <c r="B3856" s="55" t="str">
        <f>INDEX('8月'!$A$1:$E$301,ROW()-$B$26+2,2)&amp;IF(INDEX('8月'!$A$1:$E$301,ROW()-$B$26+2,3)="","","／"&amp;INDEX('8月'!$A$1:$E$301,ROW()-$B$26+2,3))</f>
        <v/>
      </c>
      <c r="C3856" s="57">
        <f>INDEX('8月'!$A$1:$E$301,ROW()-$B$26+2,4)</f>
        <v>0</v>
      </c>
      <c r="D3856" s="64">
        <f>INDEX('8月'!$A$1:$E$301,ROW()-$B$26+2,5)</f>
        <v>0</v>
      </c>
      <c r="E3856" s="65">
        <f>DATE(設定・集計!$B$2,INT(A3856/100),A3856-INT(A3856/100)*100)</f>
        <v>43799</v>
      </c>
      <c r="F3856" t="str">
        <f t="shared" si="120"/>
        <v/>
      </c>
      <c r="G3856" t="str">
        <f t="shared" si="119"/>
        <v/>
      </c>
    </row>
    <row r="3857" spans="1:7">
      <c r="A3857" s="57">
        <f>INDEX('8月'!$A$1:$E$301,ROW()-$B$26+2,1)</f>
        <v>0</v>
      </c>
      <c r="B3857" s="55" t="str">
        <f>INDEX('8月'!$A$1:$E$301,ROW()-$B$26+2,2)&amp;IF(INDEX('8月'!$A$1:$E$301,ROW()-$B$26+2,3)="","","／"&amp;INDEX('8月'!$A$1:$E$301,ROW()-$B$26+2,3))</f>
        <v/>
      </c>
      <c r="C3857" s="57">
        <f>INDEX('8月'!$A$1:$E$301,ROW()-$B$26+2,4)</f>
        <v>0</v>
      </c>
      <c r="D3857" s="64">
        <f>INDEX('8月'!$A$1:$E$301,ROW()-$B$26+2,5)</f>
        <v>0</v>
      </c>
      <c r="E3857" s="65">
        <f>DATE(設定・集計!$B$2,INT(A3857/100),A3857-INT(A3857/100)*100)</f>
        <v>43799</v>
      </c>
      <c r="F3857" t="str">
        <f t="shared" si="120"/>
        <v/>
      </c>
      <c r="G3857" t="str">
        <f t="shared" si="119"/>
        <v/>
      </c>
    </row>
    <row r="3858" spans="1:7">
      <c r="A3858" s="57">
        <f>INDEX('8月'!$A$1:$E$301,ROW()-$B$26+2,1)</f>
        <v>0</v>
      </c>
      <c r="B3858" s="55" t="str">
        <f>INDEX('8月'!$A$1:$E$301,ROW()-$B$26+2,2)&amp;IF(INDEX('8月'!$A$1:$E$301,ROW()-$B$26+2,3)="","","／"&amp;INDEX('8月'!$A$1:$E$301,ROW()-$B$26+2,3))</f>
        <v/>
      </c>
      <c r="C3858" s="57">
        <f>INDEX('8月'!$A$1:$E$301,ROW()-$B$26+2,4)</f>
        <v>0</v>
      </c>
      <c r="D3858" s="64">
        <f>INDEX('8月'!$A$1:$E$301,ROW()-$B$26+2,5)</f>
        <v>0</v>
      </c>
      <c r="E3858" s="65">
        <f>DATE(設定・集計!$B$2,INT(A3858/100),A3858-INT(A3858/100)*100)</f>
        <v>43799</v>
      </c>
      <c r="F3858" t="str">
        <f t="shared" si="120"/>
        <v/>
      </c>
      <c r="G3858" t="str">
        <f t="shared" si="119"/>
        <v/>
      </c>
    </row>
    <row r="3859" spans="1:7">
      <c r="A3859" s="57">
        <f>INDEX('8月'!$A$1:$E$301,ROW()-$B$26+2,1)</f>
        <v>0</v>
      </c>
      <c r="B3859" s="55" t="str">
        <f>INDEX('8月'!$A$1:$E$301,ROW()-$B$26+2,2)&amp;IF(INDEX('8月'!$A$1:$E$301,ROW()-$B$26+2,3)="","","／"&amp;INDEX('8月'!$A$1:$E$301,ROW()-$B$26+2,3))</f>
        <v/>
      </c>
      <c r="C3859" s="57">
        <f>INDEX('8月'!$A$1:$E$301,ROW()-$B$26+2,4)</f>
        <v>0</v>
      </c>
      <c r="D3859" s="64">
        <f>INDEX('8月'!$A$1:$E$301,ROW()-$B$26+2,5)</f>
        <v>0</v>
      </c>
      <c r="E3859" s="65">
        <f>DATE(設定・集計!$B$2,INT(A3859/100),A3859-INT(A3859/100)*100)</f>
        <v>43799</v>
      </c>
      <c r="F3859" t="str">
        <f t="shared" si="120"/>
        <v/>
      </c>
      <c r="G3859" t="str">
        <f t="shared" si="119"/>
        <v/>
      </c>
    </row>
    <row r="3860" spans="1:7">
      <c r="A3860" s="57">
        <f>INDEX('8月'!$A$1:$E$301,ROW()-$B$26+2,1)</f>
        <v>0</v>
      </c>
      <c r="B3860" s="55" t="str">
        <f>INDEX('8月'!$A$1:$E$301,ROW()-$B$26+2,2)&amp;IF(INDEX('8月'!$A$1:$E$301,ROW()-$B$26+2,3)="","","／"&amp;INDEX('8月'!$A$1:$E$301,ROW()-$B$26+2,3))</f>
        <v/>
      </c>
      <c r="C3860" s="57">
        <f>INDEX('8月'!$A$1:$E$301,ROW()-$B$26+2,4)</f>
        <v>0</v>
      </c>
      <c r="D3860" s="64">
        <f>INDEX('8月'!$A$1:$E$301,ROW()-$B$26+2,5)</f>
        <v>0</v>
      </c>
      <c r="E3860" s="65">
        <f>DATE(設定・集計!$B$2,INT(A3860/100),A3860-INT(A3860/100)*100)</f>
        <v>43799</v>
      </c>
      <c r="F3860" t="str">
        <f t="shared" si="120"/>
        <v/>
      </c>
      <c r="G3860" t="str">
        <f t="shared" si="119"/>
        <v/>
      </c>
    </row>
    <row r="3861" spans="1:7">
      <c r="A3861" s="57">
        <f>INDEX('8月'!$A$1:$E$301,ROW()-$B$26+2,1)</f>
        <v>0</v>
      </c>
      <c r="B3861" s="55" t="str">
        <f>INDEX('8月'!$A$1:$E$301,ROW()-$B$26+2,2)&amp;IF(INDEX('8月'!$A$1:$E$301,ROW()-$B$26+2,3)="","","／"&amp;INDEX('8月'!$A$1:$E$301,ROW()-$B$26+2,3))</f>
        <v/>
      </c>
      <c r="C3861" s="57">
        <f>INDEX('8月'!$A$1:$E$301,ROW()-$B$26+2,4)</f>
        <v>0</v>
      </c>
      <c r="D3861" s="64">
        <f>INDEX('8月'!$A$1:$E$301,ROW()-$B$26+2,5)</f>
        <v>0</v>
      </c>
      <c r="E3861" s="65">
        <f>DATE(設定・集計!$B$2,INT(A3861/100),A3861-INT(A3861/100)*100)</f>
        <v>43799</v>
      </c>
      <c r="F3861" t="str">
        <f t="shared" si="120"/>
        <v/>
      </c>
      <c r="G3861" t="str">
        <f t="shared" si="119"/>
        <v/>
      </c>
    </row>
    <row r="3862" spans="1:7">
      <c r="A3862" s="57">
        <f>INDEX('8月'!$A$1:$E$301,ROW()-$B$26+2,1)</f>
        <v>0</v>
      </c>
      <c r="B3862" s="55" t="str">
        <f>INDEX('8月'!$A$1:$E$301,ROW()-$B$26+2,2)&amp;IF(INDEX('8月'!$A$1:$E$301,ROW()-$B$26+2,3)="","","／"&amp;INDEX('8月'!$A$1:$E$301,ROW()-$B$26+2,3))</f>
        <v/>
      </c>
      <c r="C3862" s="57">
        <f>INDEX('8月'!$A$1:$E$301,ROW()-$B$26+2,4)</f>
        <v>0</v>
      </c>
      <c r="D3862" s="64">
        <f>INDEX('8月'!$A$1:$E$301,ROW()-$B$26+2,5)</f>
        <v>0</v>
      </c>
      <c r="E3862" s="65">
        <f>DATE(設定・集計!$B$2,INT(A3862/100),A3862-INT(A3862/100)*100)</f>
        <v>43799</v>
      </c>
      <c r="F3862" t="str">
        <f t="shared" si="120"/>
        <v/>
      </c>
      <c r="G3862" t="str">
        <f t="shared" si="119"/>
        <v/>
      </c>
    </row>
    <row r="3863" spans="1:7">
      <c r="A3863" s="57">
        <f>INDEX('8月'!$A$1:$E$301,ROW()-$B$26+2,1)</f>
        <v>0</v>
      </c>
      <c r="B3863" s="55" t="str">
        <f>INDEX('8月'!$A$1:$E$301,ROW()-$B$26+2,2)&amp;IF(INDEX('8月'!$A$1:$E$301,ROW()-$B$26+2,3)="","","／"&amp;INDEX('8月'!$A$1:$E$301,ROW()-$B$26+2,3))</f>
        <v/>
      </c>
      <c r="C3863" s="57">
        <f>INDEX('8月'!$A$1:$E$301,ROW()-$B$26+2,4)</f>
        <v>0</v>
      </c>
      <c r="D3863" s="64">
        <f>INDEX('8月'!$A$1:$E$301,ROW()-$B$26+2,5)</f>
        <v>0</v>
      </c>
      <c r="E3863" s="65">
        <f>DATE(設定・集計!$B$2,INT(A3863/100),A3863-INT(A3863/100)*100)</f>
        <v>43799</v>
      </c>
      <c r="F3863" t="str">
        <f t="shared" si="120"/>
        <v/>
      </c>
      <c r="G3863" t="str">
        <f t="shared" si="119"/>
        <v/>
      </c>
    </row>
    <row r="3864" spans="1:7">
      <c r="A3864" s="57">
        <f>INDEX('8月'!$A$1:$E$301,ROW()-$B$26+2,1)</f>
        <v>0</v>
      </c>
      <c r="B3864" s="55" t="str">
        <f>INDEX('8月'!$A$1:$E$301,ROW()-$B$26+2,2)&amp;IF(INDEX('8月'!$A$1:$E$301,ROW()-$B$26+2,3)="","","／"&amp;INDEX('8月'!$A$1:$E$301,ROW()-$B$26+2,3))</f>
        <v/>
      </c>
      <c r="C3864" s="57">
        <f>INDEX('8月'!$A$1:$E$301,ROW()-$B$26+2,4)</f>
        <v>0</v>
      </c>
      <c r="D3864" s="64">
        <f>INDEX('8月'!$A$1:$E$301,ROW()-$B$26+2,5)</f>
        <v>0</v>
      </c>
      <c r="E3864" s="65">
        <f>DATE(設定・集計!$B$2,INT(A3864/100),A3864-INT(A3864/100)*100)</f>
        <v>43799</v>
      </c>
      <c r="F3864" t="str">
        <f t="shared" si="120"/>
        <v/>
      </c>
      <c r="G3864" t="str">
        <f t="shared" si="119"/>
        <v/>
      </c>
    </row>
    <row r="3865" spans="1:7">
      <c r="A3865" s="57">
        <f>INDEX('8月'!$A$1:$E$301,ROW()-$B$26+2,1)</f>
        <v>0</v>
      </c>
      <c r="B3865" s="55" t="str">
        <f>INDEX('8月'!$A$1:$E$301,ROW()-$B$26+2,2)&amp;IF(INDEX('8月'!$A$1:$E$301,ROW()-$B$26+2,3)="","","／"&amp;INDEX('8月'!$A$1:$E$301,ROW()-$B$26+2,3))</f>
        <v/>
      </c>
      <c r="C3865" s="57">
        <f>INDEX('8月'!$A$1:$E$301,ROW()-$B$26+2,4)</f>
        <v>0</v>
      </c>
      <c r="D3865" s="64">
        <f>INDEX('8月'!$A$1:$E$301,ROW()-$B$26+2,5)</f>
        <v>0</v>
      </c>
      <c r="E3865" s="65">
        <f>DATE(設定・集計!$B$2,INT(A3865/100),A3865-INT(A3865/100)*100)</f>
        <v>43799</v>
      </c>
      <c r="F3865" t="str">
        <f t="shared" si="120"/>
        <v/>
      </c>
      <c r="G3865" t="str">
        <f t="shared" si="119"/>
        <v/>
      </c>
    </row>
    <row r="3866" spans="1:7">
      <c r="A3866" s="57">
        <f>INDEX('8月'!$A$1:$E$301,ROW()-$B$26+2,1)</f>
        <v>0</v>
      </c>
      <c r="B3866" s="55" t="str">
        <f>INDEX('8月'!$A$1:$E$301,ROW()-$B$26+2,2)&amp;IF(INDEX('8月'!$A$1:$E$301,ROW()-$B$26+2,3)="","","／"&amp;INDEX('8月'!$A$1:$E$301,ROW()-$B$26+2,3))</f>
        <v/>
      </c>
      <c r="C3866" s="57">
        <f>INDEX('8月'!$A$1:$E$301,ROW()-$B$26+2,4)</f>
        <v>0</v>
      </c>
      <c r="D3866" s="64">
        <f>INDEX('8月'!$A$1:$E$301,ROW()-$B$26+2,5)</f>
        <v>0</v>
      </c>
      <c r="E3866" s="65">
        <f>DATE(設定・集計!$B$2,INT(A3866/100),A3866-INT(A3866/100)*100)</f>
        <v>43799</v>
      </c>
      <c r="F3866" t="str">
        <f t="shared" si="120"/>
        <v/>
      </c>
      <c r="G3866" t="str">
        <f t="shared" si="119"/>
        <v/>
      </c>
    </row>
    <row r="3867" spans="1:7">
      <c r="A3867" s="57">
        <f>INDEX('8月'!$A$1:$E$301,ROW()-$B$26+2,1)</f>
        <v>0</v>
      </c>
      <c r="B3867" s="55" t="str">
        <f>INDEX('8月'!$A$1:$E$301,ROW()-$B$26+2,2)&amp;IF(INDEX('8月'!$A$1:$E$301,ROW()-$B$26+2,3)="","","／"&amp;INDEX('8月'!$A$1:$E$301,ROW()-$B$26+2,3))</f>
        <v/>
      </c>
      <c r="C3867" s="57">
        <f>INDEX('8月'!$A$1:$E$301,ROW()-$B$26+2,4)</f>
        <v>0</v>
      </c>
      <c r="D3867" s="64">
        <f>INDEX('8月'!$A$1:$E$301,ROW()-$B$26+2,5)</f>
        <v>0</v>
      </c>
      <c r="E3867" s="65">
        <f>DATE(設定・集計!$B$2,INT(A3867/100),A3867-INT(A3867/100)*100)</f>
        <v>43799</v>
      </c>
      <c r="F3867" t="str">
        <f t="shared" si="120"/>
        <v/>
      </c>
      <c r="G3867" t="str">
        <f t="shared" si="119"/>
        <v/>
      </c>
    </row>
    <row r="3868" spans="1:7">
      <c r="A3868" s="57">
        <f>INDEX('8月'!$A$1:$E$301,ROW()-$B$26+2,1)</f>
        <v>0</v>
      </c>
      <c r="B3868" s="55" t="str">
        <f>INDEX('8月'!$A$1:$E$301,ROW()-$B$26+2,2)&amp;IF(INDEX('8月'!$A$1:$E$301,ROW()-$B$26+2,3)="","","／"&amp;INDEX('8月'!$A$1:$E$301,ROW()-$B$26+2,3))</f>
        <v/>
      </c>
      <c r="C3868" s="57">
        <f>INDEX('8月'!$A$1:$E$301,ROW()-$B$26+2,4)</f>
        <v>0</v>
      </c>
      <c r="D3868" s="64">
        <f>INDEX('8月'!$A$1:$E$301,ROW()-$B$26+2,5)</f>
        <v>0</v>
      </c>
      <c r="E3868" s="65">
        <f>DATE(設定・集計!$B$2,INT(A3868/100),A3868-INT(A3868/100)*100)</f>
        <v>43799</v>
      </c>
      <c r="F3868" t="str">
        <f t="shared" si="120"/>
        <v/>
      </c>
      <c r="G3868" t="str">
        <f t="shared" si="119"/>
        <v/>
      </c>
    </row>
    <row r="3869" spans="1:7">
      <c r="A3869" s="57">
        <f>INDEX('8月'!$A$1:$E$301,ROW()-$B$26+2,1)</f>
        <v>0</v>
      </c>
      <c r="B3869" s="55" t="str">
        <f>INDEX('8月'!$A$1:$E$301,ROW()-$B$26+2,2)&amp;IF(INDEX('8月'!$A$1:$E$301,ROW()-$B$26+2,3)="","","／"&amp;INDEX('8月'!$A$1:$E$301,ROW()-$B$26+2,3))</f>
        <v/>
      </c>
      <c r="C3869" s="57">
        <f>INDEX('8月'!$A$1:$E$301,ROW()-$B$26+2,4)</f>
        <v>0</v>
      </c>
      <c r="D3869" s="64">
        <f>INDEX('8月'!$A$1:$E$301,ROW()-$B$26+2,5)</f>
        <v>0</v>
      </c>
      <c r="E3869" s="65">
        <f>DATE(設定・集計!$B$2,INT(A3869/100),A3869-INT(A3869/100)*100)</f>
        <v>43799</v>
      </c>
      <c r="F3869" t="str">
        <f t="shared" si="120"/>
        <v/>
      </c>
      <c r="G3869" t="str">
        <f t="shared" si="119"/>
        <v/>
      </c>
    </row>
    <row r="3870" spans="1:7">
      <c r="A3870" s="57">
        <f>INDEX('8月'!$A$1:$E$301,ROW()-$B$26+2,1)</f>
        <v>0</v>
      </c>
      <c r="B3870" s="55" t="str">
        <f>INDEX('8月'!$A$1:$E$301,ROW()-$B$26+2,2)&amp;IF(INDEX('8月'!$A$1:$E$301,ROW()-$B$26+2,3)="","","／"&amp;INDEX('8月'!$A$1:$E$301,ROW()-$B$26+2,3))</f>
        <v/>
      </c>
      <c r="C3870" s="57">
        <f>INDEX('8月'!$A$1:$E$301,ROW()-$B$26+2,4)</f>
        <v>0</v>
      </c>
      <c r="D3870" s="64">
        <f>INDEX('8月'!$A$1:$E$301,ROW()-$B$26+2,5)</f>
        <v>0</v>
      </c>
      <c r="E3870" s="65">
        <f>DATE(設定・集計!$B$2,INT(A3870/100),A3870-INT(A3870/100)*100)</f>
        <v>43799</v>
      </c>
      <c r="F3870" t="str">
        <f t="shared" si="120"/>
        <v/>
      </c>
      <c r="G3870" t="str">
        <f t="shared" si="119"/>
        <v/>
      </c>
    </row>
    <row r="3871" spans="1:7">
      <c r="A3871" s="57">
        <f>INDEX('8月'!$A$1:$E$301,ROW()-$B$26+2,1)</f>
        <v>0</v>
      </c>
      <c r="B3871" s="55" t="str">
        <f>INDEX('8月'!$A$1:$E$301,ROW()-$B$26+2,2)&amp;IF(INDEX('8月'!$A$1:$E$301,ROW()-$B$26+2,3)="","","／"&amp;INDEX('8月'!$A$1:$E$301,ROW()-$B$26+2,3))</f>
        <v/>
      </c>
      <c r="C3871" s="57">
        <f>INDEX('8月'!$A$1:$E$301,ROW()-$B$26+2,4)</f>
        <v>0</v>
      </c>
      <c r="D3871" s="64">
        <f>INDEX('8月'!$A$1:$E$301,ROW()-$B$26+2,5)</f>
        <v>0</v>
      </c>
      <c r="E3871" s="65">
        <f>DATE(設定・集計!$B$2,INT(A3871/100),A3871-INT(A3871/100)*100)</f>
        <v>43799</v>
      </c>
      <c r="F3871" t="str">
        <f t="shared" si="120"/>
        <v/>
      </c>
      <c r="G3871" t="str">
        <f t="shared" si="119"/>
        <v/>
      </c>
    </row>
    <row r="3872" spans="1:7">
      <c r="A3872" s="57">
        <f>INDEX('8月'!$A$1:$E$301,ROW()-$B$26+2,1)</f>
        <v>0</v>
      </c>
      <c r="B3872" s="55" t="str">
        <f>INDEX('8月'!$A$1:$E$301,ROW()-$B$26+2,2)&amp;IF(INDEX('8月'!$A$1:$E$301,ROW()-$B$26+2,3)="","","／"&amp;INDEX('8月'!$A$1:$E$301,ROW()-$B$26+2,3))</f>
        <v/>
      </c>
      <c r="C3872" s="57">
        <f>INDEX('8月'!$A$1:$E$301,ROW()-$B$26+2,4)</f>
        <v>0</v>
      </c>
      <c r="D3872" s="64">
        <f>INDEX('8月'!$A$1:$E$301,ROW()-$B$26+2,5)</f>
        <v>0</v>
      </c>
      <c r="E3872" s="65">
        <f>DATE(設定・集計!$B$2,INT(A3872/100),A3872-INT(A3872/100)*100)</f>
        <v>43799</v>
      </c>
      <c r="F3872" t="str">
        <f t="shared" si="120"/>
        <v/>
      </c>
      <c r="G3872" t="str">
        <f t="shared" si="119"/>
        <v/>
      </c>
    </row>
    <row r="3873" spans="1:7">
      <c r="A3873" s="57">
        <f>INDEX('8月'!$A$1:$E$301,ROW()-$B$26+2,1)</f>
        <v>0</v>
      </c>
      <c r="B3873" s="55" t="str">
        <f>INDEX('8月'!$A$1:$E$301,ROW()-$B$26+2,2)&amp;IF(INDEX('8月'!$A$1:$E$301,ROW()-$B$26+2,3)="","","／"&amp;INDEX('8月'!$A$1:$E$301,ROW()-$B$26+2,3))</f>
        <v/>
      </c>
      <c r="C3873" s="57">
        <f>INDEX('8月'!$A$1:$E$301,ROW()-$B$26+2,4)</f>
        <v>0</v>
      </c>
      <c r="D3873" s="64">
        <f>INDEX('8月'!$A$1:$E$301,ROW()-$B$26+2,5)</f>
        <v>0</v>
      </c>
      <c r="E3873" s="65">
        <f>DATE(設定・集計!$B$2,INT(A3873/100),A3873-INT(A3873/100)*100)</f>
        <v>43799</v>
      </c>
      <c r="F3873" t="str">
        <f t="shared" si="120"/>
        <v/>
      </c>
      <c r="G3873" t="str">
        <f t="shared" si="119"/>
        <v/>
      </c>
    </row>
    <row r="3874" spans="1:7">
      <c r="A3874" s="57">
        <f>INDEX('8月'!$A$1:$E$301,ROW()-$B$26+2,1)</f>
        <v>0</v>
      </c>
      <c r="B3874" s="55" t="str">
        <f>INDEX('8月'!$A$1:$E$301,ROW()-$B$26+2,2)&amp;IF(INDEX('8月'!$A$1:$E$301,ROW()-$B$26+2,3)="","","／"&amp;INDEX('8月'!$A$1:$E$301,ROW()-$B$26+2,3))</f>
        <v/>
      </c>
      <c r="C3874" s="57">
        <f>INDEX('8月'!$A$1:$E$301,ROW()-$B$26+2,4)</f>
        <v>0</v>
      </c>
      <c r="D3874" s="64">
        <f>INDEX('8月'!$A$1:$E$301,ROW()-$B$26+2,5)</f>
        <v>0</v>
      </c>
      <c r="E3874" s="65">
        <f>DATE(設定・集計!$B$2,INT(A3874/100),A3874-INT(A3874/100)*100)</f>
        <v>43799</v>
      </c>
      <c r="F3874" t="str">
        <f t="shared" si="120"/>
        <v/>
      </c>
      <c r="G3874" t="str">
        <f t="shared" si="119"/>
        <v/>
      </c>
    </row>
    <row r="3875" spans="1:7">
      <c r="A3875" s="57">
        <f>INDEX('8月'!$A$1:$E$301,ROW()-$B$26+2,1)</f>
        <v>0</v>
      </c>
      <c r="B3875" s="55" t="str">
        <f>INDEX('8月'!$A$1:$E$301,ROW()-$B$26+2,2)&amp;IF(INDEX('8月'!$A$1:$E$301,ROW()-$B$26+2,3)="","","／"&amp;INDEX('8月'!$A$1:$E$301,ROW()-$B$26+2,3))</f>
        <v/>
      </c>
      <c r="C3875" s="57">
        <f>INDEX('8月'!$A$1:$E$301,ROW()-$B$26+2,4)</f>
        <v>0</v>
      </c>
      <c r="D3875" s="64">
        <f>INDEX('8月'!$A$1:$E$301,ROW()-$B$26+2,5)</f>
        <v>0</v>
      </c>
      <c r="E3875" s="65">
        <f>DATE(設定・集計!$B$2,INT(A3875/100),A3875-INT(A3875/100)*100)</f>
        <v>43799</v>
      </c>
      <c r="F3875" t="str">
        <f t="shared" si="120"/>
        <v/>
      </c>
      <c r="G3875" t="str">
        <f t="shared" si="119"/>
        <v/>
      </c>
    </row>
    <row r="3876" spans="1:7">
      <c r="A3876" s="57">
        <f>INDEX('8月'!$A$1:$E$301,ROW()-$B$26+2,1)</f>
        <v>0</v>
      </c>
      <c r="B3876" s="55" t="str">
        <f>INDEX('8月'!$A$1:$E$301,ROW()-$B$26+2,2)&amp;IF(INDEX('8月'!$A$1:$E$301,ROW()-$B$26+2,3)="","","／"&amp;INDEX('8月'!$A$1:$E$301,ROW()-$B$26+2,3))</f>
        <v/>
      </c>
      <c r="C3876" s="57">
        <f>INDEX('8月'!$A$1:$E$301,ROW()-$B$26+2,4)</f>
        <v>0</v>
      </c>
      <c r="D3876" s="64">
        <f>INDEX('8月'!$A$1:$E$301,ROW()-$B$26+2,5)</f>
        <v>0</v>
      </c>
      <c r="E3876" s="65">
        <f>DATE(設定・集計!$B$2,INT(A3876/100),A3876-INT(A3876/100)*100)</f>
        <v>43799</v>
      </c>
      <c r="F3876" t="str">
        <f t="shared" si="120"/>
        <v/>
      </c>
      <c r="G3876" t="str">
        <f t="shared" si="119"/>
        <v/>
      </c>
    </row>
    <row r="3877" spans="1:7">
      <c r="A3877" s="57">
        <f>INDEX('8月'!$A$1:$E$301,ROW()-$B$26+2,1)</f>
        <v>0</v>
      </c>
      <c r="B3877" s="55" t="str">
        <f>INDEX('8月'!$A$1:$E$301,ROW()-$B$26+2,2)&amp;IF(INDEX('8月'!$A$1:$E$301,ROW()-$B$26+2,3)="","","／"&amp;INDEX('8月'!$A$1:$E$301,ROW()-$B$26+2,3))</f>
        <v/>
      </c>
      <c r="C3877" s="57">
        <f>INDEX('8月'!$A$1:$E$301,ROW()-$B$26+2,4)</f>
        <v>0</v>
      </c>
      <c r="D3877" s="64">
        <f>INDEX('8月'!$A$1:$E$301,ROW()-$B$26+2,5)</f>
        <v>0</v>
      </c>
      <c r="E3877" s="65">
        <f>DATE(設定・集計!$B$2,INT(A3877/100),A3877-INT(A3877/100)*100)</f>
        <v>43799</v>
      </c>
      <c r="F3877" t="str">
        <f t="shared" si="120"/>
        <v/>
      </c>
      <c r="G3877" t="str">
        <f t="shared" si="119"/>
        <v/>
      </c>
    </row>
    <row r="3878" spans="1:7">
      <c r="A3878" s="57">
        <f>INDEX('8月'!$A$1:$E$301,ROW()-$B$26+2,1)</f>
        <v>0</v>
      </c>
      <c r="B3878" s="55" t="str">
        <f>INDEX('8月'!$A$1:$E$301,ROW()-$B$26+2,2)&amp;IF(INDEX('8月'!$A$1:$E$301,ROW()-$B$26+2,3)="","","／"&amp;INDEX('8月'!$A$1:$E$301,ROW()-$B$26+2,3))</f>
        <v/>
      </c>
      <c r="C3878" s="57">
        <f>INDEX('8月'!$A$1:$E$301,ROW()-$B$26+2,4)</f>
        <v>0</v>
      </c>
      <c r="D3878" s="64">
        <f>INDEX('8月'!$A$1:$E$301,ROW()-$B$26+2,5)</f>
        <v>0</v>
      </c>
      <c r="E3878" s="65">
        <f>DATE(設定・集計!$B$2,INT(A3878/100),A3878-INT(A3878/100)*100)</f>
        <v>43799</v>
      </c>
      <c r="F3878" t="str">
        <f t="shared" si="120"/>
        <v/>
      </c>
      <c r="G3878" t="str">
        <f t="shared" si="119"/>
        <v/>
      </c>
    </row>
    <row r="3879" spans="1:7">
      <c r="A3879" s="57">
        <f>INDEX('8月'!$A$1:$E$301,ROW()-$B$26+2,1)</f>
        <v>0</v>
      </c>
      <c r="B3879" s="55" t="str">
        <f>INDEX('8月'!$A$1:$E$301,ROW()-$B$26+2,2)&amp;IF(INDEX('8月'!$A$1:$E$301,ROW()-$B$26+2,3)="","","／"&amp;INDEX('8月'!$A$1:$E$301,ROW()-$B$26+2,3))</f>
        <v/>
      </c>
      <c r="C3879" s="57">
        <f>INDEX('8月'!$A$1:$E$301,ROW()-$B$26+2,4)</f>
        <v>0</v>
      </c>
      <c r="D3879" s="64">
        <f>INDEX('8月'!$A$1:$E$301,ROW()-$B$26+2,5)</f>
        <v>0</v>
      </c>
      <c r="E3879" s="65">
        <f>DATE(設定・集計!$B$2,INT(A3879/100),A3879-INT(A3879/100)*100)</f>
        <v>43799</v>
      </c>
      <c r="F3879" t="str">
        <f t="shared" si="120"/>
        <v/>
      </c>
      <c r="G3879" t="str">
        <f t="shared" si="119"/>
        <v/>
      </c>
    </row>
    <row r="3880" spans="1:7">
      <c r="A3880" s="57">
        <f>INDEX('8月'!$A$1:$E$301,ROW()-$B$26+2,1)</f>
        <v>0</v>
      </c>
      <c r="B3880" s="55" t="str">
        <f>INDEX('8月'!$A$1:$E$301,ROW()-$B$26+2,2)&amp;IF(INDEX('8月'!$A$1:$E$301,ROW()-$B$26+2,3)="","","／"&amp;INDEX('8月'!$A$1:$E$301,ROW()-$B$26+2,3))</f>
        <v/>
      </c>
      <c r="C3880" s="57">
        <f>INDEX('8月'!$A$1:$E$301,ROW()-$B$26+2,4)</f>
        <v>0</v>
      </c>
      <c r="D3880" s="64">
        <f>INDEX('8月'!$A$1:$E$301,ROW()-$B$26+2,5)</f>
        <v>0</v>
      </c>
      <c r="E3880" s="65">
        <f>DATE(設定・集計!$B$2,INT(A3880/100),A3880-INT(A3880/100)*100)</f>
        <v>43799</v>
      </c>
      <c r="F3880" t="str">
        <f t="shared" si="120"/>
        <v/>
      </c>
      <c r="G3880" t="str">
        <f t="shared" si="119"/>
        <v/>
      </c>
    </row>
    <row r="3881" spans="1:7">
      <c r="A3881" s="57">
        <f>INDEX('8月'!$A$1:$E$301,ROW()-$B$26+2,1)</f>
        <v>0</v>
      </c>
      <c r="B3881" s="55" t="str">
        <f>INDEX('8月'!$A$1:$E$301,ROW()-$B$26+2,2)&amp;IF(INDEX('8月'!$A$1:$E$301,ROW()-$B$26+2,3)="","","／"&amp;INDEX('8月'!$A$1:$E$301,ROW()-$B$26+2,3))</f>
        <v/>
      </c>
      <c r="C3881" s="57">
        <f>INDEX('8月'!$A$1:$E$301,ROW()-$B$26+2,4)</f>
        <v>0</v>
      </c>
      <c r="D3881" s="64">
        <f>INDEX('8月'!$A$1:$E$301,ROW()-$B$26+2,5)</f>
        <v>0</v>
      </c>
      <c r="E3881" s="65">
        <f>DATE(設定・集計!$B$2,INT(A3881/100),A3881-INT(A3881/100)*100)</f>
        <v>43799</v>
      </c>
      <c r="F3881" t="str">
        <f t="shared" si="120"/>
        <v/>
      </c>
      <c r="G3881" t="str">
        <f t="shared" si="119"/>
        <v/>
      </c>
    </row>
    <row r="3882" spans="1:7">
      <c r="A3882" s="57">
        <f>INDEX('8月'!$A$1:$E$301,ROW()-$B$26+2,1)</f>
        <v>0</v>
      </c>
      <c r="B3882" s="55" t="str">
        <f>INDEX('8月'!$A$1:$E$301,ROW()-$B$26+2,2)&amp;IF(INDEX('8月'!$A$1:$E$301,ROW()-$B$26+2,3)="","","／"&amp;INDEX('8月'!$A$1:$E$301,ROW()-$B$26+2,3))</f>
        <v/>
      </c>
      <c r="C3882" s="57">
        <f>INDEX('8月'!$A$1:$E$301,ROW()-$B$26+2,4)</f>
        <v>0</v>
      </c>
      <c r="D3882" s="64">
        <f>INDEX('8月'!$A$1:$E$301,ROW()-$B$26+2,5)</f>
        <v>0</v>
      </c>
      <c r="E3882" s="65">
        <f>DATE(設定・集計!$B$2,INT(A3882/100),A3882-INT(A3882/100)*100)</f>
        <v>43799</v>
      </c>
      <c r="F3882" t="str">
        <f t="shared" si="120"/>
        <v/>
      </c>
      <c r="G3882" t="str">
        <f t="shared" si="119"/>
        <v/>
      </c>
    </row>
    <row r="3883" spans="1:7">
      <c r="A3883" s="57">
        <f>INDEX('8月'!$A$1:$E$301,ROW()-$B$26+2,1)</f>
        <v>0</v>
      </c>
      <c r="B3883" s="55" t="str">
        <f>INDEX('8月'!$A$1:$E$301,ROW()-$B$26+2,2)&amp;IF(INDEX('8月'!$A$1:$E$301,ROW()-$B$26+2,3)="","","／"&amp;INDEX('8月'!$A$1:$E$301,ROW()-$B$26+2,3))</f>
        <v/>
      </c>
      <c r="C3883" s="57">
        <f>INDEX('8月'!$A$1:$E$301,ROW()-$B$26+2,4)</f>
        <v>0</v>
      </c>
      <c r="D3883" s="64">
        <f>INDEX('8月'!$A$1:$E$301,ROW()-$B$26+2,5)</f>
        <v>0</v>
      </c>
      <c r="E3883" s="65">
        <f>DATE(設定・集計!$B$2,INT(A3883/100),A3883-INT(A3883/100)*100)</f>
        <v>43799</v>
      </c>
      <c r="F3883" t="str">
        <f t="shared" si="120"/>
        <v/>
      </c>
      <c r="G3883" t="str">
        <f t="shared" si="119"/>
        <v/>
      </c>
    </row>
    <row r="3884" spans="1:7">
      <c r="A3884" s="57">
        <f>INDEX('8月'!$A$1:$E$301,ROW()-$B$26+2,1)</f>
        <v>0</v>
      </c>
      <c r="B3884" s="55" t="str">
        <f>INDEX('8月'!$A$1:$E$301,ROW()-$B$26+2,2)&amp;IF(INDEX('8月'!$A$1:$E$301,ROW()-$B$26+2,3)="","","／"&amp;INDEX('8月'!$A$1:$E$301,ROW()-$B$26+2,3))</f>
        <v/>
      </c>
      <c r="C3884" s="57">
        <f>INDEX('8月'!$A$1:$E$301,ROW()-$B$26+2,4)</f>
        <v>0</v>
      </c>
      <c r="D3884" s="64">
        <f>INDEX('8月'!$A$1:$E$301,ROW()-$B$26+2,5)</f>
        <v>0</v>
      </c>
      <c r="E3884" s="65">
        <f>DATE(設定・集計!$B$2,INT(A3884/100),A3884-INT(A3884/100)*100)</f>
        <v>43799</v>
      </c>
      <c r="F3884" t="str">
        <f t="shared" si="120"/>
        <v/>
      </c>
      <c r="G3884" t="str">
        <f t="shared" si="119"/>
        <v/>
      </c>
    </row>
    <row r="3885" spans="1:7">
      <c r="A3885" s="57">
        <f>INDEX('8月'!$A$1:$E$301,ROW()-$B$26+2,1)</f>
        <v>0</v>
      </c>
      <c r="B3885" s="55" t="str">
        <f>INDEX('8月'!$A$1:$E$301,ROW()-$B$26+2,2)&amp;IF(INDEX('8月'!$A$1:$E$301,ROW()-$B$26+2,3)="","","／"&amp;INDEX('8月'!$A$1:$E$301,ROW()-$B$26+2,3))</f>
        <v/>
      </c>
      <c r="C3885" s="57">
        <f>INDEX('8月'!$A$1:$E$301,ROW()-$B$26+2,4)</f>
        <v>0</v>
      </c>
      <c r="D3885" s="64">
        <f>INDEX('8月'!$A$1:$E$301,ROW()-$B$26+2,5)</f>
        <v>0</v>
      </c>
      <c r="E3885" s="65">
        <f>DATE(設定・集計!$B$2,INT(A3885/100),A3885-INT(A3885/100)*100)</f>
        <v>43799</v>
      </c>
      <c r="F3885" t="str">
        <f t="shared" si="120"/>
        <v/>
      </c>
      <c r="G3885" t="str">
        <f t="shared" si="119"/>
        <v/>
      </c>
    </row>
    <row r="3886" spans="1:7">
      <c r="A3886" s="57">
        <f>INDEX('8月'!$A$1:$E$301,ROW()-$B$26+2,1)</f>
        <v>0</v>
      </c>
      <c r="B3886" s="55" t="str">
        <f>INDEX('8月'!$A$1:$E$301,ROW()-$B$26+2,2)&amp;IF(INDEX('8月'!$A$1:$E$301,ROW()-$B$26+2,3)="","","／"&amp;INDEX('8月'!$A$1:$E$301,ROW()-$B$26+2,3))</f>
        <v/>
      </c>
      <c r="C3886" s="57">
        <f>INDEX('8月'!$A$1:$E$301,ROW()-$B$26+2,4)</f>
        <v>0</v>
      </c>
      <c r="D3886" s="64">
        <f>INDEX('8月'!$A$1:$E$301,ROW()-$B$26+2,5)</f>
        <v>0</v>
      </c>
      <c r="E3886" s="65">
        <f>DATE(設定・集計!$B$2,INT(A3886/100),A3886-INT(A3886/100)*100)</f>
        <v>43799</v>
      </c>
      <c r="F3886" t="str">
        <f t="shared" si="120"/>
        <v/>
      </c>
      <c r="G3886" t="str">
        <f t="shared" si="119"/>
        <v/>
      </c>
    </row>
    <row r="3887" spans="1:7">
      <c r="A3887" s="57">
        <f>INDEX('8月'!$A$1:$E$301,ROW()-$B$26+2,1)</f>
        <v>0</v>
      </c>
      <c r="B3887" s="55" t="str">
        <f>INDEX('8月'!$A$1:$E$301,ROW()-$B$26+2,2)&amp;IF(INDEX('8月'!$A$1:$E$301,ROW()-$B$26+2,3)="","","／"&amp;INDEX('8月'!$A$1:$E$301,ROW()-$B$26+2,3))</f>
        <v/>
      </c>
      <c r="C3887" s="57">
        <f>INDEX('8月'!$A$1:$E$301,ROW()-$B$26+2,4)</f>
        <v>0</v>
      </c>
      <c r="D3887" s="64">
        <f>INDEX('8月'!$A$1:$E$301,ROW()-$B$26+2,5)</f>
        <v>0</v>
      </c>
      <c r="E3887" s="65">
        <f>DATE(設定・集計!$B$2,INT(A3887/100),A3887-INT(A3887/100)*100)</f>
        <v>43799</v>
      </c>
      <c r="F3887" t="str">
        <f t="shared" si="120"/>
        <v/>
      </c>
      <c r="G3887" t="str">
        <f t="shared" ref="G3887:G3950" si="121">IF(F3887="","",RANK(F3887,$F$46:$F$6000,1))</f>
        <v/>
      </c>
    </row>
    <row r="3888" spans="1:7">
      <c r="A3888" s="57">
        <f>INDEX('8月'!$A$1:$E$301,ROW()-$B$26+2,1)</f>
        <v>0</v>
      </c>
      <c r="B3888" s="55" t="str">
        <f>INDEX('8月'!$A$1:$E$301,ROW()-$B$26+2,2)&amp;IF(INDEX('8月'!$A$1:$E$301,ROW()-$B$26+2,3)="","","／"&amp;INDEX('8月'!$A$1:$E$301,ROW()-$B$26+2,3))</f>
        <v/>
      </c>
      <c r="C3888" s="57">
        <f>INDEX('8月'!$A$1:$E$301,ROW()-$B$26+2,4)</f>
        <v>0</v>
      </c>
      <c r="D3888" s="64">
        <f>INDEX('8月'!$A$1:$E$301,ROW()-$B$26+2,5)</f>
        <v>0</v>
      </c>
      <c r="E3888" s="65">
        <f>DATE(設定・集計!$B$2,INT(A3888/100),A3888-INT(A3888/100)*100)</f>
        <v>43799</v>
      </c>
      <c r="F3888" t="str">
        <f t="shared" si="120"/>
        <v/>
      </c>
      <c r="G3888" t="str">
        <f t="shared" si="121"/>
        <v/>
      </c>
    </row>
    <row r="3889" spans="1:7">
      <c r="A3889" s="57">
        <f>INDEX('8月'!$A$1:$E$301,ROW()-$B$26+2,1)</f>
        <v>0</v>
      </c>
      <c r="B3889" s="55" t="str">
        <f>INDEX('8月'!$A$1:$E$301,ROW()-$B$26+2,2)&amp;IF(INDEX('8月'!$A$1:$E$301,ROW()-$B$26+2,3)="","","／"&amp;INDEX('8月'!$A$1:$E$301,ROW()-$B$26+2,3))</f>
        <v/>
      </c>
      <c r="C3889" s="57">
        <f>INDEX('8月'!$A$1:$E$301,ROW()-$B$26+2,4)</f>
        <v>0</v>
      </c>
      <c r="D3889" s="64">
        <f>INDEX('8月'!$A$1:$E$301,ROW()-$B$26+2,5)</f>
        <v>0</v>
      </c>
      <c r="E3889" s="65">
        <f>DATE(設定・集計!$B$2,INT(A3889/100),A3889-INT(A3889/100)*100)</f>
        <v>43799</v>
      </c>
      <c r="F3889" t="str">
        <f t="shared" si="120"/>
        <v/>
      </c>
      <c r="G3889" t="str">
        <f t="shared" si="121"/>
        <v/>
      </c>
    </row>
    <row r="3890" spans="1:7">
      <c r="A3890" s="57">
        <f>INDEX('8月'!$A$1:$E$301,ROW()-$B$26+2,1)</f>
        <v>0</v>
      </c>
      <c r="B3890" s="55" t="str">
        <f>INDEX('8月'!$A$1:$E$301,ROW()-$B$26+2,2)&amp;IF(INDEX('8月'!$A$1:$E$301,ROW()-$B$26+2,3)="","","／"&amp;INDEX('8月'!$A$1:$E$301,ROW()-$B$26+2,3))</f>
        <v/>
      </c>
      <c r="C3890" s="57">
        <f>INDEX('8月'!$A$1:$E$301,ROW()-$B$26+2,4)</f>
        <v>0</v>
      </c>
      <c r="D3890" s="64">
        <f>INDEX('8月'!$A$1:$E$301,ROW()-$B$26+2,5)</f>
        <v>0</v>
      </c>
      <c r="E3890" s="65">
        <f>DATE(設定・集計!$B$2,INT(A3890/100),A3890-INT(A3890/100)*100)</f>
        <v>43799</v>
      </c>
      <c r="F3890" t="str">
        <f t="shared" si="120"/>
        <v/>
      </c>
      <c r="G3890" t="str">
        <f t="shared" si="121"/>
        <v/>
      </c>
    </row>
    <row r="3891" spans="1:7">
      <c r="A3891" s="57">
        <f>INDEX('8月'!$A$1:$E$301,ROW()-$B$26+2,1)</f>
        <v>0</v>
      </c>
      <c r="B3891" s="55" t="str">
        <f>INDEX('8月'!$A$1:$E$301,ROW()-$B$26+2,2)&amp;IF(INDEX('8月'!$A$1:$E$301,ROW()-$B$26+2,3)="","","／"&amp;INDEX('8月'!$A$1:$E$301,ROW()-$B$26+2,3))</f>
        <v/>
      </c>
      <c r="C3891" s="57">
        <f>INDEX('8月'!$A$1:$E$301,ROW()-$B$26+2,4)</f>
        <v>0</v>
      </c>
      <c r="D3891" s="64">
        <f>INDEX('8月'!$A$1:$E$301,ROW()-$B$26+2,5)</f>
        <v>0</v>
      </c>
      <c r="E3891" s="65">
        <f>DATE(設定・集計!$B$2,INT(A3891/100),A3891-INT(A3891/100)*100)</f>
        <v>43799</v>
      </c>
      <c r="F3891" t="str">
        <f t="shared" si="120"/>
        <v/>
      </c>
      <c r="G3891" t="str">
        <f t="shared" si="121"/>
        <v/>
      </c>
    </row>
    <row r="3892" spans="1:7">
      <c r="A3892" s="57">
        <f>INDEX('8月'!$A$1:$E$301,ROW()-$B$26+2,1)</f>
        <v>0</v>
      </c>
      <c r="B3892" s="55" t="str">
        <f>INDEX('8月'!$A$1:$E$301,ROW()-$B$26+2,2)&amp;IF(INDEX('8月'!$A$1:$E$301,ROW()-$B$26+2,3)="","","／"&amp;INDEX('8月'!$A$1:$E$301,ROW()-$B$26+2,3))</f>
        <v/>
      </c>
      <c r="C3892" s="57">
        <f>INDEX('8月'!$A$1:$E$301,ROW()-$B$26+2,4)</f>
        <v>0</v>
      </c>
      <c r="D3892" s="64">
        <f>INDEX('8月'!$A$1:$E$301,ROW()-$B$26+2,5)</f>
        <v>0</v>
      </c>
      <c r="E3892" s="65">
        <f>DATE(設定・集計!$B$2,INT(A3892/100),A3892-INT(A3892/100)*100)</f>
        <v>43799</v>
      </c>
      <c r="F3892" t="str">
        <f t="shared" si="120"/>
        <v/>
      </c>
      <c r="G3892" t="str">
        <f t="shared" si="121"/>
        <v/>
      </c>
    </row>
    <row r="3893" spans="1:7">
      <c r="A3893" s="57">
        <f>INDEX('8月'!$A$1:$E$301,ROW()-$B$26+2,1)</f>
        <v>0</v>
      </c>
      <c r="B3893" s="55" t="str">
        <f>INDEX('8月'!$A$1:$E$301,ROW()-$B$26+2,2)&amp;IF(INDEX('8月'!$A$1:$E$301,ROW()-$B$26+2,3)="","","／"&amp;INDEX('8月'!$A$1:$E$301,ROW()-$B$26+2,3))</f>
        <v/>
      </c>
      <c r="C3893" s="57">
        <f>INDEX('8月'!$A$1:$E$301,ROW()-$B$26+2,4)</f>
        <v>0</v>
      </c>
      <c r="D3893" s="64">
        <f>INDEX('8月'!$A$1:$E$301,ROW()-$B$26+2,5)</f>
        <v>0</v>
      </c>
      <c r="E3893" s="65">
        <f>DATE(設定・集計!$B$2,INT(A3893/100),A3893-INT(A3893/100)*100)</f>
        <v>43799</v>
      </c>
      <c r="F3893" t="str">
        <f t="shared" si="120"/>
        <v/>
      </c>
      <c r="G3893" t="str">
        <f t="shared" si="121"/>
        <v/>
      </c>
    </row>
    <row r="3894" spans="1:7">
      <c r="A3894" s="57">
        <f>INDEX('8月'!$A$1:$E$301,ROW()-$B$26+2,1)</f>
        <v>0</v>
      </c>
      <c r="B3894" s="55" t="str">
        <f>INDEX('8月'!$A$1:$E$301,ROW()-$B$26+2,2)&amp;IF(INDEX('8月'!$A$1:$E$301,ROW()-$B$26+2,3)="","","／"&amp;INDEX('8月'!$A$1:$E$301,ROW()-$B$26+2,3))</f>
        <v/>
      </c>
      <c r="C3894" s="57">
        <f>INDEX('8月'!$A$1:$E$301,ROW()-$B$26+2,4)</f>
        <v>0</v>
      </c>
      <c r="D3894" s="64">
        <f>INDEX('8月'!$A$1:$E$301,ROW()-$B$26+2,5)</f>
        <v>0</v>
      </c>
      <c r="E3894" s="65">
        <f>DATE(設定・集計!$B$2,INT(A3894/100),A3894-INT(A3894/100)*100)</f>
        <v>43799</v>
      </c>
      <c r="F3894" t="str">
        <f t="shared" si="120"/>
        <v/>
      </c>
      <c r="G3894" t="str">
        <f t="shared" si="121"/>
        <v/>
      </c>
    </row>
    <row r="3895" spans="1:7">
      <c r="A3895" s="57">
        <f>INDEX('8月'!$A$1:$E$301,ROW()-$B$26+2,1)</f>
        <v>0</v>
      </c>
      <c r="B3895" s="55" t="str">
        <f>INDEX('8月'!$A$1:$E$301,ROW()-$B$26+2,2)&amp;IF(INDEX('8月'!$A$1:$E$301,ROW()-$B$26+2,3)="","","／"&amp;INDEX('8月'!$A$1:$E$301,ROW()-$B$26+2,3))</f>
        <v/>
      </c>
      <c r="C3895" s="57">
        <f>INDEX('8月'!$A$1:$E$301,ROW()-$B$26+2,4)</f>
        <v>0</v>
      </c>
      <c r="D3895" s="64">
        <f>INDEX('8月'!$A$1:$E$301,ROW()-$B$26+2,5)</f>
        <v>0</v>
      </c>
      <c r="E3895" s="65">
        <f>DATE(設定・集計!$B$2,INT(A3895/100),A3895-INT(A3895/100)*100)</f>
        <v>43799</v>
      </c>
      <c r="F3895" t="str">
        <f t="shared" si="120"/>
        <v/>
      </c>
      <c r="G3895" t="str">
        <f t="shared" si="121"/>
        <v/>
      </c>
    </row>
    <row r="3896" spans="1:7">
      <c r="A3896" s="57">
        <f>INDEX('8月'!$A$1:$E$301,ROW()-$B$26+2,1)</f>
        <v>0</v>
      </c>
      <c r="B3896" s="55" t="str">
        <f>INDEX('8月'!$A$1:$E$301,ROW()-$B$26+2,2)&amp;IF(INDEX('8月'!$A$1:$E$301,ROW()-$B$26+2,3)="","","／"&amp;INDEX('8月'!$A$1:$E$301,ROW()-$B$26+2,3))</f>
        <v/>
      </c>
      <c r="C3896" s="57">
        <f>INDEX('8月'!$A$1:$E$301,ROW()-$B$26+2,4)</f>
        <v>0</v>
      </c>
      <c r="D3896" s="64">
        <f>INDEX('8月'!$A$1:$E$301,ROW()-$B$26+2,5)</f>
        <v>0</v>
      </c>
      <c r="E3896" s="65">
        <f>DATE(設定・集計!$B$2,INT(A3896/100),A3896-INT(A3896/100)*100)</f>
        <v>43799</v>
      </c>
      <c r="F3896" t="str">
        <f t="shared" si="120"/>
        <v/>
      </c>
      <c r="G3896" t="str">
        <f t="shared" si="121"/>
        <v/>
      </c>
    </row>
    <row r="3897" spans="1:7">
      <c r="A3897" s="57">
        <f>INDEX('8月'!$A$1:$E$301,ROW()-$B$26+2,1)</f>
        <v>0</v>
      </c>
      <c r="B3897" s="55" t="str">
        <f>INDEX('8月'!$A$1:$E$301,ROW()-$B$26+2,2)&amp;IF(INDEX('8月'!$A$1:$E$301,ROW()-$B$26+2,3)="","","／"&amp;INDEX('8月'!$A$1:$E$301,ROW()-$B$26+2,3))</f>
        <v/>
      </c>
      <c r="C3897" s="57">
        <f>INDEX('8月'!$A$1:$E$301,ROW()-$B$26+2,4)</f>
        <v>0</v>
      </c>
      <c r="D3897" s="64">
        <f>INDEX('8月'!$A$1:$E$301,ROW()-$B$26+2,5)</f>
        <v>0</v>
      </c>
      <c r="E3897" s="65">
        <f>DATE(設定・集計!$B$2,INT(A3897/100),A3897-INT(A3897/100)*100)</f>
        <v>43799</v>
      </c>
      <c r="F3897" t="str">
        <f t="shared" si="120"/>
        <v/>
      </c>
      <c r="G3897" t="str">
        <f t="shared" si="121"/>
        <v/>
      </c>
    </row>
    <row r="3898" spans="1:7">
      <c r="A3898" s="57">
        <f>INDEX('8月'!$A$1:$E$301,ROW()-$B$26+2,1)</f>
        <v>0</v>
      </c>
      <c r="B3898" s="55" t="str">
        <f>INDEX('8月'!$A$1:$E$301,ROW()-$B$26+2,2)&amp;IF(INDEX('8月'!$A$1:$E$301,ROW()-$B$26+2,3)="","","／"&amp;INDEX('8月'!$A$1:$E$301,ROW()-$B$26+2,3))</f>
        <v/>
      </c>
      <c r="C3898" s="57">
        <f>INDEX('8月'!$A$1:$E$301,ROW()-$B$26+2,4)</f>
        <v>0</v>
      </c>
      <c r="D3898" s="64">
        <f>INDEX('8月'!$A$1:$E$301,ROW()-$B$26+2,5)</f>
        <v>0</v>
      </c>
      <c r="E3898" s="65">
        <f>DATE(設定・集計!$B$2,INT(A3898/100),A3898-INT(A3898/100)*100)</f>
        <v>43799</v>
      </c>
      <c r="F3898" t="str">
        <f t="shared" si="120"/>
        <v/>
      </c>
      <c r="G3898" t="str">
        <f t="shared" si="121"/>
        <v/>
      </c>
    </row>
    <row r="3899" spans="1:7">
      <c r="A3899" s="57">
        <f>INDEX('8月'!$A$1:$E$301,ROW()-$B$26+2,1)</f>
        <v>0</v>
      </c>
      <c r="B3899" s="55" t="str">
        <f>INDEX('8月'!$A$1:$E$301,ROW()-$B$26+2,2)&amp;IF(INDEX('8月'!$A$1:$E$301,ROW()-$B$26+2,3)="","","／"&amp;INDEX('8月'!$A$1:$E$301,ROW()-$B$26+2,3))</f>
        <v/>
      </c>
      <c r="C3899" s="57">
        <f>INDEX('8月'!$A$1:$E$301,ROW()-$B$26+2,4)</f>
        <v>0</v>
      </c>
      <c r="D3899" s="64">
        <f>INDEX('8月'!$A$1:$E$301,ROW()-$B$26+2,5)</f>
        <v>0</v>
      </c>
      <c r="E3899" s="65">
        <f>DATE(設定・集計!$B$2,INT(A3899/100),A3899-INT(A3899/100)*100)</f>
        <v>43799</v>
      </c>
      <c r="F3899" t="str">
        <f t="shared" ref="F3899:F3962" si="122">IF(A3899=0,"",A3899*10000+ROW())</f>
        <v/>
      </c>
      <c r="G3899" t="str">
        <f t="shared" si="121"/>
        <v/>
      </c>
    </row>
    <row r="3900" spans="1:7">
      <c r="A3900" s="57">
        <f>INDEX('8月'!$A$1:$E$301,ROW()-$B$26+2,1)</f>
        <v>0</v>
      </c>
      <c r="B3900" s="55" t="str">
        <f>INDEX('8月'!$A$1:$E$301,ROW()-$B$26+2,2)&amp;IF(INDEX('8月'!$A$1:$E$301,ROW()-$B$26+2,3)="","","／"&amp;INDEX('8月'!$A$1:$E$301,ROW()-$B$26+2,3))</f>
        <v/>
      </c>
      <c r="C3900" s="57">
        <f>INDEX('8月'!$A$1:$E$301,ROW()-$B$26+2,4)</f>
        <v>0</v>
      </c>
      <c r="D3900" s="64">
        <f>INDEX('8月'!$A$1:$E$301,ROW()-$B$26+2,5)</f>
        <v>0</v>
      </c>
      <c r="E3900" s="65">
        <f>DATE(設定・集計!$B$2,INT(A3900/100),A3900-INT(A3900/100)*100)</f>
        <v>43799</v>
      </c>
      <c r="F3900" t="str">
        <f t="shared" si="122"/>
        <v/>
      </c>
      <c r="G3900" t="str">
        <f t="shared" si="121"/>
        <v/>
      </c>
    </row>
    <row r="3901" spans="1:7">
      <c r="A3901" s="57">
        <f>INDEX('8月'!$A$1:$E$301,ROW()-$B$26+2,1)</f>
        <v>0</v>
      </c>
      <c r="B3901" s="55" t="str">
        <f>INDEX('8月'!$A$1:$E$301,ROW()-$B$26+2,2)&amp;IF(INDEX('8月'!$A$1:$E$301,ROW()-$B$26+2,3)="","","／"&amp;INDEX('8月'!$A$1:$E$301,ROW()-$B$26+2,3))</f>
        <v/>
      </c>
      <c r="C3901" s="57">
        <f>INDEX('8月'!$A$1:$E$301,ROW()-$B$26+2,4)</f>
        <v>0</v>
      </c>
      <c r="D3901" s="64">
        <f>INDEX('8月'!$A$1:$E$301,ROW()-$B$26+2,5)</f>
        <v>0</v>
      </c>
      <c r="E3901" s="65">
        <f>DATE(設定・集計!$B$2,INT(A3901/100),A3901-INT(A3901/100)*100)</f>
        <v>43799</v>
      </c>
      <c r="F3901" t="str">
        <f t="shared" si="122"/>
        <v/>
      </c>
      <c r="G3901" t="str">
        <f t="shared" si="121"/>
        <v/>
      </c>
    </row>
    <row r="3902" spans="1:7">
      <c r="A3902" s="57">
        <f>INDEX('8月'!$A$1:$E$301,ROW()-$B$26+2,1)</f>
        <v>0</v>
      </c>
      <c r="B3902" s="55" t="str">
        <f>INDEX('8月'!$A$1:$E$301,ROW()-$B$26+2,2)&amp;IF(INDEX('8月'!$A$1:$E$301,ROW()-$B$26+2,3)="","","／"&amp;INDEX('8月'!$A$1:$E$301,ROW()-$B$26+2,3))</f>
        <v/>
      </c>
      <c r="C3902" s="57">
        <f>INDEX('8月'!$A$1:$E$301,ROW()-$B$26+2,4)</f>
        <v>0</v>
      </c>
      <c r="D3902" s="64">
        <f>INDEX('8月'!$A$1:$E$301,ROW()-$B$26+2,5)</f>
        <v>0</v>
      </c>
      <c r="E3902" s="65">
        <f>DATE(設定・集計!$B$2,INT(A3902/100),A3902-INT(A3902/100)*100)</f>
        <v>43799</v>
      </c>
      <c r="F3902" t="str">
        <f t="shared" si="122"/>
        <v/>
      </c>
      <c r="G3902" t="str">
        <f t="shared" si="121"/>
        <v/>
      </c>
    </row>
    <row r="3903" spans="1:7">
      <c r="A3903" s="57">
        <f>INDEX('8月'!$A$1:$E$301,ROW()-$B$26+2,1)</f>
        <v>0</v>
      </c>
      <c r="B3903" s="55" t="str">
        <f>INDEX('8月'!$A$1:$E$301,ROW()-$B$26+2,2)&amp;IF(INDEX('8月'!$A$1:$E$301,ROW()-$B$26+2,3)="","","／"&amp;INDEX('8月'!$A$1:$E$301,ROW()-$B$26+2,3))</f>
        <v/>
      </c>
      <c r="C3903" s="57">
        <f>INDEX('8月'!$A$1:$E$301,ROW()-$B$26+2,4)</f>
        <v>0</v>
      </c>
      <c r="D3903" s="64">
        <f>INDEX('8月'!$A$1:$E$301,ROW()-$B$26+2,5)</f>
        <v>0</v>
      </c>
      <c r="E3903" s="65">
        <f>DATE(設定・集計!$B$2,INT(A3903/100),A3903-INT(A3903/100)*100)</f>
        <v>43799</v>
      </c>
      <c r="F3903" t="str">
        <f t="shared" si="122"/>
        <v/>
      </c>
      <c r="G3903" t="str">
        <f t="shared" si="121"/>
        <v/>
      </c>
    </row>
    <row r="3904" spans="1:7">
      <c r="A3904" s="57">
        <f>INDEX('8月'!$A$1:$E$301,ROW()-$B$26+2,1)</f>
        <v>0</v>
      </c>
      <c r="B3904" s="55" t="str">
        <f>INDEX('8月'!$A$1:$E$301,ROW()-$B$26+2,2)&amp;IF(INDEX('8月'!$A$1:$E$301,ROW()-$B$26+2,3)="","","／"&amp;INDEX('8月'!$A$1:$E$301,ROW()-$B$26+2,3))</f>
        <v/>
      </c>
      <c r="C3904" s="57">
        <f>INDEX('8月'!$A$1:$E$301,ROW()-$B$26+2,4)</f>
        <v>0</v>
      </c>
      <c r="D3904" s="64">
        <f>INDEX('8月'!$A$1:$E$301,ROW()-$B$26+2,5)</f>
        <v>0</v>
      </c>
      <c r="E3904" s="65">
        <f>DATE(設定・集計!$B$2,INT(A3904/100),A3904-INT(A3904/100)*100)</f>
        <v>43799</v>
      </c>
      <c r="F3904" t="str">
        <f t="shared" si="122"/>
        <v/>
      </c>
      <c r="G3904" t="str">
        <f t="shared" si="121"/>
        <v/>
      </c>
    </row>
    <row r="3905" spans="1:7">
      <c r="A3905" s="57">
        <f>INDEX('8月'!$A$1:$E$301,ROW()-$B$26+2,1)</f>
        <v>0</v>
      </c>
      <c r="B3905" s="55" t="str">
        <f>INDEX('8月'!$A$1:$E$301,ROW()-$B$26+2,2)&amp;IF(INDEX('8月'!$A$1:$E$301,ROW()-$B$26+2,3)="","","／"&amp;INDEX('8月'!$A$1:$E$301,ROW()-$B$26+2,3))</f>
        <v/>
      </c>
      <c r="C3905" s="57">
        <f>INDEX('8月'!$A$1:$E$301,ROW()-$B$26+2,4)</f>
        <v>0</v>
      </c>
      <c r="D3905" s="64">
        <f>INDEX('8月'!$A$1:$E$301,ROW()-$B$26+2,5)</f>
        <v>0</v>
      </c>
      <c r="E3905" s="65">
        <f>DATE(設定・集計!$B$2,INT(A3905/100),A3905-INT(A3905/100)*100)</f>
        <v>43799</v>
      </c>
      <c r="F3905" t="str">
        <f t="shared" si="122"/>
        <v/>
      </c>
      <c r="G3905" t="str">
        <f t="shared" si="121"/>
        <v/>
      </c>
    </row>
    <row r="3906" spans="1:7">
      <c r="A3906" s="57">
        <f>INDEX('8月'!$A$1:$E$301,ROW()-$B$26+2,1)</f>
        <v>0</v>
      </c>
      <c r="B3906" s="55" t="str">
        <f>INDEX('8月'!$A$1:$E$301,ROW()-$B$26+2,2)&amp;IF(INDEX('8月'!$A$1:$E$301,ROW()-$B$26+2,3)="","","／"&amp;INDEX('8月'!$A$1:$E$301,ROW()-$B$26+2,3))</f>
        <v/>
      </c>
      <c r="C3906" s="57">
        <f>INDEX('8月'!$A$1:$E$301,ROW()-$B$26+2,4)</f>
        <v>0</v>
      </c>
      <c r="D3906" s="64">
        <f>INDEX('8月'!$A$1:$E$301,ROW()-$B$26+2,5)</f>
        <v>0</v>
      </c>
      <c r="E3906" s="65">
        <f>DATE(設定・集計!$B$2,INT(A3906/100),A3906-INT(A3906/100)*100)</f>
        <v>43799</v>
      </c>
      <c r="F3906" t="str">
        <f t="shared" si="122"/>
        <v/>
      </c>
      <c r="G3906" t="str">
        <f t="shared" si="121"/>
        <v/>
      </c>
    </row>
    <row r="3907" spans="1:7">
      <c r="A3907" s="57">
        <f>INDEX('8月'!$A$1:$E$301,ROW()-$B$26+2,1)</f>
        <v>0</v>
      </c>
      <c r="B3907" s="55" t="str">
        <f>INDEX('8月'!$A$1:$E$301,ROW()-$B$26+2,2)&amp;IF(INDEX('8月'!$A$1:$E$301,ROW()-$B$26+2,3)="","","／"&amp;INDEX('8月'!$A$1:$E$301,ROW()-$B$26+2,3))</f>
        <v/>
      </c>
      <c r="C3907" s="57">
        <f>INDEX('8月'!$A$1:$E$301,ROW()-$B$26+2,4)</f>
        <v>0</v>
      </c>
      <c r="D3907" s="64">
        <f>INDEX('8月'!$A$1:$E$301,ROW()-$B$26+2,5)</f>
        <v>0</v>
      </c>
      <c r="E3907" s="65">
        <f>DATE(設定・集計!$B$2,INT(A3907/100),A3907-INT(A3907/100)*100)</f>
        <v>43799</v>
      </c>
      <c r="F3907" t="str">
        <f t="shared" si="122"/>
        <v/>
      </c>
      <c r="G3907" t="str">
        <f t="shared" si="121"/>
        <v/>
      </c>
    </row>
    <row r="3908" spans="1:7">
      <c r="A3908" s="57">
        <f>INDEX('8月'!$A$1:$E$301,ROW()-$B$26+2,1)</f>
        <v>0</v>
      </c>
      <c r="B3908" s="55" t="str">
        <f>INDEX('8月'!$A$1:$E$301,ROW()-$B$26+2,2)&amp;IF(INDEX('8月'!$A$1:$E$301,ROW()-$B$26+2,3)="","","／"&amp;INDEX('8月'!$A$1:$E$301,ROW()-$B$26+2,3))</f>
        <v/>
      </c>
      <c r="C3908" s="57">
        <f>INDEX('8月'!$A$1:$E$301,ROW()-$B$26+2,4)</f>
        <v>0</v>
      </c>
      <c r="D3908" s="64">
        <f>INDEX('8月'!$A$1:$E$301,ROW()-$B$26+2,5)</f>
        <v>0</v>
      </c>
      <c r="E3908" s="65">
        <f>DATE(設定・集計!$B$2,INT(A3908/100),A3908-INT(A3908/100)*100)</f>
        <v>43799</v>
      </c>
      <c r="F3908" t="str">
        <f t="shared" si="122"/>
        <v/>
      </c>
      <c r="G3908" t="str">
        <f t="shared" si="121"/>
        <v/>
      </c>
    </row>
    <row r="3909" spans="1:7">
      <c r="A3909" s="57">
        <f>INDEX('8月'!$A$1:$E$301,ROW()-$B$26+2,1)</f>
        <v>0</v>
      </c>
      <c r="B3909" s="55" t="str">
        <f>INDEX('8月'!$A$1:$E$301,ROW()-$B$26+2,2)&amp;IF(INDEX('8月'!$A$1:$E$301,ROW()-$B$26+2,3)="","","／"&amp;INDEX('8月'!$A$1:$E$301,ROW()-$B$26+2,3))</f>
        <v/>
      </c>
      <c r="C3909" s="57">
        <f>INDEX('8月'!$A$1:$E$301,ROW()-$B$26+2,4)</f>
        <v>0</v>
      </c>
      <c r="D3909" s="64">
        <f>INDEX('8月'!$A$1:$E$301,ROW()-$B$26+2,5)</f>
        <v>0</v>
      </c>
      <c r="E3909" s="65">
        <f>DATE(設定・集計!$B$2,INT(A3909/100),A3909-INT(A3909/100)*100)</f>
        <v>43799</v>
      </c>
      <c r="F3909" t="str">
        <f t="shared" si="122"/>
        <v/>
      </c>
      <c r="G3909" t="str">
        <f t="shared" si="121"/>
        <v/>
      </c>
    </row>
    <row r="3910" spans="1:7">
      <c r="A3910" s="57">
        <f>INDEX('8月'!$A$1:$E$301,ROW()-$B$26+2,1)</f>
        <v>0</v>
      </c>
      <c r="B3910" s="55" t="str">
        <f>INDEX('8月'!$A$1:$E$301,ROW()-$B$26+2,2)&amp;IF(INDEX('8月'!$A$1:$E$301,ROW()-$B$26+2,3)="","","／"&amp;INDEX('8月'!$A$1:$E$301,ROW()-$B$26+2,3))</f>
        <v/>
      </c>
      <c r="C3910" s="57">
        <f>INDEX('8月'!$A$1:$E$301,ROW()-$B$26+2,4)</f>
        <v>0</v>
      </c>
      <c r="D3910" s="64">
        <f>INDEX('8月'!$A$1:$E$301,ROW()-$B$26+2,5)</f>
        <v>0</v>
      </c>
      <c r="E3910" s="65">
        <f>DATE(設定・集計!$B$2,INT(A3910/100),A3910-INT(A3910/100)*100)</f>
        <v>43799</v>
      </c>
      <c r="F3910" t="str">
        <f t="shared" si="122"/>
        <v/>
      </c>
      <c r="G3910" t="str">
        <f t="shared" si="121"/>
        <v/>
      </c>
    </row>
    <row r="3911" spans="1:7">
      <c r="A3911" s="57">
        <f>INDEX('8月'!$A$1:$E$301,ROW()-$B$26+2,1)</f>
        <v>0</v>
      </c>
      <c r="B3911" s="55" t="str">
        <f>INDEX('8月'!$A$1:$E$301,ROW()-$B$26+2,2)&amp;IF(INDEX('8月'!$A$1:$E$301,ROW()-$B$26+2,3)="","","／"&amp;INDEX('8月'!$A$1:$E$301,ROW()-$B$26+2,3))</f>
        <v/>
      </c>
      <c r="C3911" s="57">
        <f>INDEX('8月'!$A$1:$E$301,ROW()-$B$26+2,4)</f>
        <v>0</v>
      </c>
      <c r="D3911" s="64">
        <f>INDEX('8月'!$A$1:$E$301,ROW()-$B$26+2,5)</f>
        <v>0</v>
      </c>
      <c r="E3911" s="65">
        <f>DATE(設定・集計!$B$2,INT(A3911/100),A3911-INT(A3911/100)*100)</f>
        <v>43799</v>
      </c>
      <c r="F3911" t="str">
        <f t="shared" si="122"/>
        <v/>
      </c>
      <c r="G3911" t="str">
        <f t="shared" si="121"/>
        <v/>
      </c>
    </row>
    <row r="3912" spans="1:7">
      <c r="A3912" s="57">
        <f>INDEX('8月'!$A$1:$E$301,ROW()-$B$26+2,1)</f>
        <v>0</v>
      </c>
      <c r="B3912" s="55" t="str">
        <f>INDEX('8月'!$A$1:$E$301,ROW()-$B$26+2,2)&amp;IF(INDEX('8月'!$A$1:$E$301,ROW()-$B$26+2,3)="","","／"&amp;INDEX('8月'!$A$1:$E$301,ROW()-$B$26+2,3))</f>
        <v/>
      </c>
      <c r="C3912" s="57">
        <f>INDEX('8月'!$A$1:$E$301,ROW()-$B$26+2,4)</f>
        <v>0</v>
      </c>
      <c r="D3912" s="64">
        <f>INDEX('8月'!$A$1:$E$301,ROW()-$B$26+2,5)</f>
        <v>0</v>
      </c>
      <c r="E3912" s="65">
        <f>DATE(設定・集計!$B$2,INT(A3912/100),A3912-INT(A3912/100)*100)</f>
        <v>43799</v>
      </c>
      <c r="F3912" t="str">
        <f t="shared" si="122"/>
        <v/>
      </c>
      <c r="G3912" t="str">
        <f t="shared" si="121"/>
        <v/>
      </c>
    </row>
    <row r="3913" spans="1:7">
      <c r="A3913" s="57">
        <f>INDEX('8月'!$A$1:$E$301,ROW()-$B$26+2,1)</f>
        <v>0</v>
      </c>
      <c r="B3913" s="55" t="str">
        <f>INDEX('8月'!$A$1:$E$301,ROW()-$B$26+2,2)&amp;IF(INDEX('8月'!$A$1:$E$301,ROW()-$B$26+2,3)="","","／"&amp;INDEX('8月'!$A$1:$E$301,ROW()-$B$26+2,3))</f>
        <v/>
      </c>
      <c r="C3913" s="57">
        <f>INDEX('8月'!$A$1:$E$301,ROW()-$B$26+2,4)</f>
        <v>0</v>
      </c>
      <c r="D3913" s="64">
        <f>INDEX('8月'!$A$1:$E$301,ROW()-$B$26+2,5)</f>
        <v>0</v>
      </c>
      <c r="E3913" s="65">
        <f>DATE(設定・集計!$B$2,INT(A3913/100),A3913-INT(A3913/100)*100)</f>
        <v>43799</v>
      </c>
      <c r="F3913" t="str">
        <f t="shared" si="122"/>
        <v/>
      </c>
      <c r="G3913" t="str">
        <f t="shared" si="121"/>
        <v/>
      </c>
    </row>
    <row r="3914" spans="1:7">
      <c r="A3914" s="57">
        <f>INDEX('8月'!$A$1:$E$301,ROW()-$B$26+2,1)</f>
        <v>0</v>
      </c>
      <c r="B3914" s="55" t="str">
        <f>INDEX('8月'!$A$1:$E$301,ROW()-$B$26+2,2)&amp;IF(INDEX('8月'!$A$1:$E$301,ROW()-$B$26+2,3)="","","／"&amp;INDEX('8月'!$A$1:$E$301,ROW()-$B$26+2,3))</f>
        <v/>
      </c>
      <c r="C3914" s="57">
        <f>INDEX('8月'!$A$1:$E$301,ROW()-$B$26+2,4)</f>
        <v>0</v>
      </c>
      <c r="D3914" s="64">
        <f>INDEX('8月'!$A$1:$E$301,ROW()-$B$26+2,5)</f>
        <v>0</v>
      </c>
      <c r="E3914" s="65">
        <f>DATE(設定・集計!$B$2,INT(A3914/100),A3914-INT(A3914/100)*100)</f>
        <v>43799</v>
      </c>
      <c r="F3914" t="str">
        <f t="shared" si="122"/>
        <v/>
      </c>
      <c r="G3914" t="str">
        <f t="shared" si="121"/>
        <v/>
      </c>
    </row>
    <row r="3915" spans="1:7">
      <c r="A3915" s="57">
        <f>INDEX('8月'!$A$1:$E$301,ROW()-$B$26+2,1)</f>
        <v>0</v>
      </c>
      <c r="B3915" s="55" t="str">
        <f>INDEX('8月'!$A$1:$E$301,ROW()-$B$26+2,2)&amp;IF(INDEX('8月'!$A$1:$E$301,ROW()-$B$26+2,3)="","","／"&amp;INDEX('8月'!$A$1:$E$301,ROW()-$B$26+2,3))</f>
        <v/>
      </c>
      <c r="C3915" s="57">
        <f>INDEX('8月'!$A$1:$E$301,ROW()-$B$26+2,4)</f>
        <v>0</v>
      </c>
      <c r="D3915" s="64">
        <f>INDEX('8月'!$A$1:$E$301,ROW()-$B$26+2,5)</f>
        <v>0</v>
      </c>
      <c r="E3915" s="65">
        <f>DATE(設定・集計!$B$2,INT(A3915/100),A3915-INT(A3915/100)*100)</f>
        <v>43799</v>
      </c>
      <c r="F3915" t="str">
        <f t="shared" si="122"/>
        <v/>
      </c>
      <c r="G3915" t="str">
        <f t="shared" si="121"/>
        <v/>
      </c>
    </row>
    <row r="3916" spans="1:7">
      <c r="A3916" s="57">
        <f>INDEX('8月'!$A$1:$E$301,ROW()-$B$26+2,1)</f>
        <v>0</v>
      </c>
      <c r="B3916" s="55" t="str">
        <f>INDEX('8月'!$A$1:$E$301,ROW()-$B$26+2,2)&amp;IF(INDEX('8月'!$A$1:$E$301,ROW()-$B$26+2,3)="","","／"&amp;INDEX('8月'!$A$1:$E$301,ROW()-$B$26+2,3))</f>
        <v/>
      </c>
      <c r="C3916" s="57">
        <f>INDEX('8月'!$A$1:$E$301,ROW()-$B$26+2,4)</f>
        <v>0</v>
      </c>
      <c r="D3916" s="64">
        <f>INDEX('8月'!$A$1:$E$301,ROW()-$B$26+2,5)</f>
        <v>0</v>
      </c>
      <c r="E3916" s="65">
        <f>DATE(設定・集計!$B$2,INT(A3916/100),A3916-INT(A3916/100)*100)</f>
        <v>43799</v>
      </c>
      <c r="F3916" t="str">
        <f t="shared" si="122"/>
        <v/>
      </c>
      <c r="G3916" t="str">
        <f t="shared" si="121"/>
        <v/>
      </c>
    </row>
    <row r="3917" spans="1:7">
      <c r="A3917" s="57">
        <f>INDEX('8月'!$A$1:$E$301,ROW()-$B$26+2,1)</f>
        <v>0</v>
      </c>
      <c r="B3917" s="55" t="str">
        <f>INDEX('8月'!$A$1:$E$301,ROW()-$B$26+2,2)&amp;IF(INDEX('8月'!$A$1:$E$301,ROW()-$B$26+2,3)="","","／"&amp;INDEX('8月'!$A$1:$E$301,ROW()-$B$26+2,3))</f>
        <v/>
      </c>
      <c r="C3917" s="57">
        <f>INDEX('8月'!$A$1:$E$301,ROW()-$B$26+2,4)</f>
        <v>0</v>
      </c>
      <c r="D3917" s="64">
        <f>INDEX('8月'!$A$1:$E$301,ROW()-$B$26+2,5)</f>
        <v>0</v>
      </c>
      <c r="E3917" s="65">
        <f>DATE(設定・集計!$B$2,INT(A3917/100),A3917-INT(A3917/100)*100)</f>
        <v>43799</v>
      </c>
      <c r="F3917" t="str">
        <f t="shared" si="122"/>
        <v/>
      </c>
      <c r="G3917" t="str">
        <f t="shared" si="121"/>
        <v/>
      </c>
    </row>
    <row r="3918" spans="1:7">
      <c r="A3918" s="57">
        <f>INDEX('8月'!$A$1:$E$301,ROW()-$B$26+2,1)</f>
        <v>0</v>
      </c>
      <c r="B3918" s="55" t="str">
        <f>INDEX('8月'!$A$1:$E$301,ROW()-$B$26+2,2)&amp;IF(INDEX('8月'!$A$1:$E$301,ROW()-$B$26+2,3)="","","／"&amp;INDEX('8月'!$A$1:$E$301,ROW()-$B$26+2,3))</f>
        <v/>
      </c>
      <c r="C3918" s="57">
        <f>INDEX('8月'!$A$1:$E$301,ROW()-$B$26+2,4)</f>
        <v>0</v>
      </c>
      <c r="D3918" s="64">
        <f>INDEX('8月'!$A$1:$E$301,ROW()-$B$26+2,5)</f>
        <v>0</v>
      </c>
      <c r="E3918" s="65">
        <f>DATE(設定・集計!$B$2,INT(A3918/100),A3918-INT(A3918/100)*100)</f>
        <v>43799</v>
      </c>
      <c r="F3918" t="str">
        <f t="shared" si="122"/>
        <v/>
      </c>
      <c r="G3918" t="str">
        <f t="shared" si="121"/>
        <v/>
      </c>
    </row>
    <row r="3919" spans="1:7">
      <c r="A3919" s="57">
        <f>INDEX('8月'!$A$1:$E$301,ROW()-$B$26+2,1)</f>
        <v>0</v>
      </c>
      <c r="B3919" s="55" t="str">
        <f>INDEX('8月'!$A$1:$E$301,ROW()-$B$26+2,2)&amp;IF(INDEX('8月'!$A$1:$E$301,ROW()-$B$26+2,3)="","","／"&amp;INDEX('8月'!$A$1:$E$301,ROW()-$B$26+2,3))</f>
        <v/>
      </c>
      <c r="C3919" s="57">
        <f>INDEX('8月'!$A$1:$E$301,ROW()-$B$26+2,4)</f>
        <v>0</v>
      </c>
      <c r="D3919" s="64">
        <f>INDEX('8月'!$A$1:$E$301,ROW()-$B$26+2,5)</f>
        <v>0</v>
      </c>
      <c r="E3919" s="65">
        <f>DATE(設定・集計!$B$2,INT(A3919/100),A3919-INT(A3919/100)*100)</f>
        <v>43799</v>
      </c>
      <c r="F3919" t="str">
        <f t="shared" si="122"/>
        <v/>
      </c>
      <c r="G3919" t="str">
        <f t="shared" si="121"/>
        <v/>
      </c>
    </row>
    <row r="3920" spans="1:7">
      <c r="A3920" s="57">
        <f>INDEX('8月'!$A$1:$E$301,ROW()-$B$26+2,1)</f>
        <v>0</v>
      </c>
      <c r="B3920" s="55" t="str">
        <f>INDEX('8月'!$A$1:$E$301,ROW()-$B$26+2,2)&amp;IF(INDEX('8月'!$A$1:$E$301,ROW()-$B$26+2,3)="","","／"&amp;INDEX('8月'!$A$1:$E$301,ROW()-$B$26+2,3))</f>
        <v/>
      </c>
      <c r="C3920" s="57">
        <f>INDEX('8月'!$A$1:$E$301,ROW()-$B$26+2,4)</f>
        <v>0</v>
      </c>
      <c r="D3920" s="64">
        <f>INDEX('8月'!$A$1:$E$301,ROW()-$B$26+2,5)</f>
        <v>0</v>
      </c>
      <c r="E3920" s="65">
        <f>DATE(設定・集計!$B$2,INT(A3920/100),A3920-INT(A3920/100)*100)</f>
        <v>43799</v>
      </c>
      <c r="F3920" t="str">
        <f t="shared" si="122"/>
        <v/>
      </c>
      <c r="G3920" t="str">
        <f t="shared" si="121"/>
        <v/>
      </c>
    </row>
    <row r="3921" spans="1:7">
      <c r="A3921" s="57">
        <f>INDEX('8月'!$A$1:$E$301,ROW()-$B$26+2,1)</f>
        <v>0</v>
      </c>
      <c r="B3921" s="55" t="str">
        <f>INDEX('8月'!$A$1:$E$301,ROW()-$B$26+2,2)&amp;IF(INDEX('8月'!$A$1:$E$301,ROW()-$B$26+2,3)="","","／"&amp;INDEX('8月'!$A$1:$E$301,ROW()-$B$26+2,3))</f>
        <v/>
      </c>
      <c r="C3921" s="57">
        <f>INDEX('8月'!$A$1:$E$301,ROW()-$B$26+2,4)</f>
        <v>0</v>
      </c>
      <c r="D3921" s="64">
        <f>INDEX('8月'!$A$1:$E$301,ROW()-$B$26+2,5)</f>
        <v>0</v>
      </c>
      <c r="E3921" s="65">
        <f>DATE(設定・集計!$B$2,INT(A3921/100),A3921-INT(A3921/100)*100)</f>
        <v>43799</v>
      </c>
      <c r="F3921" t="str">
        <f t="shared" si="122"/>
        <v/>
      </c>
      <c r="G3921" t="str">
        <f t="shared" si="121"/>
        <v/>
      </c>
    </row>
    <row r="3922" spans="1:7">
      <c r="A3922" s="57">
        <f>INDEX('8月'!$A$1:$E$301,ROW()-$B$26+2,1)</f>
        <v>0</v>
      </c>
      <c r="B3922" s="55" t="str">
        <f>INDEX('8月'!$A$1:$E$301,ROW()-$B$26+2,2)&amp;IF(INDEX('8月'!$A$1:$E$301,ROW()-$B$26+2,3)="","","／"&amp;INDEX('8月'!$A$1:$E$301,ROW()-$B$26+2,3))</f>
        <v/>
      </c>
      <c r="C3922" s="57">
        <f>INDEX('8月'!$A$1:$E$301,ROW()-$B$26+2,4)</f>
        <v>0</v>
      </c>
      <c r="D3922" s="64">
        <f>INDEX('8月'!$A$1:$E$301,ROW()-$B$26+2,5)</f>
        <v>0</v>
      </c>
      <c r="E3922" s="65">
        <f>DATE(設定・集計!$B$2,INT(A3922/100),A3922-INT(A3922/100)*100)</f>
        <v>43799</v>
      </c>
      <c r="F3922" t="str">
        <f t="shared" si="122"/>
        <v/>
      </c>
      <c r="G3922" t="str">
        <f t="shared" si="121"/>
        <v/>
      </c>
    </row>
    <row r="3923" spans="1:7">
      <c r="A3923" s="57">
        <f>INDEX('8月'!$A$1:$E$301,ROW()-$B$26+2,1)</f>
        <v>0</v>
      </c>
      <c r="B3923" s="55" t="str">
        <f>INDEX('8月'!$A$1:$E$301,ROW()-$B$26+2,2)&amp;IF(INDEX('8月'!$A$1:$E$301,ROW()-$B$26+2,3)="","","／"&amp;INDEX('8月'!$A$1:$E$301,ROW()-$B$26+2,3))</f>
        <v/>
      </c>
      <c r="C3923" s="57">
        <f>INDEX('8月'!$A$1:$E$301,ROW()-$B$26+2,4)</f>
        <v>0</v>
      </c>
      <c r="D3923" s="64">
        <f>INDEX('8月'!$A$1:$E$301,ROW()-$B$26+2,5)</f>
        <v>0</v>
      </c>
      <c r="E3923" s="65">
        <f>DATE(設定・集計!$B$2,INT(A3923/100),A3923-INT(A3923/100)*100)</f>
        <v>43799</v>
      </c>
      <c r="F3923" t="str">
        <f t="shared" si="122"/>
        <v/>
      </c>
      <c r="G3923" t="str">
        <f t="shared" si="121"/>
        <v/>
      </c>
    </row>
    <row r="3924" spans="1:7">
      <c r="A3924" s="57">
        <f>INDEX('8月'!$A$1:$E$301,ROW()-$B$26+2,1)</f>
        <v>0</v>
      </c>
      <c r="B3924" s="55" t="str">
        <f>INDEX('8月'!$A$1:$E$301,ROW()-$B$26+2,2)&amp;IF(INDEX('8月'!$A$1:$E$301,ROW()-$B$26+2,3)="","","／"&amp;INDEX('8月'!$A$1:$E$301,ROW()-$B$26+2,3))</f>
        <v/>
      </c>
      <c r="C3924" s="57">
        <f>INDEX('8月'!$A$1:$E$301,ROW()-$B$26+2,4)</f>
        <v>0</v>
      </c>
      <c r="D3924" s="64">
        <f>INDEX('8月'!$A$1:$E$301,ROW()-$B$26+2,5)</f>
        <v>0</v>
      </c>
      <c r="E3924" s="65">
        <f>DATE(設定・集計!$B$2,INT(A3924/100),A3924-INT(A3924/100)*100)</f>
        <v>43799</v>
      </c>
      <c r="F3924" t="str">
        <f t="shared" si="122"/>
        <v/>
      </c>
      <c r="G3924" t="str">
        <f t="shared" si="121"/>
        <v/>
      </c>
    </row>
    <row r="3925" spans="1:7">
      <c r="A3925" s="57">
        <f>INDEX('8月'!$A$1:$E$301,ROW()-$B$26+2,1)</f>
        <v>0</v>
      </c>
      <c r="B3925" s="55" t="str">
        <f>INDEX('8月'!$A$1:$E$301,ROW()-$B$26+2,2)&amp;IF(INDEX('8月'!$A$1:$E$301,ROW()-$B$26+2,3)="","","／"&amp;INDEX('8月'!$A$1:$E$301,ROW()-$B$26+2,3))</f>
        <v/>
      </c>
      <c r="C3925" s="57">
        <f>INDEX('8月'!$A$1:$E$301,ROW()-$B$26+2,4)</f>
        <v>0</v>
      </c>
      <c r="D3925" s="64">
        <f>INDEX('8月'!$A$1:$E$301,ROW()-$B$26+2,5)</f>
        <v>0</v>
      </c>
      <c r="E3925" s="65">
        <f>DATE(設定・集計!$B$2,INT(A3925/100),A3925-INT(A3925/100)*100)</f>
        <v>43799</v>
      </c>
      <c r="F3925" t="str">
        <f t="shared" si="122"/>
        <v/>
      </c>
      <c r="G3925" t="str">
        <f t="shared" si="121"/>
        <v/>
      </c>
    </row>
    <row r="3926" spans="1:7">
      <c r="A3926" s="57">
        <f>INDEX('8月'!$A$1:$E$301,ROW()-$B$26+2,1)</f>
        <v>0</v>
      </c>
      <c r="B3926" s="55" t="str">
        <f>INDEX('8月'!$A$1:$E$301,ROW()-$B$26+2,2)&amp;IF(INDEX('8月'!$A$1:$E$301,ROW()-$B$26+2,3)="","","／"&amp;INDEX('8月'!$A$1:$E$301,ROW()-$B$26+2,3))</f>
        <v/>
      </c>
      <c r="C3926" s="57">
        <f>INDEX('8月'!$A$1:$E$301,ROW()-$B$26+2,4)</f>
        <v>0</v>
      </c>
      <c r="D3926" s="64">
        <f>INDEX('8月'!$A$1:$E$301,ROW()-$B$26+2,5)</f>
        <v>0</v>
      </c>
      <c r="E3926" s="65">
        <f>DATE(設定・集計!$B$2,INT(A3926/100),A3926-INT(A3926/100)*100)</f>
        <v>43799</v>
      </c>
      <c r="F3926" t="str">
        <f t="shared" si="122"/>
        <v/>
      </c>
      <c r="G3926" t="str">
        <f t="shared" si="121"/>
        <v/>
      </c>
    </row>
    <row r="3927" spans="1:7">
      <c r="A3927" s="57">
        <f>INDEX('8月'!$A$1:$E$301,ROW()-$B$26+2,1)</f>
        <v>0</v>
      </c>
      <c r="B3927" s="55" t="str">
        <f>INDEX('8月'!$A$1:$E$301,ROW()-$B$26+2,2)&amp;IF(INDEX('8月'!$A$1:$E$301,ROW()-$B$26+2,3)="","","／"&amp;INDEX('8月'!$A$1:$E$301,ROW()-$B$26+2,3))</f>
        <v/>
      </c>
      <c r="C3927" s="57">
        <f>INDEX('8月'!$A$1:$E$301,ROW()-$B$26+2,4)</f>
        <v>0</v>
      </c>
      <c r="D3927" s="64">
        <f>INDEX('8月'!$A$1:$E$301,ROW()-$B$26+2,5)</f>
        <v>0</v>
      </c>
      <c r="E3927" s="65">
        <f>DATE(設定・集計!$B$2,INT(A3927/100),A3927-INT(A3927/100)*100)</f>
        <v>43799</v>
      </c>
      <c r="F3927" t="str">
        <f t="shared" si="122"/>
        <v/>
      </c>
      <c r="G3927" t="str">
        <f t="shared" si="121"/>
        <v/>
      </c>
    </row>
    <row r="3928" spans="1:7">
      <c r="A3928" s="57">
        <f>INDEX('8月'!$A$1:$E$301,ROW()-$B$26+2,1)</f>
        <v>0</v>
      </c>
      <c r="B3928" s="55" t="str">
        <f>INDEX('8月'!$A$1:$E$301,ROW()-$B$26+2,2)&amp;IF(INDEX('8月'!$A$1:$E$301,ROW()-$B$26+2,3)="","","／"&amp;INDEX('8月'!$A$1:$E$301,ROW()-$B$26+2,3))</f>
        <v/>
      </c>
      <c r="C3928" s="57">
        <f>INDEX('8月'!$A$1:$E$301,ROW()-$B$26+2,4)</f>
        <v>0</v>
      </c>
      <c r="D3928" s="64">
        <f>INDEX('8月'!$A$1:$E$301,ROW()-$B$26+2,5)</f>
        <v>0</v>
      </c>
      <c r="E3928" s="65">
        <f>DATE(設定・集計!$B$2,INT(A3928/100),A3928-INT(A3928/100)*100)</f>
        <v>43799</v>
      </c>
      <c r="F3928" t="str">
        <f t="shared" si="122"/>
        <v/>
      </c>
      <c r="G3928" t="str">
        <f t="shared" si="121"/>
        <v/>
      </c>
    </row>
    <row r="3929" spans="1:7">
      <c r="A3929" s="57">
        <f>INDEX('8月'!$A$1:$E$301,ROW()-$B$26+2,1)</f>
        <v>0</v>
      </c>
      <c r="B3929" s="55" t="str">
        <f>INDEX('8月'!$A$1:$E$301,ROW()-$B$26+2,2)&amp;IF(INDEX('8月'!$A$1:$E$301,ROW()-$B$26+2,3)="","","／"&amp;INDEX('8月'!$A$1:$E$301,ROW()-$B$26+2,3))</f>
        <v/>
      </c>
      <c r="C3929" s="57">
        <f>INDEX('8月'!$A$1:$E$301,ROW()-$B$26+2,4)</f>
        <v>0</v>
      </c>
      <c r="D3929" s="64">
        <f>INDEX('8月'!$A$1:$E$301,ROW()-$B$26+2,5)</f>
        <v>0</v>
      </c>
      <c r="E3929" s="65">
        <f>DATE(設定・集計!$B$2,INT(A3929/100),A3929-INT(A3929/100)*100)</f>
        <v>43799</v>
      </c>
      <c r="F3929" t="str">
        <f t="shared" si="122"/>
        <v/>
      </c>
      <c r="G3929" t="str">
        <f t="shared" si="121"/>
        <v/>
      </c>
    </row>
    <row r="3930" spans="1:7">
      <c r="A3930" s="57">
        <f>INDEX('8月'!$A$1:$E$301,ROW()-$B$26+2,1)</f>
        <v>0</v>
      </c>
      <c r="B3930" s="55" t="str">
        <f>INDEX('8月'!$A$1:$E$301,ROW()-$B$26+2,2)&amp;IF(INDEX('8月'!$A$1:$E$301,ROW()-$B$26+2,3)="","","／"&amp;INDEX('8月'!$A$1:$E$301,ROW()-$B$26+2,3))</f>
        <v/>
      </c>
      <c r="C3930" s="57">
        <f>INDEX('8月'!$A$1:$E$301,ROW()-$B$26+2,4)</f>
        <v>0</v>
      </c>
      <c r="D3930" s="64">
        <f>INDEX('8月'!$A$1:$E$301,ROW()-$B$26+2,5)</f>
        <v>0</v>
      </c>
      <c r="E3930" s="65">
        <f>DATE(設定・集計!$B$2,INT(A3930/100),A3930-INT(A3930/100)*100)</f>
        <v>43799</v>
      </c>
      <c r="F3930" t="str">
        <f t="shared" si="122"/>
        <v/>
      </c>
      <c r="G3930" t="str">
        <f t="shared" si="121"/>
        <v/>
      </c>
    </row>
    <row r="3931" spans="1:7">
      <c r="A3931" s="57">
        <f>INDEX('8月'!$A$1:$E$301,ROW()-$B$26+2,1)</f>
        <v>0</v>
      </c>
      <c r="B3931" s="55" t="str">
        <f>INDEX('8月'!$A$1:$E$301,ROW()-$B$26+2,2)&amp;IF(INDEX('8月'!$A$1:$E$301,ROW()-$B$26+2,3)="","","／"&amp;INDEX('8月'!$A$1:$E$301,ROW()-$B$26+2,3))</f>
        <v/>
      </c>
      <c r="C3931" s="57">
        <f>INDEX('8月'!$A$1:$E$301,ROW()-$B$26+2,4)</f>
        <v>0</v>
      </c>
      <c r="D3931" s="64">
        <f>INDEX('8月'!$A$1:$E$301,ROW()-$B$26+2,5)</f>
        <v>0</v>
      </c>
      <c r="E3931" s="65">
        <f>DATE(設定・集計!$B$2,INT(A3931/100),A3931-INT(A3931/100)*100)</f>
        <v>43799</v>
      </c>
      <c r="F3931" t="str">
        <f t="shared" si="122"/>
        <v/>
      </c>
      <c r="G3931" t="str">
        <f t="shared" si="121"/>
        <v/>
      </c>
    </row>
    <row r="3932" spans="1:7">
      <c r="A3932" s="57">
        <f>INDEX('8月'!$A$1:$E$301,ROW()-$B$26+2,1)</f>
        <v>0</v>
      </c>
      <c r="B3932" s="55" t="str">
        <f>INDEX('8月'!$A$1:$E$301,ROW()-$B$26+2,2)&amp;IF(INDEX('8月'!$A$1:$E$301,ROW()-$B$26+2,3)="","","／"&amp;INDEX('8月'!$A$1:$E$301,ROW()-$B$26+2,3))</f>
        <v/>
      </c>
      <c r="C3932" s="57">
        <f>INDEX('8月'!$A$1:$E$301,ROW()-$B$26+2,4)</f>
        <v>0</v>
      </c>
      <c r="D3932" s="64">
        <f>INDEX('8月'!$A$1:$E$301,ROW()-$B$26+2,5)</f>
        <v>0</v>
      </c>
      <c r="E3932" s="65">
        <f>DATE(設定・集計!$B$2,INT(A3932/100),A3932-INT(A3932/100)*100)</f>
        <v>43799</v>
      </c>
      <c r="F3932" t="str">
        <f t="shared" si="122"/>
        <v/>
      </c>
      <c r="G3932" t="str">
        <f t="shared" si="121"/>
        <v/>
      </c>
    </row>
    <row r="3933" spans="1:7">
      <c r="A3933" s="57">
        <f>INDEX('8月'!$A$1:$E$301,ROW()-$B$26+2,1)</f>
        <v>0</v>
      </c>
      <c r="B3933" s="55" t="str">
        <f>INDEX('8月'!$A$1:$E$301,ROW()-$B$26+2,2)&amp;IF(INDEX('8月'!$A$1:$E$301,ROW()-$B$26+2,3)="","","／"&amp;INDEX('8月'!$A$1:$E$301,ROW()-$B$26+2,3))</f>
        <v/>
      </c>
      <c r="C3933" s="57">
        <f>INDEX('8月'!$A$1:$E$301,ROW()-$B$26+2,4)</f>
        <v>0</v>
      </c>
      <c r="D3933" s="64">
        <f>INDEX('8月'!$A$1:$E$301,ROW()-$B$26+2,5)</f>
        <v>0</v>
      </c>
      <c r="E3933" s="65">
        <f>DATE(設定・集計!$B$2,INT(A3933/100),A3933-INT(A3933/100)*100)</f>
        <v>43799</v>
      </c>
      <c r="F3933" t="str">
        <f t="shared" si="122"/>
        <v/>
      </c>
      <c r="G3933" t="str">
        <f t="shared" si="121"/>
        <v/>
      </c>
    </row>
    <row r="3934" spans="1:7">
      <c r="A3934" s="57">
        <f>INDEX('8月'!$A$1:$E$301,ROW()-$B$26+2,1)</f>
        <v>0</v>
      </c>
      <c r="B3934" s="55" t="str">
        <f>INDEX('8月'!$A$1:$E$301,ROW()-$B$26+2,2)&amp;IF(INDEX('8月'!$A$1:$E$301,ROW()-$B$26+2,3)="","","／"&amp;INDEX('8月'!$A$1:$E$301,ROW()-$B$26+2,3))</f>
        <v/>
      </c>
      <c r="C3934" s="57">
        <f>INDEX('8月'!$A$1:$E$301,ROW()-$B$26+2,4)</f>
        <v>0</v>
      </c>
      <c r="D3934" s="64">
        <f>INDEX('8月'!$A$1:$E$301,ROW()-$B$26+2,5)</f>
        <v>0</v>
      </c>
      <c r="E3934" s="65">
        <f>DATE(設定・集計!$B$2,INT(A3934/100),A3934-INT(A3934/100)*100)</f>
        <v>43799</v>
      </c>
      <c r="F3934" t="str">
        <f t="shared" si="122"/>
        <v/>
      </c>
      <c r="G3934" t="str">
        <f t="shared" si="121"/>
        <v/>
      </c>
    </row>
    <row r="3935" spans="1:7">
      <c r="A3935" s="57">
        <f>INDEX('8月'!$A$1:$E$301,ROW()-$B$26+2,1)</f>
        <v>0</v>
      </c>
      <c r="B3935" s="55" t="str">
        <f>INDEX('8月'!$A$1:$E$301,ROW()-$B$26+2,2)&amp;IF(INDEX('8月'!$A$1:$E$301,ROW()-$B$26+2,3)="","","／"&amp;INDEX('8月'!$A$1:$E$301,ROW()-$B$26+2,3))</f>
        <v/>
      </c>
      <c r="C3935" s="57">
        <f>INDEX('8月'!$A$1:$E$301,ROW()-$B$26+2,4)</f>
        <v>0</v>
      </c>
      <c r="D3935" s="64">
        <f>INDEX('8月'!$A$1:$E$301,ROW()-$B$26+2,5)</f>
        <v>0</v>
      </c>
      <c r="E3935" s="65">
        <f>DATE(設定・集計!$B$2,INT(A3935/100),A3935-INT(A3935/100)*100)</f>
        <v>43799</v>
      </c>
      <c r="F3935" t="str">
        <f t="shared" si="122"/>
        <v/>
      </c>
      <c r="G3935" t="str">
        <f t="shared" si="121"/>
        <v/>
      </c>
    </row>
    <row r="3936" spans="1:7">
      <c r="A3936" s="57">
        <f>INDEX('8月'!$A$1:$E$301,ROW()-$B$26+2,1)</f>
        <v>0</v>
      </c>
      <c r="B3936" s="55" t="str">
        <f>INDEX('8月'!$A$1:$E$301,ROW()-$B$26+2,2)&amp;IF(INDEX('8月'!$A$1:$E$301,ROW()-$B$26+2,3)="","","／"&amp;INDEX('8月'!$A$1:$E$301,ROW()-$B$26+2,3))</f>
        <v/>
      </c>
      <c r="C3936" s="57">
        <f>INDEX('8月'!$A$1:$E$301,ROW()-$B$26+2,4)</f>
        <v>0</v>
      </c>
      <c r="D3936" s="64">
        <f>INDEX('8月'!$A$1:$E$301,ROW()-$B$26+2,5)</f>
        <v>0</v>
      </c>
      <c r="E3936" s="65">
        <f>DATE(設定・集計!$B$2,INT(A3936/100),A3936-INT(A3936/100)*100)</f>
        <v>43799</v>
      </c>
      <c r="F3936" t="str">
        <f t="shared" si="122"/>
        <v/>
      </c>
      <c r="G3936" t="str">
        <f t="shared" si="121"/>
        <v/>
      </c>
    </row>
    <row r="3937" spans="1:7">
      <c r="A3937" s="57">
        <f>INDEX('8月'!$A$1:$E$301,ROW()-$B$26+2,1)</f>
        <v>0</v>
      </c>
      <c r="B3937" s="55" t="str">
        <f>INDEX('8月'!$A$1:$E$301,ROW()-$B$26+2,2)&amp;IF(INDEX('8月'!$A$1:$E$301,ROW()-$B$26+2,3)="","","／"&amp;INDEX('8月'!$A$1:$E$301,ROW()-$B$26+2,3))</f>
        <v/>
      </c>
      <c r="C3937" s="57">
        <f>INDEX('8月'!$A$1:$E$301,ROW()-$B$26+2,4)</f>
        <v>0</v>
      </c>
      <c r="D3937" s="64">
        <f>INDEX('8月'!$A$1:$E$301,ROW()-$B$26+2,5)</f>
        <v>0</v>
      </c>
      <c r="E3937" s="65">
        <f>DATE(設定・集計!$B$2,INT(A3937/100),A3937-INT(A3937/100)*100)</f>
        <v>43799</v>
      </c>
      <c r="F3937" t="str">
        <f t="shared" si="122"/>
        <v/>
      </c>
      <c r="G3937" t="str">
        <f t="shared" si="121"/>
        <v/>
      </c>
    </row>
    <row r="3938" spans="1:7">
      <c r="A3938" s="57">
        <f>INDEX('8月'!$A$1:$E$301,ROW()-$B$26+2,1)</f>
        <v>0</v>
      </c>
      <c r="B3938" s="55" t="str">
        <f>INDEX('8月'!$A$1:$E$301,ROW()-$B$26+2,2)&amp;IF(INDEX('8月'!$A$1:$E$301,ROW()-$B$26+2,3)="","","／"&amp;INDEX('8月'!$A$1:$E$301,ROW()-$B$26+2,3))</f>
        <v/>
      </c>
      <c r="C3938" s="57">
        <f>INDEX('8月'!$A$1:$E$301,ROW()-$B$26+2,4)</f>
        <v>0</v>
      </c>
      <c r="D3938" s="64">
        <f>INDEX('8月'!$A$1:$E$301,ROW()-$B$26+2,5)</f>
        <v>0</v>
      </c>
      <c r="E3938" s="65">
        <f>DATE(設定・集計!$B$2,INT(A3938/100),A3938-INT(A3938/100)*100)</f>
        <v>43799</v>
      </c>
      <c r="F3938" t="str">
        <f t="shared" si="122"/>
        <v/>
      </c>
      <c r="G3938" t="str">
        <f t="shared" si="121"/>
        <v/>
      </c>
    </row>
    <row r="3939" spans="1:7">
      <c r="A3939" s="57">
        <f>INDEX('8月'!$A$1:$E$301,ROW()-$B$26+2,1)</f>
        <v>0</v>
      </c>
      <c r="B3939" s="55" t="str">
        <f>INDEX('8月'!$A$1:$E$301,ROW()-$B$26+2,2)&amp;IF(INDEX('8月'!$A$1:$E$301,ROW()-$B$26+2,3)="","","／"&amp;INDEX('8月'!$A$1:$E$301,ROW()-$B$26+2,3))</f>
        <v/>
      </c>
      <c r="C3939" s="57">
        <f>INDEX('8月'!$A$1:$E$301,ROW()-$B$26+2,4)</f>
        <v>0</v>
      </c>
      <c r="D3939" s="64">
        <f>INDEX('8月'!$A$1:$E$301,ROW()-$B$26+2,5)</f>
        <v>0</v>
      </c>
      <c r="E3939" s="65">
        <f>DATE(設定・集計!$B$2,INT(A3939/100),A3939-INT(A3939/100)*100)</f>
        <v>43799</v>
      </c>
      <c r="F3939" t="str">
        <f t="shared" si="122"/>
        <v/>
      </c>
      <c r="G3939" t="str">
        <f t="shared" si="121"/>
        <v/>
      </c>
    </row>
    <row r="3940" spans="1:7">
      <c r="A3940" s="57">
        <f>INDEX('8月'!$A$1:$E$301,ROW()-$B$26+2,1)</f>
        <v>0</v>
      </c>
      <c r="B3940" s="55" t="str">
        <f>INDEX('8月'!$A$1:$E$301,ROW()-$B$26+2,2)&amp;IF(INDEX('8月'!$A$1:$E$301,ROW()-$B$26+2,3)="","","／"&amp;INDEX('8月'!$A$1:$E$301,ROW()-$B$26+2,3))</f>
        <v/>
      </c>
      <c r="C3940" s="57">
        <f>INDEX('8月'!$A$1:$E$301,ROW()-$B$26+2,4)</f>
        <v>0</v>
      </c>
      <c r="D3940" s="64">
        <f>INDEX('8月'!$A$1:$E$301,ROW()-$B$26+2,5)</f>
        <v>0</v>
      </c>
      <c r="E3940" s="65">
        <f>DATE(設定・集計!$B$2,INT(A3940/100),A3940-INT(A3940/100)*100)</f>
        <v>43799</v>
      </c>
      <c r="F3940" t="str">
        <f t="shared" si="122"/>
        <v/>
      </c>
      <c r="G3940" t="str">
        <f t="shared" si="121"/>
        <v/>
      </c>
    </row>
    <row r="3941" spans="1:7">
      <c r="A3941" s="57">
        <f>INDEX('8月'!$A$1:$E$301,ROW()-$B$26+2,1)</f>
        <v>0</v>
      </c>
      <c r="B3941" s="55" t="str">
        <f>INDEX('8月'!$A$1:$E$301,ROW()-$B$26+2,2)&amp;IF(INDEX('8月'!$A$1:$E$301,ROW()-$B$26+2,3)="","","／"&amp;INDEX('8月'!$A$1:$E$301,ROW()-$B$26+2,3))</f>
        <v/>
      </c>
      <c r="C3941" s="57">
        <f>INDEX('8月'!$A$1:$E$301,ROW()-$B$26+2,4)</f>
        <v>0</v>
      </c>
      <c r="D3941" s="64">
        <f>INDEX('8月'!$A$1:$E$301,ROW()-$B$26+2,5)</f>
        <v>0</v>
      </c>
      <c r="E3941" s="65">
        <f>DATE(設定・集計!$B$2,INT(A3941/100),A3941-INT(A3941/100)*100)</f>
        <v>43799</v>
      </c>
      <c r="F3941" t="str">
        <f t="shared" si="122"/>
        <v/>
      </c>
      <c r="G3941" t="str">
        <f t="shared" si="121"/>
        <v/>
      </c>
    </row>
    <row r="3942" spans="1:7">
      <c r="A3942" s="57">
        <f>INDEX('8月'!$A$1:$E$301,ROW()-$B$26+2,1)</f>
        <v>0</v>
      </c>
      <c r="B3942" s="55" t="str">
        <f>INDEX('8月'!$A$1:$E$301,ROW()-$B$26+2,2)&amp;IF(INDEX('8月'!$A$1:$E$301,ROW()-$B$26+2,3)="","","／"&amp;INDEX('8月'!$A$1:$E$301,ROW()-$B$26+2,3))</f>
        <v/>
      </c>
      <c r="C3942" s="57">
        <f>INDEX('8月'!$A$1:$E$301,ROW()-$B$26+2,4)</f>
        <v>0</v>
      </c>
      <c r="D3942" s="64">
        <f>INDEX('8月'!$A$1:$E$301,ROW()-$B$26+2,5)</f>
        <v>0</v>
      </c>
      <c r="E3942" s="65">
        <f>DATE(設定・集計!$B$2,INT(A3942/100),A3942-INT(A3942/100)*100)</f>
        <v>43799</v>
      </c>
      <c r="F3942" t="str">
        <f t="shared" si="122"/>
        <v/>
      </c>
      <c r="G3942" t="str">
        <f t="shared" si="121"/>
        <v/>
      </c>
    </row>
    <row r="3943" spans="1:7">
      <c r="A3943" s="57">
        <f>INDEX('8月'!$A$1:$E$301,ROW()-$B$26+2,1)</f>
        <v>0</v>
      </c>
      <c r="B3943" s="55" t="str">
        <f>INDEX('8月'!$A$1:$E$301,ROW()-$B$26+2,2)&amp;IF(INDEX('8月'!$A$1:$E$301,ROW()-$B$26+2,3)="","","／"&amp;INDEX('8月'!$A$1:$E$301,ROW()-$B$26+2,3))</f>
        <v/>
      </c>
      <c r="C3943" s="57">
        <f>INDEX('8月'!$A$1:$E$301,ROW()-$B$26+2,4)</f>
        <v>0</v>
      </c>
      <c r="D3943" s="64">
        <f>INDEX('8月'!$A$1:$E$301,ROW()-$B$26+2,5)</f>
        <v>0</v>
      </c>
      <c r="E3943" s="65">
        <f>DATE(設定・集計!$B$2,INT(A3943/100),A3943-INT(A3943/100)*100)</f>
        <v>43799</v>
      </c>
      <c r="F3943" t="str">
        <f t="shared" si="122"/>
        <v/>
      </c>
      <c r="G3943" t="str">
        <f t="shared" si="121"/>
        <v/>
      </c>
    </row>
    <row r="3944" spans="1:7">
      <c r="A3944" s="57">
        <f>INDEX('8月'!$A$1:$E$301,ROW()-$B$26+2,1)</f>
        <v>0</v>
      </c>
      <c r="B3944" s="55" t="str">
        <f>INDEX('8月'!$A$1:$E$301,ROW()-$B$26+2,2)&amp;IF(INDEX('8月'!$A$1:$E$301,ROW()-$B$26+2,3)="","","／"&amp;INDEX('8月'!$A$1:$E$301,ROW()-$B$26+2,3))</f>
        <v/>
      </c>
      <c r="C3944" s="57">
        <f>INDEX('8月'!$A$1:$E$301,ROW()-$B$26+2,4)</f>
        <v>0</v>
      </c>
      <c r="D3944" s="64">
        <f>INDEX('8月'!$A$1:$E$301,ROW()-$B$26+2,5)</f>
        <v>0</v>
      </c>
      <c r="E3944" s="65">
        <f>DATE(設定・集計!$B$2,INT(A3944/100),A3944-INT(A3944/100)*100)</f>
        <v>43799</v>
      </c>
      <c r="F3944" t="str">
        <f t="shared" si="122"/>
        <v/>
      </c>
      <c r="G3944" t="str">
        <f t="shared" si="121"/>
        <v/>
      </c>
    </row>
    <row r="3945" spans="1:7">
      <c r="A3945" s="57">
        <f>INDEX('8月'!$A$1:$E$301,ROW()-$B$26+2,1)</f>
        <v>0</v>
      </c>
      <c r="B3945" s="55" t="str">
        <f>INDEX('8月'!$A$1:$E$301,ROW()-$B$26+2,2)&amp;IF(INDEX('8月'!$A$1:$E$301,ROW()-$B$26+2,3)="","","／"&amp;INDEX('8月'!$A$1:$E$301,ROW()-$B$26+2,3))</f>
        <v/>
      </c>
      <c r="C3945" s="57">
        <f>INDEX('8月'!$A$1:$E$301,ROW()-$B$26+2,4)</f>
        <v>0</v>
      </c>
      <c r="D3945" s="64">
        <f>INDEX('8月'!$A$1:$E$301,ROW()-$B$26+2,5)</f>
        <v>0</v>
      </c>
      <c r="E3945" s="65">
        <f>DATE(設定・集計!$B$2,INT(A3945/100),A3945-INT(A3945/100)*100)</f>
        <v>43799</v>
      </c>
      <c r="F3945" t="str">
        <f t="shared" si="122"/>
        <v/>
      </c>
      <c r="G3945" t="str">
        <f t="shared" si="121"/>
        <v/>
      </c>
    </row>
    <row r="3946" spans="1:7">
      <c r="A3946" s="57">
        <f>INDEX('8月'!$A$1:$E$301,ROW()-$B$26+2,1)</f>
        <v>0</v>
      </c>
      <c r="B3946" s="55" t="str">
        <f>INDEX('8月'!$A$1:$E$301,ROW()-$B$26+2,2)&amp;IF(INDEX('8月'!$A$1:$E$301,ROW()-$B$26+2,3)="","","／"&amp;INDEX('8月'!$A$1:$E$301,ROW()-$B$26+2,3))</f>
        <v/>
      </c>
      <c r="C3946" s="57">
        <f>INDEX('8月'!$A$1:$E$301,ROW()-$B$26+2,4)</f>
        <v>0</v>
      </c>
      <c r="D3946" s="64">
        <f>INDEX('8月'!$A$1:$E$301,ROW()-$B$26+2,5)</f>
        <v>0</v>
      </c>
      <c r="E3946" s="65">
        <f>DATE(設定・集計!$B$2,INT(A3946/100),A3946-INT(A3946/100)*100)</f>
        <v>43799</v>
      </c>
      <c r="F3946" t="str">
        <f t="shared" si="122"/>
        <v/>
      </c>
      <c r="G3946" t="str">
        <f t="shared" si="121"/>
        <v/>
      </c>
    </row>
    <row r="3947" spans="1:7">
      <c r="A3947" s="57">
        <f>INDEX('8月'!$A$1:$E$301,ROW()-$B$26+2,1)</f>
        <v>0</v>
      </c>
      <c r="B3947" s="55" t="str">
        <f>INDEX('8月'!$A$1:$E$301,ROW()-$B$26+2,2)&amp;IF(INDEX('8月'!$A$1:$E$301,ROW()-$B$26+2,3)="","","／"&amp;INDEX('8月'!$A$1:$E$301,ROW()-$B$26+2,3))</f>
        <v/>
      </c>
      <c r="C3947" s="57">
        <f>INDEX('8月'!$A$1:$E$301,ROW()-$B$26+2,4)</f>
        <v>0</v>
      </c>
      <c r="D3947" s="64">
        <f>INDEX('8月'!$A$1:$E$301,ROW()-$B$26+2,5)</f>
        <v>0</v>
      </c>
      <c r="E3947" s="65">
        <f>DATE(設定・集計!$B$2,INT(A3947/100),A3947-INT(A3947/100)*100)</f>
        <v>43799</v>
      </c>
      <c r="F3947" t="str">
        <f t="shared" si="122"/>
        <v/>
      </c>
      <c r="G3947" t="str">
        <f t="shared" si="121"/>
        <v/>
      </c>
    </row>
    <row r="3948" spans="1:7">
      <c r="A3948" s="57">
        <f>INDEX('8月'!$A$1:$E$301,ROW()-$B$26+2,1)</f>
        <v>0</v>
      </c>
      <c r="B3948" s="55" t="str">
        <f>INDEX('8月'!$A$1:$E$301,ROW()-$B$26+2,2)&amp;IF(INDEX('8月'!$A$1:$E$301,ROW()-$B$26+2,3)="","","／"&amp;INDEX('8月'!$A$1:$E$301,ROW()-$B$26+2,3))</f>
        <v/>
      </c>
      <c r="C3948" s="57">
        <f>INDEX('8月'!$A$1:$E$301,ROW()-$B$26+2,4)</f>
        <v>0</v>
      </c>
      <c r="D3948" s="64">
        <f>INDEX('8月'!$A$1:$E$301,ROW()-$B$26+2,5)</f>
        <v>0</v>
      </c>
      <c r="E3948" s="65">
        <f>DATE(設定・集計!$B$2,INT(A3948/100),A3948-INT(A3948/100)*100)</f>
        <v>43799</v>
      </c>
      <c r="F3948" t="str">
        <f t="shared" si="122"/>
        <v/>
      </c>
      <c r="G3948" t="str">
        <f t="shared" si="121"/>
        <v/>
      </c>
    </row>
    <row r="3949" spans="1:7">
      <c r="A3949" s="57">
        <f>INDEX('8月'!$A$1:$E$301,ROW()-$B$26+2,1)</f>
        <v>0</v>
      </c>
      <c r="B3949" s="55" t="str">
        <f>INDEX('8月'!$A$1:$E$301,ROW()-$B$26+2,2)&amp;IF(INDEX('8月'!$A$1:$E$301,ROW()-$B$26+2,3)="","","／"&amp;INDEX('8月'!$A$1:$E$301,ROW()-$B$26+2,3))</f>
        <v/>
      </c>
      <c r="C3949" s="57">
        <f>INDEX('8月'!$A$1:$E$301,ROW()-$B$26+2,4)</f>
        <v>0</v>
      </c>
      <c r="D3949" s="64">
        <f>INDEX('8月'!$A$1:$E$301,ROW()-$B$26+2,5)</f>
        <v>0</v>
      </c>
      <c r="E3949" s="65">
        <f>DATE(設定・集計!$B$2,INT(A3949/100),A3949-INT(A3949/100)*100)</f>
        <v>43799</v>
      </c>
      <c r="F3949" t="str">
        <f t="shared" si="122"/>
        <v/>
      </c>
      <c r="G3949" t="str">
        <f t="shared" si="121"/>
        <v/>
      </c>
    </row>
    <row r="3950" spans="1:7">
      <c r="A3950" s="57">
        <f>INDEX('8月'!$A$1:$E$301,ROW()-$B$26+2,1)</f>
        <v>0</v>
      </c>
      <c r="B3950" s="55" t="str">
        <f>INDEX('8月'!$A$1:$E$301,ROW()-$B$26+2,2)&amp;IF(INDEX('8月'!$A$1:$E$301,ROW()-$B$26+2,3)="","","／"&amp;INDEX('8月'!$A$1:$E$301,ROW()-$B$26+2,3))</f>
        <v/>
      </c>
      <c r="C3950" s="57">
        <f>INDEX('8月'!$A$1:$E$301,ROW()-$B$26+2,4)</f>
        <v>0</v>
      </c>
      <c r="D3950" s="64">
        <f>INDEX('8月'!$A$1:$E$301,ROW()-$B$26+2,5)</f>
        <v>0</v>
      </c>
      <c r="E3950" s="65">
        <f>DATE(設定・集計!$B$2,INT(A3950/100),A3950-INT(A3950/100)*100)</f>
        <v>43799</v>
      </c>
      <c r="F3950" t="str">
        <f t="shared" si="122"/>
        <v/>
      </c>
      <c r="G3950" t="str">
        <f t="shared" si="121"/>
        <v/>
      </c>
    </row>
    <row r="3951" spans="1:7">
      <c r="A3951" s="57">
        <f>INDEX('8月'!$A$1:$E$301,ROW()-$B$26+2,1)</f>
        <v>0</v>
      </c>
      <c r="B3951" s="55" t="str">
        <f>INDEX('8月'!$A$1:$E$301,ROW()-$B$26+2,2)&amp;IF(INDEX('8月'!$A$1:$E$301,ROW()-$B$26+2,3)="","","／"&amp;INDEX('8月'!$A$1:$E$301,ROW()-$B$26+2,3))</f>
        <v/>
      </c>
      <c r="C3951" s="57">
        <f>INDEX('8月'!$A$1:$E$301,ROW()-$B$26+2,4)</f>
        <v>0</v>
      </c>
      <c r="D3951" s="64">
        <f>INDEX('8月'!$A$1:$E$301,ROW()-$B$26+2,5)</f>
        <v>0</v>
      </c>
      <c r="E3951" s="65">
        <f>DATE(設定・集計!$B$2,INT(A3951/100),A3951-INT(A3951/100)*100)</f>
        <v>43799</v>
      </c>
      <c r="F3951" t="str">
        <f t="shared" si="122"/>
        <v/>
      </c>
      <c r="G3951" t="str">
        <f t="shared" ref="G3951:G4014" si="123">IF(F3951="","",RANK(F3951,$F$46:$F$6000,1))</f>
        <v/>
      </c>
    </row>
    <row r="3952" spans="1:7">
      <c r="A3952" s="57">
        <f>INDEX('8月'!$A$1:$E$301,ROW()-$B$26+2,1)</f>
        <v>0</v>
      </c>
      <c r="B3952" s="55" t="str">
        <f>INDEX('8月'!$A$1:$E$301,ROW()-$B$26+2,2)&amp;IF(INDEX('8月'!$A$1:$E$301,ROW()-$B$26+2,3)="","","／"&amp;INDEX('8月'!$A$1:$E$301,ROW()-$B$26+2,3))</f>
        <v/>
      </c>
      <c r="C3952" s="57">
        <f>INDEX('8月'!$A$1:$E$301,ROW()-$B$26+2,4)</f>
        <v>0</v>
      </c>
      <c r="D3952" s="64">
        <f>INDEX('8月'!$A$1:$E$301,ROW()-$B$26+2,5)</f>
        <v>0</v>
      </c>
      <c r="E3952" s="65">
        <f>DATE(設定・集計!$B$2,INT(A3952/100),A3952-INT(A3952/100)*100)</f>
        <v>43799</v>
      </c>
      <c r="F3952" t="str">
        <f t="shared" si="122"/>
        <v/>
      </c>
      <c r="G3952" t="str">
        <f t="shared" si="123"/>
        <v/>
      </c>
    </row>
    <row r="3953" spans="1:7">
      <c r="A3953" s="57">
        <f>INDEX('8月'!$A$1:$E$301,ROW()-$B$26+2,1)</f>
        <v>0</v>
      </c>
      <c r="B3953" s="55" t="str">
        <f>INDEX('8月'!$A$1:$E$301,ROW()-$B$26+2,2)&amp;IF(INDEX('8月'!$A$1:$E$301,ROW()-$B$26+2,3)="","","／"&amp;INDEX('8月'!$A$1:$E$301,ROW()-$B$26+2,3))</f>
        <v/>
      </c>
      <c r="C3953" s="57">
        <f>INDEX('8月'!$A$1:$E$301,ROW()-$B$26+2,4)</f>
        <v>0</v>
      </c>
      <c r="D3953" s="64">
        <f>INDEX('8月'!$A$1:$E$301,ROW()-$B$26+2,5)</f>
        <v>0</v>
      </c>
      <c r="E3953" s="65">
        <f>DATE(設定・集計!$B$2,INT(A3953/100),A3953-INT(A3953/100)*100)</f>
        <v>43799</v>
      </c>
      <c r="F3953" t="str">
        <f t="shared" si="122"/>
        <v/>
      </c>
      <c r="G3953" t="str">
        <f t="shared" si="123"/>
        <v/>
      </c>
    </row>
    <row r="3954" spans="1:7">
      <c r="A3954" s="57">
        <f>INDEX('8月'!$A$1:$E$301,ROW()-$B$26+2,1)</f>
        <v>0</v>
      </c>
      <c r="B3954" s="55" t="str">
        <f>INDEX('8月'!$A$1:$E$301,ROW()-$B$26+2,2)&amp;IF(INDEX('8月'!$A$1:$E$301,ROW()-$B$26+2,3)="","","／"&amp;INDEX('8月'!$A$1:$E$301,ROW()-$B$26+2,3))</f>
        <v/>
      </c>
      <c r="C3954" s="57">
        <f>INDEX('8月'!$A$1:$E$301,ROW()-$B$26+2,4)</f>
        <v>0</v>
      </c>
      <c r="D3954" s="64">
        <f>INDEX('8月'!$A$1:$E$301,ROW()-$B$26+2,5)</f>
        <v>0</v>
      </c>
      <c r="E3954" s="65">
        <f>DATE(設定・集計!$B$2,INT(A3954/100),A3954-INT(A3954/100)*100)</f>
        <v>43799</v>
      </c>
      <c r="F3954" t="str">
        <f t="shared" si="122"/>
        <v/>
      </c>
      <c r="G3954" t="str">
        <f t="shared" si="123"/>
        <v/>
      </c>
    </row>
    <row r="3955" spans="1:7">
      <c r="A3955" s="57">
        <f>INDEX('8月'!$A$1:$E$301,ROW()-$B$26+2,1)</f>
        <v>0</v>
      </c>
      <c r="B3955" s="55" t="str">
        <f>INDEX('8月'!$A$1:$E$301,ROW()-$B$26+2,2)&amp;IF(INDEX('8月'!$A$1:$E$301,ROW()-$B$26+2,3)="","","／"&amp;INDEX('8月'!$A$1:$E$301,ROW()-$B$26+2,3))</f>
        <v/>
      </c>
      <c r="C3955" s="57">
        <f>INDEX('8月'!$A$1:$E$301,ROW()-$B$26+2,4)</f>
        <v>0</v>
      </c>
      <c r="D3955" s="64">
        <f>INDEX('8月'!$A$1:$E$301,ROW()-$B$26+2,5)</f>
        <v>0</v>
      </c>
      <c r="E3955" s="65">
        <f>DATE(設定・集計!$B$2,INT(A3955/100),A3955-INT(A3955/100)*100)</f>
        <v>43799</v>
      </c>
      <c r="F3955" t="str">
        <f t="shared" si="122"/>
        <v/>
      </c>
      <c r="G3955" t="str">
        <f t="shared" si="123"/>
        <v/>
      </c>
    </row>
    <row r="3956" spans="1:7">
      <c r="A3956" s="57">
        <f>INDEX('8月'!$A$1:$E$301,ROW()-$B$26+2,1)</f>
        <v>0</v>
      </c>
      <c r="B3956" s="55" t="str">
        <f>INDEX('8月'!$A$1:$E$301,ROW()-$B$26+2,2)&amp;IF(INDEX('8月'!$A$1:$E$301,ROW()-$B$26+2,3)="","","／"&amp;INDEX('8月'!$A$1:$E$301,ROW()-$B$26+2,3))</f>
        <v/>
      </c>
      <c r="C3956" s="57">
        <f>INDEX('8月'!$A$1:$E$301,ROW()-$B$26+2,4)</f>
        <v>0</v>
      </c>
      <c r="D3956" s="64">
        <f>INDEX('8月'!$A$1:$E$301,ROW()-$B$26+2,5)</f>
        <v>0</v>
      </c>
      <c r="E3956" s="65">
        <f>DATE(設定・集計!$B$2,INT(A3956/100),A3956-INT(A3956/100)*100)</f>
        <v>43799</v>
      </c>
      <c r="F3956" t="str">
        <f t="shared" si="122"/>
        <v/>
      </c>
      <c r="G3956" t="str">
        <f t="shared" si="123"/>
        <v/>
      </c>
    </row>
    <row r="3957" spans="1:7">
      <c r="A3957" s="57">
        <f>INDEX('8月'!$A$1:$E$301,ROW()-$B$26+2,1)</f>
        <v>0</v>
      </c>
      <c r="B3957" s="55" t="str">
        <f>INDEX('8月'!$A$1:$E$301,ROW()-$B$26+2,2)&amp;IF(INDEX('8月'!$A$1:$E$301,ROW()-$B$26+2,3)="","","／"&amp;INDEX('8月'!$A$1:$E$301,ROW()-$B$26+2,3))</f>
        <v/>
      </c>
      <c r="C3957" s="57">
        <f>INDEX('8月'!$A$1:$E$301,ROW()-$B$26+2,4)</f>
        <v>0</v>
      </c>
      <c r="D3957" s="64">
        <f>INDEX('8月'!$A$1:$E$301,ROW()-$B$26+2,5)</f>
        <v>0</v>
      </c>
      <c r="E3957" s="65">
        <f>DATE(設定・集計!$B$2,INT(A3957/100),A3957-INT(A3957/100)*100)</f>
        <v>43799</v>
      </c>
      <c r="F3957" t="str">
        <f t="shared" si="122"/>
        <v/>
      </c>
      <c r="G3957" t="str">
        <f t="shared" si="123"/>
        <v/>
      </c>
    </row>
    <row r="3958" spans="1:7">
      <c r="A3958" s="57">
        <f>INDEX('8月'!$A$1:$E$301,ROW()-$B$26+2,1)</f>
        <v>0</v>
      </c>
      <c r="B3958" s="55" t="str">
        <f>INDEX('8月'!$A$1:$E$301,ROW()-$B$26+2,2)&amp;IF(INDEX('8月'!$A$1:$E$301,ROW()-$B$26+2,3)="","","／"&amp;INDEX('8月'!$A$1:$E$301,ROW()-$B$26+2,3))</f>
        <v/>
      </c>
      <c r="C3958" s="57">
        <f>INDEX('8月'!$A$1:$E$301,ROW()-$B$26+2,4)</f>
        <v>0</v>
      </c>
      <c r="D3958" s="64">
        <f>INDEX('8月'!$A$1:$E$301,ROW()-$B$26+2,5)</f>
        <v>0</v>
      </c>
      <c r="E3958" s="65">
        <f>DATE(設定・集計!$B$2,INT(A3958/100),A3958-INT(A3958/100)*100)</f>
        <v>43799</v>
      </c>
      <c r="F3958" t="str">
        <f t="shared" si="122"/>
        <v/>
      </c>
      <c r="G3958" t="str">
        <f t="shared" si="123"/>
        <v/>
      </c>
    </row>
    <row r="3959" spans="1:7">
      <c r="A3959" s="57">
        <f>INDEX('8月'!$A$1:$E$301,ROW()-$B$26+2,1)</f>
        <v>0</v>
      </c>
      <c r="B3959" s="55" t="str">
        <f>INDEX('8月'!$A$1:$E$301,ROW()-$B$26+2,2)&amp;IF(INDEX('8月'!$A$1:$E$301,ROW()-$B$26+2,3)="","","／"&amp;INDEX('8月'!$A$1:$E$301,ROW()-$B$26+2,3))</f>
        <v/>
      </c>
      <c r="C3959" s="57">
        <f>INDEX('8月'!$A$1:$E$301,ROW()-$B$26+2,4)</f>
        <v>0</v>
      </c>
      <c r="D3959" s="64">
        <f>INDEX('8月'!$A$1:$E$301,ROW()-$B$26+2,5)</f>
        <v>0</v>
      </c>
      <c r="E3959" s="65">
        <f>DATE(設定・集計!$B$2,INT(A3959/100),A3959-INT(A3959/100)*100)</f>
        <v>43799</v>
      </c>
      <c r="F3959" t="str">
        <f t="shared" si="122"/>
        <v/>
      </c>
      <c r="G3959" t="str">
        <f t="shared" si="123"/>
        <v/>
      </c>
    </row>
    <row r="3960" spans="1:7">
      <c r="A3960" s="57">
        <f>INDEX('8月'!$A$1:$E$301,ROW()-$B$26+2,1)</f>
        <v>0</v>
      </c>
      <c r="B3960" s="55" t="str">
        <f>INDEX('8月'!$A$1:$E$301,ROW()-$B$26+2,2)&amp;IF(INDEX('8月'!$A$1:$E$301,ROW()-$B$26+2,3)="","","／"&amp;INDEX('8月'!$A$1:$E$301,ROW()-$B$26+2,3))</f>
        <v/>
      </c>
      <c r="C3960" s="57">
        <f>INDEX('8月'!$A$1:$E$301,ROW()-$B$26+2,4)</f>
        <v>0</v>
      </c>
      <c r="D3960" s="64">
        <f>INDEX('8月'!$A$1:$E$301,ROW()-$B$26+2,5)</f>
        <v>0</v>
      </c>
      <c r="E3960" s="65">
        <f>DATE(設定・集計!$B$2,INT(A3960/100),A3960-INT(A3960/100)*100)</f>
        <v>43799</v>
      </c>
      <c r="F3960" t="str">
        <f t="shared" si="122"/>
        <v/>
      </c>
      <c r="G3960" t="str">
        <f t="shared" si="123"/>
        <v/>
      </c>
    </row>
    <row r="3961" spans="1:7">
      <c r="A3961" s="57">
        <f>INDEX('8月'!$A$1:$E$301,ROW()-$B$26+2,1)</f>
        <v>0</v>
      </c>
      <c r="B3961" s="55" t="str">
        <f>INDEX('8月'!$A$1:$E$301,ROW()-$B$26+2,2)&amp;IF(INDEX('8月'!$A$1:$E$301,ROW()-$B$26+2,3)="","","／"&amp;INDEX('8月'!$A$1:$E$301,ROW()-$B$26+2,3))</f>
        <v/>
      </c>
      <c r="C3961" s="57">
        <f>INDEX('8月'!$A$1:$E$301,ROW()-$B$26+2,4)</f>
        <v>0</v>
      </c>
      <c r="D3961" s="64">
        <f>INDEX('8月'!$A$1:$E$301,ROW()-$B$26+2,5)</f>
        <v>0</v>
      </c>
      <c r="E3961" s="65">
        <f>DATE(設定・集計!$B$2,INT(A3961/100),A3961-INT(A3961/100)*100)</f>
        <v>43799</v>
      </c>
      <c r="F3961" t="str">
        <f t="shared" si="122"/>
        <v/>
      </c>
      <c r="G3961" t="str">
        <f t="shared" si="123"/>
        <v/>
      </c>
    </row>
    <row r="3962" spans="1:7">
      <c r="A3962" s="57">
        <f>INDEX('8月'!$A$1:$E$301,ROW()-$B$26+2,1)</f>
        <v>0</v>
      </c>
      <c r="B3962" s="55" t="str">
        <f>INDEX('8月'!$A$1:$E$301,ROW()-$B$26+2,2)&amp;IF(INDEX('8月'!$A$1:$E$301,ROW()-$B$26+2,3)="","","／"&amp;INDEX('8月'!$A$1:$E$301,ROW()-$B$26+2,3))</f>
        <v/>
      </c>
      <c r="C3962" s="57">
        <f>INDEX('8月'!$A$1:$E$301,ROW()-$B$26+2,4)</f>
        <v>0</v>
      </c>
      <c r="D3962" s="64">
        <f>INDEX('8月'!$A$1:$E$301,ROW()-$B$26+2,5)</f>
        <v>0</v>
      </c>
      <c r="E3962" s="65">
        <f>DATE(設定・集計!$B$2,INT(A3962/100),A3962-INT(A3962/100)*100)</f>
        <v>43799</v>
      </c>
      <c r="F3962" t="str">
        <f t="shared" si="122"/>
        <v/>
      </c>
      <c r="G3962" t="str">
        <f t="shared" si="123"/>
        <v/>
      </c>
    </row>
    <row r="3963" spans="1:7">
      <c r="A3963" s="57">
        <f>INDEX('8月'!$A$1:$E$301,ROW()-$B$26+2,1)</f>
        <v>0</v>
      </c>
      <c r="B3963" s="55" t="str">
        <f>INDEX('8月'!$A$1:$E$301,ROW()-$B$26+2,2)&amp;IF(INDEX('8月'!$A$1:$E$301,ROW()-$B$26+2,3)="","","／"&amp;INDEX('8月'!$A$1:$E$301,ROW()-$B$26+2,3))</f>
        <v/>
      </c>
      <c r="C3963" s="57">
        <f>INDEX('8月'!$A$1:$E$301,ROW()-$B$26+2,4)</f>
        <v>0</v>
      </c>
      <c r="D3963" s="64">
        <f>INDEX('8月'!$A$1:$E$301,ROW()-$B$26+2,5)</f>
        <v>0</v>
      </c>
      <c r="E3963" s="65">
        <f>DATE(設定・集計!$B$2,INT(A3963/100),A3963-INT(A3963/100)*100)</f>
        <v>43799</v>
      </c>
      <c r="F3963" t="str">
        <f t="shared" ref="F3963:F4026" si="124">IF(A3963=0,"",A3963*10000+ROW())</f>
        <v/>
      </c>
      <c r="G3963" t="str">
        <f t="shared" si="123"/>
        <v/>
      </c>
    </row>
    <row r="3964" spans="1:7">
      <c r="A3964" s="57">
        <f>INDEX('8月'!$A$1:$E$301,ROW()-$B$26+2,1)</f>
        <v>0</v>
      </c>
      <c r="B3964" s="55" t="str">
        <f>INDEX('8月'!$A$1:$E$301,ROW()-$B$26+2,2)&amp;IF(INDEX('8月'!$A$1:$E$301,ROW()-$B$26+2,3)="","","／"&amp;INDEX('8月'!$A$1:$E$301,ROW()-$B$26+2,3))</f>
        <v/>
      </c>
      <c r="C3964" s="57">
        <f>INDEX('8月'!$A$1:$E$301,ROW()-$B$26+2,4)</f>
        <v>0</v>
      </c>
      <c r="D3964" s="64">
        <f>INDEX('8月'!$A$1:$E$301,ROW()-$B$26+2,5)</f>
        <v>0</v>
      </c>
      <c r="E3964" s="65">
        <f>DATE(設定・集計!$B$2,INT(A3964/100),A3964-INT(A3964/100)*100)</f>
        <v>43799</v>
      </c>
      <c r="F3964" t="str">
        <f t="shared" si="124"/>
        <v/>
      </c>
      <c r="G3964" t="str">
        <f t="shared" si="123"/>
        <v/>
      </c>
    </row>
    <row r="3965" spans="1:7">
      <c r="A3965" s="57">
        <f>INDEX('8月'!$A$1:$E$301,ROW()-$B$26+2,1)</f>
        <v>0</v>
      </c>
      <c r="B3965" s="55" t="str">
        <f>INDEX('8月'!$A$1:$E$301,ROW()-$B$26+2,2)&amp;IF(INDEX('8月'!$A$1:$E$301,ROW()-$B$26+2,3)="","","／"&amp;INDEX('8月'!$A$1:$E$301,ROW()-$B$26+2,3))</f>
        <v/>
      </c>
      <c r="C3965" s="57">
        <f>INDEX('8月'!$A$1:$E$301,ROW()-$B$26+2,4)</f>
        <v>0</v>
      </c>
      <c r="D3965" s="64">
        <f>INDEX('8月'!$A$1:$E$301,ROW()-$B$26+2,5)</f>
        <v>0</v>
      </c>
      <c r="E3965" s="65">
        <f>DATE(設定・集計!$B$2,INT(A3965/100),A3965-INT(A3965/100)*100)</f>
        <v>43799</v>
      </c>
      <c r="F3965" t="str">
        <f t="shared" si="124"/>
        <v/>
      </c>
      <c r="G3965" t="str">
        <f t="shared" si="123"/>
        <v/>
      </c>
    </row>
    <row r="3966" spans="1:7">
      <c r="A3966" s="57">
        <f>INDEX('8月'!$A$1:$E$301,ROW()-$B$26+2,1)</f>
        <v>0</v>
      </c>
      <c r="B3966" s="55" t="str">
        <f>INDEX('8月'!$A$1:$E$301,ROW()-$B$26+2,2)&amp;IF(INDEX('8月'!$A$1:$E$301,ROW()-$B$26+2,3)="","","／"&amp;INDEX('8月'!$A$1:$E$301,ROW()-$B$26+2,3))</f>
        <v/>
      </c>
      <c r="C3966" s="57">
        <f>INDEX('8月'!$A$1:$E$301,ROW()-$B$26+2,4)</f>
        <v>0</v>
      </c>
      <c r="D3966" s="64">
        <f>INDEX('8月'!$A$1:$E$301,ROW()-$B$26+2,5)</f>
        <v>0</v>
      </c>
      <c r="E3966" s="65">
        <f>DATE(設定・集計!$B$2,INT(A3966/100),A3966-INT(A3966/100)*100)</f>
        <v>43799</v>
      </c>
      <c r="F3966" t="str">
        <f t="shared" si="124"/>
        <v/>
      </c>
      <c r="G3966" t="str">
        <f t="shared" si="123"/>
        <v/>
      </c>
    </row>
    <row r="3967" spans="1:7">
      <c r="A3967" s="57">
        <f>INDEX('8月'!$A$1:$E$301,ROW()-$B$26+2,1)</f>
        <v>0</v>
      </c>
      <c r="B3967" s="55" t="str">
        <f>INDEX('8月'!$A$1:$E$301,ROW()-$B$26+2,2)&amp;IF(INDEX('8月'!$A$1:$E$301,ROW()-$B$26+2,3)="","","／"&amp;INDEX('8月'!$A$1:$E$301,ROW()-$B$26+2,3))</f>
        <v/>
      </c>
      <c r="C3967" s="57">
        <f>INDEX('8月'!$A$1:$E$301,ROW()-$B$26+2,4)</f>
        <v>0</v>
      </c>
      <c r="D3967" s="64">
        <f>INDEX('8月'!$A$1:$E$301,ROW()-$B$26+2,5)</f>
        <v>0</v>
      </c>
      <c r="E3967" s="65">
        <f>DATE(設定・集計!$B$2,INT(A3967/100),A3967-INT(A3967/100)*100)</f>
        <v>43799</v>
      </c>
      <c r="F3967" t="str">
        <f t="shared" si="124"/>
        <v/>
      </c>
      <c r="G3967" t="str">
        <f t="shared" si="123"/>
        <v/>
      </c>
    </row>
    <row r="3968" spans="1:7">
      <c r="A3968" s="57">
        <f>INDEX('8月'!$A$1:$E$301,ROW()-$B$26+2,1)</f>
        <v>0</v>
      </c>
      <c r="B3968" s="55" t="str">
        <f>INDEX('8月'!$A$1:$E$301,ROW()-$B$26+2,2)&amp;IF(INDEX('8月'!$A$1:$E$301,ROW()-$B$26+2,3)="","","／"&amp;INDEX('8月'!$A$1:$E$301,ROW()-$B$26+2,3))</f>
        <v/>
      </c>
      <c r="C3968" s="57">
        <f>INDEX('8月'!$A$1:$E$301,ROW()-$B$26+2,4)</f>
        <v>0</v>
      </c>
      <c r="D3968" s="64">
        <f>INDEX('8月'!$A$1:$E$301,ROW()-$B$26+2,5)</f>
        <v>0</v>
      </c>
      <c r="E3968" s="65">
        <f>DATE(設定・集計!$B$2,INT(A3968/100),A3968-INT(A3968/100)*100)</f>
        <v>43799</v>
      </c>
      <c r="F3968" t="str">
        <f t="shared" si="124"/>
        <v/>
      </c>
      <c r="G3968" t="str">
        <f t="shared" si="123"/>
        <v/>
      </c>
    </row>
    <row r="3969" spans="1:7">
      <c r="A3969" s="57">
        <f>INDEX('8月'!$A$1:$E$301,ROW()-$B$26+2,1)</f>
        <v>0</v>
      </c>
      <c r="B3969" s="55" t="str">
        <f>INDEX('8月'!$A$1:$E$301,ROW()-$B$26+2,2)&amp;IF(INDEX('8月'!$A$1:$E$301,ROW()-$B$26+2,3)="","","／"&amp;INDEX('8月'!$A$1:$E$301,ROW()-$B$26+2,3))</f>
        <v/>
      </c>
      <c r="C3969" s="57">
        <f>INDEX('8月'!$A$1:$E$301,ROW()-$B$26+2,4)</f>
        <v>0</v>
      </c>
      <c r="D3969" s="64">
        <f>INDEX('8月'!$A$1:$E$301,ROW()-$B$26+2,5)</f>
        <v>0</v>
      </c>
      <c r="E3969" s="65">
        <f>DATE(設定・集計!$B$2,INT(A3969/100),A3969-INT(A3969/100)*100)</f>
        <v>43799</v>
      </c>
      <c r="F3969" t="str">
        <f t="shared" si="124"/>
        <v/>
      </c>
      <c r="G3969" t="str">
        <f t="shared" si="123"/>
        <v/>
      </c>
    </row>
    <row r="3970" spans="1:7">
      <c r="A3970" s="57">
        <f>INDEX('8月'!$A$1:$E$301,ROW()-$B$26+2,1)</f>
        <v>0</v>
      </c>
      <c r="B3970" s="55" t="str">
        <f>INDEX('8月'!$A$1:$E$301,ROW()-$B$26+2,2)&amp;IF(INDEX('8月'!$A$1:$E$301,ROW()-$B$26+2,3)="","","／"&amp;INDEX('8月'!$A$1:$E$301,ROW()-$B$26+2,3))</f>
        <v/>
      </c>
      <c r="C3970" s="57">
        <f>INDEX('8月'!$A$1:$E$301,ROW()-$B$26+2,4)</f>
        <v>0</v>
      </c>
      <c r="D3970" s="64">
        <f>INDEX('8月'!$A$1:$E$301,ROW()-$B$26+2,5)</f>
        <v>0</v>
      </c>
      <c r="E3970" s="65">
        <f>DATE(設定・集計!$B$2,INT(A3970/100),A3970-INT(A3970/100)*100)</f>
        <v>43799</v>
      </c>
      <c r="F3970" t="str">
        <f t="shared" si="124"/>
        <v/>
      </c>
      <c r="G3970" t="str">
        <f t="shared" si="123"/>
        <v/>
      </c>
    </row>
    <row r="3971" spans="1:7">
      <c r="A3971" s="57">
        <f>INDEX('8月'!$A$1:$E$301,ROW()-$B$26+2,1)</f>
        <v>0</v>
      </c>
      <c r="B3971" s="55" t="str">
        <f>INDEX('8月'!$A$1:$E$301,ROW()-$B$26+2,2)&amp;IF(INDEX('8月'!$A$1:$E$301,ROW()-$B$26+2,3)="","","／"&amp;INDEX('8月'!$A$1:$E$301,ROW()-$B$26+2,3))</f>
        <v/>
      </c>
      <c r="C3971" s="57">
        <f>INDEX('8月'!$A$1:$E$301,ROW()-$B$26+2,4)</f>
        <v>0</v>
      </c>
      <c r="D3971" s="64">
        <f>INDEX('8月'!$A$1:$E$301,ROW()-$B$26+2,5)</f>
        <v>0</v>
      </c>
      <c r="E3971" s="65">
        <f>DATE(設定・集計!$B$2,INT(A3971/100),A3971-INT(A3971/100)*100)</f>
        <v>43799</v>
      </c>
      <c r="F3971" t="str">
        <f t="shared" si="124"/>
        <v/>
      </c>
      <c r="G3971" t="str">
        <f t="shared" si="123"/>
        <v/>
      </c>
    </row>
    <row r="3972" spans="1:7">
      <c r="A3972" s="57">
        <f>INDEX('8月'!$A$1:$E$301,ROW()-$B$26+2,1)</f>
        <v>0</v>
      </c>
      <c r="B3972" s="55" t="str">
        <f>INDEX('8月'!$A$1:$E$301,ROW()-$B$26+2,2)&amp;IF(INDEX('8月'!$A$1:$E$301,ROW()-$B$26+2,3)="","","／"&amp;INDEX('8月'!$A$1:$E$301,ROW()-$B$26+2,3))</f>
        <v/>
      </c>
      <c r="C3972" s="57">
        <f>INDEX('8月'!$A$1:$E$301,ROW()-$B$26+2,4)</f>
        <v>0</v>
      </c>
      <c r="D3972" s="64">
        <f>INDEX('8月'!$A$1:$E$301,ROW()-$B$26+2,5)</f>
        <v>0</v>
      </c>
      <c r="E3972" s="65">
        <f>DATE(設定・集計!$B$2,INT(A3972/100),A3972-INT(A3972/100)*100)</f>
        <v>43799</v>
      </c>
      <c r="F3972" t="str">
        <f t="shared" si="124"/>
        <v/>
      </c>
      <c r="G3972" t="str">
        <f t="shared" si="123"/>
        <v/>
      </c>
    </row>
    <row r="3973" spans="1:7">
      <c r="A3973" s="57">
        <f>INDEX('8月'!$A$1:$E$301,ROW()-$B$26+2,1)</f>
        <v>0</v>
      </c>
      <c r="B3973" s="55" t="str">
        <f>INDEX('8月'!$A$1:$E$301,ROW()-$B$26+2,2)&amp;IF(INDEX('8月'!$A$1:$E$301,ROW()-$B$26+2,3)="","","／"&amp;INDEX('8月'!$A$1:$E$301,ROW()-$B$26+2,3))</f>
        <v/>
      </c>
      <c r="C3973" s="57">
        <f>INDEX('8月'!$A$1:$E$301,ROW()-$B$26+2,4)</f>
        <v>0</v>
      </c>
      <c r="D3973" s="64">
        <f>INDEX('8月'!$A$1:$E$301,ROW()-$B$26+2,5)</f>
        <v>0</v>
      </c>
      <c r="E3973" s="65">
        <f>DATE(設定・集計!$B$2,INT(A3973/100),A3973-INT(A3973/100)*100)</f>
        <v>43799</v>
      </c>
      <c r="F3973" t="str">
        <f t="shared" si="124"/>
        <v/>
      </c>
      <c r="G3973" t="str">
        <f t="shared" si="123"/>
        <v/>
      </c>
    </row>
    <row r="3974" spans="1:7">
      <c r="A3974" s="57">
        <f>INDEX('8月'!$A$1:$E$301,ROW()-$B$26+2,1)</f>
        <v>0</v>
      </c>
      <c r="B3974" s="55" t="str">
        <f>INDEX('8月'!$A$1:$E$301,ROW()-$B$26+2,2)&amp;IF(INDEX('8月'!$A$1:$E$301,ROW()-$B$26+2,3)="","","／"&amp;INDEX('8月'!$A$1:$E$301,ROW()-$B$26+2,3))</f>
        <v/>
      </c>
      <c r="C3974" s="57">
        <f>INDEX('8月'!$A$1:$E$301,ROW()-$B$26+2,4)</f>
        <v>0</v>
      </c>
      <c r="D3974" s="64">
        <f>INDEX('8月'!$A$1:$E$301,ROW()-$B$26+2,5)</f>
        <v>0</v>
      </c>
      <c r="E3974" s="65">
        <f>DATE(設定・集計!$B$2,INT(A3974/100),A3974-INT(A3974/100)*100)</f>
        <v>43799</v>
      </c>
      <c r="F3974" t="str">
        <f t="shared" si="124"/>
        <v/>
      </c>
      <c r="G3974" t="str">
        <f t="shared" si="123"/>
        <v/>
      </c>
    </row>
    <row r="3975" spans="1:7">
      <c r="A3975" s="57">
        <f>INDEX('8月'!$A$1:$E$301,ROW()-$B$26+2,1)</f>
        <v>0</v>
      </c>
      <c r="B3975" s="55" t="str">
        <f>INDEX('8月'!$A$1:$E$301,ROW()-$B$26+2,2)&amp;IF(INDEX('8月'!$A$1:$E$301,ROW()-$B$26+2,3)="","","／"&amp;INDEX('8月'!$A$1:$E$301,ROW()-$B$26+2,3))</f>
        <v/>
      </c>
      <c r="C3975" s="57">
        <f>INDEX('8月'!$A$1:$E$301,ROW()-$B$26+2,4)</f>
        <v>0</v>
      </c>
      <c r="D3975" s="64">
        <f>INDEX('8月'!$A$1:$E$301,ROW()-$B$26+2,5)</f>
        <v>0</v>
      </c>
      <c r="E3975" s="65">
        <f>DATE(設定・集計!$B$2,INT(A3975/100),A3975-INT(A3975/100)*100)</f>
        <v>43799</v>
      </c>
      <c r="F3975" t="str">
        <f t="shared" si="124"/>
        <v/>
      </c>
      <c r="G3975" t="str">
        <f t="shared" si="123"/>
        <v/>
      </c>
    </row>
    <row r="3976" spans="1:7">
      <c r="A3976" s="57">
        <f>INDEX('8月'!$A$1:$E$301,ROW()-$B$26+2,1)</f>
        <v>0</v>
      </c>
      <c r="B3976" s="55" t="str">
        <f>INDEX('8月'!$A$1:$E$301,ROW()-$B$26+2,2)&amp;IF(INDEX('8月'!$A$1:$E$301,ROW()-$B$26+2,3)="","","／"&amp;INDEX('8月'!$A$1:$E$301,ROW()-$B$26+2,3))</f>
        <v/>
      </c>
      <c r="C3976" s="57">
        <f>INDEX('8月'!$A$1:$E$301,ROW()-$B$26+2,4)</f>
        <v>0</v>
      </c>
      <c r="D3976" s="64">
        <f>INDEX('8月'!$A$1:$E$301,ROW()-$B$26+2,5)</f>
        <v>0</v>
      </c>
      <c r="E3976" s="65">
        <f>DATE(設定・集計!$B$2,INT(A3976/100),A3976-INT(A3976/100)*100)</f>
        <v>43799</v>
      </c>
      <c r="F3976" t="str">
        <f t="shared" si="124"/>
        <v/>
      </c>
      <c r="G3976" t="str">
        <f t="shared" si="123"/>
        <v/>
      </c>
    </row>
    <row r="3977" spans="1:7">
      <c r="A3977" s="57">
        <f>INDEX('8月'!$A$1:$E$301,ROW()-$B$26+2,1)</f>
        <v>0</v>
      </c>
      <c r="B3977" s="55" t="str">
        <f>INDEX('8月'!$A$1:$E$301,ROW()-$B$26+2,2)&amp;IF(INDEX('8月'!$A$1:$E$301,ROW()-$B$26+2,3)="","","／"&amp;INDEX('8月'!$A$1:$E$301,ROW()-$B$26+2,3))</f>
        <v/>
      </c>
      <c r="C3977" s="57">
        <f>INDEX('8月'!$A$1:$E$301,ROW()-$B$26+2,4)</f>
        <v>0</v>
      </c>
      <c r="D3977" s="64">
        <f>INDEX('8月'!$A$1:$E$301,ROW()-$B$26+2,5)</f>
        <v>0</v>
      </c>
      <c r="E3977" s="65">
        <f>DATE(設定・集計!$B$2,INT(A3977/100),A3977-INT(A3977/100)*100)</f>
        <v>43799</v>
      </c>
      <c r="F3977" t="str">
        <f t="shared" si="124"/>
        <v/>
      </c>
      <c r="G3977" t="str">
        <f t="shared" si="123"/>
        <v/>
      </c>
    </row>
    <row r="3978" spans="1:7">
      <c r="A3978" s="57">
        <f>INDEX('8月'!$A$1:$E$301,ROW()-$B$26+2,1)</f>
        <v>0</v>
      </c>
      <c r="B3978" s="55" t="str">
        <f>INDEX('8月'!$A$1:$E$301,ROW()-$B$26+2,2)&amp;IF(INDEX('8月'!$A$1:$E$301,ROW()-$B$26+2,3)="","","／"&amp;INDEX('8月'!$A$1:$E$301,ROW()-$B$26+2,3))</f>
        <v/>
      </c>
      <c r="C3978" s="57">
        <f>INDEX('8月'!$A$1:$E$301,ROW()-$B$26+2,4)</f>
        <v>0</v>
      </c>
      <c r="D3978" s="64">
        <f>INDEX('8月'!$A$1:$E$301,ROW()-$B$26+2,5)</f>
        <v>0</v>
      </c>
      <c r="E3978" s="65">
        <f>DATE(設定・集計!$B$2,INT(A3978/100),A3978-INT(A3978/100)*100)</f>
        <v>43799</v>
      </c>
      <c r="F3978" t="str">
        <f t="shared" si="124"/>
        <v/>
      </c>
      <c r="G3978" t="str">
        <f t="shared" si="123"/>
        <v/>
      </c>
    </row>
    <row r="3979" spans="1:7">
      <c r="A3979" s="57">
        <f>INDEX('8月'!$A$1:$E$301,ROW()-$B$26+2,1)</f>
        <v>0</v>
      </c>
      <c r="B3979" s="55" t="str">
        <f>INDEX('8月'!$A$1:$E$301,ROW()-$B$26+2,2)&amp;IF(INDEX('8月'!$A$1:$E$301,ROW()-$B$26+2,3)="","","／"&amp;INDEX('8月'!$A$1:$E$301,ROW()-$B$26+2,3))</f>
        <v/>
      </c>
      <c r="C3979" s="57">
        <f>INDEX('8月'!$A$1:$E$301,ROW()-$B$26+2,4)</f>
        <v>0</v>
      </c>
      <c r="D3979" s="64">
        <f>INDEX('8月'!$A$1:$E$301,ROW()-$B$26+2,5)</f>
        <v>0</v>
      </c>
      <c r="E3979" s="65">
        <f>DATE(設定・集計!$B$2,INT(A3979/100),A3979-INT(A3979/100)*100)</f>
        <v>43799</v>
      </c>
      <c r="F3979" t="str">
        <f t="shared" si="124"/>
        <v/>
      </c>
      <c r="G3979" t="str">
        <f t="shared" si="123"/>
        <v/>
      </c>
    </row>
    <row r="3980" spans="1:7">
      <c r="A3980" s="57">
        <f>INDEX('8月'!$A$1:$E$301,ROW()-$B$26+2,1)</f>
        <v>0</v>
      </c>
      <c r="B3980" s="55" t="str">
        <f>INDEX('8月'!$A$1:$E$301,ROW()-$B$26+2,2)&amp;IF(INDEX('8月'!$A$1:$E$301,ROW()-$B$26+2,3)="","","／"&amp;INDEX('8月'!$A$1:$E$301,ROW()-$B$26+2,3))</f>
        <v/>
      </c>
      <c r="C3980" s="57">
        <f>INDEX('8月'!$A$1:$E$301,ROW()-$B$26+2,4)</f>
        <v>0</v>
      </c>
      <c r="D3980" s="64">
        <f>INDEX('8月'!$A$1:$E$301,ROW()-$B$26+2,5)</f>
        <v>0</v>
      </c>
      <c r="E3980" s="65">
        <f>DATE(設定・集計!$B$2,INT(A3980/100),A3980-INT(A3980/100)*100)</f>
        <v>43799</v>
      </c>
      <c r="F3980" t="str">
        <f t="shared" si="124"/>
        <v/>
      </c>
      <c r="G3980" t="str">
        <f t="shared" si="123"/>
        <v/>
      </c>
    </row>
    <row r="3981" spans="1:7">
      <c r="A3981" s="57">
        <f>INDEX('8月'!$A$1:$E$301,ROW()-$B$26+2,1)</f>
        <v>0</v>
      </c>
      <c r="B3981" s="55" t="str">
        <f>INDEX('8月'!$A$1:$E$301,ROW()-$B$26+2,2)&amp;IF(INDEX('8月'!$A$1:$E$301,ROW()-$B$26+2,3)="","","／"&amp;INDEX('8月'!$A$1:$E$301,ROW()-$B$26+2,3))</f>
        <v/>
      </c>
      <c r="C3981" s="57">
        <f>INDEX('8月'!$A$1:$E$301,ROW()-$B$26+2,4)</f>
        <v>0</v>
      </c>
      <c r="D3981" s="64">
        <f>INDEX('8月'!$A$1:$E$301,ROW()-$B$26+2,5)</f>
        <v>0</v>
      </c>
      <c r="E3981" s="65">
        <f>DATE(設定・集計!$B$2,INT(A3981/100),A3981-INT(A3981/100)*100)</f>
        <v>43799</v>
      </c>
      <c r="F3981" t="str">
        <f t="shared" si="124"/>
        <v/>
      </c>
      <c r="G3981" t="str">
        <f t="shared" si="123"/>
        <v/>
      </c>
    </row>
    <row r="3982" spans="1:7">
      <c r="A3982" s="57">
        <f>INDEX('8月'!$A$1:$E$301,ROW()-$B$26+2,1)</f>
        <v>0</v>
      </c>
      <c r="B3982" s="55" t="str">
        <f>INDEX('8月'!$A$1:$E$301,ROW()-$B$26+2,2)&amp;IF(INDEX('8月'!$A$1:$E$301,ROW()-$B$26+2,3)="","","／"&amp;INDEX('8月'!$A$1:$E$301,ROW()-$B$26+2,3))</f>
        <v/>
      </c>
      <c r="C3982" s="57">
        <f>INDEX('8月'!$A$1:$E$301,ROW()-$B$26+2,4)</f>
        <v>0</v>
      </c>
      <c r="D3982" s="64">
        <f>INDEX('8月'!$A$1:$E$301,ROW()-$B$26+2,5)</f>
        <v>0</v>
      </c>
      <c r="E3982" s="65">
        <f>DATE(設定・集計!$B$2,INT(A3982/100),A3982-INT(A3982/100)*100)</f>
        <v>43799</v>
      </c>
      <c r="F3982" t="str">
        <f t="shared" si="124"/>
        <v/>
      </c>
      <c r="G3982" t="str">
        <f t="shared" si="123"/>
        <v/>
      </c>
    </row>
    <row r="3983" spans="1:7">
      <c r="A3983" s="57">
        <f>INDEX('8月'!$A$1:$E$301,ROW()-$B$26+2,1)</f>
        <v>0</v>
      </c>
      <c r="B3983" s="55" t="str">
        <f>INDEX('8月'!$A$1:$E$301,ROW()-$B$26+2,2)&amp;IF(INDEX('8月'!$A$1:$E$301,ROW()-$B$26+2,3)="","","／"&amp;INDEX('8月'!$A$1:$E$301,ROW()-$B$26+2,3))</f>
        <v/>
      </c>
      <c r="C3983" s="57">
        <f>INDEX('8月'!$A$1:$E$301,ROW()-$B$26+2,4)</f>
        <v>0</v>
      </c>
      <c r="D3983" s="64">
        <f>INDEX('8月'!$A$1:$E$301,ROW()-$B$26+2,5)</f>
        <v>0</v>
      </c>
      <c r="E3983" s="65">
        <f>DATE(設定・集計!$B$2,INT(A3983/100),A3983-INT(A3983/100)*100)</f>
        <v>43799</v>
      </c>
      <c r="F3983" t="str">
        <f t="shared" si="124"/>
        <v/>
      </c>
      <c r="G3983" t="str">
        <f t="shared" si="123"/>
        <v/>
      </c>
    </row>
    <row r="3984" spans="1:7">
      <c r="A3984" s="57">
        <f>INDEX('8月'!$A$1:$E$301,ROW()-$B$26+2,1)</f>
        <v>0</v>
      </c>
      <c r="B3984" s="55" t="str">
        <f>INDEX('8月'!$A$1:$E$301,ROW()-$B$26+2,2)&amp;IF(INDEX('8月'!$A$1:$E$301,ROW()-$B$26+2,3)="","","／"&amp;INDEX('8月'!$A$1:$E$301,ROW()-$B$26+2,3))</f>
        <v/>
      </c>
      <c r="C3984" s="57">
        <f>INDEX('8月'!$A$1:$E$301,ROW()-$B$26+2,4)</f>
        <v>0</v>
      </c>
      <c r="D3984" s="64">
        <f>INDEX('8月'!$A$1:$E$301,ROW()-$B$26+2,5)</f>
        <v>0</v>
      </c>
      <c r="E3984" s="65">
        <f>DATE(設定・集計!$B$2,INT(A3984/100),A3984-INT(A3984/100)*100)</f>
        <v>43799</v>
      </c>
      <c r="F3984" t="str">
        <f t="shared" si="124"/>
        <v/>
      </c>
      <c r="G3984" t="str">
        <f t="shared" si="123"/>
        <v/>
      </c>
    </row>
    <row r="3985" spans="1:7">
      <c r="A3985" s="57">
        <f>INDEX('8月'!$A$1:$E$301,ROW()-$B$26+2,1)</f>
        <v>0</v>
      </c>
      <c r="B3985" s="55" t="str">
        <f>INDEX('8月'!$A$1:$E$301,ROW()-$B$26+2,2)&amp;IF(INDEX('8月'!$A$1:$E$301,ROW()-$B$26+2,3)="","","／"&amp;INDEX('8月'!$A$1:$E$301,ROW()-$B$26+2,3))</f>
        <v/>
      </c>
      <c r="C3985" s="57">
        <f>INDEX('8月'!$A$1:$E$301,ROW()-$B$26+2,4)</f>
        <v>0</v>
      </c>
      <c r="D3985" s="64">
        <f>INDEX('8月'!$A$1:$E$301,ROW()-$B$26+2,5)</f>
        <v>0</v>
      </c>
      <c r="E3985" s="65">
        <f>DATE(設定・集計!$B$2,INT(A3985/100),A3985-INT(A3985/100)*100)</f>
        <v>43799</v>
      </c>
      <c r="F3985" t="str">
        <f t="shared" si="124"/>
        <v/>
      </c>
      <c r="G3985" t="str">
        <f t="shared" si="123"/>
        <v/>
      </c>
    </row>
    <row r="3986" spans="1:7">
      <c r="A3986" s="57">
        <f>INDEX('8月'!$A$1:$E$301,ROW()-$B$26+2,1)</f>
        <v>0</v>
      </c>
      <c r="B3986" s="55" t="str">
        <f>INDEX('8月'!$A$1:$E$301,ROW()-$B$26+2,2)&amp;IF(INDEX('8月'!$A$1:$E$301,ROW()-$B$26+2,3)="","","／"&amp;INDEX('8月'!$A$1:$E$301,ROW()-$B$26+2,3))</f>
        <v/>
      </c>
      <c r="C3986" s="57">
        <f>INDEX('8月'!$A$1:$E$301,ROW()-$B$26+2,4)</f>
        <v>0</v>
      </c>
      <c r="D3986" s="64">
        <f>INDEX('8月'!$A$1:$E$301,ROW()-$B$26+2,5)</f>
        <v>0</v>
      </c>
      <c r="E3986" s="65">
        <f>DATE(設定・集計!$B$2,INT(A3986/100),A3986-INT(A3986/100)*100)</f>
        <v>43799</v>
      </c>
      <c r="F3986" t="str">
        <f t="shared" si="124"/>
        <v/>
      </c>
      <c r="G3986" t="str">
        <f t="shared" si="123"/>
        <v/>
      </c>
    </row>
    <row r="3987" spans="1:7">
      <c r="A3987" s="57">
        <f>INDEX('8月'!$A$1:$E$301,ROW()-$B$26+2,1)</f>
        <v>0</v>
      </c>
      <c r="B3987" s="55" t="str">
        <f>INDEX('8月'!$A$1:$E$301,ROW()-$B$26+2,2)&amp;IF(INDEX('8月'!$A$1:$E$301,ROW()-$B$26+2,3)="","","／"&amp;INDEX('8月'!$A$1:$E$301,ROW()-$B$26+2,3))</f>
        <v/>
      </c>
      <c r="C3987" s="57">
        <f>INDEX('8月'!$A$1:$E$301,ROW()-$B$26+2,4)</f>
        <v>0</v>
      </c>
      <c r="D3987" s="64">
        <f>INDEX('8月'!$A$1:$E$301,ROW()-$B$26+2,5)</f>
        <v>0</v>
      </c>
      <c r="E3987" s="65">
        <f>DATE(設定・集計!$B$2,INT(A3987/100),A3987-INT(A3987/100)*100)</f>
        <v>43799</v>
      </c>
      <c r="F3987" t="str">
        <f t="shared" si="124"/>
        <v/>
      </c>
      <c r="G3987" t="str">
        <f t="shared" si="123"/>
        <v/>
      </c>
    </row>
    <row r="3988" spans="1:7">
      <c r="A3988" s="57">
        <f>INDEX('8月'!$A$1:$E$301,ROW()-$B$26+2,1)</f>
        <v>0</v>
      </c>
      <c r="B3988" s="55" t="str">
        <f>INDEX('8月'!$A$1:$E$301,ROW()-$B$26+2,2)&amp;IF(INDEX('8月'!$A$1:$E$301,ROW()-$B$26+2,3)="","","／"&amp;INDEX('8月'!$A$1:$E$301,ROW()-$B$26+2,3))</f>
        <v/>
      </c>
      <c r="C3988" s="57">
        <f>INDEX('8月'!$A$1:$E$301,ROW()-$B$26+2,4)</f>
        <v>0</v>
      </c>
      <c r="D3988" s="64">
        <f>INDEX('8月'!$A$1:$E$301,ROW()-$B$26+2,5)</f>
        <v>0</v>
      </c>
      <c r="E3988" s="65">
        <f>DATE(設定・集計!$B$2,INT(A3988/100),A3988-INT(A3988/100)*100)</f>
        <v>43799</v>
      </c>
      <c r="F3988" t="str">
        <f t="shared" si="124"/>
        <v/>
      </c>
      <c r="G3988" t="str">
        <f t="shared" si="123"/>
        <v/>
      </c>
    </row>
    <row r="3989" spans="1:7">
      <c r="A3989" s="57">
        <f>INDEX('8月'!$A$1:$E$301,ROW()-$B$26+2,1)</f>
        <v>0</v>
      </c>
      <c r="B3989" s="55" t="str">
        <f>INDEX('8月'!$A$1:$E$301,ROW()-$B$26+2,2)&amp;IF(INDEX('8月'!$A$1:$E$301,ROW()-$B$26+2,3)="","","／"&amp;INDEX('8月'!$A$1:$E$301,ROW()-$B$26+2,3))</f>
        <v/>
      </c>
      <c r="C3989" s="57">
        <f>INDEX('8月'!$A$1:$E$301,ROW()-$B$26+2,4)</f>
        <v>0</v>
      </c>
      <c r="D3989" s="64">
        <f>INDEX('8月'!$A$1:$E$301,ROW()-$B$26+2,5)</f>
        <v>0</v>
      </c>
      <c r="E3989" s="65">
        <f>DATE(設定・集計!$B$2,INT(A3989/100),A3989-INT(A3989/100)*100)</f>
        <v>43799</v>
      </c>
      <c r="F3989" t="str">
        <f t="shared" si="124"/>
        <v/>
      </c>
      <c r="G3989" t="str">
        <f t="shared" si="123"/>
        <v/>
      </c>
    </row>
    <row r="3990" spans="1:7">
      <c r="A3990" s="57">
        <f>INDEX('8月'!$A$1:$E$301,ROW()-$B$26+2,1)</f>
        <v>0</v>
      </c>
      <c r="B3990" s="55" t="str">
        <f>INDEX('8月'!$A$1:$E$301,ROW()-$B$26+2,2)&amp;IF(INDEX('8月'!$A$1:$E$301,ROW()-$B$26+2,3)="","","／"&amp;INDEX('8月'!$A$1:$E$301,ROW()-$B$26+2,3))</f>
        <v/>
      </c>
      <c r="C3990" s="57">
        <f>INDEX('8月'!$A$1:$E$301,ROW()-$B$26+2,4)</f>
        <v>0</v>
      </c>
      <c r="D3990" s="64">
        <f>INDEX('8月'!$A$1:$E$301,ROW()-$B$26+2,5)</f>
        <v>0</v>
      </c>
      <c r="E3990" s="65">
        <f>DATE(設定・集計!$B$2,INT(A3990/100),A3990-INT(A3990/100)*100)</f>
        <v>43799</v>
      </c>
      <c r="F3990" t="str">
        <f t="shared" si="124"/>
        <v/>
      </c>
      <c r="G3990" t="str">
        <f t="shared" si="123"/>
        <v/>
      </c>
    </row>
    <row r="3991" spans="1:7">
      <c r="A3991" s="57">
        <f>INDEX('8月'!$A$1:$E$301,ROW()-$B$26+2,1)</f>
        <v>0</v>
      </c>
      <c r="B3991" s="55" t="str">
        <f>INDEX('8月'!$A$1:$E$301,ROW()-$B$26+2,2)&amp;IF(INDEX('8月'!$A$1:$E$301,ROW()-$B$26+2,3)="","","／"&amp;INDEX('8月'!$A$1:$E$301,ROW()-$B$26+2,3))</f>
        <v/>
      </c>
      <c r="C3991" s="57">
        <f>INDEX('8月'!$A$1:$E$301,ROW()-$B$26+2,4)</f>
        <v>0</v>
      </c>
      <c r="D3991" s="64">
        <f>INDEX('8月'!$A$1:$E$301,ROW()-$B$26+2,5)</f>
        <v>0</v>
      </c>
      <c r="E3991" s="65">
        <f>DATE(設定・集計!$B$2,INT(A3991/100),A3991-INT(A3991/100)*100)</f>
        <v>43799</v>
      </c>
      <c r="F3991" t="str">
        <f t="shared" si="124"/>
        <v/>
      </c>
      <c r="G3991" t="str">
        <f t="shared" si="123"/>
        <v/>
      </c>
    </row>
    <row r="3992" spans="1:7">
      <c r="A3992" s="57">
        <f>INDEX('8月'!$A$1:$E$301,ROW()-$B$26+2,1)</f>
        <v>0</v>
      </c>
      <c r="B3992" s="55" t="str">
        <f>INDEX('8月'!$A$1:$E$301,ROW()-$B$26+2,2)&amp;IF(INDEX('8月'!$A$1:$E$301,ROW()-$B$26+2,3)="","","／"&amp;INDEX('8月'!$A$1:$E$301,ROW()-$B$26+2,3))</f>
        <v/>
      </c>
      <c r="C3992" s="57">
        <f>INDEX('8月'!$A$1:$E$301,ROW()-$B$26+2,4)</f>
        <v>0</v>
      </c>
      <c r="D3992" s="64">
        <f>INDEX('8月'!$A$1:$E$301,ROW()-$B$26+2,5)</f>
        <v>0</v>
      </c>
      <c r="E3992" s="65">
        <f>DATE(設定・集計!$B$2,INT(A3992/100),A3992-INT(A3992/100)*100)</f>
        <v>43799</v>
      </c>
      <c r="F3992" t="str">
        <f t="shared" si="124"/>
        <v/>
      </c>
      <c r="G3992" t="str">
        <f t="shared" si="123"/>
        <v/>
      </c>
    </row>
    <row r="3993" spans="1:7">
      <c r="A3993" s="57">
        <f>INDEX('8月'!$A$1:$E$301,ROW()-$B$26+2,1)</f>
        <v>0</v>
      </c>
      <c r="B3993" s="55" t="str">
        <f>INDEX('8月'!$A$1:$E$301,ROW()-$B$26+2,2)&amp;IF(INDEX('8月'!$A$1:$E$301,ROW()-$B$26+2,3)="","","／"&amp;INDEX('8月'!$A$1:$E$301,ROW()-$B$26+2,3))</f>
        <v/>
      </c>
      <c r="C3993" s="57">
        <f>INDEX('8月'!$A$1:$E$301,ROW()-$B$26+2,4)</f>
        <v>0</v>
      </c>
      <c r="D3993" s="64">
        <f>INDEX('8月'!$A$1:$E$301,ROW()-$B$26+2,5)</f>
        <v>0</v>
      </c>
      <c r="E3993" s="65">
        <f>DATE(設定・集計!$B$2,INT(A3993/100),A3993-INT(A3993/100)*100)</f>
        <v>43799</v>
      </c>
      <c r="F3993" t="str">
        <f t="shared" si="124"/>
        <v/>
      </c>
      <c r="G3993" t="str">
        <f t="shared" si="123"/>
        <v/>
      </c>
    </row>
    <row r="3994" spans="1:7">
      <c r="A3994" s="57">
        <f>INDEX('8月'!$A$1:$E$301,ROW()-$B$26+2,1)</f>
        <v>0</v>
      </c>
      <c r="B3994" s="55" t="str">
        <f>INDEX('8月'!$A$1:$E$301,ROW()-$B$26+2,2)&amp;IF(INDEX('8月'!$A$1:$E$301,ROW()-$B$26+2,3)="","","／"&amp;INDEX('8月'!$A$1:$E$301,ROW()-$B$26+2,3))</f>
        <v/>
      </c>
      <c r="C3994" s="57">
        <f>INDEX('8月'!$A$1:$E$301,ROW()-$B$26+2,4)</f>
        <v>0</v>
      </c>
      <c r="D3994" s="64">
        <f>INDEX('8月'!$A$1:$E$301,ROW()-$B$26+2,5)</f>
        <v>0</v>
      </c>
      <c r="E3994" s="65">
        <f>DATE(設定・集計!$B$2,INT(A3994/100),A3994-INT(A3994/100)*100)</f>
        <v>43799</v>
      </c>
      <c r="F3994" t="str">
        <f t="shared" si="124"/>
        <v/>
      </c>
      <c r="G3994" t="str">
        <f t="shared" si="123"/>
        <v/>
      </c>
    </row>
    <row r="3995" spans="1:7">
      <c r="A3995" s="57">
        <f>INDEX('8月'!$A$1:$E$301,ROW()-$B$26+2,1)</f>
        <v>0</v>
      </c>
      <c r="B3995" s="55" t="str">
        <f>INDEX('8月'!$A$1:$E$301,ROW()-$B$26+2,2)&amp;IF(INDEX('8月'!$A$1:$E$301,ROW()-$B$26+2,3)="","","／"&amp;INDEX('8月'!$A$1:$E$301,ROW()-$B$26+2,3))</f>
        <v/>
      </c>
      <c r="C3995" s="57">
        <f>INDEX('8月'!$A$1:$E$301,ROW()-$B$26+2,4)</f>
        <v>0</v>
      </c>
      <c r="D3995" s="64">
        <f>INDEX('8月'!$A$1:$E$301,ROW()-$B$26+2,5)</f>
        <v>0</v>
      </c>
      <c r="E3995" s="65">
        <f>DATE(設定・集計!$B$2,INT(A3995/100),A3995-INT(A3995/100)*100)</f>
        <v>43799</v>
      </c>
      <c r="F3995" t="str">
        <f t="shared" si="124"/>
        <v/>
      </c>
      <c r="G3995" t="str">
        <f t="shared" si="123"/>
        <v/>
      </c>
    </row>
    <row r="3996" spans="1:7">
      <c r="A3996" s="57">
        <f>INDEX('8月'!$A$1:$E$301,ROW()-$B$26+2,1)</f>
        <v>0</v>
      </c>
      <c r="B3996" s="55" t="str">
        <f>INDEX('8月'!$A$1:$E$301,ROW()-$B$26+2,2)&amp;IF(INDEX('8月'!$A$1:$E$301,ROW()-$B$26+2,3)="","","／"&amp;INDEX('8月'!$A$1:$E$301,ROW()-$B$26+2,3))</f>
        <v/>
      </c>
      <c r="C3996" s="57">
        <f>INDEX('8月'!$A$1:$E$301,ROW()-$B$26+2,4)</f>
        <v>0</v>
      </c>
      <c r="D3996" s="64">
        <f>INDEX('8月'!$A$1:$E$301,ROW()-$B$26+2,5)</f>
        <v>0</v>
      </c>
      <c r="E3996" s="65">
        <f>DATE(設定・集計!$B$2,INT(A3996/100),A3996-INT(A3996/100)*100)</f>
        <v>43799</v>
      </c>
      <c r="F3996" t="str">
        <f t="shared" si="124"/>
        <v/>
      </c>
      <c r="G3996" t="str">
        <f t="shared" si="123"/>
        <v/>
      </c>
    </row>
    <row r="3997" spans="1:7">
      <c r="A3997" s="57">
        <f>INDEX('8月'!$A$1:$E$301,ROW()-$B$26+2,1)</f>
        <v>0</v>
      </c>
      <c r="B3997" s="55" t="str">
        <f>INDEX('8月'!$A$1:$E$301,ROW()-$B$26+2,2)&amp;IF(INDEX('8月'!$A$1:$E$301,ROW()-$B$26+2,3)="","","／"&amp;INDEX('8月'!$A$1:$E$301,ROW()-$B$26+2,3))</f>
        <v/>
      </c>
      <c r="C3997" s="57">
        <f>INDEX('8月'!$A$1:$E$301,ROW()-$B$26+2,4)</f>
        <v>0</v>
      </c>
      <c r="D3997" s="64">
        <f>INDEX('8月'!$A$1:$E$301,ROW()-$B$26+2,5)</f>
        <v>0</v>
      </c>
      <c r="E3997" s="65">
        <f>DATE(設定・集計!$B$2,INT(A3997/100),A3997-INT(A3997/100)*100)</f>
        <v>43799</v>
      </c>
      <c r="F3997" t="str">
        <f t="shared" si="124"/>
        <v/>
      </c>
      <c r="G3997" t="str">
        <f t="shared" si="123"/>
        <v/>
      </c>
    </row>
    <row r="3998" spans="1:7">
      <c r="A3998" s="57">
        <f>INDEX('8月'!$A$1:$E$301,ROW()-$B$26+2,1)</f>
        <v>0</v>
      </c>
      <c r="B3998" s="55" t="str">
        <f>INDEX('8月'!$A$1:$E$301,ROW()-$B$26+2,2)&amp;IF(INDEX('8月'!$A$1:$E$301,ROW()-$B$26+2,3)="","","／"&amp;INDEX('8月'!$A$1:$E$301,ROW()-$B$26+2,3))</f>
        <v/>
      </c>
      <c r="C3998" s="57">
        <f>INDEX('8月'!$A$1:$E$301,ROW()-$B$26+2,4)</f>
        <v>0</v>
      </c>
      <c r="D3998" s="64">
        <f>INDEX('8月'!$A$1:$E$301,ROW()-$B$26+2,5)</f>
        <v>0</v>
      </c>
      <c r="E3998" s="65">
        <f>DATE(設定・集計!$B$2,INT(A3998/100),A3998-INT(A3998/100)*100)</f>
        <v>43799</v>
      </c>
      <c r="F3998" t="str">
        <f t="shared" si="124"/>
        <v/>
      </c>
      <c r="G3998" t="str">
        <f t="shared" si="123"/>
        <v/>
      </c>
    </row>
    <row r="3999" spans="1:7">
      <c r="A3999" s="57">
        <f>INDEX('8月'!$A$1:$E$301,ROW()-$B$26+2,1)</f>
        <v>0</v>
      </c>
      <c r="B3999" s="55" t="str">
        <f>INDEX('8月'!$A$1:$E$301,ROW()-$B$26+2,2)&amp;IF(INDEX('8月'!$A$1:$E$301,ROW()-$B$26+2,3)="","","／"&amp;INDEX('8月'!$A$1:$E$301,ROW()-$B$26+2,3))</f>
        <v/>
      </c>
      <c r="C3999" s="57">
        <f>INDEX('8月'!$A$1:$E$301,ROW()-$B$26+2,4)</f>
        <v>0</v>
      </c>
      <c r="D3999" s="64">
        <f>INDEX('8月'!$A$1:$E$301,ROW()-$B$26+2,5)</f>
        <v>0</v>
      </c>
      <c r="E3999" s="65">
        <f>DATE(設定・集計!$B$2,INT(A3999/100),A3999-INT(A3999/100)*100)</f>
        <v>43799</v>
      </c>
      <c r="F3999" t="str">
        <f t="shared" si="124"/>
        <v/>
      </c>
      <c r="G3999" t="str">
        <f t="shared" si="123"/>
        <v/>
      </c>
    </row>
    <row r="4000" spans="1:7">
      <c r="A4000" s="57">
        <f>INDEX('8月'!$A$1:$E$301,ROW()-$B$26+2,1)</f>
        <v>0</v>
      </c>
      <c r="B4000" s="55" t="str">
        <f>INDEX('8月'!$A$1:$E$301,ROW()-$B$26+2,2)&amp;IF(INDEX('8月'!$A$1:$E$301,ROW()-$B$26+2,3)="","","／"&amp;INDEX('8月'!$A$1:$E$301,ROW()-$B$26+2,3))</f>
        <v/>
      </c>
      <c r="C4000" s="57">
        <f>INDEX('8月'!$A$1:$E$301,ROW()-$B$26+2,4)</f>
        <v>0</v>
      </c>
      <c r="D4000" s="64">
        <f>INDEX('8月'!$A$1:$E$301,ROW()-$B$26+2,5)</f>
        <v>0</v>
      </c>
      <c r="E4000" s="65">
        <f>DATE(設定・集計!$B$2,INT(A4000/100),A4000-INT(A4000/100)*100)</f>
        <v>43799</v>
      </c>
      <c r="F4000" t="str">
        <f t="shared" si="124"/>
        <v/>
      </c>
      <c r="G4000" t="str">
        <f t="shared" si="123"/>
        <v/>
      </c>
    </row>
    <row r="4001" spans="1:7">
      <c r="A4001" s="57">
        <f>INDEX('8月'!$A$1:$E$301,ROW()-$B$26+2,1)</f>
        <v>0</v>
      </c>
      <c r="B4001" s="55" t="str">
        <f>INDEX('8月'!$A$1:$E$301,ROW()-$B$26+2,2)&amp;IF(INDEX('8月'!$A$1:$E$301,ROW()-$B$26+2,3)="","","／"&amp;INDEX('8月'!$A$1:$E$301,ROW()-$B$26+2,3))</f>
        <v/>
      </c>
      <c r="C4001" s="57">
        <f>INDEX('8月'!$A$1:$E$301,ROW()-$B$26+2,4)</f>
        <v>0</v>
      </c>
      <c r="D4001" s="64">
        <f>INDEX('8月'!$A$1:$E$301,ROW()-$B$26+2,5)</f>
        <v>0</v>
      </c>
      <c r="E4001" s="65">
        <f>DATE(設定・集計!$B$2,INT(A4001/100),A4001-INT(A4001/100)*100)</f>
        <v>43799</v>
      </c>
      <c r="F4001" t="str">
        <f t="shared" si="124"/>
        <v/>
      </c>
      <c r="G4001" t="str">
        <f t="shared" si="123"/>
        <v/>
      </c>
    </row>
    <row r="4002" spans="1:7">
      <c r="A4002" s="57">
        <f>INDEX('8月'!$A$1:$E$301,ROW()-$B$26+2,1)</f>
        <v>0</v>
      </c>
      <c r="B4002" s="55" t="str">
        <f>INDEX('8月'!$A$1:$E$301,ROW()-$B$26+2,2)&amp;IF(INDEX('8月'!$A$1:$E$301,ROW()-$B$26+2,3)="","","／"&amp;INDEX('8月'!$A$1:$E$301,ROW()-$B$26+2,3))</f>
        <v/>
      </c>
      <c r="C4002" s="57">
        <f>INDEX('8月'!$A$1:$E$301,ROW()-$B$26+2,4)</f>
        <v>0</v>
      </c>
      <c r="D4002" s="64">
        <f>INDEX('8月'!$A$1:$E$301,ROW()-$B$26+2,5)</f>
        <v>0</v>
      </c>
      <c r="E4002" s="65">
        <f>DATE(設定・集計!$B$2,INT(A4002/100),A4002-INT(A4002/100)*100)</f>
        <v>43799</v>
      </c>
      <c r="F4002" t="str">
        <f t="shared" si="124"/>
        <v/>
      </c>
      <c r="G4002" t="str">
        <f t="shared" si="123"/>
        <v/>
      </c>
    </row>
    <row r="4003" spans="1:7">
      <c r="A4003" s="57">
        <f>INDEX('8月'!$A$1:$E$301,ROW()-$B$26+2,1)</f>
        <v>0</v>
      </c>
      <c r="B4003" s="55" t="str">
        <f>INDEX('8月'!$A$1:$E$301,ROW()-$B$26+2,2)&amp;IF(INDEX('8月'!$A$1:$E$301,ROW()-$B$26+2,3)="","","／"&amp;INDEX('8月'!$A$1:$E$301,ROW()-$B$26+2,3))</f>
        <v/>
      </c>
      <c r="C4003" s="57">
        <f>INDEX('8月'!$A$1:$E$301,ROW()-$B$26+2,4)</f>
        <v>0</v>
      </c>
      <c r="D4003" s="64">
        <f>INDEX('8月'!$A$1:$E$301,ROW()-$B$26+2,5)</f>
        <v>0</v>
      </c>
      <c r="E4003" s="65">
        <f>DATE(設定・集計!$B$2,INT(A4003/100),A4003-INT(A4003/100)*100)</f>
        <v>43799</v>
      </c>
      <c r="F4003" t="str">
        <f t="shared" si="124"/>
        <v/>
      </c>
      <c r="G4003" t="str">
        <f t="shared" si="123"/>
        <v/>
      </c>
    </row>
    <row r="4004" spans="1:7">
      <c r="A4004" s="57">
        <f>INDEX('8月'!$A$1:$E$301,ROW()-$B$26+2,1)</f>
        <v>0</v>
      </c>
      <c r="B4004" s="55" t="str">
        <f>INDEX('8月'!$A$1:$E$301,ROW()-$B$26+2,2)&amp;IF(INDEX('8月'!$A$1:$E$301,ROW()-$B$26+2,3)="","","／"&amp;INDEX('8月'!$A$1:$E$301,ROW()-$B$26+2,3))</f>
        <v/>
      </c>
      <c r="C4004" s="57">
        <f>INDEX('8月'!$A$1:$E$301,ROW()-$B$26+2,4)</f>
        <v>0</v>
      </c>
      <c r="D4004" s="64">
        <f>INDEX('8月'!$A$1:$E$301,ROW()-$B$26+2,5)</f>
        <v>0</v>
      </c>
      <c r="E4004" s="65">
        <f>DATE(設定・集計!$B$2,INT(A4004/100),A4004-INT(A4004/100)*100)</f>
        <v>43799</v>
      </c>
      <c r="F4004" t="str">
        <f t="shared" si="124"/>
        <v/>
      </c>
      <c r="G4004" t="str">
        <f t="shared" si="123"/>
        <v/>
      </c>
    </row>
    <row r="4005" spans="1:7">
      <c r="A4005" s="57">
        <f>INDEX('8月'!$A$1:$E$301,ROW()-$B$26+2,1)</f>
        <v>0</v>
      </c>
      <c r="B4005" s="55" t="str">
        <f>INDEX('8月'!$A$1:$E$301,ROW()-$B$26+2,2)&amp;IF(INDEX('8月'!$A$1:$E$301,ROW()-$B$26+2,3)="","","／"&amp;INDEX('8月'!$A$1:$E$301,ROW()-$B$26+2,3))</f>
        <v/>
      </c>
      <c r="C4005" s="57">
        <f>INDEX('8月'!$A$1:$E$301,ROW()-$B$26+2,4)</f>
        <v>0</v>
      </c>
      <c r="D4005" s="64">
        <f>INDEX('8月'!$A$1:$E$301,ROW()-$B$26+2,5)</f>
        <v>0</v>
      </c>
      <c r="E4005" s="65">
        <f>DATE(設定・集計!$B$2,INT(A4005/100),A4005-INT(A4005/100)*100)</f>
        <v>43799</v>
      </c>
      <c r="F4005" t="str">
        <f t="shared" si="124"/>
        <v/>
      </c>
      <c r="G4005" t="str">
        <f t="shared" si="123"/>
        <v/>
      </c>
    </row>
    <row r="4006" spans="1:7">
      <c r="A4006" s="57">
        <f>INDEX('8月'!$A$1:$E$301,ROW()-$B$26+2,1)</f>
        <v>0</v>
      </c>
      <c r="B4006" s="55" t="str">
        <f>INDEX('8月'!$A$1:$E$301,ROW()-$B$26+2,2)&amp;IF(INDEX('8月'!$A$1:$E$301,ROW()-$B$26+2,3)="","","／"&amp;INDEX('8月'!$A$1:$E$301,ROW()-$B$26+2,3))</f>
        <v/>
      </c>
      <c r="C4006" s="57">
        <f>INDEX('8月'!$A$1:$E$301,ROW()-$B$26+2,4)</f>
        <v>0</v>
      </c>
      <c r="D4006" s="64">
        <f>INDEX('8月'!$A$1:$E$301,ROW()-$B$26+2,5)</f>
        <v>0</v>
      </c>
      <c r="E4006" s="65">
        <f>DATE(設定・集計!$B$2,INT(A4006/100),A4006-INT(A4006/100)*100)</f>
        <v>43799</v>
      </c>
      <c r="F4006" t="str">
        <f t="shared" si="124"/>
        <v/>
      </c>
      <c r="G4006" t="str">
        <f t="shared" si="123"/>
        <v/>
      </c>
    </row>
    <row r="4007" spans="1:7">
      <c r="A4007" s="57">
        <f>INDEX('8月'!$A$1:$E$301,ROW()-$B$26+2,1)</f>
        <v>0</v>
      </c>
      <c r="B4007" s="55" t="str">
        <f>INDEX('8月'!$A$1:$E$301,ROW()-$B$26+2,2)&amp;IF(INDEX('8月'!$A$1:$E$301,ROW()-$B$26+2,3)="","","／"&amp;INDEX('8月'!$A$1:$E$301,ROW()-$B$26+2,3))</f>
        <v/>
      </c>
      <c r="C4007" s="57">
        <f>INDEX('8月'!$A$1:$E$301,ROW()-$B$26+2,4)</f>
        <v>0</v>
      </c>
      <c r="D4007" s="64">
        <f>INDEX('8月'!$A$1:$E$301,ROW()-$B$26+2,5)</f>
        <v>0</v>
      </c>
      <c r="E4007" s="65">
        <f>DATE(設定・集計!$B$2,INT(A4007/100),A4007-INT(A4007/100)*100)</f>
        <v>43799</v>
      </c>
      <c r="F4007" t="str">
        <f t="shared" si="124"/>
        <v/>
      </c>
      <c r="G4007" t="str">
        <f t="shared" si="123"/>
        <v/>
      </c>
    </row>
    <row r="4008" spans="1:7">
      <c r="A4008" s="57">
        <f>INDEX('8月'!$A$1:$E$301,ROW()-$B$26+2,1)</f>
        <v>0</v>
      </c>
      <c r="B4008" s="55" t="str">
        <f>INDEX('8月'!$A$1:$E$301,ROW()-$B$26+2,2)&amp;IF(INDEX('8月'!$A$1:$E$301,ROW()-$B$26+2,3)="","","／"&amp;INDEX('8月'!$A$1:$E$301,ROW()-$B$26+2,3))</f>
        <v/>
      </c>
      <c r="C4008" s="57">
        <f>INDEX('8月'!$A$1:$E$301,ROW()-$B$26+2,4)</f>
        <v>0</v>
      </c>
      <c r="D4008" s="64">
        <f>INDEX('8月'!$A$1:$E$301,ROW()-$B$26+2,5)</f>
        <v>0</v>
      </c>
      <c r="E4008" s="65">
        <f>DATE(設定・集計!$B$2,INT(A4008/100),A4008-INT(A4008/100)*100)</f>
        <v>43799</v>
      </c>
      <c r="F4008" t="str">
        <f t="shared" si="124"/>
        <v/>
      </c>
      <c r="G4008" t="str">
        <f t="shared" si="123"/>
        <v/>
      </c>
    </row>
    <row r="4009" spans="1:7">
      <c r="A4009" s="57">
        <f>INDEX('8月'!$A$1:$E$301,ROW()-$B$26+2,1)</f>
        <v>0</v>
      </c>
      <c r="B4009" s="55" t="str">
        <f>INDEX('8月'!$A$1:$E$301,ROW()-$B$26+2,2)&amp;IF(INDEX('8月'!$A$1:$E$301,ROW()-$B$26+2,3)="","","／"&amp;INDEX('8月'!$A$1:$E$301,ROW()-$B$26+2,3))</f>
        <v/>
      </c>
      <c r="C4009" s="57">
        <f>INDEX('8月'!$A$1:$E$301,ROW()-$B$26+2,4)</f>
        <v>0</v>
      </c>
      <c r="D4009" s="64">
        <f>INDEX('8月'!$A$1:$E$301,ROW()-$B$26+2,5)</f>
        <v>0</v>
      </c>
      <c r="E4009" s="65">
        <f>DATE(設定・集計!$B$2,INT(A4009/100),A4009-INT(A4009/100)*100)</f>
        <v>43799</v>
      </c>
      <c r="F4009" t="str">
        <f t="shared" si="124"/>
        <v/>
      </c>
      <c r="G4009" t="str">
        <f t="shared" si="123"/>
        <v/>
      </c>
    </row>
    <row r="4010" spans="1:7">
      <c r="A4010" s="57">
        <f>INDEX('8月'!$A$1:$E$301,ROW()-$B$26+2,1)</f>
        <v>0</v>
      </c>
      <c r="B4010" s="55" t="str">
        <f>INDEX('8月'!$A$1:$E$301,ROW()-$B$26+2,2)&amp;IF(INDEX('8月'!$A$1:$E$301,ROW()-$B$26+2,3)="","","／"&amp;INDEX('8月'!$A$1:$E$301,ROW()-$B$26+2,3))</f>
        <v/>
      </c>
      <c r="C4010" s="57">
        <f>INDEX('8月'!$A$1:$E$301,ROW()-$B$26+2,4)</f>
        <v>0</v>
      </c>
      <c r="D4010" s="64">
        <f>INDEX('8月'!$A$1:$E$301,ROW()-$B$26+2,5)</f>
        <v>0</v>
      </c>
      <c r="E4010" s="65">
        <f>DATE(設定・集計!$B$2,INT(A4010/100),A4010-INT(A4010/100)*100)</f>
        <v>43799</v>
      </c>
      <c r="F4010" t="str">
        <f t="shared" si="124"/>
        <v/>
      </c>
      <c r="G4010" t="str">
        <f t="shared" si="123"/>
        <v/>
      </c>
    </row>
    <row r="4011" spans="1:7">
      <c r="A4011" s="57">
        <f>INDEX('8月'!$A$1:$E$301,ROW()-$B$26+2,1)</f>
        <v>0</v>
      </c>
      <c r="B4011" s="55" t="str">
        <f>INDEX('8月'!$A$1:$E$301,ROW()-$B$26+2,2)&amp;IF(INDEX('8月'!$A$1:$E$301,ROW()-$B$26+2,3)="","","／"&amp;INDEX('8月'!$A$1:$E$301,ROW()-$B$26+2,3))</f>
        <v/>
      </c>
      <c r="C4011" s="57">
        <f>INDEX('8月'!$A$1:$E$301,ROW()-$B$26+2,4)</f>
        <v>0</v>
      </c>
      <c r="D4011" s="64">
        <f>INDEX('8月'!$A$1:$E$301,ROW()-$B$26+2,5)</f>
        <v>0</v>
      </c>
      <c r="E4011" s="65">
        <f>DATE(設定・集計!$B$2,INT(A4011/100),A4011-INT(A4011/100)*100)</f>
        <v>43799</v>
      </c>
      <c r="F4011" t="str">
        <f t="shared" si="124"/>
        <v/>
      </c>
      <c r="G4011" t="str">
        <f t="shared" si="123"/>
        <v/>
      </c>
    </row>
    <row r="4012" spans="1:7">
      <c r="A4012" s="57">
        <f>INDEX('8月'!$A$1:$E$301,ROW()-$B$26+2,1)</f>
        <v>0</v>
      </c>
      <c r="B4012" s="55" t="str">
        <f>INDEX('8月'!$A$1:$E$301,ROW()-$B$26+2,2)&amp;IF(INDEX('8月'!$A$1:$E$301,ROW()-$B$26+2,3)="","","／"&amp;INDEX('8月'!$A$1:$E$301,ROW()-$B$26+2,3))</f>
        <v/>
      </c>
      <c r="C4012" s="57">
        <f>INDEX('8月'!$A$1:$E$301,ROW()-$B$26+2,4)</f>
        <v>0</v>
      </c>
      <c r="D4012" s="64">
        <f>INDEX('8月'!$A$1:$E$301,ROW()-$B$26+2,5)</f>
        <v>0</v>
      </c>
      <c r="E4012" s="65">
        <f>DATE(設定・集計!$B$2,INT(A4012/100),A4012-INT(A4012/100)*100)</f>
        <v>43799</v>
      </c>
      <c r="F4012" t="str">
        <f t="shared" si="124"/>
        <v/>
      </c>
      <c r="G4012" t="str">
        <f t="shared" si="123"/>
        <v/>
      </c>
    </row>
    <row r="4013" spans="1:7">
      <c r="A4013" s="57">
        <f>INDEX('8月'!$A$1:$E$301,ROW()-$B$26+2,1)</f>
        <v>0</v>
      </c>
      <c r="B4013" s="55" t="str">
        <f>INDEX('8月'!$A$1:$E$301,ROW()-$B$26+2,2)&amp;IF(INDEX('8月'!$A$1:$E$301,ROW()-$B$26+2,3)="","","／"&amp;INDEX('8月'!$A$1:$E$301,ROW()-$B$26+2,3))</f>
        <v/>
      </c>
      <c r="C4013" s="57">
        <f>INDEX('8月'!$A$1:$E$301,ROW()-$B$26+2,4)</f>
        <v>0</v>
      </c>
      <c r="D4013" s="64">
        <f>INDEX('8月'!$A$1:$E$301,ROW()-$B$26+2,5)</f>
        <v>0</v>
      </c>
      <c r="E4013" s="65">
        <f>DATE(設定・集計!$B$2,INT(A4013/100),A4013-INT(A4013/100)*100)</f>
        <v>43799</v>
      </c>
      <c r="F4013" t="str">
        <f t="shared" si="124"/>
        <v/>
      </c>
      <c r="G4013" t="str">
        <f t="shared" si="123"/>
        <v/>
      </c>
    </row>
    <row r="4014" spans="1:7">
      <c r="A4014" s="57">
        <f>INDEX('8月'!$A$1:$E$301,ROW()-$B$26+2,1)</f>
        <v>0</v>
      </c>
      <c r="B4014" s="55" t="str">
        <f>INDEX('8月'!$A$1:$E$301,ROW()-$B$26+2,2)&amp;IF(INDEX('8月'!$A$1:$E$301,ROW()-$B$26+2,3)="","","／"&amp;INDEX('8月'!$A$1:$E$301,ROW()-$B$26+2,3))</f>
        <v/>
      </c>
      <c r="C4014" s="57">
        <f>INDEX('8月'!$A$1:$E$301,ROW()-$B$26+2,4)</f>
        <v>0</v>
      </c>
      <c r="D4014" s="64">
        <f>INDEX('8月'!$A$1:$E$301,ROW()-$B$26+2,5)</f>
        <v>0</v>
      </c>
      <c r="E4014" s="65">
        <f>DATE(設定・集計!$B$2,INT(A4014/100),A4014-INT(A4014/100)*100)</f>
        <v>43799</v>
      </c>
      <c r="F4014" t="str">
        <f t="shared" si="124"/>
        <v/>
      </c>
      <c r="G4014" t="str">
        <f t="shared" si="123"/>
        <v/>
      </c>
    </row>
    <row r="4015" spans="1:7">
      <c r="A4015" s="57">
        <f>INDEX('8月'!$A$1:$E$301,ROW()-$B$26+2,1)</f>
        <v>0</v>
      </c>
      <c r="B4015" s="55" t="str">
        <f>INDEX('8月'!$A$1:$E$301,ROW()-$B$26+2,2)&amp;IF(INDEX('8月'!$A$1:$E$301,ROW()-$B$26+2,3)="","","／"&amp;INDEX('8月'!$A$1:$E$301,ROW()-$B$26+2,3))</f>
        <v/>
      </c>
      <c r="C4015" s="57">
        <f>INDEX('8月'!$A$1:$E$301,ROW()-$B$26+2,4)</f>
        <v>0</v>
      </c>
      <c r="D4015" s="64">
        <f>INDEX('8月'!$A$1:$E$301,ROW()-$B$26+2,5)</f>
        <v>0</v>
      </c>
      <c r="E4015" s="65">
        <f>DATE(設定・集計!$B$2,INT(A4015/100),A4015-INT(A4015/100)*100)</f>
        <v>43799</v>
      </c>
      <c r="F4015" t="str">
        <f t="shared" si="124"/>
        <v/>
      </c>
      <c r="G4015" t="str">
        <f t="shared" ref="G4015:G4078" si="125">IF(F4015="","",RANK(F4015,$F$46:$F$6000,1))</f>
        <v/>
      </c>
    </row>
    <row r="4016" spans="1:7">
      <c r="A4016" s="57">
        <f>INDEX('8月'!$A$1:$E$301,ROW()-$B$26+2,1)</f>
        <v>0</v>
      </c>
      <c r="B4016" s="55" t="str">
        <f>INDEX('8月'!$A$1:$E$301,ROW()-$B$26+2,2)&amp;IF(INDEX('8月'!$A$1:$E$301,ROW()-$B$26+2,3)="","","／"&amp;INDEX('8月'!$A$1:$E$301,ROW()-$B$26+2,3))</f>
        <v/>
      </c>
      <c r="C4016" s="57">
        <f>INDEX('8月'!$A$1:$E$301,ROW()-$B$26+2,4)</f>
        <v>0</v>
      </c>
      <c r="D4016" s="64">
        <f>INDEX('8月'!$A$1:$E$301,ROW()-$B$26+2,5)</f>
        <v>0</v>
      </c>
      <c r="E4016" s="65">
        <f>DATE(設定・集計!$B$2,INT(A4016/100),A4016-INT(A4016/100)*100)</f>
        <v>43799</v>
      </c>
      <c r="F4016" t="str">
        <f t="shared" si="124"/>
        <v/>
      </c>
      <c r="G4016" t="str">
        <f t="shared" si="125"/>
        <v/>
      </c>
    </row>
    <row r="4017" spans="1:7">
      <c r="A4017" s="57">
        <f>INDEX('8月'!$A$1:$E$301,ROW()-$B$26+2,1)</f>
        <v>0</v>
      </c>
      <c r="B4017" s="55" t="str">
        <f>INDEX('8月'!$A$1:$E$301,ROW()-$B$26+2,2)&amp;IF(INDEX('8月'!$A$1:$E$301,ROW()-$B$26+2,3)="","","／"&amp;INDEX('8月'!$A$1:$E$301,ROW()-$B$26+2,3))</f>
        <v/>
      </c>
      <c r="C4017" s="57">
        <f>INDEX('8月'!$A$1:$E$301,ROW()-$B$26+2,4)</f>
        <v>0</v>
      </c>
      <c r="D4017" s="64">
        <f>INDEX('8月'!$A$1:$E$301,ROW()-$B$26+2,5)</f>
        <v>0</v>
      </c>
      <c r="E4017" s="65">
        <f>DATE(設定・集計!$B$2,INT(A4017/100),A4017-INT(A4017/100)*100)</f>
        <v>43799</v>
      </c>
      <c r="F4017" t="str">
        <f t="shared" si="124"/>
        <v/>
      </c>
      <c r="G4017" t="str">
        <f t="shared" si="125"/>
        <v/>
      </c>
    </row>
    <row r="4018" spans="1:7">
      <c r="A4018" s="57">
        <f>INDEX('8月'!$A$1:$E$301,ROW()-$B$26+2,1)</f>
        <v>0</v>
      </c>
      <c r="B4018" s="55" t="str">
        <f>INDEX('8月'!$A$1:$E$301,ROW()-$B$26+2,2)&amp;IF(INDEX('8月'!$A$1:$E$301,ROW()-$B$26+2,3)="","","／"&amp;INDEX('8月'!$A$1:$E$301,ROW()-$B$26+2,3))</f>
        <v/>
      </c>
      <c r="C4018" s="57">
        <f>INDEX('8月'!$A$1:$E$301,ROW()-$B$26+2,4)</f>
        <v>0</v>
      </c>
      <c r="D4018" s="64">
        <f>INDEX('8月'!$A$1:$E$301,ROW()-$B$26+2,5)</f>
        <v>0</v>
      </c>
      <c r="E4018" s="65">
        <f>DATE(設定・集計!$B$2,INT(A4018/100),A4018-INT(A4018/100)*100)</f>
        <v>43799</v>
      </c>
      <c r="F4018" t="str">
        <f t="shared" si="124"/>
        <v/>
      </c>
      <c r="G4018" t="str">
        <f t="shared" si="125"/>
        <v/>
      </c>
    </row>
    <row r="4019" spans="1:7">
      <c r="A4019" s="57">
        <f>INDEX('8月'!$A$1:$E$301,ROW()-$B$26+2,1)</f>
        <v>0</v>
      </c>
      <c r="B4019" s="55" t="str">
        <f>INDEX('8月'!$A$1:$E$301,ROW()-$B$26+2,2)&amp;IF(INDEX('8月'!$A$1:$E$301,ROW()-$B$26+2,3)="","","／"&amp;INDEX('8月'!$A$1:$E$301,ROW()-$B$26+2,3))</f>
        <v/>
      </c>
      <c r="C4019" s="57">
        <f>INDEX('8月'!$A$1:$E$301,ROW()-$B$26+2,4)</f>
        <v>0</v>
      </c>
      <c r="D4019" s="64">
        <f>INDEX('8月'!$A$1:$E$301,ROW()-$B$26+2,5)</f>
        <v>0</v>
      </c>
      <c r="E4019" s="65">
        <f>DATE(設定・集計!$B$2,INT(A4019/100),A4019-INT(A4019/100)*100)</f>
        <v>43799</v>
      </c>
      <c r="F4019" t="str">
        <f t="shared" si="124"/>
        <v/>
      </c>
      <c r="G4019" t="str">
        <f t="shared" si="125"/>
        <v/>
      </c>
    </row>
    <row r="4020" spans="1:7">
      <c r="A4020" s="57">
        <f>INDEX('8月'!$A$1:$E$301,ROW()-$B$26+2,1)</f>
        <v>0</v>
      </c>
      <c r="B4020" s="55" t="str">
        <f>INDEX('8月'!$A$1:$E$301,ROW()-$B$26+2,2)&amp;IF(INDEX('8月'!$A$1:$E$301,ROW()-$B$26+2,3)="","","／"&amp;INDEX('8月'!$A$1:$E$301,ROW()-$B$26+2,3))</f>
        <v/>
      </c>
      <c r="C4020" s="57">
        <f>INDEX('8月'!$A$1:$E$301,ROW()-$B$26+2,4)</f>
        <v>0</v>
      </c>
      <c r="D4020" s="64">
        <f>INDEX('8月'!$A$1:$E$301,ROW()-$B$26+2,5)</f>
        <v>0</v>
      </c>
      <c r="E4020" s="65">
        <f>DATE(設定・集計!$B$2,INT(A4020/100),A4020-INT(A4020/100)*100)</f>
        <v>43799</v>
      </c>
      <c r="F4020" t="str">
        <f t="shared" si="124"/>
        <v/>
      </c>
      <c r="G4020" t="str">
        <f t="shared" si="125"/>
        <v/>
      </c>
    </row>
    <row r="4021" spans="1:7">
      <c r="A4021" s="57">
        <f>INDEX('8月'!$A$1:$E$301,ROW()-$B$26+2,1)</f>
        <v>0</v>
      </c>
      <c r="B4021" s="55" t="str">
        <f>INDEX('8月'!$A$1:$E$301,ROW()-$B$26+2,2)&amp;IF(INDEX('8月'!$A$1:$E$301,ROW()-$B$26+2,3)="","","／"&amp;INDEX('8月'!$A$1:$E$301,ROW()-$B$26+2,3))</f>
        <v/>
      </c>
      <c r="C4021" s="57">
        <f>INDEX('8月'!$A$1:$E$301,ROW()-$B$26+2,4)</f>
        <v>0</v>
      </c>
      <c r="D4021" s="64">
        <f>INDEX('8月'!$A$1:$E$301,ROW()-$B$26+2,5)</f>
        <v>0</v>
      </c>
      <c r="E4021" s="65">
        <f>DATE(設定・集計!$B$2,INT(A4021/100),A4021-INT(A4021/100)*100)</f>
        <v>43799</v>
      </c>
      <c r="F4021" t="str">
        <f t="shared" si="124"/>
        <v/>
      </c>
      <c r="G4021" t="str">
        <f t="shared" si="125"/>
        <v/>
      </c>
    </row>
    <row r="4022" spans="1:7">
      <c r="A4022" s="57">
        <f>INDEX('8月'!$A$1:$E$301,ROW()-$B$26+2,1)</f>
        <v>0</v>
      </c>
      <c r="B4022" s="55" t="str">
        <f>INDEX('8月'!$A$1:$E$301,ROW()-$B$26+2,2)&amp;IF(INDEX('8月'!$A$1:$E$301,ROW()-$B$26+2,3)="","","／"&amp;INDEX('8月'!$A$1:$E$301,ROW()-$B$26+2,3))</f>
        <v/>
      </c>
      <c r="C4022" s="57">
        <f>INDEX('8月'!$A$1:$E$301,ROW()-$B$26+2,4)</f>
        <v>0</v>
      </c>
      <c r="D4022" s="64">
        <f>INDEX('8月'!$A$1:$E$301,ROW()-$B$26+2,5)</f>
        <v>0</v>
      </c>
      <c r="E4022" s="65">
        <f>DATE(設定・集計!$B$2,INT(A4022/100),A4022-INT(A4022/100)*100)</f>
        <v>43799</v>
      </c>
      <c r="F4022" t="str">
        <f t="shared" si="124"/>
        <v/>
      </c>
      <c r="G4022" t="str">
        <f t="shared" si="125"/>
        <v/>
      </c>
    </row>
    <row r="4023" spans="1:7">
      <c r="A4023" s="57">
        <f>INDEX('8月'!$A$1:$E$301,ROW()-$B$26+2,1)</f>
        <v>0</v>
      </c>
      <c r="B4023" s="55" t="str">
        <f>INDEX('8月'!$A$1:$E$301,ROW()-$B$26+2,2)&amp;IF(INDEX('8月'!$A$1:$E$301,ROW()-$B$26+2,3)="","","／"&amp;INDEX('8月'!$A$1:$E$301,ROW()-$B$26+2,3))</f>
        <v/>
      </c>
      <c r="C4023" s="57">
        <f>INDEX('8月'!$A$1:$E$301,ROW()-$B$26+2,4)</f>
        <v>0</v>
      </c>
      <c r="D4023" s="64">
        <f>INDEX('8月'!$A$1:$E$301,ROW()-$B$26+2,5)</f>
        <v>0</v>
      </c>
      <c r="E4023" s="65">
        <f>DATE(設定・集計!$B$2,INT(A4023/100),A4023-INT(A4023/100)*100)</f>
        <v>43799</v>
      </c>
      <c r="F4023" t="str">
        <f t="shared" si="124"/>
        <v/>
      </c>
      <c r="G4023" t="str">
        <f t="shared" si="125"/>
        <v/>
      </c>
    </row>
    <row r="4024" spans="1:7">
      <c r="A4024" s="57">
        <f>INDEX('8月'!$A$1:$E$301,ROW()-$B$26+2,1)</f>
        <v>0</v>
      </c>
      <c r="B4024" s="55" t="str">
        <f>INDEX('8月'!$A$1:$E$301,ROW()-$B$26+2,2)&amp;IF(INDEX('8月'!$A$1:$E$301,ROW()-$B$26+2,3)="","","／"&amp;INDEX('8月'!$A$1:$E$301,ROW()-$B$26+2,3))</f>
        <v/>
      </c>
      <c r="C4024" s="57">
        <f>INDEX('8月'!$A$1:$E$301,ROW()-$B$26+2,4)</f>
        <v>0</v>
      </c>
      <c r="D4024" s="64">
        <f>INDEX('8月'!$A$1:$E$301,ROW()-$B$26+2,5)</f>
        <v>0</v>
      </c>
      <c r="E4024" s="65">
        <f>DATE(設定・集計!$B$2,INT(A4024/100),A4024-INT(A4024/100)*100)</f>
        <v>43799</v>
      </c>
      <c r="F4024" t="str">
        <f t="shared" si="124"/>
        <v/>
      </c>
      <c r="G4024" t="str">
        <f t="shared" si="125"/>
        <v/>
      </c>
    </row>
    <row r="4025" spans="1:7">
      <c r="A4025" s="57">
        <f>INDEX('8月'!$A$1:$E$301,ROW()-$B$26+2,1)</f>
        <v>0</v>
      </c>
      <c r="B4025" s="55" t="str">
        <f>INDEX('8月'!$A$1:$E$301,ROW()-$B$26+2,2)&amp;IF(INDEX('8月'!$A$1:$E$301,ROW()-$B$26+2,3)="","","／"&amp;INDEX('8月'!$A$1:$E$301,ROW()-$B$26+2,3))</f>
        <v/>
      </c>
      <c r="C4025" s="57">
        <f>INDEX('8月'!$A$1:$E$301,ROW()-$B$26+2,4)</f>
        <v>0</v>
      </c>
      <c r="D4025" s="64">
        <f>INDEX('8月'!$A$1:$E$301,ROW()-$B$26+2,5)</f>
        <v>0</v>
      </c>
      <c r="E4025" s="65">
        <f>DATE(設定・集計!$B$2,INT(A4025/100),A4025-INT(A4025/100)*100)</f>
        <v>43799</v>
      </c>
      <c r="F4025" t="str">
        <f t="shared" si="124"/>
        <v/>
      </c>
      <c r="G4025" t="str">
        <f t="shared" si="125"/>
        <v/>
      </c>
    </row>
    <row r="4026" spans="1:7">
      <c r="A4026" s="57">
        <f>INDEX('8月'!$A$1:$E$301,ROW()-$B$26+2,1)</f>
        <v>0</v>
      </c>
      <c r="B4026" s="55" t="str">
        <f>INDEX('8月'!$A$1:$E$301,ROW()-$B$26+2,2)&amp;IF(INDEX('8月'!$A$1:$E$301,ROW()-$B$26+2,3)="","","／"&amp;INDEX('8月'!$A$1:$E$301,ROW()-$B$26+2,3))</f>
        <v/>
      </c>
      <c r="C4026" s="57">
        <f>INDEX('8月'!$A$1:$E$301,ROW()-$B$26+2,4)</f>
        <v>0</v>
      </c>
      <c r="D4026" s="64">
        <f>INDEX('8月'!$A$1:$E$301,ROW()-$B$26+2,5)</f>
        <v>0</v>
      </c>
      <c r="E4026" s="65">
        <f>DATE(設定・集計!$B$2,INT(A4026/100),A4026-INT(A4026/100)*100)</f>
        <v>43799</v>
      </c>
      <c r="F4026" t="str">
        <f t="shared" si="124"/>
        <v/>
      </c>
      <c r="G4026" t="str">
        <f t="shared" si="125"/>
        <v/>
      </c>
    </row>
    <row r="4027" spans="1:7">
      <c r="A4027" s="57">
        <f>INDEX('8月'!$A$1:$E$301,ROW()-$B$26+2,1)</f>
        <v>0</v>
      </c>
      <c r="B4027" s="55" t="str">
        <f>INDEX('8月'!$A$1:$E$301,ROW()-$B$26+2,2)&amp;IF(INDEX('8月'!$A$1:$E$301,ROW()-$B$26+2,3)="","","／"&amp;INDEX('8月'!$A$1:$E$301,ROW()-$B$26+2,3))</f>
        <v/>
      </c>
      <c r="C4027" s="57">
        <f>INDEX('8月'!$A$1:$E$301,ROW()-$B$26+2,4)</f>
        <v>0</v>
      </c>
      <c r="D4027" s="64">
        <f>INDEX('8月'!$A$1:$E$301,ROW()-$B$26+2,5)</f>
        <v>0</v>
      </c>
      <c r="E4027" s="65">
        <f>DATE(設定・集計!$B$2,INT(A4027/100),A4027-INT(A4027/100)*100)</f>
        <v>43799</v>
      </c>
      <c r="F4027" t="str">
        <f t="shared" ref="F4027:F4090" si="126">IF(A4027=0,"",A4027*10000+ROW())</f>
        <v/>
      </c>
      <c r="G4027" t="str">
        <f t="shared" si="125"/>
        <v/>
      </c>
    </row>
    <row r="4028" spans="1:7">
      <c r="A4028" s="57">
        <f>INDEX('8月'!$A$1:$E$301,ROW()-$B$26+2,1)</f>
        <v>0</v>
      </c>
      <c r="B4028" s="55" t="str">
        <f>INDEX('8月'!$A$1:$E$301,ROW()-$B$26+2,2)&amp;IF(INDEX('8月'!$A$1:$E$301,ROW()-$B$26+2,3)="","","／"&amp;INDEX('8月'!$A$1:$E$301,ROW()-$B$26+2,3))</f>
        <v/>
      </c>
      <c r="C4028" s="57">
        <f>INDEX('8月'!$A$1:$E$301,ROW()-$B$26+2,4)</f>
        <v>0</v>
      </c>
      <c r="D4028" s="64">
        <f>INDEX('8月'!$A$1:$E$301,ROW()-$B$26+2,5)</f>
        <v>0</v>
      </c>
      <c r="E4028" s="65">
        <f>DATE(設定・集計!$B$2,INT(A4028/100),A4028-INT(A4028/100)*100)</f>
        <v>43799</v>
      </c>
      <c r="F4028" t="str">
        <f t="shared" si="126"/>
        <v/>
      </c>
      <c r="G4028" t="str">
        <f t="shared" si="125"/>
        <v/>
      </c>
    </row>
    <row r="4029" spans="1:7">
      <c r="A4029" s="57">
        <f>INDEX('8月'!$A$1:$E$301,ROW()-$B$26+2,1)</f>
        <v>0</v>
      </c>
      <c r="B4029" s="55" t="str">
        <f>INDEX('8月'!$A$1:$E$301,ROW()-$B$26+2,2)&amp;IF(INDEX('8月'!$A$1:$E$301,ROW()-$B$26+2,3)="","","／"&amp;INDEX('8月'!$A$1:$E$301,ROW()-$B$26+2,3))</f>
        <v/>
      </c>
      <c r="C4029" s="57">
        <f>INDEX('8月'!$A$1:$E$301,ROW()-$B$26+2,4)</f>
        <v>0</v>
      </c>
      <c r="D4029" s="64">
        <f>INDEX('8月'!$A$1:$E$301,ROW()-$B$26+2,5)</f>
        <v>0</v>
      </c>
      <c r="E4029" s="65">
        <f>DATE(設定・集計!$B$2,INT(A4029/100),A4029-INT(A4029/100)*100)</f>
        <v>43799</v>
      </c>
      <c r="F4029" t="str">
        <f t="shared" si="126"/>
        <v/>
      </c>
      <c r="G4029" t="str">
        <f t="shared" si="125"/>
        <v/>
      </c>
    </row>
    <row r="4030" spans="1:7">
      <c r="A4030" s="57">
        <f>INDEX('8月'!$A$1:$E$301,ROW()-$B$26+2,1)</f>
        <v>0</v>
      </c>
      <c r="B4030" s="55" t="str">
        <f>INDEX('8月'!$A$1:$E$301,ROW()-$B$26+2,2)&amp;IF(INDEX('8月'!$A$1:$E$301,ROW()-$B$26+2,3)="","","／"&amp;INDEX('8月'!$A$1:$E$301,ROW()-$B$26+2,3))</f>
        <v/>
      </c>
      <c r="C4030" s="57">
        <f>INDEX('8月'!$A$1:$E$301,ROW()-$B$26+2,4)</f>
        <v>0</v>
      </c>
      <c r="D4030" s="64">
        <f>INDEX('8月'!$A$1:$E$301,ROW()-$B$26+2,5)</f>
        <v>0</v>
      </c>
      <c r="E4030" s="65">
        <f>DATE(設定・集計!$B$2,INT(A4030/100),A4030-INT(A4030/100)*100)</f>
        <v>43799</v>
      </c>
      <c r="F4030" t="str">
        <f t="shared" si="126"/>
        <v/>
      </c>
      <c r="G4030" t="str">
        <f t="shared" si="125"/>
        <v/>
      </c>
    </row>
    <row r="4031" spans="1:7">
      <c r="A4031" s="57">
        <f>INDEX('8月'!$A$1:$E$301,ROW()-$B$26+2,1)</f>
        <v>0</v>
      </c>
      <c r="B4031" s="55" t="str">
        <f>INDEX('8月'!$A$1:$E$301,ROW()-$B$26+2,2)&amp;IF(INDEX('8月'!$A$1:$E$301,ROW()-$B$26+2,3)="","","／"&amp;INDEX('8月'!$A$1:$E$301,ROW()-$B$26+2,3))</f>
        <v/>
      </c>
      <c r="C4031" s="57">
        <f>INDEX('8月'!$A$1:$E$301,ROW()-$B$26+2,4)</f>
        <v>0</v>
      </c>
      <c r="D4031" s="64">
        <f>INDEX('8月'!$A$1:$E$301,ROW()-$B$26+2,5)</f>
        <v>0</v>
      </c>
      <c r="E4031" s="65">
        <f>DATE(設定・集計!$B$2,INT(A4031/100),A4031-INT(A4031/100)*100)</f>
        <v>43799</v>
      </c>
      <c r="F4031" t="str">
        <f t="shared" si="126"/>
        <v/>
      </c>
      <c r="G4031" t="str">
        <f t="shared" si="125"/>
        <v/>
      </c>
    </row>
    <row r="4032" spans="1:7">
      <c r="A4032" s="57">
        <f>INDEX('8月'!$A$1:$E$301,ROW()-$B$26+2,1)</f>
        <v>0</v>
      </c>
      <c r="B4032" s="55" t="str">
        <f>INDEX('8月'!$A$1:$E$301,ROW()-$B$26+2,2)&amp;IF(INDEX('8月'!$A$1:$E$301,ROW()-$B$26+2,3)="","","／"&amp;INDEX('8月'!$A$1:$E$301,ROW()-$B$26+2,3))</f>
        <v/>
      </c>
      <c r="C4032" s="57">
        <f>INDEX('8月'!$A$1:$E$301,ROW()-$B$26+2,4)</f>
        <v>0</v>
      </c>
      <c r="D4032" s="64">
        <f>INDEX('8月'!$A$1:$E$301,ROW()-$B$26+2,5)</f>
        <v>0</v>
      </c>
      <c r="E4032" s="65">
        <f>DATE(設定・集計!$B$2,INT(A4032/100),A4032-INT(A4032/100)*100)</f>
        <v>43799</v>
      </c>
      <c r="F4032" t="str">
        <f t="shared" si="126"/>
        <v/>
      </c>
      <c r="G4032" t="str">
        <f t="shared" si="125"/>
        <v/>
      </c>
    </row>
    <row r="4033" spans="1:7">
      <c r="A4033" s="57">
        <f>INDEX('8月'!$A$1:$E$301,ROW()-$B$26+2,1)</f>
        <v>0</v>
      </c>
      <c r="B4033" s="55" t="str">
        <f>INDEX('8月'!$A$1:$E$301,ROW()-$B$26+2,2)&amp;IF(INDEX('8月'!$A$1:$E$301,ROW()-$B$26+2,3)="","","／"&amp;INDEX('8月'!$A$1:$E$301,ROW()-$B$26+2,3))</f>
        <v/>
      </c>
      <c r="C4033" s="57">
        <f>INDEX('8月'!$A$1:$E$301,ROW()-$B$26+2,4)</f>
        <v>0</v>
      </c>
      <c r="D4033" s="64">
        <f>INDEX('8月'!$A$1:$E$301,ROW()-$B$26+2,5)</f>
        <v>0</v>
      </c>
      <c r="E4033" s="65">
        <f>DATE(設定・集計!$B$2,INT(A4033/100),A4033-INT(A4033/100)*100)</f>
        <v>43799</v>
      </c>
      <c r="F4033" t="str">
        <f t="shared" si="126"/>
        <v/>
      </c>
      <c r="G4033" t="str">
        <f t="shared" si="125"/>
        <v/>
      </c>
    </row>
    <row r="4034" spans="1:7">
      <c r="A4034" s="57">
        <f>INDEX('8月'!$A$1:$E$301,ROW()-$B$26+2,1)</f>
        <v>0</v>
      </c>
      <c r="B4034" s="55" t="str">
        <f>INDEX('8月'!$A$1:$E$301,ROW()-$B$26+2,2)&amp;IF(INDEX('8月'!$A$1:$E$301,ROW()-$B$26+2,3)="","","／"&amp;INDEX('8月'!$A$1:$E$301,ROW()-$B$26+2,3))</f>
        <v/>
      </c>
      <c r="C4034" s="57">
        <f>INDEX('8月'!$A$1:$E$301,ROW()-$B$26+2,4)</f>
        <v>0</v>
      </c>
      <c r="D4034" s="64">
        <f>INDEX('8月'!$A$1:$E$301,ROW()-$B$26+2,5)</f>
        <v>0</v>
      </c>
      <c r="E4034" s="65">
        <f>DATE(設定・集計!$B$2,INT(A4034/100),A4034-INT(A4034/100)*100)</f>
        <v>43799</v>
      </c>
      <c r="F4034" t="str">
        <f t="shared" si="126"/>
        <v/>
      </c>
      <c r="G4034" t="str">
        <f t="shared" si="125"/>
        <v/>
      </c>
    </row>
    <row r="4035" spans="1:7">
      <c r="A4035" s="57">
        <f>INDEX('8月'!$A$1:$E$301,ROW()-$B$26+2,1)</f>
        <v>0</v>
      </c>
      <c r="B4035" s="55" t="str">
        <f>INDEX('8月'!$A$1:$E$301,ROW()-$B$26+2,2)&amp;IF(INDEX('8月'!$A$1:$E$301,ROW()-$B$26+2,3)="","","／"&amp;INDEX('8月'!$A$1:$E$301,ROW()-$B$26+2,3))</f>
        <v/>
      </c>
      <c r="C4035" s="57">
        <f>INDEX('8月'!$A$1:$E$301,ROW()-$B$26+2,4)</f>
        <v>0</v>
      </c>
      <c r="D4035" s="64">
        <f>INDEX('8月'!$A$1:$E$301,ROW()-$B$26+2,5)</f>
        <v>0</v>
      </c>
      <c r="E4035" s="65">
        <f>DATE(設定・集計!$B$2,INT(A4035/100),A4035-INT(A4035/100)*100)</f>
        <v>43799</v>
      </c>
      <c r="F4035" t="str">
        <f t="shared" si="126"/>
        <v/>
      </c>
      <c r="G4035" t="str">
        <f t="shared" si="125"/>
        <v/>
      </c>
    </row>
    <row r="4036" spans="1:7">
      <c r="A4036" s="57">
        <f>INDEX('8月'!$A$1:$E$301,ROW()-$B$26+2,1)</f>
        <v>0</v>
      </c>
      <c r="B4036" s="55" t="str">
        <f>INDEX('8月'!$A$1:$E$301,ROW()-$B$26+2,2)&amp;IF(INDEX('8月'!$A$1:$E$301,ROW()-$B$26+2,3)="","","／"&amp;INDEX('8月'!$A$1:$E$301,ROW()-$B$26+2,3))</f>
        <v/>
      </c>
      <c r="C4036" s="57">
        <f>INDEX('8月'!$A$1:$E$301,ROW()-$B$26+2,4)</f>
        <v>0</v>
      </c>
      <c r="D4036" s="64">
        <f>INDEX('8月'!$A$1:$E$301,ROW()-$B$26+2,5)</f>
        <v>0</v>
      </c>
      <c r="E4036" s="65">
        <f>DATE(設定・集計!$B$2,INT(A4036/100),A4036-INT(A4036/100)*100)</f>
        <v>43799</v>
      </c>
      <c r="F4036" t="str">
        <f t="shared" si="126"/>
        <v/>
      </c>
      <c r="G4036" t="str">
        <f t="shared" si="125"/>
        <v/>
      </c>
    </row>
    <row r="4037" spans="1:7">
      <c r="A4037" s="57">
        <f>INDEX('8月'!$A$1:$E$301,ROW()-$B$26+2,1)</f>
        <v>0</v>
      </c>
      <c r="B4037" s="55" t="str">
        <f>INDEX('8月'!$A$1:$E$301,ROW()-$B$26+2,2)&amp;IF(INDEX('8月'!$A$1:$E$301,ROW()-$B$26+2,3)="","","／"&amp;INDEX('8月'!$A$1:$E$301,ROW()-$B$26+2,3))</f>
        <v/>
      </c>
      <c r="C4037" s="57">
        <f>INDEX('8月'!$A$1:$E$301,ROW()-$B$26+2,4)</f>
        <v>0</v>
      </c>
      <c r="D4037" s="64">
        <f>INDEX('8月'!$A$1:$E$301,ROW()-$B$26+2,5)</f>
        <v>0</v>
      </c>
      <c r="E4037" s="65">
        <f>DATE(設定・集計!$B$2,INT(A4037/100),A4037-INT(A4037/100)*100)</f>
        <v>43799</v>
      </c>
      <c r="F4037" t="str">
        <f t="shared" si="126"/>
        <v/>
      </c>
      <c r="G4037" t="str">
        <f t="shared" si="125"/>
        <v/>
      </c>
    </row>
    <row r="4038" spans="1:7">
      <c r="A4038" s="57">
        <f>INDEX('8月'!$A$1:$E$301,ROW()-$B$26+2,1)</f>
        <v>0</v>
      </c>
      <c r="B4038" s="55" t="str">
        <f>INDEX('8月'!$A$1:$E$301,ROW()-$B$26+2,2)&amp;IF(INDEX('8月'!$A$1:$E$301,ROW()-$B$26+2,3)="","","／"&amp;INDEX('8月'!$A$1:$E$301,ROW()-$B$26+2,3))</f>
        <v/>
      </c>
      <c r="C4038" s="57">
        <f>INDEX('8月'!$A$1:$E$301,ROW()-$B$26+2,4)</f>
        <v>0</v>
      </c>
      <c r="D4038" s="64">
        <f>INDEX('8月'!$A$1:$E$301,ROW()-$B$26+2,5)</f>
        <v>0</v>
      </c>
      <c r="E4038" s="65">
        <f>DATE(設定・集計!$B$2,INT(A4038/100),A4038-INT(A4038/100)*100)</f>
        <v>43799</v>
      </c>
      <c r="F4038" t="str">
        <f t="shared" si="126"/>
        <v/>
      </c>
      <c r="G4038" t="str">
        <f t="shared" si="125"/>
        <v/>
      </c>
    </row>
    <row r="4039" spans="1:7">
      <c r="A4039" s="57">
        <f>INDEX('8月'!$A$1:$E$301,ROW()-$B$26+2,1)</f>
        <v>0</v>
      </c>
      <c r="B4039" s="55" t="str">
        <f>INDEX('8月'!$A$1:$E$301,ROW()-$B$26+2,2)&amp;IF(INDEX('8月'!$A$1:$E$301,ROW()-$B$26+2,3)="","","／"&amp;INDEX('8月'!$A$1:$E$301,ROW()-$B$26+2,3))</f>
        <v/>
      </c>
      <c r="C4039" s="57">
        <f>INDEX('8月'!$A$1:$E$301,ROW()-$B$26+2,4)</f>
        <v>0</v>
      </c>
      <c r="D4039" s="64">
        <f>INDEX('8月'!$A$1:$E$301,ROW()-$B$26+2,5)</f>
        <v>0</v>
      </c>
      <c r="E4039" s="65">
        <f>DATE(設定・集計!$B$2,INT(A4039/100),A4039-INT(A4039/100)*100)</f>
        <v>43799</v>
      </c>
      <c r="F4039" t="str">
        <f t="shared" si="126"/>
        <v/>
      </c>
      <c r="G4039" t="str">
        <f t="shared" si="125"/>
        <v/>
      </c>
    </row>
    <row r="4040" spans="1:7">
      <c r="A4040" s="57">
        <f>INDEX('8月'!$A$1:$E$301,ROW()-$B$26+2,1)</f>
        <v>0</v>
      </c>
      <c r="B4040" s="55" t="str">
        <f>INDEX('8月'!$A$1:$E$301,ROW()-$B$26+2,2)&amp;IF(INDEX('8月'!$A$1:$E$301,ROW()-$B$26+2,3)="","","／"&amp;INDEX('8月'!$A$1:$E$301,ROW()-$B$26+2,3))</f>
        <v/>
      </c>
      <c r="C4040" s="57">
        <f>INDEX('8月'!$A$1:$E$301,ROW()-$B$26+2,4)</f>
        <v>0</v>
      </c>
      <c r="D4040" s="64">
        <f>INDEX('8月'!$A$1:$E$301,ROW()-$B$26+2,5)</f>
        <v>0</v>
      </c>
      <c r="E4040" s="65">
        <f>DATE(設定・集計!$B$2,INT(A4040/100),A4040-INT(A4040/100)*100)</f>
        <v>43799</v>
      </c>
      <c r="F4040" t="str">
        <f t="shared" si="126"/>
        <v/>
      </c>
      <c r="G4040" t="str">
        <f t="shared" si="125"/>
        <v/>
      </c>
    </row>
    <row r="4041" spans="1:7">
      <c r="A4041" s="57">
        <f>INDEX('8月'!$A$1:$E$301,ROW()-$B$26+2,1)</f>
        <v>0</v>
      </c>
      <c r="B4041" s="55" t="str">
        <f>INDEX('8月'!$A$1:$E$301,ROW()-$B$26+2,2)&amp;IF(INDEX('8月'!$A$1:$E$301,ROW()-$B$26+2,3)="","","／"&amp;INDEX('8月'!$A$1:$E$301,ROW()-$B$26+2,3))</f>
        <v/>
      </c>
      <c r="C4041" s="57">
        <f>INDEX('8月'!$A$1:$E$301,ROW()-$B$26+2,4)</f>
        <v>0</v>
      </c>
      <c r="D4041" s="64">
        <f>INDEX('8月'!$A$1:$E$301,ROW()-$B$26+2,5)</f>
        <v>0</v>
      </c>
      <c r="E4041" s="65">
        <f>DATE(設定・集計!$B$2,INT(A4041/100),A4041-INT(A4041/100)*100)</f>
        <v>43799</v>
      </c>
      <c r="F4041" t="str">
        <f t="shared" si="126"/>
        <v/>
      </c>
      <c r="G4041" t="str">
        <f t="shared" si="125"/>
        <v/>
      </c>
    </row>
    <row r="4042" spans="1:7">
      <c r="A4042" s="57">
        <f>INDEX('8月'!$A$1:$E$301,ROW()-$B$26+2,1)</f>
        <v>0</v>
      </c>
      <c r="B4042" s="55" t="str">
        <f>INDEX('8月'!$A$1:$E$301,ROW()-$B$26+2,2)&amp;IF(INDEX('8月'!$A$1:$E$301,ROW()-$B$26+2,3)="","","／"&amp;INDEX('8月'!$A$1:$E$301,ROW()-$B$26+2,3))</f>
        <v/>
      </c>
      <c r="C4042" s="57">
        <f>INDEX('8月'!$A$1:$E$301,ROW()-$B$26+2,4)</f>
        <v>0</v>
      </c>
      <c r="D4042" s="64">
        <f>INDEX('8月'!$A$1:$E$301,ROW()-$B$26+2,5)</f>
        <v>0</v>
      </c>
      <c r="E4042" s="65">
        <f>DATE(設定・集計!$B$2,INT(A4042/100),A4042-INT(A4042/100)*100)</f>
        <v>43799</v>
      </c>
      <c r="F4042" t="str">
        <f t="shared" si="126"/>
        <v/>
      </c>
      <c r="G4042" t="str">
        <f t="shared" si="125"/>
        <v/>
      </c>
    </row>
    <row r="4043" spans="1:7">
      <c r="A4043" s="57">
        <f>INDEX('8月'!$A$1:$E$301,ROW()-$B$26+2,1)</f>
        <v>0</v>
      </c>
      <c r="B4043" s="55" t="str">
        <f>INDEX('8月'!$A$1:$E$301,ROW()-$B$26+2,2)&amp;IF(INDEX('8月'!$A$1:$E$301,ROW()-$B$26+2,3)="","","／"&amp;INDEX('8月'!$A$1:$E$301,ROW()-$B$26+2,3))</f>
        <v/>
      </c>
      <c r="C4043" s="57">
        <f>INDEX('8月'!$A$1:$E$301,ROW()-$B$26+2,4)</f>
        <v>0</v>
      </c>
      <c r="D4043" s="64">
        <f>INDEX('8月'!$A$1:$E$301,ROW()-$B$26+2,5)</f>
        <v>0</v>
      </c>
      <c r="E4043" s="65">
        <f>DATE(設定・集計!$B$2,INT(A4043/100),A4043-INT(A4043/100)*100)</f>
        <v>43799</v>
      </c>
      <c r="F4043" t="str">
        <f t="shared" si="126"/>
        <v/>
      </c>
      <c r="G4043" t="str">
        <f t="shared" si="125"/>
        <v/>
      </c>
    </row>
    <row r="4044" spans="1:7">
      <c r="A4044" s="57">
        <f>INDEX('8月'!$A$1:$E$301,ROW()-$B$26+2,1)</f>
        <v>0</v>
      </c>
      <c r="B4044" s="55" t="str">
        <f>INDEX('8月'!$A$1:$E$301,ROW()-$B$26+2,2)&amp;IF(INDEX('8月'!$A$1:$E$301,ROW()-$B$26+2,3)="","","／"&amp;INDEX('8月'!$A$1:$E$301,ROW()-$B$26+2,3))</f>
        <v/>
      </c>
      <c r="C4044" s="57">
        <f>INDEX('8月'!$A$1:$E$301,ROW()-$B$26+2,4)</f>
        <v>0</v>
      </c>
      <c r="D4044" s="64">
        <f>INDEX('8月'!$A$1:$E$301,ROW()-$B$26+2,5)</f>
        <v>0</v>
      </c>
      <c r="E4044" s="65">
        <f>DATE(設定・集計!$B$2,INT(A4044/100),A4044-INT(A4044/100)*100)</f>
        <v>43799</v>
      </c>
      <c r="F4044" t="str">
        <f t="shared" si="126"/>
        <v/>
      </c>
      <c r="G4044" t="str">
        <f t="shared" si="125"/>
        <v/>
      </c>
    </row>
    <row r="4045" spans="1:7">
      <c r="A4045" s="57">
        <f>INDEX('8月'!$A$1:$E$301,ROW()-$B$26+2,1)</f>
        <v>0</v>
      </c>
      <c r="B4045" s="55" t="str">
        <f>INDEX('8月'!$A$1:$E$301,ROW()-$B$26+2,2)&amp;IF(INDEX('8月'!$A$1:$E$301,ROW()-$B$26+2,3)="","","／"&amp;INDEX('8月'!$A$1:$E$301,ROW()-$B$26+2,3))</f>
        <v/>
      </c>
      <c r="C4045" s="57">
        <f>INDEX('8月'!$A$1:$E$301,ROW()-$B$26+2,4)</f>
        <v>0</v>
      </c>
      <c r="D4045" s="64">
        <f>INDEX('8月'!$A$1:$E$301,ROW()-$B$26+2,5)</f>
        <v>0</v>
      </c>
      <c r="E4045" s="65">
        <f>DATE(設定・集計!$B$2,INT(A4045/100),A4045-INT(A4045/100)*100)</f>
        <v>43799</v>
      </c>
      <c r="F4045" t="str">
        <f t="shared" si="126"/>
        <v/>
      </c>
      <c r="G4045" t="str">
        <f t="shared" si="125"/>
        <v/>
      </c>
    </row>
    <row r="4046" spans="1:7">
      <c r="A4046" s="57">
        <f>INDEX('8月'!$A$1:$E$301,ROW()-$B$26+2,1)</f>
        <v>0</v>
      </c>
      <c r="B4046" s="55" t="str">
        <f>INDEX('8月'!$A$1:$E$301,ROW()-$B$26+2,2)&amp;IF(INDEX('8月'!$A$1:$E$301,ROW()-$B$26+2,3)="","","／"&amp;INDEX('8月'!$A$1:$E$301,ROW()-$B$26+2,3))</f>
        <v/>
      </c>
      <c r="C4046" s="57">
        <f>INDEX('8月'!$A$1:$E$301,ROW()-$B$26+2,4)</f>
        <v>0</v>
      </c>
      <c r="D4046" s="64">
        <f>INDEX('8月'!$A$1:$E$301,ROW()-$B$26+2,5)</f>
        <v>0</v>
      </c>
      <c r="E4046" s="65">
        <f>DATE(設定・集計!$B$2,INT(A4046/100),A4046-INT(A4046/100)*100)</f>
        <v>43799</v>
      </c>
      <c r="F4046" t="str">
        <f t="shared" si="126"/>
        <v/>
      </c>
      <c r="G4046" t="str">
        <f t="shared" si="125"/>
        <v/>
      </c>
    </row>
    <row r="4047" spans="1:7">
      <c r="A4047" s="57">
        <f>INDEX('8月'!$A$1:$E$301,ROW()-$B$26+2,1)</f>
        <v>0</v>
      </c>
      <c r="B4047" s="55" t="str">
        <f>INDEX('8月'!$A$1:$E$301,ROW()-$B$26+2,2)&amp;IF(INDEX('8月'!$A$1:$E$301,ROW()-$B$26+2,3)="","","／"&amp;INDEX('8月'!$A$1:$E$301,ROW()-$B$26+2,3))</f>
        <v/>
      </c>
      <c r="C4047" s="57">
        <f>INDEX('8月'!$A$1:$E$301,ROW()-$B$26+2,4)</f>
        <v>0</v>
      </c>
      <c r="D4047" s="64">
        <f>INDEX('8月'!$A$1:$E$301,ROW()-$B$26+2,5)</f>
        <v>0</v>
      </c>
      <c r="E4047" s="65">
        <f>DATE(設定・集計!$B$2,INT(A4047/100),A4047-INT(A4047/100)*100)</f>
        <v>43799</v>
      </c>
      <c r="F4047" t="str">
        <f t="shared" si="126"/>
        <v/>
      </c>
      <c r="G4047" t="str">
        <f t="shared" si="125"/>
        <v/>
      </c>
    </row>
    <row r="4048" spans="1:7">
      <c r="A4048" s="57">
        <f>INDEX('8月'!$A$1:$E$301,ROW()-$B$26+2,1)</f>
        <v>0</v>
      </c>
      <c r="B4048" s="55" t="str">
        <f>INDEX('8月'!$A$1:$E$301,ROW()-$B$26+2,2)&amp;IF(INDEX('8月'!$A$1:$E$301,ROW()-$B$26+2,3)="","","／"&amp;INDEX('8月'!$A$1:$E$301,ROW()-$B$26+2,3))</f>
        <v/>
      </c>
      <c r="C4048" s="57">
        <f>INDEX('8月'!$A$1:$E$301,ROW()-$B$26+2,4)</f>
        <v>0</v>
      </c>
      <c r="D4048" s="64">
        <f>INDEX('8月'!$A$1:$E$301,ROW()-$B$26+2,5)</f>
        <v>0</v>
      </c>
      <c r="E4048" s="65">
        <f>DATE(設定・集計!$B$2,INT(A4048/100),A4048-INT(A4048/100)*100)</f>
        <v>43799</v>
      </c>
      <c r="F4048" t="str">
        <f t="shared" si="126"/>
        <v/>
      </c>
      <c r="G4048" t="str">
        <f t="shared" si="125"/>
        <v/>
      </c>
    </row>
    <row r="4049" spans="1:7">
      <c r="A4049" s="57">
        <f>INDEX('8月'!$A$1:$E$301,ROW()-$B$26+2,1)</f>
        <v>0</v>
      </c>
      <c r="B4049" s="55" t="str">
        <f>INDEX('8月'!$A$1:$E$301,ROW()-$B$26+2,2)&amp;IF(INDEX('8月'!$A$1:$E$301,ROW()-$B$26+2,3)="","","／"&amp;INDEX('8月'!$A$1:$E$301,ROW()-$B$26+2,3))</f>
        <v/>
      </c>
      <c r="C4049" s="57">
        <f>INDEX('8月'!$A$1:$E$301,ROW()-$B$26+2,4)</f>
        <v>0</v>
      </c>
      <c r="D4049" s="64">
        <f>INDEX('8月'!$A$1:$E$301,ROW()-$B$26+2,5)</f>
        <v>0</v>
      </c>
      <c r="E4049" s="65">
        <f>DATE(設定・集計!$B$2,INT(A4049/100),A4049-INT(A4049/100)*100)</f>
        <v>43799</v>
      </c>
      <c r="F4049" t="str">
        <f t="shared" si="126"/>
        <v/>
      </c>
      <c r="G4049" t="str">
        <f t="shared" si="125"/>
        <v/>
      </c>
    </row>
    <row r="4050" spans="1:7">
      <c r="A4050" s="57">
        <f>INDEX('8月'!$A$1:$E$301,ROW()-$B$26+2,1)</f>
        <v>0</v>
      </c>
      <c r="B4050" s="55" t="str">
        <f>INDEX('8月'!$A$1:$E$301,ROW()-$B$26+2,2)&amp;IF(INDEX('8月'!$A$1:$E$301,ROW()-$B$26+2,3)="","","／"&amp;INDEX('8月'!$A$1:$E$301,ROW()-$B$26+2,3))</f>
        <v/>
      </c>
      <c r="C4050" s="57">
        <f>INDEX('8月'!$A$1:$E$301,ROW()-$B$26+2,4)</f>
        <v>0</v>
      </c>
      <c r="D4050" s="64">
        <f>INDEX('8月'!$A$1:$E$301,ROW()-$B$26+2,5)</f>
        <v>0</v>
      </c>
      <c r="E4050" s="65">
        <f>DATE(設定・集計!$B$2,INT(A4050/100),A4050-INT(A4050/100)*100)</f>
        <v>43799</v>
      </c>
      <c r="F4050" t="str">
        <f t="shared" si="126"/>
        <v/>
      </c>
      <c r="G4050" t="str">
        <f t="shared" si="125"/>
        <v/>
      </c>
    </row>
    <row r="4051" spans="1:7">
      <c r="A4051" s="57">
        <f>INDEX('8月'!$A$1:$E$301,ROW()-$B$26+2,1)</f>
        <v>0</v>
      </c>
      <c r="B4051" s="55" t="str">
        <f>INDEX('8月'!$A$1:$E$301,ROW()-$B$26+2,2)&amp;IF(INDEX('8月'!$A$1:$E$301,ROW()-$B$26+2,3)="","","／"&amp;INDEX('8月'!$A$1:$E$301,ROW()-$B$26+2,3))</f>
        <v/>
      </c>
      <c r="C4051" s="57">
        <f>INDEX('8月'!$A$1:$E$301,ROW()-$B$26+2,4)</f>
        <v>0</v>
      </c>
      <c r="D4051" s="64">
        <f>INDEX('8月'!$A$1:$E$301,ROW()-$B$26+2,5)</f>
        <v>0</v>
      </c>
      <c r="E4051" s="65">
        <f>DATE(設定・集計!$B$2,INT(A4051/100),A4051-INT(A4051/100)*100)</f>
        <v>43799</v>
      </c>
      <c r="F4051" t="str">
        <f t="shared" si="126"/>
        <v/>
      </c>
      <c r="G4051" t="str">
        <f t="shared" si="125"/>
        <v/>
      </c>
    </row>
    <row r="4052" spans="1:7">
      <c r="A4052" s="57">
        <f>INDEX('8月'!$A$1:$E$301,ROW()-$B$26+2,1)</f>
        <v>0</v>
      </c>
      <c r="B4052" s="55" t="str">
        <f>INDEX('8月'!$A$1:$E$301,ROW()-$B$26+2,2)&amp;IF(INDEX('8月'!$A$1:$E$301,ROW()-$B$26+2,3)="","","／"&amp;INDEX('8月'!$A$1:$E$301,ROW()-$B$26+2,3))</f>
        <v/>
      </c>
      <c r="C4052" s="57">
        <f>INDEX('8月'!$A$1:$E$301,ROW()-$B$26+2,4)</f>
        <v>0</v>
      </c>
      <c r="D4052" s="64">
        <f>INDEX('8月'!$A$1:$E$301,ROW()-$B$26+2,5)</f>
        <v>0</v>
      </c>
      <c r="E4052" s="65">
        <f>DATE(設定・集計!$B$2,INT(A4052/100),A4052-INT(A4052/100)*100)</f>
        <v>43799</v>
      </c>
      <c r="F4052" t="str">
        <f t="shared" si="126"/>
        <v/>
      </c>
      <c r="G4052" t="str">
        <f t="shared" si="125"/>
        <v/>
      </c>
    </row>
    <row r="4053" spans="1:7">
      <c r="A4053" s="57">
        <f>INDEX('8月'!$A$1:$E$301,ROW()-$B$26+2,1)</f>
        <v>0</v>
      </c>
      <c r="B4053" s="55" t="str">
        <f>INDEX('8月'!$A$1:$E$301,ROW()-$B$26+2,2)&amp;IF(INDEX('8月'!$A$1:$E$301,ROW()-$B$26+2,3)="","","／"&amp;INDEX('8月'!$A$1:$E$301,ROW()-$B$26+2,3))</f>
        <v/>
      </c>
      <c r="C4053" s="57">
        <f>INDEX('8月'!$A$1:$E$301,ROW()-$B$26+2,4)</f>
        <v>0</v>
      </c>
      <c r="D4053" s="64">
        <f>INDEX('8月'!$A$1:$E$301,ROW()-$B$26+2,5)</f>
        <v>0</v>
      </c>
      <c r="E4053" s="65">
        <f>DATE(設定・集計!$B$2,INT(A4053/100),A4053-INT(A4053/100)*100)</f>
        <v>43799</v>
      </c>
      <c r="F4053" t="str">
        <f t="shared" si="126"/>
        <v/>
      </c>
      <c r="G4053" t="str">
        <f t="shared" si="125"/>
        <v/>
      </c>
    </row>
    <row r="4054" spans="1:7">
      <c r="A4054" s="57">
        <f>INDEX('8月'!$A$1:$E$301,ROW()-$B$26+2,1)</f>
        <v>0</v>
      </c>
      <c r="B4054" s="55" t="str">
        <f>INDEX('8月'!$A$1:$E$301,ROW()-$B$26+2,2)&amp;IF(INDEX('8月'!$A$1:$E$301,ROW()-$B$26+2,3)="","","／"&amp;INDEX('8月'!$A$1:$E$301,ROW()-$B$26+2,3))</f>
        <v/>
      </c>
      <c r="C4054" s="57">
        <f>INDEX('8月'!$A$1:$E$301,ROW()-$B$26+2,4)</f>
        <v>0</v>
      </c>
      <c r="D4054" s="64">
        <f>INDEX('8月'!$A$1:$E$301,ROW()-$B$26+2,5)</f>
        <v>0</v>
      </c>
      <c r="E4054" s="65">
        <f>DATE(設定・集計!$B$2,INT(A4054/100),A4054-INT(A4054/100)*100)</f>
        <v>43799</v>
      </c>
      <c r="F4054" t="str">
        <f t="shared" si="126"/>
        <v/>
      </c>
      <c r="G4054" t="str">
        <f t="shared" si="125"/>
        <v/>
      </c>
    </row>
    <row r="4055" spans="1:7">
      <c r="A4055" s="57">
        <f>INDEX('8月'!$A$1:$E$301,ROW()-$B$26+2,1)</f>
        <v>0</v>
      </c>
      <c r="B4055" s="55" t="str">
        <f>INDEX('8月'!$A$1:$E$301,ROW()-$B$26+2,2)&amp;IF(INDEX('8月'!$A$1:$E$301,ROW()-$B$26+2,3)="","","／"&amp;INDEX('8月'!$A$1:$E$301,ROW()-$B$26+2,3))</f>
        <v/>
      </c>
      <c r="C4055" s="57">
        <f>INDEX('8月'!$A$1:$E$301,ROW()-$B$26+2,4)</f>
        <v>0</v>
      </c>
      <c r="D4055" s="64">
        <f>INDEX('8月'!$A$1:$E$301,ROW()-$B$26+2,5)</f>
        <v>0</v>
      </c>
      <c r="E4055" s="65">
        <f>DATE(設定・集計!$B$2,INT(A4055/100),A4055-INT(A4055/100)*100)</f>
        <v>43799</v>
      </c>
      <c r="F4055" t="str">
        <f t="shared" si="126"/>
        <v/>
      </c>
      <c r="G4055" t="str">
        <f t="shared" si="125"/>
        <v/>
      </c>
    </row>
    <row r="4056" spans="1:7">
      <c r="A4056" s="57">
        <f>INDEX('8月'!$A$1:$E$301,ROW()-$B$26+2,1)</f>
        <v>0</v>
      </c>
      <c r="B4056" s="55" t="str">
        <f>INDEX('8月'!$A$1:$E$301,ROW()-$B$26+2,2)&amp;IF(INDEX('8月'!$A$1:$E$301,ROW()-$B$26+2,3)="","","／"&amp;INDEX('8月'!$A$1:$E$301,ROW()-$B$26+2,3))</f>
        <v/>
      </c>
      <c r="C4056" s="57">
        <f>INDEX('8月'!$A$1:$E$301,ROW()-$B$26+2,4)</f>
        <v>0</v>
      </c>
      <c r="D4056" s="64">
        <f>INDEX('8月'!$A$1:$E$301,ROW()-$B$26+2,5)</f>
        <v>0</v>
      </c>
      <c r="E4056" s="65">
        <f>DATE(設定・集計!$B$2,INT(A4056/100),A4056-INT(A4056/100)*100)</f>
        <v>43799</v>
      </c>
      <c r="F4056" t="str">
        <f t="shared" si="126"/>
        <v/>
      </c>
      <c r="G4056" t="str">
        <f t="shared" si="125"/>
        <v/>
      </c>
    </row>
    <row r="4057" spans="1:7">
      <c r="A4057" s="57">
        <f>INDEX('8月'!$A$1:$E$301,ROW()-$B$26+2,1)</f>
        <v>0</v>
      </c>
      <c r="B4057" s="55" t="str">
        <f>INDEX('8月'!$A$1:$E$301,ROW()-$B$26+2,2)&amp;IF(INDEX('8月'!$A$1:$E$301,ROW()-$B$26+2,3)="","","／"&amp;INDEX('8月'!$A$1:$E$301,ROW()-$B$26+2,3))</f>
        <v/>
      </c>
      <c r="C4057" s="57">
        <f>INDEX('8月'!$A$1:$E$301,ROW()-$B$26+2,4)</f>
        <v>0</v>
      </c>
      <c r="D4057" s="64">
        <f>INDEX('8月'!$A$1:$E$301,ROW()-$B$26+2,5)</f>
        <v>0</v>
      </c>
      <c r="E4057" s="65">
        <f>DATE(設定・集計!$B$2,INT(A4057/100),A4057-INT(A4057/100)*100)</f>
        <v>43799</v>
      </c>
      <c r="F4057" t="str">
        <f t="shared" si="126"/>
        <v/>
      </c>
      <c r="G4057" t="str">
        <f t="shared" si="125"/>
        <v/>
      </c>
    </row>
    <row r="4058" spans="1:7">
      <c r="A4058" s="57">
        <f>INDEX('8月'!$A$1:$E$301,ROW()-$B$26+2,1)</f>
        <v>0</v>
      </c>
      <c r="B4058" s="55" t="str">
        <f>INDEX('8月'!$A$1:$E$301,ROW()-$B$26+2,2)&amp;IF(INDEX('8月'!$A$1:$E$301,ROW()-$B$26+2,3)="","","／"&amp;INDEX('8月'!$A$1:$E$301,ROW()-$B$26+2,3))</f>
        <v/>
      </c>
      <c r="C4058" s="57">
        <f>INDEX('8月'!$A$1:$E$301,ROW()-$B$26+2,4)</f>
        <v>0</v>
      </c>
      <c r="D4058" s="64">
        <f>INDEX('8月'!$A$1:$E$301,ROW()-$B$26+2,5)</f>
        <v>0</v>
      </c>
      <c r="E4058" s="65">
        <f>DATE(設定・集計!$B$2,INT(A4058/100),A4058-INT(A4058/100)*100)</f>
        <v>43799</v>
      </c>
      <c r="F4058" t="str">
        <f t="shared" si="126"/>
        <v/>
      </c>
      <c r="G4058" t="str">
        <f t="shared" si="125"/>
        <v/>
      </c>
    </row>
    <row r="4059" spans="1:7">
      <c r="A4059" s="57">
        <f>INDEX('8月'!$A$1:$E$301,ROW()-$B$26+2,1)</f>
        <v>0</v>
      </c>
      <c r="B4059" s="55" t="str">
        <f>INDEX('8月'!$A$1:$E$301,ROW()-$B$26+2,2)&amp;IF(INDEX('8月'!$A$1:$E$301,ROW()-$B$26+2,3)="","","／"&amp;INDEX('8月'!$A$1:$E$301,ROW()-$B$26+2,3))</f>
        <v/>
      </c>
      <c r="C4059" s="57">
        <f>INDEX('8月'!$A$1:$E$301,ROW()-$B$26+2,4)</f>
        <v>0</v>
      </c>
      <c r="D4059" s="64">
        <f>INDEX('8月'!$A$1:$E$301,ROW()-$B$26+2,5)</f>
        <v>0</v>
      </c>
      <c r="E4059" s="65">
        <f>DATE(設定・集計!$B$2,INT(A4059/100),A4059-INT(A4059/100)*100)</f>
        <v>43799</v>
      </c>
      <c r="F4059" t="str">
        <f t="shared" si="126"/>
        <v/>
      </c>
      <c r="G4059" t="str">
        <f t="shared" si="125"/>
        <v/>
      </c>
    </row>
    <row r="4060" spans="1:7">
      <c r="A4060" s="57">
        <f>INDEX('8月'!$A$1:$E$301,ROW()-$B$26+2,1)</f>
        <v>0</v>
      </c>
      <c r="B4060" s="55" t="str">
        <f>INDEX('8月'!$A$1:$E$301,ROW()-$B$26+2,2)&amp;IF(INDEX('8月'!$A$1:$E$301,ROW()-$B$26+2,3)="","","／"&amp;INDEX('8月'!$A$1:$E$301,ROW()-$B$26+2,3))</f>
        <v/>
      </c>
      <c r="C4060" s="57">
        <f>INDEX('8月'!$A$1:$E$301,ROW()-$B$26+2,4)</f>
        <v>0</v>
      </c>
      <c r="D4060" s="64">
        <f>INDEX('8月'!$A$1:$E$301,ROW()-$B$26+2,5)</f>
        <v>0</v>
      </c>
      <c r="E4060" s="65">
        <f>DATE(設定・集計!$B$2,INT(A4060/100),A4060-INT(A4060/100)*100)</f>
        <v>43799</v>
      </c>
      <c r="F4060" t="str">
        <f t="shared" si="126"/>
        <v/>
      </c>
      <c r="G4060" t="str">
        <f t="shared" si="125"/>
        <v/>
      </c>
    </row>
    <row r="4061" spans="1:7">
      <c r="A4061" s="57">
        <f>INDEX('8月'!$A$1:$E$301,ROW()-$B$26+2,1)</f>
        <v>0</v>
      </c>
      <c r="B4061" s="55" t="str">
        <f>INDEX('8月'!$A$1:$E$301,ROW()-$B$26+2,2)&amp;IF(INDEX('8月'!$A$1:$E$301,ROW()-$B$26+2,3)="","","／"&amp;INDEX('8月'!$A$1:$E$301,ROW()-$B$26+2,3))</f>
        <v/>
      </c>
      <c r="C4061" s="57">
        <f>INDEX('8月'!$A$1:$E$301,ROW()-$B$26+2,4)</f>
        <v>0</v>
      </c>
      <c r="D4061" s="64">
        <f>INDEX('8月'!$A$1:$E$301,ROW()-$B$26+2,5)</f>
        <v>0</v>
      </c>
      <c r="E4061" s="65">
        <f>DATE(設定・集計!$B$2,INT(A4061/100),A4061-INT(A4061/100)*100)</f>
        <v>43799</v>
      </c>
      <c r="F4061" t="str">
        <f t="shared" si="126"/>
        <v/>
      </c>
      <c r="G4061" t="str">
        <f t="shared" si="125"/>
        <v/>
      </c>
    </row>
    <row r="4062" spans="1:7">
      <c r="A4062" s="57">
        <f>INDEX('8月'!$A$1:$E$301,ROW()-$B$26+2,1)</f>
        <v>0</v>
      </c>
      <c r="B4062" s="55" t="str">
        <f>INDEX('8月'!$A$1:$E$301,ROW()-$B$26+2,2)&amp;IF(INDEX('8月'!$A$1:$E$301,ROW()-$B$26+2,3)="","","／"&amp;INDEX('8月'!$A$1:$E$301,ROW()-$B$26+2,3))</f>
        <v/>
      </c>
      <c r="C4062" s="57">
        <f>INDEX('8月'!$A$1:$E$301,ROW()-$B$26+2,4)</f>
        <v>0</v>
      </c>
      <c r="D4062" s="64">
        <f>INDEX('8月'!$A$1:$E$301,ROW()-$B$26+2,5)</f>
        <v>0</v>
      </c>
      <c r="E4062" s="65">
        <f>DATE(設定・集計!$B$2,INT(A4062/100),A4062-INT(A4062/100)*100)</f>
        <v>43799</v>
      </c>
      <c r="F4062" t="str">
        <f t="shared" si="126"/>
        <v/>
      </c>
      <c r="G4062" t="str">
        <f t="shared" si="125"/>
        <v/>
      </c>
    </row>
    <row r="4063" spans="1:7">
      <c r="A4063" s="57">
        <f>INDEX('8月'!$A$1:$E$301,ROW()-$B$26+2,1)</f>
        <v>0</v>
      </c>
      <c r="B4063" s="55" t="str">
        <f>INDEX('8月'!$A$1:$E$301,ROW()-$B$26+2,2)&amp;IF(INDEX('8月'!$A$1:$E$301,ROW()-$B$26+2,3)="","","／"&amp;INDEX('8月'!$A$1:$E$301,ROW()-$B$26+2,3))</f>
        <v/>
      </c>
      <c r="C4063" s="57">
        <f>INDEX('8月'!$A$1:$E$301,ROW()-$B$26+2,4)</f>
        <v>0</v>
      </c>
      <c r="D4063" s="64">
        <f>INDEX('8月'!$A$1:$E$301,ROW()-$B$26+2,5)</f>
        <v>0</v>
      </c>
      <c r="E4063" s="65">
        <f>DATE(設定・集計!$B$2,INT(A4063/100),A4063-INT(A4063/100)*100)</f>
        <v>43799</v>
      </c>
      <c r="F4063" t="str">
        <f t="shared" si="126"/>
        <v/>
      </c>
      <c r="G4063" t="str">
        <f t="shared" si="125"/>
        <v/>
      </c>
    </row>
    <row r="4064" spans="1:7">
      <c r="A4064" s="57">
        <f>INDEX('8月'!$A$1:$E$301,ROW()-$B$26+2,1)</f>
        <v>0</v>
      </c>
      <c r="B4064" s="55" t="str">
        <f>INDEX('8月'!$A$1:$E$301,ROW()-$B$26+2,2)&amp;IF(INDEX('8月'!$A$1:$E$301,ROW()-$B$26+2,3)="","","／"&amp;INDEX('8月'!$A$1:$E$301,ROW()-$B$26+2,3))</f>
        <v/>
      </c>
      <c r="C4064" s="57">
        <f>INDEX('8月'!$A$1:$E$301,ROW()-$B$26+2,4)</f>
        <v>0</v>
      </c>
      <c r="D4064" s="64">
        <f>INDEX('8月'!$A$1:$E$301,ROW()-$B$26+2,5)</f>
        <v>0</v>
      </c>
      <c r="E4064" s="65">
        <f>DATE(設定・集計!$B$2,INT(A4064/100),A4064-INT(A4064/100)*100)</f>
        <v>43799</v>
      </c>
      <c r="F4064" t="str">
        <f t="shared" si="126"/>
        <v/>
      </c>
      <c r="G4064" t="str">
        <f t="shared" si="125"/>
        <v/>
      </c>
    </row>
    <row r="4065" spans="1:7">
      <c r="A4065" s="57">
        <f>INDEX('8月'!$A$1:$E$301,ROW()-$B$26+2,1)</f>
        <v>0</v>
      </c>
      <c r="B4065" s="55" t="str">
        <f>INDEX('8月'!$A$1:$E$301,ROW()-$B$26+2,2)&amp;IF(INDEX('8月'!$A$1:$E$301,ROW()-$B$26+2,3)="","","／"&amp;INDEX('8月'!$A$1:$E$301,ROW()-$B$26+2,3))</f>
        <v/>
      </c>
      <c r="C4065" s="57">
        <f>INDEX('8月'!$A$1:$E$301,ROW()-$B$26+2,4)</f>
        <v>0</v>
      </c>
      <c r="D4065" s="64">
        <f>INDEX('8月'!$A$1:$E$301,ROW()-$B$26+2,5)</f>
        <v>0</v>
      </c>
      <c r="E4065" s="65">
        <f>DATE(設定・集計!$B$2,INT(A4065/100),A4065-INT(A4065/100)*100)</f>
        <v>43799</v>
      </c>
      <c r="F4065" t="str">
        <f t="shared" si="126"/>
        <v/>
      </c>
      <c r="G4065" t="str">
        <f t="shared" si="125"/>
        <v/>
      </c>
    </row>
    <row r="4066" spans="1:7">
      <c r="A4066" s="57">
        <f>INDEX('8月'!$A$1:$E$301,ROW()-$B$26+2,1)</f>
        <v>0</v>
      </c>
      <c r="B4066" s="55" t="str">
        <f>INDEX('8月'!$A$1:$E$301,ROW()-$B$26+2,2)&amp;IF(INDEX('8月'!$A$1:$E$301,ROW()-$B$26+2,3)="","","／"&amp;INDEX('8月'!$A$1:$E$301,ROW()-$B$26+2,3))</f>
        <v/>
      </c>
      <c r="C4066" s="57">
        <f>INDEX('8月'!$A$1:$E$301,ROW()-$B$26+2,4)</f>
        <v>0</v>
      </c>
      <c r="D4066" s="64">
        <f>INDEX('8月'!$A$1:$E$301,ROW()-$B$26+2,5)</f>
        <v>0</v>
      </c>
      <c r="E4066" s="65">
        <f>DATE(設定・集計!$B$2,INT(A4066/100),A4066-INT(A4066/100)*100)</f>
        <v>43799</v>
      </c>
      <c r="F4066" t="str">
        <f t="shared" si="126"/>
        <v/>
      </c>
      <c r="G4066" t="str">
        <f t="shared" si="125"/>
        <v/>
      </c>
    </row>
    <row r="4067" spans="1:7">
      <c r="A4067" s="57">
        <f>INDEX('8月'!$A$1:$E$301,ROW()-$B$26+2,1)</f>
        <v>0</v>
      </c>
      <c r="B4067" s="55" t="str">
        <f>INDEX('8月'!$A$1:$E$301,ROW()-$B$26+2,2)&amp;IF(INDEX('8月'!$A$1:$E$301,ROW()-$B$26+2,3)="","","／"&amp;INDEX('8月'!$A$1:$E$301,ROW()-$B$26+2,3))</f>
        <v/>
      </c>
      <c r="C4067" s="57">
        <f>INDEX('8月'!$A$1:$E$301,ROW()-$B$26+2,4)</f>
        <v>0</v>
      </c>
      <c r="D4067" s="64">
        <f>INDEX('8月'!$A$1:$E$301,ROW()-$B$26+2,5)</f>
        <v>0</v>
      </c>
      <c r="E4067" s="65">
        <f>DATE(設定・集計!$B$2,INT(A4067/100),A4067-INT(A4067/100)*100)</f>
        <v>43799</v>
      </c>
      <c r="F4067" t="str">
        <f t="shared" si="126"/>
        <v/>
      </c>
      <c r="G4067" t="str">
        <f t="shared" si="125"/>
        <v/>
      </c>
    </row>
    <row r="4068" spans="1:7">
      <c r="A4068" s="57">
        <f>INDEX('8月'!$A$1:$E$301,ROW()-$B$26+2,1)</f>
        <v>0</v>
      </c>
      <c r="B4068" s="55" t="str">
        <f>INDEX('8月'!$A$1:$E$301,ROW()-$B$26+2,2)&amp;IF(INDEX('8月'!$A$1:$E$301,ROW()-$B$26+2,3)="","","／"&amp;INDEX('8月'!$A$1:$E$301,ROW()-$B$26+2,3))</f>
        <v/>
      </c>
      <c r="C4068" s="57">
        <f>INDEX('8月'!$A$1:$E$301,ROW()-$B$26+2,4)</f>
        <v>0</v>
      </c>
      <c r="D4068" s="64">
        <f>INDEX('8月'!$A$1:$E$301,ROW()-$B$26+2,5)</f>
        <v>0</v>
      </c>
      <c r="E4068" s="65">
        <f>DATE(設定・集計!$B$2,INT(A4068/100),A4068-INT(A4068/100)*100)</f>
        <v>43799</v>
      </c>
      <c r="F4068" t="str">
        <f t="shared" si="126"/>
        <v/>
      </c>
      <c r="G4068" t="str">
        <f t="shared" si="125"/>
        <v/>
      </c>
    </row>
    <row r="4069" spans="1:7">
      <c r="A4069" s="57">
        <f>INDEX('8月'!$A$1:$E$301,ROW()-$B$26+2,1)</f>
        <v>0</v>
      </c>
      <c r="B4069" s="55" t="str">
        <f>INDEX('8月'!$A$1:$E$301,ROW()-$B$26+2,2)&amp;IF(INDEX('8月'!$A$1:$E$301,ROW()-$B$26+2,3)="","","／"&amp;INDEX('8月'!$A$1:$E$301,ROW()-$B$26+2,3))</f>
        <v/>
      </c>
      <c r="C4069" s="57">
        <f>INDEX('8月'!$A$1:$E$301,ROW()-$B$26+2,4)</f>
        <v>0</v>
      </c>
      <c r="D4069" s="64">
        <f>INDEX('8月'!$A$1:$E$301,ROW()-$B$26+2,5)</f>
        <v>0</v>
      </c>
      <c r="E4069" s="65">
        <f>DATE(設定・集計!$B$2,INT(A4069/100),A4069-INT(A4069/100)*100)</f>
        <v>43799</v>
      </c>
      <c r="F4069" t="str">
        <f t="shared" si="126"/>
        <v/>
      </c>
      <c r="G4069" t="str">
        <f t="shared" si="125"/>
        <v/>
      </c>
    </row>
    <row r="4070" spans="1:7">
      <c r="A4070" s="57">
        <f>INDEX('8月'!$A$1:$E$301,ROW()-$B$26+2,1)</f>
        <v>0</v>
      </c>
      <c r="B4070" s="55" t="str">
        <f>INDEX('8月'!$A$1:$E$301,ROW()-$B$26+2,2)&amp;IF(INDEX('8月'!$A$1:$E$301,ROW()-$B$26+2,3)="","","／"&amp;INDEX('8月'!$A$1:$E$301,ROW()-$B$26+2,3))</f>
        <v/>
      </c>
      <c r="C4070" s="57">
        <f>INDEX('8月'!$A$1:$E$301,ROW()-$B$26+2,4)</f>
        <v>0</v>
      </c>
      <c r="D4070" s="64">
        <f>INDEX('8月'!$A$1:$E$301,ROW()-$B$26+2,5)</f>
        <v>0</v>
      </c>
      <c r="E4070" s="65">
        <f>DATE(設定・集計!$B$2,INT(A4070/100),A4070-INT(A4070/100)*100)</f>
        <v>43799</v>
      </c>
      <c r="F4070" t="str">
        <f t="shared" si="126"/>
        <v/>
      </c>
      <c r="G4070" t="str">
        <f t="shared" si="125"/>
        <v/>
      </c>
    </row>
    <row r="4071" spans="1:7">
      <c r="A4071" s="57">
        <f>INDEX('8月'!$A$1:$E$301,ROW()-$B$26+2,1)</f>
        <v>0</v>
      </c>
      <c r="B4071" s="55" t="str">
        <f>INDEX('8月'!$A$1:$E$301,ROW()-$B$26+2,2)&amp;IF(INDEX('8月'!$A$1:$E$301,ROW()-$B$26+2,3)="","","／"&amp;INDEX('8月'!$A$1:$E$301,ROW()-$B$26+2,3))</f>
        <v/>
      </c>
      <c r="C4071" s="57">
        <f>INDEX('8月'!$A$1:$E$301,ROW()-$B$26+2,4)</f>
        <v>0</v>
      </c>
      <c r="D4071" s="64">
        <f>INDEX('8月'!$A$1:$E$301,ROW()-$B$26+2,5)</f>
        <v>0</v>
      </c>
      <c r="E4071" s="65">
        <f>DATE(設定・集計!$B$2,INT(A4071/100),A4071-INT(A4071/100)*100)</f>
        <v>43799</v>
      </c>
      <c r="F4071" t="str">
        <f t="shared" si="126"/>
        <v/>
      </c>
      <c r="G4071" t="str">
        <f t="shared" si="125"/>
        <v/>
      </c>
    </row>
    <row r="4072" spans="1:7">
      <c r="A4072" s="57">
        <f>INDEX('8月'!$A$1:$E$301,ROW()-$B$26+2,1)</f>
        <v>0</v>
      </c>
      <c r="B4072" s="55" t="str">
        <f>INDEX('8月'!$A$1:$E$301,ROW()-$B$26+2,2)&amp;IF(INDEX('8月'!$A$1:$E$301,ROW()-$B$26+2,3)="","","／"&amp;INDEX('8月'!$A$1:$E$301,ROW()-$B$26+2,3))</f>
        <v/>
      </c>
      <c r="C4072" s="57">
        <f>INDEX('8月'!$A$1:$E$301,ROW()-$B$26+2,4)</f>
        <v>0</v>
      </c>
      <c r="D4072" s="64">
        <f>INDEX('8月'!$A$1:$E$301,ROW()-$B$26+2,5)</f>
        <v>0</v>
      </c>
      <c r="E4072" s="65">
        <f>DATE(設定・集計!$B$2,INT(A4072/100),A4072-INT(A4072/100)*100)</f>
        <v>43799</v>
      </c>
      <c r="F4072" t="str">
        <f t="shared" si="126"/>
        <v/>
      </c>
      <c r="G4072" t="str">
        <f t="shared" si="125"/>
        <v/>
      </c>
    </row>
    <row r="4073" spans="1:7">
      <c r="A4073" s="57">
        <f>INDEX('8月'!$A$1:$E$301,ROW()-$B$26+2,1)</f>
        <v>0</v>
      </c>
      <c r="B4073" s="55" t="str">
        <f>INDEX('8月'!$A$1:$E$301,ROW()-$B$26+2,2)&amp;IF(INDEX('8月'!$A$1:$E$301,ROW()-$B$26+2,3)="","","／"&amp;INDEX('8月'!$A$1:$E$301,ROW()-$B$26+2,3))</f>
        <v/>
      </c>
      <c r="C4073" s="57">
        <f>INDEX('8月'!$A$1:$E$301,ROW()-$B$26+2,4)</f>
        <v>0</v>
      </c>
      <c r="D4073" s="64">
        <f>INDEX('8月'!$A$1:$E$301,ROW()-$B$26+2,5)</f>
        <v>0</v>
      </c>
      <c r="E4073" s="65">
        <f>DATE(設定・集計!$B$2,INT(A4073/100),A4073-INT(A4073/100)*100)</f>
        <v>43799</v>
      </c>
      <c r="F4073" t="str">
        <f t="shared" si="126"/>
        <v/>
      </c>
      <c r="G4073" t="str">
        <f t="shared" si="125"/>
        <v/>
      </c>
    </row>
    <row r="4074" spans="1:7">
      <c r="A4074" s="57">
        <f>INDEX('8月'!$A$1:$E$301,ROW()-$B$26+2,1)</f>
        <v>0</v>
      </c>
      <c r="B4074" s="55" t="str">
        <f>INDEX('8月'!$A$1:$E$301,ROW()-$B$26+2,2)&amp;IF(INDEX('8月'!$A$1:$E$301,ROW()-$B$26+2,3)="","","／"&amp;INDEX('8月'!$A$1:$E$301,ROW()-$B$26+2,3))</f>
        <v/>
      </c>
      <c r="C4074" s="57">
        <f>INDEX('8月'!$A$1:$E$301,ROW()-$B$26+2,4)</f>
        <v>0</v>
      </c>
      <c r="D4074" s="64">
        <f>INDEX('8月'!$A$1:$E$301,ROW()-$B$26+2,5)</f>
        <v>0</v>
      </c>
      <c r="E4074" s="65">
        <f>DATE(設定・集計!$B$2,INT(A4074/100),A4074-INT(A4074/100)*100)</f>
        <v>43799</v>
      </c>
      <c r="F4074" t="str">
        <f t="shared" si="126"/>
        <v/>
      </c>
      <c r="G4074" t="str">
        <f t="shared" si="125"/>
        <v/>
      </c>
    </row>
    <row r="4075" spans="1:7">
      <c r="A4075" s="57">
        <f>INDEX('8月'!$A$1:$E$301,ROW()-$B$26+2,1)</f>
        <v>0</v>
      </c>
      <c r="B4075" s="55" t="str">
        <f>INDEX('8月'!$A$1:$E$301,ROW()-$B$26+2,2)&amp;IF(INDEX('8月'!$A$1:$E$301,ROW()-$B$26+2,3)="","","／"&amp;INDEX('8月'!$A$1:$E$301,ROW()-$B$26+2,3))</f>
        <v/>
      </c>
      <c r="C4075" s="57">
        <f>INDEX('8月'!$A$1:$E$301,ROW()-$B$26+2,4)</f>
        <v>0</v>
      </c>
      <c r="D4075" s="64">
        <f>INDEX('8月'!$A$1:$E$301,ROW()-$B$26+2,5)</f>
        <v>0</v>
      </c>
      <c r="E4075" s="65">
        <f>DATE(設定・集計!$B$2,INT(A4075/100),A4075-INT(A4075/100)*100)</f>
        <v>43799</v>
      </c>
      <c r="F4075" t="str">
        <f t="shared" si="126"/>
        <v/>
      </c>
      <c r="G4075" t="str">
        <f t="shared" si="125"/>
        <v/>
      </c>
    </row>
    <row r="4076" spans="1:7">
      <c r="A4076" s="57">
        <f>INDEX('8月'!$A$1:$E$301,ROW()-$B$26+2,1)</f>
        <v>0</v>
      </c>
      <c r="B4076" s="55" t="str">
        <f>INDEX('8月'!$A$1:$E$301,ROW()-$B$26+2,2)&amp;IF(INDEX('8月'!$A$1:$E$301,ROW()-$B$26+2,3)="","","／"&amp;INDEX('8月'!$A$1:$E$301,ROW()-$B$26+2,3))</f>
        <v/>
      </c>
      <c r="C4076" s="57">
        <f>INDEX('8月'!$A$1:$E$301,ROW()-$B$26+2,4)</f>
        <v>0</v>
      </c>
      <c r="D4076" s="64">
        <f>INDEX('8月'!$A$1:$E$301,ROW()-$B$26+2,5)</f>
        <v>0</v>
      </c>
      <c r="E4076" s="65">
        <f>DATE(設定・集計!$B$2,INT(A4076/100),A4076-INT(A4076/100)*100)</f>
        <v>43799</v>
      </c>
      <c r="F4076" t="str">
        <f t="shared" si="126"/>
        <v/>
      </c>
      <c r="G4076" t="str">
        <f t="shared" si="125"/>
        <v/>
      </c>
    </row>
    <row r="4077" spans="1:7">
      <c r="A4077" s="57">
        <f>INDEX('8月'!$A$1:$E$301,ROW()-$B$26+2,1)</f>
        <v>0</v>
      </c>
      <c r="B4077" s="55" t="str">
        <f>INDEX('8月'!$A$1:$E$301,ROW()-$B$26+2,2)&amp;IF(INDEX('8月'!$A$1:$E$301,ROW()-$B$26+2,3)="","","／"&amp;INDEX('8月'!$A$1:$E$301,ROW()-$B$26+2,3))</f>
        <v/>
      </c>
      <c r="C4077" s="57">
        <f>INDEX('8月'!$A$1:$E$301,ROW()-$B$26+2,4)</f>
        <v>0</v>
      </c>
      <c r="D4077" s="64">
        <f>INDEX('8月'!$A$1:$E$301,ROW()-$B$26+2,5)</f>
        <v>0</v>
      </c>
      <c r="E4077" s="65">
        <f>DATE(設定・集計!$B$2,INT(A4077/100),A4077-INT(A4077/100)*100)</f>
        <v>43799</v>
      </c>
      <c r="F4077" t="str">
        <f t="shared" si="126"/>
        <v/>
      </c>
      <c r="G4077" t="str">
        <f t="shared" si="125"/>
        <v/>
      </c>
    </row>
    <row r="4078" spans="1:7">
      <c r="A4078" s="57">
        <f>INDEX('8月'!$A$1:$E$301,ROW()-$B$26+2,1)</f>
        <v>0</v>
      </c>
      <c r="B4078" s="55" t="str">
        <f>INDEX('8月'!$A$1:$E$301,ROW()-$B$26+2,2)&amp;IF(INDEX('8月'!$A$1:$E$301,ROW()-$B$26+2,3)="","","／"&amp;INDEX('8月'!$A$1:$E$301,ROW()-$B$26+2,3))</f>
        <v/>
      </c>
      <c r="C4078" s="57">
        <f>INDEX('8月'!$A$1:$E$301,ROW()-$B$26+2,4)</f>
        <v>0</v>
      </c>
      <c r="D4078" s="64">
        <f>INDEX('8月'!$A$1:$E$301,ROW()-$B$26+2,5)</f>
        <v>0</v>
      </c>
      <c r="E4078" s="65">
        <f>DATE(設定・集計!$B$2,INT(A4078/100),A4078-INT(A4078/100)*100)</f>
        <v>43799</v>
      </c>
      <c r="F4078" t="str">
        <f t="shared" si="126"/>
        <v/>
      </c>
      <c r="G4078" t="str">
        <f t="shared" si="125"/>
        <v/>
      </c>
    </row>
    <row r="4079" spans="1:7">
      <c r="A4079" s="57">
        <f>INDEX('8月'!$A$1:$E$301,ROW()-$B$26+2,1)</f>
        <v>0</v>
      </c>
      <c r="B4079" s="55" t="str">
        <f>INDEX('8月'!$A$1:$E$301,ROW()-$B$26+2,2)&amp;IF(INDEX('8月'!$A$1:$E$301,ROW()-$B$26+2,3)="","","／"&amp;INDEX('8月'!$A$1:$E$301,ROW()-$B$26+2,3))</f>
        <v/>
      </c>
      <c r="C4079" s="57">
        <f>INDEX('8月'!$A$1:$E$301,ROW()-$B$26+2,4)</f>
        <v>0</v>
      </c>
      <c r="D4079" s="64">
        <f>INDEX('8月'!$A$1:$E$301,ROW()-$B$26+2,5)</f>
        <v>0</v>
      </c>
      <c r="E4079" s="65">
        <f>DATE(設定・集計!$B$2,INT(A4079/100),A4079-INT(A4079/100)*100)</f>
        <v>43799</v>
      </c>
      <c r="F4079" t="str">
        <f t="shared" si="126"/>
        <v/>
      </c>
      <c r="G4079" t="str">
        <f t="shared" ref="G4079:G4142" si="127">IF(F4079="","",RANK(F4079,$F$46:$F$6000,1))</f>
        <v/>
      </c>
    </row>
    <row r="4080" spans="1:7">
      <c r="A4080" s="57">
        <f>INDEX('8月'!$A$1:$E$301,ROW()-$B$26+2,1)</f>
        <v>0</v>
      </c>
      <c r="B4080" s="55" t="str">
        <f>INDEX('8月'!$A$1:$E$301,ROW()-$B$26+2,2)&amp;IF(INDEX('8月'!$A$1:$E$301,ROW()-$B$26+2,3)="","","／"&amp;INDEX('8月'!$A$1:$E$301,ROW()-$B$26+2,3))</f>
        <v/>
      </c>
      <c r="C4080" s="57">
        <f>INDEX('8月'!$A$1:$E$301,ROW()-$B$26+2,4)</f>
        <v>0</v>
      </c>
      <c r="D4080" s="64">
        <f>INDEX('8月'!$A$1:$E$301,ROW()-$B$26+2,5)</f>
        <v>0</v>
      </c>
      <c r="E4080" s="65">
        <f>DATE(設定・集計!$B$2,INT(A4080/100),A4080-INT(A4080/100)*100)</f>
        <v>43799</v>
      </c>
      <c r="F4080" t="str">
        <f t="shared" si="126"/>
        <v/>
      </c>
      <c r="G4080" t="str">
        <f t="shared" si="127"/>
        <v/>
      </c>
    </row>
    <row r="4081" spans="1:7">
      <c r="A4081" s="57">
        <f>INDEX('8月'!$A$1:$E$301,ROW()-$B$26+2,1)</f>
        <v>0</v>
      </c>
      <c r="B4081" s="55" t="str">
        <f>INDEX('8月'!$A$1:$E$301,ROW()-$B$26+2,2)&amp;IF(INDEX('8月'!$A$1:$E$301,ROW()-$B$26+2,3)="","","／"&amp;INDEX('8月'!$A$1:$E$301,ROW()-$B$26+2,3))</f>
        <v/>
      </c>
      <c r="C4081" s="57">
        <f>INDEX('8月'!$A$1:$E$301,ROW()-$B$26+2,4)</f>
        <v>0</v>
      </c>
      <c r="D4081" s="64">
        <f>INDEX('8月'!$A$1:$E$301,ROW()-$B$26+2,5)</f>
        <v>0</v>
      </c>
      <c r="E4081" s="65">
        <f>DATE(設定・集計!$B$2,INT(A4081/100),A4081-INT(A4081/100)*100)</f>
        <v>43799</v>
      </c>
      <c r="F4081" t="str">
        <f t="shared" si="126"/>
        <v/>
      </c>
      <c r="G4081" t="str">
        <f t="shared" si="127"/>
        <v/>
      </c>
    </row>
    <row r="4082" spans="1:7">
      <c r="A4082" s="57">
        <f>INDEX('8月'!$A$1:$E$301,ROW()-$B$26+2,1)</f>
        <v>0</v>
      </c>
      <c r="B4082" s="55" t="str">
        <f>INDEX('8月'!$A$1:$E$301,ROW()-$B$26+2,2)&amp;IF(INDEX('8月'!$A$1:$E$301,ROW()-$B$26+2,3)="","","／"&amp;INDEX('8月'!$A$1:$E$301,ROW()-$B$26+2,3))</f>
        <v/>
      </c>
      <c r="C4082" s="57">
        <f>INDEX('8月'!$A$1:$E$301,ROW()-$B$26+2,4)</f>
        <v>0</v>
      </c>
      <c r="D4082" s="64">
        <f>INDEX('8月'!$A$1:$E$301,ROW()-$B$26+2,5)</f>
        <v>0</v>
      </c>
      <c r="E4082" s="65">
        <f>DATE(設定・集計!$B$2,INT(A4082/100),A4082-INT(A4082/100)*100)</f>
        <v>43799</v>
      </c>
      <c r="F4082" t="str">
        <f t="shared" si="126"/>
        <v/>
      </c>
      <c r="G4082" t="str">
        <f t="shared" si="127"/>
        <v/>
      </c>
    </row>
    <row r="4083" spans="1:7">
      <c r="A4083" s="57">
        <f>INDEX('8月'!$A$1:$E$301,ROW()-$B$26+2,1)</f>
        <v>0</v>
      </c>
      <c r="B4083" s="55" t="str">
        <f>INDEX('8月'!$A$1:$E$301,ROW()-$B$26+2,2)&amp;IF(INDEX('8月'!$A$1:$E$301,ROW()-$B$26+2,3)="","","／"&amp;INDEX('8月'!$A$1:$E$301,ROW()-$B$26+2,3))</f>
        <v/>
      </c>
      <c r="C4083" s="57">
        <f>INDEX('8月'!$A$1:$E$301,ROW()-$B$26+2,4)</f>
        <v>0</v>
      </c>
      <c r="D4083" s="64">
        <f>INDEX('8月'!$A$1:$E$301,ROW()-$B$26+2,5)</f>
        <v>0</v>
      </c>
      <c r="E4083" s="65">
        <f>DATE(設定・集計!$B$2,INT(A4083/100),A4083-INT(A4083/100)*100)</f>
        <v>43799</v>
      </c>
      <c r="F4083" t="str">
        <f t="shared" si="126"/>
        <v/>
      </c>
      <c r="G4083" t="str">
        <f t="shared" si="127"/>
        <v/>
      </c>
    </row>
    <row r="4084" spans="1:7">
      <c r="A4084" s="57">
        <f>INDEX('8月'!$A$1:$E$301,ROW()-$B$26+2,1)</f>
        <v>0</v>
      </c>
      <c r="B4084" s="55" t="str">
        <f>INDEX('8月'!$A$1:$E$301,ROW()-$B$26+2,2)&amp;IF(INDEX('8月'!$A$1:$E$301,ROW()-$B$26+2,3)="","","／"&amp;INDEX('8月'!$A$1:$E$301,ROW()-$B$26+2,3))</f>
        <v/>
      </c>
      <c r="C4084" s="57">
        <f>INDEX('8月'!$A$1:$E$301,ROW()-$B$26+2,4)</f>
        <v>0</v>
      </c>
      <c r="D4084" s="64">
        <f>INDEX('8月'!$A$1:$E$301,ROW()-$B$26+2,5)</f>
        <v>0</v>
      </c>
      <c r="E4084" s="65">
        <f>DATE(設定・集計!$B$2,INT(A4084/100),A4084-INT(A4084/100)*100)</f>
        <v>43799</v>
      </c>
      <c r="F4084" t="str">
        <f t="shared" si="126"/>
        <v/>
      </c>
      <c r="G4084" t="str">
        <f t="shared" si="127"/>
        <v/>
      </c>
    </row>
    <row r="4085" spans="1:7">
      <c r="A4085" s="57">
        <f>INDEX('8月'!$A$1:$E$301,ROW()-$B$26+2,1)</f>
        <v>0</v>
      </c>
      <c r="B4085" s="55" t="str">
        <f>INDEX('8月'!$A$1:$E$301,ROW()-$B$26+2,2)&amp;IF(INDEX('8月'!$A$1:$E$301,ROW()-$B$26+2,3)="","","／"&amp;INDEX('8月'!$A$1:$E$301,ROW()-$B$26+2,3))</f>
        <v/>
      </c>
      <c r="C4085" s="57">
        <f>INDEX('8月'!$A$1:$E$301,ROW()-$B$26+2,4)</f>
        <v>0</v>
      </c>
      <c r="D4085" s="64">
        <f>INDEX('8月'!$A$1:$E$301,ROW()-$B$26+2,5)</f>
        <v>0</v>
      </c>
      <c r="E4085" s="65">
        <f>DATE(設定・集計!$B$2,INT(A4085/100),A4085-INT(A4085/100)*100)</f>
        <v>43799</v>
      </c>
      <c r="F4085" t="str">
        <f t="shared" si="126"/>
        <v/>
      </c>
      <c r="G4085" t="str">
        <f t="shared" si="127"/>
        <v/>
      </c>
    </row>
    <row r="4086" spans="1:7">
      <c r="A4086" s="57">
        <f>INDEX('8月'!$A$1:$E$301,ROW()-$B$26+2,1)</f>
        <v>0</v>
      </c>
      <c r="B4086" s="55" t="str">
        <f>INDEX('8月'!$A$1:$E$301,ROW()-$B$26+2,2)&amp;IF(INDEX('8月'!$A$1:$E$301,ROW()-$B$26+2,3)="","","／"&amp;INDEX('8月'!$A$1:$E$301,ROW()-$B$26+2,3))</f>
        <v/>
      </c>
      <c r="C4086" s="57">
        <f>INDEX('8月'!$A$1:$E$301,ROW()-$B$26+2,4)</f>
        <v>0</v>
      </c>
      <c r="D4086" s="64">
        <f>INDEX('8月'!$A$1:$E$301,ROW()-$B$26+2,5)</f>
        <v>0</v>
      </c>
      <c r="E4086" s="65">
        <f>DATE(設定・集計!$B$2,INT(A4086/100),A4086-INT(A4086/100)*100)</f>
        <v>43799</v>
      </c>
      <c r="F4086" t="str">
        <f t="shared" si="126"/>
        <v/>
      </c>
      <c r="G4086" t="str">
        <f t="shared" si="127"/>
        <v/>
      </c>
    </row>
    <row r="4087" spans="1:7">
      <c r="A4087" s="57">
        <f>INDEX('8月'!$A$1:$E$301,ROW()-$B$26+2,1)</f>
        <v>0</v>
      </c>
      <c r="B4087" s="55" t="str">
        <f>INDEX('8月'!$A$1:$E$301,ROW()-$B$26+2,2)&amp;IF(INDEX('8月'!$A$1:$E$301,ROW()-$B$26+2,3)="","","／"&amp;INDEX('8月'!$A$1:$E$301,ROW()-$B$26+2,3))</f>
        <v/>
      </c>
      <c r="C4087" s="57">
        <f>INDEX('8月'!$A$1:$E$301,ROW()-$B$26+2,4)</f>
        <v>0</v>
      </c>
      <c r="D4087" s="64">
        <f>INDEX('8月'!$A$1:$E$301,ROW()-$B$26+2,5)</f>
        <v>0</v>
      </c>
      <c r="E4087" s="65">
        <f>DATE(設定・集計!$B$2,INT(A4087/100),A4087-INT(A4087/100)*100)</f>
        <v>43799</v>
      </c>
      <c r="F4087" t="str">
        <f t="shared" si="126"/>
        <v/>
      </c>
      <c r="G4087" t="str">
        <f t="shared" si="127"/>
        <v/>
      </c>
    </row>
    <row r="4088" spans="1:7">
      <c r="A4088" s="57">
        <f>INDEX('8月'!$A$1:$E$301,ROW()-$B$26+2,1)</f>
        <v>0</v>
      </c>
      <c r="B4088" s="55" t="str">
        <f>INDEX('8月'!$A$1:$E$301,ROW()-$B$26+2,2)&amp;IF(INDEX('8月'!$A$1:$E$301,ROW()-$B$26+2,3)="","","／"&amp;INDEX('8月'!$A$1:$E$301,ROW()-$B$26+2,3))</f>
        <v/>
      </c>
      <c r="C4088" s="57">
        <f>INDEX('8月'!$A$1:$E$301,ROW()-$B$26+2,4)</f>
        <v>0</v>
      </c>
      <c r="D4088" s="64">
        <f>INDEX('8月'!$A$1:$E$301,ROW()-$B$26+2,5)</f>
        <v>0</v>
      </c>
      <c r="E4088" s="65">
        <f>DATE(設定・集計!$B$2,INT(A4088/100),A4088-INT(A4088/100)*100)</f>
        <v>43799</v>
      </c>
      <c r="F4088" t="str">
        <f t="shared" si="126"/>
        <v/>
      </c>
      <c r="G4088" t="str">
        <f t="shared" si="127"/>
        <v/>
      </c>
    </row>
    <row r="4089" spans="1:7">
      <c r="A4089" s="57">
        <f>INDEX('8月'!$A$1:$E$301,ROW()-$B$26+2,1)</f>
        <v>0</v>
      </c>
      <c r="B4089" s="55" t="str">
        <f>INDEX('8月'!$A$1:$E$301,ROW()-$B$26+2,2)&amp;IF(INDEX('8月'!$A$1:$E$301,ROW()-$B$26+2,3)="","","／"&amp;INDEX('8月'!$A$1:$E$301,ROW()-$B$26+2,3))</f>
        <v/>
      </c>
      <c r="C4089" s="57">
        <f>INDEX('8月'!$A$1:$E$301,ROW()-$B$26+2,4)</f>
        <v>0</v>
      </c>
      <c r="D4089" s="64">
        <f>INDEX('8月'!$A$1:$E$301,ROW()-$B$26+2,5)</f>
        <v>0</v>
      </c>
      <c r="E4089" s="65">
        <f>DATE(設定・集計!$B$2,INT(A4089/100),A4089-INT(A4089/100)*100)</f>
        <v>43799</v>
      </c>
      <c r="F4089" t="str">
        <f t="shared" si="126"/>
        <v/>
      </c>
      <c r="G4089" t="str">
        <f t="shared" si="127"/>
        <v/>
      </c>
    </row>
    <row r="4090" spans="1:7">
      <c r="A4090" s="57">
        <f>INDEX('8月'!$A$1:$E$301,ROW()-$B$26+2,1)</f>
        <v>0</v>
      </c>
      <c r="B4090" s="55" t="str">
        <f>INDEX('8月'!$A$1:$E$301,ROW()-$B$26+2,2)&amp;IF(INDEX('8月'!$A$1:$E$301,ROW()-$B$26+2,3)="","","／"&amp;INDEX('8月'!$A$1:$E$301,ROW()-$B$26+2,3))</f>
        <v/>
      </c>
      <c r="C4090" s="57">
        <f>INDEX('8月'!$A$1:$E$301,ROW()-$B$26+2,4)</f>
        <v>0</v>
      </c>
      <c r="D4090" s="64">
        <f>INDEX('8月'!$A$1:$E$301,ROW()-$B$26+2,5)</f>
        <v>0</v>
      </c>
      <c r="E4090" s="65">
        <f>DATE(設定・集計!$B$2,INT(A4090/100),A4090-INT(A4090/100)*100)</f>
        <v>43799</v>
      </c>
      <c r="F4090" t="str">
        <f t="shared" si="126"/>
        <v/>
      </c>
      <c r="G4090" t="str">
        <f t="shared" si="127"/>
        <v/>
      </c>
    </row>
    <row r="4091" spans="1:7">
      <c r="A4091" s="57">
        <f>INDEX('8月'!$A$1:$E$301,ROW()-$B$26+2,1)</f>
        <v>0</v>
      </c>
      <c r="B4091" s="55" t="str">
        <f>INDEX('8月'!$A$1:$E$301,ROW()-$B$26+2,2)&amp;IF(INDEX('8月'!$A$1:$E$301,ROW()-$B$26+2,3)="","","／"&amp;INDEX('8月'!$A$1:$E$301,ROW()-$B$26+2,3))</f>
        <v/>
      </c>
      <c r="C4091" s="57">
        <f>INDEX('8月'!$A$1:$E$301,ROW()-$B$26+2,4)</f>
        <v>0</v>
      </c>
      <c r="D4091" s="64">
        <f>INDEX('8月'!$A$1:$E$301,ROW()-$B$26+2,5)</f>
        <v>0</v>
      </c>
      <c r="E4091" s="65">
        <f>DATE(設定・集計!$B$2,INT(A4091/100),A4091-INT(A4091/100)*100)</f>
        <v>43799</v>
      </c>
      <c r="F4091" t="str">
        <f t="shared" ref="F4091:F4154" si="128">IF(A4091=0,"",A4091*10000+ROW())</f>
        <v/>
      </c>
      <c r="G4091" t="str">
        <f t="shared" si="127"/>
        <v/>
      </c>
    </row>
    <row r="4092" spans="1:7">
      <c r="A4092" s="57">
        <f>INDEX('8月'!$A$1:$E$301,ROW()-$B$26+2,1)</f>
        <v>0</v>
      </c>
      <c r="B4092" s="55" t="str">
        <f>INDEX('8月'!$A$1:$E$301,ROW()-$B$26+2,2)&amp;IF(INDEX('8月'!$A$1:$E$301,ROW()-$B$26+2,3)="","","／"&amp;INDEX('8月'!$A$1:$E$301,ROW()-$B$26+2,3))</f>
        <v/>
      </c>
      <c r="C4092" s="57">
        <f>INDEX('8月'!$A$1:$E$301,ROW()-$B$26+2,4)</f>
        <v>0</v>
      </c>
      <c r="D4092" s="64">
        <f>INDEX('8月'!$A$1:$E$301,ROW()-$B$26+2,5)</f>
        <v>0</v>
      </c>
      <c r="E4092" s="65">
        <f>DATE(設定・集計!$B$2,INT(A4092/100),A4092-INT(A4092/100)*100)</f>
        <v>43799</v>
      </c>
      <c r="F4092" t="str">
        <f t="shared" si="128"/>
        <v/>
      </c>
      <c r="G4092" t="str">
        <f t="shared" si="127"/>
        <v/>
      </c>
    </row>
    <row r="4093" spans="1:7">
      <c r="A4093" s="57">
        <f>INDEX('8月'!$A$1:$E$301,ROW()-$B$26+2,1)</f>
        <v>0</v>
      </c>
      <c r="B4093" s="55" t="str">
        <f>INDEX('8月'!$A$1:$E$301,ROW()-$B$26+2,2)&amp;IF(INDEX('8月'!$A$1:$E$301,ROW()-$B$26+2,3)="","","／"&amp;INDEX('8月'!$A$1:$E$301,ROW()-$B$26+2,3))</f>
        <v/>
      </c>
      <c r="C4093" s="57">
        <f>INDEX('8月'!$A$1:$E$301,ROW()-$B$26+2,4)</f>
        <v>0</v>
      </c>
      <c r="D4093" s="64">
        <f>INDEX('8月'!$A$1:$E$301,ROW()-$B$26+2,5)</f>
        <v>0</v>
      </c>
      <c r="E4093" s="65">
        <f>DATE(設定・集計!$B$2,INT(A4093/100),A4093-INT(A4093/100)*100)</f>
        <v>43799</v>
      </c>
      <c r="F4093" t="str">
        <f t="shared" si="128"/>
        <v/>
      </c>
      <c r="G4093" t="str">
        <f t="shared" si="127"/>
        <v/>
      </c>
    </row>
    <row r="4094" spans="1:7">
      <c r="A4094" s="57">
        <f>INDEX('8月'!$A$1:$E$301,ROW()-$B$26+2,1)</f>
        <v>0</v>
      </c>
      <c r="B4094" s="55" t="str">
        <f>INDEX('8月'!$A$1:$E$301,ROW()-$B$26+2,2)&amp;IF(INDEX('8月'!$A$1:$E$301,ROW()-$B$26+2,3)="","","／"&amp;INDEX('8月'!$A$1:$E$301,ROW()-$B$26+2,3))</f>
        <v/>
      </c>
      <c r="C4094" s="57">
        <f>INDEX('8月'!$A$1:$E$301,ROW()-$B$26+2,4)</f>
        <v>0</v>
      </c>
      <c r="D4094" s="64">
        <f>INDEX('8月'!$A$1:$E$301,ROW()-$B$26+2,5)</f>
        <v>0</v>
      </c>
      <c r="E4094" s="65">
        <f>DATE(設定・集計!$B$2,INT(A4094/100),A4094-INT(A4094/100)*100)</f>
        <v>43799</v>
      </c>
      <c r="F4094" t="str">
        <f t="shared" si="128"/>
        <v/>
      </c>
      <c r="G4094" t="str">
        <f t="shared" si="127"/>
        <v/>
      </c>
    </row>
    <row r="4095" spans="1:7">
      <c r="A4095" s="57">
        <f>INDEX('8月'!$A$1:$E$301,ROW()-$B$26+2,1)</f>
        <v>0</v>
      </c>
      <c r="B4095" s="55" t="str">
        <f>INDEX('8月'!$A$1:$E$301,ROW()-$B$26+2,2)&amp;IF(INDEX('8月'!$A$1:$E$301,ROW()-$B$26+2,3)="","","／"&amp;INDEX('8月'!$A$1:$E$301,ROW()-$B$26+2,3))</f>
        <v/>
      </c>
      <c r="C4095" s="57">
        <f>INDEX('8月'!$A$1:$E$301,ROW()-$B$26+2,4)</f>
        <v>0</v>
      </c>
      <c r="D4095" s="64">
        <f>INDEX('8月'!$A$1:$E$301,ROW()-$B$26+2,5)</f>
        <v>0</v>
      </c>
      <c r="E4095" s="65">
        <f>DATE(設定・集計!$B$2,INT(A4095/100),A4095-INT(A4095/100)*100)</f>
        <v>43799</v>
      </c>
      <c r="F4095" t="str">
        <f t="shared" si="128"/>
        <v/>
      </c>
      <c r="G4095" t="str">
        <f t="shared" si="127"/>
        <v/>
      </c>
    </row>
    <row r="4096" spans="1:7">
      <c r="A4096" s="57">
        <f>INDEX('8月'!$A$1:$E$301,ROW()-$B$26+2,1)</f>
        <v>0</v>
      </c>
      <c r="B4096" s="55" t="str">
        <f>INDEX('8月'!$A$1:$E$301,ROW()-$B$26+2,2)&amp;IF(INDEX('8月'!$A$1:$E$301,ROW()-$B$26+2,3)="","","／"&amp;INDEX('8月'!$A$1:$E$301,ROW()-$B$26+2,3))</f>
        <v/>
      </c>
      <c r="C4096" s="57">
        <f>INDEX('8月'!$A$1:$E$301,ROW()-$B$26+2,4)</f>
        <v>0</v>
      </c>
      <c r="D4096" s="64">
        <f>INDEX('8月'!$A$1:$E$301,ROW()-$B$26+2,5)</f>
        <v>0</v>
      </c>
      <c r="E4096" s="65">
        <f>DATE(設定・集計!$B$2,INT(A4096/100),A4096-INT(A4096/100)*100)</f>
        <v>43799</v>
      </c>
      <c r="F4096" t="str">
        <f t="shared" si="128"/>
        <v/>
      </c>
      <c r="G4096" t="str">
        <f t="shared" si="127"/>
        <v/>
      </c>
    </row>
    <row r="4097" spans="1:7">
      <c r="A4097" s="57">
        <f>INDEX('8月'!$A$1:$E$301,ROW()-$B$26+2,1)</f>
        <v>0</v>
      </c>
      <c r="B4097" s="55" t="str">
        <f>INDEX('8月'!$A$1:$E$301,ROW()-$B$26+2,2)&amp;IF(INDEX('8月'!$A$1:$E$301,ROW()-$B$26+2,3)="","","／"&amp;INDEX('8月'!$A$1:$E$301,ROW()-$B$26+2,3))</f>
        <v/>
      </c>
      <c r="C4097" s="57">
        <f>INDEX('8月'!$A$1:$E$301,ROW()-$B$26+2,4)</f>
        <v>0</v>
      </c>
      <c r="D4097" s="64">
        <f>INDEX('8月'!$A$1:$E$301,ROW()-$B$26+2,5)</f>
        <v>0</v>
      </c>
      <c r="E4097" s="65">
        <f>DATE(設定・集計!$B$2,INT(A4097/100),A4097-INT(A4097/100)*100)</f>
        <v>43799</v>
      </c>
      <c r="F4097" t="str">
        <f t="shared" si="128"/>
        <v/>
      </c>
      <c r="G4097" t="str">
        <f t="shared" si="127"/>
        <v/>
      </c>
    </row>
    <row r="4098" spans="1:7">
      <c r="A4098" s="57">
        <f>INDEX('8月'!$A$1:$E$301,ROW()-$B$26+2,1)</f>
        <v>0</v>
      </c>
      <c r="B4098" s="55" t="str">
        <f>INDEX('8月'!$A$1:$E$301,ROW()-$B$26+2,2)&amp;IF(INDEX('8月'!$A$1:$E$301,ROW()-$B$26+2,3)="","","／"&amp;INDEX('8月'!$A$1:$E$301,ROW()-$B$26+2,3))</f>
        <v/>
      </c>
      <c r="C4098" s="57">
        <f>INDEX('8月'!$A$1:$E$301,ROW()-$B$26+2,4)</f>
        <v>0</v>
      </c>
      <c r="D4098" s="64">
        <f>INDEX('8月'!$A$1:$E$301,ROW()-$B$26+2,5)</f>
        <v>0</v>
      </c>
      <c r="E4098" s="65">
        <f>DATE(設定・集計!$B$2,INT(A4098/100),A4098-INT(A4098/100)*100)</f>
        <v>43799</v>
      </c>
      <c r="F4098" t="str">
        <f t="shared" si="128"/>
        <v/>
      </c>
      <c r="G4098" t="str">
        <f t="shared" si="127"/>
        <v/>
      </c>
    </row>
    <row r="4099" spans="1:7">
      <c r="A4099" s="57">
        <f>INDEX('8月'!$A$1:$E$301,ROW()-$B$26+2,1)</f>
        <v>0</v>
      </c>
      <c r="B4099" s="55" t="str">
        <f>INDEX('8月'!$A$1:$E$301,ROW()-$B$26+2,2)&amp;IF(INDEX('8月'!$A$1:$E$301,ROW()-$B$26+2,3)="","","／"&amp;INDEX('8月'!$A$1:$E$301,ROW()-$B$26+2,3))</f>
        <v/>
      </c>
      <c r="C4099" s="57">
        <f>INDEX('8月'!$A$1:$E$301,ROW()-$B$26+2,4)</f>
        <v>0</v>
      </c>
      <c r="D4099" s="64">
        <f>INDEX('8月'!$A$1:$E$301,ROW()-$B$26+2,5)</f>
        <v>0</v>
      </c>
      <c r="E4099" s="65">
        <f>DATE(設定・集計!$B$2,INT(A4099/100),A4099-INT(A4099/100)*100)</f>
        <v>43799</v>
      </c>
      <c r="F4099" t="str">
        <f t="shared" si="128"/>
        <v/>
      </c>
      <c r="G4099" t="str">
        <f t="shared" si="127"/>
        <v/>
      </c>
    </row>
    <row r="4100" spans="1:7">
      <c r="A4100" s="57">
        <f>INDEX('8月'!$A$1:$E$301,ROW()-$B$26+2,1)</f>
        <v>0</v>
      </c>
      <c r="B4100" s="55" t="str">
        <f>INDEX('8月'!$A$1:$E$301,ROW()-$B$26+2,2)&amp;IF(INDEX('8月'!$A$1:$E$301,ROW()-$B$26+2,3)="","","／"&amp;INDEX('8月'!$A$1:$E$301,ROW()-$B$26+2,3))</f>
        <v/>
      </c>
      <c r="C4100" s="57">
        <f>INDEX('8月'!$A$1:$E$301,ROW()-$B$26+2,4)</f>
        <v>0</v>
      </c>
      <c r="D4100" s="64">
        <f>INDEX('8月'!$A$1:$E$301,ROW()-$B$26+2,5)</f>
        <v>0</v>
      </c>
      <c r="E4100" s="65">
        <f>DATE(設定・集計!$B$2,INT(A4100/100),A4100-INT(A4100/100)*100)</f>
        <v>43799</v>
      </c>
      <c r="F4100" t="str">
        <f t="shared" si="128"/>
        <v/>
      </c>
      <c r="G4100" t="str">
        <f t="shared" si="127"/>
        <v/>
      </c>
    </row>
    <row r="4101" spans="1:7">
      <c r="A4101" s="57">
        <f>INDEX('8月'!$A$1:$E$301,ROW()-$B$26+2,1)</f>
        <v>0</v>
      </c>
      <c r="B4101" s="55" t="str">
        <f>INDEX('8月'!$A$1:$E$301,ROW()-$B$26+2,2)&amp;IF(INDEX('8月'!$A$1:$E$301,ROW()-$B$26+2,3)="","","／"&amp;INDEX('8月'!$A$1:$E$301,ROW()-$B$26+2,3))</f>
        <v/>
      </c>
      <c r="C4101" s="57">
        <f>INDEX('8月'!$A$1:$E$301,ROW()-$B$26+2,4)</f>
        <v>0</v>
      </c>
      <c r="D4101" s="64">
        <f>INDEX('8月'!$A$1:$E$301,ROW()-$B$26+2,5)</f>
        <v>0</v>
      </c>
      <c r="E4101" s="65">
        <f>DATE(設定・集計!$B$2,INT(A4101/100),A4101-INT(A4101/100)*100)</f>
        <v>43799</v>
      </c>
      <c r="F4101" t="str">
        <f t="shared" si="128"/>
        <v/>
      </c>
      <c r="G4101" t="str">
        <f t="shared" si="127"/>
        <v/>
      </c>
    </row>
    <row r="4102" spans="1:7">
      <c r="A4102" s="57">
        <f>INDEX('8月'!$A$1:$E$301,ROW()-$B$26+2,1)</f>
        <v>0</v>
      </c>
      <c r="B4102" s="55" t="str">
        <f>INDEX('8月'!$A$1:$E$301,ROW()-$B$26+2,2)&amp;IF(INDEX('8月'!$A$1:$E$301,ROW()-$B$26+2,3)="","","／"&amp;INDEX('8月'!$A$1:$E$301,ROW()-$B$26+2,3))</f>
        <v/>
      </c>
      <c r="C4102" s="57">
        <f>INDEX('8月'!$A$1:$E$301,ROW()-$B$26+2,4)</f>
        <v>0</v>
      </c>
      <c r="D4102" s="64">
        <f>INDEX('8月'!$A$1:$E$301,ROW()-$B$26+2,5)</f>
        <v>0</v>
      </c>
      <c r="E4102" s="65">
        <f>DATE(設定・集計!$B$2,INT(A4102/100),A4102-INT(A4102/100)*100)</f>
        <v>43799</v>
      </c>
      <c r="F4102" t="str">
        <f t="shared" si="128"/>
        <v/>
      </c>
      <c r="G4102" t="str">
        <f t="shared" si="127"/>
        <v/>
      </c>
    </row>
    <row r="4103" spans="1:7">
      <c r="A4103" s="57">
        <f>INDEX('8月'!$A$1:$E$301,ROW()-$B$26+2,1)</f>
        <v>0</v>
      </c>
      <c r="B4103" s="55" t="str">
        <f>INDEX('8月'!$A$1:$E$301,ROW()-$B$26+2,2)&amp;IF(INDEX('8月'!$A$1:$E$301,ROW()-$B$26+2,3)="","","／"&amp;INDEX('8月'!$A$1:$E$301,ROW()-$B$26+2,3))</f>
        <v/>
      </c>
      <c r="C4103" s="57">
        <f>INDEX('8月'!$A$1:$E$301,ROW()-$B$26+2,4)</f>
        <v>0</v>
      </c>
      <c r="D4103" s="64">
        <f>INDEX('8月'!$A$1:$E$301,ROW()-$B$26+2,5)</f>
        <v>0</v>
      </c>
      <c r="E4103" s="65">
        <f>DATE(設定・集計!$B$2,INT(A4103/100),A4103-INT(A4103/100)*100)</f>
        <v>43799</v>
      </c>
      <c r="F4103" t="str">
        <f t="shared" si="128"/>
        <v/>
      </c>
      <c r="G4103" t="str">
        <f t="shared" si="127"/>
        <v/>
      </c>
    </row>
    <row r="4104" spans="1:7">
      <c r="A4104" s="57">
        <f>INDEX('8月'!$A$1:$E$301,ROW()-$B$26+2,1)</f>
        <v>0</v>
      </c>
      <c r="B4104" s="55" t="str">
        <f>INDEX('8月'!$A$1:$E$301,ROW()-$B$26+2,2)&amp;IF(INDEX('8月'!$A$1:$E$301,ROW()-$B$26+2,3)="","","／"&amp;INDEX('8月'!$A$1:$E$301,ROW()-$B$26+2,3))</f>
        <v/>
      </c>
      <c r="C4104" s="57">
        <f>INDEX('8月'!$A$1:$E$301,ROW()-$B$26+2,4)</f>
        <v>0</v>
      </c>
      <c r="D4104" s="64">
        <f>INDEX('8月'!$A$1:$E$301,ROW()-$B$26+2,5)</f>
        <v>0</v>
      </c>
      <c r="E4104" s="65">
        <f>DATE(設定・集計!$B$2,INT(A4104/100),A4104-INT(A4104/100)*100)</f>
        <v>43799</v>
      </c>
      <c r="F4104" t="str">
        <f t="shared" si="128"/>
        <v/>
      </c>
      <c r="G4104" t="str">
        <f t="shared" si="127"/>
        <v/>
      </c>
    </row>
    <row r="4105" spans="1:7">
      <c r="A4105" s="57">
        <f>INDEX('8月'!$A$1:$E$301,ROW()-$B$26+2,1)</f>
        <v>0</v>
      </c>
      <c r="B4105" s="55" t="str">
        <f>INDEX('8月'!$A$1:$E$301,ROW()-$B$26+2,2)&amp;IF(INDEX('8月'!$A$1:$E$301,ROW()-$B$26+2,3)="","","／"&amp;INDEX('8月'!$A$1:$E$301,ROW()-$B$26+2,3))</f>
        <v/>
      </c>
      <c r="C4105" s="57">
        <f>INDEX('8月'!$A$1:$E$301,ROW()-$B$26+2,4)</f>
        <v>0</v>
      </c>
      <c r="D4105" s="64">
        <f>INDEX('8月'!$A$1:$E$301,ROW()-$B$26+2,5)</f>
        <v>0</v>
      </c>
      <c r="E4105" s="65">
        <f>DATE(設定・集計!$B$2,INT(A4105/100),A4105-INT(A4105/100)*100)</f>
        <v>43799</v>
      </c>
      <c r="F4105" t="str">
        <f t="shared" si="128"/>
        <v/>
      </c>
      <c r="G4105" t="str">
        <f t="shared" si="127"/>
        <v/>
      </c>
    </row>
    <row r="4106" spans="1:7">
      <c r="A4106" s="57">
        <f>INDEX('8月'!$A$1:$E$301,ROW()-$B$26+2,1)</f>
        <v>0</v>
      </c>
      <c r="B4106" s="55" t="str">
        <f>INDEX('8月'!$A$1:$E$301,ROW()-$B$26+2,2)&amp;IF(INDEX('8月'!$A$1:$E$301,ROW()-$B$26+2,3)="","","／"&amp;INDEX('8月'!$A$1:$E$301,ROW()-$B$26+2,3))</f>
        <v/>
      </c>
      <c r="C4106" s="57">
        <f>INDEX('8月'!$A$1:$E$301,ROW()-$B$26+2,4)</f>
        <v>0</v>
      </c>
      <c r="D4106" s="64">
        <f>INDEX('8月'!$A$1:$E$301,ROW()-$B$26+2,5)</f>
        <v>0</v>
      </c>
      <c r="E4106" s="65">
        <f>DATE(設定・集計!$B$2,INT(A4106/100),A4106-INT(A4106/100)*100)</f>
        <v>43799</v>
      </c>
      <c r="F4106" t="str">
        <f t="shared" si="128"/>
        <v/>
      </c>
      <c r="G4106" t="str">
        <f t="shared" si="127"/>
        <v/>
      </c>
    </row>
    <row r="4107" spans="1:7">
      <c r="A4107" s="57">
        <f>INDEX('8月'!$A$1:$E$301,ROW()-$B$26+2,1)</f>
        <v>0</v>
      </c>
      <c r="B4107" s="55" t="str">
        <f>INDEX('8月'!$A$1:$E$301,ROW()-$B$26+2,2)&amp;IF(INDEX('8月'!$A$1:$E$301,ROW()-$B$26+2,3)="","","／"&amp;INDEX('8月'!$A$1:$E$301,ROW()-$B$26+2,3))</f>
        <v/>
      </c>
      <c r="C4107" s="57">
        <f>INDEX('8月'!$A$1:$E$301,ROW()-$B$26+2,4)</f>
        <v>0</v>
      </c>
      <c r="D4107" s="64">
        <f>INDEX('8月'!$A$1:$E$301,ROW()-$B$26+2,5)</f>
        <v>0</v>
      </c>
      <c r="E4107" s="65">
        <f>DATE(設定・集計!$B$2,INT(A4107/100),A4107-INT(A4107/100)*100)</f>
        <v>43799</v>
      </c>
      <c r="F4107" t="str">
        <f t="shared" si="128"/>
        <v/>
      </c>
      <c r="G4107" t="str">
        <f t="shared" si="127"/>
        <v/>
      </c>
    </row>
    <row r="4108" spans="1:7">
      <c r="A4108" s="57">
        <f>INDEX('8月'!$A$1:$E$301,ROW()-$B$26+2,1)</f>
        <v>0</v>
      </c>
      <c r="B4108" s="55" t="str">
        <f>INDEX('8月'!$A$1:$E$301,ROW()-$B$26+2,2)&amp;IF(INDEX('8月'!$A$1:$E$301,ROW()-$B$26+2,3)="","","／"&amp;INDEX('8月'!$A$1:$E$301,ROW()-$B$26+2,3))</f>
        <v/>
      </c>
      <c r="C4108" s="57">
        <f>INDEX('8月'!$A$1:$E$301,ROW()-$B$26+2,4)</f>
        <v>0</v>
      </c>
      <c r="D4108" s="64">
        <f>INDEX('8月'!$A$1:$E$301,ROW()-$B$26+2,5)</f>
        <v>0</v>
      </c>
      <c r="E4108" s="65">
        <f>DATE(設定・集計!$B$2,INT(A4108/100),A4108-INT(A4108/100)*100)</f>
        <v>43799</v>
      </c>
      <c r="F4108" t="str">
        <f t="shared" si="128"/>
        <v/>
      </c>
      <c r="G4108" t="str">
        <f t="shared" si="127"/>
        <v/>
      </c>
    </row>
    <row r="4109" spans="1:7">
      <c r="A4109" s="57">
        <f>INDEX('8月'!$A$1:$E$301,ROW()-$B$26+2,1)</f>
        <v>0</v>
      </c>
      <c r="B4109" s="55" t="str">
        <f>INDEX('8月'!$A$1:$E$301,ROW()-$B$26+2,2)&amp;IF(INDEX('8月'!$A$1:$E$301,ROW()-$B$26+2,3)="","","／"&amp;INDEX('8月'!$A$1:$E$301,ROW()-$B$26+2,3))</f>
        <v/>
      </c>
      <c r="C4109" s="57">
        <f>INDEX('8月'!$A$1:$E$301,ROW()-$B$26+2,4)</f>
        <v>0</v>
      </c>
      <c r="D4109" s="64">
        <f>INDEX('8月'!$A$1:$E$301,ROW()-$B$26+2,5)</f>
        <v>0</v>
      </c>
      <c r="E4109" s="65">
        <f>DATE(設定・集計!$B$2,INT(A4109/100),A4109-INT(A4109/100)*100)</f>
        <v>43799</v>
      </c>
      <c r="F4109" t="str">
        <f t="shared" si="128"/>
        <v/>
      </c>
      <c r="G4109" t="str">
        <f t="shared" si="127"/>
        <v/>
      </c>
    </row>
    <row r="4110" spans="1:7">
      <c r="A4110" s="57">
        <f>INDEX('8月'!$A$1:$E$301,ROW()-$B$26+2,1)</f>
        <v>0</v>
      </c>
      <c r="B4110" s="55" t="str">
        <f>INDEX('8月'!$A$1:$E$301,ROW()-$B$26+2,2)&amp;IF(INDEX('8月'!$A$1:$E$301,ROW()-$B$26+2,3)="","","／"&amp;INDEX('8月'!$A$1:$E$301,ROW()-$B$26+2,3))</f>
        <v/>
      </c>
      <c r="C4110" s="57">
        <f>INDEX('8月'!$A$1:$E$301,ROW()-$B$26+2,4)</f>
        <v>0</v>
      </c>
      <c r="D4110" s="64">
        <f>INDEX('8月'!$A$1:$E$301,ROW()-$B$26+2,5)</f>
        <v>0</v>
      </c>
      <c r="E4110" s="65">
        <f>DATE(設定・集計!$B$2,INT(A4110/100),A4110-INT(A4110/100)*100)</f>
        <v>43799</v>
      </c>
      <c r="F4110" t="str">
        <f t="shared" si="128"/>
        <v/>
      </c>
      <c r="G4110" t="str">
        <f t="shared" si="127"/>
        <v/>
      </c>
    </row>
    <row r="4111" spans="1:7">
      <c r="A4111" s="57">
        <f>INDEX('8月'!$A$1:$E$301,ROW()-$B$26+2,1)</f>
        <v>0</v>
      </c>
      <c r="B4111" s="55" t="str">
        <f>INDEX('8月'!$A$1:$E$301,ROW()-$B$26+2,2)&amp;IF(INDEX('8月'!$A$1:$E$301,ROW()-$B$26+2,3)="","","／"&amp;INDEX('8月'!$A$1:$E$301,ROW()-$B$26+2,3))</f>
        <v/>
      </c>
      <c r="C4111" s="57">
        <f>INDEX('8月'!$A$1:$E$301,ROW()-$B$26+2,4)</f>
        <v>0</v>
      </c>
      <c r="D4111" s="64">
        <f>INDEX('8月'!$A$1:$E$301,ROW()-$B$26+2,5)</f>
        <v>0</v>
      </c>
      <c r="E4111" s="65">
        <f>DATE(設定・集計!$B$2,INT(A4111/100),A4111-INT(A4111/100)*100)</f>
        <v>43799</v>
      </c>
      <c r="F4111" t="str">
        <f t="shared" si="128"/>
        <v/>
      </c>
      <c r="G4111" t="str">
        <f t="shared" si="127"/>
        <v/>
      </c>
    </row>
    <row r="4112" spans="1:7">
      <c r="A4112" s="57">
        <f>INDEX('8月'!$A$1:$E$301,ROW()-$B$26+2,1)</f>
        <v>0</v>
      </c>
      <c r="B4112" s="55" t="str">
        <f>INDEX('8月'!$A$1:$E$301,ROW()-$B$26+2,2)&amp;IF(INDEX('8月'!$A$1:$E$301,ROW()-$B$26+2,3)="","","／"&amp;INDEX('8月'!$A$1:$E$301,ROW()-$B$26+2,3))</f>
        <v/>
      </c>
      <c r="C4112" s="57">
        <f>INDEX('8月'!$A$1:$E$301,ROW()-$B$26+2,4)</f>
        <v>0</v>
      </c>
      <c r="D4112" s="64">
        <f>INDEX('8月'!$A$1:$E$301,ROW()-$B$26+2,5)</f>
        <v>0</v>
      </c>
      <c r="E4112" s="65">
        <f>DATE(設定・集計!$B$2,INT(A4112/100),A4112-INT(A4112/100)*100)</f>
        <v>43799</v>
      </c>
      <c r="F4112" t="str">
        <f t="shared" si="128"/>
        <v/>
      </c>
      <c r="G4112" t="str">
        <f t="shared" si="127"/>
        <v/>
      </c>
    </row>
    <row r="4113" spans="1:7">
      <c r="A4113" s="57">
        <f>INDEX('8月'!$A$1:$E$301,ROW()-$B$26+2,1)</f>
        <v>0</v>
      </c>
      <c r="B4113" s="55" t="str">
        <f>INDEX('8月'!$A$1:$E$301,ROW()-$B$26+2,2)&amp;IF(INDEX('8月'!$A$1:$E$301,ROW()-$B$26+2,3)="","","／"&amp;INDEX('8月'!$A$1:$E$301,ROW()-$B$26+2,3))</f>
        <v/>
      </c>
      <c r="C4113" s="57">
        <f>INDEX('8月'!$A$1:$E$301,ROW()-$B$26+2,4)</f>
        <v>0</v>
      </c>
      <c r="D4113" s="64">
        <f>INDEX('8月'!$A$1:$E$301,ROW()-$B$26+2,5)</f>
        <v>0</v>
      </c>
      <c r="E4113" s="65">
        <f>DATE(設定・集計!$B$2,INT(A4113/100),A4113-INT(A4113/100)*100)</f>
        <v>43799</v>
      </c>
      <c r="F4113" t="str">
        <f t="shared" si="128"/>
        <v/>
      </c>
      <c r="G4113" t="str">
        <f t="shared" si="127"/>
        <v/>
      </c>
    </row>
    <row r="4114" spans="1:7">
      <c r="A4114" s="57">
        <f>INDEX('8月'!$A$1:$E$301,ROW()-$B$26+2,1)</f>
        <v>0</v>
      </c>
      <c r="B4114" s="55" t="str">
        <f>INDEX('8月'!$A$1:$E$301,ROW()-$B$26+2,2)&amp;IF(INDEX('8月'!$A$1:$E$301,ROW()-$B$26+2,3)="","","／"&amp;INDEX('8月'!$A$1:$E$301,ROW()-$B$26+2,3))</f>
        <v/>
      </c>
      <c r="C4114" s="57">
        <f>INDEX('8月'!$A$1:$E$301,ROW()-$B$26+2,4)</f>
        <v>0</v>
      </c>
      <c r="D4114" s="64">
        <f>INDEX('8月'!$A$1:$E$301,ROW()-$B$26+2,5)</f>
        <v>0</v>
      </c>
      <c r="E4114" s="65">
        <f>DATE(設定・集計!$B$2,INT(A4114/100),A4114-INT(A4114/100)*100)</f>
        <v>43799</v>
      </c>
      <c r="F4114" t="str">
        <f t="shared" si="128"/>
        <v/>
      </c>
      <c r="G4114" t="str">
        <f t="shared" si="127"/>
        <v/>
      </c>
    </row>
    <row r="4115" spans="1:7">
      <c r="A4115" s="57">
        <f>INDEX('8月'!$A$1:$E$301,ROW()-$B$26+2,1)</f>
        <v>0</v>
      </c>
      <c r="B4115" s="55" t="str">
        <f>INDEX('8月'!$A$1:$E$301,ROW()-$B$26+2,2)&amp;IF(INDEX('8月'!$A$1:$E$301,ROW()-$B$26+2,3)="","","／"&amp;INDEX('8月'!$A$1:$E$301,ROW()-$B$26+2,3))</f>
        <v/>
      </c>
      <c r="C4115" s="57">
        <f>INDEX('8月'!$A$1:$E$301,ROW()-$B$26+2,4)</f>
        <v>0</v>
      </c>
      <c r="D4115" s="64">
        <f>INDEX('8月'!$A$1:$E$301,ROW()-$B$26+2,5)</f>
        <v>0</v>
      </c>
      <c r="E4115" s="65">
        <f>DATE(設定・集計!$B$2,INT(A4115/100),A4115-INT(A4115/100)*100)</f>
        <v>43799</v>
      </c>
      <c r="F4115" t="str">
        <f t="shared" si="128"/>
        <v/>
      </c>
      <c r="G4115" t="str">
        <f t="shared" si="127"/>
        <v/>
      </c>
    </row>
    <row r="4116" spans="1:7">
      <c r="A4116" s="57">
        <f>INDEX('8月'!$A$1:$E$301,ROW()-$B$26+2,1)</f>
        <v>0</v>
      </c>
      <c r="B4116" s="55" t="str">
        <f>INDEX('8月'!$A$1:$E$301,ROW()-$B$26+2,2)&amp;IF(INDEX('8月'!$A$1:$E$301,ROW()-$B$26+2,3)="","","／"&amp;INDEX('8月'!$A$1:$E$301,ROW()-$B$26+2,3))</f>
        <v/>
      </c>
      <c r="C4116" s="57">
        <f>INDEX('8月'!$A$1:$E$301,ROW()-$B$26+2,4)</f>
        <v>0</v>
      </c>
      <c r="D4116" s="64">
        <f>INDEX('8月'!$A$1:$E$301,ROW()-$B$26+2,5)</f>
        <v>0</v>
      </c>
      <c r="E4116" s="65">
        <f>DATE(設定・集計!$B$2,INT(A4116/100),A4116-INT(A4116/100)*100)</f>
        <v>43799</v>
      </c>
      <c r="F4116" t="str">
        <f t="shared" si="128"/>
        <v/>
      </c>
      <c r="G4116" t="str">
        <f t="shared" si="127"/>
        <v/>
      </c>
    </row>
    <row r="4117" spans="1:7">
      <c r="A4117" s="57">
        <f>INDEX('8月'!$A$1:$E$301,ROW()-$B$26+2,1)</f>
        <v>0</v>
      </c>
      <c r="B4117" s="55" t="str">
        <f>INDEX('8月'!$A$1:$E$301,ROW()-$B$26+2,2)&amp;IF(INDEX('8月'!$A$1:$E$301,ROW()-$B$26+2,3)="","","／"&amp;INDEX('8月'!$A$1:$E$301,ROW()-$B$26+2,3))</f>
        <v/>
      </c>
      <c r="C4117" s="57">
        <f>INDEX('8月'!$A$1:$E$301,ROW()-$B$26+2,4)</f>
        <v>0</v>
      </c>
      <c r="D4117" s="64">
        <f>INDEX('8月'!$A$1:$E$301,ROW()-$B$26+2,5)</f>
        <v>0</v>
      </c>
      <c r="E4117" s="65">
        <f>DATE(設定・集計!$B$2,INT(A4117/100),A4117-INT(A4117/100)*100)</f>
        <v>43799</v>
      </c>
      <c r="F4117" t="str">
        <f t="shared" si="128"/>
        <v/>
      </c>
      <c r="G4117" t="str">
        <f t="shared" si="127"/>
        <v/>
      </c>
    </row>
    <row r="4118" spans="1:7">
      <c r="A4118" s="57">
        <f>INDEX('8月'!$A$1:$E$301,ROW()-$B$26+2,1)</f>
        <v>0</v>
      </c>
      <c r="B4118" s="55" t="str">
        <f>INDEX('8月'!$A$1:$E$301,ROW()-$B$26+2,2)&amp;IF(INDEX('8月'!$A$1:$E$301,ROW()-$B$26+2,3)="","","／"&amp;INDEX('8月'!$A$1:$E$301,ROW()-$B$26+2,3))</f>
        <v/>
      </c>
      <c r="C4118" s="57">
        <f>INDEX('8月'!$A$1:$E$301,ROW()-$B$26+2,4)</f>
        <v>0</v>
      </c>
      <c r="D4118" s="64">
        <f>INDEX('8月'!$A$1:$E$301,ROW()-$B$26+2,5)</f>
        <v>0</v>
      </c>
      <c r="E4118" s="65">
        <f>DATE(設定・集計!$B$2,INT(A4118/100),A4118-INT(A4118/100)*100)</f>
        <v>43799</v>
      </c>
      <c r="F4118" t="str">
        <f t="shared" si="128"/>
        <v/>
      </c>
      <c r="G4118" t="str">
        <f t="shared" si="127"/>
        <v/>
      </c>
    </row>
    <row r="4119" spans="1:7">
      <c r="A4119" s="57">
        <f>INDEX('8月'!$A$1:$E$301,ROW()-$B$26+2,1)</f>
        <v>0</v>
      </c>
      <c r="B4119" s="55" t="str">
        <f>INDEX('8月'!$A$1:$E$301,ROW()-$B$26+2,2)&amp;IF(INDEX('8月'!$A$1:$E$301,ROW()-$B$26+2,3)="","","／"&amp;INDEX('8月'!$A$1:$E$301,ROW()-$B$26+2,3))</f>
        <v/>
      </c>
      <c r="C4119" s="57">
        <f>INDEX('8月'!$A$1:$E$301,ROW()-$B$26+2,4)</f>
        <v>0</v>
      </c>
      <c r="D4119" s="64">
        <f>INDEX('8月'!$A$1:$E$301,ROW()-$B$26+2,5)</f>
        <v>0</v>
      </c>
      <c r="E4119" s="65">
        <f>DATE(設定・集計!$B$2,INT(A4119/100),A4119-INT(A4119/100)*100)</f>
        <v>43799</v>
      </c>
      <c r="F4119" t="str">
        <f t="shared" si="128"/>
        <v/>
      </c>
      <c r="G4119" t="str">
        <f t="shared" si="127"/>
        <v/>
      </c>
    </row>
    <row r="4120" spans="1:7">
      <c r="A4120" s="57">
        <f>INDEX('8月'!$A$1:$E$301,ROW()-$B$26+2,1)</f>
        <v>0</v>
      </c>
      <c r="B4120" s="55" t="str">
        <f>INDEX('8月'!$A$1:$E$301,ROW()-$B$26+2,2)&amp;IF(INDEX('8月'!$A$1:$E$301,ROW()-$B$26+2,3)="","","／"&amp;INDEX('8月'!$A$1:$E$301,ROW()-$B$26+2,3))</f>
        <v/>
      </c>
      <c r="C4120" s="57">
        <f>INDEX('8月'!$A$1:$E$301,ROW()-$B$26+2,4)</f>
        <v>0</v>
      </c>
      <c r="D4120" s="64">
        <f>INDEX('8月'!$A$1:$E$301,ROW()-$B$26+2,5)</f>
        <v>0</v>
      </c>
      <c r="E4120" s="65">
        <f>DATE(設定・集計!$B$2,INT(A4120/100),A4120-INT(A4120/100)*100)</f>
        <v>43799</v>
      </c>
      <c r="F4120" t="str">
        <f t="shared" si="128"/>
        <v/>
      </c>
      <c r="G4120" t="str">
        <f t="shared" si="127"/>
        <v/>
      </c>
    </row>
    <row r="4121" spans="1:7">
      <c r="A4121" s="57">
        <f>INDEX('8月'!$A$1:$E$301,ROW()-$B$26+2,1)</f>
        <v>0</v>
      </c>
      <c r="B4121" s="55" t="str">
        <f>INDEX('8月'!$A$1:$E$301,ROW()-$B$26+2,2)&amp;IF(INDEX('8月'!$A$1:$E$301,ROW()-$B$26+2,3)="","","／"&amp;INDEX('8月'!$A$1:$E$301,ROW()-$B$26+2,3))</f>
        <v/>
      </c>
      <c r="C4121" s="57">
        <f>INDEX('8月'!$A$1:$E$301,ROW()-$B$26+2,4)</f>
        <v>0</v>
      </c>
      <c r="D4121" s="64">
        <f>INDEX('8月'!$A$1:$E$301,ROW()-$B$26+2,5)</f>
        <v>0</v>
      </c>
      <c r="E4121" s="65">
        <f>DATE(設定・集計!$B$2,INT(A4121/100),A4121-INT(A4121/100)*100)</f>
        <v>43799</v>
      </c>
      <c r="F4121" t="str">
        <f t="shared" si="128"/>
        <v/>
      </c>
      <c r="G4121" t="str">
        <f t="shared" si="127"/>
        <v/>
      </c>
    </row>
    <row r="4122" spans="1:7">
      <c r="A4122" s="57">
        <f>INDEX('8月'!$A$1:$E$301,ROW()-$B$26+2,1)</f>
        <v>0</v>
      </c>
      <c r="B4122" s="55" t="str">
        <f>INDEX('8月'!$A$1:$E$301,ROW()-$B$26+2,2)&amp;IF(INDEX('8月'!$A$1:$E$301,ROW()-$B$26+2,3)="","","／"&amp;INDEX('8月'!$A$1:$E$301,ROW()-$B$26+2,3))</f>
        <v/>
      </c>
      <c r="C4122" s="57">
        <f>INDEX('8月'!$A$1:$E$301,ROW()-$B$26+2,4)</f>
        <v>0</v>
      </c>
      <c r="D4122" s="64">
        <f>INDEX('8月'!$A$1:$E$301,ROW()-$B$26+2,5)</f>
        <v>0</v>
      </c>
      <c r="E4122" s="65">
        <f>DATE(設定・集計!$B$2,INT(A4122/100),A4122-INT(A4122/100)*100)</f>
        <v>43799</v>
      </c>
      <c r="F4122" t="str">
        <f t="shared" si="128"/>
        <v/>
      </c>
      <c r="G4122" t="str">
        <f t="shared" si="127"/>
        <v/>
      </c>
    </row>
    <row r="4123" spans="1:7">
      <c r="A4123" s="57">
        <f>INDEX('8月'!$A$1:$E$301,ROW()-$B$26+2,1)</f>
        <v>0</v>
      </c>
      <c r="B4123" s="55" t="str">
        <f>INDEX('8月'!$A$1:$E$301,ROW()-$B$26+2,2)&amp;IF(INDEX('8月'!$A$1:$E$301,ROW()-$B$26+2,3)="","","／"&amp;INDEX('8月'!$A$1:$E$301,ROW()-$B$26+2,3))</f>
        <v/>
      </c>
      <c r="C4123" s="57">
        <f>INDEX('8月'!$A$1:$E$301,ROW()-$B$26+2,4)</f>
        <v>0</v>
      </c>
      <c r="D4123" s="64">
        <f>INDEX('8月'!$A$1:$E$301,ROW()-$B$26+2,5)</f>
        <v>0</v>
      </c>
      <c r="E4123" s="65">
        <f>DATE(設定・集計!$B$2,INT(A4123/100),A4123-INT(A4123/100)*100)</f>
        <v>43799</v>
      </c>
      <c r="F4123" t="str">
        <f t="shared" si="128"/>
        <v/>
      </c>
      <c r="G4123" t="str">
        <f t="shared" si="127"/>
        <v/>
      </c>
    </row>
    <row r="4124" spans="1:7">
      <c r="A4124" s="57">
        <f>INDEX('8月'!$A$1:$E$301,ROW()-$B$26+2,1)</f>
        <v>0</v>
      </c>
      <c r="B4124" s="55" t="str">
        <f>INDEX('8月'!$A$1:$E$301,ROW()-$B$26+2,2)&amp;IF(INDEX('8月'!$A$1:$E$301,ROW()-$B$26+2,3)="","","／"&amp;INDEX('8月'!$A$1:$E$301,ROW()-$B$26+2,3))</f>
        <v/>
      </c>
      <c r="C4124" s="57">
        <f>INDEX('8月'!$A$1:$E$301,ROW()-$B$26+2,4)</f>
        <v>0</v>
      </c>
      <c r="D4124" s="64">
        <f>INDEX('8月'!$A$1:$E$301,ROW()-$B$26+2,5)</f>
        <v>0</v>
      </c>
      <c r="E4124" s="65">
        <f>DATE(設定・集計!$B$2,INT(A4124/100),A4124-INT(A4124/100)*100)</f>
        <v>43799</v>
      </c>
      <c r="F4124" t="str">
        <f t="shared" si="128"/>
        <v/>
      </c>
      <c r="G4124" t="str">
        <f t="shared" si="127"/>
        <v/>
      </c>
    </row>
    <row r="4125" spans="1:7">
      <c r="A4125" s="57">
        <f>INDEX('8月'!$A$1:$E$301,ROW()-$B$26+2,1)</f>
        <v>0</v>
      </c>
      <c r="B4125" s="55" t="str">
        <f>INDEX('8月'!$A$1:$E$301,ROW()-$B$26+2,2)&amp;IF(INDEX('8月'!$A$1:$E$301,ROW()-$B$26+2,3)="","","／"&amp;INDEX('8月'!$A$1:$E$301,ROW()-$B$26+2,3))</f>
        <v/>
      </c>
      <c r="C4125" s="57">
        <f>INDEX('8月'!$A$1:$E$301,ROW()-$B$26+2,4)</f>
        <v>0</v>
      </c>
      <c r="D4125" s="64">
        <f>INDEX('8月'!$A$1:$E$301,ROW()-$B$26+2,5)</f>
        <v>0</v>
      </c>
      <c r="E4125" s="65">
        <f>DATE(設定・集計!$B$2,INT(A4125/100),A4125-INT(A4125/100)*100)</f>
        <v>43799</v>
      </c>
      <c r="F4125" t="str">
        <f t="shared" si="128"/>
        <v/>
      </c>
      <c r="G4125" t="str">
        <f t="shared" si="127"/>
        <v/>
      </c>
    </row>
    <row r="4126" spans="1:7">
      <c r="A4126" s="57">
        <f>INDEX('8月'!$A$1:$E$301,ROW()-$B$26+2,1)</f>
        <v>0</v>
      </c>
      <c r="B4126" s="55" t="str">
        <f>INDEX('8月'!$A$1:$E$301,ROW()-$B$26+2,2)&amp;IF(INDEX('8月'!$A$1:$E$301,ROW()-$B$26+2,3)="","","／"&amp;INDEX('8月'!$A$1:$E$301,ROW()-$B$26+2,3))</f>
        <v/>
      </c>
      <c r="C4126" s="57">
        <f>INDEX('8月'!$A$1:$E$301,ROW()-$B$26+2,4)</f>
        <v>0</v>
      </c>
      <c r="D4126" s="64">
        <f>INDEX('8月'!$A$1:$E$301,ROW()-$B$26+2,5)</f>
        <v>0</v>
      </c>
      <c r="E4126" s="65">
        <f>DATE(設定・集計!$B$2,INT(A4126/100),A4126-INT(A4126/100)*100)</f>
        <v>43799</v>
      </c>
      <c r="F4126" t="str">
        <f t="shared" si="128"/>
        <v/>
      </c>
      <c r="G4126" t="str">
        <f t="shared" si="127"/>
        <v/>
      </c>
    </row>
    <row r="4127" spans="1:7">
      <c r="A4127" s="57">
        <f>INDEX('8月'!$A$1:$E$301,ROW()-$B$26+2,1)</f>
        <v>0</v>
      </c>
      <c r="B4127" s="55" t="str">
        <f>INDEX('8月'!$A$1:$E$301,ROW()-$B$26+2,2)&amp;IF(INDEX('8月'!$A$1:$E$301,ROW()-$B$26+2,3)="","","／"&amp;INDEX('8月'!$A$1:$E$301,ROW()-$B$26+2,3))</f>
        <v/>
      </c>
      <c r="C4127" s="57">
        <f>INDEX('8月'!$A$1:$E$301,ROW()-$B$26+2,4)</f>
        <v>0</v>
      </c>
      <c r="D4127" s="64">
        <f>INDEX('8月'!$A$1:$E$301,ROW()-$B$26+2,5)</f>
        <v>0</v>
      </c>
      <c r="E4127" s="65">
        <f>DATE(設定・集計!$B$2,INT(A4127/100),A4127-INT(A4127/100)*100)</f>
        <v>43799</v>
      </c>
      <c r="F4127" t="str">
        <f t="shared" si="128"/>
        <v/>
      </c>
      <c r="G4127" t="str">
        <f t="shared" si="127"/>
        <v/>
      </c>
    </row>
    <row r="4128" spans="1:7">
      <c r="A4128" s="57">
        <f>INDEX('8月'!$A$1:$E$301,ROW()-$B$26+2,1)</f>
        <v>0</v>
      </c>
      <c r="B4128" s="55" t="str">
        <f>INDEX('8月'!$A$1:$E$301,ROW()-$B$26+2,2)&amp;IF(INDEX('8月'!$A$1:$E$301,ROW()-$B$26+2,3)="","","／"&amp;INDEX('8月'!$A$1:$E$301,ROW()-$B$26+2,3))</f>
        <v/>
      </c>
      <c r="C4128" s="57">
        <f>INDEX('8月'!$A$1:$E$301,ROW()-$B$26+2,4)</f>
        <v>0</v>
      </c>
      <c r="D4128" s="64">
        <f>INDEX('8月'!$A$1:$E$301,ROW()-$B$26+2,5)</f>
        <v>0</v>
      </c>
      <c r="E4128" s="65">
        <f>DATE(設定・集計!$B$2,INT(A4128/100),A4128-INT(A4128/100)*100)</f>
        <v>43799</v>
      </c>
      <c r="F4128" t="str">
        <f t="shared" si="128"/>
        <v/>
      </c>
      <c r="G4128" t="str">
        <f t="shared" si="127"/>
        <v/>
      </c>
    </row>
    <row r="4129" spans="1:7">
      <c r="A4129" s="57">
        <f>INDEX('8月'!$A$1:$E$301,ROW()-$B$26+2,1)</f>
        <v>0</v>
      </c>
      <c r="B4129" s="55" t="str">
        <f>INDEX('8月'!$A$1:$E$301,ROW()-$B$26+2,2)&amp;IF(INDEX('8月'!$A$1:$E$301,ROW()-$B$26+2,3)="","","／"&amp;INDEX('8月'!$A$1:$E$301,ROW()-$B$26+2,3))</f>
        <v/>
      </c>
      <c r="C4129" s="57">
        <f>INDEX('8月'!$A$1:$E$301,ROW()-$B$26+2,4)</f>
        <v>0</v>
      </c>
      <c r="D4129" s="64">
        <f>INDEX('8月'!$A$1:$E$301,ROW()-$B$26+2,5)</f>
        <v>0</v>
      </c>
      <c r="E4129" s="65">
        <f>DATE(設定・集計!$B$2,INT(A4129/100),A4129-INT(A4129/100)*100)</f>
        <v>43799</v>
      </c>
      <c r="F4129" t="str">
        <f t="shared" si="128"/>
        <v/>
      </c>
      <c r="G4129" t="str">
        <f t="shared" si="127"/>
        <v/>
      </c>
    </row>
    <row r="4130" spans="1:7">
      <c r="A4130" s="57">
        <f>INDEX('8月'!$A$1:$E$301,ROW()-$B$26+2,1)</f>
        <v>0</v>
      </c>
      <c r="B4130" s="55" t="str">
        <f>INDEX('8月'!$A$1:$E$301,ROW()-$B$26+2,2)&amp;IF(INDEX('8月'!$A$1:$E$301,ROW()-$B$26+2,3)="","","／"&amp;INDEX('8月'!$A$1:$E$301,ROW()-$B$26+2,3))</f>
        <v/>
      </c>
      <c r="C4130" s="57">
        <f>INDEX('8月'!$A$1:$E$301,ROW()-$B$26+2,4)</f>
        <v>0</v>
      </c>
      <c r="D4130" s="64">
        <f>INDEX('8月'!$A$1:$E$301,ROW()-$B$26+2,5)</f>
        <v>0</v>
      </c>
      <c r="E4130" s="65">
        <f>DATE(設定・集計!$B$2,INT(A4130/100),A4130-INT(A4130/100)*100)</f>
        <v>43799</v>
      </c>
      <c r="F4130" t="str">
        <f t="shared" si="128"/>
        <v/>
      </c>
      <c r="G4130" t="str">
        <f t="shared" si="127"/>
        <v/>
      </c>
    </row>
    <row r="4131" spans="1:7">
      <c r="A4131" s="57">
        <f>INDEX('8月'!$A$1:$E$301,ROW()-$B$26+2,1)</f>
        <v>0</v>
      </c>
      <c r="B4131" s="55" t="str">
        <f>INDEX('8月'!$A$1:$E$301,ROW()-$B$26+2,2)&amp;IF(INDEX('8月'!$A$1:$E$301,ROW()-$B$26+2,3)="","","／"&amp;INDEX('8月'!$A$1:$E$301,ROW()-$B$26+2,3))</f>
        <v/>
      </c>
      <c r="C4131" s="57">
        <f>INDEX('8月'!$A$1:$E$301,ROW()-$B$26+2,4)</f>
        <v>0</v>
      </c>
      <c r="D4131" s="64">
        <f>INDEX('8月'!$A$1:$E$301,ROW()-$B$26+2,5)</f>
        <v>0</v>
      </c>
      <c r="E4131" s="65">
        <f>DATE(設定・集計!$B$2,INT(A4131/100),A4131-INT(A4131/100)*100)</f>
        <v>43799</v>
      </c>
      <c r="F4131" t="str">
        <f t="shared" si="128"/>
        <v/>
      </c>
      <c r="G4131" t="str">
        <f t="shared" si="127"/>
        <v/>
      </c>
    </row>
    <row r="4132" spans="1:7">
      <c r="A4132" s="57">
        <f>INDEX('8月'!$A$1:$E$301,ROW()-$B$26+2,1)</f>
        <v>0</v>
      </c>
      <c r="B4132" s="55" t="str">
        <f>INDEX('8月'!$A$1:$E$301,ROW()-$B$26+2,2)&amp;IF(INDEX('8月'!$A$1:$E$301,ROW()-$B$26+2,3)="","","／"&amp;INDEX('8月'!$A$1:$E$301,ROW()-$B$26+2,3))</f>
        <v/>
      </c>
      <c r="C4132" s="57">
        <f>INDEX('8月'!$A$1:$E$301,ROW()-$B$26+2,4)</f>
        <v>0</v>
      </c>
      <c r="D4132" s="64">
        <f>INDEX('8月'!$A$1:$E$301,ROW()-$B$26+2,5)</f>
        <v>0</v>
      </c>
      <c r="E4132" s="65">
        <f>DATE(設定・集計!$B$2,INT(A4132/100),A4132-INT(A4132/100)*100)</f>
        <v>43799</v>
      </c>
      <c r="F4132" t="str">
        <f t="shared" si="128"/>
        <v/>
      </c>
      <c r="G4132" t="str">
        <f t="shared" si="127"/>
        <v/>
      </c>
    </row>
    <row r="4133" spans="1:7">
      <c r="A4133" s="57">
        <f>INDEX('8月'!$A$1:$E$301,ROW()-$B$26+2,1)</f>
        <v>0</v>
      </c>
      <c r="B4133" s="55" t="str">
        <f>INDEX('8月'!$A$1:$E$301,ROW()-$B$26+2,2)&amp;IF(INDEX('8月'!$A$1:$E$301,ROW()-$B$26+2,3)="","","／"&amp;INDEX('8月'!$A$1:$E$301,ROW()-$B$26+2,3))</f>
        <v/>
      </c>
      <c r="C4133" s="57">
        <f>INDEX('8月'!$A$1:$E$301,ROW()-$B$26+2,4)</f>
        <v>0</v>
      </c>
      <c r="D4133" s="64">
        <f>INDEX('8月'!$A$1:$E$301,ROW()-$B$26+2,5)</f>
        <v>0</v>
      </c>
      <c r="E4133" s="65">
        <f>DATE(設定・集計!$B$2,INT(A4133/100),A4133-INT(A4133/100)*100)</f>
        <v>43799</v>
      </c>
      <c r="F4133" t="str">
        <f t="shared" si="128"/>
        <v/>
      </c>
      <c r="G4133" t="str">
        <f t="shared" si="127"/>
        <v/>
      </c>
    </row>
    <row r="4134" spans="1:7">
      <c r="A4134" s="57">
        <f>INDEX('8月'!$A$1:$E$301,ROW()-$B$26+2,1)</f>
        <v>0</v>
      </c>
      <c r="B4134" s="55" t="str">
        <f>INDEX('8月'!$A$1:$E$301,ROW()-$B$26+2,2)&amp;IF(INDEX('8月'!$A$1:$E$301,ROW()-$B$26+2,3)="","","／"&amp;INDEX('8月'!$A$1:$E$301,ROW()-$B$26+2,3))</f>
        <v/>
      </c>
      <c r="C4134" s="57">
        <f>INDEX('8月'!$A$1:$E$301,ROW()-$B$26+2,4)</f>
        <v>0</v>
      </c>
      <c r="D4134" s="64">
        <f>INDEX('8月'!$A$1:$E$301,ROW()-$B$26+2,5)</f>
        <v>0</v>
      </c>
      <c r="E4134" s="65">
        <f>DATE(設定・集計!$B$2,INT(A4134/100),A4134-INT(A4134/100)*100)</f>
        <v>43799</v>
      </c>
      <c r="F4134" t="str">
        <f t="shared" si="128"/>
        <v/>
      </c>
      <c r="G4134" t="str">
        <f t="shared" si="127"/>
        <v/>
      </c>
    </row>
    <row r="4135" spans="1:7">
      <c r="A4135" s="57">
        <f>INDEX('8月'!$A$1:$E$301,ROW()-$B$26+2,1)</f>
        <v>0</v>
      </c>
      <c r="B4135" s="55" t="str">
        <f>INDEX('8月'!$A$1:$E$301,ROW()-$B$26+2,2)&amp;IF(INDEX('8月'!$A$1:$E$301,ROW()-$B$26+2,3)="","","／"&amp;INDEX('8月'!$A$1:$E$301,ROW()-$B$26+2,3))</f>
        <v/>
      </c>
      <c r="C4135" s="57">
        <f>INDEX('8月'!$A$1:$E$301,ROW()-$B$26+2,4)</f>
        <v>0</v>
      </c>
      <c r="D4135" s="64">
        <f>INDEX('8月'!$A$1:$E$301,ROW()-$B$26+2,5)</f>
        <v>0</v>
      </c>
      <c r="E4135" s="65">
        <f>DATE(設定・集計!$B$2,INT(A4135/100),A4135-INT(A4135/100)*100)</f>
        <v>43799</v>
      </c>
      <c r="F4135" t="str">
        <f t="shared" si="128"/>
        <v/>
      </c>
      <c r="G4135" t="str">
        <f t="shared" si="127"/>
        <v/>
      </c>
    </row>
    <row r="4136" spans="1:7">
      <c r="A4136" s="57">
        <f>INDEX('8月'!$A$1:$E$301,ROW()-$B$26+2,1)</f>
        <v>0</v>
      </c>
      <c r="B4136" s="55" t="str">
        <f>INDEX('8月'!$A$1:$E$301,ROW()-$B$26+2,2)&amp;IF(INDEX('8月'!$A$1:$E$301,ROW()-$B$26+2,3)="","","／"&amp;INDEX('8月'!$A$1:$E$301,ROW()-$B$26+2,3))</f>
        <v/>
      </c>
      <c r="C4136" s="57">
        <f>INDEX('8月'!$A$1:$E$301,ROW()-$B$26+2,4)</f>
        <v>0</v>
      </c>
      <c r="D4136" s="64">
        <f>INDEX('8月'!$A$1:$E$301,ROW()-$B$26+2,5)</f>
        <v>0</v>
      </c>
      <c r="E4136" s="65">
        <f>DATE(設定・集計!$B$2,INT(A4136/100),A4136-INT(A4136/100)*100)</f>
        <v>43799</v>
      </c>
      <c r="F4136" t="str">
        <f t="shared" si="128"/>
        <v/>
      </c>
      <c r="G4136" t="str">
        <f t="shared" si="127"/>
        <v/>
      </c>
    </row>
    <row r="4137" spans="1:7">
      <c r="A4137" s="57">
        <f>INDEX('8月'!$A$1:$E$301,ROW()-$B$26+2,1)</f>
        <v>0</v>
      </c>
      <c r="B4137" s="55" t="str">
        <f>INDEX('8月'!$A$1:$E$301,ROW()-$B$26+2,2)&amp;IF(INDEX('8月'!$A$1:$E$301,ROW()-$B$26+2,3)="","","／"&amp;INDEX('8月'!$A$1:$E$301,ROW()-$B$26+2,3))</f>
        <v/>
      </c>
      <c r="C4137" s="57">
        <f>INDEX('8月'!$A$1:$E$301,ROW()-$B$26+2,4)</f>
        <v>0</v>
      </c>
      <c r="D4137" s="64">
        <f>INDEX('8月'!$A$1:$E$301,ROW()-$B$26+2,5)</f>
        <v>0</v>
      </c>
      <c r="E4137" s="65">
        <f>DATE(設定・集計!$B$2,INT(A4137/100),A4137-INT(A4137/100)*100)</f>
        <v>43799</v>
      </c>
      <c r="F4137" t="str">
        <f t="shared" si="128"/>
        <v/>
      </c>
      <c r="G4137" t="str">
        <f t="shared" si="127"/>
        <v/>
      </c>
    </row>
    <row r="4138" spans="1:7">
      <c r="A4138" s="57">
        <f>INDEX('8月'!$A$1:$E$301,ROW()-$B$26+2,1)</f>
        <v>0</v>
      </c>
      <c r="B4138" s="55" t="str">
        <f>INDEX('8月'!$A$1:$E$301,ROW()-$B$26+2,2)&amp;IF(INDEX('8月'!$A$1:$E$301,ROW()-$B$26+2,3)="","","／"&amp;INDEX('8月'!$A$1:$E$301,ROW()-$B$26+2,3))</f>
        <v/>
      </c>
      <c r="C4138" s="57">
        <f>INDEX('8月'!$A$1:$E$301,ROW()-$B$26+2,4)</f>
        <v>0</v>
      </c>
      <c r="D4138" s="64">
        <f>INDEX('8月'!$A$1:$E$301,ROW()-$B$26+2,5)</f>
        <v>0</v>
      </c>
      <c r="E4138" s="65">
        <f>DATE(設定・集計!$B$2,INT(A4138/100),A4138-INT(A4138/100)*100)</f>
        <v>43799</v>
      </c>
      <c r="F4138" t="str">
        <f t="shared" si="128"/>
        <v/>
      </c>
      <c r="G4138" t="str">
        <f t="shared" si="127"/>
        <v/>
      </c>
    </row>
    <row r="4139" spans="1:7">
      <c r="A4139" s="57">
        <f>INDEX('8月'!$A$1:$E$301,ROW()-$B$26+2,1)</f>
        <v>0</v>
      </c>
      <c r="B4139" s="55" t="str">
        <f>INDEX('8月'!$A$1:$E$301,ROW()-$B$26+2,2)&amp;IF(INDEX('8月'!$A$1:$E$301,ROW()-$B$26+2,3)="","","／"&amp;INDEX('8月'!$A$1:$E$301,ROW()-$B$26+2,3))</f>
        <v/>
      </c>
      <c r="C4139" s="57">
        <f>INDEX('8月'!$A$1:$E$301,ROW()-$B$26+2,4)</f>
        <v>0</v>
      </c>
      <c r="D4139" s="64">
        <f>INDEX('8月'!$A$1:$E$301,ROW()-$B$26+2,5)</f>
        <v>0</v>
      </c>
      <c r="E4139" s="65">
        <f>DATE(設定・集計!$B$2,INT(A4139/100),A4139-INT(A4139/100)*100)</f>
        <v>43799</v>
      </c>
      <c r="F4139" t="str">
        <f t="shared" si="128"/>
        <v/>
      </c>
      <c r="G4139" t="str">
        <f t="shared" si="127"/>
        <v/>
      </c>
    </row>
    <row r="4140" spans="1:7">
      <c r="A4140" s="57">
        <f>INDEX('8月'!$A$1:$E$301,ROW()-$B$26+2,1)</f>
        <v>0</v>
      </c>
      <c r="B4140" s="55" t="str">
        <f>INDEX('8月'!$A$1:$E$301,ROW()-$B$26+2,2)&amp;IF(INDEX('8月'!$A$1:$E$301,ROW()-$B$26+2,3)="","","／"&amp;INDEX('8月'!$A$1:$E$301,ROW()-$B$26+2,3))</f>
        <v/>
      </c>
      <c r="C4140" s="57">
        <f>INDEX('8月'!$A$1:$E$301,ROW()-$B$26+2,4)</f>
        <v>0</v>
      </c>
      <c r="D4140" s="64">
        <f>INDEX('8月'!$A$1:$E$301,ROW()-$B$26+2,5)</f>
        <v>0</v>
      </c>
      <c r="E4140" s="65">
        <f>DATE(設定・集計!$B$2,INT(A4140/100),A4140-INT(A4140/100)*100)</f>
        <v>43799</v>
      </c>
      <c r="F4140" t="str">
        <f t="shared" si="128"/>
        <v/>
      </c>
      <c r="G4140" t="str">
        <f t="shared" si="127"/>
        <v/>
      </c>
    </row>
    <row r="4141" spans="1:7">
      <c r="A4141" s="57">
        <f>INDEX('8月'!$A$1:$E$301,ROW()-$B$26+2,1)</f>
        <v>0</v>
      </c>
      <c r="B4141" s="55" t="str">
        <f>INDEX('8月'!$A$1:$E$301,ROW()-$B$26+2,2)&amp;IF(INDEX('8月'!$A$1:$E$301,ROW()-$B$26+2,3)="","","／"&amp;INDEX('8月'!$A$1:$E$301,ROW()-$B$26+2,3))</f>
        <v/>
      </c>
      <c r="C4141" s="57">
        <f>INDEX('8月'!$A$1:$E$301,ROW()-$B$26+2,4)</f>
        <v>0</v>
      </c>
      <c r="D4141" s="64">
        <f>INDEX('8月'!$A$1:$E$301,ROW()-$B$26+2,5)</f>
        <v>0</v>
      </c>
      <c r="E4141" s="65">
        <f>DATE(設定・集計!$B$2,INT(A4141/100),A4141-INT(A4141/100)*100)</f>
        <v>43799</v>
      </c>
      <c r="F4141" t="str">
        <f t="shared" si="128"/>
        <v/>
      </c>
      <c r="G4141" t="str">
        <f t="shared" si="127"/>
        <v/>
      </c>
    </row>
    <row r="4142" spans="1:7">
      <c r="A4142" s="57">
        <f>INDEX('8月'!$A$1:$E$301,ROW()-$B$26+2,1)</f>
        <v>0</v>
      </c>
      <c r="B4142" s="55" t="str">
        <f>INDEX('8月'!$A$1:$E$301,ROW()-$B$26+2,2)&amp;IF(INDEX('8月'!$A$1:$E$301,ROW()-$B$26+2,3)="","","／"&amp;INDEX('8月'!$A$1:$E$301,ROW()-$B$26+2,3))</f>
        <v/>
      </c>
      <c r="C4142" s="57">
        <f>INDEX('8月'!$A$1:$E$301,ROW()-$B$26+2,4)</f>
        <v>0</v>
      </c>
      <c r="D4142" s="64">
        <f>INDEX('8月'!$A$1:$E$301,ROW()-$B$26+2,5)</f>
        <v>0</v>
      </c>
      <c r="E4142" s="65">
        <f>DATE(設定・集計!$B$2,INT(A4142/100),A4142-INT(A4142/100)*100)</f>
        <v>43799</v>
      </c>
      <c r="F4142" t="str">
        <f t="shared" si="128"/>
        <v/>
      </c>
      <c r="G4142" t="str">
        <f t="shared" si="127"/>
        <v/>
      </c>
    </row>
    <row r="4143" spans="1:7">
      <c r="A4143" s="57">
        <f>INDEX('8月'!$A$1:$E$301,ROW()-$B$26+2,1)</f>
        <v>0</v>
      </c>
      <c r="B4143" s="55" t="str">
        <f>INDEX('8月'!$A$1:$E$301,ROW()-$B$26+2,2)&amp;IF(INDEX('8月'!$A$1:$E$301,ROW()-$B$26+2,3)="","","／"&amp;INDEX('8月'!$A$1:$E$301,ROW()-$B$26+2,3))</f>
        <v/>
      </c>
      <c r="C4143" s="57">
        <f>INDEX('8月'!$A$1:$E$301,ROW()-$B$26+2,4)</f>
        <v>0</v>
      </c>
      <c r="D4143" s="64">
        <f>INDEX('8月'!$A$1:$E$301,ROW()-$B$26+2,5)</f>
        <v>0</v>
      </c>
      <c r="E4143" s="65">
        <f>DATE(設定・集計!$B$2,INT(A4143/100),A4143-INT(A4143/100)*100)</f>
        <v>43799</v>
      </c>
      <c r="F4143" t="str">
        <f t="shared" si="128"/>
        <v/>
      </c>
      <c r="G4143" t="str">
        <f t="shared" ref="G4143:G4206" si="129">IF(F4143="","",RANK(F4143,$F$46:$F$6000,1))</f>
        <v/>
      </c>
    </row>
    <row r="4144" spans="1:7">
      <c r="A4144" s="57">
        <f>INDEX('8月'!$A$1:$E$301,ROW()-$B$26+2,1)</f>
        <v>0</v>
      </c>
      <c r="B4144" s="55" t="str">
        <f>INDEX('8月'!$A$1:$E$301,ROW()-$B$26+2,2)&amp;IF(INDEX('8月'!$A$1:$E$301,ROW()-$B$26+2,3)="","","／"&amp;INDEX('8月'!$A$1:$E$301,ROW()-$B$26+2,3))</f>
        <v/>
      </c>
      <c r="C4144" s="57">
        <f>INDEX('8月'!$A$1:$E$301,ROW()-$B$26+2,4)</f>
        <v>0</v>
      </c>
      <c r="D4144" s="64">
        <f>INDEX('8月'!$A$1:$E$301,ROW()-$B$26+2,5)</f>
        <v>0</v>
      </c>
      <c r="E4144" s="65">
        <f>DATE(設定・集計!$B$2,INT(A4144/100),A4144-INT(A4144/100)*100)</f>
        <v>43799</v>
      </c>
      <c r="F4144" t="str">
        <f t="shared" si="128"/>
        <v/>
      </c>
      <c r="G4144" t="str">
        <f t="shared" si="129"/>
        <v/>
      </c>
    </row>
    <row r="4145" spans="1:7">
      <c r="A4145" s="57">
        <f>INDEX('8月'!$A$1:$E$301,ROW()-$B$26+2,1)</f>
        <v>0</v>
      </c>
      <c r="B4145" s="55" t="str">
        <f>INDEX('8月'!$A$1:$E$301,ROW()-$B$26+2,2)&amp;IF(INDEX('8月'!$A$1:$E$301,ROW()-$B$26+2,3)="","","／"&amp;INDEX('8月'!$A$1:$E$301,ROW()-$B$26+2,3))</f>
        <v/>
      </c>
      <c r="C4145" s="57">
        <f>INDEX('8月'!$A$1:$E$301,ROW()-$B$26+2,4)</f>
        <v>0</v>
      </c>
      <c r="D4145" s="64">
        <f>INDEX('8月'!$A$1:$E$301,ROW()-$B$26+2,5)</f>
        <v>0</v>
      </c>
      <c r="E4145" s="65">
        <f>DATE(設定・集計!$B$2,INT(A4145/100),A4145-INT(A4145/100)*100)</f>
        <v>43799</v>
      </c>
      <c r="F4145" t="str">
        <f t="shared" si="128"/>
        <v/>
      </c>
      <c r="G4145" t="str">
        <f t="shared" si="129"/>
        <v/>
      </c>
    </row>
    <row r="4146" spans="1:7">
      <c r="A4146" s="57">
        <f>INDEX('8月'!$A$1:$E$301,ROW()-$B$26+2,1)</f>
        <v>0</v>
      </c>
      <c r="B4146" s="55" t="str">
        <f>INDEX('8月'!$A$1:$E$301,ROW()-$B$26+2,2)&amp;IF(INDEX('8月'!$A$1:$E$301,ROW()-$B$26+2,3)="","","／"&amp;INDEX('8月'!$A$1:$E$301,ROW()-$B$26+2,3))</f>
        <v/>
      </c>
      <c r="C4146" s="57">
        <f>INDEX('8月'!$A$1:$E$301,ROW()-$B$26+2,4)</f>
        <v>0</v>
      </c>
      <c r="D4146" s="64">
        <f>INDEX('8月'!$A$1:$E$301,ROW()-$B$26+2,5)</f>
        <v>0</v>
      </c>
      <c r="E4146" s="65">
        <f>DATE(設定・集計!$B$2,INT(A4146/100),A4146-INT(A4146/100)*100)</f>
        <v>43799</v>
      </c>
      <c r="F4146" t="str">
        <f t="shared" si="128"/>
        <v/>
      </c>
      <c r="G4146" t="str">
        <f t="shared" si="129"/>
        <v/>
      </c>
    </row>
    <row r="4147" spans="1:7">
      <c r="A4147" s="57">
        <f>INDEX('8月'!$A$1:$E$301,ROW()-$B$26+2,1)</f>
        <v>0</v>
      </c>
      <c r="B4147" s="55" t="str">
        <f>INDEX('8月'!$A$1:$E$301,ROW()-$B$26+2,2)&amp;IF(INDEX('8月'!$A$1:$E$301,ROW()-$B$26+2,3)="","","／"&amp;INDEX('8月'!$A$1:$E$301,ROW()-$B$26+2,3))</f>
        <v/>
      </c>
      <c r="C4147" s="57">
        <f>INDEX('8月'!$A$1:$E$301,ROW()-$B$26+2,4)</f>
        <v>0</v>
      </c>
      <c r="D4147" s="64">
        <f>INDEX('8月'!$A$1:$E$301,ROW()-$B$26+2,5)</f>
        <v>0</v>
      </c>
      <c r="E4147" s="65">
        <f>DATE(設定・集計!$B$2,INT(A4147/100),A4147-INT(A4147/100)*100)</f>
        <v>43799</v>
      </c>
      <c r="F4147" t="str">
        <f t="shared" si="128"/>
        <v/>
      </c>
      <c r="G4147" t="str">
        <f t="shared" si="129"/>
        <v/>
      </c>
    </row>
    <row r="4148" spans="1:7">
      <c r="A4148" s="57">
        <f>INDEX('8月'!$A$1:$E$301,ROW()-$B$26+2,1)</f>
        <v>0</v>
      </c>
      <c r="B4148" s="55" t="str">
        <f>INDEX('8月'!$A$1:$E$301,ROW()-$B$26+2,2)&amp;IF(INDEX('8月'!$A$1:$E$301,ROW()-$B$26+2,3)="","","／"&amp;INDEX('8月'!$A$1:$E$301,ROW()-$B$26+2,3))</f>
        <v/>
      </c>
      <c r="C4148" s="57">
        <f>INDEX('8月'!$A$1:$E$301,ROW()-$B$26+2,4)</f>
        <v>0</v>
      </c>
      <c r="D4148" s="64">
        <f>INDEX('8月'!$A$1:$E$301,ROW()-$B$26+2,5)</f>
        <v>0</v>
      </c>
      <c r="E4148" s="65">
        <f>DATE(設定・集計!$B$2,INT(A4148/100),A4148-INT(A4148/100)*100)</f>
        <v>43799</v>
      </c>
      <c r="F4148" t="str">
        <f t="shared" si="128"/>
        <v/>
      </c>
      <c r="G4148" t="str">
        <f t="shared" si="129"/>
        <v/>
      </c>
    </row>
    <row r="4149" spans="1:7">
      <c r="A4149" s="57">
        <f>INDEX('8月'!$A$1:$E$301,ROW()-$B$26+2,1)</f>
        <v>0</v>
      </c>
      <c r="B4149" s="55" t="str">
        <f>INDEX('8月'!$A$1:$E$301,ROW()-$B$26+2,2)&amp;IF(INDEX('8月'!$A$1:$E$301,ROW()-$B$26+2,3)="","","／"&amp;INDEX('8月'!$A$1:$E$301,ROW()-$B$26+2,3))</f>
        <v/>
      </c>
      <c r="C4149" s="57">
        <f>INDEX('8月'!$A$1:$E$301,ROW()-$B$26+2,4)</f>
        <v>0</v>
      </c>
      <c r="D4149" s="64">
        <f>INDEX('8月'!$A$1:$E$301,ROW()-$B$26+2,5)</f>
        <v>0</v>
      </c>
      <c r="E4149" s="65">
        <f>DATE(設定・集計!$B$2,INT(A4149/100),A4149-INT(A4149/100)*100)</f>
        <v>43799</v>
      </c>
      <c r="F4149" t="str">
        <f t="shared" si="128"/>
        <v/>
      </c>
      <c r="G4149" t="str">
        <f t="shared" si="129"/>
        <v/>
      </c>
    </row>
    <row r="4150" spans="1:7">
      <c r="A4150" s="66"/>
      <c r="B4150" s="67"/>
      <c r="C4150" s="66"/>
      <c r="D4150" s="68"/>
      <c r="E4150" s="65">
        <f>DATE(設定・集計!$B$2,INT(A4150/100),A4150-INT(A4150/100)*100)</f>
        <v>43799</v>
      </c>
      <c r="F4150" t="str">
        <f t="shared" si="128"/>
        <v/>
      </c>
      <c r="G4150" t="str">
        <f t="shared" si="129"/>
        <v/>
      </c>
    </row>
    <row r="4151" spans="1:7">
      <c r="A4151" s="57">
        <f>INDEX('9月'!$A$1:$E$301,ROW()-$B$29+2,1)</f>
        <v>0</v>
      </c>
      <c r="B4151" s="55" t="str">
        <f>INDEX('9月'!$A$1:$E$301,ROW()-$B$29+2,2)&amp;IF(INDEX('9月'!$A$1:$E$301,ROW()-$B$29+2,3)="","","／"&amp;INDEX('9月'!$A$1:$E$301,ROW()-$B$29+2,3))</f>
        <v/>
      </c>
      <c r="C4151" s="57">
        <f>INDEX('9月'!$A$1:$E$301,ROW()-$B$29+2,4)</f>
        <v>0</v>
      </c>
      <c r="D4151" s="64">
        <f>INDEX('9月'!$A$1:$E$301,ROW()-$B$29+2,5)</f>
        <v>0</v>
      </c>
      <c r="E4151" s="65">
        <f>DATE(設定・集計!$B$2,INT(A4151/100),A4151-INT(A4151/100)*100)</f>
        <v>43799</v>
      </c>
      <c r="F4151" t="str">
        <f t="shared" si="128"/>
        <v/>
      </c>
      <c r="G4151" t="str">
        <f t="shared" si="129"/>
        <v/>
      </c>
    </row>
    <row r="4152" spans="1:7">
      <c r="A4152" s="57">
        <f>INDEX('9月'!$A$1:$E$301,ROW()-$B$29+2,1)</f>
        <v>0</v>
      </c>
      <c r="B4152" s="55" t="str">
        <f>INDEX('9月'!$A$1:$E$301,ROW()-$B$29+2,2)&amp;IF(INDEX('9月'!$A$1:$E$301,ROW()-$B$29+2,3)="","","／"&amp;INDEX('9月'!$A$1:$E$301,ROW()-$B$29+2,3))</f>
        <v/>
      </c>
      <c r="C4152" s="57">
        <f>INDEX('9月'!$A$1:$E$301,ROW()-$B$29+2,4)</f>
        <v>0</v>
      </c>
      <c r="D4152" s="64">
        <f>INDEX('9月'!$A$1:$E$301,ROW()-$B$29+2,5)</f>
        <v>0</v>
      </c>
      <c r="E4152" s="65">
        <f>DATE(設定・集計!$B$2,INT(A4152/100),A4152-INT(A4152/100)*100)</f>
        <v>43799</v>
      </c>
      <c r="F4152" t="str">
        <f t="shared" si="128"/>
        <v/>
      </c>
      <c r="G4152" t="str">
        <f t="shared" si="129"/>
        <v/>
      </c>
    </row>
    <row r="4153" spans="1:7">
      <c r="A4153" s="57">
        <f>INDEX('9月'!$A$1:$E$301,ROW()-$B$29+2,1)</f>
        <v>0</v>
      </c>
      <c r="B4153" s="55" t="str">
        <f>INDEX('9月'!$A$1:$E$301,ROW()-$B$29+2,2)&amp;IF(INDEX('9月'!$A$1:$E$301,ROW()-$B$29+2,3)="","","／"&amp;INDEX('9月'!$A$1:$E$301,ROW()-$B$29+2,3))</f>
        <v/>
      </c>
      <c r="C4153" s="57">
        <f>INDEX('9月'!$A$1:$E$301,ROW()-$B$29+2,4)</f>
        <v>0</v>
      </c>
      <c r="D4153" s="64">
        <f>INDEX('9月'!$A$1:$E$301,ROW()-$B$29+2,5)</f>
        <v>0</v>
      </c>
      <c r="E4153" s="65">
        <f>DATE(設定・集計!$B$2,INT(A4153/100),A4153-INT(A4153/100)*100)</f>
        <v>43799</v>
      </c>
      <c r="F4153" t="str">
        <f t="shared" si="128"/>
        <v/>
      </c>
      <c r="G4153" t="str">
        <f t="shared" si="129"/>
        <v/>
      </c>
    </row>
    <row r="4154" spans="1:7">
      <c r="A4154" s="57">
        <f>INDEX('9月'!$A$1:$E$301,ROW()-$B$29+2,1)</f>
        <v>0</v>
      </c>
      <c r="B4154" s="55" t="str">
        <f>INDEX('9月'!$A$1:$E$301,ROW()-$B$29+2,2)&amp;IF(INDEX('9月'!$A$1:$E$301,ROW()-$B$29+2,3)="","","／"&amp;INDEX('9月'!$A$1:$E$301,ROW()-$B$29+2,3))</f>
        <v/>
      </c>
      <c r="C4154" s="57">
        <f>INDEX('9月'!$A$1:$E$301,ROW()-$B$29+2,4)</f>
        <v>0</v>
      </c>
      <c r="D4154" s="64">
        <f>INDEX('9月'!$A$1:$E$301,ROW()-$B$29+2,5)</f>
        <v>0</v>
      </c>
      <c r="E4154" s="65">
        <f>DATE(設定・集計!$B$2,INT(A4154/100),A4154-INT(A4154/100)*100)</f>
        <v>43799</v>
      </c>
      <c r="F4154" t="str">
        <f t="shared" si="128"/>
        <v/>
      </c>
      <c r="G4154" t="str">
        <f t="shared" si="129"/>
        <v/>
      </c>
    </row>
    <row r="4155" spans="1:7">
      <c r="A4155" s="57">
        <f>INDEX('9月'!$A$1:$E$301,ROW()-$B$29+2,1)</f>
        <v>0</v>
      </c>
      <c r="B4155" s="55" t="str">
        <f>INDEX('9月'!$A$1:$E$301,ROW()-$B$29+2,2)&amp;IF(INDEX('9月'!$A$1:$E$301,ROW()-$B$29+2,3)="","","／"&amp;INDEX('9月'!$A$1:$E$301,ROW()-$B$29+2,3))</f>
        <v/>
      </c>
      <c r="C4155" s="57">
        <f>INDEX('9月'!$A$1:$E$301,ROW()-$B$29+2,4)</f>
        <v>0</v>
      </c>
      <c r="D4155" s="64">
        <f>INDEX('9月'!$A$1:$E$301,ROW()-$B$29+2,5)</f>
        <v>0</v>
      </c>
      <c r="E4155" s="65">
        <f>DATE(設定・集計!$B$2,INT(A4155/100),A4155-INT(A4155/100)*100)</f>
        <v>43799</v>
      </c>
      <c r="F4155" t="str">
        <f t="shared" ref="F4155:F4218" si="130">IF(A4155=0,"",A4155*10000+ROW())</f>
        <v/>
      </c>
      <c r="G4155" t="str">
        <f t="shared" si="129"/>
        <v/>
      </c>
    </row>
    <row r="4156" spans="1:7">
      <c r="A4156" s="57">
        <f>INDEX('9月'!$A$1:$E$301,ROW()-$B$29+2,1)</f>
        <v>0</v>
      </c>
      <c r="B4156" s="55" t="str">
        <f>INDEX('9月'!$A$1:$E$301,ROW()-$B$29+2,2)&amp;IF(INDEX('9月'!$A$1:$E$301,ROW()-$B$29+2,3)="","","／"&amp;INDEX('9月'!$A$1:$E$301,ROW()-$B$29+2,3))</f>
        <v/>
      </c>
      <c r="C4156" s="57">
        <f>INDEX('9月'!$A$1:$E$301,ROW()-$B$29+2,4)</f>
        <v>0</v>
      </c>
      <c r="D4156" s="64">
        <f>INDEX('9月'!$A$1:$E$301,ROW()-$B$29+2,5)</f>
        <v>0</v>
      </c>
      <c r="E4156" s="65">
        <f>DATE(設定・集計!$B$2,INT(A4156/100),A4156-INT(A4156/100)*100)</f>
        <v>43799</v>
      </c>
      <c r="F4156" t="str">
        <f t="shared" si="130"/>
        <v/>
      </c>
      <c r="G4156" t="str">
        <f t="shared" si="129"/>
        <v/>
      </c>
    </row>
    <row r="4157" spans="1:7">
      <c r="A4157" s="57">
        <f>INDEX('9月'!$A$1:$E$301,ROW()-$B$29+2,1)</f>
        <v>0</v>
      </c>
      <c r="B4157" s="55" t="str">
        <f>INDEX('9月'!$A$1:$E$301,ROW()-$B$29+2,2)&amp;IF(INDEX('9月'!$A$1:$E$301,ROW()-$B$29+2,3)="","","／"&amp;INDEX('9月'!$A$1:$E$301,ROW()-$B$29+2,3))</f>
        <v/>
      </c>
      <c r="C4157" s="57">
        <f>INDEX('9月'!$A$1:$E$301,ROW()-$B$29+2,4)</f>
        <v>0</v>
      </c>
      <c r="D4157" s="64">
        <f>INDEX('9月'!$A$1:$E$301,ROW()-$B$29+2,5)</f>
        <v>0</v>
      </c>
      <c r="E4157" s="65">
        <f>DATE(設定・集計!$B$2,INT(A4157/100),A4157-INT(A4157/100)*100)</f>
        <v>43799</v>
      </c>
      <c r="F4157" t="str">
        <f t="shared" si="130"/>
        <v/>
      </c>
      <c r="G4157" t="str">
        <f t="shared" si="129"/>
        <v/>
      </c>
    </row>
    <row r="4158" spans="1:7">
      <c r="A4158" s="57">
        <f>INDEX('9月'!$A$1:$E$301,ROW()-$B$29+2,1)</f>
        <v>0</v>
      </c>
      <c r="B4158" s="55" t="str">
        <f>INDEX('9月'!$A$1:$E$301,ROW()-$B$29+2,2)&amp;IF(INDEX('9月'!$A$1:$E$301,ROW()-$B$29+2,3)="","","／"&amp;INDEX('9月'!$A$1:$E$301,ROW()-$B$29+2,3))</f>
        <v/>
      </c>
      <c r="C4158" s="57">
        <f>INDEX('9月'!$A$1:$E$301,ROW()-$B$29+2,4)</f>
        <v>0</v>
      </c>
      <c r="D4158" s="64">
        <f>INDEX('9月'!$A$1:$E$301,ROW()-$B$29+2,5)</f>
        <v>0</v>
      </c>
      <c r="E4158" s="65">
        <f>DATE(設定・集計!$B$2,INT(A4158/100),A4158-INT(A4158/100)*100)</f>
        <v>43799</v>
      </c>
      <c r="F4158" t="str">
        <f t="shared" si="130"/>
        <v/>
      </c>
      <c r="G4158" t="str">
        <f t="shared" si="129"/>
        <v/>
      </c>
    </row>
    <row r="4159" spans="1:7">
      <c r="A4159" s="57">
        <f>INDEX('9月'!$A$1:$E$301,ROW()-$B$29+2,1)</f>
        <v>0</v>
      </c>
      <c r="B4159" s="55" t="str">
        <f>INDEX('9月'!$A$1:$E$301,ROW()-$B$29+2,2)&amp;IF(INDEX('9月'!$A$1:$E$301,ROW()-$B$29+2,3)="","","／"&amp;INDEX('9月'!$A$1:$E$301,ROW()-$B$29+2,3))</f>
        <v/>
      </c>
      <c r="C4159" s="57">
        <f>INDEX('9月'!$A$1:$E$301,ROW()-$B$29+2,4)</f>
        <v>0</v>
      </c>
      <c r="D4159" s="64">
        <f>INDEX('9月'!$A$1:$E$301,ROW()-$B$29+2,5)</f>
        <v>0</v>
      </c>
      <c r="E4159" s="65">
        <f>DATE(設定・集計!$B$2,INT(A4159/100),A4159-INT(A4159/100)*100)</f>
        <v>43799</v>
      </c>
      <c r="F4159" t="str">
        <f t="shared" si="130"/>
        <v/>
      </c>
      <c r="G4159" t="str">
        <f t="shared" si="129"/>
        <v/>
      </c>
    </row>
    <row r="4160" spans="1:7">
      <c r="A4160" s="57">
        <f>INDEX('9月'!$A$1:$E$301,ROW()-$B$29+2,1)</f>
        <v>0</v>
      </c>
      <c r="B4160" s="55" t="str">
        <f>INDEX('9月'!$A$1:$E$301,ROW()-$B$29+2,2)&amp;IF(INDEX('9月'!$A$1:$E$301,ROW()-$B$29+2,3)="","","／"&amp;INDEX('9月'!$A$1:$E$301,ROW()-$B$29+2,3))</f>
        <v/>
      </c>
      <c r="C4160" s="57">
        <f>INDEX('9月'!$A$1:$E$301,ROW()-$B$29+2,4)</f>
        <v>0</v>
      </c>
      <c r="D4160" s="64">
        <f>INDEX('9月'!$A$1:$E$301,ROW()-$B$29+2,5)</f>
        <v>0</v>
      </c>
      <c r="E4160" s="65">
        <f>DATE(設定・集計!$B$2,INT(A4160/100),A4160-INT(A4160/100)*100)</f>
        <v>43799</v>
      </c>
      <c r="F4160" t="str">
        <f t="shared" si="130"/>
        <v/>
      </c>
      <c r="G4160" t="str">
        <f t="shared" si="129"/>
        <v/>
      </c>
    </row>
    <row r="4161" spans="1:7">
      <c r="A4161" s="57">
        <f>INDEX('9月'!$A$1:$E$301,ROW()-$B$29+2,1)</f>
        <v>0</v>
      </c>
      <c r="B4161" s="55" t="str">
        <f>INDEX('9月'!$A$1:$E$301,ROW()-$B$29+2,2)&amp;IF(INDEX('9月'!$A$1:$E$301,ROW()-$B$29+2,3)="","","／"&amp;INDEX('9月'!$A$1:$E$301,ROW()-$B$29+2,3))</f>
        <v/>
      </c>
      <c r="C4161" s="57">
        <f>INDEX('9月'!$A$1:$E$301,ROW()-$B$29+2,4)</f>
        <v>0</v>
      </c>
      <c r="D4161" s="64">
        <f>INDEX('9月'!$A$1:$E$301,ROW()-$B$29+2,5)</f>
        <v>0</v>
      </c>
      <c r="E4161" s="65">
        <f>DATE(設定・集計!$B$2,INT(A4161/100),A4161-INT(A4161/100)*100)</f>
        <v>43799</v>
      </c>
      <c r="F4161" t="str">
        <f t="shared" si="130"/>
        <v/>
      </c>
      <c r="G4161" t="str">
        <f t="shared" si="129"/>
        <v/>
      </c>
    </row>
    <row r="4162" spans="1:7">
      <c r="A4162" s="57">
        <f>INDEX('9月'!$A$1:$E$301,ROW()-$B$29+2,1)</f>
        <v>0</v>
      </c>
      <c r="B4162" s="55" t="str">
        <f>INDEX('9月'!$A$1:$E$301,ROW()-$B$29+2,2)&amp;IF(INDEX('9月'!$A$1:$E$301,ROW()-$B$29+2,3)="","","／"&amp;INDEX('9月'!$A$1:$E$301,ROW()-$B$29+2,3))</f>
        <v/>
      </c>
      <c r="C4162" s="57">
        <f>INDEX('9月'!$A$1:$E$301,ROW()-$B$29+2,4)</f>
        <v>0</v>
      </c>
      <c r="D4162" s="64">
        <f>INDEX('9月'!$A$1:$E$301,ROW()-$B$29+2,5)</f>
        <v>0</v>
      </c>
      <c r="E4162" s="65">
        <f>DATE(設定・集計!$B$2,INT(A4162/100),A4162-INT(A4162/100)*100)</f>
        <v>43799</v>
      </c>
      <c r="F4162" t="str">
        <f t="shared" si="130"/>
        <v/>
      </c>
      <c r="G4162" t="str">
        <f t="shared" si="129"/>
        <v/>
      </c>
    </row>
    <row r="4163" spans="1:7">
      <c r="A4163" s="57">
        <f>INDEX('9月'!$A$1:$E$301,ROW()-$B$29+2,1)</f>
        <v>0</v>
      </c>
      <c r="B4163" s="55" t="str">
        <f>INDEX('9月'!$A$1:$E$301,ROW()-$B$29+2,2)&amp;IF(INDEX('9月'!$A$1:$E$301,ROW()-$B$29+2,3)="","","／"&amp;INDEX('9月'!$A$1:$E$301,ROW()-$B$29+2,3))</f>
        <v/>
      </c>
      <c r="C4163" s="57">
        <f>INDEX('9月'!$A$1:$E$301,ROW()-$B$29+2,4)</f>
        <v>0</v>
      </c>
      <c r="D4163" s="64">
        <f>INDEX('9月'!$A$1:$E$301,ROW()-$B$29+2,5)</f>
        <v>0</v>
      </c>
      <c r="E4163" s="65">
        <f>DATE(設定・集計!$B$2,INT(A4163/100),A4163-INT(A4163/100)*100)</f>
        <v>43799</v>
      </c>
      <c r="F4163" t="str">
        <f t="shared" si="130"/>
        <v/>
      </c>
      <c r="G4163" t="str">
        <f t="shared" si="129"/>
        <v/>
      </c>
    </row>
    <row r="4164" spans="1:7">
      <c r="A4164" s="57">
        <f>INDEX('9月'!$A$1:$E$301,ROW()-$B$29+2,1)</f>
        <v>0</v>
      </c>
      <c r="B4164" s="55" t="str">
        <f>INDEX('9月'!$A$1:$E$301,ROW()-$B$29+2,2)&amp;IF(INDEX('9月'!$A$1:$E$301,ROW()-$B$29+2,3)="","","／"&amp;INDEX('9月'!$A$1:$E$301,ROW()-$B$29+2,3))</f>
        <v/>
      </c>
      <c r="C4164" s="57">
        <f>INDEX('9月'!$A$1:$E$301,ROW()-$B$29+2,4)</f>
        <v>0</v>
      </c>
      <c r="D4164" s="64">
        <f>INDEX('9月'!$A$1:$E$301,ROW()-$B$29+2,5)</f>
        <v>0</v>
      </c>
      <c r="E4164" s="65">
        <f>DATE(設定・集計!$B$2,INT(A4164/100),A4164-INT(A4164/100)*100)</f>
        <v>43799</v>
      </c>
      <c r="F4164" t="str">
        <f t="shared" si="130"/>
        <v/>
      </c>
      <c r="G4164" t="str">
        <f t="shared" si="129"/>
        <v/>
      </c>
    </row>
    <row r="4165" spans="1:7">
      <c r="A4165" s="57">
        <f>INDEX('9月'!$A$1:$E$301,ROW()-$B$29+2,1)</f>
        <v>0</v>
      </c>
      <c r="B4165" s="55" t="str">
        <f>INDEX('9月'!$A$1:$E$301,ROW()-$B$29+2,2)&amp;IF(INDEX('9月'!$A$1:$E$301,ROW()-$B$29+2,3)="","","／"&amp;INDEX('9月'!$A$1:$E$301,ROW()-$B$29+2,3))</f>
        <v/>
      </c>
      <c r="C4165" s="57">
        <f>INDEX('9月'!$A$1:$E$301,ROW()-$B$29+2,4)</f>
        <v>0</v>
      </c>
      <c r="D4165" s="64">
        <f>INDEX('9月'!$A$1:$E$301,ROW()-$B$29+2,5)</f>
        <v>0</v>
      </c>
      <c r="E4165" s="65">
        <f>DATE(設定・集計!$B$2,INT(A4165/100),A4165-INT(A4165/100)*100)</f>
        <v>43799</v>
      </c>
      <c r="F4165" t="str">
        <f t="shared" si="130"/>
        <v/>
      </c>
      <c r="G4165" t="str">
        <f t="shared" si="129"/>
        <v/>
      </c>
    </row>
    <row r="4166" spans="1:7">
      <c r="A4166" s="57">
        <f>INDEX('9月'!$A$1:$E$301,ROW()-$B$29+2,1)</f>
        <v>0</v>
      </c>
      <c r="B4166" s="55" t="str">
        <f>INDEX('9月'!$A$1:$E$301,ROW()-$B$29+2,2)&amp;IF(INDEX('9月'!$A$1:$E$301,ROW()-$B$29+2,3)="","","／"&amp;INDEX('9月'!$A$1:$E$301,ROW()-$B$29+2,3))</f>
        <v/>
      </c>
      <c r="C4166" s="57">
        <f>INDEX('9月'!$A$1:$E$301,ROW()-$B$29+2,4)</f>
        <v>0</v>
      </c>
      <c r="D4166" s="64">
        <f>INDEX('9月'!$A$1:$E$301,ROW()-$B$29+2,5)</f>
        <v>0</v>
      </c>
      <c r="E4166" s="65">
        <f>DATE(設定・集計!$B$2,INT(A4166/100),A4166-INT(A4166/100)*100)</f>
        <v>43799</v>
      </c>
      <c r="F4166" t="str">
        <f t="shared" si="130"/>
        <v/>
      </c>
      <c r="G4166" t="str">
        <f t="shared" si="129"/>
        <v/>
      </c>
    </row>
    <row r="4167" spans="1:7">
      <c r="A4167" s="57">
        <f>INDEX('9月'!$A$1:$E$301,ROW()-$B$29+2,1)</f>
        <v>0</v>
      </c>
      <c r="B4167" s="55" t="str">
        <f>INDEX('9月'!$A$1:$E$301,ROW()-$B$29+2,2)&amp;IF(INDEX('9月'!$A$1:$E$301,ROW()-$B$29+2,3)="","","／"&amp;INDEX('9月'!$A$1:$E$301,ROW()-$B$29+2,3))</f>
        <v/>
      </c>
      <c r="C4167" s="57">
        <f>INDEX('9月'!$A$1:$E$301,ROW()-$B$29+2,4)</f>
        <v>0</v>
      </c>
      <c r="D4167" s="64">
        <f>INDEX('9月'!$A$1:$E$301,ROW()-$B$29+2,5)</f>
        <v>0</v>
      </c>
      <c r="E4167" s="65">
        <f>DATE(設定・集計!$B$2,INT(A4167/100),A4167-INT(A4167/100)*100)</f>
        <v>43799</v>
      </c>
      <c r="F4167" t="str">
        <f t="shared" si="130"/>
        <v/>
      </c>
      <c r="G4167" t="str">
        <f t="shared" si="129"/>
        <v/>
      </c>
    </row>
    <row r="4168" spans="1:7">
      <c r="A4168" s="57">
        <f>INDEX('9月'!$A$1:$E$301,ROW()-$B$29+2,1)</f>
        <v>0</v>
      </c>
      <c r="B4168" s="55" t="str">
        <f>INDEX('9月'!$A$1:$E$301,ROW()-$B$29+2,2)&amp;IF(INDEX('9月'!$A$1:$E$301,ROW()-$B$29+2,3)="","","／"&amp;INDEX('9月'!$A$1:$E$301,ROW()-$B$29+2,3))</f>
        <v/>
      </c>
      <c r="C4168" s="57">
        <f>INDEX('9月'!$A$1:$E$301,ROW()-$B$29+2,4)</f>
        <v>0</v>
      </c>
      <c r="D4168" s="64">
        <f>INDEX('9月'!$A$1:$E$301,ROW()-$B$29+2,5)</f>
        <v>0</v>
      </c>
      <c r="E4168" s="65">
        <f>DATE(設定・集計!$B$2,INT(A4168/100),A4168-INT(A4168/100)*100)</f>
        <v>43799</v>
      </c>
      <c r="F4168" t="str">
        <f t="shared" si="130"/>
        <v/>
      </c>
      <c r="G4168" t="str">
        <f t="shared" si="129"/>
        <v/>
      </c>
    </row>
    <row r="4169" spans="1:7">
      <c r="A4169" s="57">
        <f>INDEX('9月'!$A$1:$E$301,ROW()-$B$29+2,1)</f>
        <v>0</v>
      </c>
      <c r="B4169" s="55" t="str">
        <f>INDEX('9月'!$A$1:$E$301,ROW()-$B$29+2,2)&amp;IF(INDEX('9月'!$A$1:$E$301,ROW()-$B$29+2,3)="","","／"&amp;INDEX('9月'!$A$1:$E$301,ROW()-$B$29+2,3))</f>
        <v/>
      </c>
      <c r="C4169" s="57">
        <f>INDEX('9月'!$A$1:$E$301,ROW()-$B$29+2,4)</f>
        <v>0</v>
      </c>
      <c r="D4169" s="64">
        <f>INDEX('9月'!$A$1:$E$301,ROW()-$B$29+2,5)</f>
        <v>0</v>
      </c>
      <c r="E4169" s="65">
        <f>DATE(設定・集計!$B$2,INT(A4169/100),A4169-INT(A4169/100)*100)</f>
        <v>43799</v>
      </c>
      <c r="F4169" t="str">
        <f t="shared" si="130"/>
        <v/>
      </c>
      <c r="G4169" t="str">
        <f t="shared" si="129"/>
        <v/>
      </c>
    </row>
    <row r="4170" spans="1:7">
      <c r="A4170" s="57">
        <f>INDEX('9月'!$A$1:$E$301,ROW()-$B$29+2,1)</f>
        <v>0</v>
      </c>
      <c r="B4170" s="55" t="str">
        <f>INDEX('9月'!$A$1:$E$301,ROW()-$B$29+2,2)&amp;IF(INDEX('9月'!$A$1:$E$301,ROW()-$B$29+2,3)="","","／"&amp;INDEX('9月'!$A$1:$E$301,ROW()-$B$29+2,3))</f>
        <v/>
      </c>
      <c r="C4170" s="57">
        <f>INDEX('9月'!$A$1:$E$301,ROW()-$B$29+2,4)</f>
        <v>0</v>
      </c>
      <c r="D4170" s="64">
        <f>INDEX('9月'!$A$1:$E$301,ROW()-$B$29+2,5)</f>
        <v>0</v>
      </c>
      <c r="E4170" s="65">
        <f>DATE(設定・集計!$B$2,INT(A4170/100),A4170-INT(A4170/100)*100)</f>
        <v>43799</v>
      </c>
      <c r="F4170" t="str">
        <f t="shared" si="130"/>
        <v/>
      </c>
      <c r="G4170" t="str">
        <f t="shared" si="129"/>
        <v/>
      </c>
    </row>
    <row r="4171" spans="1:7">
      <c r="A4171" s="57">
        <f>INDEX('9月'!$A$1:$E$301,ROW()-$B$29+2,1)</f>
        <v>0</v>
      </c>
      <c r="B4171" s="55" t="str">
        <f>INDEX('9月'!$A$1:$E$301,ROW()-$B$29+2,2)&amp;IF(INDEX('9月'!$A$1:$E$301,ROW()-$B$29+2,3)="","","／"&amp;INDEX('9月'!$A$1:$E$301,ROW()-$B$29+2,3))</f>
        <v/>
      </c>
      <c r="C4171" s="57">
        <f>INDEX('9月'!$A$1:$E$301,ROW()-$B$29+2,4)</f>
        <v>0</v>
      </c>
      <c r="D4171" s="64">
        <f>INDEX('9月'!$A$1:$E$301,ROW()-$B$29+2,5)</f>
        <v>0</v>
      </c>
      <c r="E4171" s="65">
        <f>DATE(設定・集計!$B$2,INT(A4171/100),A4171-INT(A4171/100)*100)</f>
        <v>43799</v>
      </c>
      <c r="F4171" t="str">
        <f t="shared" si="130"/>
        <v/>
      </c>
      <c r="G4171" t="str">
        <f t="shared" si="129"/>
        <v/>
      </c>
    </row>
    <row r="4172" spans="1:7">
      <c r="A4172" s="57">
        <f>INDEX('9月'!$A$1:$E$301,ROW()-$B$29+2,1)</f>
        <v>0</v>
      </c>
      <c r="B4172" s="55" t="str">
        <f>INDEX('9月'!$A$1:$E$301,ROW()-$B$29+2,2)&amp;IF(INDEX('9月'!$A$1:$E$301,ROW()-$B$29+2,3)="","","／"&amp;INDEX('9月'!$A$1:$E$301,ROW()-$B$29+2,3))</f>
        <v/>
      </c>
      <c r="C4172" s="57">
        <f>INDEX('9月'!$A$1:$E$301,ROW()-$B$29+2,4)</f>
        <v>0</v>
      </c>
      <c r="D4172" s="64">
        <f>INDEX('9月'!$A$1:$E$301,ROW()-$B$29+2,5)</f>
        <v>0</v>
      </c>
      <c r="E4172" s="65">
        <f>DATE(設定・集計!$B$2,INT(A4172/100),A4172-INT(A4172/100)*100)</f>
        <v>43799</v>
      </c>
      <c r="F4172" t="str">
        <f t="shared" si="130"/>
        <v/>
      </c>
      <c r="G4172" t="str">
        <f t="shared" si="129"/>
        <v/>
      </c>
    </row>
    <row r="4173" spans="1:7">
      <c r="A4173" s="57">
        <f>INDEX('9月'!$A$1:$E$301,ROW()-$B$29+2,1)</f>
        <v>0</v>
      </c>
      <c r="B4173" s="55" t="str">
        <f>INDEX('9月'!$A$1:$E$301,ROW()-$B$29+2,2)&amp;IF(INDEX('9月'!$A$1:$E$301,ROW()-$B$29+2,3)="","","／"&amp;INDEX('9月'!$A$1:$E$301,ROW()-$B$29+2,3))</f>
        <v/>
      </c>
      <c r="C4173" s="57">
        <f>INDEX('9月'!$A$1:$E$301,ROW()-$B$29+2,4)</f>
        <v>0</v>
      </c>
      <c r="D4173" s="64">
        <f>INDEX('9月'!$A$1:$E$301,ROW()-$B$29+2,5)</f>
        <v>0</v>
      </c>
      <c r="E4173" s="65">
        <f>DATE(設定・集計!$B$2,INT(A4173/100),A4173-INT(A4173/100)*100)</f>
        <v>43799</v>
      </c>
      <c r="F4173" t="str">
        <f t="shared" si="130"/>
        <v/>
      </c>
      <c r="G4173" t="str">
        <f t="shared" si="129"/>
        <v/>
      </c>
    </row>
    <row r="4174" spans="1:7">
      <c r="A4174" s="57">
        <f>INDEX('9月'!$A$1:$E$301,ROW()-$B$29+2,1)</f>
        <v>0</v>
      </c>
      <c r="B4174" s="55" t="str">
        <f>INDEX('9月'!$A$1:$E$301,ROW()-$B$29+2,2)&amp;IF(INDEX('9月'!$A$1:$E$301,ROW()-$B$29+2,3)="","","／"&amp;INDEX('9月'!$A$1:$E$301,ROW()-$B$29+2,3))</f>
        <v/>
      </c>
      <c r="C4174" s="57">
        <f>INDEX('9月'!$A$1:$E$301,ROW()-$B$29+2,4)</f>
        <v>0</v>
      </c>
      <c r="D4174" s="64">
        <f>INDEX('9月'!$A$1:$E$301,ROW()-$B$29+2,5)</f>
        <v>0</v>
      </c>
      <c r="E4174" s="65">
        <f>DATE(設定・集計!$B$2,INT(A4174/100),A4174-INT(A4174/100)*100)</f>
        <v>43799</v>
      </c>
      <c r="F4174" t="str">
        <f t="shared" si="130"/>
        <v/>
      </c>
      <c r="G4174" t="str">
        <f t="shared" si="129"/>
        <v/>
      </c>
    </row>
    <row r="4175" spans="1:7">
      <c r="A4175" s="57">
        <f>INDEX('9月'!$A$1:$E$301,ROW()-$B$29+2,1)</f>
        <v>0</v>
      </c>
      <c r="B4175" s="55" t="str">
        <f>INDEX('9月'!$A$1:$E$301,ROW()-$B$29+2,2)&amp;IF(INDEX('9月'!$A$1:$E$301,ROW()-$B$29+2,3)="","","／"&amp;INDEX('9月'!$A$1:$E$301,ROW()-$B$29+2,3))</f>
        <v/>
      </c>
      <c r="C4175" s="57">
        <f>INDEX('9月'!$A$1:$E$301,ROW()-$B$29+2,4)</f>
        <v>0</v>
      </c>
      <c r="D4175" s="64">
        <f>INDEX('9月'!$A$1:$E$301,ROW()-$B$29+2,5)</f>
        <v>0</v>
      </c>
      <c r="E4175" s="65">
        <f>DATE(設定・集計!$B$2,INT(A4175/100),A4175-INT(A4175/100)*100)</f>
        <v>43799</v>
      </c>
      <c r="F4175" t="str">
        <f t="shared" si="130"/>
        <v/>
      </c>
      <c r="G4175" t="str">
        <f t="shared" si="129"/>
        <v/>
      </c>
    </row>
    <row r="4176" spans="1:7">
      <c r="A4176" s="57">
        <f>INDEX('9月'!$A$1:$E$301,ROW()-$B$29+2,1)</f>
        <v>0</v>
      </c>
      <c r="B4176" s="55" t="str">
        <f>INDEX('9月'!$A$1:$E$301,ROW()-$B$29+2,2)&amp;IF(INDEX('9月'!$A$1:$E$301,ROW()-$B$29+2,3)="","","／"&amp;INDEX('9月'!$A$1:$E$301,ROW()-$B$29+2,3))</f>
        <v/>
      </c>
      <c r="C4176" s="57">
        <f>INDEX('9月'!$A$1:$E$301,ROW()-$B$29+2,4)</f>
        <v>0</v>
      </c>
      <c r="D4176" s="64">
        <f>INDEX('9月'!$A$1:$E$301,ROW()-$B$29+2,5)</f>
        <v>0</v>
      </c>
      <c r="E4176" s="65">
        <f>DATE(設定・集計!$B$2,INT(A4176/100),A4176-INT(A4176/100)*100)</f>
        <v>43799</v>
      </c>
      <c r="F4176" t="str">
        <f t="shared" si="130"/>
        <v/>
      </c>
      <c r="G4176" t="str">
        <f t="shared" si="129"/>
        <v/>
      </c>
    </row>
    <row r="4177" spans="1:7">
      <c r="A4177" s="57">
        <f>INDEX('9月'!$A$1:$E$301,ROW()-$B$29+2,1)</f>
        <v>0</v>
      </c>
      <c r="B4177" s="55" t="str">
        <f>INDEX('9月'!$A$1:$E$301,ROW()-$B$29+2,2)&amp;IF(INDEX('9月'!$A$1:$E$301,ROW()-$B$29+2,3)="","","／"&amp;INDEX('9月'!$A$1:$E$301,ROW()-$B$29+2,3))</f>
        <v/>
      </c>
      <c r="C4177" s="57">
        <f>INDEX('9月'!$A$1:$E$301,ROW()-$B$29+2,4)</f>
        <v>0</v>
      </c>
      <c r="D4177" s="64">
        <f>INDEX('9月'!$A$1:$E$301,ROW()-$B$29+2,5)</f>
        <v>0</v>
      </c>
      <c r="E4177" s="65">
        <f>DATE(設定・集計!$B$2,INT(A4177/100),A4177-INT(A4177/100)*100)</f>
        <v>43799</v>
      </c>
      <c r="F4177" t="str">
        <f t="shared" si="130"/>
        <v/>
      </c>
      <c r="G4177" t="str">
        <f t="shared" si="129"/>
        <v/>
      </c>
    </row>
    <row r="4178" spans="1:7">
      <c r="A4178" s="57">
        <f>INDEX('9月'!$A$1:$E$301,ROW()-$B$29+2,1)</f>
        <v>0</v>
      </c>
      <c r="B4178" s="55" t="str">
        <f>INDEX('9月'!$A$1:$E$301,ROW()-$B$29+2,2)&amp;IF(INDEX('9月'!$A$1:$E$301,ROW()-$B$29+2,3)="","","／"&amp;INDEX('9月'!$A$1:$E$301,ROW()-$B$29+2,3))</f>
        <v/>
      </c>
      <c r="C4178" s="57">
        <f>INDEX('9月'!$A$1:$E$301,ROW()-$B$29+2,4)</f>
        <v>0</v>
      </c>
      <c r="D4178" s="64">
        <f>INDEX('9月'!$A$1:$E$301,ROW()-$B$29+2,5)</f>
        <v>0</v>
      </c>
      <c r="E4178" s="65">
        <f>DATE(設定・集計!$B$2,INT(A4178/100),A4178-INT(A4178/100)*100)</f>
        <v>43799</v>
      </c>
      <c r="F4178" t="str">
        <f t="shared" si="130"/>
        <v/>
      </c>
      <c r="G4178" t="str">
        <f t="shared" si="129"/>
        <v/>
      </c>
    </row>
    <row r="4179" spans="1:7">
      <c r="A4179" s="57">
        <f>INDEX('9月'!$A$1:$E$301,ROW()-$B$29+2,1)</f>
        <v>0</v>
      </c>
      <c r="B4179" s="55" t="str">
        <f>INDEX('9月'!$A$1:$E$301,ROW()-$B$29+2,2)&amp;IF(INDEX('9月'!$A$1:$E$301,ROW()-$B$29+2,3)="","","／"&amp;INDEX('9月'!$A$1:$E$301,ROW()-$B$29+2,3))</f>
        <v/>
      </c>
      <c r="C4179" s="57">
        <f>INDEX('9月'!$A$1:$E$301,ROW()-$B$29+2,4)</f>
        <v>0</v>
      </c>
      <c r="D4179" s="64">
        <f>INDEX('9月'!$A$1:$E$301,ROW()-$B$29+2,5)</f>
        <v>0</v>
      </c>
      <c r="E4179" s="65">
        <f>DATE(設定・集計!$B$2,INT(A4179/100),A4179-INT(A4179/100)*100)</f>
        <v>43799</v>
      </c>
      <c r="F4179" t="str">
        <f t="shared" si="130"/>
        <v/>
      </c>
      <c r="G4179" t="str">
        <f t="shared" si="129"/>
        <v/>
      </c>
    </row>
    <row r="4180" spans="1:7">
      <c r="A4180" s="57">
        <f>INDEX('9月'!$A$1:$E$301,ROW()-$B$29+2,1)</f>
        <v>0</v>
      </c>
      <c r="B4180" s="55" t="str">
        <f>INDEX('9月'!$A$1:$E$301,ROW()-$B$29+2,2)&amp;IF(INDEX('9月'!$A$1:$E$301,ROW()-$B$29+2,3)="","","／"&amp;INDEX('9月'!$A$1:$E$301,ROW()-$B$29+2,3))</f>
        <v/>
      </c>
      <c r="C4180" s="57">
        <f>INDEX('9月'!$A$1:$E$301,ROW()-$B$29+2,4)</f>
        <v>0</v>
      </c>
      <c r="D4180" s="64">
        <f>INDEX('9月'!$A$1:$E$301,ROW()-$B$29+2,5)</f>
        <v>0</v>
      </c>
      <c r="E4180" s="65">
        <f>DATE(設定・集計!$B$2,INT(A4180/100),A4180-INT(A4180/100)*100)</f>
        <v>43799</v>
      </c>
      <c r="F4180" t="str">
        <f t="shared" si="130"/>
        <v/>
      </c>
      <c r="G4180" t="str">
        <f t="shared" si="129"/>
        <v/>
      </c>
    </row>
    <row r="4181" spans="1:7">
      <c r="A4181" s="57">
        <f>INDEX('9月'!$A$1:$E$301,ROW()-$B$29+2,1)</f>
        <v>0</v>
      </c>
      <c r="B4181" s="55" t="str">
        <f>INDEX('9月'!$A$1:$E$301,ROW()-$B$29+2,2)&amp;IF(INDEX('9月'!$A$1:$E$301,ROW()-$B$29+2,3)="","","／"&amp;INDEX('9月'!$A$1:$E$301,ROW()-$B$29+2,3))</f>
        <v/>
      </c>
      <c r="C4181" s="57">
        <f>INDEX('9月'!$A$1:$E$301,ROW()-$B$29+2,4)</f>
        <v>0</v>
      </c>
      <c r="D4181" s="64">
        <f>INDEX('9月'!$A$1:$E$301,ROW()-$B$29+2,5)</f>
        <v>0</v>
      </c>
      <c r="E4181" s="65">
        <f>DATE(設定・集計!$B$2,INT(A4181/100),A4181-INT(A4181/100)*100)</f>
        <v>43799</v>
      </c>
      <c r="F4181" t="str">
        <f t="shared" si="130"/>
        <v/>
      </c>
      <c r="G4181" t="str">
        <f t="shared" si="129"/>
        <v/>
      </c>
    </row>
    <row r="4182" spans="1:7">
      <c r="A4182" s="57">
        <f>INDEX('9月'!$A$1:$E$301,ROW()-$B$29+2,1)</f>
        <v>0</v>
      </c>
      <c r="B4182" s="55" t="str">
        <f>INDEX('9月'!$A$1:$E$301,ROW()-$B$29+2,2)&amp;IF(INDEX('9月'!$A$1:$E$301,ROW()-$B$29+2,3)="","","／"&amp;INDEX('9月'!$A$1:$E$301,ROW()-$B$29+2,3))</f>
        <v/>
      </c>
      <c r="C4182" s="57">
        <f>INDEX('9月'!$A$1:$E$301,ROW()-$B$29+2,4)</f>
        <v>0</v>
      </c>
      <c r="D4182" s="64">
        <f>INDEX('9月'!$A$1:$E$301,ROW()-$B$29+2,5)</f>
        <v>0</v>
      </c>
      <c r="E4182" s="65">
        <f>DATE(設定・集計!$B$2,INT(A4182/100),A4182-INT(A4182/100)*100)</f>
        <v>43799</v>
      </c>
      <c r="F4182" t="str">
        <f t="shared" si="130"/>
        <v/>
      </c>
      <c r="G4182" t="str">
        <f t="shared" si="129"/>
        <v/>
      </c>
    </row>
    <row r="4183" spans="1:7">
      <c r="A4183" s="57">
        <f>INDEX('9月'!$A$1:$E$301,ROW()-$B$29+2,1)</f>
        <v>0</v>
      </c>
      <c r="B4183" s="55" t="str">
        <f>INDEX('9月'!$A$1:$E$301,ROW()-$B$29+2,2)&amp;IF(INDEX('9月'!$A$1:$E$301,ROW()-$B$29+2,3)="","","／"&amp;INDEX('9月'!$A$1:$E$301,ROW()-$B$29+2,3))</f>
        <v/>
      </c>
      <c r="C4183" s="57">
        <f>INDEX('9月'!$A$1:$E$301,ROW()-$B$29+2,4)</f>
        <v>0</v>
      </c>
      <c r="D4183" s="64">
        <f>INDEX('9月'!$A$1:$E$301,ROW()-$B$29+2,5)</f>
        <v>0</v>
      </c>
      <c r="E4183" s="65">
        <f>DATE(設定・集計!$B$2,INT(A4183/100),A4183-INT(A4183/100)*100)</f>
        <v>43799</v>
      </c>
      <c r="F4183" t="str">
        <f t="shared" si="130"/>
        <v/>
      </c>
      <c r="G4183" t="str">
        <f t="shared" si="129"/>
        <v/>
      </c>
    </row>
    <row r="4184" spans="1:7">
      <c r="A4184" s="57">
        <f>INDEX('9月'!$A$1:$E$301,ROW()-$B$29+2,1)</f>
        <v>0</v>
      </c>
      <c r="B4184" s="55" t="str">
        <f>INDEX('9月'!$A$1:$E$301,ROW()-$B$29+2,2)&amp;IF(INDEX('9月'!$A$1:$E$301,ROW()-$B$29+2,3)="","","／"&amp;INDEX('9月'!$A$1:$E$301,ROW()-$B$29+2,3))</f>
        <v/>
      </c>
      <c r="C4184" s="57">
        <f>INDEX('9月'!$A$1:$E$301,ROW()-$B$29+2,4)</f>
        <v>0</v>
      </c>
      <c r="D4184" s="64">
        <f>INDEX('9月'!$A$1:$E$301,ROW()-$B$29+2,5)</f>
        <v>0</v>
      </c>
      <c r="E4184" s="65">
        <f>DATE(設定・集計!$B$2,INT(A4184/100),A4184-INT(A4184/100)*100)</f>
        <v>43799</v>
      </c>
      <c r="F4184" t="str">
        <f t="shared" si="130"/>
        <v/>
      </c>
      <c r="G4184" t="str">
        <f t="shared" si="129"/>
        <v/>
      </c>
    </row>
    <row r="4185" spans="1:7">
      <c r="A4185" s="57">
        <f>INDEX('9月'!$A$1:$E$301,ROW()-$B$29+2,1)</f>
        <v>0</v>
      </c>
      <c r="B4185" s="55" t="str">
        <f>INDEX('9月'!$A$1:$E$301,ROW()-$B$29+2,2)&amp;IF(INDEX('9月'!$A$1:$E$301,ROW()-$B$29+2,3)="","","／"&amp;INDEX('9月'!$A$1:$E$301,ROW()-$B$29+2,3))</f>
        <v/>
      </c>
      <c r="C4185" s="57">
        <f>INDEX('9月'!$A$1:$E$301,ROW()-$B$29+2,4)</f>
        <v>0</v>
      </c>
      <c r="D4185" s="64">
        <f>INDEX('9月'!$A$1:$E$301,ROW()-$B$29+2,5)</f>
        <v>0</v>
      </c>
      <c r="E4185" s="65">
        <f>DATE(設定・集計!$B$2,INT(A4185/100),A4185-INT(A4185/100)*100)</f>
        <v>43799</v>
      </c>
      <c r="F4185" t="str">
        <f t="shared" si="130"/>
        <v/>
      </c>
      <c r="G4185" t="str">
        <f t="shared" si="129"/>
        <v/>
      </c>
    </row>
    <row r="4186" spans="1:7">
      <c r="A4186" s="57">
        <f>INDEX('9月'!$A$1:$E$301,ROW()-$B$29+2,1)</f>
        <v>0</v>
      </c>
      <c r="B4186" s="55" t="str">
        <f>INDEX('9月'!$A$1:$E$301,ROW()-$B$29+2,2)&amp;IF(INDEX('9月'!$A$1:$E$301,ROW()-$B$29+2,3)="","","／"&amp;INDEX('9月'!$A$1:$E$301,ROW()-$B$29+2,3))</f>
        <v/>
      </c>
      <c r="C4186" s="57">
        <f>INDEX('9月'!$A$1:$E$301,ROW()-$B$29+2,4)</f>
        <v>0</v>
      </c>
      <c r="D4186" s="64">
        <f>INDEX('9月'!$A$1:$E$301,ROW()-$B$29+2,5)</f>
        <v>0</v>
      </c>
      <c r="E4186" s="65">
        <f>DATE(設定・集計!$B$2,INT(A4186/100),A4186-INT(A4186/100)*100)</f>
        <v>43799</v>
      </c>
      <c r="F4186" t="str">
        <f t="shared" si="130"/>
        <v/>
      </c>
      <c r="G4186" t="str">
        <f t="shared" si="129"/>
        <v/>
      </c>
    </row>
    <row r="4187" spans="1:7">
      <c r="A4187" s="57">
        <f>INDEX('9月'!$A$1:$E$301,ROW()-$B$29+2,1)</f>
        <v>0</v>
      </c>
      <c r="B4187" s="55" t="str">
        <f>INDEX('9月'!$A$1:$E$301,ROW()-$B$29+2,2)&amp;IF(INDEX('9月'!$A$1:$E$301,ROW()-$B$29+2,3)="","","／"&amp;INDEX('9月'!$A$1:$E$301,ROW()-$B$29+2,3))</f>
        <v/>
      </c>
      <c r="C4187" s="57">
        <f>INDEX('9月'!$A$1:$E$301,ROW()-$B$29+2,4)</f>
        <v>0</v>
      </c>
      <c r="D4187" s="64">
        <f>INDEX('9月'!$A$1:$E$301,ROW()-$B$29+2,5)</f>
        <v>0</v>
      </c>
      <c r="E4187" s="65">
        <f>DATE(設定・集計!$B$2,INT(A4187/100),A4187-INT(A4187/100)*100)</f>
        <v>43799</v>
      </c>
      <c r="F4187" t="str">
        <f t="shared" si="130"/>
        <v/>
      </c>
      <c r="G4187" t="str">
        <f t="shared" si="129"/>
        <v/>
      </c>
    </row>
    <row r="4188" spans="1:7">
      <c r="A4188" s="57">
        <f>INDEX('9月'!$A$1:$E$301,ROW()-$B$29+2,1)</f>
        <v>0</v>
      </c>
      <c r="B4188" s="55" t="str">
        <f>INDEX('9月'!$A$1:$E$301,ROW()-$B$29+2,2)&amp;IF(INDEX('9月'!$A$1:$E$301,ROW()-$B$29+2,3)="","","／"&amp;INDEX('9月'!$A$1:$E$301,ROW()-$B$29+2,3))</f>
        <v/>
      </c>
      <c r="C4188" s="57">
        <f>INDEX('9月'!$A$1:$E$301,ROW()-$B$29+2,4)</f>
        <v>0</v>
      </c>
      <c r="D4188" s="64">
        <f>INDEX('9月'!$A$1:$E$301,ROW()-$B$29+2,5)</f>
        <v>0</v>
      </c>
      <c r="E4188" s="65">
        <f>DATE(設定・集計!$B$2,INT(A4188/100),A4188-INT(A4188/100)*100)</f>
        <v>43799</v>
      </c>
      <c r="F4188" t="str">
        <f t="shared" si="130"/>
        <v/>
      </c>
      <c r="G4188" t="str">
        <f t="shared" si="129"/>
        <v/>
      </c>
    </row>
    <row r="4189" spans="1:7">
      <c r="A4189" s="57">
        <f>INDEX('9月'!$A$1:$E$301,ROW()-$B$29+2,1)</f>
        <v>0</v>
      </c>
      <c r="B4189" s="55" t="str">
        <f>INDEX('9月'!$A$1:$E$301,ROW()-$B$29+2,2)&amp;IF(INDEX('9月'!$A$1:$E$301,ROW()-$B$29+2,3)="","","／"&amp;INDEX('9月'!$A$1:$E$301,ROW()-$B$29+2,3))</f>
        <v/>
      </c>
      <c r="C4189" s="57">
        <f>INDEX('9月'!$A$1:$E$301,ROW()-$B$29+2,4)</f>
        <v>0</v>
      </c>
      <c r="D4189" s="64">
        <f>INDEX('9月'!$A$1:$E$301,ROW()-$B$29+2,5)</f>
        <v>0</v>
      </c>
      <c r="E4189" s="65">
        <f>DATE(設定・集計!$B$2,INT(A4189/100),A4189-INT(A4189/100)*100)</f>
        <v>43799</v>
      </c>
      <c r="F4189" t="str">
        <f t="shared" si="130"/>
        <v/>
      </c>
      <c r="G4189" t="str">
        <f t="shared" si="129"/>
        <v/>
      </c>
    </row>
    <row r="4190" spans="1:7">
      <c r="A4190" s="57">
        <f>INDEX('9月'!$A$1:$E$301,ROW()-$B$29+2,1)</f>
        <v>0</v>
      </c>
      <c r="B4190" s="55" t="str">
        <f>INDEX('9月'!$A$1:$E$301,ROW()-$B$29+2,2)&amp;IF(INDEX('9月'!$A$1:$E$301,ROW()-$B$29+2,3)="","","／"&amp;INDEX('9月'!$A$1:$E$301,ROW()-$B$29+2,3))</f>
        <v/>
      </c>
      <c r="C4190" s="57">
        <f>INDEX('9月'!$A$1:$E$301,ROW()-$B$29+2,4)</f>
        <v>0</v>
      </c>
      <c r="D4190" s="64">
        <f>INDEX('9月'!$A$1:$E$301,ROW()-$B$29+2,5)</f>
        <v>0</v>
      </c>
      <c r="E4190" s="65">
        <f>DATE(設定・集計!$B$2,INT(A4190/100),A4190-INT(A4190/100)*100)</f>
        <v>43799</v>
      </c>
      <c r="F4190" t="str">
        <f t="shared" si="130"/>
        <v/>
      </c>
      <c r="G4190" t="str">
        <f t="shared" si="129"/>
        <v/>
      </c>
    </row>
    <row r="4191" spans="1:7">
      <c r="A4191" s="57">
        <f>INDEX('9月'!$A$1:$E$301,ROW()-$B$29+2,1)</f>
        <v>0</v>
      </c>
      <c r="B4191" s="55" t="str">
        <f>INDEX('9月'!$A$1:$E$301,ROW()-$B$29+2,2)&amp;IF(INDEX('9月'!$A$1:$E$301,ROW()-$B$29+2,3)="","","／"&amp;INDEX('9月'!$A$1:$E$301,ROW()-$B$29+2,3))</f>
        <v/>
      </c>
      <c r="C4191" s="57">
        <f>INDEX('9月'!$A$1:$E$301,ROW()-$B$29+2,4)</f>
        <v>0</v>
      </c>
      <c r="D4191" s="64">
        <f>INDEX('9月'!$A$1:$E$301,ROW()-$B$29+2,5)</f>
        <v>0</v>
      </c>
      <c r="E4191" s="65">
        <f>DATE(設定・集計!$B$2,INT(A4191/100),A4191-INT(A4191/100)*100)</f>
        <v>43799</v>
      </c>
      <c r="F4191" t="str">
        <f t="shared" si="130"/>
        <v/>
      </c>
      <c r="G4191" t="str">
        <f t="shared" si="129"/>
        <v/>
      </c>
    </row>
    <row r="4192" spans="1:7">
      <c r="A4192" s="57">
        <f>INDEX('9月'!$A$1:$E$301,ROW()-$B$29+2,1)</f>
        <v>0</v>
      </c>
      <c r="B4192" s="55" t="str">
        <f>INDEX('9月'!$A$1:$E$301,ROW()-$B$29+2,2)&amp;IF(INDEX('9月'!$A$1:$E$301,ROW()-$B$29+2,3)="","","／"&amp;INDEX('9月'!$A$1:$E$301,ROW()-$B$29+2,3))</f>
        <v/>
      </c>
      <c r="C4192" s="57">
        <f>INDEX('9月'!$A$1:$E$301,ROW()-$B$29+2,4)</f>
        <v>0</v>
      </c>
      <c r="D4192" s="64">
        <f>INDEX('9月'!$A$1:$E$301,ROW()-$B$29+2,5)</f>
        <v>0</v>
      </c>
      <c r="E4192" s="65">
        <f>DATE(設定・集計!$B$2,INT(A4192/100),A4192-INT(A4192/100)*100)</f>
        <v>43799</v>
      </c>
      <c r="F4192" t="str">
        <f t="shared" si="130"/>
        <v/>
      </c>
      <c r="G4192" t="str">
        <f t="shared" si="129"/>
        <v/>
      </c>
    </row>
    <row r="4193" spans="1:7">
      <c r="A4193" s="57">
        <f>INDEX('9月'!$A$1:$E$301,ROW()-$B$29+2,1)</f>
        <v>0</v>
      </c>
      <c r="B4193" s="55" t="str">
        <f>INDEX('9月'!$A$1:$E$301,ROW()-$B$29+2,2)&amp;IF(INDEX('9月'!$A$1:$E$301,ROW()-$B$29+2,3)="","","／"&amp;INDEX('9月'!$A$1:$E$301,ROW()-$B$29+2,3))</f>
        <v/>
      </c>
      <c r="C4193" s="57">
        <f>INDEX('9月'!$A$1:$E$301,ROW()-$B$29+2,4)</f>
        <v>0</v>
      </c>
      <c r="D4193" s="64">
        <f>INDEX('9月'!$A$1:$E$301,ROW()-$B$29+2,5)</f>
        <v>0</v>
      </c>
      <c r="E4193" s="65">
        <f>DATE(設定・集計!$B$2,INT(A4193/100),A4193-INT(A4193/100)*100)</f>
        <v>43799</v>
      </c>
      <c r="F4193" t="str">
        <f t="shared" si="130"/>
        <v/>
      </c>
      <c r="G4193" t="str">
        <f t="shared" si="129"/>
        <v/>
      </c>
    </row>
    <row r="4194" spans="1:7">
      <c r="A4194" s="57">
        <f>INDEX('9月'!$A$1:$E$301,ROW()-$B$29+2,1)</f>
        <v>0</v>
      </c>
      <c r="B4194" s="55" t="str">
        <f>INDEX('9月'!$A$1:$E$301,ROW()-$B$29+2,2)&amp;IF(INDEX('9月'!$A$1:$E$301,ROW()-$B$29+2,3)="","","／"&amp;INDEX('9月'!$A$1:$E$301,ROW()-$B$29+2,3))</f>
        <v/>
      </c>
      <c r="C4194" s="57">
        <f>INDEX('9月'!$A$1:$E$301,ROW()-$B$29+2,4)</f>
        <v>0</v>
      </c>
      <c r="D4194" s="64">
        <f>INDEX('9月'!$A$1:$E$301,ROW()-$B$29+2,5)</f>
        <v>0</v>
      </c>
      <c r="E4194" s="65">
        <f>DATE(設定・集計!$B$2,INT(A4194/100),A4194-INT(A4194/100)*100)</f>
        <v>43799</v>
      </c>
      <c r="F4194" t="str">
        <f t="shared" si="130"/>
        <v/>
      </c>
      <c r="G4194" t="str">
        <f t="shared" si="129"/>
        <v/>
      </c>
    </row>
    <row r="4195" spans="1:7">
      <c r="A4195" s="57">
        <f>INDEX('9月'!$A$1:$E$301,ROW()-$B$29+2,1)</f>
        <v>0</v>
      </c>
      <c r="B4195" s="55" t="str">
        <f>INDEX('9月'!$A$1:$E$301,ROW()-$B$29+2,2)&amp;IF(INDEX('9月'!$A$1:$E$301,ROW()-$B$29+2,3)="","","／"&amp;INDEX('9月'!$A$1:$E$301,ROW()-$B$29+2,3))</f>
        <v/>
      </c>
      <c r="C4195" s="57">
        <f>INDEX('9月'!$A$1:$E$301,ROW()-$B$29+2,4)</f>
        <v>0</v>
      </c>
      <c r="D4195" s="64">
        <f>INDEX('9月'!$A$1:$E$301,ROW()-$B$29+2,5)</f>
        <v>0</v>
      </c>
      <c r="E4195" s="65">
        <f>DATE(設定・集計!$B$2,INT(A4195/100),A4195-INT(A4195/100)*100)</f>
        <v>43799</v>
      </c>
      <c r="F4195" t="str">
        <f t="shared" si="130"/>
        <v/>
      </c>
      <c r="G4195" t="str">
        <f t="shared" si="129"/>
        <v/>
      </c>
    </row>
    <row r="4196" spans="1:7">
      <c r="A4196" s="57">
        <f>INDEX('9月'!$A$1:$E$301,ROW()-$B$29+2,1)</f>
        <v>0</v>
      </c>
      <c r="B4196" s="55" t="str">
        <f>INDEX('9月'!$A$1:$E$301,ROW()-$B$29+2,2)&amp;IF(INDEX('9月'!$A$1:$E$301,ROW()-$B$29+2,3)="","","／"&amp;INDEX('9月'!$A$1:$E$301,ROW()-$B$29+2,3))</f>
        <v/>
      </c>
      <c r="C4196" s="57">
        <f>INDEX('9月'!$A$1:$E$301,ROW()-$B$29+2,4)</f>
        <v>0</v>
      </c>
      <c r="D4196" s="64">
        <f>INDEX('9月'!$A$1:$E$301,ROW()-$B$29+2,5)</f>
        <v>0</v>
      </c>
      <c r="E4196" s="65">
        <f>DATE(設定・集計!$B$2,INT(A4196/100),A4196-INT(A4196/100)*100)</f>
        <v>43799</v>
      </c>
      <c r="F4196" t="str">
        <f t="shared" si="130"/>
        <v/>
      </c>
      <c r="G4196" t="str">
        <f t="shared" si="129"/>
        <v/>
      </c>
    </row>
    <row r="4197" spans="1:7">
      <c r="A4197" s="57">
        <f>INDEX('9月'!$A$1:$E$301,ROW()-$B$29+2,1)</f>
        <v>0</v>
      </c>
      <c r="B4197" s="55" t="str">
        <f>INDEX('9月'!$A$1:$E$301,ROW()-$B$29+2,2)&amp;IF(INDEX('9月'!$A$1:$E$301,ROW()-$B$29+2,3)="","","／"&amp;INDEX('9月'!$A$1:$E$301,ROW()-$B$29+2,3))</f>
        <v/>
      </c>
      <c r="C4197" s="57">
        <f>INDEX('9月'!$A$1:$E$301,ROW()-$B$29+2,4)</f>
        <v>0</v>
      </c>
      <c r="D4197" s="64">
        <f>INDEX('9月'!$A$1:$E$301,ROW()-$B$29+2,5)</f>
        <v>0</v>
      </c>
      <c r="E4197" s="65">
        <f>DATE(設定・集計!$B$2,INT(A4197/100),A4197-INT(A4197/100)*100)</f>
        <v>43799</v>
      </c>
      <c r="F4197" t="str">
        <f t="shared" si="130"/>
        <v/>
      </c>
      <c r="G4197" t="str">
        <f t="shared" si="129"/>
        <v/>
      </c>
    </row>
    <row r="4198" spans="1:7">
      <c r="A4198" s="57">
        <f>INDEX('9月'!$A$1:$E$301,ROW()-$B$29+2,1)</f>
        <v>0</v>
      </c>
      <c r="B4198" s="55" t="str">
        <f>INDEX('9月'!$A$1:$E$301,ROW()-$B$29+2,2)&amp;IF(INDEX('9月'!$A$1:$E$301,ROW()-$B$29+2,3)="","","／"&amp;INDEX('9月'!$A$1:$E$301,ROW()-$B$29+2,3))</f>
        <v/>
      </c>
      <c r="C4198" s="57">
        <f>INDEX('9月'!$A$1:$E$301,ROW()-$B$29+2,4)</f>
        <v>0</v>
      </c>
      <c r="D4198" s="64">
        <f>INDEX('9月'!$A$1:$E$301,ROW()-$B$29+2,5)</f>
        <v>0</v>
      </c>
      <c r="E4198" s="65">
        <f>DATE(設定・集計!$B$2,INT(A4198/100),A4198-INT(A4198/100)*100)</f>
        <v>43799</v>
      </c>
      <c r="F4198" t="str">
        <f t="shared" si="130"/>
        <v/>
      </c>
      <c r="G4198" t="str">
        <f t="shared" si="129"/>
        <v/>
      </c>
    </row>
    <row r="4199" spans="1:7">
      <c r="A4199" s="57">
        <f>INDEX('9月'!$A$1:$E$301,ROW()-$B$29+2,1)</f>
        <v>0</v>
      </c>
      <c r="B4199" s="55" t="str">
        <f>INDEX('9月'!$A$1:$E$301,ROW()-$B$29+2,2)&amp;IF(INDEX('9月'!$A$1:$E$301,ROW()-$B$29+2,3)="","","／"&amp;INDEX('9月'!$A$1:$E$301,ROW()-$B$29+2,3))</f>
        <v/>
      </c>
      <c r="C4199" s="57">
        <f>INDEX('9月'!$A$1:$E$301,ROW()-$B$29+2,4)</f>
        <v>0</v>
      </c>
      <c r="D4199" s="64">
        <f>INDEX('9月'!$A$1:$E$301,ROW()-$B$29+2,5)</f>
        <v>0</v>
      </c>
      <c r="E4199" s="65">
        <f>DATE(設定・集計!$B$2,INT(A4199/100),A4199-INT(A4199/100)*100)</f>
        <v>43799</v>
      </c>
      <c r="F4199" t="str">
        <f t="shared" si="130"/>
        <v/>
      </c>
      <c r="G4199" t="str">
        <f t="shared" si="129"/>
        <v/>
      </c>
    </row>
    <row r="4200" spans="1:7">
      <c r="A4200" s="57">
        <f>INDEX('9月'!$A$1:$E$301,ROW()-$B$29+2,1)</f>
        <v>0</v>
      </c>
      <c r="B4200" s="55" t="str">
        <f>INDEX('9月'!$A$1:$E$301,ROW()-$B$29+2,2)&amp;IF(INDEX('9月'!$A$1:$E$301,ROW()-$B$29+2,3)="","","／"&amp;INDEX('9月'!$A$1:$E$301,ROW()-$B$29+2,3))</f>
        <v/>
      </c>
      <c r="C4200" s="57">
        <f>INDEX('9月'!$A$1:$E$301,ROW()-$B$29+2,4)</f>
        <v>0</v>
      </c>
      <c r="D4200" s="64">
        <f>INDEX('9月'!$A$1:$E$301,ROW()-$B$29+2,5)</f>
        <v>0</v>
      </c>
      <c r="E4200" s="65">
        <f>DATE(設定・集計!$B$2,INT(A4200/100),A4200-INT(A4200/100)*100)</f>
        <v>43799</v>
      </c>
      <c r="F4200" t="str">
        <f t="shared" si="130"/>
        <v/>
      </c>
      <c r="G4200" t="str">
        <f t="shared" si="129"/>
        <v/>
      </c>
    </row>
    <row r="4201" spans="1:7">
      <c r="A4201" s="57">
        <f>INDEX('9月'!$A$1:$E$301,ROW()-$B$29+2,1)</f>
        <v>0</v>
      </c>
      <c r="B4201" s="55" t="str">
        <f>INDEX('9月'!$A$1:$E$301,ROW()-$B$29+2,2)&amp;IF(INDEX('9月'!$A$1:$E$301,ROW()-$B$29+2,3)="","","／"&amp;INDEX('9月'!$A$1:$E$301,ROW()-$B$29+2,3))</f>
        <v/>
      </c>
      <c r="C4201" s="57">
        <f>INDEX('9月'!$A$1:$E$301,ROW()-$B$29+2,4)</f>
        <v>0</v>
      </c>
      <c r="D4201" s="64">
        <f>INDEX('9月'!$A$1:$E$301,ROW()-$B$29+2,5)</f>
        <v>0</v>
      </c>
      <c r="E4201" s="65">
        <f>DATE(設定・集計!$B$2,INT(A4201/100),A4201-INT(A4201/100)*100)</f>
        <v>43799</v>
      </c>
      <c r="F4201" t="str">
        <f t="shared" si="130"/>
        <v/>
      </c>
      <c r="G4201" t="str">
        <f t="shared" si="129"/>
        <v/>
      </c>
    </row>
    <row r="4202" spans="1:7">
      <c r="A4202" s="57">
        <f>INDEX('9月'!$A$1:$E$301,ROW()-$B$29+2,1)</f>
        <v>0</v>
      </c>
      <c r="B4202" s="55" t="str">
        <f>INDEX('9月'!$A$1:$E$301,ROW()-$B$29+2,2)&amp;IF(INDEX('9月'!$A$1:$E$301,ROW()-$B$29+2,3)="","","／"&amp;INDEX('9月'!$A$1:$E$301,ROW()-$B$29+2,3))</f>
        <v/>
      </c>
      <c r="C4202" s="57">
        <f>INDEX('9月'!$A$1:$E$301,ROW()-$B$29+2,4)</f>
        <v>0</v>
      </c>
      <c r="D4202" s="64">
        <f>INDEX('9月'!$A$1:$E$301,ROW()-$B$29+2,5)</f>
        <v>0</v>
      </c>
      <c r="E4202" s="65">
        <f>DATE(設定・集計!$B$2,INT(A4202/100),A4202-INT(A4202/100)*100)</f>
        <v>43799</v>
      </c>
      <c r="F4202" t="str">
        <f t="shared" si="130"/>
        <v/>
      </c>
      <c r="G4202" t="str">
        <f t="shared" si="129"/>
        <v/>
      </c>
    </row>
    <row r="4203" spans="1:7">
      <c r="A4203" s="57">
        <f>INDEX('9月'!$A$1:$E$301,ROW()-$B$29+2,1)</f>
        <v>0</v>
      </c>
      <c r="B4203" s="55" t="str">
        <f>INDEX('9月'!$A$1:$E$301,ROW()-$B$29+2,2)&amp;IF(INDEX('9月'!$A$1:$E$301,ROW()-$B$29+2,3)="","","／"&amp;INDEX('9月'!$A$1:$E$301,ROW()-$B$29+2,3))</f>
        <v/>
      </c>
      <c r="C4203" s="57">
        <f>INDEX('9月'!$A$1:$E$301,ROW()-$B$29+2,4)</f>
        <v>0</v>
      </c>
      <c r="D4203" s="64">
        <f>INDEX('9月'!$A$1:$E$301,ROW()-$B$29+2,5)</f>
        <v>0</v>
      </c>
      <c r="E4203" s="65">
        <f>DATE(設定・集計!$B$2,INT(A4203/100),A4203-INT(A4203/100)*100)</f>
        <v>43799</v>
      </c>
      <c r="F4203" t="str">
        <f t="shared" si="130"/>
        <v/>
      </c>
      <c r="G4203" t="str">
        <f t="shared" si="129"/>
        <v/>
      </c>
    </row>
    <row r="4204" spans="1:7">
      <c r="A4204" s="57">
        <f>INDEX('9月'!$A$1:$E$301,ROW()-$B$29+2,1)</f>
        <v>0</v>
      </c>
      <c r="B4204" s="55" t="str">
        <f>INDEX('9月'!$A$1:$E$301,ROW()-$B$29+2,2)&amp;IF(INDEX('9月'!$A$1:$E$301,ROW()-$B$29+2,3)="","","／"&amp;INDEX('9月'!$A$1:$E$301,ROW()-$B$29+2,3))</f>
        <v/>
      </c>
      <c r="C4204" s="57">
        <f>INDEX('9月'!$A$1:$E$301,ROW()-$B$29+2,4)</f>
        <v>0</v>
      </c>
      <c r="D4204" s="64">
        <f>INDEX('9月'!$A$1:$E$301,ROW()-$B$29+2,5)</f>
        <v>0</v>
      </c>
      <c r="E4204" s="65">
        <f>DATE(設定・集計!$B$2,INT(A4204/100),A4204-INT(A4204/100)*100)</f>
        <v>43799</v>
      </c>
      <c r="F4204" t="str">
        <f t="shared" si="130"/>
        <v/>
      </c>
      <c r="G4204" t="str">
        <f t="shared" si="129"/>
        <v/>
      </c>
    </row>
    <row r="4205" spans="1:7">
      <c r="A4205" s="57">
        <f>INDEX('9月'!$A$1:$E$301,ROW()-$B$29+2,1)</f>
        <v>0</v>
      </c>
      <c r="B4205" s="55" t="str">
        <f>INDEX('9月'!$A$1:$E$301,ROW()-$B$29+2,2)&amp;IF(INDEX('9月'!$A$1:$E$301,ROW()-$B$29+2,3)="","","／"&amp;INDEX('9月'!$A$1:$E$301,ROW()-$B$29+2,3))</f>
        <v/>
      </c>
      <c r="C4205" s="57">
        <f>INDEX('9月'!$A$1:$E$301,ROW()-$B$29+2,4)</f>
        <v>0</v>
      </c>
      <c r="D4205" s="64">
        <f>INDEX('9月'!$A$1:$E$301,ROW()-$B$29+2,5)</f>
        <v>0</v>
      </c>
      <c r="E4205" s="65">
        <f>DATE(設定・集計!$B$2,INT(A4205/100),A4205-INT(A4205/100)*100)</f>
        <v>43799</v>
      </c>
      <c r="F4205" t="str">
        <f t="shared" si="130"/>
        <v/>
      </c>
      <c r="G4205" t="str">
        <f t="shared" si="129"/>
        <v/>
      </c>
    </row>
    <row r="4206" spans="1:7">
      <c r="A4206" s="57">
        <f>INDEX('9月'!$A$1:$E$301,ROW()-$B$29+2,1)</f>
        <v>0</v>
      </c>
      <c r="B4206" s="55" t="str">
        <f>INDEX('9月'!$A$1:$E$301,ROW()-$B$29+2,2)&amp;IF(INDEX('9月'!$A$1:$E$301,ROW()-$B$29+2,3)="","","／"&amp;INDEX('9月'!$A$1:$E$301,ROW()-$B$29+2,3))</f>
        <v/>
      </c>
      <c r="C4206" s="57">
        <f>INDEX('9月'!$A$1:$E$301,ROW()-$B$29+2,4)</f>
        <v>0</v>
      </c>
      <c r="D4206" s="64">
        <f>INDEX('9月'!$A$1:$E$301,ROW()-$B$29+2,5)</f>
        <v>0</v>
      </c>
      <c r="E4206" s="65">
        <f>DATE(設定・集計!$B$2,INT(A4206/100),A4206-INT(A4206/100)*100)</f>
        <v>43799</v>
      </c>
      <c r="F4206" t="str">
        <f t="shared" si="130"/>
        <v/>
      </c>
      <c r="G4206" t="str">
        <f t="shared" si="129"/>
        <v/>
      </c>
    </row>
    <row r="4207" spans="1:7">
      <c r="A4207" s="57">
        <f>INDEX('9月'!$A$1:$E$301,ROW()-$B$29+2,1)</f>
        <v>0</v>
      </c>
      <c r="B4207" s="55" t="str">
        <f>INDEX('9月'!$A$1:$E$301,ROW()-$B$29+2,2)&amp;IF(INDEX('9月'!$A$1:$E$301,ROW()-$B$29+2,3)="","","／"&amp;INDEX('9月'!$A$1:$E$301,ROW()-$B$29+2,3))</f>
        <v/>
      </c>
      <c r="C4207" s="57">
        <f>INDEX('9月'!$A$1:$E$301,ROW()-$B$29+2,4)</f>
        <v>0</v>
      </c>
      <c r="D4207" s="64">
        <f>INDEX('9月'!$A$1:$E$301,ROW()-$B$29+2,5)</f>
        <v>0</v>
      </c>
      <c r="E4207" s="65">
        <f>DATE(設定・集計!$B$2,INT(A4207/100),A4207-INT(A4207/100)*100)</f>
        <v>43799</v>
      </c>
      <c r="F4207" t="str">
        <f t="shared" si="130"/>
        <v/>
      </c>
      <c r="G4207" t="str">
        <f t="shared" ref="G4207:G4270" si="131">IF(F4207="","",RANK(F4207,$F$46:$F$6000,1))</f>
        <v/>
      </c>
    </row>
    <row r="4208" spans="1:7">
      <c r="A4208" s="57">
        <f>INDEX('9月'!$A$1:$E$301,ROW()-$B$29+2,1)</f>
        <v>0</v>
      </c>
      <c r="B4208" s="55" t="str">
        <f>INDEX('9月'!$A$1:$E$301,ROW()-$B$29+2,2)&amp;IF(INDEX('9月'!$A$1:$E$301,ROW()-$B$29+2,3)="","","／"&amp;INDEX('9月'!$A$1:$E$301,ROW()-$B$29+2,3))</f>
        <v/>
      </c>
      <c r="C4208" s="57">
        <f>INDEX('9月'!$A$1:$E$301,ROW()-$B$29+2,4)</f>
        <v>0</v>
      </c>
      <c r="D4208" s="64">
        <f>INDEX('9月'!$A$1:$E$301,ROW()-$B$29+2,5)</f>
        <v>0</v>
      </c>
      <c r="E4208" s="65">
        <f>DATE(設定・集計!$B$2,INT(A4208/100),A4208-INT(A4208/100)*100)</f>
        <v>43799</v>
      </c>
      <c r="F4208" t="str">
        <f t="shared" si="130"/>
        <v/>
      </c>
      <c r="G4208" t="str">
        <f t="shared" si="131"/>
        <v/>
      </c>
    </row>
    <row r="4209" spans="1:7">
      <c r="A4209" s="57">
        <f>INDEX('9月'!$A$1:$E$301,ROW()-$B$29+2,1)</f>
        <v>0</v>
      </c>
      <c r="B4209" s="55" t="str">
        <f>INDEX('9月'!$A$1:$E$301,ROW()-$B$29+2,2)&amp;IF(INDEX('9月'!$A$1:$E$301,ROW()-$B$29+2,3)="","","／"&amp;INDEX('9月'!$A$1:$E$301,ROW()-$B$29+2,3))</f>
        <v/>
      </c>
      <c r="C4209" s="57">
        <f>INDEX('9月'!$A$1:$E$301,ROW()-$B$29+2,4)</f>
        <v>0</v>
      </c>
      <c r="D4209" s="64">
        <f>INDEX('9月'!$A$1:$E$301,ROW()-$B$29+2,5)</f>
        <v>0</v>
      </c>
      <c r="E4209" s="65">
        <f>DATE(設定・集計!$B$2,INT(A4209/100),A4209-INT(A4209/100)*100)</f>
        <v>43799</v>
      </c>
      <c r="F4209" t="str">
        <f t="shared" si="130"/>
        <v/>
      </c>
      <c r="G4209" t="str">
        <f t="shared" si="131"/>
        <v/>
      </c>
    </row>
    <row r="4210" spans="1:7">
      <c r="A4210" s="57">
        <f>INDEX('9月'!$A$1:$E$301,ROW()-$B$29+2,1)</f>
        <v>0</v>
      </c>
      <c r="B4210" s="55" t="str">
        <f>INDEX('9月'!$A$1:$E$301,ROW()-$B$29+2,2)&amp;IF(INDEX('9月'!$A$1:$E$301,ROW()-$B$29+2,3)="","","／"&amp;INDEX('9月'!$A$1:$E$301,ROW()-$B$29+2,3))</f>
        <v/>
      </c>
      <c r="C4210" s="57">
        <f>INDEX('9月'!$A$1:$E$301,ROW()-$B$29+2,4)</f>
        <v>0</v>
      </c>
      <c r="D4210" s="64">
        <f>INDEX('9月'!$A$1:$E$301,ROW()-$B$29+2,5)</f>
        <v>0</v>
      </c>
      <c r="E4210" s="65">
        <f>DATE(設定・集計!$B$2,INT(A4210/100),A4210-INT(A4210/100)*100)</f>
        <v>43799</v>
      </c>
      <c r="F4210" t="str">
        <f t="shared" si="130"/>
        <v/>
      </c>
      <c r="G4210" t="str">
        <f t="shared" si="131"/>
        <v/>
      </c>
    </row>
    <row r="4211" spans="1:7">
      <c r="A4211" s="57">
        <f>INDEX('9月'!$A$1:$E$301,ROW()-$B$29+2,1)</f>
        <v>0</v>
      </c>
      <c r="B4211" s="55" t="str">
        <f>INDEX('9月'!$A$1:$E$301,ROW()-$B$29+2,2)&amp;IF(INDEX('9月'!$A$1:$E$301,ROW()-$B$29+2,3)="","","／"&amp;INDEX('9月'!$A$1:$E$301,ROW()-$B$29+2,3))</f>
        <v/>
      </c>
      <c r="C4211" s="57">
        <f>INDEX('9月'!$A$1:$E$301,ROW()-$B$29+2,4)</f>
        <v>0</v>
      </c>
      <c r="D4211" s="64">
        <f>INDEX('9月'!$A$1:$E$301,ROW()-$B$29+2,5)</f>
        <v>0</v>
      </c>
      <c r="E4211" s="65">
        <f>DATE(設定・集計!$B$2,INT(A4211/100),A4211-INT(A4211/100)*100)</f>
        <v>43799</v>
      </c>
      <c r="F4211" t="str">
        <f t="shared" si="130"/>
        <v/>
      </c>
      <c r="G4211" t="str">
        <f t="shared" si="131"/>
        <v/>
      </c>
    </row>
    <row r="4212" spans="1:7">
      <c r="A4212" s="57">
        <f>INDEX('9月'!$A$1:$E$301,ROW()-$B$29+2,1)</f>
        <v>0</v>
      </c>
      <c r="B4212" s="55" t="str">
        <f>INDEX('9月'!$A$1:$E$301,ROW()-$B$29+2,2)&amp;IF(INDEX('9月'!$A$1:$E$301,ROW()-$B$29+2,3)="","","／"&amp;INDEX('9月'!$A$1:$E$301,ROW()-$B$29+2,3))</f>
        <v/>
      </c>
      <c r="C4212" s="57">
        <f>INDEX('9月'!$A$1:$E$301,ROW()-$B$29+2,4)</f>
        <v>0</v>
      </c>
      <c r="D4212" s="64">
        <f>INDEX('9月'!$A$1:$E$301,ROW()-$B$29+2,5)</f>
        <v>0</v>
      </c>
      <c r="E4212" s="65">
        <f>DATE(設定・集計!$B$2,INT(A4212/100),A4212-INT(A4212/100)*100)</f>
        <v>43799</v>
      </c>
      <c r="F4212" t="str">
        <f t="shared" si="130"/>
        <v/>
      </c>
      <c r="G4212" t="str">
        <f t="shared" si="131"/>
        <v/>
      </c>
    </row>
    <row r="4213" spans="1:7">
      <c r="A4213" s="57">
        <f>INDEX('9月'!$A$1:$E$301,ROW()-$B$29+2,1)</f>
        <v>0</v>
      </c>
      <c r="B4213" s="55" t="str">
        <f>INDEX('9月'!$A$1:$E$301,ROW()-$B$29+2,2)&amp;IF(INDEX('9月'!$A$1:$E$301,ROW()-$B$29+2,3)="","","／"&amp;INDEX('9月'!$A$1:$E$301,ROW()-$B$29+2,3))</f>
        <v/>
      </c>
      <c r="C4213" s="57">
        <f>INDEX('9月'!$A$1:$E$301,ROW()-$B$29+2,4)</f>
        <v>0</v>
      </c>
      <c r="D4213" s="64">
        <f>INDEX('9月'!$A$1:$E$301,ROW()-$B$29+2,5)</f>
        <v>0</v>
      </c>
      <c r="E4213" s="65">
        <f>DATE(設定・集計!$B$2,INT(A4213/100),A4213-INT(A4213/100)*100)</f>
        <v>43799</v>
      </c>
      <c r="F4213" t="str">
        <f t="shared" si="130"/>
        <v/>
      </c>
      <c r="G4213" t="str">
        <f t="shared" si="131"/>
        <v/>
      </c>
    </row>
    <row r="4214" spans="1:7">
      <c r="A4214" s="57">
        <f>INDEX('9月'!$A$1:$E$301,ROW()-$B$29+2,1)</f>
        <v>0</v>
      </c>
      <c r="B4214" s="55" t="str">
        <f>INDEX('9月'!$A$1:$E$301,ROW()-$B$29+2,2)&amp;IF(INDEX('9月'!$A$1:$E$301,ROW()-$B$29+2,3)="","","／"&amp;INDEX('9月'!$A$1:$E$301,ROW()-$B$29+2,3))</f>
        <v/>
      </c>
      <c r="C4214" s="57">
        <f>INDEX('9月'!$A$1:$E$301,ROW()-$B$29+2,4)</f>
        <v>0</v>
      </c>
      <c r="D4214" s="64">
        <f>INDEX('9月'!$A$1:$E$301,ROW()-$B$29+2,5)</f>
        <v>0</v>
      </c>
      <c r="E4214" s="65">
        <f>DATE(設定・集計!$B$2,INT(A4214/100),A4214-INT(A4214/100)*100)</f>
        <v>43799</v>
      </c>
      <c r="F4214" t="str">
        <f t="shared" si="130"/>
        <v/>
      </c>
      <c r="G4214" t="str">
        <f t="shared" si="131"/>
        <v/>
      </c>
    </row>
    <row r="4215" spans="1:7">
      <c r="A4215" s="57">
        <f>INDEX('9月'!$A$1:$E$301,ROW()-$B$29+2,1)</f>
        <v>0</v>
      </c>
      <c r="B4215" s="55" t="str">
        <f>INDEX('9月'!$A$1:$E$301,ROW()-$B$29+2,2)&amp;IF(INDEX('9月'!$A$1:$E$301,ROW()-$B$29+2,3)="","","／"&amp;INDEX('9月'!$A$1:$E$301,ROW()-$B$29+2,3))</f>
        <v/>
      </c>
      <c r="C4215" s="57">
        <f>INDEX('9月'!$A$1:$E$301,ROW()-$B$29+2,4)</f>
        <v>0</v>
      </c>
      <c r="D4215" s="64">
        <f>INDEX('9月'!$A$1:$E$301,ROW()-$B$29+2,5)</f>
        <v>0</v>
      </c>
      <c r="E4215" s="65">
        <f>DATE(設定・集計!$B$2,INT(A4215/100),A4215-INT(A4215/100)*100)</f>
        <v>43799</v>
      </c>
      <c r="F4215" t="str">
        <f t="shared" si="130"/>
        <v/>
      </c>
      <c r="G4215" t="str">
        <f t="shared" si="131"/>
        <v/>
      </c>
    </row>
    <row r="4216" spans="1:7">
      <c r="A4216" s="57">
        <f>INDEX('9月'!$A$1:$E$301,ROW()-$B$29+2,1)</f>
        <v>0</v>
      </c>
      <c r="B4216" s="55" t="str">
        <f>INDEX('9月'!$A$1:$E$301,ROW()-$B$29+2,2)&amp;IF(INDEX('9月'!$A$1:$E$301,ROW()-$B$29+2,3)="","","／"&amp;INDEX('9月'!$A$1:$E$301,ROW()-$B$29+2,3))</f>
        <v/>
      </c>
      <c r="C4216" s="57">
        <f>INDEX('9月'!$A$1:$E$301,ROW()-$B$29+2,4)</f>
        <v>0</v>
      </c>
      <c r="D4216" s="64">
        <f>INDEX('9月'!$A$1:$E$301,ROW()-$B$29+2,5)</f>
        <v>0</v>
      </c>
      <c r="E4216" s="65">
        <f>DATE(設定・集計!$B$2,INT(A4216/100),A4216-INT(A4216/100)*100)</f>
        <v>43799</v>
      </c>
      <c r="F4216" t="str">
        <f t="shared" si="130"/>
        <v/>
      </c>
      <c r="G4216" t="str">
        <f t="shared" si="131"/>
        <v/>
      </c>
    </row>
    <row r="4217" spans="1:7">
      <c r="A4217" s="57">
        <f>INDEX('9月'!$A$1:$E$301,ROW()-$B$29+2,1)</f>
        <v>0</v>
      </c>
      <c r="B4217" s="55" t="str">
        <f>INDEX('9月'!$A$1:$E$301,ROW()-$B$29+2,2)&amp;IF(INDEX('9月'!$A$1:$E$301,ROW()-$B$29+2,3)="","","／"&amp;INDEX('9月'!$A$1:$E$301,ROW()-$B$29+2,3))</f>
        <v/>
      </c>
      <c r="C4217" s="57">
        <f>INDEX('9月'!$A$1:$E$301,ROW()-$B$29+2,4)</f>
        <v>0</v>
      </c>
      <c r="D4217" s="64">
        <f>INDEX('9月'!$A$1:$E$301,ROW()-$B$29+2,5)</f>
        <v>0</v>
      </c>
      <c r="E4217" s="65">
        <f>DATE(設定・集計!$B$2,INT(A4217/100),A4217-INT(A4217/100)*100)</f>
        <v>43799</v>
      </c>
      <c r="F4217" t="str">
        <f t="shared" si="130"/>
        <v/>
      </c>
      <c r="G4217" t="str">
        <f t="shared" si="131"/>
        <v/>
      </c>
    </row>
    <row r="4218" spans="1:7">
      <c r="A4218" s="57">
        <f>INDEX('9月'!$A$1:$E$301,ROW()-$B$29+2,1)</f>
        <v>0</v>
      </c>
      <c r="B4218" s="55" t="str">
        <f>INDEX('9月'!$A$1:$E$301,ROW()-$B$29+2,2)&amp;IF(INDEX('9月'!$A$1:$E$301,ROW()-$B$29+2,3)="","","／"&amp;INDEX('9月'!$A$1:$E$301,ROW()-$B$29+2,3))</f>
        <v/>
      </c>
      <c r="C4218" s="57">
        <f>INDEX('9月'!$A$1:$E$301,ROW()-$B$29+2,4)</f>
        <v>0</v>
      </c>
      <c r="D4218" s="64">
        <f>INDEX('9月'!$A$1:$E$301,ROW()-$B$29+2,5)</f>
        <v>0</v>
      </c>
      <c r="E4218" s="65">
        <f>DATE(設定・集計!$B$2,INT(A4218/100),A4218-INT(A4218/100)*100)</f>
        <v>43799</v>
      </c>
      <c r="F4218" t="str">
        <f t="shared" si="130"/>
        <v/>
      </c>
      <c r="G4218" t="str">
        <f t="shared" si="131"/>
        <v/>
      </c>
    </row>
    <row r="4219" spans="1:7">
      <c r="A4219" s="57">
        <f>INDEX('9月'!$A$1:$E$301,ROW()-$B$29+2,1)</f>
        <v>0</v>
      </c>
      <c r="B4219" s="55" t="str">
        <f>INDEX('9月'!$A$1:$E$301,ROW()-$B$29+2,2)&amp;IF(INDEX('9月'!$A$1:$E$301,ROW()-$B$29+2,3)="","","／"&amp;INDEX('9月'!$A$1:$E$301,ROW()-$B$29+2,3))</f>
        <v/>
      </c>
      <c r="C4219" s="57">
        <f>INDEX('9月'!$A$1:$E$301,ROW()-$B$29+2,4)</f>
        <v>0</v>
      </c>
      <c r="D4219" s="64">
        <f>INDEX('9月'!$A$1:$E$301,ROW()-$B$29+2,5)</f>
        <v>0</v>
      </c>
      <c r="E4219" s="65">
        <f>DATE(設定・集計!$B$2,INT(A4219/100),A4219-INT(A4219/100)*100)</f>
        <v>43799</v>
      </c>
      <c r="F4219" t="str">
        <f t="shared" ref="F4219:F4282" si="132">IF(A4219=0,"",A4219*10000+ROW())</f>
        <v/>
      </c>
      <c r="G4219" t="str">
        <f t="shared" si="131"/>
        <v/>
      </c>
    </row>
    <row r="4220" spans="1:7">
      <c r="A4220" s="57">
        <f>INDEX('9月'!$A$1:$E$301,ROW()-$B$29+2,1)</f>
        <v>0</v>
      </c>
      <c r="B4220" s="55" t="str">
        <f>INDEX('9月'!$A$1:$E$301,ROW()-$B$29+2,2)&amp;IF(INDEX('9月'!$A$1:$E$301,ROW()-$B$29+2,3)="","","／"&amp;INDEX('9月'!$A$1:$E$301,ROW()-$B$29+2,3))</f>
        <v/>
      </c>
      <c r="C4220" s="57">
        <f>INDEX('9月'!$A$1:$E$301,ROW()-$B$29+2,4)</f>
        <v>0</v>
      </c>
      <c r="D4220" s="64">
        <f>INDEX('9月'!$A$1:$E$301,ROW()-$B$29+2,5)</f>
        <v>0</v>
      </c>
      <c r="E4220" s="65">
        <f>DATE(設定・集計!$B$2,INT(A4220/100),A4220-INT(A4220/100)*100)</f>
        <v>43799</v>
      </c>
      <c r="F4220" t="str">
        <f t="shared" si="132"/>
        <v/>
      </c>
      <c r="G4220" t="str">
        <f t="shared" si="131"/>
        <v/>
      </c>
    </row>
    <row r="4221" spans="1:7">
      <c r="A4221" s="57">
        <f>INDEX('9月'!$A$1:$E$301,ROW()-$B$29+2,1)</f>
        <v>0</v>
      </c>
      <c r="B4221" s="55" t="str">
        <f>INDEX('9月'!$A$1:$E$301,ROW()-$B$29+2,2)&amp;IF(INDEX('9月'!$A$1:$E$301,ROW()-$B$29+2,3)="","","／"&amp;INDEX('9月'!$A$1:$E$301,ROW()-$B$29+2,3))</f>
        <v/>
      </c>
      <c r="C4221" s="57">
        <f>INDEX('9月'!$A$1:$E$301,ROW()-$B$29+2,4)</f>
        <v>0</v>
      </c>
      <c r="D4221" s="64">
        <f>INDEX('9月'!$A$1:$E$301,ROW()-$B$29+2,5)</f>
        <v>0</v>
      </c>
      <c r="E4221" s="65">
        <f>DATE(設定・集計!$B$2,INT(A4221/100),A4221-INT(A4221/100)*100)</f>
        <v>43799</v>
      </c>
      <c r="F4221" t="str">
        <f t="shared" si="132"/>
        <v/>
      </c>
      <c r="G4221" t="str">
        <f t="shared" si="131"/>
        <v/>
      </c>
    </row>
    <row r="4222" spans="1:7">
      <c r="A4222" s="57">
        <f>INDEX('9月'!$A$1:$E$301,ROW()-$B$29+2,1)</f>
        <v>0</v>
      </c>
      <c r="B4222" s="55" t="str">
        <f>INDEX('9月'!$A$1:$E$301,ROW()-$B$29+2,2)&amp;IF(INDEX('9月'!$A$1:$E$301,ROW()-$B$29+2,3)="","","／"&amp;INDEX('9月'!$A$1:$E$301,ROW()-$B$29+2,3))</f>
        <v/>
      </c>
      <c r="C4222" s="57">
        <f>INDEX('9月'!$A$1:$E$301,ROW()-$B$29+2,4)</f>
        <v>0</v>
      </c>
      <c r="D4222" s="64">
        <f>INDEX('9月'!$A$1:$E$301,ROW()-$B$29+2,5)</f>
        <v>0</v>
      </c>
      <c r="E4222" s="65">
        <f>DATE(設定・集計!$B$2,INT(A4222/100),A4222-INT(A4222/100)*100)</f>
        <v>43799</v>
      </c>
      <c r="F4222" t="str">
        <f t="shared" si="132"/>
        <v/>
      </c>
      <c r="G4222" t="str">
        <f t="shared" si="131"/>
        <v/>
      </c>
    </row>
    <row r="4223" spans="1:7">
      <c r="A4223" s="57">
        <f>INDEX('9月'!$A$1:$E$301,ROW()-$B$29+2,1)</f>
        <v>0</v>
      </c>
      <c r="B4223" s="55" t="str">
        <f>INDEX('9月'!$A$1:$E$301,ROW()-$B$29+2,2)&amp;IF(INDEX('9月'!$A$1:$E$301,ROW()-$B$29+2,3)="","","／"&amp;INDEX('9月'!$A$1:$E$301,ROW()-$B$29+2,3))</f>
        <v/>
      </c>
      <c r="C4223" s="57">
        <f>INDEX('9月'!$A$1:$E$301,ROW()-$B$29+2,4)</f>
        <v>0</v>
      </c>
      <c r="D4223" s="64">
        <f>INDEX('9月'!$A$1:$E$301,ROW()-$B$29+2,5)</f>
        <v>0</v>
      </c>
      <c r="E4223" s="65">
        <f>DATE(設定・集計!$B$2,INT(A4223/100),A4223-INT(A4223/100)*100)</f>
        <v>43799</v>
      </c>
      <c r="F4223" t="str">
        <f t="shared" si="132"/>
        <v/>
      </c>
      <c r="G4223" t="str">
        <f t="shared" si="131"/>
        <v/>
      </c>
    </row>
    <row r="4224" spans="1:7">
      <c r="A4224" s="57">
        <f>INDEX('9月'!$A$1:$E$301,ROW()-$B$29+2,1)</f>
        <v>0</v>
      </c>
      <c r="B4224" s="55" t="str">
        <f>INDEX('9月'!$A$1:$E$301,ROW()-$B$29+2,2)&amp;IF(INDEX('9月'!$A$1:$E$301,ROW()-$B$29+2,3)="","","／"&amp;INDEX('9月'!$A$1:$E$301,ROW()-$B$29+2,3))</f>
        <v/>
      </c>
      <c r="C4224" s="57">
        <f>INDEX('9月'!$A$1:$E$301,ROW()-$B$29+2,4)</f>
        <v>0</v>
      </c>
      <c r="D4224" s="64">
        <f>INDEX('9月'!$A$1:$E$301,ROW()-$B$29+2,5)</f>
        <v>0</v>
      </c>
      <c r="E4224" s="65">
        <f>DATE(設定・集計!$B$2,INT(A4224/100),A4224-INT(A4224/100)*100)</f>
        <v>43799</v>
      </c>
      <c r="F4224" t="str">
        <f t="shared" si="132"/>
        <v/>
      </c>
      <c r="G4224" t="str">
        <f t="shared" si="131"/>
        <v/>
      </c>
    </row>
    <row r="4225" spans="1:7">
      <c r="A4225" s="57">
        <f>INDEX('9月'!$A$1:$E$301,ROW()-$B$29+2,1)</f>
        <v>0</v>
      </c>
      <c r="B4225" s="55" t="str">
        <f>INDEX('9月'!$A$1:$E$301,ROW()-$B$29+2,2)&amp;IF(INDEX('9月'!$A$1:$E$301,ROW()-$B$29+2,3)="","","／"&amp;INDEX('9月'!$A$1:$E$301,ROW()-$B$29+2,3))</f>
        <v/>
      </c>
      <c r="C4225" s="57">
        <f>INDEX('9月'!$A$1:$E$301,ROW()-$B$29+2,4)</f>
        <v>0</v>
      </c>
      <c r="D4225" s="64">
        <f>INDEX('9月'!$A$1:$E$301,ROW()-$B$29+2,5)</f>
        <v>0</v>
      </c>
      <c r="E4225" s="65">
        <f>DATE(設定・集計!$B$2,INT(A4225/100),A4225-INT(A4225/100)*100)</f>
        <v>43799</v>
      </c>
      <c r="F4225" t="str">
        <f t="shared" si="132"/>
        <v/>
      </c>
      <c r="G4225" t="str">
        <f t="shared" si="131"/>
        <v/>
      </c>
    </row>
    <row r="4226" spans="1:7">
      <c r="A4226" s="57">
        <f>INDEX('9月'!$A$1:$E$301,ROW()-$B$29+2,1)</f>
        <v>0</v>
      </c>
      <c r="B4226" s="55" t="str">
        <f>INDEX('9月'!$A$1:$E$301,ROW()-$B$29+2,2)&amp;IF(INDEX('9月'!$A$1:$E$301,ROW()-$B$29+2,3)="","","／"&amp;INDEX('9月'!$A$1:$E$301,ROW()-$B$29+2,3))</f>
        <v/>
      </c>
      <c r="C4226" s="57">
        <f>INDEX('9月'!$A$1:$E$301,ROW()-$B$29+2,4)</f>
        <v>0</v>
      </c>
      <c r="D4226" s="64">
        <f>INDEX('9月'!$A$1:$E$301,ROW()-$B$29+2,5)</f>
        <v>0</v>
      </c>
      <c r="E4226" s="65">
        <f>DATE(設定・集計!$B$2,INT(A4226/100),A4226-INT(A4226/100)*100)</f>
        <v>43799</v>
      </c>
      <c r="F4226" t="str">
        <f t="shared" si="132"/>
        <v/>
      </c>
      <c r="G4226" t="str">
        <f t="shared" si="131"/>
        <v/>
      </c>
    </row>
    <row r="4227" spans="1:7">
      <c r="A4227" s="57">
        <f>INDEX('9月'!$A$1:$E$301,ROW()-$B$29+2,1)</f>
        <v>0</v>
      </c>
      <c r="B4227" s="55" t="str">
        <f>INDEX('9月'!$A$1:$E$301,ROW()-$B$29+2,2)&amp;IF(INDEX('9月'!$A$1:$E$301,ROW()-$B$29+2,3)="","","／"&amp;INDEX('9月'!$A$1:$E$301,ROW()-$B$29+2,3))</f>
        <v/>
      </c>
      <c r="C4227" s="57">
        <f>INDEX('9月'!$A$1:$E$301,ROW()-$B$29+2,4)</f>
        <v>0</v>
      </c>
      <c r="D4227" s="64">
        <f>INDEX('9月'!$A$1:$E$301,ROW()-$B$29+2,5)</f>
        <v>0</v>
      </c>
      <c r="E4227" s="65">
        <f>DATE(設定・集計!$B$2,INT(A4227/100),A4227-INT(A4227/100)*100)</f>
        <v>43799</v>
      </c>
      <c r="F4227" t="str">
        <f t="shared" si="132"/>
        <v/>
      </c>
      <c r="G4227" t="str">
        <f t="shared" si="131"/>
        <v/>
      </c>
    </row>
    <row r="4228" spans="1:7">
      <c r="A4228" s="57">
        <f>INDEX('9月'!$A$1:$E$301,ROW()-$B$29+2,1)</f>
        <v>0</v>
      </c>
      <c r="B4228" s="55" t="str">
        <f>INDEX('9月'!$A$1:$E$301,ROW()-$B$29+2,2)&amp;IF(INDEX('9月'!$A$1:$E$301,ROW()-$B$29+2,3)="","","／"&amp;INDEX('9月'!$A$1:$E$301,ROW()-$B$29+2,3))</f>
        <v/>
      </c>
      <c r="C4228" s="57">
        <f>INDEX('9月'!$A$1:$E$301,ROW()-$B$29+2,4)</f>
        <v>0</v>
      </c>
      <c r="D4228" s="64">
        <f>INDEX('9月'!$A$1:$E$301,ROW()-$B$29+2,5)</f>
        <v>0</v>
      </c>
      <c r="E4228" s="65">
        <f>DATE(設定・集計!$B$2,INT(A4228/100),A4228-INT(A4228/100)*100)</f>
        <v>43799</v>
      </c>
      <c r="F4228" t="str">
        <f t="shared" si="132"/>
        <v/>
      </c>
      <c r="G4228" t="str">
        <f t="shared" si="131"/>
        <v/>
      </c>
    </row>
    <row r="4229" spans="1:7">
      <c r="A4229" s="57">
        <f>INDEX('9月'!$A$1:$E$301,ROW()-$B$29+2,1)</f>
        <v>0</v>
      </c>
      <c r="B4229" s="55" t="str">
        <f>INDEX('9月'!$A$1:$E$301,ROW()-$B$29+2,2)&amp;IF(INDEX('9月'!$A$1:$E$301,ROW()-$B$29+2,3)="","","／"&amp;INDEX('9月'!$A$1:$E$301,ROW()-$B$29+2,3))</f>
        <v/>
      </c>
      <c r="C4229" s="57">
        <f>INDEX('9月'!$A$1:$E$301,ROW()-$B$29+2,4)</f>
        <v>0</v>
      </c>
      <c r="D4229" s="64">
        <f>INDEX('9月'!$A$1:$E$301,ROW()-$B$29+2,5)</f>
        <v>0</v>
      </c>
      <c r="E4229" s="65">
        <f>DATE(設定・集計!$B$2,INT(A4229/100),A4229-INT(A4229/100)*100)</f>
        <v>43799</v>
      </c>
      <c r="F4229" t="str">
        <f t="shared" si="132"/>
        <v/>
      </c>
      <c r="G4229" t="str">
        <f t="shared" si="131"/>
        <v/>
      </c>
    </row>
    <row r="4230" spans="1:7">
      <c r="A4230" s="57">
        <f>INDEX('9月'!$A$1:$E$301,ROW()-$B$29+2,1)</f>
        <v>0</v>
      </c>
      <c r="B4230" s="55" t="str">
        <f>INDEX('9月'!$A$1:$E$301,ROW()-$B$29+2,2)&amp;IF(INDEX('9月'!$A$1:$E$301,ROW()-$B$29+2,3)="","","／"&amp;INDEX('9月'!$A$1:$E$301,ROW()-$B$29+2,3))</f>
        <v/>
      </c>
      <c r="C4230" s="57">
        <f>INDEX('9月'!$A$1:$E$301,ROW()-$B$29+2,4)</f>
        <v>0</v>
      </c>
      <c r="D4230" s="64">
        <f>INDEX('9月'!$A$1:$E$301,ROW()-$B$29+2,5)</f>
        <v>0</v>
      </c>
      <c r="E4230" s="65">
        <f>DATE(設定・集計!$B$2,INT(A4230/100),A4230-INT(A4230/100)*100)</f>
        <v>43799</v>
      </c>
      <c r="F4230" t="str">
        <f t="shared" si="132"/>
        <v/>
      </c>
      <c r="G4230" t="str">
        <f t="shared" si="131"/>
        <v/>
      </c>
    </row>
    <row r="4231" spans="1:7">
      <c r="A4231" s="57">
        <f>INDEX('9月'!$A$1:$E$301,ROW()-$B$29+2,1)</f>
        <v>0</v>
      </c>
      <c r="B4231" s="55" t="str">
        <f>INDEX('9月'!$A$1:$E$301,ROW()-$B$29+2,2)&amp;IF(INDEX('9月'!$A$1:$E$301,ROW()-$B$29+2,3)="","","／"&amp;INDEX('9月'!$A$1:$E$301,ROW()-$B$29+2,3))</f>
        <v/>
      </c>
      <c r="C4231" s="57">
        <f>INDEX('9月'!$A$1:$E$301,ROW()-$B$29+2,4)</f>
        <v>0</v>
      </c>
      <c r="D4231" s="64">
        <f>INDEX('9月'!$A$1:$E$301,ROW()-$B$29+2,5)</f>
        <v>0</v>
      </c>
      <c r="E4231" s="65">
        <f>DATE(設定・集計!$B$2,INT(A4231/100),A4231-INT(A4231/100)*100)</f>
        <v>43799</v>
      </c>
      <c r="F4231" t="str">
        <f t="shared" si="132"/>
        <v/>
      </c>
      <c r="G4231" t="str">
        <f t="shared" si="131"/>
        <v/>
      </c>
    </row>
    <row r="4232" spans="1:7">
      <c r="A4232" s="57">
        <f>INDEX('9月'!$A$1:$E$301,ROW()-$B$29+2,1)</f>
        <v>0</v>
      </c>
      <c r="B4232" s="55" t="str">
        <f>INDEX('9月'!$A$1:$E$301,ROW()-$B$29+2,2)&amp;IF(INDEX('9月'!$A$1:$E$301,ROW()-$B$29+2,3)="","","／"&amp;INDEX('9月'!$A$1:$E$301,ROW()-$B$29+2,3))</f>
        <v/>
      </c>
      <c r="C4232" s="57">
        <f>INDEX('9月'!$A$1:$E$301,ROW()-$B$29+2,4)</f>
        <v>0</v>
      </c>
      <c r="D4232" s="64">
        <f>INDEX('9月'!$A$1:$E$301,ROW()-$B$29+2,5)</f>
        <v>0</v>
      </c>
      <c r="E4232" s="65">
        <f>DATE(設定・集計!$B$2,INT(A4232/100),A4232-INT(A4232/100)*100)</f>
        <v>43799</v>
      </c>
      <c r="F4232" t="str">
        <f t="shared" si="132"/>
        <v/>
      </c>
      <c r="G4232" t="str">
        <f t="shared" si="131"/>
        <v/>
      </c>
    </row>
    <row r="4233" spans="1:7">
      <c r="A4233" s="57">
        <f>INDEX('9月'!$A$1:$E$301,ROW()-$B$29+2,1)</f>
        <v>0</v>
      </c>
      <c r="B4233" s="55" t="str">
        <f>INDEX('9月'!$A$1:$E$301,ROW()-$B$29+2,2)&amp;IF(INDEX('9月'!$A$1:$E$301,ROW()-$B$29+2,3)="","","／"&amp;INDEX('9月'!$A$1:$E$301,ROW()-$B$29+2,3))</f>
        <v/>
      </c>
      <c r="C4233" s="57">
        <f>INDEX('9月'!$A$1:$E$301,ROW()-$B$29+2,4)</f>
        <v>0</v>
      </c>
      <c r="D4233" s="64">
        <f>INDEX('9月'!$A$1:$E$301,ROW()-$B$29+2,5)</f>
        <v>0</v>
      </c>
      <c r="E4233" s="65">
        <f>DATE(設定・集計!$B$2,INT(A4233/100),A4233-INT(A4233/100)*100)</f>
        <v>43799</v>
      </c>
      <c r="F4233" t="str">
        <f t="shared" si="132"/>
        <v/>
      </c>
      <c r="G4233" t="str">
        <f t="shared" si="131"/>
        <v/>
      </c>
    </row>
    <row r="4234" spans="1:7">
      <c r="A4234" s="57">
        <f>INDEX('9月'!$A$1:$E$301,ROW()-$B$29+2,1)</f>
        <v>0</v>
      </c>
      <c r="B4234" s="55" t="str">
        <f>INDEX('9月'!$A$1:$E$301,ROW()-$B$29+2,2)&amp;IF(INDEX('9月'!$A$1:$E$301,ROW()-$B$29+2,3)="","","／"&amp;INDEX('9月'!$A$1:$E$301,ROW()-$B$29+2,3))</f>
        <v/>
      </c>
      <c r="C4234" s="57">
        <f>INDEX('9月'!$A$1:$E$301,ROW()-$B$29+2,4)</f>
        <v>0</v>
      </c>
      <c r="D4234" s="64">
        <f>INDEX('9月'!$A$1:$E$301,ROW()-$B$29+2,5)</f>
        <v>0</v>
      </c>
      <c r="E4234" s="65">
        <f>DATE(設定・集計!$B$2,INT(A4234/100),A4234-INT(A4234/100)*100)</f>
        <v>43799</v>
      </c>
      <c r="F4234" t="str">
        <f t="shared" si="132"/>
        <v/>
      </c>
      <c r="G4234" t="str">
        <f t="shared" si="131"/>
        <v/>
      </c>
    </row>
    <row r="4235" spans="1:7">
      <c r="A4235" s="57">
        <f>INDEX('9月'!$A$1:$E$301,ROW()-$B$29+2,1)</f>
        <v>0</v>
      </c>
      <c r="B4235" s="55" t="str">
        <f>INDEX('9月'!$A$1:$E$301,ROW()-$B$29+2,2)&amp;IF(INDEX('9月'!$A$1:$E$301,ROW()-$B$29+2,3)="","","／"&amp;INDEX('9月'!$A$1:$E$301,ROW()-$B$29+2,3))</f>
        <v/>
      </c>
      <c r="C4235" s="57">
        <f>INDEX('9月'!$A$1:$E$301,ROW()-$B$29+2,4)</f>
        <v>0</v>
      </c>
      <c r="D4235" s="64">
        <f>INDEX('9月'!$A$1:$E$301,ROW()-$B$29+2,5)</f>
        <v>0</v>
      </c>
      <c r="E4235" s="65">
        <f>DATE(設定・集計!$B$2,INT(A4235/100),A4235-INT(A4235/100)*100)</f>
        <v>43799</v>
      </c>
      <c r="F4235" t="str">
        <f t="shared" si="132"/>
        <v/>
      </c>
      <c r="G4235" t="str">
        <f t="shared" si="131"/>
        <v/>
      </c>
    </row>
    <row r="4236" spans="1:7">
      <c r="A4236" s="57">
        <f>INDEX('9月'!$A$1:$E$301,ROW()-$B$29+2,1)</f>
        <v>0</v>
      </c>
      <c r="B4236" s="55" t="str">
        <f>INDEX('9月'!$A$1:$E$301,ROW()-$B$29+2,2)&amp;IF(INDEX('9月'!$A$1:$E$301,ROW()-$B$29+2,3)="","","／"&amp;INDEX('9月'!$A$1:$E$301,ROW()-$B$29+2,3))</f>
        <v/>
      </c>
      <c r="C4236" s="57">
        <f>INDEX('9月'!$A$1:$E$301,ROW()-$B$29+2,4)</f>
        <v>0</v>
      </c>
      <c r="D4236" s="64">
        <f>INDEX('9月'!$A$1:$E$301,ROW()-$B$29+2,5)</f>
        <v>0</v>
      </c>
      <c r="E4236" s="65">
        <f>DATE(設定・集計!$B$2,INT(A4236/100),A4236-INT(A4236/100)*100)</f>
        <v>43799</v>
      </c>
      <c r="F4236" t="str">
        <f t="shared" si="132"/>
        <v/>
      </c>
      <c r="G4236" t="str">
        <f t="shared" si="131"/>
        <v/>
      </c>
    </row>
    <row r="4237" spans="1:7">
      <c r="A4237" s="57">
        <f>INDEX('9月'!$A$1:$E$301,ROW()-$B$29+2,1)</f>
        <v>0</v>
      </c>
      <c r="B4237" s="55" t="str">
        <f>INDEX('9月'!$A$1:$E$301,ROW()-$B$29+2,2)&amp;IF(INDEX('9月'!$A$1:$E$301,ROW()-$B$29+2,3)="","","／"&amp;INDEX('9月'!$A$1:$E$301,ROW()-$B$29+2,3))</f>
        <v/>
      </c>
      <c r="C4237" s="57">
        <f>INDEX('9月'!$A$1:$E$301,ROW()-$B$29+2,4)</f>
        <v>0</v>
      </c>
      <c r="D4237" s="64">
        <f>INDEX('9月'!$A$1:$E$301,ROW()-$B$29+2,5)</f>
        <v>0</v>
      </c>
      <c r="E4237" s="65">
        <f>DATE(設定・集計!$B$2,INT(A4237/100),A4237-INT(A4237/100)*100)</f>
        <v>43799</v>
      </c>
      <c r="F4237" t="str">
        <f t="shared" si="132"/>
        <v/>
      </c>
      <c r="G4237" t="str">
        <f t="shared" si="131"/>
        <v/>
      </c>
    </row>
    <row r="4238" spans="1:7">
      <c r="A4238" s="57">
        <f>INDEX('9月'!$A$1:$E$301,ROW()-$B$29+2,1)</f>
        <v>0</v>
      </c>
      <c r="B4238" s="55" t="str">
        <f>INDEX('9月'!$A$1:$E$301,ROW()-$B$29+2,2)&amp;IF(INDEX('9月'!$A$1:$E$301,ROW()-$B$29+2,3)="","","／"&amp;INDEX('9月'!$A$1:$E$301,ROW()-$B$29+2,3))</f>
        <v/>
      </c>
      <c r="C4238" s="57">
        <f>INDEX('9月'!$A$1:$E$301,ROW()-$B$29+2,4)</f>
        <v>0</v>
      </c>
      <c r="D4238" s="64">
        <f>INDEX('9月'!$A$1:$E$301,ROW()-$B$29+2,5)</f>
        <v>0</v>
      </c>
      <c r="E4238" s="65">
        <f>DATE(設定・集計!$B$2,INT(A4238/100),A4238-INT(A4238/100)*100)</f>
        <v>43799</v>
      </c>
      <c r="F4238" t="str">
        <f t="shared" si="132"/>
        <v/>
      </c>
      <c r="G4238" t="str">
        <f t="shared" si="131"/>
        <v/>
      </c>
    </row>
    <row r="4239" spans="1:7">
      <c r="A4239" s="57">
        <f>INDEX('9月'!$A$1:$E$301,ROW()-$B$29+2,1)</f>
        <v>0</v>
      </c>
      <c r="B4239" s="55" t="str">
        <f>INDEX('9月'!$A$1:$E$301,ROW()-$B$29+2,2)&amp;IF(INDEX('9月'!$A$1:$E$301,ROW()-$B$29+2,3)="","","／"&amp;INDEX('9月'!$A$1:$E$301,ROW()-$B$29+2,3))</f>
        <v/>
      </c>
      <c r="C4239" s="57">
        <f>INDEX('9月'!$A$1:$E$301,ROW()-$B$29+2,4)</f>
        <v>0</v>
      </c>
      <c r="D4239" s="64">
        <f>INDEX('9月'!$A$1:$E$301,ROW()-$B$29+2,5)</f>
        <v>0</v>
      </c>
      <c r="E4239" s="65">
        <f>DATE(設定・集計!$B$2,INT(A4239/100),A4239-INT(A4239/100)*100)</f>
        <v>43799</v>
      </c>
      <c r="F4239" t="str">
        <f t="shared" si="132"/>
        <v/>
      </c>
      <c r="G4239" t="str">
        <f t="shared" si="131"/>
        <v/>
      </c>
    </row>
    <row r="4240" spans="1:7">
      <c r="A4240" s="57">
        <f>INDEX('9月'!$A$1:$E$301,ROW()-$B$29+2,1)</f>
        <v>0</v>
      </c>
      <c r="B4240" s="55" t="str">
        <f>INDEX('9月'!$A$1:$E$301,ROW()-$B$29+2,2)&amp;IF(INDEX('9月'!$A$1:$E$301,ROW()-$B$29+2,3)="","","／"&amp;INDEX('9月'!$A$1:$E$301,ROW()-$B$29+2,3))</f>
        <v/>
      </c>
      <c r="C4240" s="57">
        <f>INDEX('9月'!$A$1:$E$301,ROW()-$B$29+2,4)</f>
        <v>0</v>
      </c>
      <c r="D4240" s="64">
        <f>INDEX('9月'!$A$1:$E$301,ROW()-$B$29+2,5)</f>
        <v>0</v>
      </c>
      <c r="E4240" s="65">
        <f>DATE(設定・集計!$B$2,INT(A4240/100),A4240-INT(A4240/100)*100)</f>
        <v>43799</v>
      </c>
      <c r="F4240" t="str">
        <f t="shared" si="132"/>
        <v/>
      </c>
      <c r="G4240" t="str">
        <f t="shared" si="131"/>
        <v/>
      </c>
    </row>
    <row r="4241" spans="1:7">
      <c r="A4241" s="57">
        <f>INDEX('9月'!$A$1:$E$301,ROW()-$B$29+2,1)</f>
        <v>0</v>
      </c>
      <c r="B4241" s="55" t="str">
        <f>INDEX('9月'!$A$1:$E$301,ROW()-$B$29+2,2)&amp;IF(INDEX('9月'!$A$1:$E$301,ROW()-$B$29+2,3)="","","／"&amp;INDEX('9月'!$A$1:$E$301,ROW()-$B$29+2,3))</f>
        <v/>
      </c>
      <c r="C4241" s="57">
        <f>INDEX('9月'!$A$1:$E$301,ROW()-$B$29+2,4)</f>
        <v>0</v>
      </c>
      <c r="D4241" s="64">
        <f>INDEX('9月'!$A$1:$E$301,ROW()-$B$29+2,5)</f>
        <v>0</v>
      </c>
      <c r="E4241" s="65">
        <f>DATE(設定・集計!$B$2,INT(A4241/100),A4241-INT(A4241/100)*100)</f>
        <v>43799</v>
      </c>
      <c r="F4241" t="str">
        <f t="shared" si="132"/>
        <v/>
      </c>
      <c r="G4241" t="str">
        <f t="shared" si="131"/>
        <v/>
      </c>
    </row>
    <row r="4242" spans="1:7">
      <c r="A4242" s="57">
        <f>INDEX('9月'!$A$1:$E$301,ROW()-$B$29+2,1)</f>
        <v>0</v>
      </c>
      <c r="B4242" s="55" t="str">
        <f>INDEX('9月'!$A$1:$E$301,ROW()-$B$29+2,2)&amp;IF(INDEX('9月'!$A$1:$E$301,ROW()-$B$29+2,3)="","","／"&amp;INDEX('9月'!$A$1:$E$301,ROW()-$B$29+2,3))</f>
        <v/>
      </c>
      <c r="C4242" s="57">
        <f>INDEX('9月'!$A$1:$E$301,ROW()-$B$29+2,4)</f>
        <v>0</v>
      </c>
      <c r="D4242" s="64">
        <f>INDEX('9月'!$A$1:$E$301,ROW()-$B$29+2,5)</f>
        <v>0</v>
      </c>
      <c r="E4242" s="65">
        <f>DATE(設定・集計!$B$2,INT(A4242/100),A4242-INT(A4242/100)*100)</f>
        <v>43799</v>
      </c>
      <c r="F4242" t="str">
        <f t="shared" si="132"/>
        <v/>
      </c>
      <c r="G4242" t="str">
        <f t="shared" si="131"/>
        <v/>
      </c>
    </row>
    <row r="4243" spans="1:7">
      <c r="A4243" s="57">
        <f>INDEX('9月'!$A$1:$E$301,ROW()-$B$29+2,1)</f>
        <v>0</v>
      </c>
      <c r="B4243" s="55" t="str">
        <f>INDEX('9月'!$A$1:$E$301,ROW()-$B$29+2,2)&amp;IF(INDEX('9月'!$A$1:$E$301,ROW()-$B$29+2,3)="","","／"&amp;INDEX('9月'!$A$1:$E$301,ROW()-$B$29+2,3))</f>
        <v/>
      </c>
      <c r="C4243" s="57">
        <f>INDEX('9月'!$A$1:$E$301,ROW()-$B$29+2,4)</f>
        <v>0</v>
      </c>
      <c r="D4243" s="64">
        <f>INDEX('9月'!$A$1:$E$301,ROW()-$B$29+2,5)</f>
        <v>0</v>
      </c>
      <c r="E4243" s="65">
        <f>DATE(設定・集計!$B$2,INT(A4243/100),A4243-INT(A4243/100)*100)</f>
        <v>43799</v>
      </c>
      <c r="F4243" t="str">
        <f t="shared" si="132"/>
        <v/>
      </c>
      <c r="G4243" t="str">
        <f t="shared" si="131"/>
        <v/>
      </c>
    </row>
    <row r="4244" spans="1:7">
      <c r="A4244" s="57">
        <f>INDEX('9月'!$A$1:$E$301,ROW()-$B$29+2,1)</f>
        <v>0</v>
      </c>
      <c r="B4244" s="55" t="str">
        <f>INDEX('9月'!$A$1:$E$301,ROW()-$B$29+2,2)&amp;IF(INDEX('9月'!$A$1:$E$301,ROW()-$B$29+2,3)="","","／"&amp;INDEX('9月'!$A$1:$E$301,ROW()-$B$29+2,3))</f>
        <v/>
      </c>
      <c r="C4244" s="57">
        <f>INDEX('9月'!$A$1:$E$301,ROW()-$B$29+2,4)</f>
        <v>0</v>
      </c>
      <c r="D4244" s="64">
        <f>INDEX('9月'!$A$1:$E$301,ROW()-$B$29+2,5)</f>
        <v>0</v>
      </c>
      <c r="E4244" s="65">
        <f>DATE(設定・集計!$B$2,INT(A4244/100),A4244-INT(A4244/100)*100)</f>
        <v>43799</v>
      </c>
      <c r="F4244" t="str">
        <f t="shared" si="132"/>
        <v/>
      </c>
      <c r="G4244" t="str">
        <f t="shared" si="131"/>
        <v/>
      </c>
    </row>
    <row r="4245" spans="1:7">
      <c r="A4245" s="57">
        <f>INDEX('9月'!$A$1:$E$301,ROW()-$B$29+2,1)</f>
        <v>0</v>
      </c>
      <c r="B4245" s="55" t="str">
        <f>INDEX('9月'!$A$1:$E$301,ROW()-$B$29+2,2)&amp;IF(INDEX('9月'!$A$1:$E$301,ROW()-$B$29+2,3)="","","／"&amp;INDEX('9月'!$A$1:$E$301,ROW()-$B$29+2,3))</f>
        <v/>
      </c>
      <c r="C4245" s="57">
        <f>INDEX('9月'!$A$1:$E$301,ROW()-$B$29+2,4)</f>
        <v>0</v>
      </c>
      <c r="D4245" s="64">
        <f>INDEX('9月'!$A$1:$E$301,ROW()-$B$29+2,5)</f>
        <v>0</v>
      </c>
      <c r="E4245" s="65">
        <f>DATE(設定・集計!$B$2,INT(A4245/100),A4245-INT(A4245/100)*100)</f>
        <v>43799</v>
      </c>
      <c r="F4245" t="str">
        <f t="shared" si="132"/>
        <v/>
      </c>
      <c r="G4245" t="str">
        <f t="shared" si="131"/>
        <v/>
      </c>
    </row>
    <row r="4246" spans="1:7">
      <c r="A4246" s="57">
        <f>INDEX('9月'!$A$1:$E$301,ROW()-$B$29+2,1)</f>
        <v>0</v>
      </c>
      <c r="B4246" s="55" t="str">
        <f>INDEX('9月'!$A$1:$E$301,ROW()-$B$29+2,2)&amp;IF(INDEX('9月'!$A$1:$E$301,ROW()-$B$29+2,3)="","","／"&amp;INDEX('9月'!$A$1:$E$301,ROW()-$B$29+2,3))</f>
        <v/>
      </c>
      <c r="C4246" s="57">
        <f>INDEX('9月'!$A$1:$E$301,ROW()-$B$29+2,4)</f>
        <v>0</v>
      </c>
      <c r="D4246" s="64">
        <f>INDEX('9月'!$A$1:$E$301,ROW()-$B$29+2,5)</f>
        <v>0</v>
      </c>
      <c r="E4246" s="65">
        <f>DATE(設定・集計!$B$2,INT(A4246/100),A4246-INT(A4246/100)*100)</f>
        <v>43799</v>
      </c>
      <c r="F4246" t="str">
        <f t="shared" si="132"/>
        <v/>
      </c>
      <c r="G4246" t="str">
        <f t="shared" si="131"/>
        <v/>
      </c>
    </row>
    <row r="4247" spans="1:7">
      <c r="A4247" s="57">
        <f>INDEX('9月'!$A$1:$E$301,ROW()-$B$29+2,1)</f>
        <v>0</v>
      </c>
      <c r="B4247" s="55" t="str">
        <f>INDEX('9月'!$A$1:$E$301,ROW()-$B$29+2,2)&amp;IF(INDEX('9月'!$A$1:$E$301,ROW()-$B$29+2,3)="","","／"&amp;INDEX('9月'!$A$1:$E$301,ROW()-$B$29+2,3))</f>
        <v/>
      </c>
      <c r="C4247" s="57">
        <f>INDEX('9月'!$A$1:$E$301,ROW()-$B$29+2,4)</f>
        <v>0</v>
      </c>
      <c r="D4247" s="64">
        <f>INDEX('9月'!$A$1:$E$301,ROW()-$B$29+2,5)</f>
        <v>0</v>
      </c>
      <c r="E4247" s="65">
        <f>DATE(設定・集計!$B$2,INT(A4247/100),A4247-INT(A4247/100)*100)</f>
        <v>43799</v>
      </c>
      <c r="F4247" t="str">
        <f t="shared" si="132"/>
        <v/>
      </c>
      <c r="G4247" t="str">
        <f t="shared" si="131"/>
        <v/>
      </c>
    </row>
    <row r="4248" spans="1:7">
      <c r="A4248" s="57">
        <f>INDEX('9月'!$A$1:$E$301,ROW()-$B$29+2,1)</f>
        <v>0</v>
      </c>
      <c r="B4248" s="55" t="str">
        <f>INDEX('9月'!$A$1:$E$301,ROW()-$B$29+2,2)&amp;IF(INDEX('9月'!$A$1:$E$301,ROW()-$B$29+2,3)="","","／"&amp;INDEX('9月'!$A$1:$E$301,ROW()-$B$29+2,3))</f>
        <v/>
      </c>
      <c r="C4248" s="57">
        <f>INDEX('9月'!$A$1:$E$301,ROW()-$B$29+2,4)</f>
        <v>0</v>
      </c>
      <c r="D4248" s="64">
        <f>INDEX('9月'!$A$1:$E$301,ROW()-$B$29+2,5)</f>
        <v>0</v>
      </c>
      <c r="E4248" s="65">
        <f>DATE(設定・集計!$B$2,INT(A4248/100),A4248-INT(A4248/100)*100)</f>
        <v>43799</v>
      </c>
      <c r="F4248" t="str">
        <f t="shared" si="132"/>
        <v/>
      </c>
      <c r="G4248" t="str">
        <f t="shared" si="131"/>
        <v/>
      </c>
    </row>
    <row r="4249" spans="1:7">
      <c r="A4249" s="57">
        <f>INDEX('9月'!$A$1:$E$301,ROW()-$B$29+2,1)</f>
        <v>0</v>
      </c>
      <c r="B4249" s="55" t="str">
        <f>INDEX('9月'!$A$1:$E$301,ROW()-$B$29+2,2)&amp;IF(INDEX('9月'!$A$1:$E$301,ROW()-$B$29+2,3)="","","／"&amp;INDEX('9月'!$A$1:$E$301,ROW()-$B$29+2,3))</f>
        <v/>
      </c>
      <c r="C4249" s="57">
        <f>INDEX('9月'!$A$1:$E$301,ROW()-$B$29+2,4)</f>
        <v>0</v>
      </c>
      <c r="D4249" s="64">
        <f>INDEX('9月'!$A$1:$E$301,ROW()-$B$29+2,5)</f>
        <v>0</v>
      </c>
      <c r="E4249" s="65">
        <f>DATE(設定・集計!$B$2,INT(A4249/100),A4249-INT(A4249/100)*100)</f>
        <v>43799</v>
      </c>
      <c r="F4249" t="str">
        <f t="shared" si="132"/>
        <v/>
      </c>
      <c r="G4249" t="str">
        <f t="shared" si="131"/>
        <v/>
      </c>
    </row>
    <row r="4250" spans="1:7">
      <c r="A4250" s="57">
        <f>INDEX('9月'!$A$1:$E$301,ROW()-$B$29+2,1)</f>
        <v>0</v>
      </c>
      <c r="B4250" s="55" t="str">
        <f>INDEX('9月'!$A$1:$E$301,ROW()-$B$29+2,2)&amp;IF(INDEX('9月'!$A$1:$E$301,ROW()-$B$29+2,3)="","","／"&amp;INDEX('9月'!$A$1:$E$301,ROW()-$B$29+2,3))</f>
        <v/>
      </c>
      <c r="C4250" s="57">
        <f>INDEX('9月'!$A$1:$E$301,ROW()-$B$29+2,4)</f>
        <v>0</v>
      </c>
      <c r="D4250" s="64">
        <f>INDEX('9月'!$A$1:$E$301,ROW()-$B$29+2,5)</f>
        <v>0</v>
      </c>
      <c r="E4250" s="65">
        <f>DATE(設定・集計!$B$2,INT(A4250/100),A4250-INT(A4250/100)*100)</f>
        <v>43799</v>
      </c>
      <c r="F4250" t="str">
        <f t="shared" si="132"/>
        <v/>
      </c>
      <c r="G4250" t="str">
        <f t="shared" si="131"/>
        <v/>
      </c>
    </row>
    <row r="4251" spans="1:7">
      <c r="A4251" s="57">
        <f>INDEX('9月'!$A$1:$E$301,ROW()-$B$29+2,1)</f>
        <v>0</v>
      </c>
      <c r="B4251" s="55" t="str">
        <f>INDEX('9月'!$A$1:$E$301,ROW()-$B$29+2,2)&amp;IF(INDEX('9月'!$A$1:$E$301,ROW()-$B$29+2,3)="","","／"&amp;INDEX('9月'!$A$1:$E$301,ROW()-$B$29+2,3))</f>
        <v/>
      </c>
      <c r="C4251" s="57">
        <f>INDEX('9月'!$A$1:$E$301,ROW()-$B$29+2,4)</f>
        <v>0</v>
      </c>
      <c r="D4251" s="64">
        <f>INDEX('9月'!$A$1:$E$301,ROW()-$B$29+2,5)</f>
        <v>0</v>
      </c>
      <c r="E4251" s="65">
        <f>DATE(設定・集計!$B$2,INT(A4251/100),A4251-INT(A4251/100)*100)</f>
        <v>43799</v>
      </c>
      <c r="F4251" t="str">
        <f t="shared" si="132"/>
        <v/>
      </c>
      <c r="G4251" t="str">
        <f t="shared" si="131"/>
        <v/>
      </c>
    </row>
    <row r="4252" spans="1:7">
      <c r="A4252" s="57">
        <f>INDEX('9月'!$A$1:$E$301,ROW()-$B$29+2,1)</f>
        <v>0</v>
      </c>
      <c r="B4252" s="55" t="str">
        <f>INDEX('9月'!$A$1:$E$301,ROW()-$B$29+2,2)&amp;IF(INDEX('9月'!$A$1:$E$301,ROW()-$B$29+2,3)="","","／"&amp;INDEX('9月'!$A$1:$E$301,ROW()-$B$29+2,3))</f>
        <v/>
      </c>
      <c r="C4252" s="57">
        <f>INDEX('9月'!$A$1:$E$301,ROW()-$B$29+2,4)</f>
        <v>0</v>
      </c>
      <c r="D4252" s="64">
        <f>INDEX('9月'!$A$1:$E$301,ROW()-$B$29+2,5)</f>
        <v>0</v>
      </c>
      <c r="E4252" s="65">
        <f>DATE(設定・集計!$B$2,INT(A4252/100),A4252-INT(A4252/100)*100)</f>
        <v>43799</v>
      </c>
      <c r="F4252" t="str">
        <f t="shared" si="132"/>
        <v/>
      </c>
      <c r="G4252" t="str">
        <f t="shared" si="131"/>
        <v/>
      </c>
    </row>
    <row r="4253" spans="1:7">
      <c r="A4253" s="57">
        <f>INDEX('9月'!$A$1:$E$301,ROW()-$B$29+2,1)</f>
        <v>0</v>
      </c>
      <c r="B4253" s="55" t="str">
        <f>INDEX('9月'!$A$1:$E$301,ROW()-$B$29+2,2)&amp;IF(INDEX('9月'!$A$1:$E$301,ROW()-$B$29+2,3)="","","／"&amp;INDEX('9月'!$A$1:$E$301,ROW()-$B$29+2,3))</f>
        <v/>
      </c>
      <c r="C4253" s="57">
        <f>INDEX('9月'!$A$1:$E$301,ROW()-$B$29+2,4)</f>
        <v>0</v>
      </c>
      <c r="D4253" s="64">
        <f>INDEX('9月'!$A$1:$E$301,ROW()-$B$29+2,5)</f>
        <v>0</v>
      </c>
      <c r="E4253" s="65">
        <f>DATE(設定・集計!$B$2,INT(A4253/100),A4253-INT(A4253/100)*100)</f>
        <v>43799</v>
      </c>
      <c r="F4253" t="str">
        <f t="shared" si="132"/>
        <v/>
      </c>
      <c r="G4253" t="str">
        <f t="shared" si="131"/>
        <v/>
      </c>
    </row>
    <row r="4254" spans="1:7">
      <c r="A4254" s="57">
        <f>INDEX('9月'!$A$1:$E$301,ROW()-$B$29+2,1)</f>
        <v>0</v>
      </c>
      <c r="B4254" s="55" t="str">
        <f>INDEX('9月'!$A$1:$E$301,ROW()-$B$29+2,2)&amp;IF(INDEX('9月'!$A$1:$E$301,ROW()-$B$29+2,3)="","","／"&amp;INDEX('9月'!$A$1:$E$301,ROW()-$B$29+2,3))</f>
        <v/>
      </c>
      <c r="C4254" s="57">
        <f>INDEX('9月'!$A$1:$E$301,ROW()-$B$29+2,4)</f>
        <v>0</v>
      </c>
      <c r="D4254" s="64">
        <f>INDEX('9月'!$A$1:$E$301,ROW()-$B$29+2,5)</f>
        <v>0</v>
      </c>
      <c r="E4254" s="65">
        <f>DATE(設定・集計!$B$2,INT(A4254/100),A4254-INT(A4254/100)*100)</f>
        <v>43799</v>
      </c>
      <c r="F4254" t="str">
        <f t="shared" si="132"/>
        <v/>
      </c>
      <c r="G4254" t="str">
        <f t="shared" si="131"/>
        <v/>
      </c>
    </row>
    <row r="4255" spans="1:7">
      <c r="A4255" s="57">
        <f>INDEX('9月'!$A$1:$E$301,ROW()-$B$29+2,1)</f>
        <v>0</v>
      </c>
      <c r="B4255" s="55" t="str">
        <f>INDEX('9月'!$A$1:$E$301,ROW()-$B$29+2,2)&amp;IF(INDEX('9月'!$A$1:$E$301,ROW()-$B$29+2,3)="","","／"&amp;INDEX('9月'!$A$1:$E$301,ROW()-$B$29+2,3))</f>
        <v/>
      </c>
      <c r="C4255" s="57">
        <f>INDEX('9月'!$A$1:$E$301,ROW()-$B$29+2,4)</f>
        <v>0</v>
      </c>
      <c r="D4255" s="64">
        <f>INDEX('9月'!$A$1:$E$301,ROW()-$B$29+2,5)</f>
        <v>0</v>
      </c>
      <c r="E4255" s="65">
        <f>DATE(設定・集計!$B$2,INT(A4255/100),A4255-INT(A4255/100)*100)</f>
        <v>43799</v>
      </c>
      <c r="F4255" t="str">
        <f t="shared" si="132"/>
        <v/>
      </c>
      <c r="G4255" t="str">
        <f t="shared" si="131"/>
        <v/>
      </c>
    </row>
    <row r="4256" spans="1:7">
      <c r="A4256" s="57">
        <f>INDEX('9月'!$A$1:$E$301,ROW()-$B$29+2,1)</f>
        <v>0</v>
      </c>
      <c r="B4256" s="55" t="str">
        <f>INDEX('9月'!$A$1:$E$301,ROW()-$B$29+2,2)&amp;IF(INDEX('9月'!$A$1:$E$301,ROW()-$B$29+2,3)="","","／"&amp;INDEX('9月'!$A$1:$E$301,ROW()-$B$29+2,3))</f>
        <v/>
      </c>
      <c r="C4256" s="57">
        <f>INDEX('9月'!$A$1:$E$301,ROW()-$B$29+2,4)</f>
        <v>0</v>
      </c>
      <c r="D4256" s="64">
        <f>INDEX('9月'!$A$1:$E$301,ROW()-$B$29+2,5)</f>
        <v>0</v>
      </c>
      <c r="E4256" s="65">
        <f>DATE(設定・集計!$B$2,INT(A4256/100),A4256-INT(A4256/100)*100)</f>
        <v>43799</v>
      </c>
      <c r="F4256" t="str">
        <f t="shared" si="132"/>
        <v/>
      </c>
      <c r="G4256" t="str">
        <f t="shared" si="131"/>
        <v/>
      </c>
    </row>
    <row r="4257" spans="1:7">
      <c r="A4257" s="57">
        <f>INDEX('9月'!$A$1:$E$301,ROW()-$B$29+2,1)</f>
        <v>0</v>
      </c>
      <c r="B4257" s="55" t="str">
        <f>INDEX('9月'!$A$1:$E$301,ROW()-$B$29+2,2)&amp;IF(INDEX('9月'!$A$1:$E$301,ROW()-$B$29+2,3)="","","／"&amp;INDEX('9月'!$A$1:$E$301,ROW()-$B$29+2,3))</f>
        <v/>
      </c>
      <c r="C4257" s="57">
        <f>INDEX('9月'!$A$1:$E$301,ROW()-$B$29+2,4)</f>
        <v>0</v>
      </c>
      <c r="D4257" s="64">
        <f>INDEX('9月'!$A$1:$E$301,ROW()-$B$29+2,5)</f>
        <v>0</v>
      </c>
      <c r="E4257" s="65">
        <f>DATE(設定・集計!$B$2,INT(A4257/100),A4257-INT(A4257/100)*100)</f>
        <v>43799</v>
      </c>
      <c r="F4257" t="str">
        <f t="shared" si="132"/>
        <v/>
      </c>
      <c r="G4257" t="str">
        <f t="shared" si="131"/>
        <v/>
      </c>
    </row>
    <row r="4258" spans="1:7">
      <c r="A4258" s="57">
        <f>INDEX('9月'!$A$1:$E$301,ROW()-$B$29+2,1)</f>
        <v>0</v>
      </c>
      <c r="B4258" s="55" t="str">
        <f>INDEX('9月'!$A$1:$E$301,ROW()-$B$29+2,2)&amp;IF(INDEX('9月'!$A$1:$E$301,ROW()-$B$29+2,3)="","","／"&amp;INDEX('9月'!$A$1:$E$301,ROW()-$B$29+2,3))</f>
        <v/>
      </c>
      <c r="C4258" s="57">
        <f>INDEX('9月'!$A$1:$E$301,ROW()-$B$29+2,4)</f>
        <v>0</v>
      </c>
      <c r="D4258" s="64">
        <f>INDEX('9月'!$A$1:$E$301,ROW()-$B$29+2,5)</f>
        <v>0</v>
      </c>
      <c r="E4258" s="65">
        <f>DATE(設定・集計!$B$2,INT(A4258/100),A4258-INT(A4258/100)*100)</f>
        <v>43799</v>
      </c>
      <c r="F4258" t="str">
        <f t="shared" si="132"/>
        <v/>
      </c>
      <c r="G4258" t="str">
        <f t="shared" si="131"/>
        <v/>
      </c>
    </row>
    <row r="4259" spans="1:7">
      <c r="A4259" s="57">
        <f>INDEX('9月'!$A$1:$E$301,ROW()-$B$29+2,1)</f>
        <v>0</v>
      </c>
      <c r="B4259" s="55" t="str">
        <f>INDEX('9月'!$A$1:$E$301,ROW()-$B$29+2,2)&amp;IF(INDEX('9月'!$A$1:$E$301,ROW()-$B$29+2,3)="","","／"&amp;INDEX('9月'!$A$1:$E$301,ROW()-$B$29+2,3))</f>
        <v/>
      </c>
      <c r="C4259" s="57">
        <f>INDEX('9月'!$A$1:$E$301,ROW()-$B$29+2,4)</f>
        <v>0</v>
      </c>
      <c r="D4259" s="64">
        <f>INDEX('9月'!$A$1:$E$301,ROW()-$B$29+2,5)</f>
        <v>0</v>
      </c>
      <c r="E4259" s="65">
        <f>DATE(設定・集計!$B$2,INT(A4259/100),A4259-INT(A4259/100)*100)</f>
        <v>43799</v>
      </c>
      <c r="F4259" t="str">
        <f t="shared" si="132"/>
        <v/>
      </c>
      <c r="G4259" t="str">
        <f t="shared" si="131"/>
        <v/>
      </c>
    </row>
    <row r="4260" spans="1:7">
      <c r="A4260" s="57">
        <f>INDEX('9月'!$A$1:$E$301,ROW()-$B$29+2,1)</f>
        <v>0</v>
      </c>
      <c r="B4260" s="55" t="str">
        <f>INDEX('9月'!$A$1:$E$301,ROW()-$B$29+2,2)&amp;IF(INDEX('9月'!$A$1:$E$301,ROW()-$B$29+2,3)="","","／"&amp;INDEX('9月'!$A$1:$E$301,ROW()-$B$29+2,3))</f>
        <v/>
      </c>
      <c r="C4260" s="57">
        <f>INDEX('9月'!$A$1:$E$301,ROW()-$B$29+2,4)</f>
        <v>0</v>
      </c>
      <c r="D4260" s="64">
        <f>INDEX('9月'!$A$1:$E$301,ROW()-$B$29+2,5)</f>
        <v>0</v>
      </c>
      <c r="E4260" s="65">
        <f>DATE(設定・集計!$B$2,INT(A4260/100),A4260-INT(A4260/100)*100)</f>
        <v>43799</v>
      </c>
      <c r="F4260" t="str">
        <f t="shared" si="132"/>
        <v/>
      </c>
      <c r="G4260" t="str">
        <f t="shared" si="131"/>
        <v/>
      </c>
    </row>
    <row r="4261" spans="1:7">
      <c r="A4261" s="57">
        <f>INDEX('9月'!$A$1:$E$301,ROW()-$B$29+2,1)</f>
        <v>0</v>
      </c>
      <c r="B4261" s="55" t="str">
        <f>INDEX('9月'!$A$1:$E$301,ROW()-$B$29+2,2)&amp;IF(INDEX('9月'!$A$1:$E$301,ROW()-$B$29+2,3)="","","／"&amp;INDEX('9月'!$A$1:$E$301,ROW()-$B$29+2,3))</f>
        <v/>
      </c>
      <c r="C4261" s="57">
        <f>INDEX('9月'!$A$1:$E$301,ROW()-$B$29+2,4)</f>
        <v>0</v>
      </c>
      <c r="D4261" s="64">
        <f>INDEX('9月'!$A$1:$E$301,ROW()-$B$29+2,5)</f>
        <v>0</v>
      </c>
      <c r="E4261" s="65">
        <f>DATE(設定・集計!$B$2,INT(A4261/100),A4261-INT(A4261/100)*100)</f>
        <v>43799</v>
      </c>
      <c r="F4261" t="str">
        <f t="shared" si="132"/>
        <v/>
      </c>
      <c r="G4261" t="str">
        <f t="shared" si="131"/>
        <v/>
      </c>
    </row>
    <row r="4262" spans="1:7">
      <c r="A4262" s="57">
        <f>INDEX('9月'!$A$1:$E$301,ROW()-$B$29+2,1)</f>
        <v>0</v>
      </c>
      <c r="B4262" s="55" t="str">
        <f>INDEX('9月'!$A$1:$E$301,ROW()-$B$29+2,2)&amp;IF(INDEX('9月'!$A$1:$E$301,ROW()-$B$29+2,3)="","","／"&amp;INDEX('9月'!$A$1:$E$301,ROW()-$B$29+2,3))</f>
        <v/>
      </c>
      <c r="C4262" s="57">
        <f>INDEX('9月'!$A$1:$E$301,ROW()-$B$29+2,4)</f>
        <v>0</v>
      </c>
      <c r="D4262" s="64">
        <f>INDEX('9月'!$A$1:$E$301,ROW()-$B$29+2,5)</f>
        <v>0</v>
      </c>
      <c r="E4262" s="65">
        <f>DATE(設定・集計!$B$2,INT(A4262/100),A4262-INT(A4262/100)*100)</f>
        <v>43799</v>
      </c>
      <c r="F4262" t="str">
        <f t="shared" si="132"/>
        <v/>
      </c>
      <c r="G4262" t="str">
        <f t="shared" si="131"/>
        <v/>
      </c>
    </row>
    <row r="4263" spans="1:7">
      <c r="A4263" s="57">
        <f>INDEX('9月'!$A$1:$E$301,ROW()-$B$29+2,1)</f>
        <v>0</v>
      </c>
      <c r="B4263" s="55" t="str">
        <f>INDEX('9月'!$A$1:$E$301,ROW()-$B$29+2,2)&amp;IF(INDEX('9月'!$A$1:$E$301,ROW()-$B$29+2,3)="","","／"&amp;INDEX('9月'!$A$1:$E$301,ROW()-$B$29+2,3))</f>
        <v/>
      </c>
      <c r="C4263" s="57">
        <f>INDEX('9月'!$A$1:$E$301,ROW()-$B$29+2,4)</f>
        <v>0</v>
      </c>
      <c r="D4263" s="64">
        <f>INDEX('9月'!$A$1:$E$301,ROW()-$B$29+2,5)</f>
        <v>0</v>
      </c>
      <c r="E4263" s="65">
        <f>DATE(設定・集計!$B$2,INT(A4263/100),A4263-INT(A4263/100)*100)</f>
        <v>43799</v>
      </c>
      <c r="F4263" t="str">
        <f t="shared" si="132"/>
        <v/>
      </c>
      <c r="G4263" t="str">
        <f t="shared" si="131"/>
        <v/>
      </c>
    </row>
    <row r="4264" spans="1:7">
      <c r="A4264" s="57">
        <f>INDEX('9月'!$A$1:$E$301,ROW()-$B$29+2,1)</f>
        <v>0</v>
      </c>
      <c r="B4264" s="55" t="str">
        <f>INDEX('9月'!$A$1:$E$301,ROW()-$B$29+2,2)&amp;IF(INDEX('9月'!$A$1:$E$301,ROW()-$B$29+2,3)="","","／"&amp;INDEX('9月'!$A$1:$E$301,ROW()-$B$29+2,3))</f>
        <v/>
      </c>
      <c r="C4264" s="57">
        <f>INDEX('9月'!$A$1:$E$301,ROW()-$B$29+2,4)</f>
        <v>0</v>
      </c>
      <c r="D4264" s="64">
        <f>INDEX('9月'!$A$1:$E$301,ROW()-$B$29+2,5)</f>
        <v>0</v>
      </c>
      <c r="E4264" s="65">
        <f>DATE(設定・集計!$B$2,INT(A4264/100),A4264-INT(A4264/100)*100)</f>
        <v>43799</v>
      </c>
      <c r="F4264" t="str">
        <f t="shared" si="132"/>
        <v/>
      </c>
      <c r="G4264" t="str">
        <f t="shared" si="131"/>
        <v/>
      </c>
    </row>
    <row r="4265" spans="1:7">
      <c r="A4265" s="57">
        <f>INDEX('9月'!$A$1:$E$301,ROW()-$B$29+2,1)</f>
        <v>0</v>
      </c>
      <c r="B4265" s="55" t="str">
        <f>INDEX('9月'!$A$1:$E$301,ROW()-$B$29+2,2)&amp;IF(INDEX('9月'!$A$1:$E$301,ROW()-$B$29+2,3)="","","／"&amp;INDEX('9月'!$A$1:$E$301,ROW()-$B$29+2,3))</f>
        <v/>
      </c>
      <c r="C4265" s="57">
        <f>INDEX('9月'!$A$1:$E$301,ROW()-$B$29+2,4)</f>
        <v>0</v>
      </c>
      <c r="D4265" s="64">
        <f>INDEX('9月'!$A$1:$E$301,ROW()-$B$29+2,5)</f>
        <v>0</v>
      </c>
      <c r="E4265" s="65">
        <f>DATE(設定・集計!$B$2,INT(A4265/100),A4265-INT(A4265/100)*100)</f>
        <v>43799</v>
      </c>
      <c r="F4265" t="str">
        <f t="shared" si="132"/>
        <v/>
      </c>
      <c r="G4265" t="str">
        <f t="shared" si="131"/>
        <v/>
      </c>
    </row>
    <row r="4266" spans="1:7">
      <c r="A4266" s="57">
        <f>INDEX('9月'!$A$1:$E$301,ROW()-$B$29+2,1)</f>
        <v>0</v>
      </c>
      <c r="B4266" s="55" t="str">
        <f>INDEX('9月'!$A$1:$E$301,ROW()-$B$29+2,2)&amp;IF(INDEX('9月'!$A$1:$E$301,ROW()-$B$29+2,3)="","","／"&amp;INDEX('9月'!$A$1:$E$301,ROW()-$B$29+2,3))</f>
        <v/>
      </c>
      <c r="C4266" s="57">
        <f>INDEX('9月'!$A$1:$E$301,ROW()-$B$29+2,4)</f>
        <v>0</v>
      </c>
      <c r="D4266" s="64">
        <f>INDEX('9月'!$A$1:$E$301,ROW()-$B$29+2,5)</f>
        <v>0</v>
      </c>
      <c r="E4266" s="65">
        <f>DATE(設定・集計!$B$2,INT(A4266/100),A4266-INT(A4266/100)*100)</f>
        <v>43799</v>
      </c>
      <c r="F4266" t="str">
        <f t="shared" si="132"/>
        <v/>
      </c>
      <c r="G4266" t="str">
        <f t="shared" si="131"/>
        <v/>
      </c>
    </row>
    <row r="4267" spans="1:7">
      <c r="A4267" s="57">
        <f>INDEX('9月'!$A$1:$E$301,ROW()-$B$29+2,1)</f>
        <v>0</v>
      </c>
      <c r="B4267" s="55" t="str">
        <f>INDEX('9月'!$A$1:$E$301,ROW()-$B$29+2,2)&amp;IF(INDEX('9月'!$A$1:$E$301,ROW()-$B$29+2,3)="","","／"&amp;INDEX('9月'!$A$1:$E$301,ROW()-$B$29+2,3))</f>
        <v/>
      </c>
      <c r="C4267" s="57">
        <f>INDEX('9月'!$A$1:$E$301,ROW()-$B$29+2,4)</f>
        <v>0</v>
      </c>
      <c r="D4267" s="64">
        <f>INDEX('9月'!$A$1:$E$301,ROW()-$B$29+2,5)</f>
        <v>0</v>
      </c>
      <c r="E4267" s="65">
        <f>DATE(設定・集計!$B$2,INT(A4267/100),A4267-INT(A4267/100)*100)</f>
        <v>43799</v>
      </c>
      <c r="F4267" t="str">
        <f t="shared" si="132"/>
        <v/>
      </c>
      <c r="G4267" t="str">
        <f t="shared" si="131"/>
        <v/>
      </c>
    </row>
    <row r="4268" spans="1:7">
      <c r="A4268" s="57">
        <f>INDEX('9月'!$A$1:$E$301,ROW()-$B$29+2,1)</f>
        <v>0</v>
      </c>
      <c r="B4268" s="55" t="str">
        <f>INDEX('9月'!$A$1:$E$301,ROW()-$B$29+2,2)&amp;IF(INDEX('9月'!$A$1:$E$301,ROW()-$B$29+2,3)="","","／"&amp;INDEX('9月'!$A$1:$E$301,ROW()-$B$29+2,3))</f>
        <v/>
      </c>
      <c r="C4268" s="57">
        <f>INDEX('9月'!$A$1:$E$301,ROW()-$B$29+2,4)</f>
        <v>0</v>
      </c>
      <c r="D4268" s="64">
        <f>INDEX('9月'!$A$1:$E$301,ROW()-$B$29+2,5)</f>
        <v>0</v>
      </c>
      <c r="E4268" s="65">
        <f>DATE(設定・集計!$B$2,INT(A4268/100),A4268-INT(A4268/100)*100)</f>
        <v>43799</v>
      </c>
      <c r="F4268" t="str">
        <f t="shared" si="132"/>
        <v/>
      </c>
      <c r="G4268" t="str">
        <f t="shared" si="131"/>
        <v/>
      </c>
    </row>
    <row r="4269" spans="1:7">
      <c r="A4269" s="57">
        <f>INDEX('9月'!$A$1:$E$301,ROW()-$B$29+2,1)</f>
        <v>0</v>
      </c>
      <c r="B4269" s="55" t="str">
        <f>INDEX('9月'!$A$1:$E$301,ROW()-$B$29+2,2)&amp;IF(INDEX('9月'!$A$1:$E$301,ROW()-$B$29+2,3)="","","／"&amp;INDEX('9月'!$A$1:$E$301,ROW()-$B$29+2,3))</f>
        <v/>
      </c>
      <c r="C4269" s="57">
        <f>INDEX('9月'!$A$1:$E$301,ROW()-$B$29+2,4)</f>
        <v>0</v>
      </c>
      <c r="D4269" s="64">
        <f>INDEX('9月'!$A$1:$E$301,ROW()-$B$29+2,5)</f>
        <v>0</v>
      </c>
      <c r="E4269" s="65">
        <f>DATE(設定・集計!$B$2,INT(A4269/100),A4269-INT(A4269/100)*100)</f>
        <v>43799</v>
      </c>
      <c r="F4269" t="str">
        <f t="shared" si="132"/>
        <v/>
      </c>
      <c r="G4269" t="str">
        <f t="shared" si="131"/>
        <v/>
      </c>
    </row>
    <row r="4270" spans="1:7">
      <c r="A4270" s="57">
        <f>INDEX('9月'!$A$1:$E$301,ROW()-$B$29+2,1)</f>
        <v>0</v>
      </c>
      <c r="B4270" s="55" t="str">
        <f>INDEX('9月'!$A$1:$E$301,ROW()-$B$29+2,2)&amp;IF(INDEX('9月'!$A$1:$E$301,ROW()-$B$29+2,3)="","","／"&amp;INDEX('9月'!$A$1:$E$301,ROW()-$B$29+2,3))</f>
        <v/>
      </c>
      <c r="C4270" s="57">
        <f>INDEX('9月'!$A$1:$E$301,ROW()-$B$29+2,4)</f>
        <v>0</v>
      </c>
      <c r="D4270" s="64">
        <f>INDEX('9月'!$A$1:$E$301,ROW()-$B$29+2,5)</f>
        <v>0</v>
      </c>
      <c r="E4270" s="65">
        <f>DATE(設定・集計!$B$2,INT(A4270/100),A4270-INT(A4270/100)*100)</f>
        <v>43799</v>
      </c>
      <c r="F4270" t="str">
        <f t="shared" si="132"/>
        <v/>
      </c>
      <c r="G4270" t="str">
        <f t="shared" si="131"/>
        <v/>
      </c>
    </row>
    <row r="4271" spans="1:7">
      <c r="A4271" s="57">
        <f>INDEX('9月'!$A$1:$E$301,ROW()-$B$29+2,1)</f>
        <v>0</v>
      </c>
      <c r="B4271" s="55" t="str">
        <f>INDEX('9月'!$A$1:$E$301,ROW()-$B$29+2,2)&amp;IF(INDEX('9月'!$A$1:$E$301,ROW()-$B$29+2,3)="","","／"&amp;INDEX('9月'!$A$1:$E$301,ROW()-$B$29+2,3))</f>
        <v/>
      </c>
      <c r="C4271" s="57">
        <f>INDEX('9月'!$A$1:$E$301,ROW()-$B$29+2,4)</f>
        <v>0</v>
      </c>
      <c r="D4271" s="64">
        <f>INDEX('9月'!$A$1:$E$301,ROW()-$B$29+2,5)</f>
        <v>0</v>
      </c>
      <c r="E4271" s="65">
        <f>DATE(設定・集計!$B$2,INT(A4271/100),A4271-INT(A4271/100)*100)</f>
        <v>43799</v>
      </c>
      <c r="F4271" t="str">
        <f t="shared" si="132"/>
        <v/>
      </c>
      <c r="G4271" t="str">
        <f t="shared" ref="G4271:G4334" si="133">IF(F4271="","",RANK(F4271,$F$46:$F$6000,1))</f>
        <v/>
      </c>
    </row>
    <row r="4272" spans="1:7">
      <c r="A4272" s="57">
        <f>INDEX('9月'!$A$1:$E$301,ROW()-$B$29+2,1)</f>
        <v>0</v>
      </c>
      <c r="B4272" s="55" t="str">
        <f>INDEX('9月'!$A$1:$E$301,ROW()-$B$29+2,2)&amp;IF(INDEX('9月'!$A$1:$E$301,ROW()-$B$29+2,3)="","","／"&amp;INDEX('9月'!$A$1:$E$301,ROW()-$B$29+2,3))</f>
        <v/>
      </c>
      <c r="C4272" s="57">
        <f>INDEX('9月'!$A$1:$E$301,ROW()-$B$29+2,4)</f>
        <v>0</v>
      </c>
      <c r="D4272" s="64">
        <f>INDEX('9月'!$A$1:$E$301,ROW()-$B$29+2,5)</f>
        <v>0</v>
      </c>
      <c r="E4272" s="65">
        <f>DATE(設定・集計!$B$2,INT(A4272/100),A4272-INT(A4272/100)*100)</f>
        <v>43799</v>
      </c>
      <c r="F4272" t="str">
        <f t="shared" si="132"/>
        <v/>
      </c>
      <c r="G4272" t="str">
        <f t="shared" si="133"/>
        <v/>
      </c>
    </row>
    <row r="4273" spans="1:7">
      <c r="A4273" s="57">
        <f>INDEX('9月'!$A$1:$E$301,ROW()-$B$29+2,1)</f>
        <v>0</v>
      </c>
      <c r="B4273" s="55" t="str">
        <f>INDEX('9月'!$A$1:$E$301,ROW()-$B$29+2,2)&amp;IF(INDEX('9月'!$A$1:$E$301,ROW()-$B$29+2,3)="","","／"&amp;INDEX('9月'!$A$1:$E$301,ROW()-$B$29+2,3))</f>
        <v/>
      </c>
      <c r="C4273" s="57">
        <f>INDEX('9月'!$A$1:$E$301,ROW()-$B$29+2,4)</f>
        <v>0</v>
      </c>
      <c r="D4273" s="64">
        <f>INDEX('9月'!$A$1:$E$301,ROW()-$B$29+2,5)</f>
        <v>0</v>
      </c>
      <c r="E4273" s="65">
        <f>DATE(設定・集計!$B$2,INT(A4273/100),A4273-INT(A4273/100)*100)</f>
        <v>43799</v>
      </c>
      <c r="F4273" t="str">
        <f t="shared" si="132"/>
        <v/>
      </c>
      <c r="G4273" t="str">
        <f t="shared" si="133"/>
        <v/>
      </c>
    </row>
    <row r="4274" spans="1:7">
      <c r="A4274" s="57">
        <f>INDEX('9月'!$A$1:$E$301,ROW()-$B$29+2,1)</f>
        <v>0</v>
      </c>
      <c r="B4274" s="55" t="str">
        <f>INDEX('9月'!$A$1:$E$301,ROW()-$B$29+2,2)&amp;IF(INDEX('9月'!$A$1:$E$301,ROW()-$B$29+2,3)="","","／"&amp;INDEX('9月'!$A$1:$E$301,ROW()-$B$29+2,3))</f>
        <v/>
      </c>
      <c r="C4274" s="57">
        <f>INDEX('9月'!$A$1:$E$301,ROW()-$B$29+2,4)</f>
        <v>0</v>
      </c>
      <c r="D4274" s="64">
        <f>INDEX('9月'!$A$1:$E$301,ROW()-$B$29+2,5)</f>
        <v>0</v>
      </c>
      <c r="E4274" s="65">
        <f>DATE(設定・集計!$B$2,INT(A4274/100),A4274-INT(A4274/100)*100)</f>
        <v>43799</v>
      </c>
      <c r="F4274" t="str">
        <f t="shared" si="132"/>
        <v/>
      </c>
      <c r="G4274" t="str">
        <f t="shared" si="133"/>
        <v/>
      </c>
    </row>
    <row r="4275" spans="1:7">
      <c r="A4275" s="57">
        <f>INDEX('9月'!$A$1:$E$301,ROW()-$B$29+2,1)</f>
        <v>0</v>
      </c>
      <c r="B4275" s="55" t="str">
        <f>INDEX('9月'!$A$1:$E$301,ROW()-$B$29+2,2)&amp;IF(INDEX('9月'!$A$1:$E$301,ROW()-$B$29+2,3)="","","／"&amp;INDEX('9月'!$A$1:$E$301,ROW()-$B$29+2,3))</f>
        <v/>
      </c>
      <c r="C4275" s="57">
        <f>INDEX('9月'!$A$1:$E$301,ROW()-$B$29+2,4)</f>
        <v>0</v>
      </c>
      <c r="D4275" s="64">
        <f>INDEX('9月'!$A$1:$E$301,ROW()-$B$29+2,5)</f>
        <v>0</v>
      </c>
      <c r="E4275" s="65">
        <f>DATE(設定・集計!$B$2,INT(A4275/100),A4275-INT(A4275/100)*100)</f>
        <v>43799</v>
      </c>
      <c r="F4275" t="str">
        <f t="shared" si="132"/>
        <v/>
      </c>
      <c r="G4275" t="str">
        <f t="shared" si="133"/>
        <v/>
      </c>
    </row>
    <row r="4276" spans="1:7">
      <c r="A4276" s="57">
        <f>INDEX('9月'!$A$1:$E$301,ROW()-$B$29+2,1)</f>
        <v>0</v>
      </c>
      <c r="B4276" s="55" t="str">
        <f>INDEX('9月'!$A$1:$E$301,ROW()-$B$29+2,2)&amp;IF(INDEX('9月'!$A$1:$E$301,ROW()-$B$29+2,3)="","","／"&amp;INDEX('9月'!$A$1:$E$301,ROW()-$B$29+2,3))</f>
        <v/>
      </c>
      <c r="C4276" s="57">
        <f>INDEX('9月'!$A$1:$E$301,ROW()-$B$29+2,4)</f>
        <v>0</v>
      </c>
      <c r="D4276" s="64">
        <f>INDEX('9月'!$A$1:$E$301,ROW()-$B$29+2,5)</f>
        <v>0</v>
      </c>
      <c r="E4276" s="65">
        <f>DATE(設定・集計!$B$2,INT(A4276/100),A4276-INT(A4276/100)*100)</f>
        <v>43799</v>
      </c>
      <c r="F4276" t="str">
        <f t="shared" si="132"/>
        <v/>
      </c>
      <c r="G4276" t="str">
        <f t="shared" si="133"/>
        <v/>
      </c>
    </row>
    <row r="4277" spans="1:7">
      <c r="A4277" s="57">
        <f>INDEX('9月'!$A$1:$E$301,ROW()-$B$29+2,1)</f>
        <v>0</v>
      </c>
      <c r="B4277" s="55" t="str">
        <f>INDEX('9月'!$A$1:$E$301,ROW()-$B$29+2,2)&amp;IF(INDEX('9月'!$A$1:$E$301,ROW()-$B$29+2,3)="","","／"&amp;INDEX('9月'!$A$1:$E$301,ROW()-$B$29+2,3))</f>
        <v/>
      </c>
      <c r="C4277" s="57">
        <f>INDEX('9月'!$A$1:$E$301,ROW()-$B$29+2,4)</f>
        <v>0</v>
      </c>
      <c r="D4277" s="64">
        <f>INDEX('9月'!$A$1:$E$301,ROW()-$B$29+2,5)</f>
        <v>0</v>
      </c>
      <c r="E4277" s="65">
        <f>DATE(設定・集計!$B$2,INT(A4277/100),A4277-INT(A4277/100)*100)</f>
        <v>43799</v>
      </c>
      <c r="F4277" t="str">
        <f t="shared" si="132"/>
        <v/>
      </c>
      <c r="G4277" t="str">
        <f t="shared" si="133"/>
        <v/>
      </c>
    </row>
    <row r="4278" spans="1:7">
      <c r="A4278" s="57">
        <f>INDEX('9月'!$A$1:$E$301,ROW()-$B$29+2,1)</f>
        <v>0</v>
      </c>
      <c r="B4278" s="55" t="str">
        <f>INDEX('9月'!$A$1:$E$301,ROW()-$B$29+2,2)&amp;IF(INDEX('9月'!$A$1:$E$301,ROW()-$B$29+2,3)="","","／"&amp;INDEX('9月'!$A$1:$E$301,ROW()-$B$29+2,3))</f>
        <v/>
      </c>
      <c r="C4278" s="57">
        <f>INDEX('9月'!$A$1:$E$301,ROW()-$B$29+2,4)</f>
        <v>0</v>
      </c>
      <c r="D4278" s="64">
        <f>INDEX('9月'!$A$1:$E$301,ROW()-$B$29+2,5)</f>
        <v>0</v>
      </c>
      <c r="E4278" s="65">
        <f>DATE(設定・集計!$B$2,INT(A4278/100),A4278-INT(A4278/100)*100)</f>
        <v>43799</v>
      </c>
      <c r="F4278" t="str">
        <f t="shared" si="132"/>
        <v/>
      </c>
      <c r="G4278" t="str">
        <f t="shared" si="133"/>
        <v/>
      </c>
    </row>
    <row r="4279" spans="1:7">
      <c r="A4279" s="57">
        <f>INDEX('9月'!$A$1:$E$301,ROW()-$B$29+2,1)</f>
        <v>0</v>
      </c>
      <c r="B4279" s="55" t="str">
        <f>INDEX('9月'!$A$1:$E$301,ROW()-$B$29+2,2)&amp;IF(INDEX('9月'!$A$1:$E$301,ROW()-$B$29+2,3)="","","／"&amp;INDEX('9月'!$A$1:$E$301,ROW()-$B$29+2,3))</f>
        <v/>
      </c>
      <c r="C4279" s="57">
        <f>INDEX('9月'!$A$1:$E$301,ROW()-$B$29+2,4)</f>
        <v>0</v>
      </c>
      <c r="D4279" s="64">
        <f>INDEX('9月'!$A$1:$E$301,ROW()-$B$29+2,5)</f>
        <v>0</v>
      </c>
      <c r="E4279" s="65">
        <f>DATE(設定・集計!$B$2,INT(A4279/100),A4279-INT(A4279/100)*100)</f>
        <v>43799</v>
      </c>
      <c r="F4279" t="str">
        <f t="shared" si="132"/>
        <v/>
      </c>
      <c r="G4279" t="str">
        <f t="shared" si="133"/>
        <v/>
      </c>
    </row>
    <row r="4280" spans="1:7">
      <c r="A4280" s="57">
        <f>INDEX('9月'!$A$1:$E$301,ROW()-$B$29+2,1)</f>
        <v>0</v>
      </c>
      <c r="B4280" s="55" t="str">
        <f>INDEX('9月'!$A$1:$E$301,ROW()-$B$29+2,2)&amp;IF(INDEX('9月'!$A$1:$E$301,ROW()-$B$29+2,3)="","","／"&amp;INDEX('9月'!$A$1:$E$301,ROW()-$B$29+2,3))</f>
        <v/>
      </c>
      <c r="C4280" s="57">
        <f>INDEX('9月'!$A$1:$E$301,ROW()-$B$29+2,4)</f>
        <v>0</v>
      </c>
      <c r="D4280" s="64">
        <f>INDEX('9月'!$A$1:$E$301,ROW()-$B$29+2,5)</f>
        <v>0</v>
      </c>
      <c r="E4280" s="65">
        <f>DATE(設定・集計!$B$2,INT(A4280/100),A4280-INT(A4280/100)*100)</f>
        <v>43799</v>
      </c>
      <c r="F4280" t="str">
        <f t="shared" si="132"/>
        <v/>
      </c>
      <c r="G4280" t="str">
        <f t="shared" si="133"/>
        <v/>
      </c>
    </row>
    <row r="4281" spans="1:7">
      <c r="A4281" s="57">
        <f>INDEX('9月'!$A$1:$E$301,ROW()-$B$29+2,1)</f>
        <v>0</v>
      </c>
      <c r="B4281" s="55" t="str">
        <f>INDEX('9月'!$A$1:$E$301,ROW()-$B$29+2,2)&amp;IF(INDEX('9月'!$A$1:$E$301,ROW()-$B$29+2,3)="","","／"&amp;INDEX('9月'!$A$1:$E$301,ROW()-$B$29+2,3))</f>
        <v/>
      </c>
      <c r="C4281" s="57">
        <f>INDEX('9月'!$A$1:$E$301,ROW()-$B$29+2,4)</f>
        <v>0</v>
      </c>
      <c r="D4281" s="64">
        <f>INDEX('9月'!$A$1:$E$301,ROW()-$B$29+2,5)</f>
        <v>0</v>
      </c>
      <c r="E4281" s="65">
        <f>DATE(設定・集計!$B$2,INT(A4281/100),A4281-INT(A4281/100)*100)</f>
        <v>43799</v>
      </c>
      <c r="F4281" t="str">
        <f t="shared" si="132"/>
        <v/>
      </c>
      <c r="G4281" t="str">
        <f t="shared" si="133"/>
        <v/>
      </c>
    </row>
    <row r="4282" spans="1:7">
      <c r="A4282" s="57">
        <f>INDEX('9月'!$A$1:$E$301,ROW()-$B$29+2,1)</f>
        <v>0</v>
      </c>
      <c r="B4282" s="55" t="str">
        <f>INDEX('9月'!$A$1:$E$301,ROW()-$B$29+2,2)&amp;IF(INDEX('9月'!$A$1:$E$301,ROW()-$B$29+2,3)="","","／"&amp;INDEX('9月'!$A$1:$E$301,ROW()-$B$29+2,3))</f>
        <v/>
      </c>
      <c r="C4282" s="57">
        <f>INDEX('9月'!$A$1:$E$301,ROW()-$B$29+2,4)</f>
        <v>0</v>
      </c>
      <c r="D4282" s="64">
        <f>INDEX('9月'!$A$1:$E$301,ROW()-$B$29+2,5)</f>
        <v>0</v>
      </c>
      <c r="E4282" s="65">
        <f>DATE(設定・集計!$B$2,INT(A4282/100),A4282-INT(A4282/100)*100)</f>
        <v>43799</v>
      </c>
      <c r="F4282" t="str">
        <f t="shared" si="132"/>
        <v/>
      </c>
      <c r="G4282" t="str">
        <f t="shared" si="133"/>
        <v/>
      </c>
    </row>
    <row r="4283" spans="1:7">
      <c r="A4283" s="57">
        <f>INDEX('9月'!$A$1:$E$301,ROW()-$B$29+2,1)</f>
        <v>0</v>
      </c>
      <c r="B4283" s="55" t="str">
        <f>INDEX('9月'!$A$1:$E$301,ROW()-$B$29+2,2)&amp;IF(INDEX('9月'!$A$1:$E$301,ROW()-$B$29+2,3)="","","／"&amp;INDEX('9月'!$A$1:$E$301,ROW()-$B$29+2,3))</f>
        <v/>
      </c>
      <c r="C4283" s="57">
        <f>INDEX('9月'!$A$1:$E$301,ROW()-$B$29+2,4)</f>
        <v>0</v>
      </c>
      <c r="D4283" s="64">
        <f>INDEX('9月'!$A$1:$E$301,ROW()-$B$29+2,5)</f>
        <v>0</v>
      </c>
      <c r="E4283" s="65">
        <f>DATE(設定・集計!$B$2,INT(A4283/100),A4283-INT(A4283/100)*100)</f>
        <v>43799</v>
      </c>
      <c r="F4283" t="str">
        <f t="shared" ref="F4283:F4346" si="134">IF(A4283=0,"",A4283*10000+ROW())</f>
        <v/>
      </c>
      <c r="G4283" t="str">
        <f t="shared" si="133"/>
        <v/>
      </c>
    </row>
    <row r="4284" spans="1:7">
      <c r="A4284" s="57">
        <f>INDEX('9月'!$A$1:$E$301,ROW()-$B$29+2,1)</f>
        <v>0</v>
      </c>
      <c r="B4284" s="55" t="str">
        <f>INDEX('9月'!$A$1:$E$301,ROW()-$B$29+2,2)&amp;IF(INDEX('9月'!$A$1:$E$301,ROW()-$B$29+2,3)="","","／"&amp;INDEX('9月'!$A$1:$E$301,ROW()-$B$29+2,3))</f>
        <v/>
      </c>
      <c r="C4284" s="57">
        <f>INDEX('9月'!$A$1:$E$301,ROW()-$B$29+2,4)</f>
        <v>0</v>
      </c>
      <c r="D4284" s="64">
        <f>INDEX('9月'!$A$1:$E$301,ROW()-$B$29+2,5)</f>
        <v>0</v>
      </c>
      <c r="E4284" s="65">
        <f>DATE(設定・集計!$B$2,INT(A4284/100),A4284-INT(A4284/100)*100)</f>
        <v>43799</v>
      </c>
      <c r="F4284" t="str">
        <f t="shared" si="134"/>
        <v/>
      </c>
      <c r="G4284" t="str">
        <f t="shared" si="133"/>
        <v/>
      </c>
    </row>
    <row r="4285" spans="1:7">
      <c r="A4285" s="57">
        <f>INDEX('9月'!$A$1:$E$301,ROW()-$B$29+2,1)</f>
        <v>0</v>
      </c>
      <c r="B4285" s="55" t="str">
        <f>INDEX('9月'!$A$1:$E$301,ROW()-$B$29+2,2)&amp;IF(INDEX('9月'!$A$1:$E$301,ROW()-$B$29+2,3)="","","／"&amp;INDEX('9月'!$A$1:$E$301,ROW()-$B$29+2,3))</f>
        <v/>
      </c>
      <c r="C4285" s="57">
        <f>INDEX('9月'!$A$1:$E$301,ROW()-$B$29+2,4)</f>
        <v>0</v>
      </c>
      <c r="D4285" s="64">
        <f>INDEX('9月'!$A$1:$E$301,ROW()-$B$29+2,5)</f>
        <v>0</v>
      </c>
      <c r="E4285" s="65">
        <f>DATE(設定・集計!$B$2,INT(A4285/100),A4285-INT(A4285/100)*100)</f>
        <v>43799</v>
      </c>
      <c r="F4285" t="str">
        <f t="shared" si="134"/>
        <v/>
      </c>
      <c r="G4285" t="str">
        <f t="shared" si="133"/>
        <v/>
      </c>
    </row>
    <row r="4286" spans="1:7">
      <c r="A4286" s="57">
        <f>INDEX('9月'!$A$1:$E$301,ROW()-$B$29+2,1)</f>
        <v>0</v>
      </c>
      <c r="B4286" s="55" t="str">
        <f>INDEX('9月'!$A$1:$E$301,ROW()-$B$29+2,2)&amp;IF(INDEX('9月'!$A$1:$E$301,ROW()-$B$29+2,3)="","","／"&amp;INDEX('9月'!$A$1:$E$301,ROW()-$B$29+2,3))</f>
        <v/>
      </c>
      <c r="C4286" s="57">
        <f>INDEX('9月'!$A$1:$E$301,ROW()-$B$29+2,4)</f>
        <v>0</v>
      </c>
      <c r="D4286" s="64">
        <f>INDEX('9月'!$A$1:$E$301,ROW()-$B$29+2,5)</f>
        <v>0</v>
      </c>
      <c r="E4286" s="65">
        <f>DATE(設定・集計!$B$2,INT(A4286/100),A4286-INT(A4286/100)*100)</f>
        <v>43799</v>
      </c>
      <c r="F4286" t="str">
        <f t="shared" si="134"/>
        <v/>
      </c>
      <c r="G4286" t="str">
        <f t="shared" si="133"/>
        <v/>
      </c>
    </row>
    <row r="4287" spans="1:7">
      <c r="A4287" s="57">
        <f>INDEX('9月'!$A$1:$E$301,ROW()-$B$29+2,1)</f>
        <v>0</v>
      </c>
      <c r="B4287" s="55" t="str">
        <f>INDEX('9月'!$A$1:$E$301,ROW()-$B$29+2,2)&amp;IF(INDEX('9月'!$A$1:$E$301,ROW()-$B$29+2,3)="","","／"&amp;INDEX('9月'!$A$1:$E$301,ROW()-$B$29+2,3))</f>
        <v/>
      </c>
      <c r="C4287" s="57">
        <f>INDEX('9月'!$A$1:$E$301,ROW()-$B$29+2,4)</f>
        <v>0</v>
      </c>
      <c r="D4287" s="64">
        <f>INDEX('9月'!$A$1:$E$301,ROW()-$B$29+2,5)</f>
        <v>0</v>
      </c>
      <c r="E4287" s="65">
        <f>DATE(設定・集計!$B$2,INT(A4287/100),A4287-INT(A4287/100)*100)</f>
        <v>43799</v>
      </c>
      <c r="F4287" t="str">
        <f t="shared" si="134"/>
        <v/>
      </c>
      <c r="G4287" t="str">
        <f t="shared" si="133"/>
        <v/>
      </c>
    </row>
    <row r="4288" spans="1:7">
      <c r="A4288" s="57">
        <f>INDEX('9月'!$A$1:$E$301,ROW()-$B$29+2,1)</f>
        <v>0</v>
      </c>
      <c r="B4288" s="55" t="str">
        <f>INDEX('9月'!$A$1:$E$301,ROW()-$B$29+2,2)&amp;IF(INDEX('9月'!$A$1:$E$301,ROW()-$B$29+2,3)="","","／"&amp;INDEX('9月'!$A$1:$E$301,ROW()-$B$29+2,3))</f>
        <v/>
      </c>
      <c r="C4288" s="57">
        <f>INDEX('9月'!$A$1:$E$301,ROW()-$B$29+2,4)</f>
        <v>0</v>
      </c>
      <c r="D4288" s="64">
        <f>INDEX('9月'!$A$1:$E$301,ROW()-$B$29+2,5)</f>
        <v>0</v>
      </c>
      <c r="E4288" s="65">
        <f>DATE(設定・集計!$B$2,INT(A4288/100),A4288-INT(A4288/100)*100)</f>
        <v>43799</v>
      </c>
      <c r="F4288" t="str">
        <f t="shared" si="134"/>
        <v/>
      </c>
      <c r="G4288" t="str">
        <f t="shared" si="133"/>
        <v/>
      </c>
    </row>
    <row r="4289" spans="1:7">
      <c r="A4289" s="57">
        <f>INDEX('9月'!$A$1:$E$301,ROW()-$B$29+2,1)</f>
        <v>0</v>
      </c>
      <c r="B4289" s="55" t="str">
        <f>INDEX('9月'!$A$1:$E$301,ROW()-$B$29+2,2)&amp;IF(INDEX('9月'!$A$1:$E$301,ROW()-$B$29+2,3)="","","／"&amp;INDEX('9月'!$A$1:$E$301,ROW()-$B$29+2,3))</f>
        <v/>
      </c>
      <c r="C4289" s="57">
        <f>INDEX('9月'!$A$1:$E$301,ROW()-$B$29+2,4)</f>
        <v>0</v>
      </c>
      <c r="D4289" s="64">
        <f>INDEX('9月'!$A$1:$E$301,ROW()-$B$29+2,5)</f>
        <v>0</v>
      </c>
      <c r="E4289" s="65">
        <f>DATE(設定・集計!$B$2,INT(A4289/100),A4289-INT(A4289/100)*100)</f>
        <v>43799</v>
      </c>
      <c r="F4289" t="str">
        <f t="shared" si="134"/>
        <v/>
      </c>
      <c r="G4289" t="str">
        <f t="shared" si="133"/>
        <v/>
      </c>
    </row>
    <row r="4290" spans="1:7">
      <c r="A4290" s="57">
        <f>INDEX('9月'!$A$1:$E$301,ROW()-$B$29+2,1)</f>
        <v>0</v>
      </c>
      <c r="B4290" s="55" t="str">
        <f>INDEX('9月'!$A$1:$E$301,ROW()-$B$29+2,2)&amp;IF(INDEX('9月'!$A$1:$E$301,ROW()-$B$29+2,3)="","","／"&amp;INDEX('9月'!$A$1:$E$301,ROW()-$B$29+2,3))</f>
        <v/>
      </c>
      <c r="C4290" s="57">
        <f>INDEX('9月'!$A$1:$E$301,ROW()-$B$29+2,4)</f>
        <v>0</v>
      </c>
      <c r="D4290" s="64">
        <f>INDEX('9月'!$A$1:$E$301,ROW()-$B$29+2,5)</f>
        <v>0</v>
      </c>
      <c r="E4290" s="65">
        <f>DATE(設定・集計!$B$2,INT(A4290/100),A4290-INT(A4290/100)*100)</f>
        <v>43799</v>
      </c>
      <c r="F4290" t="str">
        <f t="shared" si="134"/>
        <v/>
      </c>
      <c r="G4290" t="str">
        <f t="shared" si="133"/>
        <v/>
      </c>
    </row>
    <row r="4291" spans="1:7">
      <c r="A4291" s="57">
        <f>INDEX('9月'!$A$1:$E$301,ROW()-$B$29+2,1)</f>
        <v>0</v>
      </c>
      <c r="B4291" s="55" t="str">
        <f>INDEX('9月'!$A$1:$E$301,ROW()-$B$29+2,2)&amp;IF(INDEX('9月'!$A$1:$E$301,ROW()-$B$29+2,3)="","","／"&amp;INDEX('9月'!$A$1:$E$301,ROW()-$B$29+2,3))</f>
        <v/>
      </c>
      <c r="C4291" s="57">
        <f>INDEX('9月'!$A$1:$E$301,ROW()-$B$29+2,4)</f>
        <v>0</v>
      </c>
      <c r="D4291" s="64">
        <f>INDEX('9月'!$A$1:$E$301,ROW()-$B$29+2,5)</f>
        <v>0</v>
      </c>
      <c r="E4291" s="65">
        <f>DATE(設定・集計!$B$2,INT(A4291/100),A4291-INT(A4291/100)*100)</f>
        <v>43799</v>
      </c>
      <c r="F4291" t="str">
        <f t="shared" si="134"/>
        <v/>
      </c>
      <c r="G4291" t="str">
        <f t="shared" si="133"/>
        <v/>
      </c>
    </row>
    <row r="4292" spans="1:7">
      <c r="A4292" s="57">
        <f>INDEX('9月'!$A$1:$E$301,ROW()-$B$29+2,1)</f>
        <v>0</v>
      </c>
      <c r="B4292" s="55" t="str">
        <f>INDEX('9月'!$A$1:$E$301,ROW()-$B$29+2,2)&amp;IF(INDEX('9月'!$A$1:$E$301,ROW()-$B$29+2,3)="","","／"&amp;INDEX('9月'!$A$1:$E$301,ROW()-$B$29+2,3))</f>
        <v/>
      </c>
      <c r="C4292" s="57">
        <f>INDEX('9月'!$A$1:$E$301,ROW()-$B$29+2,4)</f>
        <v>0</v>
      </c>
      <c r="D4292" s="64">
        <f>INDEX('9月'!$A$1:$E$301,ROW()-$B$29+2,5)</f>
        <v>0</v>
      </c>
      <c r="E4292" s="65">
        <f>DATE(設定・集計!$B$2,INT(A4292/100),A4292-INT(A4292/100)*100)</f>
        <v>43799</v>
      </c>
      <c r="F4292" t="str">
        <f t="shared" si="134"/>
        <v/>
      </c>
      <c r="G4292" t="str">
        <f t="shared" si="133"/>
        <v/>
      </c>
    </row>
    <row r="4293" spans="1:7">
      <c r="A4293" s="57">
        <f>INDEX('9月'!$A$1:$E$301,ROW()-$B$29+2,1)</f>
        <v>0</v>
      </c>
      <c r="B4293" s="55" t="str">
        <f>INDEX('9月'!$A$1:$E$301,ROW()-$B$29+2,2)&amp;IF(INDEX('9月'!$A$1:$E$301,ROW()-$B$29+2,3)="","","／"&amp;INDEX('9月'!$A$1:$E$301,ROW()-$B$29+2,3))</f>
        <v/>
      </c>
      <c r="C4293" s="57">
        <f>INDEX('9月'!$A$1:$E$301,ROW()-$B$29+2,4)</f>
        <v>0</v>
      </c>
      <c r="D4293" s="64">
        <f>INDEX('9月'!$A$1:$E$301,ROW()-$B$29+2,5)</f>
        <v>0</v>
      </c>
      <c r="E4293" s="65">
        <f>DATE(設定・集計!$B$2,INT(A4293/100),A4293-INT(A4293/100)*100)</f>
        <v>43799</v>
      </c>
      <c r="F4293" t="str">
        <f t="shared" si="134"/>
        <v/>
      </c>
      <c r="G4293" t="str">
        <f t="shared" si="133"/>
        <v/>
      </c>
    </row>
    <row r="4294" spans="1:7">
      <c r="A4294" s="57">
        <f>INDEX('9月'!$A$1:$E$301,ROW()-$B$29+2,1)</f>
        <v>0</v>
      </c>
      <c r="B4294" s="55" t="str">
        <f>INDEX('9月'!$A$1:$E$301,ROW()-$B$29+2,2)&amp;IF(INDEX('9月'!$A$1:$E$301,ROW()-$B$29+2,3)="","","／"&amp;INDEX('9月'!$A$1:$E$301,ROW()-$B$29+2,3))</f>
        <v/>
      </c>
      <c r="C4294" s="57">
        <f>INDEX('9月'!$A$1:$E$301,ROW()-$B$29+2,4)</f>
        <v>0</v>
      </c>
      <c r="D4294" s="64">
        <f>INDEX('9月'!$A$1:$E$301,ROW()-$B$29+2,5)</f>
        <v>0</v>
      </c>
      <c r="E4294" s="65">
        <f>DATE(設定・集計!$B$2,INT(A4294/100),A4294-INT(A4294/100)*100)</f>
        <v>43799</v>
      </c>
      <c r="F4294" t="str">
        <f t="shared" si="134"/>
        <v/>
      </c>
      <c r="G4294" t="str">
        <f t="shared" si="133"/>
        <v/>
      </c>
    </row>
    <row r="4295" spans="1:7">
      <c r="A4295" s="57">
        <f>INDEX('9月'!$A$1:$E$301,ROW()-$B$29+2,1)</f>
        <v>0</v>
      </c>
      <c r="B4295" s="55" t="str">
        <f>INDEX('9月'!$A$1:$E$301,ROW()-$B$29+2,2)&amp;IF(INDEX('9月'!$A$1:$E$301,ROW()-$B$29+2,3)="","","／"&amp;INDEX('9月'!$A$1:$E$301,ROW()-$B$29+2,3))</f>
        <v/>
      </c>
      <c r="C4295" s="57">
        <f>INDEX('9月'!$A$1:$E$301,ROW()-$B$29+2,4)</f>
        <v>0</v>
      </c>
      <c r="D4295" s="64">
        <f>INDEX('9月'!$A$1:$E$301,ROW()-$B$29+2,5)</f>
        <v>0</v>
      </c>
      <c r="E4295" s="65">
        <f>DATE(設定・集計!$B$2,INT(A4295/100),A4295-INT(A4295/100)*100)</f>
        <v>43799</v>
      </c>
      <c r="F4295" t="str">
        <f t="shared" si="134"/>
        <v/>
      </c>
      <c r="G4295" t="str">
        <f t="shared" si="133"/>
        <v/>
      </c>
    </row>
    <row r="4296" spans="1:7">
      <c r="A4296" s="57">
        <f>INDEX('9月'!$A$1:$E$301,ROW()-$B$29+2,1)</f>
        <v>0</v>
      </c>
      <c r="B4296" s="55" t="str">
        <f>INDEX('9月'!$A$1:$E$301,ROW()-$B$29+2,2)&amp;IF(INDEX('9月'!$A$1:$E$301,ROW()-$B$29+2,3)="","","／"&amp;INDEX('9月'!$A$1:$E$301,ROW()-$B$29+2,3))</f>
        <v/>
      </c>
      <c r="C4296" s="57">
        <f>INDEX('9月'!$A$1:$E$301,ROW()-$B$29+2,4)</f>
        <v>0</v>
      </c>
      <c r="D4296" s="64">
        <f>INDEX('9月'!$A$1:$E$301,ROW()-$B$29+2,5)</f>
        <v>0</v>
      </c>
      <c r="E4296" s="65">
        <f>DATE(設定・集計!$B$2,INT(A4296/100),A4296-INT(A4296/100)*100)</f>
        <v>43799</v>
      </c>
      <c r="F4296" t="str">
        <f t="shared" si="134"/>
        <v/>
      </c>
      <c r="G4296" t="str">
        <f t="shared" si="133"/>
        <v/>
      </c>
    </row>
    <row r="4297" spans="1:7">
      <c r="A4297" s="57">
        <f>INDEX('9月'!$A$1:$E$301,ROW()-$B$29+2,1)</f>
        <v>0</v>
      </c>
      <c r="B4297" s="55" t="str">
        <f>INDEX('9月'!$A$1:$E$301,ROW()-$B$29+2,2)&amp;IF(INDEX('9月'!$A$1:$E$301,ROW()-$B$29+2,3)="","","／"&amp;INDEX('9月'!$A$1:$E$301,ROW()-$B$29+2,3))</f>
        <v/>
      </c>
      <c r="C4297" s="57">
        <f>INDEX('9月'!$A$1:$E$301,ROW()-$B$29+2,4)</f>
        <v>0</v>
      </c>
      <c r="D4297" s="64">
        <f>INDEX('9月'!$A$1:$E$301,ROW()-$B$29+2,5)</f>
        <v>0</v>
      </c>
      <c r="E4297" s="65">
        <f>DATE(設定・集計!$B$2,INT(A4297/100),A4297-INT(A4297/100)*100)</f>
        <v>43799</v>
      </c>
      <c r="F4297" t="str">
        <f t="shared" si="134"/>
        <v/>
      </c>
      <c r="G4297" t="str">
        <f t="shared" si="133"/>
        <v/>
      </c>
    </row>
    <row r="4298" spans="1:7">
      <c r="A4298" s="57">
        <f>INDEX('9月'!$A$1:$E$301,ROW()-$B$29+2,1)</f>
        <v>0</v>
      </c>
      <c r="B4298" s="55" t="str">
        <f>INDEX('9月'!$A$1:$E$301,ROW()-$B$29+2,2)&amp;IF(INDEX('9月'!$A$1:$E$301,ROW()-$B$29+2,3)="","","／"&amp;INDEX('9月'!$A$1:$E$301,ROW()-$B$29+2,3))</f>
        <v/>
      </c>
      <c r="C4298" s="57">
        <f>INDEX('9月'!$A$1:$E$301,ROW()-$B$29+2,4)</f>
        <v>0</v>
      </c>
      <c r="D4298" s="64">
        <f>INDEX('9月'!$A$1:$E$301,ROW()-$B$29+2,5)</f>
        <v>0</v>
      </c>
      <c r="E4298" s="65">
        <f>DATE(設定・集計!$B$2,INT(A4298/100),A4298-INT(A4298/100)*100)</f>
        <v>43799</v>
      </c>
      <c r="F4298" t="str">
        <f t="shared" si="134"/>
        <v/>
      </c>
      <c r="G4298" t="str">
        <f t="shared" si="133"/>
        <v/>
      </c>
    </row>
    <row r="4299" spans="1:7">
      <c r="A4299" s="57">
        <f>INDEX('9月'!$A$1:$E$301,ROW()-$B$29+2,1)</f>
        <v>0</v>
      </c>
      <c r="B4299" s="55" t="str">
        <f>INDEX('9月'!$A$1:$E$301,ROW()-$B$29+2,2)&amp;IF(INDEX('9月'!$A$1:$E$301,ROW()-$B$29+2,3)="","","／"&amp;INDEX('9月'!$A$1:$E$301,ROW()-$B$29+2,3))</f>
        <v/>
      </c>
      <c r="C4299" s="57">
        <f>INDEX('9月'!$A$1:$E$301,ROW()-$B$29+2,4)</f>
        <v>0</v>
      </c>
      <c r="D4299" s="64">
        <f>INDEX('9月'!$A$1:$E$301,ROW()-$B$29+2,5)</f>
        <v>0</v>
      </c>
      <c r="E4299" s="65">
        <f>DATE(設定・集計!$B$2,INT(A4299/100),A4299-INT(A4299/100)*100)</f>
        <v>43799</v>
      </c>
      <c r="F4299" t="str">
        <f t="shared" si="134"/>
        <v/>
      </c>
      <c r="G4299" t="str">
        <f t="shared" si="133"/>
        <v/>
      </c>
    </row>
    <row r="4300" spans="1:7">
      <c r="A4300" s="57">
        <f>INDEX('9月'!$A$1:$E$301,ROW()-$B$29+2,1)</f>
        <v>0</v>
      </c>
      <c r="B4300" s="55" t="str">
        <f>INDEX('9月'!$A$1:$E$301,ROW()-$B$29+2,2)&amp;IF(INDEX('9月'!$A$1:$E$301,ROW()-$B$29+2,3)="","","／"&amp;INDEX('9月'!$A$1:$E$301,ROW()-$B$29+2,3))</f>
        <v/>
      </c>
      <c r="C4300" s="57">
        <f>INDEX('9月'!$A$1:$E$301,ROW()-$B$29+2,4)</f>
        <v>0</v>
      </c>
      <c r="D4300" s="64">
        <f>INDEX('9月'!$A$1:$E$301,ROW()-$B$29+2,5)</f>
        <v>0</v>
      </c>
      <c r="E4300" s="65">
        <f>DATE(設定・集計!$B$2,INT(A4300/100),A4300-INT(A4300/100)*100)</f>
        <v>43799</v>
      </c>
      <c r="F4300" t="str">
        <f t="shared" si="134"/>
        <v/>
      </c>
      <c r="G4300" t="str">
        <f t="shared" si="133"/>
        <v/>
      </c>
    </row>
    <row r="4301" spans="1:7">
      <c r="A4301" s="57">
        <f>INDEX('9月'!$A$1:$E$301,ROW()-$B$29+2,1)</f>
        <v>0</v>
      </c>
      <c r="B4301" s="55" t="str">
        <f>INDEX('9月'!$A$1:$E$301,ROW()-$B$29+2,2)&amp;IF(INDEX('9月'!$A$1:$E$301,ROW()-$B$29+2,3)="","","／"&amp;INDEX('9月'!$A$1:$E$301,ROW()-$B$29+2,3))</f>
        <v/>
      </c>
      <c r="C4301" s="57">
        <f>INDEX('9月'!$A$1:$E$301,ROW()-$B$29+2,4)</f>
        <v>0</v>
      </c>
      <c r="D4301" s="64">
        <f>INDEX('9月'!$A$1:$E$301,ROW()-$B$29+2,5)</f>
        <v>0</v>
      </c>
      <c r="E4301" s="65">
        <f>DATE(設定・集計!$B$2,INT(A4301/100),A4301-INT(A4301/100)*100)</f>
        <v>43799</v>
      </c>
      <c r="F4301" t="str">
        <f t="shared" si="134"/>
        <v/>
      </c>
      <c r="G4301" t="str">
        <f t="shared" si="133"/>
        <v/>
      </c>
    </row>
    <row r="4302" spans="1:7">
      <c r="A4302" s="57">
        <f>INDEX('9月'!$A$1:$E$301,ROW()-$B$29+2,1)</f>
        <v>0</v>
      </c>
      <c r="B4302" s="55" t="str">
        <f>INDEX('9月'!$A$1:$E$301,ROW()-$B$29+2,2)&amp;IF(INDEX('9月'!$A$1:$E$301,ROW()-$B$29+2,3)="","","／"&amp;INDEX('9月'!$A$1:$E$301,ROW()-$B$29+2,3))</f>
        <v/>
      </c>
      <c r="C4302" s="57">
        <f>INDEX('9月'!$A$1:$E$301,ROW()-$B$29+2,4)</f>
        <v>0</v>
      </c>
      <c r="D4302" s="64">
        <f>INDEX('9月'!$A$1:$E$301,ROW()-$B$29+2,5)</f>
        <v>0</v>
      </c>
      <c r="E4302" s="65">
        <f>DATE(設定・集計!$B$2,INT(A4302/100),A4302-INT(A4302/100)*100)</f>
        <v>43799</v>
      </c>
      <c r="F4302" t="str">
        <f t="shared" si="134"/>
        <v/>
      </c>
      <c r="G4302" t="str">
        <f t="shared" si="133"/>
        <v/>
      </c>
    </row>
    <row r="4303" spans="1:7">
      <c r="A4303" s="57">
        <f>INDEX('9月'!$A$1:$E$301,ROW()-$B$29+2,1)</f>
        <v>0</v>
      </c>
      <c r="B4303" s="55" t="str">
        <f>INDEX('9月'!$A$1:$E$301,ROW()-$B$29+2,2)&amp;IF(INDEX('9月'!$A$1:$E$301,ROW()-$B$29+2,3)="","","／"&amp;INDEX('9月'!$A$1:$E$301,ROW()-$B$29+2,3))</f>
        <v/>
      </c>
      <c r="C4303" s="57">
        <f>INDEX('9月'!$A$1:$E$301,ROW()-$B$29+2,4)</f>
        <v>0</v>
      </c>
      <c r="D4303" s="64">
        <f>INDEX('9月'!$A$1:$E$301,ROW()-$B$29+2,5)</f>
        <v>0</v>
      </c>
      <c r="E4303" s="65">
        <f>DATE(設定・集計!$B$2,INT(A4303/100),A4303-INT(A4303/100)*100)</f>
        <v>43799</v>
      </c>
      <c r="F4303" t="str">
        <f t="shared" si="134"/>
        <v/>
      </c>
      <c r="G4303" t="str">
        <f t="shared" si="133"/>
        <v/>
      </c>
    </row>
    <row r="4304" spans="1:7">
      <c r="A4304" s="57">
        <f>INDEX('9月'!$A$1:$E$301,ROW()-$B$29+2,1)</f>
        <v>0</v>
      </c>
      <c r="B4304" s="55" t="str">
        <f>INDEX('9月'!$A$1:$E$301,ROW()-$B$29+2,2)&amp;IF(INDEX('9月'!$A$1:$E$301,ROW()-$B$29+2,3)="","","／"&amp;INDEX('9月'!$A$1:$E$301,ROW()-$B$29+2,3))</f>
        <v/>
      </c>
      <c r="C4304" s="57">
        <f>INDEX('9月'!$A$1:$E$301,ROW()-$B$29+2,4)</f>
        <v>0</v>
      </c>
      <c r="D4304" s="64">
        <f>INDEX('9月'!$A$1:$E$301,ROW()-$B$29+2,5)</f>
        <v>0</v>
      </c>
      <c r="E4304" s="65">
        <f>DATE(設定・集計!$B$2,INT(A4304/100),A4304-INT(A4304/100)*100)</f>
        <v>43799</v>
      </c>
      <c r="F4304" t="str">
        <f t="shared" si="134"/>
        <v/>
      </c>
      <c r="G4304" t="str">
        <f t="shared" si="133"/>
        <v/>
      </c>
    </row>
    <row r="4305" spans="1:7">
      <c r="A4305" s="57">
        <f>INDEX('9月'!$A$1:$E$301,ROW()-$B$29+2,1)</f>
        <v>0</v>
      </c>
      <c r="B4305" s="55" t="str">
        <f>INDEX('9月'!$A$1:$E$301,ROW()-$B$29+2,2)&amp;IF(INDEX('9月'!$A$1:$E$301,ROW()-$B$29+2,3)="","","／"&amp;INDEX('9月'!$A$1:$E$301,ROW()-$B$29+2,3))</f>
        <v/>
      </c>
      <c r="C4305" s="57">
        <f>INDEX('9月'!$A$1:$E$301,ROW()-$B$29+2,4)</f>
        <v>0</v>
      </c>
      <c r="D4305" s="64">
        <f>INDEX('9月'!$A$1:$E$301,ROW()-$B$29+2,5)</f>
        <v>0</v>
      </c>
      <c r="E4305" s="65">
        <f>DATE(設定・集計!$B$2,INT(A4305/100),A4305-INT(A4305/100)*100)</f>
        <v>43799</v>
      </c>
      <c r="F4305" t="str">
        <f t="shared" si="134"/>
        <v/>
      </c>
      <c r="G4305" t="str">
        <f t="shared" si="133"/>
        <v/>
      </c>
    </row>
    <row r="4306" spans="1:7">
      <c r="A4306" s="57">
        <f>INDEX('9月'!$A$1:$E$301,ROW()-$B$29+2,1)</f>
        <v>0</v>
      </c>
      <c r="B4306" s="55" t="str">
        <f>INDEX('9月'!$A$1:$E$301,ROW()-$B$29+2,2)&amp;IF(INDEX('9月'!$A$1:$E$301,ROW()-$B$29+2,3)="","","／"&amp;INDEX('9月'!$A$1:$E$301,ROW()-$B$29+2,3))</f>
        <v/>
      </c>
      <c r="C4306" s="57">
        <f>INDEX('9月'!$A$1:$E$301,ROW()-$B$29+2,4)</f>
        <v>0</v>
      </c>
      <c r="D4306" s="64">
        <f>INDEX('9月'!$A$1:$E$301,ROW()-$B$29+2,5)</f>
        <v>0</v>
      </c>
      <c r="E4306" s="65">
        <f>DATE(設定・集計!$B$2,INT(A4306/100),A4306-INT(A4306/100)*100)</f>
        <v>43799</v>
      </c>
      <c r="F4306" t="str">
        <f t="shared" si="134"/>
        <v/>
      </c>
      <c r="G4306" t="str">
        <f t="shared" si="133"/>
        <v/>
      </c>
    </row>
    <row r="4307" spans="1:7">
      <c r="A4307" s="57">
        <f>INDEX('9月'!$A$1:$E$301,ROW()-$B$29+2,1)</f>
        <v>0</v>
      </c>
      <c r="B4307" s="55" t="str">
        <f>INDEX('9月'!$A$1:$E$301,ROW()-$B$29+2,2)&amp;IF(INDEX('9月'!$A$1:$E$301,ROW()-$B$29+2,3)="","","／"&amp;INDEX('9月'!$A$1:$E$301,ROW()-$B$29+2,3))</f>
        <v/>
      </c>
      <c r="C4307" s="57">
        <f>INDEX('9月'!$A$1:$E$301,ROW()-$B$29+2,4)</f>
        <v>0</v>
      </c>
      <c r="D4307" s="64">
        <f>INDEX('9月'!$A$1:$E$301,ROW()-$B$29+2,5)</f>
        <v>0</v>
      </c>
      <c r="E4307" s="65">
        <f>DATE(設定・集計!$B$2,INT(A4307/100),A4307-INT(A4307/100)*100)</f>
        <v>43799</v>
      </c>
      <c r="F4307" t="str">
        <f t="shared" si="134"/>
        <v/>
      </c>
      <c r="G4307" t="str">
        <f t="shared" si="133"/>
        <v/>
      </c>
    </row>
    <row r="4308" spans="1:7">
      <c r="A4308" s="57">
        <f>INDEX('9月'!$A$1:$E$301,ROW()-$B$29+2,1)</f>
        <v>0</v>
      </c>
      <c r="B4308" s="55" t="str">
        <f>INDEX('9月'!$A$1:$E$301,ROW()-$B$29+2,2)&amp;IF(INDEX('9月'!$A$1:$E$301,ROW()-$B$29+2,3)="","","／"&amp;INDEX('9月'!$A$1:$E$301,ROW()-$B$29+2,3))</f>
        <v/>
      </c>
      <c r="C4308" s="57">
        <f>INDEX('9月'!$A$1:$E$301,ROW()-$B$29+2,4)</f>
        <v>0</v>
      </c>
      <c r="D4308" s="64">
        <f>INDEX('9月'!$A$1:$E$301,ROW()-$B$29+2,5)</f>
        <v>0</v>
      </c>
      <c r="E4308" s="65">
        <f>DATE(設定・集計!$B$2,INT(A4308/100),A4308-INT(A4308/100)*100)</f>
        <v>43799</v>
      </c>
      <c r="F4308" t="str">
        <f t="shared" si="134"/>
        <v/>
      </c>
      <c r="G4308" t="str">
        <f t="shared" si="133"/>
        <v/>
      </c>
    </row>
    <row r="4309" spans="1:7">
      <c r="A4309" s="57">
        <f>INDEX('9月'!$A$1:$E$301,ROW()-$B$29+2,1)</f>
        <v>0</v>
      </c>
      <c r="B4309" s="55" t="str">
        <f>INDEX('9月'!$A$1:$E$301,ROW()-$B$29+2,2)&amp;IF(INDEX('9月'!$A$1:$E$301,ROW()-$B$29+2,3)="","","／"&amp;INDEX('9月'!$A$1:$E$301,ROW()-$B$29+2,3))</f>
        <v/>
      </c>
      <c r="C4309" s="57">
        <f>INDEX('9月'!$A$1:$E$301,ROW()-$B$29+2,4)</f>
        <v>0</v>
      </c>
      <c r="D4309" s="64">
        <f>INDEX('9月'!$A$1:$E$301,ROW()-$B$29+2,5)</f>
        <v>0</v>
      </c>
      <c r="E4309" s="65">
        <f>DATE(設定・集計!$B$2,INT(A4309/100),A4309-INT(A4309/100)*100)</f>
        <v>43799</v>
      </c>
      <c r="F4309" t="str">
        <f t="shared" si="134"/>
        <v/>
      </c>
      <c r="G4309" t="str">
        <f t="shared" si="133"/>
        <v/>
      </c>
    </row>
    <row r="4310" spans="1:7">
      <c r="A4310" s="57">
        <f>INDEX('9月'!$A$1:$E$301,ROW()-$B$29+2,1)</f>
        <v>0</v>
      </c>
      <c r="B4310" s="55" t="str">
        <f>INDEX('9月'!$A$1:$E$301,ROW()-$B$29+2,2)&amp;IF(INDEX('9月'!$A$1:$E$301,ROW()-$B$29+2,3)="","","／"&amp;INDEX('9月'!$A$1:$E$301,ROW()-$B$29+2,3))</f>
        <v/>
      </c>
      <c r="C4310" s="57">
        <f>INDEX('9月'!$A$1:$E$301,ROW()-$B$29+2,4)</f>
        <v>0</v>
      </c>
      <c r="D4310" s="64">
        <f>INDEX('9月'!$A$1:$E$301,ROW()-$B$29+2,5)</f>
        <v>0</v>
      </c>
      <c r="E4310" s="65">
        <f>DATE(設定・集計!$B$2,INT(A4310/100),A4310-INT(A4310/100)*100)</f>
        <v>43799</v>
      </c>
      <c r="F4310" t="str">
        <f t="shared" si="134"/>
        <v/>
      </c>
      <c r="G4310" t="str">
        <f t="shared" si="133"/>
        <v/>
      </c>
    </row>
    <row r="4311" spans="1:7">
      <c r="A4311" s="57">
        <f>INDEX('9月'!$A$1:$E$301,ROW()-$B$29+2,1)</f>
        <v>0</v>
      </c>
      <c r="B4311" s="55" t="str">
        <f>INDEX('9月'!$A$1:$E$301,ROW()-$B$29+2,2)&amp;IF(INDEX('9月'!$A$1:$E$301,ROW()-$B$29+2,3)="","","／"&amp;INDEX('9月'!$A$1:$E$301,ROW()-$B$29+2,3))</f>
        <v/>
      </c>
      <c r="C4311" s="57">
        <f>INDEX('9月'!$A$1:$E$301,ROW()-$B$29+2,4)</f>
        <v>0</v>
      </c>
      <c r="D4311" s="64">
        <f>INDEX('9月'!$A$1:$E$301,ROW()-$B$29+2,5)</f>
        <v>0</v>
      </c>
      <c r="E4311" s="65">
        <f>DATE(設定・集計!$B$2,INT(A4311/100),A4311-INT(A4311/100)*100)</f>
        <v>43799</v>
      </c>
      <c r="F4311" t="str">
        <f t="shared" si="134"/>
        <v/>
      </c>
      <c r="G4311" t="str">
        <f t="shared" si="133"/>
        <v/>
      </c>
    </row>
    <row r="4312" spans="1:7">
      <c r="A4312" s="57">
        <f>INDEX('9月'!$A$1:$E$301,ROW()-$B$29+2,1)</f>
        <v>0</v>
      </c>
      <c r="B4312" s="55" t="str">
        <f>INDEX('9月'!$A$1:$E$301,ROW()-$B$29+2,2)&amp;IF(INDEX('9月'!$A$1:$E$301,ROW()-$B$29+2,3)="","","／"&amp;INDEX('9月'!$A$1:$E$301,ROW()-$B$29+2,3))</f>
        <v/>
      </c>
      <c r="C4312" s="57">
        <f>INDEX('9月'!$A$1:$E$301,ROW()-$B$29+2,4)</f>
        <v>0</v>
      </c>
      <c r="D4312" s="64">
        <f>INDEX('9月'!$A$1:$E$301,ROW()-$B$29+2,5)</f>
        <v>0</v>
      </c>
      <c r="E4312" s="65">
        <f>DATE(設定・集計!$B$2,INT(A4312/100),A4312-INT(A4312/100)*100)</f>
        <v>43799</v>
      </c>
      <c r="F4312" t="str">
        <f t="shared" si="134"/>
        <v/>
      </c>
      <c r="G4312" t="str">
        <f t="shared" si="133"/>
        <v/>
      </c>
    </row>
    <row r="4313" spans="1:7">
      <c r="A4313" s="57">
        <f>INDEX('9月'!$A$1:$E$301,ROW()-$B$29+2,1)</f>
        <v>0</v>
      </c>
      <c r="B4313" s="55" t="str">
        <f>INDEX('9月'!$A$1:$E$301,ROW()-$B$29+2,2)&amp;IF(INDEX('9月'!$A$1:$E$301,ROW()-$B$29+2,3)="","","／"&amp;INDEX('9月'!$A$1:$E$301,ROW()-$B$29+2,3))</f>
        <v/>
      </c>
      <c r="C4313" s="57">
        <f>INDEX('9月'!$A$1:$E$301,ROW()-$B$29+2,4)</f>
        <v>0</v>
      </c>
      <c r="D4313" s="64">
        <f>INDEX('9月'!$A$1:$E$301,ROW()-$B$29+2,5)</f>
        <v>0</v>
      </c>
      <c r="E4313" s="65">
        <f>DATE(設定・集計!$B$2,INT(A4313/100),A4313-INT(A4313/100)*100)</f>
        <v>43799</v>
      </c>
      <c r="F4313" t="str">
        <f t="shared" si="134"/>
        <v/>
      </c>
      <c r="G4313" t="str">
        <f t="shared" si="133"/>
        <v/>
      </c>
    </row>
    <row r="4314" spans="1:7">
      <c r="A4314" s="57">
        <f>INDEX('9月'!$A$1:$E$301,ROW()-$B$29+2,1)</f>
        <v>0</v>
      </c>
      <c r="B4314" s="55" t="str">
        <f>INDEX('9月'!$A$1:$E$301,ROW()-$B$29+2,2)&amp;IF(INDEX('9月'!$A$1:$E$301,ROW()-$B$29+2,3)="","","／"&amp;INDEX('9月'!$A$1:$E$301,ROW()-$B$29+2,3))</f>
        <v/>
      </c>
      <c r="C4314" s="57">
        <f>INDEX('9月'!$A$1:$E$301,ROW()-$B$29+2,4)</f>
        <v>0</v>
      </c>
      <c r="D4314" s="64">
        <f>INDEX('9月'!$A$1:$E$301,ROW()-$B$29+2,5)</f>
        <v>0</v>
      </c>
      <c r="E4314" s="65">
        <f>DATE(設定・集計!$B$2,INT(A4314/100),A4314-INT(A4314/100)*100)</f>
        <v>43799</v>
      </c>
      <c r="F4314" t="str">
        <f t="shared" si="134"/>
        <v/>
      </c>
      <c r="G4314" t="str">
        <f t="shared" si="133"/>
        <v/>
      </c>
    </row>
    <row r="4315" spans="1:7">
      <c r="A4315" s="57">
        <f>INDEX('9月'!$A$1:$E$301,ROW()-$B$29+2,1)</f>
        <v>0</v>
      </c>
      <c r="B4315" s="55" t="str">
        <f>INDEX('9月'!$A$1:$E$301,ROW()-$B$29+2,2)&amp;IF(INDEX('9月'!$A$1:$E$301,ROW()-$B$29+2,3)="","","／"&amp;INDEX('9月'!$A$1:$E$301,ROW()-$B$29+2,3))</f>
        <v/>
      </c>
      <c r="C4315" s="57">
        <f>INDEX('9月'!$A$1:$E$301,ROW()-$B$29+2,4)</f>
        <v>0</v>
      </c>
      <c r="D4315" s="64">
        <f>INDEX('9月'!$A$1:$E$301,ROW()-$B$29+2,5)</f>
        <v>0</v>
      </c>
      <c r="E4315" s="65">
        <f>DATE(設定・集計!$B$2,INT(A4315/100),A4315-INT(A4315/100)*100)</f>
        <v>43799</v>
      </c>
      <c r="F4315" t="str">
        <f t="shared" si="134"/>
        <v/>
      </c>
      <c r="G4315" t="str">
        <f t="shared" si="133"/>
        <v/>
      </c>
    </row>
    <row r="4316" spans="1:7">
      <c r="A4316" s="57">
        <f>INDEX('9月'!$A$1:$E$301,ROW()-$B$29+2,1)</f>
        <v>0</v>
      </c>
      <c r="B4316" s="55" t="str">
        <f>INDEX('9月'!$A$1:$E$301,ROW()-$B$29+2,2)&amp;IF(INDEX('9月'!$A$1:$E$301,ROW()-$B$29+2,3)="","","／"&amp;INDEX('9月'!$A$1:$E$301,ROW()-$B$29+2,3))</f>
        <v/>
      </c>
      <c r="C4316" s="57">
        <f>INDEX('9月'!$A$1:$E$301,ROW()-$B$29+2,4)</f>
        <v>0</v>
      </c>
      <c r="D4316" s="64">
        <f>INDEX('9月'!$A$1:$E$301,ROW()-$B$29+2,5)</f>
        <v>0</v>
      </c>
      <c r="E4316" s="65">
        <f>DATE(設定・集計!$B$2,INT(A4316/100),A4316-INT(A4316/100)*100)</f>
        <v>43799</v>
      </c>
      <c r="F4316" t="str">
        <f t="shared" si="134"/>
        <v/>
      </c>
      <c r="G4316" t="str">
        <f t="shared" si="133"/>
        <v/>
      </c>
    </row>
    <row r="4317" spans="1:7">
      <c r="A4317" s="57">
        <f>INDEX('9月'!$A$1:$E$301,ROW()-$B$29+2,1)</f>
        <v>0</v>
      </c>
      <c r="B4317" s="55" t="str">
        <f>INDEX('9月'!$A$1:$E$301,ROW()-$B$29+2,2)&amp;IF(INDEX('9月'!$A$1:$E$301,ROW()-$B$29+2,3)="","","／"&amp;INDEX('9月'!$A$1:$E$301,ROW()-$B$29+2,3))</f>
        <v/>
      </c>
      <c r="C4317" s="57">
        <f>INDEX('9月'!$A$1:$E$301,ROW()-$B$29+2,4)</f>
        <v>0</v>
      </c>
      <c r="D4317" s="64">
        <f>INDEX('9月'!$A$1:$E$301,ROW()-$B$29+2,5)</f>
        <v>0</v>
      </c>
      <c r="E4317" s="65">
        <f>DATE(設定・集計!$B$2,INT(A4317/100),A4317-INT(A4317/100)*100)</f>
        <v>43799</v>
      </c>
      <c r="F4317" t="str">
        <f t="shared" si="134"/>
        <v/>
      </c>
      <c r="G4317" t="str">
        <f t="shared" si="133"/>
        <v/>
      </c>
    </row>
    <row r="4318" spans="1:7">
      <c r="A4318" s="57">
        <f>INDEX('9月'!$A$1:$E$301,ROW()-$B$29+2,1)</f>
        <v>0</v>
      </c>
      <c r="B4318" s="55" t="str">
        <f>INDEX('9月'!$A$1:$E$301,ROW()-$B$29+2,2)&amp;IF(INDEX('9月'!$A$1:$E$301,ROW()-$B$29+2,3)="","","／"&amp;INDEX('9月'!$A$1:$E$301,ROW()-$B$29+2,3))</f>
        <v/>
      </c>
      <c r="C4318" s="57">
        <f>INDEX('9月'!$A$1:$E$301,ROW()-$B$29+2,4)</f>
        <v>0</v>
      </c>
      <c r="D4318" s="64">
        <f>INDEX('9月'!$A$1:$E$301,ROW()-$B$29+2,5)</f>
        <v>0</v>
      </c>
      <c r="E4318" s="65">
        <f>DATE(設定・集計!$B$2,INT(A4318/100),A4318-INT(A4318/100)*100)</f>
        <v>43799</v>
      </c>
      <c r="F4318" t="str">
        <f t="shared" si="134"/>
        <v/>
      </c>
      <c r="G4318" t="str">
        <f t="shared" si="133"/>
        <v/>
      </c>
    </row>
    <row r="4319" spans="1:7">
      <c r="A4319" s="57">
        <f>INDEX('9月'!$A$1:$E$301,ROW()-$B$29+2,1)</f>
        <v>0</v>
      </c>
      <c r="B4319" s="55" t="str">
        <f>INDEX('9月'!$A$1:$E$301,ROW()-$B$29+2,2)&amp;IF(INDEX('9月'!$A$1:$E$301,ROW()-$B$29+2,3)="","","／"&amp;INDEX('9月'!$A$1:$E$301,ROW()-$B$29+2,3))</f>
        <v/>
      </c>
      <c r="C4319" s="57">
        <f>INDEX('9月'!$A$1:$E$301,ROW()-$B$29+2,4)</f>
        <v>0</v>
      </c>
      <c r="D4319" s="64">
        <f>INDEX('9月'!$A$1:$E$301,ROW()-$B$29+2,5)</f>
        <v>0</v>
      </c>
      <c r="E4319" s="65">
        <f>DATE(設定・集計!$B$2,INT(A4319/100),A4319-INT(A4319/100)*100)</f>
        <v>43799</v>
      </c>
      <c r="F4319" t="str">
        <f t="shared" si="134"/>
        <v/>
      </c>
      <c r="G4319" t="str">
        <f t="shared" si="133"/>
        <v/>
      </c>
    </row>
    <row r="4320" spans="1:7">
      <c r="A4320" s="57">
        <f>INDEX('9月'!$A$1:$E$301,ROW()-$B$29+2,1)</f>
        <v>0</v>
      </c>
      <c r="B4320" s="55" t="str">
        <f>INDEX('9月'!$A$1:$E$301,ROW()-$B$29+2,2)&amp;IF(INDEX('9月'!$A$1:$E$301,ROW()-$B$29+2,3)="","","／"&amp;INDEX('9月'!$A$1:$E$301,ROW()-$B$29+2,3))</f>
        <v/>
      </c>
      <c r="C4320" s="57">
        <f>INDEX('9月'!$A$1:$E$301,ROW()-$B$29+2,4)</f>
        <v>0</v>
      </c>
      <c r="D4320" s="64">
        <f>INDEX('9月'!$A$1:$E$301,ROW()-$B$29+2,5)</f>
        <v>0</v>
      </c>
      <c r="E4320" s="65">
        <f>DATE(設定・集計!$B$2,INT(A4320/100),A4320-INT(A4320/100)*100)</f>
        <v>43799</v>
      </c>
      <c r="F4320" t="str">
        <f t="shared" si="134"/>
        <v/>
      </c>
      <c r="G4320" t="str">
        <f t="shared" si="133"/>
        <v/>
      </c>
    </row>
    <row r="4321" spans="1:7">
      <c r="A4321" s="57">
        <f>INDEX('9月'!$A$1:$E$301,ROW()-$B$29+2,1)</f>
        <v>0</v>
      </c>
      <c r="B4321" s="55" t="str">
        <f>INDEX('9月'!$A$1:$E$301,ROW()-$B$29+2,2)&amp;IF(INDEX('9月'!$A$1:$E$301,ROW()-$B$29+2,3)="","","／"&amp;INDEX('9月'!$A$1:$E$301,ROW()-$B$29+2,3))</f>
        <v/>
      </c>
      <c r="C4321" s="57">
        <f>INDEX('9月'!$A$1:$E$301,ROW()-$B$29+2,4)</f>
        <v>0</v>
      </c>
      <c r="D4321" s="64">
        <f>INDEX('9月'!$A$1:$E$301,ROW()-$B$29+2,5)</f>
        <v>0</v>
      </c>
      <c r="E4321" s="65">
        <f>DATE(設定・集計!$B$2,INT(A4321/100),A4321-INT(A4321/100)*100)</f>
        <v>43799</v>
      </c>
      <c r="F4321" t="str">
        <f t="shared" si="134"/>
        <v/>
      </c>
      <c r="G4321" t="str">
        <f t="shared" si="133"/>
        <v/>
      </c>
    </row>
    <row r="4322" spans="1:7">
      <c r="A4322" s="57">
        <f>INDEX('9月'!$A$1:$E$301,ROW()-$B$29+2,1)</f>
        <v>0</v>
      </c>
      <c r="B4322" s="55" t="str">
        <f>INDEX('9月'!$A$1:$E$301,ROW()-$B$29+2,2)&amp;IF(INDEX('9月'!$A$1:$E$301,ROW()-$B$29+2,3)="","","／"&amp;INDEX('9月'!$A$1:$E$301,ROW()-$B$29+2,3))</f>
        <v/>
      </c>
      <c r="C4322" s="57">
        <f>INDEX('9月'!$A$1:$E$301,ROW()-$B$29+2,4)</f>
        <v>0</v>
      </c>
      <c r="D4322" s="64">
        <f>INDEX('9月'!$A$1:$E$301,ROW()-$B$29+2,5)</f>
        <v>0</v>
      </c>
      <c r="E4322" s="65">
        <f>DATE(設定・集計!$B$2,INT(A4322/100),A4322-INT(A4322/100)*100)</f>
        <v>43799</v>
      </c>
      <c r="F4322" t="str">
        <f t="shared" si="134"/>
        <v/>
      </c>
      <c r="G4322" t="str">
        <f t="shared" si="133"/>
        <v/>
      </c>
    </row>
    <row r="4323" spans="1:7">
      <c r="A4323" s="57">
        <f>INDEX('9月'!$A$1:$E$301,ROW()-$B$29+2,1)</f>
        <v>0</v>
      </c>
      <c r="B4323" s="55" t="str">
        <f>INDEX('9月'!$A$1:$E$301,ROW()-$B$29+2,2)&amp;IF(INDEX('9月'!$A$1:$E$301,ROW()-$B$29+2,3)="","","／"&amp;INDEX('9月'!$A$1:$E$301,ROW()-$B$29+2,3))</f>
        <v/>
      </c>
      <c r="C4323" s="57">
        <f>INDEX('9月'!$A$1:$E$301,ROW()-$B$29+2,4)</f>
        <v>0</v>
      </c>
      <c r="D4323" s="64">
        <f>INDEX('9月'!$A$1:$E$301,ROW()-$B$29+2,5)</f>
        <v>0</v>
      </c>
      <c r="E4323" s="65">
        <f>DATE(設定・集計!$B$2,INT(A4323/100),A4323-INT(A4323/100)*100)</f>
        <v>43799</v>
      </c>
      <c r="F4323" t="str">
        <f t="shared" si="134"/>
        <v/>
      </c>
      <c r="G4323" t="str">
        <f t="shared" si="133"/>
        <v/>
      </c>
    </row>
    <row r="4324" spans="1:7">
      <c r="A4324" s="57">
        <f>INDEX('9月'!$A$1:$E$301,ROW()-$B$29+2,1)</f>
        <v>0</v>
      </c>
      <c r="B4324" s="55" t="str">
        <f>INDEX('9月'!$A$1:$E$301,ROW()-$B$29+2,2)&amp;IF(INDEX('9月'!$A$1:$E$301,ROW()-$B$29+2,3)="","","／"&amp;INDEX('9月'!$A$1:$E$301,ROW()-$B$29+2,3))</f>
        <v/>
      </c>
      <c r="C4324" s="57">
        <f>INDEX('9月'!$A$1:$E$301,ROW()-$B$29+2,4)</f>
        <v>0</v>
      </c>
      <c r="D4324" s="64">
        <f>INDEX('9月'!$A$1:$E$301,ROW()-$B$29+2,5)</f>
        <v>0</v>
      </c>
      <c r="E4324" s="65">
        <f>DATE(設定・集計!$B$2,INT(A4324/100),A4324-INT(A4324/100)*100)</f>
        <v>43799</v>
      </c>
      <c r="F4324" t="str">
        <f t="shared" si="134"/>
        <v/>
      </c>
      <c r="G4324" t="str">
        <f t="shared" si="133"/>
        <v/>
      </c>
    </row>
    <row r="4325" spans="1:7">
      <c r="A4325" s="57">
        <f>INDEX('9月'!$A$1:$E$301,ROW()-$B$29+2,1)</f>
        <v>0</v>
      </c>
      <c r="B4325" s="55" t="str">
        <f>INDEX('9月'!$A$1:$E$301,ROW()-$B$29+2,2)&amp;IF(INDEX('9月'!$A$1:$E$301,ROW()-$B$29+2,3)="","","／"&amp;INDEX('9月'!$A$1:$E$301,ROW()-$B$29+2,3))</f>
        <v/>
      </c>
      <c r="C4325" s="57">
        <f>INDEX('9月'!$A$1:$E$301,ROW()-$B$29+2,4)</f>
        <v>0</v>
      </c>
      <c r="D4325" s="64">
        <f>INDEX('9月'!$A$1:$E$301,ROW()-$B$29+2,5)</f>
        <v>0</v>
      </c>
      <c r="E4325" s="65">
        <f>DATE(設定・集計!$B$2,INT(A4325/100),A4325-INT(A4325/100)*100)</f>
        <v>43799</v>
      </c>
      <c r="F4325" t="str">
        <f t="shared" si="134"/>
        <v/>
      </c>
      <c r="G4325" t="str">
        <f t="shared" si="133"/>
        <v/>
      </c>
    </row>
    <row r="4326" spans="1:7">
      <c r="A4326" s="57">
        <f>INDEX('9月'!$A$1:$E$301,ROW()-$B$29+2,1)</f>
        <v>0</v>
      </c>
      <c r="B4326" s="55" t="str">
        <f>INDEX('9月'!$A$1:$E$301,ROW()-$B$29+2,2)&amp;IF(INDEX('9月'!$A$1:$E$301,ROW()-$B$29+2,3)="","","／"&amp;INDEX('9月'!$A$1:$E$301,ROW()-$B$29+2,3))</f>
        <v/>
      </c>
      <c r="C4326" s="57">
        <f>INDEX('9月'!$A$1:$E$301,ROW()-$B$29+2,4)</f>
        <v>0</v>
      </c>
      <c r="D4326" s="64">
        <f>INDEX('9月'!$A$1:$E$301,ROW()-$B$29+2,5)</f>
        <v>0</v>
      </c>
      <c r="E4326" s="65">
        <f>DATE(設定・集計!$B$2,INT(A4326/100),A4326-INT(A4326/100)*100)</f>
        <v>43799</v>
      </c>
      <c r="F4326" t="str">
        <f t="shared" si="134"/>
        <v/>
      </c>
      <c r="G4326" t="str">
        <f t="shared" si="133"/>
        <v/>
      </c>
    </row>
    <row r="4327" spans="1:7">
      <c r="A4327" s="57">
        <f>INDEX('9月'!$A$1:$E$301,ROW()-$B$29+2,1)</f>
        <v>0</v>
      </c>
      <c r="B4327" s="55" t="str">
        <f>INDEX('9月'!$A$1:$E$301,ROW()-$B$29+2,2)&amp;IF(INDEX('9月'!$A$1:$E$301,ROW()-$B$29+2,3)="","","／"&amp;INDEX('9月'!$A$1:$E$301,ROW()-$B$29+2,3))</f>
        <v/>
      </c>
      <c r="C4327" s="57">
        <f>INDEX('9月'!$A$1:$E$301,ROW()-$B$29+2,4)</f>
        <v>0</v>
      </c>
      <c r="D4327" s="64">
        <f>INDEX('9月'!$A$1:$E$301,ROW()-$B$29+2,5)</f>
        <v>0</v>
      </c>
      <c r="E4327" s="65">
        <f>DATE(設定・集計!$B$2,INT(A4327/100),A4327-INT(A4327/100)*100)</f>
        <v>43799</v>
      </c>
      <c r="F4327" t="str">
        <f t="shared" si="134"/>
        <v/>
      </c>
      <c r="G4327" t="str">
        <f t="shared" si="133"/>
        <v/>
      </c>
    </row>
    <row r="4328" spans="1:7">
      <c r="A4328" s="57">
        <f>INDEX('9月'!$A$1:$E$301,ROW()-$B$29+2,1)</f>
        <v>0</v>
      </c>
      <c r="B4328" s="55" t="str">
        <f>INDEX('9月'!$A$1:$E$301,ROW()-$B$29+2,2)&amp;IF(INDEX('9月'!$A$1:$E$301,ROW()-$B$29+2,3)="","","／"&amp;INDEX('9月'!$A$1:$E$301,ROW()-$B$29+2,3))</f>
        <v/>
      </c>
      <c r="C4328" s="57">
        <f>INDEX('9月'!$A$1:$E$301,ROW()-$B$29+2,4)</f>
        <v>0</v>
      </c>
      <c r="D4328" s="64">
        <f>INDEX('9月'!$A$1:$E$301,ROW()-$B$29+2,5)</f>
        <v>0</v>
      </c>
      <c r="E4328" s="65">
        <f>DATE(設定・集計!$B$2,INT(A4328/100),A4328-INT(A4328/100)*100)</f>
        <v>43799</v>
      </c>
      <c r="F4328" t="str">
        <f t="shared" si="134"/>
        <v/>
      </c>
      <c r="G4328" t="str">
        <f t="shared" si="133"/>
        <v/>
      </c>
    </row>
    <row r="4329" spans="1:7">
      <c r="A4329" s="57">
        <f>INDEX('9月'!$A$1:$E$301,ROW()-$B$29+2,1)</f>
        <v>0</v>
      </c>
      <c r="B4329" s="55" t="str">
        <f>INDEX('9月'!$A$1:$E$301,ROW()-$B$29+2,2)&amp;IF(INDEX('9月'!$A$1:$E$301,ROW()-$B$29+2,3)="","","／"&amp;INDEX('9月'!$A$1:$E$301,ROW()-$B$29+2,3))</f>
        <v/>
      </c>
      <c r="C4329" s="57">
        <f>INDEX('9月'!$A$1:$E$301,ROW()-$B$29+2,4)</f>
        <v>0</v>
      </c>
      <c r="D4329" s="64">
        <f>INDEX('9月'!$A$1:$E$301,ROW()-$B$29+2,5)</f>
        <v>0</v>
      </c>
      <c r="E4329" s="65">
        <f>DATE(設定・集計!$B$2,INT(A4329/100),A4329-INT(A4329/100)*100)</f>
        <v>43799</v>
      </c>
      <c r="F4329" t="str">
        <f t="shared" si="134"/>
        <v/>
      </c>
      <c r="G4329" t="str">
        <f t="shared" si="133"/>
        <v/>
      </c>
    </row>
    <row r="4330" spans="1:7">
      <c r="A4330" s="57">
        <f>INDEX('9月'!$A$1:$E$301,ROW()-$B$29+2,1)</f>
        <v>0</v>
      </c>
      <c r="B4330" s="55" t="str">
        <f>INDEX('9月'!$A$1:$E$301,ROW()-$B$29+2,2)&amp;IF(INDEX('9月'!$A$1:$E$301,ROW()-$B$29+2,3)="","","／"&amp;INDEX('9月'!$A$1:$E$301,ROW()-$B$29+2,3))</f>
        <v/>
      </c>
      <c r="C4330" s="57">
        <f>INDEX('9月'!$A$1:$E$301,ROW()-$B$29+2,4)</f>
        <v>0</v>
      </c>
      <c r="D4330" s="64">
        <f>INDEX('9月'!$A$1:$E$301,ROW()-$B$29+2,5)</f>
        <v>0</v>
      </c>
      <c r="E4330" s="65">
        <f>DATE(設定・集計!$B$2,INT(A4330/100),A4330-INT(A4330/100)*100)</f>
        <v>43799</v>
      </c>
      <c r="F4330" t="str">
        <f t="shared" si="134"/>
        <v/>
      </c>
      <c r="G4330" t="str">
        <f t="shared" si="133"/>
        <v/>
      </c>
    </row>
    <row r="4331" spans="1:7">
      <c r="A4331" s="57">
        <f>INDEX('9月'!$A$1:$E$301,ROW()-$B$29+2,1)</f>
        <v>0</v>
      </c>
      <c r="B4331" s="55" t="str">
        <f>INDEX('9月'!$A$1:$E$301,ROW()-$B$29+2,2)&amp;IF(INDEX('9月'!$A$1:$E$301,ROW()-$B$29+2,3)="","","／"&amp;INDEX('9月'!$A$1:$E$301,ROW()-$B$29+2,3))</f>
        <v/>
      </c>
      <c r="C4331" s="57">
        <f>INDEX('9月'!$A$1:$E$301,ROW()-$B$29+2,4)</f>
        <v>0</v>
      </c>
      <c r="D4331" s="64">
        <f>INDEX('9月'!$A$1:$E$301,ROW()-$B$29+2,5)</f>
        <v>0</v>
      </c>
      <c r="E4331" s="65">
        <f>DATE(設定・集計!$B$2,INT(A4331/100),A4331-INT(A4331/100)*100)</f>
        <v>43799</v>
      </c>
      <c r="F4331" t="str">
        <f t="shared" si="134"/>
        <v/>
      </c>
      <c r="G4331" t="str">
        <f t="shared" si="133"/>
        <v/>
      </c>
    </row>
    <row r="4332" spans="1:7">
      <c r="A4332" s="57">
        <f>INDEX('9月'!$A$1:$E$301,ROW()-$B$29+2,1)</f>
        <v>0</v>
      </c>
      <c r="B4332" s="55" t="str">
        <f>INDEX('9月'!$A$1:$E$301,ROW()-$B$29+2,2)&amp;IF(INDEX('9月'!$A$1:$E$301,ROW()-$B$29+2,3)="","","／"&amp;INDEX('9月'!$A$1:$E$301,ROW()-$B$29+2,3))</f>
        <v/>
      </c>
      <c r="C4332" s="57">
        <f>INDEX('9月'!$A$1:$E$301,ROW()-$B$29+2,4)</f>
        <v>0</v>
      </c>
      <c r="D4332" s="64">
        <f>INDEX('9月'!$A$1:$E$301,ROW()-$B$29+2,5)</f>
        <v>0</v>
      </c>
      <c r="E4332" s="65">
        <f>DATE(設定・集計!$B$2,INT(A4332/100),A4332-INT(A4332/100)*100)</f>
        <v>43799</v>
      </c>
      <c r="F4332" t="str">
        <f t="shared" si="134"/>
        <v/>
      </c>
      <c r="G4332" t="str">
        <f t="shared" si="133"/>
        <v/>
      </c>
    </row>
    <row r="4333" spans="1:7">
      <c r="A4333" s="57">
        <f>INDEX('9月'!$A$1:$E$301,ROW()-$B$29+2,1)</f>
        <v>0</v>
      </c>
      <c r="B4333" s="55" t="str">
        <f>INDEX('9月'!$A$1:$E$301,ROW()-$B$29+2,2)&amp;IF(INDEX('9月'!$A$1:$E$301,ROW()-$B$29+2,3)="","","／"&amp;INDEX('9月'!$A$1:$E$301,ROW()-$B$29+2,3))</f>
        <v/>
      </c>
      <c r="C4333" s="57">
        <f>INDEX('9月'!$A$1:$E$301,ROW()-$B$29+2,4)</f>
        <v>0</v>
      </c>
      <c r="D4333" s="64">
        <f>INDEX('9月'!$A$1:$E$301,ROW()-$B$29+2,5)</f>
        <v>0</v>
      </c>
      <c r="E4333" s="65">
        <f>DATE(設定・集計!$B$2,INT(A4333/100),A4333-INT(A4333/100)*100)</f>
        <v>43799</v>
      </c>
      <c r="F4333" t="str">
        <f t="shared" si="134"/>
        <v/>
      </c>
      <c r="G4333" t="str">
        <f t="shared" si="133"/>
        <v/>
      </c>
    </row>
    <row r="4334" spans="1:7">
      <c r="A4334" s="57">
        <f>INDEX('9月'!$A$1:$E$301,ROW()-$B$29+2,1)</f>
        <v>0</v>
      </c>
      <c r="B4334" s="55" t="str">
        <f>INDEX('9月'!$A$1:$E$301,ROW()-$B$29+2,2)&amp;IF(INDEX('9月'!$A$1:$E$301,ROW()-$B$29+2,3)="","","／"&amp;INDEX('9月'!$A$1:$E$301,ROW()-$B$29+2,3))</f>
        <v/>
      </c>
      <c r="C4334" s="57">
        <f>INDEX('9月'!$A$1:$E$301,ROW()-$B$29+2,4)</f>
        <v>0</v>
      </c>
      <c r="D4334" s="64">
        <f>INDEX('9月'!$A$1:$E$301,ROW()-$B$29+2,5)</f>
        <v>0</v>
      </c>
      <c r="E4334" s="65">
        <f>DATE(設定・集計!$B$2,INT(A4334/100),A4334-INT(A4334/100)*100)</f>
        <v>43799</v>
      </c>
      <c r="F4334" t="str">
        <f t="shared" si="134"/>
        <v/>
      </c>
      <c r="G4334" t="str">
        <f t="shared" si="133"/>
        <v/>
      </c>
    </row>
    <row r="4335" spans="1:7">
      <c r="A4335" s="57">
        <f>INDEX('9月'!$A$1:$E$301,ROW()-$B$29+2,1)</f>
        <v>0</v>
      </c>
      <c r="B4335" s="55" t="str">
        <f>INDEX('9月'!$A$1:$E$301,ROW()-$B$29+2,2)&amp;IF(INDEX('9月'!$A$1:$E$301,ROW()-$B$29+2,3)="","","／"&amp;INDEX('9月'!$A$1:$E$301,ROW()-$B$29+2,3))</f>
        <v/>
      </c>
      <c r="C4335" s="57">
        <f>INDEX('9月'!$A$1:$E$301,ROW()-$B$29+2,4)</f>
        <v>0</v>
      </c>
      <c r="D4335" s="64">
        <f>INDEX('9月'!$A$1:$E$301,ROW()-$B$29+2,5)</f>
        <v>0</v>
      </c>
      <c r="E4335" s="65">
        <f>DATE(設定・集計!$B$2,INT(A4335/100),A4335-INT(A4335/100)*100)</f>
        <v>43799</v>
      </c>
      <c r="F4335" t="str">
        <f t="shared" si="134"/>
        <v/>
      </c>
      <c r="G4335" t="str">
        <f t="shared" ref="G4335:G4398" si="135">IF(F4335="","",RANK(F4335,$F$46:$F$6000,1))</f>
        <v/>
      </c>
    </row>
    <row r="4336" spans="1:7">
      <c r="A4336" s="57">
        <f>INDEX('9月'!$A$1:$E$301,ROW()-$B$29+2,1)</f>
        <v>0</v>
      </c>
      <c r="B4336" s="55" t="str">
        <f>INDEX('9月'!$A$1:$E$301,ROW()-$B$29+2,2)&amp;IF(INDEX('9月'!$A$1:$E$301,ROW()-$B$29+2,3)="","","／"&amp;INDEX('9月'!$A$1:$E$301,ROW()-$B$29+2,3))</f>
        <v/>
      </c>
      <c r="C4336" s="57">
        <f>INDEX('9月'!$A$1:$E$301,ROW()-$B$29+2,4)</f>
        <v>0</v>
      </c>
      <c r="D4336" s="64">
        <f>INDEX('9月'!$A$1:$E$301,ROW()-$B$29+2,5)</f>
        <v>0</v>
      </c>
      <c r="E4336" s="65">
        <f>DATE(設定・集計!$B$2,INT(A4336/100),A4336-INT(A4336/100)*100)</f>
        <v>43799</v>
      </c>
      <c r="F4336" t="str">
        <f t="shared" si="134"/>
        <v/>
      </c>
      <c r="G4336" t="str">
        <f t="shared" si="135"/>
        <v/>
      </c>
    </row>
    <row r="4337" spans="1:7">
      <c r="A4337" s="57">
        <f>INDEX('9月'!$A$1:$E$301,ROW()-$B$29+2,1)</f>
        <v>0</v>
      </c>
      <c r="B4337" s="55" t="str">
        <f>INDEX('9月'!$A$1:$E$301,ROW()-$B$29+2,2)&amp;IF(INDEX('9月'!$A$1:$E$301,ROW()-$B$29+2,3)="","","／"&amp;INDEX('9月'!$A$1:$E$301,ROW()-$B$29+2,3))</f>
        <v/>
      </c>
      <c r="C4337" s="57">
        <f>INDEX('9月'!$A$1:$E$301,ROW()-$B$29+2,4)</f>
        <v>0</v>
      </c>
      <c r="D4337" s="64">
        <f>INDEX('9月'!$A$1:$E$301,ROW()-$B$29+2,5)</f>
        <v>0</v>
      </c>
      <c r="E4337" s="65">
        <f>DATE(設定・集計!$B$2,INT(A4337/100),A4337-INT(A4337/100)*100)</f>
        <v>43799</v>
      </c>
      <c r="F4337" t="str">
        <f t="shared" si="134"/>
        <v/>
      </c>
      <c r="G4337" t="str">
        <f t="shared" si="135"/>
        <v/>
      </c>
    </row>
    <row r="4338" spans="1:7">
      <c r="A4338" s="57">
        <f>INDEX('9月'!$A$1:$E$301,ROW()-$B$29+2,1)</f>
        <v>0</v>
      </c>
      <c r="B4338" s="55" t="str">
        <f>INDEX('9月'!$A$1:$E$301,ROW()-$B$29+2,2)&amp;IF(INDEX('9月'!$A$1:$E$301,ROW()-$B$29+2,3)="","","／"&amp;INDEX('9月'!$A$1:$E$301,ROW()-$B$29+2,3))</f>
        <v/>
      </c>
      <c r="C4338" s="57">
        <f>INDEX('9月'!$A$1:$E$301,ROW()-$B$29+2,4)</f>
        <v>0</v>
      </c>
      <c r="D4338" s="64">
        <f>INDEX('9月'!$A$1:$E$301,ROW()-$B$29+2,5)</f>
        <v>0</v>
      </c>
      <c r="E4338" s="65">
        <f>DATE(設定・集計!$B$2,INT(A4338/100),A4338-INT(A4338/100)*100)</f>
        <v>43799</v>
      </c>
      <c r="F4338" t="str">
        <f t="shared" si="134"/>
        <v/>
      </c>
      <c r="G4338" t="str">
        <f t="shared" si="135"/>
        <v/>
      </c>
    </row>
    <row r="4339" spans="1:7">
      <c r="A4339" s="57">
        <f>INDEX('9月'!$A$1:$E$301,ROW()-$B$29+2,1)</f>
        <v>0</v>
      </c>
      <c r="B4339" s="55" t="str">
        <f>INDEX('9月'!$A$1:$E$301,ROW()-$B$29+2,2)&amp;IF(INDEX('9月'!$A$1:$E$301,ROW()-$B$29+2,3)="","","／"&amp;INDEX('9月'!$A$1:$E$301,ROW()-$B$29+2,3))</f>
        <v/>
      </c>
      <c r="C4339" s="57">
        <f>INDEX('9月'!$A$1:$E$301,ROW()-$B$29+2,4)</f>
        <v>0</v>
      </c>
      <c r="D4339" s="64">
        <f>INDEX('9月'!$A$1:$E$301,ROW()-$B$29+2,5)</f>
        <v>0</v>
      </c>
      <c r="E4339" s="65">
        <f>DATE(設定・集計!$B$2,INT(A4339/100),A4339-INT(A4339/100)*100)</f>
        <v>43799</v>
      </c>
      <c r="F4339" t="str">
        <f t="shared" si="134"/>
        <v/>
      </c>
      <c r="G4339" t="str">
        <f t="shared" si="135"/>
        <v/>
      </c>
    </row>
    <row r="4340" spans="1:7">
      <c r="A4340" s="57">
        <f>INDEX('9月'!$A$1:$E$301,ROW()-$B$29+2,1)</f>
        <v>0</v>
      </c>
      <c r="B4340" s="55" t="str">
        <f>INDEX('9月'!$A$1:$E$301,ROW()-$B$29+2,2)&amp;IF(INDEX('9月'!$A$1:$E$301,ROW()-$B$29+2,3)="","","／"&amp;INDEX('9月'!$A$1:$E$301,ROW()-$B$29+2,3))</f>
        <v/>
      </c>
      <c r="C4340" s="57">
        <f>INDEX('9月'!$A$1:$E$301,ROW()-$B$29+2,4)</f>
        <v>0</v>
      </c>
      <c r="D4340" s="64">
        <f>INDEX('9月'!$A$1:$E$301,ROW()-$B$29+2,5)</f>
        <v>0</v>
      </c>
      <c r="E4340" s="65">
        <f>DATE(設定・集計!$B$2,INT(A4340/100),A4340-INT(A4340/100)*100)</f>
        <v>43799</v>
      </c>
      <c r="F4340" t="str">
        <f t="shared" si="134"/>
        <v/>
      </c>
      <c r="G4340" t="str">
        <f t="shared" si="135"/>
        <v/>
      </c>
    </row>
    <row r="4341" spans="1:7">
      <c r="A4341" s="57">
        <f>INDEX('9月'!$A$1:$E$301,ROW()-$B$29+2,1)</f>
        <v>0</v>
      </c>
      <c r="B4341" s="55" t="str">
        <f>INDEX('9月'!$A$1:$E$301,ROW()-$B$29+2,2)&amp;IF(INDEX('9月'!$A$1:$E$301,ROW()-$B$29+2,3)="","","／"&amp;INDEX('9月'!$A$1:$E$301,ROW()-$B$29+2,3))</f>
        <v/>
      </c>
      <c r="C4341" s="57">
        <f>INDEX('9月'!$A$1:$E$301,ROW()-$B$29+2,4)</f>
        <v>0</v>
      </c>
      <c r="D4341" s="64">
        <f>INDEX('9月'!$A$1:$E$301,ROW()-$B$29+2,5)</f>
        <v>0</v>
      </c>
      <c r="E4341" s="65">
        <f>DATE(設定・集計!$B$2,INT(A4341/100),A4341-INT(A4341/100)*100)</f>
        <v>43799</v>
      </c>
      <c r="F4341" t="str">
        <f t="shared" si="134"/>
        <v/>
      </c>
      <c r="G4341" t="str">
        <f t="shared" si="135"/>
        <v/>
      </c>
    </row>
    <row r="4342" spans="1:7">
      <c r="A4342" s="57">
        <f>INDEX('9月'!$A$1:$E$301,ROW()-$B$29+2,1)</f>
        <v>0</v>
      </c>
      <c r="B4342" s="55" t="str">
        <f>INDEX('9月'!$A$1:$E$301,ROW()-$B$29+2,2)&amp;IF(INDEX('9月'!$A$1:$E$301,ROW()-$B$29+2,3)="","","／"&amp;INDEX('9月'!$A$1:$E$301,ROW()-$B$29+2,3))</f>
        <v/>
      </c>
      <c r="C4342" s="57">
        <f>INDEX('9月'!$A$1:$E$301,ROW()-$B$29+2,4)</f>
        <v>0</v>
      </c>
      <c r="D4342" s="64">
        <f>INDEX('9月'!$A$1:$E$301,ROW()-$B$29+2,5)</f>
        <v>0</v>
      </c>
      <c r="E4342" s="65">
        <f>DATE(設定・集計!$B$2,INT(A4342/100),A4342-INT(A4342/100)*100)</f>
        <v>43799</v>
      </c>
      <c r="F4342" t="str">
        <f t="shared" si="134"/>
        <v/>
      </c>
      <c r="G4342" t="str">
        <f t="shared" si="135"/>
        <v/>
      </c>
    </row>
    <row r="4343" spans="1:7">
      <c r="A4343" s="57">
        <f>INDEX('9月'!$A$1:$E$301,ROW()-$B$29+2,1)</f>
        <v>0</v>
      </c>
      <c r="B4343" s="55" t="str">
        <f>INDEX('9月'!$A$1:$E$301,ROW()-$B$29+2,2)&amp;IF(INDEX('9月'!$A$1:$E$301,ROW()-$B$29+2,3)="","","／"&amp;INDEX('9月'!$A$1:$E$301,ROW()-$B$29+2,3))</f>
        <v/>
      </c>
      <c r="C4343" s="57">
        <f>INDEX('9月'!$A$1:$E$301,ROW()-$B$29+2,4)</f>
        <v>0</v>
      </c>
      <c r="D4343" s="64">
        <f>INDEX('9月'!$A$1:$E$301,ROW()-$B$29+2,5)</f>
        <v>0</v>
      </c>
      <c r="E4343" s="65">
        <f>DATE(設定・集計!$B$2,INT(A4343/100),A4343-INT(A4343/100)*100)</f>
        <v>43799</v>
      </c>
      <c r="F4343" t="str">
        <f t="shared" si="134"/>
        <v/>
      </c>
      <c r="G4343" t="str">
        <f t="shared" si="135"/>
        <v/>
      </c>
    </row>
    <row r="4344" spans="1:7">
      <c r="A4344" s="57">
        <f>INDEX('9月'!$A$1:$E$301,ROW()-$B$29+2,1)</f>
        <v>0</v>
      </c>
      <c r="B4344" s="55" t="str">
        <f>INDEX('9月'!$A$1:$E$301,ROW()-$B$29+2,2)&amp;IF(INDEX('9月'!$A$1:$E$301,ROW()-$B$29+2,3)="","","／"&amp;INDEX('9月'!$A$1:$E$301,ROW()-$B$29+2,3))</f>
        <v/>
      </c>
      <c r="C4344" s="57">
        <f>INDEX('9月'!$A$1:$E$301,ROW()-$B$29+2,4)</f>
        <v>0</v>
      </c>
      <c r="D4344" s="64">
        <f>INDEX('9月'!$A$1:$E$301,ROW()-$B$29+2,5)</f>
        <v>0</v>
      </c>
      <c r="E4344" s="65">
        <f>DATE(設定・集計!$B$2,INT(A4344/100),A4344-INT(A4344/100)*100)</f>
        <v>43799</v>
      </c>
      <c r="F4344" t="str">
        <f t="shared" si="134"/>
        <v/>
      </c>
      <c r="G4344" t="str">
        <f t="shared" si="135"/>
        <v/>
      </c>
    </row>
    <row r="4345" spans="1:7">
      <c r="A4345" s="57">
        <f>INDEX('9月'!$A$1:$E$301,ROW()-$B$29+2,1)</f>
        <v>0</v>
      </c>
      <c r="B4345" s="55" t="str">
        <f>INDEX('9月'!$A$1:$E$301,ROW()-$B$29+2,2)&amp;IF(INDEX('9月'!$A$1:$E$301,ROW()-$B$29+2,3)="","","／"&amp;INDEX('9月'!$A$1:$E$301,ROW()-$B$29+2,3))</f>
        <v/>
      </c>
      <c r="C4345" s="57">
        <f>INDEX('9月'!$A$1:$E$301,ROW()-$B$29+2,4)</f>
        <v>0</v>
      </c>
      <c r="D4345" s="64">
        <f>INDEX('9月'!$A$1:$E$301,ROW()-$B$29+2,5)</f>
        <v>0</v>
      </c>
      <c r="E4345" s="65">
        <f>DATE(設定・集計!$B$2,INT(A4345/100),A4345-INT(A4345/100)*100)</f>
        <v>43799</v>
      </c>
      <c r="F4345" t="str">
        <f t="shared" si="134"/>
        <v/>
      </c>
      <c r="G4345" t="str">
        <f t="shared" si="135"/>
        <v/>
      </c>
    </row>
    <row r="4346" spans="1:7">
      <c r="A4346" s="57">
        <f>INDEX('9月'!$A$1:$E$301,ROW()-$B$29+2,1)</f>
        <v>0</v>
      </c>
      <c r="B4346" s="55" t="str">
        <f>INDEX('9月'!$A$1:$E$301,ROW()-$B$29+2,2)&amp;IF(INDEX('9月'!$A$1:$E$301,ROW()-$B$29+2,3)="","","／"&amp;INDEX('9月'!$A$1:$E$301,ROW()-$B$29+2,3))</f>
        <v/>
      </c>
      <c r="C4346" s="57">
        <f>INDEX('9月'!$A$1:$E$301,ROW()-$B$29+2,4)</f>
        <v>0</v>
      </c>
      <c r="D4346" s="64">
        <f>INDEX('9月'!$A$1:$E$301,ROW()-$B$29+2,5)</f>
        <v>0</v>
      </c>
      <c r="E4346" s="65">
        <f>DATE(設定・集計!$B$2,INT(A4346/100),A4346-INT(A4346/100)*100)</f>
        <v>43799</v>
      </c>
      <c r="F4346" t="str">
        <f t="shared" si="134"/>
        <v/>
      </c>
      <c r="G4346" t="str">
        <f t="shared" si="135"/>
        <v/>
      </c>
    </row>
    <row r="4347" spans="1:7">
      <c r="A4347" s="57">
        <f>INDEX('9月'!$A$1:$E$301,ROW()-$B$29+2,1)</f>
        <v>0</v>
      </c>
      <c r="B4347" s="55" t="str">
        <f>INDEX('9月'!$A$1:$E$301,ROW()-$B$29+2,2)&amp;IF(INDEX('9月'!$A$1:$E$301,ROW()-$B$29+2,3)="","","／"&amp;INDEX('9月'!$A$1:$E$301,ROW()-$B$29+2,3))</f>
        <v/>
      </c>
      <c r="C4347" s="57">
        <f>INDEX('9月'!$A$1:$E$301,ROW()-$B$29+2,4)</f>
        <v>0</v>
      </c>
      <c r="D4347" s="64">
        <f>INDEX('9月'!$A$1:$E$301,ROW()-$B$29+2,5)</f>
        <v>0</v>
      </c>
      <c r="E4347" s="65">
        <f>DATE(設定・集計!$B$2,INT(A4347/100),A4347-INT(A4347/100)*100)</f>
        <v>43799</v>
      </c>
      <c r="F4347" t="str">
        <f t="shared" ref="F4347:F4410" si="136">IF(A4347=0,"",A4347*10000+ROW())</f>
        <v/>
      </c>
      <c r="G4347" t="str">
        <f t="shared" si="135"/>
        <v/>
      </c>
    </row>
    <row r="4348" spans="1:7">
      <c r="A4348" s="57">
        <f>INDEX('9月'!$A$1:$E$301,ROW()-$B$29+2,1)</f>
        <v>0</v>
      </c>
      <c r="B4348" s="55" t="str">
        <f>INDEX('9月'!$A$1:$E$301,ROW()-$B$29+2,2)&amp;IF(INDEX('9月'!$A$1:$E$301,ROW()-$B$29+2,3)="","","／"&amp;INDEX('9月'!$A$1:$E$301,ROW()-$B$29+2,3))</f>
        <v/>
      </c>
      <c r="C4348" s="57">
        <f>INDEX('9月'!$A$1:$E$301,ROW()-$B$29+2,4)</f>
        <v>0</v>
      </c>
      <c r="D4348" s="64">
        <f>INDEX('9月'!$A$1:$E$301,ROW()-$B$29+2,5)</f>
        <v>0</v>
      </c>
      <c r="E4348" s="65">
        <f>DATE(設定・集計!$B$2,INT(A4348/100),A4348-INT(A4348/100)*100)</f>
        <v>43799</v>
      </c>
      <c r="F4348" t="str">
        <f t="shared" si="136"/>
        <v/>
      </c>
      <c r="G4348" t="str">
        <f t="shared" si="135"/>
        <v/>
      </c>
    </row>
    <row r="4349" spans="1:7">
      <c r="A4349" s="57">
        <f>INDEX('9月'!$A$1:$E$301,ROW()-$B$29+2,1)</f>
        <v>0</v>
      </c>
      <c r="B4349" s="55" t="str">
        <f>INDEX('9月'!$A$1:$E$301,ROW()-$B$29+2,2)&amp;IF(INDEX('9月'!$A$1:$E$301,ROW()-$B$29+2,3)="","","／"&amp;INDEX('9月'!$A$1:$E$301,ROW()-$B$29+2,3))</f>
        <v/>
      </c>
      <c r="C4349" s="57">
        <f>INDEX('9月'!$A$1:$E$301,ROW()-$B$29+2,4)</f>
        <v>0</v>
      </c>
      <c r="D4349" s="64">
        <f>INDEX('9月'!$A$1:$E$301,ROW()-$B$29+2,5)</f>
        <v>0</v>
      </c>
      <c r="E4349" s="65">
        <f>DATE(設定・集計!$B$2,INT(A4349/100),A4349-INT(A4349/100)*100)</f>
        <v>43799</v>
      </c>
      <c r="F4349" t="str">
        <f t="shared" si="136"/>
        <v/>
      </c>
      <c r="G4349" t="str">
        <f t="shared" si="135"/>
        <v/>
      </c>
    </row>
    <row r="4350" spans="1:7">
      <c r="A4350" s="57">
        <f>INDEX('9月'!$A$1:$E$301,ROW()-$B$29+2,1)</f>
        <v>0</v>
      </c>
      <c r="B4350" s="55" t="str">
        <f>INDEX('9月'!$A$1:$E$301,ROW()-$B$29+2,2)&amp;IF(INDEX('9月'!$A$1:$E$301,ROW()-$B$29+2,3)="","","／"&amp;INDEX('9月'!$A$1:$E$301,ROW()-$B$29+2,3))</f>
        <v/>
      </c>
      <c r="C4350" s="57">
        <f>INDEX('9月'!$A$1:$E$301,ROW()-$B$29+2,4)</f>
        <v>0</v>
      </c>
      <c r="D4350" s="64">
        <f>INDEX('9月'!$A$1:$E$301,ROW()-$B$29+2,5)</f>
        <v>0</v>
      </c>
      <c r="E4350" s="65">
        <f>DATE(設定・集計!$B$2,INT(A4350/100),A4350-INT(A4350/100)*100)</f>
        <v>43799</v>
      </c>
      <c r="F4350" t="str">
        <f t="shared" si="136"/>
        <v/>
      </c>
      <c r="G4350" t="str">
        <f t="shared" si="135"/>
        <v/>
      </c>
    </row>
    <row r="4351" spans="1:7">
      <c r="A4351" s="57">
        <f>INDEX('9月'!$A$1:$E$301,ROW()-$B$29+2,1)</f>
        <v>0</v>
      </c>
      <c r="B4351" s="55" t="str">
        <f>INDEX('9月'!$A$1:$E$301,ROW()-$B$29+2,2)&amp;IF(INDEX('9月'!$A$1:$E$301,ROW()-$B$29+2,3)="","","／"&amp;INDEX('9月'!$A$1:$E$301,ROW()-$B$29+2,3))</f>
        <v/>
      </c>
      <c r="C4351" s="57">
        <f>INDEX('9月'!$A$1:$E$301,ROW()-$B$29+2,4)</f>
        <v>0</v>
      </c>
      <c r="D4351" s="64">
        <f>INDEX('9月'!$A$1:$E$301,ROW()-$B$29+2,5)</f>
        <v>0</v>
      </c>
      <c r="E4351" s="65">
        <f>DATE(設定・集計!$B$2,INT(A4351/100),A4351-INT(A4351/100)*100)</f>
        <v>43799</v>
      </c>
      <c r="F4351" t="str">
        <f t="shared" si="136"/>
        <v/>
      </c>
      <c r="G4351" t="str">
        <f t="shared" si="135"/>
        <v/>
      </c>
    </row>
    <row r="4352" spans="1:7">
      <c r="A4352" s="57">
        <f>INDEX('9月'!$A$1:$E$301,ROW()-$B$29+2,1)</f>
        <v>0</v>
      </c>
      <c r="B4352" s="55" t="str">
        <f>INDEX('9月'!$A$1:$E$301,ROW()-$B$29+2,2)&amp;IF(INDEX('9月'!$A$1:$E$301,ROW()-$B$29+2,3)="","","／"&amp;INDEX('9月'!$A$1:$E$301,ROW()-$B$29+2,3))</f>
        <v/>
      </c>
      <c r="C4352" s="57">
        <f>INDEX('9月'!$A$1:$E$301,ROW()-$B$29+2,4)</f>
        <v>0</v>
      </c>
      <c r="D4352" s="64">
        <f>INDEX('9月'!$A$1:$E$301,ROW()-$B$29+2,5)</f>
        <v>0</v>
      </c>
      <c r="E4352" s="65">
        <f>DATE(設定・集計!$B$2,INT(A4352/100),A4352-INT(A4352/100)*100)</f>
        <v>43799</v>
      </c>
      <c r="F4352" t="str">
        <f t="shared" si="136"/>
        <v/>
      </c>
      <c r="G4352" t="str">
        <f t="shared" si="135"/>
        <v/>
      </c>
    </row>
    <row r="4353" spans="1:7">
      <c r="A4353" s="57">
        <f>INDEX('9月'!$A$1:$E$301,ROW()-$B$29+2,1)</f>
        <v>0</v>
      </c>
      <c r="B4353" s="55" t="str">
        <f>INDEX('9月'!$A$1:$E$301,ROW()-$B$29+2,2)&amp;IF(INDEX('9月'!$A$1:$E$301,ROW()-$B$29+2,3)="","","／"&amp;INDEX('9月'!$A$1:$E$301,ROW()-$B$29+2,3))</f>
        <v/>
      </c>
      <c r="C4353" s="57">
        <f>INDEX('9月'!$A$1:$E$301,ROW()-$B$29+2,4)</f>
        <v>0</v>
      </c>
      <c r="D4353" s="64">
        <f>INDEX('9月'!$A$1:$E$301,ROW()-$B$29+2,5)</f>
        <v>0</v>
      </c>
      <c r="E4353" s="65">
        <f>DATE(設定・集計!$B$2,INT(A4353/100),A4353-INT(A4353/100)*100)</f>
        <v>43799</v>
      </c>
      <c r="F4353" t="str">
        <f t="shared" si="136"/>
        <v/>
      </c>
      <c r="G4353" t="str">
        <f t="shared" si="135"/>
        <v/>
      </c>
    </row>
    <row r="4354" spans="1:7">
      <c r="A4354" s="57">
        <f>INDEX('9月'!$A$1:$E$301,ROW()-$B$29+2,1)</f>
        <v>0</v>
      </c>
      <c r="B4354" s="55" t="str">
        <f>INDEX('9月'!$A$1:$E$301,ROW()-$B$29+2,2)&amp;IF(INDEX('9月'!$A$1:$E$301,ROW()-$B$29+2,3)="","","／"&amp;INDEX('9月'!$A$1:$E$301,ROW()-$B$29+2,3))</f>
        <v/>
      </c>
      <c r="C4354" s="57">
        <f>INDEX('9月'!$A$1:$E$301,ROW()-$B$29+2,4)</f>
        <v>0</v>
      </c>
      <c r="D4354" s="64">
        <f>INDEX('9月'!$A$1:$E$301,ROW()-$B$29+2,5)</f>
        <v>0</v>
      </c>
      <c r="E4354" s="65">
        <f>DATE(設定・集計!$B$2,INT(A4354/100),A4354-INT(A4354/100)*100)</f>
        <v>43799</v>
      </c>
      <c r="F4354" t="str">
        <f t="shared" si="136"/>
        <v/>
      </c>
      <c r="G4354" t="str">
        <f t="shared" si="135"/>
        <v/>
      </c>
    </row>
    <row r="4355" spans="1:7">
      <c r="A4355" s="57">
        <f>INDEX('9月'!$A$1:$E$301,ROW()-$B$29+2,1)</f>
        <v>0</v>
      </c>
      <c r="B4355" s="55" t="str">
        <f>INDEX('9月'!$A$1:$E$301,ROW()-$B$29+2,2)&amp;IF(INDEX('9月'!$A$1:$E$301,ROW()-$B$29+2,3)="","","／"&amp;INDEX('9月'!$A$1:$E$301,ROW()-$B$29+2,3))</f>
        <v/>
      </c>
      <c r="C4355" s="57">
        <f>INDEX('9月'!$A$1:$E$301,ROW()-$B$29+2,4)</f>
        <v>0</v>
      </c>
      <c r="D4355" s="64">
        <f>INDEX('9月'!$A$1:$E$301,ROW()-$B$29+2,5)</f>
        <v>0</v>
      </c>
      <c r="E4355" s="65">
        <f>DATE(設定・集計!$B$2,INT(A4355/100),A4355-INT(A4355/100)*100)</f>
        <v>43799</v>
      </c>
      <c r="F4355" t="str">
        <f t="shared" si="136"/>
        <v/>
      </c>
      <c r="G4355" t="str">
        <f t="shared" si="135"/>
        <v/>
      </c>
    </row>
    <row r="4356" spans="1:7">
      <c r="A4356" s="57">
        <f>INDEX('9月'!$A$1:$E$301,ROW()-$B$29+2,1)</f>
        <v>0</v>
      </c>
      <c r="B4356" s="55" t="str">
        <f>INDEX('9月'!$A$1:$E$301,ROW()-$B$29+2,2)&amp;IF(INDEX('9月'!$A$1:$E$301,ROW()-$B$29+2,3)="","","／"&amp;INDEX('9月'!$A$1:$E$301,ROW()-$B$29+2,3))</f>
        <v/>
      </c>
      <c r="C4356" s="57">
        <f>INDEX('9月'!$A$1:$E$301,ROW()-$B$29+2,4)</f>
        <v>0</v>
      </c>
      <c r="D4356" s="64">
        <f>INDEX('9月'!$A$1:$E$301,ROW()-$B$29+2,5)</f>
        <v>0</v>
      </c>
      <c r="E4356" s="65">
        <f>DATE(設定・集計!$B$2,INT(A4356/100),A4356-INT(A4356/100)*100)</f>
        <v>43799</v>
      </c>
      <c r="F4356" t="str">
        <f t="shared" si="136"/>
        <v/>
      </c>
      <c r="G4356" t="str">
        <f t="shared" si="135"/>
        <v/>
      </c>
    </row>
    <row r="4357" spans="1:7">
      <c r="A4357" s="57">
        <f>INDEX('9月'!$A$1:$E$301,ROW()-$B$29+2,1)</f>
        <v>0</v>
      </c>
      <c r="B4357" s="55" t="str">
        <f>INDEX('9月'!$A$1:$E$301,ROW()-$B$29+2,2)&amp;IF(INDEX('9月'!$A$1:$E$301,ROW()-$B$29+2,3)="","","／"&amp;INDEX('9月'!$A$1:$E$301,ROW()-$B$29+2,3))</f>
        <v/>
      </c>
      <c r="C4357" s="57">
        <f>INDEX('9月'!$A$1:$E$301,ROW()-$B$29+2,4)</f>
        <v>0</v>
      </c>
      <c r="D4357" s="64">
        <f>INDEX('9月'!$A$1:$E$301,ROW()-$B$29+2,5)</f>
        <v>0</v>
      </c>
      <c r="E4357" s="65">
        <f>DATE(設定・集計!$B$2,INT(A4357/100),A4357-INT(A4357/100)*100)</f>
        <v>43799</v>
      </c>
      <c r="F4357" t="str">
        <f t="shared" si="136"/>
        <v/>
      </c>
      <c r="G4357" t="str">
        <f t="shared" si="135"/>
        <v/>
      </c>
    </row>
    <row r="4358" spans="1:7">
      <c r="A4358" s="57">
        <f>INDEX('9月'!$A$1:$E$301,ROW()-$B$29+2,1)</f>
        <v>0</v>
      </c>
      <c r="B4358" s="55" t="str">
        <f>INDEX('9月'!$A$1:$E$301,ROW()-$B$29+2,2)&amp;IF(INDEX('9月'!$A$1:$E$301,ROW()-$B$29+2,3)="","","／"&amp;INDEX('9月'!$A$1:$E$301,ROW()-$B$29+2,3))</f>
        <v/>
      </c>
      <c r="C4358" s="57">
        <f>INDEX('9月'!$A$1:$E$301,ROW()-$B$29+2,4)</f>
        <v>0</v>
      </c>
      <c r="D4358" s="64">
        <f>INDEX('9月'!$A$1:$E$301,ROW()-$B$29+2,5)</f>
        <v>0</v>
      </c>
      <c r="E4358" s="65">
        <f>DATE(設定・集計!$B$2,INT(A4358/100),A4358-INT(A4358/100)*100)</f>
        <v>43799</v>
      </c>
      <c r="F4358" t="str">
        <f t="shared" si="136"/>
        <v/>
      </c>
      <c r="G4358" t="str">
        <f t="shared" si="135"/>
        <v/>
      </c>
    </row>
    <row r="4359" spans="1:7">
      <c r="A4359" s="57">
        <f>INDEX('9月'!$A$1:$E$301,ROW()-$B$29+2,1)</f>
        <v>0</v>
      </c>
      <c r="B4359" s="55" t="str">
        <f>INDEX('9月'!$A$1:$E$301,ROW()-$B$29+2,2)&amp;IF(INDEX('9月'!$A$1:$E$301,ROW()-$B$29+2,3)="","","／"&amp;INDEX('9月'!$A$1:$E$301,ROW()-$B$29+2,3))</f>
        <v/>
      </c>
      <c r="C4359" s="57">
        <f>INDEX('9月'!$A$1:$E$301,ROW()-$B$29+2,4)</f>
        <v>0</v>
      </c>
      <c r="D4359" s="64">
        <f>INDEX('9月'!$A$1:$E$301,ROW()-$B$29+2,5)</f>
        <v>0</v>
      </c>
      <c r="E4359" s="65">
        <f>DATE(設定・集計!$B$2,INT(A4359/100),A4359-INT(A4359/100)*100)</f>
        <v>43799</v>
      </c>
      <c r="F4359" t="str">
        <f t="shared" si="136"/>
        <v/>
      </c>
      <c r="G4359" t="str">
        <f t="shared" si="135"/>
        <v/>
      </c>
    </row>
    <row r="4360" spans="1:7">
      <c r="A4360" s="57">
        <f>INDEX('9月'!$A$1:$E$301,ROW()-$B$29+2,1)</f>
        <v>0</v>
      </c>
      <c r="B4360" s="55" t="str">
        <f>INDEX('9月'!$A$1:$E$301,ROW()-$B$29+2,2)&amp;IF(INDEX('9月'!$A$1:$E$301,ROW()-$B$29+2,3)="","","／"&amp;INDEX('9月'!$A$1:$E$301,ROW()-$B$29+2,3))</f>
        <v/>
      </c>
      <c r="C4360" s="57">
        <f>INDEX('9月'!$A$1:$E$301,ROW()-$B$29+2,4)</f>
        <v>0</v>
      </c>
      <c r="D4360" s="64">
        <f>INDEX('9月'!$A$1:$E$301,ROW()-$B$29+2,5)</f>
        <v>0</v>
      </c>
      <c r="E4360" s="65">
        <f>DATE(設定・集計!$B$2,INT(A4360/100),A4360-INT(A4360/100)*100)</f>
        <v>43799</v>
      </c>
      <c r="F4360" t="str">
        <f t="shared" si="136"/>
        <v/>
      </c>
      <c r="G4360" t="str">
        <f t="shared" si="135"/>
        <v/>
      </c>
    </row>
    <row r="4361" spans="1:7">
      <c r="A4361" s="57">
        <f>INDEX('9月'!$A$1:$E$301,ROW()-$B$29+2,1)</f>
        <v>0</v>
      </c>
      <c r="B4361" s="55" t="str">
        <f>INDEX('9月'!$A$1:$E$301,ROW()-$B$29+2,2)&amp;IF(INDEX('9月'!$A$1:$E$301,ROW()-$B$29+2,3)="","","／"&amp;INDEX('9月'!$A$1:$E$301,ROW()-$B$29+2,3))</f>
        <v/>
      </c>
      <c r="C4361" s="57">
        <f>INDEX('9月'!$A$1:$E$301,ROW()-$B$29+2,4)</f>
        <v>0</v>
      </c>
      <c r="D4361" s="64">
        <f>INDEX('9月'!$A$1:$E$301,ROW()-$B$29+2,5)</f>
        <v>0</v>
      </c>
      <c r="E4361" s="65">
        <f>DATE(設定・集計!$B$2,INT(A4361/100),A4361-INT(A4361/100)*100)</f>
        <v>43799</v>
      </c>
      <c r="F4361" t="str">
        <f t="shared" si="136"/>
        <v/>
      </c>
      <c r="G4361" t="str">
        <f t="shared" si="135"/>
        <v/>
      </c>
    </row>
    <row r="4362" spans="1:7">
      <c r="A4362" s="57">
        <f>INDEX('9月'!$A$1:$E$301,ROW()-$B$29+2,1)</f>
        <v>0</v>
      </c>
      <c r="B4362" s="55" t="str">
        <f>INDEX('9月'!$A$1:$E$301,ROW()-$B$29+2,2)&amp;IF(INDEX('9月'!$A$1:$E$301,ROW()-$B$29+2,3)="","","／"&amp;INDEX('9月'!$A$1:$E$301,ROW()-$B$29+2,3))</f>
        <v/>
      </c>
      <c r="C4362" s="57">
        <f>INDEX('9月'!$A$1:$E$301,ROW()-$B$29+2,4)</f>
        <v>0</v>
      </c>
      <c r="D4362" s="64">
        <f>INDEX('9月'!$A$1:$E$301,ROW()-$B$29+2,5)</f>
        <v>0</v>
      </c>
      <c r="E4362" s="65">
        <f>DATE(設定・集計!$B$2,INT(A4362/100),A4362-INT(A4362/100)*100)</f>
        <v>43799</v>
      </c>
      <c r="F4362" t="str">
        <f t="shared" si="136"/>
        <v/>
      </c>
      <c r="G4362" t="str">
        <f t="shared" si="135"/>
        <v/>
      </c>
    </row>
    <row r="4363" spans="1:7">
      <c r="A4363" s="57">
        <f>INDEX('9月'!$A$1:$E$301,ROW()-$B$29+2,1)</f>
        <v>0</v>
      </c>
      <c r="B4363" s="55" t="str">
        <f>INDEX('9月'!$A$1:$E$301,ROW()-$B$29+2,2)&amp;IF(INDEX('9月'!$A$1:$E$301,ROW()-$B$29+2,3)="","","／"&amp;INDEX('9月'!$A$1:$E$301,ROW()-$B$29+2,3))</f>
        <v/>
      </c>
      <c r="C4363" s="57">
        <f>INDEX('9月'!$A$1:$E$301,ROW()-$B$29+2,4)</f>
        <v>0</v>
      </c>
      <c r="D4363" s="64">
        <f>INDEX('9月'!$A$1:$E$301,ROW()-$B$29+2,5)</f>
        <v>0</v>
      </c>
      <c r="E4363" s="65">
        <f>DATE(設定・集計!$B$2,INT(A4363/100),A4363-INT(A4363/100)*100)</f>
        <v>43799</v>
      </c>
      <c r="F4363" t="str">
        <f t="shared" si="136"/>
        <v/>
      </c>
      <c r="G4363" t="str">
        <f t="shared" si="135"/>
        <v/>
      </c>
    </row>
    <row r="4364" spans="1:7">
      <c r="A4364" s="57">
        <f>INDEX('9月'!$A$1:$E$301,ROW()-$B$29+2,1)</f>
        <v>0</v>
      </c>
      <c r="B4364" s="55" t="str">
        <f>INDEX('9月'!$A$1:$E$301,ROW()-$B$29+2,2)&amp;IF(INDEX('9月'!$A$1:$E$301,ROW()-$B$29+2,3)="","","／"&amp;INDEX('9月'!$A$1:$E$301,ROW()-$B$29+2,3))</f>
        <v/>
      </c>
      <c r="C4364" s="57">
        <f>INDEX('9月'!$A$1:$E$301,ROW()-$B$29+2,4)</f>
        <v>0</v>
      </c>
      <c r="D4364" s="64">
        <f>INDEX('9月'!$A$1:$E$301,ROW()-$B$29+2,5)</f>
        <v>0</v>
      </c>
      <c r="E4364" s="65">
        <f>DATE(設定・集計!$B$2,INT(A4364/100),A4364-INT(A4364/100)*100)</f>
        <v>43799</v>
      </c>
      <c r="F4364" t="str">
        <f t="shared" si="136"/>
        <v/>
      </c>
      <c r="G4364" t="str">
        <f t="shared" si="135"/>
        <v/>
      </c>
    </row>
    <row r="4365" spans="1:7">
      <c r="A4365" s="57">
        <f>INDEX('9月'!$A$1:$E$301,ROW()-$B$29+2,1)</f>
        <v>0</v>
      </c>
      <c r="B4365" s="55" t="str">
        <f>INDEX('9月'!$A$1:$E$301,ROW()-$B$29+2,2)&amp;IF(INDEX('9月'!$A$1:$E$301,ROW()-$B$29+2,3)="","","／"&amp;INDEX('9月'!$A$1:$E$301,ROW()-$B$29+2,3))</f>
        <v/>
      </c>
      <c r="C4365" s="57">
        <f>INDEX('9月'!$A$1:$E$301,ROW()-$B$29+2,4)</f>
        <v>0</v>
      </c>
      <c r="D4365" s="64">
        <f>INDEX('9月'!$A$1:$E$301,ROW()-$B$29+2,5)</f>
        <v>0</v>
      </c>
      <c r="E4365" s="65">
        <f>DATE(設定・集計!$B$2,INT(A4365/100),A4365-INT(A4365/100)*100)</f>
        <v>43799</v>
      </c>
      <c r="F4365" t="str">
        <f t="shared" si="136"/>
        <v/>
      </c>
      <c r="G4365" t="str">
        <f t="shared" si="135"/>
        <v/>
      </c>
    </row>
    <row r="4366" spans="1:7">
      <c r="A4366" s="57">
        <f>INDEX('9月'!$A$1:$E$301,ROW()-$B$29+2,1)</f>
        <v>0</v>
      </c>
      <c r="B4366" s="55" t="str">
        <f>INDEX('9月'!$A$1:$E$301,ROW()-$B$29+2,2)&amp;IF(INDEX('9月'!$A$1:$E$301,ROW()-$B$29+2,3)="","","／"&amp;INDEX('9月'!$A$1:$E$301,ROW()-$B$29+2,3))</f>
        <v/>
      </c>
      <c r="C4366" s="57">
        <f>INDEX('9月'!$A$1:$E$301,ROW()-$B$29+2,4)</f>
        <v>0</v>
      </c>
      <c r="D4366" s="64">
        <f>INDEX('9月'!$A$1:$E$301,ROW()-$B$29+2,5)</f>
        <v>0</v>
      </c>
      <c r="E4366" s="65">
        <f>DATE(設定・集計!$B$2,INT(A4366/100),A4366-INT(A4366/100)*100)</f>
        <v>43799</v>
      </c>
      <c r="F4366" t="str">
        <f t="shared" si="136"/>
        <v/>
      </c>
      <c r="G4366" t="str">
        <f t="shared" si="135"/>
        <v/>
      </c>
    </row>
    <row r="4367" spans="1:7">
      <c r="A4367" s="57">
        <f>INDEX('9月'!$A$1:$E$301,ROW()-$B$29+2,1)</f>
        <v>0</v>
      </c>
      <c r="B4367" s="55" t="str">
        <f>INDEX('9月'!$A$1:$E$301,ROW()-$B$29+2,2)&amp;IF(INDEX('9月'!$A$1:$E$301,ROW()-$B$29+2,3)="","","／"&amp;INDEX('9月'!$A$1:$E$301,ROW()-$B$29+2,3))</f>
        <v/>
      </c>
      <c r="C4367" s="57">
        <f>INDEX('9月'!$A$1:$E$301,ROW()-$B$29+2,4)</f>
        <v>0</v>
      </c>
      <c r="D4367" s="64">
        <f>INDEX('9月'!$A$1:$E$301,ROW()-$B$29+2,5)</f>
        <v>0</v>
      </c>
      <c r="E4367" s="65">
        <f>DATE(設定・集計!$B$2,INT(A4367/100),A4367-INT(A4367/100)*100)</f>
        <v>43799</v>
      </c>
      <c r="F4367" t="str">
        <f t="shared" si="136"/>
        <v/>
      </c>
      <c r="G4367" t="str">
        <f t="shared" si="135"/>
        <v/>
      </c>
    </row>
    <row r="4368" spans="1:7">
      <c r="A4368" s="57">
        <f>INDEX('9月'!$A$1:$E$301,ROW()-$B$29+2,1)</f>
        <v>0</v>
      </c>
      <c r="B4368" s="55" t="str">
        <f>INDEX('9月'!$A$1:$E$301,ROW()-$B$29+2,2)&amp;IF(INDEX('9月'!$A$1:$E$301,ROW()-$B$29+2,3)="","","／"&amp;INDEX('9月'!$A$1:$E$301,ROW()-$B$29+2,3))</f>
        <v/>
      </c>
      <c r="C4368" s="57">
        <f>INDEX('9月'!$A$1:$E$301,ROW()-$B$29+2,4)</f>
        <v>0</v>
      </c>
      <c r="D4368" s="64">
        <f>INDEX('9月'!$A$1:$E$301,ROW()-$B$29+2,5)</f>
        <v>0</v>
      </c>
      <c r="E4368" s="65">
        <f>DATE(設定・集計!$B$2,INT(A4368/100),A4368-INT(A4368/100)*100)</f>
        <v>43799</v>
      </c>
      <c r="F4368" t="str">
        <f t="shared" si="136"/>
        <v/>
      </c>
      <c r="G4368" t="str">
        <f t="shared" si="135"/>
        <v/>
      </c>
    </row>
    <row r="4369" spans="1:7">
      <c r="A4369" s="57">
        <f>INDEX('9月'!$A$1:$E$301,ROW()-$B$29+2,1)</f>
        <v>0</v>
      </c>
      <c r="B4369" s="55" t="str">
        <f>INDEX('9月'!$A$1:$E$301,ROW()-$B$29+2,2)&amp;IF(INDEX('9月'!$A$1:$E$301,ROW()-$B$29+2,3)="","","／"&amp;INDEX('9月'!$A$1:$E$301,ROW()-$B$29+2,3))</f>
        <v/>
      </c>
      <c r="C4369" s="57">
        <f>INDEX('9月'!$A$1:$E$301,ROW()-$B$29+2,4)</f>
        <v>0</v>
      </c>
      <c r="D4369" s="64">
        <f>INDEX('9月'!$A$1:$E$301,ROW()-$B$29+2,5)</f>
        <v>0</v>
      </c>
      <c r="E4369" s="65">
        <f>DATE(設定・集計!$B$2,INT(A4369/100),A4369-INT(A4369/100)*100)</f>
        <v>43799</v>
      </c>
      <c r="F4369" t="str">
        <f t="shared" si="136"/>
        <v/>
      </c>
      <c r="G4369" t="str">
        <f t="shared" si="135"/>
        <v/>
      </c>
    </row>
    <row r="4370" spans="1:7">
      <c r="A4370" s="57">
        <f>INDEX('9月'!$A$1:$E$301,ROW()-$B$29+2,1)</f>
        <v>0</v>
      </c>
      <c r="B4370" s="55" t="str">
        <f>INDEX('9月'!$A$1:$E$301,ROW()-$B$29+2,2)&amp;IF(INDEX('9月'!$A$1:$E$301,ROW()-$B$29+2,3)="","","／"&amp;INDEX('9月'!$A$1:$E$301,ROW()-$B$29+2,3))</f>
        <v/>
      </c>
      <c r="C4370" s="57">
        <f>INDEX('9月'!$A$1:$E$301,ROW()-$B$29+2,4)</f>
        <v>0</v>
      </c>
      <c r="D4370" s="64">
        <f>INDEX('9月'!$A$1:$E$301,ROW()-$B$29+2,5)</f>
        <v>0</v>
      </c>
      <c r="E4370" s="65">
        <f>DATE(設定・集計!$B$2,INT(A4370/100),A4370-INT(A4370/100)*100)</f>
        <v>43799</v>
      </c>
      <c r="F4370" t="str">
        <f t="shared" si="136"/>
        <v/>
      </c>
      <c r="G4370" t="str">
        <f t="shared" si="135"/>
        <v/>
      </c>
    </row>
    <row r="4371" spans="1:7">
      <c r="A4371" s="57">
        <f>INDEX('9月'!$A$1:$E$301,ROW()-$B$29+2,1)</f>
        <v>0</v>
      </c>
      <c r="B4371" s="55" t="str">
        <f>INDEX('9月'!$A$1:$E$301,ROW()-$B$29+2,2)&amp;IF(INDEX('9月'!$A$1:$E$301,ROW()-$B$29+2,3)="","","／"&amp;INDEX('9月'!$A$1:$E$301,ROW()-$B$29+2,3))</f>
        <v/>
      </c>
      <c r="C4371" s="57">
        <f>INDEX('9月'!$A$1:$E$301,ROW()-$B$29+2,4)</f>
        <v>0</v>
      </c>
      <c r="D4371" s="64">
        <f>INDEX('9月'!$A$1:$E$301,ROW()-$B$29+2,5)</f>
        <v>0</v>
      </c>
      <c r="E4371" s="65">
        <f>DATE(設定・集計!$B$2,INT(A4371/100),A4371-INT(A4371/100)*100)</f>
        <v>43799</v>
      </c>
      <c r="F4371" t="str">
        <f t="shared" si="136"/>
        <v/>
      </c>
      <c r="G4371" t="str">
        <f t="shared" si="135"/>
        <v/>
      </c>
    </row>
    <row r="4372" spans="1:7">
      <c r="A4372" s="57">
        <f>INDEX('9月'!$A$1:$E$301,ROW()-$B$29+2,1)</f>
        <v>0</v>
      </c>
      <c r="B4372" s="55" t="str">
        <f>INDEX('9月'!$A$1:$E$301,ROW()-$B$29+2,2)&amp;IF(INDEX('9月'!$A$1:$E$301,ROW()-$B$29+2,3)="","","／"&amp;INDEX('9月'!$A$1:$E$301,ROW()-$B$29+2,3))</f>
        <v/>
      </c>
      <c r="C4372" s="57">
        <f>INDEX('9月'!$A$1:$E$301,ROW()-$B$29+2,4)</f>
        <v>0</v>
      </c>
      <c r="D4372" s="64">
        <f>INDEX('9月'!$A$1:$E$301,ROW()-$B$29+2,5)</f>
        <v>0</v>
      </c>
      <c r="E4372" s="65">
        <f>DATE(設定・集計!$B$2,INT(A4372/100),A4372-INT(A4372/100)*100)</f>
        <v>43799</v>
      </c>
      <c r="F4372" t="str">
        <f t="shared" si="136"/>
        <v/>
      </c>
      <c r="G4372" t="str">
        <f t="shared" si="135"/>
        <v/>
      </c>
    </row>
    <row r="4373" spans="1:7">
      <c r="A4373" s="57">
        <f>INDEX('9月'!$A$1:$E$301,ROW()-$B$29+2,1)</f>
        <v>0</v>
      </c>
      <c r="B4373" s="55" t="str">
        <f>INDEX('9月'!$A$1:$E$301,ROW()-$B$29+2,2)&amp;IF(INDEX('9月'!$A$1:$E$301,ROW()-$B$29+2,3)="","","／"&amp;INDEX('9月'!$A$1:$E$301,ROW()-$B$29+2,3))</f>
        <v/>
      </c>
      <c r="C4373" s="57">
        <f>INDEX('9月'!$A$1:$E$301,ROW()-$B$29+2,4)</f>
        <v>0</v>
      </c>
      <c r="D4373" s="64">
        <f>INDEX('9月'!$A$1:$E$301,ROW()-$B$29+2,5)</f>
        <v>0</v>
      </c>
      <c r="E4373" s="65">
        <f>DATE(設定・集計!$B$2,INT(A4373/100),A4373-INT(A4373/100)*100)</f>
        <v>43799</v>
      </c>
      <c r="F4373" t="str">
        <f t="shared" si="136"/>
        <v/>
      </c>
      <c r="G4373" t="str">
        <f t="shared" si="135"/>
        <v/>
      </c>
    </row>
    <row r="4374" spans="1:7">
      <c r="A4374" s="57">
        <f>INDEX('9月'!$A$1:$E$301,ROW()-$B$29+2,1)</f>
        <v>0</v>
      </c>
      <c r="B4374" s="55" t="str">
        <f>INDEX('9月'!$A$1:$E$301,ROW()-$B$29+2,2)&amp;IF(INDEX('9月'!$A$1:$E$301,ROW()-$B$29+2,3)="","","／"&amp;INDEX('9月'!$A$1:$E$301,ROW()-$B$29+2,3))</f>
        <v/>
      </c>
      <c r="C4374" s="57">
        <f>INDEX('9月'!$A$1:$E$301,ROW()-$B$29+2,4)</f>
        <v>0</v>
      </c>
      <c r="D4374" s="64">
        <f>INDEX('9月'!$A$1:$E$301,ROW()-$B$29+2,5)</f>
        <v>0</v>
      </c>
      <c r="E4374" s="65">
        <f>DATE(設定・集計!$B$2,INT(A4374/100),A4374-INT(A4374/100)*100)</f>
        <v>43799</v>
      </c>
      <c r="F4374" t="str">
        <f t="shared" si="136"/>
        <v/>
      </c>
      <c r="G4374" t="str">
        <f t="shared" si="135"/>
        <v/>
      </c>
    </row>
    <row r="4375" spans="1:7">
      <c r="A4375" s="57">
        <f>INDEX('9月'!$A$1:$E$301,ROW()-$B$29+2,1)</f>
        <v>0</v>
      </c>
      <c r="B4375" s="55" t="str">
        <f>INDEX('9月'!$A$1:$E$301,ROW()-$B$29+2,2)&amp;IF(INDEX('9月'!$A$1:$E$301,ROW()-$B$29+2,3)="","","／"&amp;INDEX('9月'!$A$1:$E$301,ROW()-$B$29+2,3))</f>
        <v/>
      </c>
      <c r="C4375" s="57">
        <f>INDEX('9月'!$A$1:$E$301,ROW()-$B$29+2,4)</f>
        <v>0</v>
      </c>
      <c r="D4375" s="64">
        <f>INDEX('9月'!$A$1:$E$301,ROW()-$B$29+2,5)</f>
        <v>0</v>
      </c>
      <c r="E4375" s="65">
        <f>DATE(設定・集計!$B$2,INT(A4375/100),A4375-INT(A4375/100)*100)</f>
        <v>43799</v>
      </c>
      <c r="F4375" t="str">
        <f t="shared" si="136"/>
        <v/>
      </c>
      <c r="G4375" t="str">
        <f t="shared" si="135"/>
        <v/>
      </c>
    </row>
    <row r="4376" spans="1:7">
      <c r="A4376" s="57">
        <f>INDEX('9月'!$A$1:$E$301,ROW()-$B$29+2,1)</f>
        <v>0</v>
      </c>
      <c r="B4376" s="55" t="str">
        <f>INDEX('9月'!$A$1:$E$301,ROW()-$B$29+2,2)&amp;IF(INDEX('9月'!$A$1:$E$301,ROW()-$B$29+2,3)="","","／"&amp;INDEX('9月'!$A$1:$E$301,ROW()-$B$29+2,3))</f>
        <v/>
      </c>
      <c r="C4376" s="57">
        <f>INDEX('9月'!$A$1:$E$301,ROW()-$B$29+2,4)</f>
        <v>0</v>
      </c>
      <c r="D4376" s="64">
        <f>INDEX('9月'!$A$1:$E$301,ROW()-$B$29+2,5)</f>
        <v>0</v>
      </c>
      <c r="E4376" s="65">
        <f>DATE(設定・集計!$B$2,INT(A4376/100),A4376-INT(A4376/100)*100)</f>
        <v>43799</v>
      </c>
      <c r="F4376" t="str">
        <f t="shared" si="136"/>
        <v/>
      </c>
      <c r="G4376" t="str">
        <f t="shared" si="135"/>
        <v/>
      </c>
    </row>
    <row r="4377" spans="1:7">
      <c r="A4377" s="57">
        <f>INDEX('9月'!$A$1:$E$301,ROW()-$B$29+2,1)</f>
        <v>0</v>
      </c>
      <c r="B4377" s="55" t="str">
        <f>INDEX('9月'!$A$1:$E$301,ROW()-$B$29+2,2)&amp;IF(INDEX('9月'!$A$1:$E$301,ROW()-$B$29+2,3)="","","／"&amp;INDEX('9月'!$A$1:$E$301,ROW()-$B$29+2,3))</f>
        <v/>
      </c>
      <c r="C4377" s="57">
        <f>INDEX('9月'!$A$1:$E$301,ROW()-$B$29+2,4)</f>
        <v>0</v>
      </c>
      <c r="D4377" s="64">
        <f>INDEX('9月'!$A$1:$E$301,ROW()-$B$29+2,5)</f>
        <v>0</v>
      </c>
      <c r="E4377" s="65">
        <f>DATE(設定・集計!$B$2,INT(A4377/100),A4377-INT(A4377/100)*100)</f>
        <v>43799</v>
      </c>
      <c r="F4377" t="str">
        <f t="shared" si="136"/>
        <v/>
      </c>
      <c r="G4377" t="str">
        <f t="shared" si="135"/>
        <v/>
      </c>
    </row>
    <row r="4378" spans="1:7">
      <c r="A4378" s="57">
        <f>INDEX('9月'!$A$1:$E$301,ROW()-$B$29+2,1)</f>
        <v>0</v>
      </c>
      <c r="B4378" s="55" t="str">
        <f>INDEX('9月'!$A$1:$E$301,ROW()-$B$29+2,2)&amp;IF(INDEX('9月'!$A$1:$E$301,ROW()-$B$29+2,3)="","","／"&amp;INDEX('9月'!$A$1:$E$301,ROW()-$B$29+2,3))</f>
        <v/>
      </c>
      <c r="C4378" s="57">
        <f>INDEX('9月'!$A$1:$E$301,ROW()-$B$29+2,4)</f>
        <v>0</v>
      </c>
      <c r="D4378" s="64">
        <f>INDEX('9月'!$A$1:$E$301,ROW()-$B$29+2,5)</f>
        <v>0</v>
      </c>
      <c r="E4378" s="65">
        <f>DATE(設定・集計!$B$2,INT(A4378/100),A4378-INT(A4378/100)*100)</f>
        <v>43799</v>
      </c>
      <c r="F4378" t="str">
        <f t="shared" si="136"/>
        <v/>
      </c>
      <c r="G4378" t="str">
        <f t="shared" si="135"/>
        <v/>
      </c>
    </row>
    <row r="4379" spans="1:7">
      <c r="A4379" s="57">
        <f>INDEX('9月'!$A$1:$E$301,ROW()-$B$29+2,1)</f>
        <v>0</v>
      </c>
      <c r="B4379" s="55" t="str">
        <f>INDEX('9月'!$A$1:$E$301,ROW()-$B$29+2,2)&amp;IF(INDEX('9月'!$A$1:$E$301,ROW()-$B$29+2,3)="","","／"&amp;INDEX('9月'!$A$1:$E$301,ROW()-$B$29+2,3))</f>
        <v/>
      </c>
      <c r="C4379" s="57">
        <f>INDEX('9月'!$A$1:$E$301,ROW()-$B$29+2,4)</f>
        <v>0</v>
      </c>
      <c r="D4379" s="64">
        <f>INDEX('9月'!$A$1:$E$301,ROW()-$B$29+2,5)</f>
        <v>0</v>
      </c>
      <c r="E4379" s="65">
        <f>DATE(設定・集計!$B$2,INT(A4379/100),A4379-INT(A4379/100)*100)</f>
        <v>43799</v>
      </c>
      <c r="F4379" t="str">
        <f t="shared" si="136"/>
        <v/>
      </c>
      <c r="G4379" t="str">
        <f t="shared" si="135"/>
        <v/>
      </c>
    </row>
    <row r="4380" spans="1:7">
      <c r="A4380" s="57">
        <f>INDEX('9月'!$A$1:$E$301,ROW()-$B$29+2,1)</f>
        <v>0</v>
      </c>
      <c r="B4380" s="55" t="str">
        <f>INDEX('9月'!$A$1:$E$301,ROW()-$B$29+2,2)&amp;IF(INDEX('9月'!$A$1:$E$301,ROW()-$B$29+2,3)="","","／"&amp;INDEX('9月'!$A$1:$E$301,ROW()-$B$29+2,3))</f>
        <v/>
      </c>
      <c r="C4380" s="57">
        <f>INDEX('9月'!$A$1:$E$301,ROW()-$B$29+2,4)</f>
        <v>0</v>
      </c>
      <c r="D4380" s="64">
        <f>INDEX('9月'!$A$1:$E$301,ROW()-$B$29+2,5)</f>
        <v>0</v>
      </c>
      <c r="E4380" s="65">
        <f>DATE(設定・集計!$B$2,INT(A4380/100),A4380-INT(A4380/100)*100)</f>
        <v>43799</v>
      </c>
      <c r="F4380" t="str">
        <f t="shared" si="136"/>
        <v/>
      </c>
      <c r="G4380" t="str">
        <f t="shared" si="135"/>
        <v/>
      </c>
    </row>
    <row r="4381" spans="1:7">
      <c r="A4381" s="57">
        <f>INDEX('9月'!$A$1:$E$301,ROW()-$B$29+2,1)</f>
        <v>0</v>
      </c>
      <c r="B4381" s="55" t="str">
        <f>INDEX('9月'!$A$1:$E$301,ROW()-$B$29+2,2)&amp;IF(INDEX('9月'!$A$1:$E$301,ROW()-$B$29+2,3)="","","／"&amp;INDEX('9月'!$A$1:$E$301,ROW()-$B$29+2,3))</f>
        <v/>
      </c>
      <c r="C4381" s="57">
        <f>INDEX('9月'!$A$1:$E$301,ROW()-$B$29+2,4)</f>
        <v>0</v>
      </c>
      <c r="D4381" s="64">
        <f>INDEX('9月'!$A$1:$E$301,ROW()-$B$29+2,5)</f>
        <v>0</v>
      </c>
      <c r="E4381" s="65">
        <f>DATE(設定・集計!$B$2,INT(A4381/100),A4381-INT(A4381/100)*100)</f>
        <v>43799</v>
      </c>
      <c r="F4381" t="str">
        <f t="shared" si="136"/>
        <v/>
      </c>
      <c r="G4381" t="str">
        <f t="shared" si="135"/>
        <v/>
      </c>
    </row>
    <row r="4382" spans="1:7">
      <c r="A4382" s="57">
        <f>INDEX('9月'!$A$1:$E$301,ROW()-$B$29+2,1)</f>
        <v>0</v>
      </c>
      <c r="B4382" s="55" t="str">
        <f>INDEX('9月'!$A$1:$E$301,ROW()-$B$29+2,2)&amp;IF(INDEX('9月'!$A$1:$E$301,ROW()-$B$29+2,3)="","","／"&amp;INDEX('9月'!$A$1:$E$301,ROW()-$B$29+2,3))</f>
        <v/>
      </c>
      <c r="C4382" s="57">
        <f>INDEX('9月'!$A$1:$E$301,ROW()-$B$29+2,4)</f>
        <v>0</v>
      </c>
      <c r="D4382" s="64">
        <f>INDEX('9月'!$A$1:$E$301,ROW()-$B$29+2,5)</f>
        <v>0</v>
      </c>
      <c r="E4382" s="65">
        <f>DATE(設定・集計!$B$2,INT(A4382/100),A4382-INT(A4382/100)*100)</f>
        <v>43799</v>
      </c>
      <c r="F4382" t="str">
        <f t="shared" si="136"/>
        <v/>
      </c>
      <c r="G4382" t="str">
        <f t="shared" si="135"/>
        <v/>
      </c>
    </row>
    <row r="4383" spans="1:7">
      <c r="A4383" s="57">
        <f>INDEX('9月'!$A$1:$E$301,ROW()-$B$29+2,1)</f>
        <v>0</v>
      </c>
      <c r="B4383" s="55" t="str">
        <f>INDEX('9月'!$A$1:$E$301,ROW()-$B$29+2,2)&amp;IF(INDEX('9月'!$A$1:$E$301,ROW()-$B$29+2,3)="","","／"&amp;INDEX('9月'!$A$1:$E$301,ROW()-$B$29+2,3))</f>
        <v/>
      </c>
      <c r="C4383" s="57">
        <f>INDEX('9月'!$A$1:$E$301,ROW()-$B$29+2,4)</f>
        <v>0</v>
      </c>
      <c r="D4383" s="64">
        <f>INDEX('9月'!$A$1:$E$301,ROW()-$B$29+2,5)</f>
        <v>0</v>
      </c>
      <c r="E4383" s="65">
        <f>DATE(設定・集計!$B$2,INT(A4383/100),A4383-INT(A4383/100)*100)</f>
        <v>43799</v>
      </c>
      <c r="F4383" t="str">
        <f t="shared" si="136"/>
        <v/>
      </c>
      <c r="G4383" t="str">
        <f t="shared" si="135"/>
        <v/>
      </c>
    </row>
    <row r="4384" spans="1:7">
      <c r="A4384" s="57">
        <f>INDEX('9月'!$A$1:$E$301,ROW()-$B$29+2,1)</f>
        <v>0</v>
      </c>
      <c r="B4384" s="55" t="str">
        <f>INDEX('9月'!$A$1:$E$301,ROW()-$B$29+2,2)&amp;IF(INDEX('9月'!$A$1:$E$301,ROW()-$B$29+2,3)="","","／"&amp;INDEX('9月'!$A$1:$E$301,ROW()-$B$29+2,3))</f>
        <v/>
      </c>
      <c r="C4384" s="57">
        <f>INDEX('9月'!$A$1:$E$301,ROW()-$B$29+2,4)</f>
        <v>0</v>
      </c>
      <c r="D4384" s="64">
        <f>INDEX('9月'!$A$1:$E$301,ROW()-$B$29+2,5)</f>
        <v>0</v>
      </c>
      <c r="E4384" s="65">
        <f>DATE(設定・集計!$B$2,INT(A4384/100),A4384-INT(A4384/100)*100)</f>
        <v>43799</v>
      </c>
      <c r="F4384" t="str">
        <f t="shared" si="136"/>
        <v/>
      </c>
      <c r="G4384" t="str">
        <f t="shared" si="135"/>
        <v/>
      </c>
    </row>
    <row r="4385" spans="1:7">
      <c r="A4385" s="57">
        <f>INDEX('9月'!$A$1:$E$301,ROW()-$B$29+2,1)</f>
        <v>0</v>
      </c>
      <c r="B4385" s="55" t="str">
        <f>INDEX('9月'!$A$1:$E$301,ROW()-$B$29+2,2)&amp;IF(INDEX('9月'!$A$1:$E$301,ROW()-$B$29+2,3)="","","／"&amp;INDEX('9月'!$A$1:$E$301,ROW()-$B$29+2,3))</f>
        <v/>
      </c>
      <c r="C4385" s="57">
        <f>INDEX('9月'!$A$1:$E$301,ROW()-$B$29+2,4)</f>
        <v>0</v>
      </c>
      <c r="D4385" s="64">
        <f>INDEX('9月'!$A$1:$E$301,ROW()-$B$29+2,5)</f>
        <v>0</v>
      </c>
      <c r="E4385" s="65">
        <f>DATE(設定・集計!$B$2,INT(A4385/100),A4385-INT(A4385/100)*100)</f>
        <v>43799</v>
      </c>
      <c r="F4385" t="str">
        <f t="shared" si="136"/>
        <v/>
      </c>
      <c r="G4385" t="str">
        <f t="shared" si="135"/>
        <v/>
      </c>
    </row>
    <row r="4386" spans="1:7">
      <c r="A4386" s="57">
        <f>INDEX('9月'!$A$1:$E$301,ROW()-$B$29+2,1)</f>
        <v>0</v>
      </c>
      <c r="B4386" s="55" t="str">
        <f>INDEX('9月'!$A$1:$E$301,ROW()-$B$29+2,2)&amp;IF(INDEX('9月'!$A$1:$E$301,ROW()-$B$29+2,3)="","","／"&amp;INDEX('9月'!$A$1:$E$301,ROW()-$B$29+2,3))</f>
        <v/>
      </c>
      <c r="C4386" s="57">
        <f>INDEX('9月'!$A$1:$E$301,ROW()-$B$29+2,4)</f>
        <v>0</v>
      </c>
      <c r="D4386" s="64">
        <f>INDEX('9月'!$A$1:$E$301,ROW()-$B$29+2,5)</f>
        <v>0</v>
      </c>
      <c r="E4386" s="65">
        <f>DATE(設定・集計!$B$2,INT(A4386/100),A4386-INT(A4386/100)*100)</f>
        <v>43799</v>
      </c>
      <c r="F4386" t="str">
        <f t="shared" si="136"/>
        <v/>
      </c>
      <c r="G4386" t="str">
        <f t="shared" si="135"/>
        <v/>
      </c>
    </row>
    <row r="4387" spans="1:7">
      <c r="A4387" s="57">
        <f>INDEX('9月'!$A$1:$E$301,ROW()-$B$29+2,1)</f>
        <v>0</v>
      </c>
      <c r="B4387" s="55" t="str">
        <f>INDEX('9月'!$A$1:$E$301,ROW()-$B$29+2,2)&amp;IF(INDEX('9月'!$A$1:$E$301,ROW()-$B$29+2,3)="","","／"&amp;INDEX('9月'!$A$1:$E$301,ROW()-$B$29+2,3))</f>
        <v/>
      </c>
      <c r="C4387" s="57">
        <f>INDEX('9月'!$A$1:$E$301,ROW()-$B$29+2,4)</f>
        <v>0</v>
      </c>
      <c r="D4387" s="64">
        <f>INDEX('9月'!$A$1:$E$301,ROW()-$B$29+2,5)</f>
        <v>0</v>
      </c>
      <c r="E4387" s="65">
        <f>DATE(設定・集計!$B$2,INT(A4387/100),A4387-INT(A4387/100)*100)</f>
        <v>43799</v>
      </c>
      <c r="F4387" t="str">
        <f t="shared" si="136"/>
        <v/>
      </c>
      <c r="G4387" t="str">
        <f t="shared" si="135"/>
        <v/>
      </c>
    </row>
    <row r="4388" spans="1:7">
      <c r="A4388" s="57">
        <f>INDEX('9月'!$A$1:$E$301,ROW()-$B$29+2,1)</f>
        <v>0</v>
      </c>
      <c r="B4388" s="55" t="str">
        <f>INDEX('9月'!$A$1:$E$301,ROW()-$B$29+2,2)&amp;IF(INDEX('9月'!$A$1:$E$301,ROW()-$B$29+2,3)="","","／"&amp;INDEX('9月'!$A$1:$E$301,ROW()-$B$29+2,3))</f>
        <v/>
      </c>
      <c r="C4388" s="57">
        <f>INDEX('9月'!$A$1:$E$301,ROW()-$B$29+2,4)</f>
        <v>0</v>
      </c>
      <c r="D4388" s="64">
        <f>INDEX('9月'!$A$1:$E$301,ROW()-$B$29+2,5)</f>
        <v>0</v>
      </c>
      <c r="E4388" s="65">
        <f>DATE(設定・集計!$B$2,INT(A4388/100),A4388-INT(A4388/100)*100)</f>
        <v>43799</v>
      </c>
      <c r="F4388" t="str">
        <f t="shared" si="136"/>
        <v/>
      </c>
      <c r="G4388" t="str">
        <f t="shared" si="135"/>
        <v/>
      </c>
    </row>
    <row r="4389" spans="1:7">
      <c r="A4389" s="57">
        <f>INDEX('9月'!$A$1:$E$301,ROW()-$B$29+2,1)</f>
        <v>0</v>
      </c>
      <c r="B4389" s="55" t="str">
        <f>INDEX('9月'!$A$1:$E$301,ROW()-$B$29+2,2)&amp;IF(INDEX('9月'!$A$1:$E$301,ROW()-$B$29+2,3)="","","／"&amp;INDEX('9月'!$A$1:$E$301,ROW()-$B$29+2,3))</f>
        <v/>
      </c>
      <c r="C4389" s="57">
        <f>INDEX('9月'!$A$1:$E$301,ROW()-$B$29+2,4)</f>
        <v>0</v>
      </c>
      <c r="D4389" s="64">
        <f>INDEX('9月'!$A$1:$E$301,ROW()-$B$29+2,5)</f>
        <v>0</v>
      </c>
      <c r="E4389" s="65">
        <f>DATE(設定・集計!$B$2,INT(A4389/100),A4389-INT(A4389/100)*100)</f>
        <v>43799</v>
      </c>
      <c r="F4389" t="str">
        <f t="shared" si="136"/>
        <v/>
      </c>
      <c r="G4389" t="str">
        <f t="shared" si="135"/>
        <v/>
      </c>
    </row>
    <row r="4390" spans="1:7">
      <c r="A4390" s="57">
        <f>INDEX('9月'!$A$1:$E$301,ROW()-$B$29+2,1)</f>
        <v>0</v>
      </c>
      <c r="B4390" s="55" t="str">
        <f>INDEX('9月'!$A$1:$E$301,ROW()-$B$29+2,2)&amp;IF(INDEX('9月'!$A$1:$E$301,ROW()-$B$29+2,3)="","","／"&amp;INDEX('9月'!$A$1:$E$301,ROW()-$B$29+2,3))</f>
        <v/>
      </c>
      <c r="C4390" s="57">
        <f>INDEX('9月'!$A$1:$E$301,ROW()-$B$29+2,4)</f>
        <v>0</v>
      </c>
      <c r="D4390" s="64">
        <f>INDEX('9月'!$A$1:$E$301,ROW()-$B$29+2,5)</f>
        <v>0</v>
      </c>
      <c r="E4390" s="65">
        <f>DATE(設定・集計!$B$2,INT(A4390/100),A4390-INT(A4390/100)*100)</f>
        <v>43799</v>
      </c>
      <c r="F4390" t="str">
        <f t="shared" si="136"/>
        <v/>
      </c>
      <c r="G4390" t="str">
        <f t="shared" si="135"/>
        <v/>
      </c>
    </row>
    <row r="4391" spans="1:7">
      <c r="A4391" s="57">
        <f>INDEX('9月'!$A$1:$E$301,ROW()-$B$29+2,1)</f>
        <v>0</v>
      </c>
      <c r="B4391" s="55" t="str">
        <f>INDEX('9月'!$A$1:$E$301,ROW()-$B$29+2,2)&amp;IF(INDEX('9月'!$A$1:$E$301,ROW()-$B$29+2,3)="","","／"&amp;INDEX('9月'!$A$1:$E$301,ROW()-$B$29+2,3))</f>
        <v/>
      </c>
      <c r="C4391" s="57">
        <f>INDEX('9月'!$A$1:$E$301,ROW()-$B$29+2,4)</f>
        <v>0</v>
      </c>
      <c r="D4391" s="64">
        <f>INDEX('9月'!$A$1:$E$301,ROW()-$B$29+2,5)</f>
        <v>0</v>
      </c>
      <c r="E4391" s="65">
        <f>DATE(設定・集計!$B$2,INT(A4391/100),A4391-INT(A4391/100)*100)</f>
        <v>43799</v>
      </c>
      <c r="F4391" t="str">
        <f t="shared" si="136"/>
        <v/>
      </c>
      <c r="G4391" t="str">
        <f t="shared" si="135"/>
        <v/>
      </c>
    </row>
    <row r="4392" spans="1:7">
      <c r="A4392" s="57">
        <f>INDEX('9月'!$A$1:$E$301,ROW()-$B$29+2,1)</f>
        <v>0</v>
      </c>
      <c r="B4392" s="55" t="str">
        <f>INDEX('9月'!$A$1:$E$301,ROW()-$B$29+2,2)&amp;IF(INDEX('9月'!$A$1:$E$301,ROW()-$B$29+2,3)="","","／"&amp;INDEX('9月'!$A$1:$E$301,ROW()-$B$29+2,3))</f>
        <v/>
      </c>
      <c r="C4392" s="57">
        <f>INDEX('9月'!$A$1:$E$301,ROW()-$B$29+2,4)</f>
        <v>0</v>
      </c>
      <c r="D4392" s="64">
        <f>INDEX('9月'!$A$1:$E$301,ROW()-$B$29+2,5)</f>
        <v>0</v>
      </c>
      <c r="E4392" s="65">
        <f>DATE(設定・集計!$B$2,INT(A4392/100),A4392-INT(A4392/100)*100)</f>
        <v>43799</v>
      </c>
      <c r="F4392" t="str">
        <f t="shared" si="136"/>
        <v/>
      </c>
      <c r="G4392" t="str">
        <f t="shared" si="135"/>
        <v/>
      </c>
    </row>
    <row r="4393" spans="1:7">
      <c r="A4393" s="57">
        <f>INDEX('9月'!$A$1:$E$301,ROW()-$B$29+2,1)</f>
        <v>0</v>
      </c>
      <c r="B4393" s="55" t="str">
        <f>INDEX('9月'!$A$1:$E$301,ROW()-$B$29+2,2)&amp;IF(INDEX('9月'!$A$1:$E$301,ROW()-$B$29+2,3)="","","／"&amp;INDEX('9月'!$A$1:$E$301,ROW()-$B$29+2,3))</f>
        <v/>
      </c>
      <c r="C4393" s="57">
        <f>INDEX('9月'!$A$1:$E$301,ROW()-$B$29+2,4)</f>
        <v>0</v>
      </c>
      <c r="D4393" s="64">
        <f>INDEX('9月'!$A$1:$E$301,ROW()-$B$29+2,5)</f>
        <v>0</v>
      </c>
      <c r="E4393" s="65">
        <f>DATE(設定・集計!$B$2,INT(A4393/100),A4393-INT(A4393/100)*100)</f>
        <v>43799</v>
      </c>
      <c r="F4393" t="str">
        <f t="shared" si="136"/>
        <v/>
      </c>
      <c r="G4393" t="str">
        <f t="shared" si="135"/>
        <v/>
      </c>
    </row>
    <row r="4394" spans="1:7">
      <c r="A4394" s="57">
        <f>INDEX('9月'!$A$1:$E$301,ROW()-$B$29+2,1)</f>
        <v>0</v>
      </c>
      <c r="B4394" s="55" t="str">
        <f>INDEX('9月'!$A$1:$E$301,ROW()-$B$29+2,2)&amp;IF(INDEX('9月'!$A$1:$E$301,ROW()-$B$29+2,3)="","","／"&amp;INDEX('9月'!$A$1:$E$301,ROW()-$B$29+2,3))</f>
        <v/>
      </c>
      <c r="C4394" s="57">
        <f>INDEX('9月'!$A$1:$E$301,ROW()-$B$29+2,4)</f>
        <v>0</v>
      </c>
      <c r="D4394" s="64">
        <f>INDEX('9月'!$A$1:$E$301,ROW()-$B$29+2,5)</f>
        <v>0</v>
      </c>
      <c r="E4394" s="65">
        <f>DATE(設定・集計!$B$2,INT(A4394/100),A4394-INT(A4394/100)*100)</f>
        <v>43799</v>
      </c>
      <c r="F4394" t="str">
        <f t="shared" si="136"/>
        <v/>
      </c>
      <c r="G4394" t="str">
        <f t="shared" si="135"/>
        <v/>
      </c>
    </row>
    <row r="4395" spans="1:7">
      <c r="A4395" s="57">
        <f>INDEX('9月'!$A$1:$E$301,ROW()-$B$29+2,1)</f>
        <v>0</v>
      </c>
      <c r="B4395" s="55" t="str">
        <f>INDEX('9月'!$A$1:$E$301,ROW()-$B$29+2,2)&amp;IF(INDEX('9月'!$A$1:$E$301,ROW()-$B$29+2,3)="","","／"&amp;INDEX('9月'!$A$1:$E$301,ROW()-$B$29+2,3))</f>
        <v/>
      </c>
      <c r="C4395" s="57">
        <f>INDEX('9月'!$A$1:$E$301,ROW()-$B$29+2,4)</f>
        <v>0</v>
      </c>
      <c r="D4395" s="64">
        <f>INDEX('9月'!$A$1:$E$301,ROW()-$B$29+2,5)</f>
        <v>0</v>
      </c>
      <c r="E4395" s="65">
        <f>DATE(設定・集計!$B$2,INT(A4395/100),A4395-INT(A4395/100)*100)</f>
        <v>43799</v>
      </c>
      <c r="F4395" t="str">
        <f t="shared" si="136"/>
        <v/>
      </c>
      <c r="G4395" t="str">
        <f t="shared" si="135"/>
        <v/>
      </c>
    </row>
    <row r="4396" spans="1:7">
      <c r="A4396" s="57">
        <f>INDEX('9月'!$A$1:$E$301,ROW()-$B$29+2,1)</f>
        <v>0</v>
      </c>
      <c r="B4396" s="55" t="str">
        <f>INDEX('9月'!$A$1:$E$301,ROW()-$B$29+2,2)&amp;IF(INDEX('9月'!$A$1:$E$301,ROW()-$B$29+2,3)="","","／"&amp;INDEX('9月'!$A$1:$E$301,ROW()-$B$29+2,3))</f>
        <v/>
      </c>
      <c r="C4396" s="57">
        <f>INDEX('9月'!$A$1:$E$301,ROW()-$B$29+2,4)</f>
        <v>0</v>
      </c>
      <c r="D4396" s="64">
        <f>INDEX('9月'!$A$1:$E$301,ROW()-$B$29+2,5)</f>
        <v>0</v>
      </c>
      <c r="E4396" s="65">
        <f>DATE(設定・集計!$B$2,INT(A4396/100),A4396-INT(A4396/100)*100)</f>
        <v>43799</v>
      </c>
      <c r="F4396" t="str">
        <f t="shared" si="136"/>
        <v/>
      </c>
      <c r="G4396" t="str">
        <f t="shared" si="135"/>
        <v/>
      </c>
    </row>
    <row r="4397" spans="1:7">
      <c r="A4397" s="57">
        <f>INDEX('9月'!$A$1:$E$301,ROW()-$B$29+2,1)</f>
        <v>0</v>
      </c>
      <c r="B4397" s="55" t="str">
        <f>INDEX('9月'!$A$1:$E$301,ROW()-$B$29+2,2)&amp;IF(INDEX('9月'!$A$1:$E$301,ROW()-$B$29+2,3)="","","／"&amp;INDEX('9月'!$A$1:$E$301,ROW()-$B$29+2,3))</f>
        <v/>
      </c>
      <c r="C4397" s="57">
        <f>INDEX('9月'!$A$1:$E$301,ROW()-$B$29+2,4)</f>
        <v>0</v>
      </c>
      <c r="D4397" s="64">
        <f>INDEX('9月'!$A$1:$E$301,ROW()-$B$29+2,5)</f>
        <v>0</v>
      </c>
      <c r="E4397" s="65">
        <f>DATE(設定・集計!$B$2,INT(A4397/100),A4397-INT(A4397/100)*100)</f>
        <v>43799</v>
      </c>
      <c r="F4397" t="str">
        <f t="shared" si="136"/>
        <v/>
      </c>
      <c r="G4397" t="str">
        <f t="shared" si="135"/>
        <v/>
      </c>
    </row>
    <row r="4398" spans="1:7">
      <c r="A4398" s="57">
        <f>INDEX('9月'!$A$1:$E$301,ROW()-$B$29+2,1)</f>
        <v>0</v>
      </c>
      <c r="B4398" s="55" t="str">
        <f>INDEX('9月'!$A$1:$E$301,ROW()-$B$29+2,2)&amp;IF(INDEX('9月'!$A$1:$E$301,ROW()-$B$29+2,3)="","","／"&amp;INDEX('9月'!$A$1:$E$301,ROW()-$B$29+2,3))</f>
        <v/>
      </c>
      <c r="C4398" s="57">
        <f>INDEX('9月'!$A$1:$E$301,ROW()-$B$29+2,4)</f>
        <v>0</v>
      </c>
      <c r="D4398" s="64">
        <f>INDEX('9月'!$A$1:$E$301,ROW()-$B$29+2,5)</f>
        <v>0</v>
      </c>
      <c r="E4398" s="65">
        <f>DATE(設定・集計!$B$2,INT(A4398/100),A4398-INT(A4398/100)*100)</f>
        <v>43799</v>
      </c>
      <c r="F4398" t="str">
        <f t="shared" si="136"/>
        <v/>
      </c>
      <c r="G4398" t="str">
        <f t="shared" si="135"/>
        <v/>
      </c>
    </row>
    <row r="4399" spans="1:7">
      <c r="A4399" s="57">
        <f>INDEX('9月'!$A$1:$E$301,ROW()-$B$29+2,1)</f>
        <v>0</v>
      </c>
      <c r="B4399" s="55" t="str">
        <f>INDEX('9月'!$A$1:$E$301,ROW()-$B$29+2,2)&amp;IF(INDEX('9月'!$A$1:$E$301,ROW()-$B$29+2,3)="","","／"&amp;INDEX('9月'!$A$1:$E$301,ROW()-$B$29+2,3))</f>
        <v/>
      </c>
      <c r="C4399" s="57">
        <f>INDEX('9月'!$A$1:$E$301,ROW()-$B$29+2,4)</f>
        <v>0</v>
      </c>
      <c r="D4399" s="64">
        <f>INDEX('9月'!$A$1:$E$301,ROW()-$B$29+2,5)</f>
        <v>0</v>
      </c>
      <c r="E4399" s="65">
        <f>DATE(設定・集計!$B$2,INT(A4399/100),A4399-INT(A4399/100)*100)</f>
        <v>43799</v>
      </c>
      <c r="F4399" t="str">
        <f t="shared" si="136"/>
        <v/>
      </c>
      <c r="G4399" t="str">
        <f t="shared" ref="G4399:G4462" si="137">IF(F4399="","",RANK(F4399,$F$46:$F$6000,1))</f>
        <v/>
      </c>
    </row>
    <row r="4400" spans="1:7">
      <c r="A4400" s="57">
        <f>INDEX('9月'!$A$1:$E$301,ROW()-$B$29+2,1)</f>
        <v>0</v>
      </c>
      <c r="B4400" s="55" t="str">
        <f>INDEX('9月'!$A$1:$E$301,ROW()-$B$29+2,2)&amp;IF(INDEX('9月'!$A$1:$E$301,ROW()-$B$29+2,3)="","","／"&amp;INDEX('9月'!$A$1:$E$301,ROW()-$B$29+2,3))</f>
        <v/>
      </c>
      <c r="C4400" s="57">
        <f>INDEX('9月'!$A$1:$E$301,ROW()-$B$29+2,4)</f>
        <v>0</v>
      </c>
      <c r="D4400" s="64">
        <f>INDEX('9月'!$A$1:$E$301,ROW()-$B$29+2,5)</f>
        <v>0</v>
      </c>
      <c r="E4400" s="65">
        <f>DATE(設定・集計!$B$2,INT(A4400/100),A4400-INT(A4400/100)*100)</f>
        <v>43799</v>
      </c>
      <c r="F4400" t="str">
        <f t="shared" si="136"/>
        <v/>
      </c>
      <c r="G4400" t="str">
        <f t="shared" si="137"/>
        <v/>
      </c>
    </row>
    <row r="4401" spans="1:7">
      <c r="A4401" s="57">
        <f>INDEX('9月'!$A$1:$E$301,ROW()-$B$29+2,1)</f>
        <v>0</v>
      </c>
      <c r="B4401" s="55" t="str">
        <f>INDEX('9月'!$A$1:$E$301,ROW()-$B$29+2,2)&amp;IF(INDEX('9月'!$A$1:$E$301,ROW()-$B$29+2,3)="","","／"&amp;INDEX('9月'!$A$1:$E$301,ROW()-$B$29+2,3))</f>
        <v/>
      </c>
      <c r="C4401" s="57">
        <f>INDEX('9月'!$A$1:$E$301,ROW()-$B$29+2,4)</f>
        <v>0</v>
      </c>
      <c r="D4401" s="64">
        <f>INDEX('9月'!$A$1:$E$301,ROW()-$B$29+2,5)</f>
        <v>0</v>
      </c>
      <c r="E4401" s="65">
        <f>DATE(設定・集計!$B$2,INT(A4401/100),A4401-INT(A4401/100)*100)</f>
        <v>43799</v>
      </c>
      <c r="F4401" t="str">
        <f t="shared" si="136"/>
        <v/>
      </c>
      <c r="G4401" t="str">
        <f t="shared" si="137"/>
        <v/>
      </c>
    </row>
    <row r="4402" spans="1:7">
      <c r="A4402" s="57">
        <f>INDEX('9月'!$A$1:$E$301,ROW()-$B$29+2,1)</f>
        <v>0</v>
      </c>
      <c r="B4402" s="55" t="str">
        <f>INDEX('9月'!$A$1:$E$301,ROW()-$B$29+2,2)&amp;IF(INDEX('9月'!$A$1:$E$301,ROW()-$B$29+2,3)="","","／"&amp;INDEX('9月'!$A$1:$E$301,ROW()-$B$29+2,3))</f>
        <v/>
      </c>
      <c r="C4402" s="57">
        <f>INDEX('9月'!$A$1:$E$301,ROW()-$B$29+2,4)</f>
        <v>0</v>
      </c>
      <c r="D4402" s="64">
        <f>INDEX('9月'!$A$1:$E$301,ROW()-$B$29+2,5)</f>
        <v>0</v>
      </c>
      <c r="E4402" s="65">
        <f>DATE(設定・集計!$B$2,INT(A4402/100),A4402-INT(A4402/100)*100)</f>
        <v>43799</v>
      </c>
      <c r="F4402" t="str">
        <f t="shared" si="136"/>
        <v/>
      </c>
      <c r="G4402" t="str">
        <f t="shared" si="137"/>
        <v/>
      </c>
    </row>
    <row r="4403" spans="1:7">
      <c r="A4403" s="57">
        <f>INDEX('9月'!$A$1:$E$301,ROW()-$B$29+2,1)</f>
        <v>0</v>
      </c>
      <c r="B4403" s="55" t="str">
        <f>INDEX('9月'!$A$1:$E$301,ROW()-$B$29+2,2)&amp;IF(INDEX('9月'!$A$1:$E$301,ROW()-$B$29+2,3)="","","／"&amp;INDEX('9月'!$A$1:$E$301,ROW()-$B$29+2,3))</f>
        <v/>
      </c>
      <c r="C4403" s="57">
        <f>INDEX('9月'!$A$1:$E$301,ROW()-$B$29+2,4)</f>
        <v>0</v>
      </c>
      <c r="D4403" s="64">
        <f>INDEX('9月'!$A$1:$E$301,ROW()-$B$29+2,5)</f>
        <v>0</v>
      </c>
      <c r="E4403" s="65">
        <f>DATE(設定・集計!$B$2,INT(A4403/100),A4403-INT(A4403/100)*100)</f>
        <v>43799</v>
      </c>
      <c r="F4403" t="str">
        <f t="shared" si="136"/>
        <v/>
      </c>
      <c r="G4403" t="str">
        <f t="shared" si="137"/>
        <v/>
      </c>
    </row>
    <row r="4404" spans="1:7">
      <c r="A4404" s="57">
        <f>INDEX('9月'!$A$1:$E$301,ROW()-$B$29+2,1)</f>
        <v>0</v>
      </c>
      <c r="B4404" s="55" t="str">
        <f>INDEX('9月'!$A$1:$E$301,ROW()-$B$29+2,2)&amp;IF(INDEX('9月'!$A$1:$E$301,ROW()-$B$29+2,3)="","","／"&amp;INDEX('9月'!$A$1:$E$301,ROW()-$B$29+2,3))</f>
        <v/>
      </c>
      <c r="C4404" s="57">
        <f>INDEX('9月'!$A$1:$E$301,ROW()-$B$29+2,4)</f>
        <v>0</v>
      </c>
      <c r="D4404" s="64">
        <f>INDEX('9月'!$A$1:$E$301,ROW()-$B$29+2,5)</f>
        <v>0</v>
      </c>
      <c r="E4404" s="65">
        <f>DATE(設定・集計!$B$2,INT(A4404/100),A4404-INT(A4404/100)*100)</f>
        <v>43799</v>
      </c>
      <c r="F4404" t="str">
        <f t="shared" si="136"/>
        <v/>
      </c>
      <c r="G4404" t="str">
        <f t="shared" si="137"/>
        <v/>
      </c>
    </row>
    <row r="4405" spans="1:7">
      <c r="A4405" s="57">
        <f>INDEX('9月'!$A$1:$E$301,ROW()-$B$29+2,1)</f>
        <v>0</v>
      </c>
      <c r="B4405" s="55" t="str">
        <f>INDEX('9月'!$A$1:$E$301,ROW()-$B$29+2,2)&amp;IF(INDEX('9月'!$A$1:$E$301,ROW()-$B$29+2,3)="","","／"&amp;INDEX('9月'!$A$1:$E$301,ROW()-$B$29+2,3))</f>
        <v/>
      </c>
      <c r="C4405" s="57">
        <f>INDEX('9月'!$A$1:$E$301,ROW()-$B$29+2,4)</f>
        <v>0</v>
      </c>
      <c r="D4405" s="64">
        <f>INDEX('9月'!$A$1:$E$301,ROW()-$B$29+2,5)</f>
        <v>0</v>
      </c>
      <c r="E4405" s="65">
        <f>DATE(設定・集計!$B$2,INT(A4405/100),A4405-INT(A4405/100)*100)</f>
        <v>43799</v>
      </c>
      <c r="F4405" t="str">
        <f t="shared" si="136"/>
        <v/>
      </c>
      <c r="G4405" t="str">
        <f t="shared" si="137"/>
        <v/>
      </c>
    </row>
    <row r="4406" spans="1:7">
      <c r="A4406" s="57">
        <f>INDEX('9月'!$A$1:$E$301,ROW()-$B$29+2,1)</f>
        <v>0</v>
      </c>
      <c r="B4406" s="55" t="str">
        <f>INDEX('9月'!$A$1:$E$301,ROW()-$B$29+2,2)&amp;IF(INDEX('9月'!$A$1:$E$301,ROW()-$B$29+2,3)="","","／"&amp;INDEX('9月'!$A$1:$E$301,ROW()-$B$29+2,3))</f>
        <v/>
      </c>
      <c r="C4406" s="57">
        <f>INDEX('9月'!$A$1:$E$301,ROW()-$B$29+2,4)</f>
        <v>0</v>
      </c>
      <c r="D4406" s="64">
        <f>INDEX('9月'!$A$1:$E$301,ROW()-$B$29+2,5)</f>
        <v>0</v>
      </c>
      <c r="E4406" s="65">
        <f>DATE(設定・集計!$B$2,INT(A4406/100),A4406-INT(A4406/100)*100)</f>
        <v>43799</v>
      </c>
      <c r="F4406" t="str">
        <f t="shared" si="136"/>
        <v/>
      </c>
      <c r="G4406" t="str">
        <f t="shared" si="137"/>
        <v/>
      </c>
    </row>
    <row r="4407" spans="1:7">
      <c r="A4407" s="57">
        <f>INDEX('9月'!$A$1:$E$301,ROW()-$B$29+2,1)</f>
        <v>0</v>
      </c>
      <c r="B4407" s="55" t="str">
        <f>INDEX('9月'!$A$1:$E$301,ROW()-$B$29+2,2)&amp;IF(INDEX('9月'!$A$1:$E$301,ROW()-$B$29+2,3)="","","／"&amp;INDEX('9月'!$A$1:$E$301,ROW()-$B$29+2,3))</f>
        <v/>
      </c>
      <c r="C4407" s="57">
        <f>INDEX('9月'!$A$1:$E$301,ROW()-$B$29+2,4)</f>
        <v>0</v>
      </c>
      <c r="D4407" s="64">
        <f>INDEX('9月'!$A$1:$E$301,ROW()-$B$29+2,5)</f>
        <v>0</v>
      </c>
      <c r="E4407" s="65">
        <f>DATE(設定・集計!$B$2,INT(A4407/100),A4407-INT(A4407/100)*100)</f>
        <v>43799</v>
      </c>
      <c r="F4407" t="str">
        <f t="shared" si="136"/>
        <v/>
      </c>
      <c r="G4407" t="str">
        <f t="shared" si="137"/>
        <v/>
      </c>
    </row>
    <row r="4408" spans="1:7">
      <c r="A4408" s="57">
        <f>INDEX('9月'!$A$1:$E$301,ROW()-$B$29+2,1)</f>
        <v>0</v>
      </c>
      <c r="B4408" s="55" t="str">
        <f>INDEX('9月'!$A$1:$E$301,ROW()-$B$29+2,2)&amp;IF(INDEX('9月'!$A$1:$E$301,ROW()-$B$29+2,3)="","","／"&amp;INDEX('9月'!$A$1:$E$301,ROW()-$B$29+2,3))</f>
        <v/>
      </c>
      <c r="C4408" s="57">
        <f>INDEX('9月'!$A$1:$E$301,ROW()-$B$29+2,4)</f>
        <v>0</v>
      </c>
      <c r="D4408" s="64">
        <f>INDEX('9月'!$A$1:$E$301,ROW()-$B$29+2,5)</f>
        <v>0</v>
      </c>
      <c r="E4408" s="65">
        <f>DATE(設定・集計!$B$2,INT(A4408/100),A4408-INT(A4408/100)*100)</f>
        <v>43799</v>
      </c>
      <c r="F4408" t="str">
        <f t="shared" si="136"/>
        <v/>
      </c>
      <c r="G4408" t="str">
        <f t="shared" si="137"/>
        <v/>
      </c>
    </row>
    <row r="4409" spans="1:7">
      <c r="A4409" s="57">
        <f>INDEX('9月'!$A$1:$E$301,ROW()-$B$29+2,1)</f>
        <v>0</v>
      </c>
      <c r="B4409" s="55" t="str">
        <f>INDEX('9月'!$A$1:$E$301,ROW()-$B$29+2,2)&amp;IF(INDEX('9月'!$A$1:$E$301,ROW()-$B$29+2,3)="","","／"&amp;INDEX('9月'!$A$1:$E$301,ROW()-$B$29+2,3))</f>
        <v/>
      </c>
      <c r="C4409" s="57">
        <f>INDEX('9月'!$A$1:$E$301,ROW()-$B$29+2,4)</f>
        <v>0</v>
      </c>
      <c r="D4409" s="64">
        <f>INDEX('9月'!$A$1:$E$301,ROW()-$B$29+2,5)</f>
        <v>0</v>
      </c>
      <c r="E4409" s="65">
        <f>DATE(設定・集計!$B$2,INT(A4409/100),A4409-INT(A4409/100)*100)</f>
        <v>43799</v>
      </c>
      <c r="F4409" t="str">
        <f t="shared" si="136"/>
        <v/>
      </c>
      <c r="G4409" t="str">
        <f t="shared" si="137"/>
        <v/>
      </c>
    </row>
    <row r="4410" spans="1:7">
      <c r="A4410" s="57">
        <f>INDEX('9月'!$A$1:$E$301,ROW()-$B$29+2,1)</f>
        <v>0</v>
      </c>
      <c r="B4410" s="55" t="str">
        <f>INDEX('9月'!$A$1:$E$301,ROW()-$B$29+2,2)&amp;IF(INDEX('9月'!$A$1:$E$301,ROW()-$B$29+2,3)="","","／"&amp;INDEX('9月'!$A$1:$E$301,ROW()-$B$29+2,3))</f>
        <v/>
      </c>
      <c r="C4410" s="57">
        <f>INDEX('9月'!$A$1:$E$301,ROW()-$B$29+2,4)</f>
        <v>0</v>
      </c>
      <c r="D4410" s="64">
        <f>INDEX('9月'!$A$1:$E$301,ROW()-$B$29+2,5)</f>
        <v>0</v>
      </c>
      <c r="E4410" s="65">
        <f>DATE(設定・集計!$B$2,INT(A4410/100),A4410-INT(A4410/100)*100)</f>
        <v>43799</v>
      </c>
      <c r="F4410" t="str">
        <f t="shared" si="136"/>
        <v/>
      </c>
      <c r="G4410" t="str">
        <f t="shared" si="137"/>
        <v/>
      </c>
    </row>
    <row r="4411" spans="1:7">
      <c r="A4411" s="57">
        <f>INDEX('9月'!$A$1:$E$301,ROW()-$B$29+2,1)</f>
        <v>0</v>
      </c>
      <c r="B4411" s="55" t="str">
        <f>INDEX('9月'!$A$1:$E$301,ROW()-$B$29+2,2)&amp;IF(INDEX('9月'!$A$1:$E$301,ROW()-$B$29+2,3)="","","／"&amp;INDEX('9月'!$A$1:$E$301,ROW()-$B$29+2,3))</f>
        <v/>
      </c>
      <c r="C4411" s="57">
        <f>INDEX('9月'!$A$1:$E$301,ROW()-$B$29+2,4)</f>
        <v>0</v>
      </c>
      <c r="D4411" s="64">
        <f>INDEX('9月'!$A$1:$E$301,ROW()-$B$29+2,5)</f>
        <v>0</v>
      </c>
      <c r="E4411" s="65">
        <f>DATE(設定・集計!$B$2,INT(A4411/100),A4411-INT(A4411/100)*100)</f>
        <v>43799</v>
      </c>
      <c r="F4411" t="str">
        <f t="shared" ref="F4411:F4474" si="138">IF(A4411=0,"",A4411*10000+ROW())</f>
        <v/>
      </c>
      <c r="G4411" t="str">
        <f t="shared" si="137"/>
        <v/>
      </c>
    </row>
    <row r="4412" spans="1:7">
      <c r="A4412" s="57">
        <f>INDEX('9月'!$A$1:$E$301,ROW()-$B$29+2,1)</f>
        <v>0</v>
      </c>
      <c r="B4412" s="55" t="str">
        <f>INDEX('9月'!$A$1:$E$301,ROW()-$B$29+2,2)&amp;IF(INDEX('9月'!$A$1:$E$301,ROW()-$B$29+2,3)="","","／"&amp;INDEX('9月'!$A$1:$E$301,ROW()-$B$29+2,3))</f>
        <v/>
      </c>
      <c r="C4412" s="57">
        <f>INDEX('9月'!$A$1:$E$301,ROW()-$B$29+2,4)</f>
        <v>0</v>
      </c>
      <c r="D4412" s="64">
        <f>INDEX('9月'!$A$1:$E$301,ROW()-$B$29+2,5)</f>
        <v>0</v>
      </c>
      <c r="E4412" s="65">
        <f>DATE(設定・集計!$B$2,INT(A4412/100),A4412-INT(A4412/100)*100)</f>
        <v>43799</v>
      </c>
      <c r="F4412" t="str">
        <f t="shared" si="138"/>
        <v/>
      </c>
      <c r="G4412" t="str">
        <f t="shared" si="137"/>
        <v/>
      </c>
    </row>
    <row r="4413" spans="1:7">
      <c r="A4413" s="57">
        <f>INDEX('9月'!$A$1:$E$301,ROW()-$B$29+2,1)</f>
        <v>0</v>
      </c>
      <c r="B4413" s="55" t="str">
        <f>INDEX('9月'!$A$1:$E$301,ROW()-$B$29+2,2)&amp;IF(INDEX('9月'!$A$1:$E$301,ROW()-$B$29+2,3)="","","／"&amp;INDEX('9月'!$A$1:$E$301,ROW()-$B$29+2,3))</f>
        <v/>
      </c>
      <c r="C4413" s="57">
        <f>INDEX('9月'!$A$1:$E$301,ROW()-$B$29+2,4)</f>
        <v>0</v>
      </c>
      <c r="D4413" s="64">
        <f>INDEX('9月'!$A$1:$E$301,ROW()-$B$29+2,5)</f>
        <v>0</v>
      </c>
      <c r="E4413" s="65">
        <f>DATE(設定・集計!$B$2,INT(A4413/100),A4413-INT(A4413/100)*100)</f>
        <v>43799</v>
      </c>
      <c r="F4413" t="str">
        <f t="shared" si="138"/>
        <v/>
      </c>
      <c r="G4413" t="str">
        <f t="shared" si="137"/>
        <v/>
      </c>
    </row>
    <row r="4414" spans="1:7">
      <c r="A4414" s="57">
        <f>INDEX('9月'!$A$1:$E$301,ROW()-$B$29+2,1)</f>
        <v>0</v>
      </c>
      <c r="B4414" s="55" t="str">
        <f>INDEX('9月'!$A$1:$E$301,ROW()-$B$29+2,2)&amp;IF(INDEX('9月'!$A$1:$E$301,ROW()-$B$29+2,3)="","","／"&amp;INDEX('9月'!$A$1:$E$301,ROW()-$B$29+2,3))</f>
        <v/>
      </c>
      <c r="C4414" s="57">
        <f>INDEX('9月'!$A$1:$E$301,ROW()-$B$29+2,4)</f>
        <v>0</v>
      </c>
      <c r="D4414" s="64">
        <f>INDEX('9月'!$A$1:$E$301,ROW()-$B$29+2,5)</f>
        <v>0</v>
      </c>
      <c r="E4414" s="65">
        <f>DATE(設定・集計!$B$2,INT(A4414/100),A4414-INT(A4414/100)*100)</f>
        <v>43799</v>
      </c>
      <c r="F4414" t="str">
        <f t="shared" si="138"/>
        <v/>
      </c>
      <c r="G4414" t="str">
        <f t="shared" si="137"/>
        <v/>
      </c>
    </row>
    <row r="4415" spans="1:7">
      <c r="A4415" s="57">
        <f>INDEX('9月'!$A$1:$E$301,ROW()-$B$29+2,1)</f>
        <v>0</v>
      </c>
      <c r="B4415" s="55" t="str">
        <f>INDEX('9月'!$A$1:$E$301,ROW()-$B$29+2,2)&amp;IF(INDEX('9月'!$A$1:$E$301,ROW()-$B$29+2,3)="","","／"&amp;INDEX('9月'!$A$1:$E$301,ROW()-$B$29+2,3))</f>
        <v/>
      </c>
      <c r="C4415" s="57">
        <f>INDEX('9月'!$A$1:$E$301,ROW()-$B$29+2,4)</f>
        <v>0</v>
      </c>
      <c r="D4415" s="64">
        <f>INDEX('9月'!$A$1:$E$301,ROW()-$B$29+2,5)</f>
        <v>0</v>
      </c>
      <c r="E4415" s="65">
        <f>DATE(設定・集計!$B$2,INT(A4415/100),A4415-INT(A4415/100)*100)</f>
        <v>43799</v>
      </c>
      <c r="F4415" t="str">
        <f t="shared" si="138"/>
        <v/>
      </c>
      <c r="G4415" t="str">
        <f t="shared" si="137"/>
        <v/>
      </c>
    </row>
    <row r="4416" spans="1:7">
      <c r="A4416" s="57">
        <f>INDEX('9月'!$A$1:$E$301,ROW()-$B$29+2,1)</f>
        <v>0</v>
      </c>
      <c r="B4416" s="55" t="str">
        <f>INDEX('9月'!$A$1:$E$301,ROW()-$B$29+2,2)&amp;IF(INDEX('9月'!$A$1:$E$301,ROW()-$B$29+2,3)="","","／"&amp;INDEX('9月'!$A$1:$E$301,ROW()-$B$29+2,3))</f>
        <v/>
      </c>
      <c r="C4416" s="57">
        <f>INDEX('9月'!$A$1:$E$301,ROW()-$B$29+2,4)</f>
        <v>0</v>
      </c>
      <c r="D4416" s="64">
        <f>INDEX('9月'!$A$1:$E$301,ROW()-$B$29+2,5)</f>
        <v>0</v>
      </c>
      <c r="E4416" s="65">
        <f>DATE(設定・集計!$B$2,INT(A4416/100),A4416-INT(A4416/100)*100)</f>
        <v>43799</v>
      </c>
      <c r="F4416" t="str">
        <f t="shared" si="138"/>
        <v/>
      </c>
      <c r="G4416" t="str">
        <f t="shared" si="137"/>
        <v/>
      </c>
    </row>
    <row r="4417" spans="1:7">
      <c r="A4417" s="57">
        <f>INDEX('9月'!$A$1:$E$301,ROW()-$B$29+2,1)</f>
        <v>0</v>
      </c>
      <c r="B4417" s="55" t="str">
        <f>INDEX('9月'!$A$1:$E$301,ROW()-$B$29+2,2)&amp;IF(INDEX('9月'!$A$1:$E$301,ROW()-$B$29+2,3)="","","／"&amp;INDEX('9月'!$A$1:$E$301,ROW()-$B$29+2,3))</f>
        <v/>
      </c>
      <c r="C4417" s="57">
        <f>INDEX('9月'!$A$1:$E$301,ROW()-$B$29+2,4)</f>
        <v>0</v>
      </c>
      <c r="D4417" s="64">
        <f>INDEX('9月'!$A$1:$E$301,ROW()-$B$29+2,5)</f>
        <v>0</v>
      </c>
      <c r="E4417" s="65">
        <f>DATE(設定・集計!$B$2,INT(A4417/100),A4417-INT(A4417/100)*100)</f>
        <v>43799</v>
      </c>
      <c r="F4417" t="str">
        <f t="shared" si="138"/>
        <v/>
      </c>
      <c r="G4417" t="str">
        <f t="shared" si="137"/>
        <v/>
      </c>
    </row>
    <row r="4418" spans="1:7">
      <c r="A4418" s="57">
        <f>INDEX('9月'!$A$1:$E$301,ROW()-$B$29+2,1)</f>
        <v>0</v>
      </c>
      <c r="B4418" s="55" t="str">
        <f>INDEX('9月'!$A$1:$E$301,ROW()-$B$29+2,2)&amp;IF(INDEX('9月'!$A$1:$E$301,ROW()-$B$29+2,3)="","","／"&amp;INDEX('9月'!$A$1:$E$301,ROW()-$B$29+2,3))</f>
        <v/>
      </c>
      <c r="C4418" s="57">
        <f>INDEX('9月'!$A$1:$E$301,ROW()-$B$29+2,4)</f>
        <v>0</v>
      </c>
      <c r="D4418" s="64">
        <f>INDEX('9月'!$A$1:$E$301,ROW()-$B$29+2,5)</f>
        <v>0</v>
      </c>
      <c r="E4418" s="65">
        <f>DATE(設定・集計!$B$2,INT(A4418/100),A4418-INT(A4418/100)*100)</f>
        <v>43799</v>
      </c>
      <c r="F4418" t="str">
        <f t="shared" si="138"/>
        <v/>
      </c>
      <c r="G4418" t="str">
        <f t="shared" si="137"/>
        <v/>
      </c>
    </row>
    <row r="4419" spans="1:7">
      <c r="A4419" s="57">
        <f>INDEX('9月'!$A$1:$E$301,ROW()-$B$29+2,1)</f>
        <v>0</v>
      </c>
      <c r="B4419" s="55" t="str">
        <f>INDEX('9月'!$A$1:$E$301,ROW()-$B$29+2,2)&amp;IF(INDEX('9月'!$A$1:$E$301,ROW()-$B$29+2,3)="","","／"&amp;INDEX('9月'!$A$1:$E$301,ROW()-$B$29+2,3))</f>
        <v/>
      </c>
      <c r="C4419" s="57">
        <f>INDEX('9月'!$A$1:$E$301,ROW()-$B$29+2,4)</f>
        <v>0</v>
      </c>
      <c r="D4419" s="64">
        <f>INDEX('9月'!$A$1:$E$301,ROW()-$B$29+2,5)</f>
        <v>0</v>
      </c>
      <c r="E4419" s="65">
        <f>DATE(設定・集計!$B$2,INT(A4419/100),A4419-INT(A4419/100)*100)</f>
        <v>43799</v>
      </c>
      <c r="F4419" t="str">
        <f t="shared" si="138"/>
        <v/>
      </c>
      <c r="G4419" t="str">
        <f t="shared" si="137"/>
        <v/>
      </c>
    </row>
    <row r="4420" spans="1:7">
      <c r="A4420" s="57">
        <f>INDEX('9月'!$A$1:$E$301,ROW()-$B$29+2,1)</f>
        <v>0</v>
      </c>
      <c r="B4420" s="55" t="str">
        <f>INDEX('9月'!$A$1:$E$301,ROW()-$B$29+2,2)&amp;IF(INDEX('9月'!$A$1:$E$301,ROW()-$B$29+2,3)="","","／"&amp;INDEX('9月'!$A$1:$E$301,ROW()-$B$29+2,3))</f>
        <v/>
      </c>
      <c r="C4420" s="57">
        <f>INDEX('9月'!$A$1:$E$301,ROW()-$B$29+2,4)</f>
        <v>0</v>
      </c>
      <c r="D4420" s="64">
        <f>INDEX('9月'!$A$1:$E$301,ROW()-$B$29+2,5)</f>
        <v>0</v>
      </c>
      <c r="E4420" s="65">
        <f>DATE(設定・集計!$B$2,INT(A4420/100),A4420-INT(A4420/100)*100)</f>
        <v>43799</v>
      </c>
      <c r="F4420" t="str">
        <f t="shared" si="138"/>
        <v/>
      </c>
      <c r="G4420" t="str">
        <f t="shared" si="137"/>
        <v/>
      </c>
    </row>
    <row r="4421" spans="1:7">
      <c r="A4421" s="57">
        <f>INDEX('9月'!$A$1:$E$301,ROW()-$B$29+2,1)</f>
        <v>0</v>
      </c>
      <c r="B4421" s="55" t="str">
        <f>INDEX('9月'!$A$1:$E$301,ROW()-$B$29+2,2)&amp;IF(INDEX('9月'!$A$1:$E$301,ROW()-$B$29+2,3)="","","／"&amp;INDEX('9月'!$A$1:$E$301,ROW()-$B$29+2,3))</f>
        <v/>
      </c>
      <c r="C4421" s="57">
        <f>INDEX('9月'!$A$1:$E$301,ROW()-$B$29+2,4)</f>
        <v>0</v>
      </c>
      <c r="D4421" s="64">
        <f>INDEX('9月'!$A$1:$E$301,ROW()-$B$29+2,5)</f>
        <v>0</v>
      </c>
      <c r="E4421" s="65">
        <f>DATE(設定・集計!$B$2,INT(A4421/100),A4421-INT(A4421/100)*100)</f>
        <v>43799</v>
      </c>
      <c r="F4421" t="str">
        <f t="shared" si="138"/>
        <v/>
      </c>
      <c r="G4421" t="str">
        <f t="shared" si="137"/>
        <v/>
      </c>
    </row>
    <row r="4422" spans="1:7">
      <c r="A4422" s="57">
        <f>INDEX('9月'!$A$1:$E$301,ROW()-$B$29+2,1)</f>
        <v>0</v>
      </c>
      <c r="B4422" s="55" t="str">
        <f>INDEX('9月'!$A$1:$E$301,ROW()-$B$29+2,2)&amp;IF(INDEX('9月'!$A$1:$E$301,ROW()-$B$29+2,3)="","","／"&amp;INDEX('9月'!$A$1:$E$301,ROW()-$B$29+2,3))</f>
        <v/>
      </c>
      <c r="C4422" s="57">
        <f>INDEX('9月'!$A$1:$E$301,ROW()-$B$29+2,4)</f>
        <v>0</v>
      </c>
      <c r="D4422" s="64">
        <f>INDEX('9月'!$A$1:$E$301,ROW()-$B$29+2,5)</f>
        <v>0</v>
      </c>
      <c r="E4422" s="65">
        <f>DATE(設定・集計!$B$2,INT(A4422/100),A4422-INT(A4422/100)*100)</f>
        <v>43799</v>
      </c>
      <c r="F4422" t="str">
        <f t="shared" si="138"/>
        <v/>
      </c>
      <c r="G4422" t="str">
        <f t="shared" si="137"/>
        <v/>
      </c>
    </row>
    <row r="4423" spans="1:7">
      <c r="A4423" s="57">
        <f>INDEX('9月'!$A$1:$E$301,ROW()-$B$29+2,1)</f>
        <v>0</v>
      </c>
      <c r="B4423" s="55" t="str">
        <f>INDEX('9月'!$A$1:$E$301,ROW()-$B$29+2,2)&amp;IF(INDEX('9月'!$A$1:$E$301,ROW()-$B$29+2,3)="","","／"&amp;INDEX('9月'!$A$1:$E$301,ROW()-$B$29+2,3))</f>
        <v/>
      </c>
      <c r="C4423" s="57">
        <f>INDEX('9月'!$A$1:$E$301,ROW()-$B$29+2,4)</f>
        <v>0</v>
      </c>
      <c r="D4423" s="64">
        <f>INDEX('9月'!$A$1:$E$301,ROW()-$B$29+2,5)</f>
        <v>0</v>
      </c>
      <c r="E4423" s="65">
        <f>DATE(設定・集計!$B$2,INT(A4423/100),A4423-INT(A4423/100)*100)</f>
        <v>43799</v>
      </c>
      <c r="F4423" t="str">
        <f t="shared" si="138"/>
        <v/>
      </c>
      <c r="G4423" t="str">
        <f t="shared" si="137"/>
        <v/>
      </c>
    </row>
    <row r="4424" spans="1:7">
      <c r="A4424" s="57">
        <f>INDEX('9月'!$A$1:$E$301,ROW()-$B$29+2,1)</f>
        <v>0</v>
      </c>
      <c r="B4424" s="55" t="str">
        <f>INDEX('9月'!$A$1:$E$301,ROW()-$B$29+2,2)&amp;IF(INDEX('9月'!$A$1:$E$301,ROW()-$B$29+2,3)="","","／"&amp;INDEX('9月'!$A$1:$E$301,ROW()-$B$29+2,3))</f>
        <v/>
      </c>
      <c r="C4424" s="57">
        <f>INDEX('9月'!$A$1:$E$301,ROW()-$B$29+2,4)</f>
        <v>0</v>
      </c>
      <c r="D4424" s="64">
        <f>INDEX('9月'!$A$1:$E$301,ROW()-$B$29+2,5)</f>
        <v>0</v>
      </c>
      <c r="E4424" s="65">
        <f>DATE(設定・集計!$B$2,INT(A4424/100),A4424-INT(A4424/100)*100)</f>
        <v>43799</v>
      </c>
      <c r="F4424" t="str">
        <f t="shared" si="138"/>
        <v/>
      </c>
      <c r="G4424" t="str">
        <f t="shared" si="137"/>
        <v/>
      </c>
    </row>
    <row r="4425" spans="1:7">
      <c r="A4425" s="57">
        <f>INDEX('9月'!$A$1:$E$301,ROW()-$B$29+2,1)</f>
        <v>0</v>
      </c>
      <c r="B4425" s="55" t="str">
        <f>INDEX('9月'!$A$1:$E$301,ROW()-$B$29+2,2)&amp;IF(INDEX('9月'!$A$1:$E$301,ROW()-$B$29+2,3)="","","／"&amp;INDEX('9月'!$A$1:$E$301,ROW()-$B$29+2,3))</f>
        <v/>
      </c>
      <c r="C4425" s="57">
        <f>INDEX('9月'!$A$1:$E$301,ROW()-$B$29+2,4)</f>
        <v>0</v>
      </c>
      <c r="D4425" s="64">
        <f>INDEX('9月'!$A$1:$E$301,ROW()-$B$29+2,5)</f>
        <v>0</v>
      </c>
      <c r="E4425" s="65">
        <f>DATE(設定・集計!$B$2,INT(A4425/100),A4425-INT(A4425/100)*100)</f>
        <v>43799</v>
      </c>
      <c r="F4425" t="str">
        <f t="shared" si="138"/>
        <v/>
      </c>
      <c r="G4425" t="str">
        <f t="shared" si="137"/>
        <v/>
      </c>
    </row>
    <row r="4426" spans="1:7">
      <c r="A4426" s="57">
        <f>INDEX('9月'!$A$1:$E$301,ROW()-$B$29+2,1)</f>
        <v>0</v>
      </c>
      <c r="B4426" s="55" t="str">
        <f>INDEX('9月'!$A$1:$E$301,ROW()-$B$29+2,2)&amp;IF(INDEX('9月'!$A$1:$E$301,ROW()-$B$29+2,3)="","","／"&amp;INDEX('9月'!$A$1:$E$301,ROW()-$B$29+2,3))</f>
        <v/>
      </c>
      <c r="C4426" s="57">
        <f>INDEX('9月'!$A$1:$E$301,ROW()-$B$29+2,4)</f>
        <v>0</v>
      </c>
      <c r="D4426" s="64">
        <f>INDEX('9月'!$A$1:$E$301,ROW()-$B$29+2,5)</f>
        <v>0</v>
      </c>
      <c r="E4426" s="65">
        <f>DATE(設定・集計!$B$2,INT(A4426/100),A4426-INT(A4426/100)*100)</f>
        <v>43799</v>
      </c>
      <c r="F4426" t="str">
        <f t="shared" si="138"/>
        <v/>
      </c>
      <c r="G4426" t="str">
        <f t="shared" si="137"/>
        <v/>
      </c>
    </row>
    <row r="4427" spans="1:7">
      <c r="A4427" s="57">
        <f>INDEX('9月'!$A$1:$E$301,ROW()-$B$29+2,1)</f>
        <v>0</v>
      </c>
      <c r="B4427" s="55" t="str">
        <f>INDEX('9月'!$A$1:$E$301,ROW()-$B$29+2,2)&amp;IF(INDEX('9月'!$A$1:$E$301,ROW()-$B$29+2,3)="","","／"&amp;INDEX('9月'!$A$1:$E$301,ROW()-$B$29+2,3))</f>
        <v/>
      </c>
      <c r="C4427" s="57">
        <f>INDEX('9月'!$A$1:$E$301,ROW()-$B$29+2,4)</f>
        <v>0</v>
      </c>
      <c r="D4427" s="64">
        <f>INDEX('9月'!$A$1:$E$301,ROW()-$B$29+2,5)</f>
        <v>0</v>
      </c>
      <c r="E4427" s="65">
        <f>DATE(設定・集計!$B$2,INT(A4427/100),A4427-INT(A4427/100)*100)</f>
        <v>43799</v>
      </c>
      <c r="F4427" t="str">
        <f t="shared" si="138"/>
        <v/>
      </c>
      <c r="G4427" t="str">
        <f t="shared" si="137"/>
        <v/>
      </c>
    </row>
    <row r="4428" spans="1:7">
      <c r="A4428" s="57">
        <f>INDEX('9月'!$A$1:$E$301,ROW()-$B$29+2,1)</f>
        <v>0</v>
      </c>
      <c r="B4428" s="55" t="str">
        <f>INDEX('9月'!$A$1:$E$301,ROW()-$B$29+2,2)&amp;IF(INDEX('9月'!$A$1:$E$301,ROW()-$B$29+2,3)="","","／"&amp;INDEX('9月'!$A$1:$E$301,ROW()-$B$29+2,3))</f>
        <v/>
      </c>
      <c r="C4428" s="57">
        <f>INDEX('9月'!$A$1:$E$301,ROW()-$B$29+2,4)</f>
        <v>0</v>
      </c>
      <c r="D4428" s="64">
        <f>INDEX('9月'!$A$1:$E$301,ROW()-$B$29+2,5)</f>
        <v>0</v>
      </c>
      <c r="E4428" s="65">
        <f>DATE(設定・集計!$B$2,INT(A4428/100),A4428-INT(A4428/100)*100)</f>
        <v>43799</v>
      </c>
      <c r="F4428" t="str">
        <f t="shared" si="138"/>
        <v/>
      </c>
      <c r="G4428" t="str">
        <f t="shared" si="137"/>
        <v/>
      </c>
    </row>
    <row r="4429" spans="1:7">
      <c r="A4429" s="57">
        <f>INDEX('9月'!$A$1:$E$301,ROW()-$B$29+2,1)</f>
        <v>0</v>
      </c>
      <c r="B4429" s="55" t="str">
        <f>INDEX('9月'!$A$1:$E$301,ROW()-$B$29+2,2)&amp;IF(INDEX('9月'!$A$1:$E$301,ROW()-$B$29+2,3)="","","／"&amp;INDEX('9月'!$A$1:$E$301,ROW()-$B$29+2,3))</f>
        <v/>
      </c>
      <c r="C4429" s="57">
        <f>INDEX('9月'!$A$1:$E$301,ROW()-$B$29+2,4)</f>
        <v>0</v>
      </c>
      <c r="D4429" s="64">
        <f>INDEX('9月'!$A$1:$E$301,ROW()-$B$29+2,5)</f>
        <v>0</v>
      </c>
      <c r="E4429" s="65">
        <f>DATE(設定・集計!$B$2,INT(A4429/100),A4429-INT(A4429/100)*100)</f>
        <v>43799</v>
      </c>
      <c r="F4429" t="str">
        <f t="shared" si="138"/>
        <v/>
      </c>
      <c r="G4429" t="str">
        <f t="shared" si="137"/>
        <v/>
      </c>
    </row>
    <row r="4430" spans="1:7">
      <c r="A4430" s="57">
        <f>INDEX('9月'!$A$1:$E$301,ROW()-$B$29+2,1)</f>
        <v>0</v>
      </c>
      <c r="B4430" s="55" t="str">
        <f>INDEX('9月'!$A$1:$E$301,ROW()-$B$29+2,2)&amp;IF(INDEX('9月'!$A$1:$E$301,ROW()-$B$29+2,3)="","","／"&amp;INDEX('9月'!$A$1:$E$301,ROW()-$B$29+2,3))</f>
        <v/>
      </c>
      <c r="C4430" s="57">
        <f>INDEX('9月'!$A$1:$E$301,ROW()-$B$29+2,4)</f>
        <v>0</v>
      </c>
      <c r="D4430" s="64">
        <f>INDEX('9月'!$A$1:$E$301,ROW()-$B$29+2,5)</f>
        <v>0</v>
      </c>
      <c r="E4430" s="65">
        <f>DATE(設定・集計!$B$2,INT(A4430/100),A4430-INT(A4430/100)*100)</f>
        <v>43799</v>
      </c>
      <c r="F4430" t="str">
        <f t="shared" si="138"/>
        <v/>
      </c>
      <c r="G4430" t="str">
        <f t="shared" si="137"/>
        <v/>
      </c>
    </row>
    <row r="4431" spans="1:7">
      <c r="A4431" s="57">
        <f>INDEX('9月'!$A$1:$E$301,ROW()-$B$29+2,1)</f>
        <v>0</v>
      </c>
      <c r="B4431" s="55" t="str">
        <f>INDEX('9月'!$A$1:$E$301,ROW()-$B$29+2,2)&amp;IF(INDEX('9月'!$A$1:$E$301,ROW()-$B$29+2,3)="","","／"&amp;INDEX('9月'!$A$1:$E$301,ROW()-$B$29+2,3))</f>
        <v/>
      </c>
      <c r="C4431" s="57">
        <f>INDEX('9月'!$A$1:$E$301,ROW()-$B$29+2,4)</f>
        <v>0</v>
      </c>
      <c r="D4431" s="64">
        <f>INDEX('9月'!$A$1:$E$301,ROW()-$B$29+2,5)</f>
        <v>0</v>
      </c>
      <c r="E4431" s="65">
        <f>DATE(設定・集計!$B$2,INT(A4431/100),A4431-INT(A4431/100)*100)</f>
        <v>43799</v>
      </c>
      <c r="F4431" t="str">
        <f t="shared" si="138"/>
        <v/>
      </c>
      <c r="G4431" t="str">
        <f t="shared" si="137"/>
        <v/>
      </c>
    </row>
    <row r="4432" spans="1:7">
      <c r="A4432" s="57">
        <f>INDEX('9月'!$A$1:$E$301,ROW()-$B$29+2,1)</f>
        <v>0</v>
      </c>
      <c r="B4432" s="55" t="str">
        <f>INDEX('9月'!$A$1:$E$301,ROW()-$B$29+2,2)&amp;IF(INDEX('9月'!$A$1:$E$301,ROW()-$B$29+2,3)="","","／"&amp;INDEX('9月'!$A$1:$E$301,ROW()-$B$29+2,3))</f>
        <v/>
      </c>
      <c r="C4432" s="57">
        <f>INDEX('9月'!$A$1:$E$301,ROW()-$B$29+2,4)</f>
        <v>0</v>
      </c>
      <c r="D4432" s="64">
        <f>INDEX('9月'!$A$1:$E$301,ROW()-$B$29+2,5)</f>
        <v>0</v>
      </c>
      <c r="E4432" s="65">
        <f>DATE(設定・集計!$B$2,INT(A4432/100),A4432-INT(A4432/100)*100)</f>
        <v>43799</v>
      </c>
      <c r="F4432" t="str">
        <f t="shared" si="138"/>
        <v/>
      </c>
      <c r="G4432" t="str">
        <f t="shared" si="137"/>
        <v/>
      </c>
    </row>
    <row r="4433" spans="1:7">
      <c r="A4433" s="57">
        <f>INDEX('9月'!$A$1:$E$301,ROW()-$B$29+2,1)</f>
        <v>0</v>
      </c>
      <c r="B4433" s="55" t="str">
        <f>INDEX('9月'!$A$1:$E$301,ROW()-$B$29+2,2)&amp;IF(INDEX('9月'!$A$1:$E$301,ROW()-$B$29+2,3)="","","／"&amp;INDEX('9月'!$A$1:$E$301,ROW()-$B$29+2,3))</f>
        <v/>
      </c>
      <c r="C4433" s="57">
        <f>INDEX('9月'!$A$1:$E$301,ROW()-$B$29+2,4)</f>
        <v>0</v>
      </c>
      <c r="D4433" s="64">
        <f>INDEX('9月'!$A$1:$E$301,ROW()-$B$29+2,5)</f>
        <v>0</v>
      </c>
      <c r="E4433" s="65">
        <f>DATE(設定・集計!$B$2,INT(A4433/100),A4433-INT(A4433/100)*100)</f>
        <v>43799</v>
      </c>
      <c r="F4433" t="str">
        <f t="shared" si="138"/>
        <v/>
      </c>
      <c r="G4433" t="str">
        <f t="shared" si="137"/>
        <v/>
      </c>
    </row>
    <row r="4434" spans="1:7">
      <c r="A4434" s="57">
        <f>INDEX('9月'!$A$1:$E$301,ROW()-$B$29+2,1)</f>
        <v>0</v>
      </c>
      <c r="B4434" s="55" t="str">
        <f>INDEX('9月'!$A$1:$E$301,ROW()-$B$29+2,2)&amp;IF(INDEX('9月'!$A$1:$E$301,ROW()-$B$29+2,3)="","","／"&amp;INDEX('9月'!$A$1:$E$301,ROW()-$B$29+2,3))</f>
        <v/>
      </c>
      <c r="C4434" s="57">
        <f>INDEX('9月'!$A$1:$E$301,ROW()-$B$29+2,4)</f>
        <v>0</v>
      </c>
      <c r="D4434" s="64">
        <f>INDEX('9月'!$A$1:$E$301,ROW()-$B$29+2,5)</f>
        <v>0</v>
      </c>
      <c r="E4434" s="65">
        <f>DATE(設定・集計!$B$2,INT(A4434/100),A4434-INT(A4434/100)*100)</f>
        <v>43799</v>
      </c>
      <c r="F4434" t="str">
        <f t="shared" si="138"/>
        <v/>
      </c>
      <c r="G4434" t="str">
        <f t="shared" si="137"/>
        <v/>
      </c>
    </row>
    <row r="4435" spans="1:7">
      <c r="A4435" s="57">
        <f>INDEX('9月'!$A$1:$E$301,ROW()-$B$29+2,1)</f>
        <v>0</v>
      </c>
      <c r="B4435" s="55" t="str">
        <f>INDEX('9月'!$A$1:$E$301,ROW()-$B$29+2,2)&amp;IF(INDEX('9月'!$A$1:$E$301,ROW()-$B$29+2,3)="","","／"&amp;INDEX('9月'!$A$1:$E$301,ROW()-$B$29+2,3))</f>
        <v/>
      </c>
      <c r="C4435" s="57">
        <f>INDEX('9月'!$A$1:$E$301,ROW()-$B$29+2,4)</f>
        <v>0</v>
      </c>
      <c r="D4435" s="64">
        <f>INDEX('9月'!$A$1:$E$301,ROW()-$B$29+2,5)</f>
        <v>0</v>
      </c>
      <c r="E4435" s="65">
        <f>DATE(設定・集計!$B$2,INT(A4435/100),A4435-INT(A4435/100)*100)</f>
        <v>43799</v>
      </c>
      <c r="F4435" t="str">
        <f t="shared" si="138"/>
        <v/>
      </c>
      <c r="G4435" t="str">
        <f t="shared" si="137"/>
        <v/>
      </c>
    </row>
    <row r="4436" spans="1:7">
      <c r="A4436" s="57">
        <f>INDEX('9月'!$A$1:$E$301,ROW()-$B$29+2,1)</f>
        <v>0</v>
      </c>
      <c r="B4436" s="55" t="str">
        <f>INDEX('9月'!$A$1:$E$301,ROW()-$B$29+2,2)&amp;IF(INDEX('9月'!$A$1:$E$301,ROW()-$B$29+2,3)="","","／"&amp;INDEX('9月'!$A$1:$E$301,ROW()-$B$29+2,3))</f>
        <v/>
      </c>
      <c r="C4436" s="57">
        <f>INDEX('9月'!$A$1:$E$301,ROW()-$B$29+2,4)</f>
        <v>0</v>
      </c>
      <c r="D4436" s="64">
        <f>INDEX('9月'!$A$1:$E$301,ROW()-$B$29+2,5)</f>
        <v>0</v>
      </c>
      <c r="E4436" s="65">
        <f>DATE(設定・集計!$B$2,INT(A4436/100),A4436-INT(A4436/100)*100)</f>
        <v>43799</v>
      </c>
      <c r="F4436" t="str">
        <f t="shared" si="138"/>
        <v/>
      </c>
      <c r="G4436" t="str">
        <f t="shared" si="137"/>
        <v/>
      </c>
    </row>
    <row r="4437" spans="1:7">
      <c r="A4437" s="57">
        <f>INDEX('9月'!$A$1:$E$301,ROW()-$B$29+2,1)</f>
        <v>0</v>
      </c>
      <c r="B4437" s="55" t="str">
        <f>INDEX('9月'!$A$1:$E$301,ROW()-$B$29+2,2)&amp;IF(INDEX('9月'!$A$1:$E$301,ROW()-$B$29+2,3)="","","／"&amp;INDEX('9月'!$A$1:$E$301,ROW()-$B$29+2,3))</f>
        <v/>
      </c>
      <c r="C4437" s="57">
        <f>INDEX('9月'!$A$1:$E$301,ROW()-$B$29+2,4)</f>
        <v>0</v>
      </c>
      <c r="D4437" s="64">
        <f>INDEX('9月'!$A$1:$E$301,ROW()-$B$29+2,5)</f>
        <v>0</v>
      </c>
      <c r="E4437" s="65">
        <f>DATE(設定・集計!$B$2,INT(A4437/100),A4437-INT(A4437/100)*100)</f>
        <v>43799</v>
      </c>
      <c r="F4437" t="str">
        <f t="shared" si="138"/>
        <v/>
      </c>
      <c r="G4437" t="str">
        <f t="shared" si="137"/>
        <v/>
      </c>
    </row>
    <row r="4438" spans="1:7">
      <c r="A4438" s="57">
        <f>INDEX('9月'!$A$1:$E$301,ROW()-$B$29+2,1)</f>
        <v>0</v>
      </c>
      <c r="B4438" s="55" t="str">
        <f>INDEX('9月'!$A$1:$E$301,ROW()-$B$29+2,2)&amp;IF(INDEX('9月'!$A$1:$E$301,ROW()-$B$29+2,3)="","","／"&amp;INDEX('9月'!$A$1:$E$301,ROW()-$B$29+2,3))</f>
        <v/>
      </c>
      <c r="C4438" s="57">
        <f>INDEX('9月'!$A$1:$E$301,ROW()-$B$29+2,4)</f>
        <v>0</v>
      </c>
      <c r="D4438" s="64">
        <f>INDEX('9月'!$A$1:$E$301,ROW()-$B$29+2,5)</f>
        <v>0</v>
      </c>
      <c r="E4438" s="65">
        <f>DATE(設定・集計!$B$2,INT(A4438/100),A4438-INT(A4438/100)*100)</f>
        <v>43799</v>
      </c>
      <c r="F4438" t="str">
        <f t="shared" si="138"/>
        <v/>
      </c>
      <c r="G4438" t="str">
        <f t="shared" si="137"/>
        <v/>
      </c>
    </row>
    <row r="4439" spans="1:7">
      <c r="A4439" s="57">
        <f>INDEX('9月'!$A$1:$E$301,ROW()-$B$29+2,1)</f>
        <v>0</v>
      </c>
      <c r="B4439" s="55" t="str">
        <f>INDEX('9月'!$A$1:$E$301,ROW()-$B$29+2,2)&amp;IF(INDEX('9月'!$A$1:$E$301,ROW()-$B$29+2,3)="","","／"&amp;INDEX('9月'!$A$1:$E$301,ROW()-$B$29+2,3))</f>
        <v/>
      </c>
      <c r="C4439" s="57">
        <f>INDEX('9月'!$A$1:$E$301,ROW()-$B$29+2,4)</f>
        <v>0</v>
      </c>
      <c r="D4439" s="64">
        <f>INDEX('9月'!$A$1:$E$301,ROW()-$B$29+2,5)</f>
        <v>0</v>
      </c>
      <c r="E4439" s="65">
        <f>DATE(設定・集計!$B$2,INT(A4439/100),A4439-INT(A4439/100)*100)</f>
        <v>43799</v>
      </c>
      <c r="F4439" t="str">
        <f t="shared" si="138"/>
        <v/>
      </c>
      <c r="G4439" t="str">
        <f t="shared" si="137"/>
        <v/>
      </c>
    </row>
    <row r="4440" spans="1:7">
      <c r="A4440" s="57">
        <f>INDEX('9月'!$A$1:$E$301,ROW()-$B$29+2,1)</f>
        <v>0</v>
      </c>
      <c r="B4440" s="55" t="str">
        <f>INDEX('9月'!$A$1:$E$301,ROW()-$B$29+2,2)&amp;IF(INDEX('9月'!$A$1:$E$301,ROW()-$B$29+2,3)="","","／"&amp;INDEX('9月'!$A$1:$E$301,ROW()-$B$29+2,3))</f>
        <v/>
      </c>
      <c r="C4440" s="57">
        <f>INDEX('9月'!$A$1:$E$301,ROW()-$B$29+2,4)</f>
        <v>0</v>
      </c>
      <c r="D4440" s="64">
        <f>INDEX('9月'!$A$1:$E$301,ROW()-$B$29+2,5)</f>
        <v>0</v>
      </c>
      <c r="E4440" s="65">
        <f>DATE(設定・集計!$B$2,INT(A4440/100),A4440-INT(A4440/100)*100)</f>
        <v>43799</v>
      </c>
      <c r="F4440" t="str">
        <f t="shared" si="138"/>
        <v/>
      </c>
      <c r="G4440" t="str">
        <f t="shared" si="137"/>
        <v/>
      </c>
    </row>
    <row r="4441" spans="1:7">
      <c r="A4441" s="57">
        <f>INDEX('9月'!$A$1:$E$301,ROW()-$B$29+2,1)</f>
        <v>0</v>
      </c>
      <c r="B4441" s="55" t="str">
        <f>INDEX('9月'!$A$1:$E$301,ROW()-$B$29+2,2)&amp;IF(INDEX('9月'!$A$1:$E$301,ROW()-$B$29+2,3)="","","／"&amp;INDEX('9月'!$A$1:$E$301,ROW()-$B$29+2,3))</f>
        <v/>
      </c>
      <c r="C4441" s="57">
        <f>INDEX('9月'!$A$1:$E$301,ROW()-$B$29+2,4)</f>
        <v>0</v>
      </c>
      <c r="D4441" s="64">
        <f>INDEX('9月'!$A$1:$E$301,ROW()-$B$29+2,5)</f>
        <v>0</v>
      </c>
      <c r="E4441" s="65">
        <f>DATE(設定・集計!$B$2,INT(A4441/100),A4441-INT(A4441/100)*100)</f>
        <v>43799</v>
      </c>
      <c r="F4441" t="str">
        <f t="shared" si="138"/>
        <v/>
      </c>
      <c r="G4441" t="str">
        <f t="shared" si="137"/>
        <v/>
      </c>
    </row>
    <row r="4442" spans="1:7">
      <c r="A4442" s="57">
        <f>INDEX('9月'!$A$1:$E$301,ROW()-$B$29+2,1)</f>
        <v>0</v>
      </c>
      <c r="B4442" s="55" t="str">
        <f>INDEX('9月'!$A$1:$E$301,ROW()-$B$29+2,2)&amp;IF(INDEX('9月'!$A$1:$E$301,ROW()-$B$29+2,3)="","","／"&amp;INDEX('9月'!$A$1:$E$301,ROW()-$B$29+2,3))</f>
        <v/>
      </c>
      <c r="C4442" s="57">
        <f>INDEX('9月'!$A$1:$E$301,ROW()-$B$29+2,4)</f>
        <v>0</v>
      </c>
      <c r="D4442" s="64">
        <f>INDEX('9月'!$A$1:$E$301,ROW()-$B$29+2,5)</f>
        <v>0</v>
      </c>
      <c r="E4442" s="65">
        <f>DATE(設定・集計!$B$2,INT(A4442/100),A4442-INT(A4442/100)*100)</f>
        <v>43799</v>
      </c>
      <c r="F4442" t="str">
        <f t="shared" si="138"/>
        <v/>
      </c>
      <c r="G4442" t="str">
        <f t="shared" si="137"/>
        <v/>
      </c>
    </row>
    <row r="4443" spans="1:7">
      <c r="A4443" s="57">
        <f>INDEX('9月'!$A$1:$E$301,ROW()-$B$29+2,1)</f>
        <v>0</v>
      </c>
      <c r="B4443" s="55" t="str">
        <f>INDEX('9月'!$A$1:$E$301,ROW()-$B$29+2,2)&amp;IF(INDEX('9月'!$A$1:$E$301,ROW()-$B$29+2,3)="","","／"&amp;INDEX('9月'!$A$1:$E$301,ROW()-$B$29+2,3))</f>
        <v/>
      </c>
      <c r="C4443" s="57">
        <f>INDEX('9月'!$A$1:$E$301,ROW()-$B$29+2,4)</f>
        <v>0</v>
      </c>
      <c r="D4443" s="64">
        <f>INDEX('9月'!$A$1:$E$301,ROW()-$B$29+2,5)</f>
        <v>0</v>
      </c>
      <c r="E4443" s="65">
        <f>DATE(設定・集計!$B$2,INT(A4443/100),A4443-INT(A4443/100)*100)</f>
        <v>43799</v>
      </c>
      <c r="F4443" t="str">
        <f t="shared" si="138"/>
        <v/>
      </c>
      <c r="G4443" t="str">
        <f t="shared" si="137"/>
        <v/>
      </c>
    </row>
    <row r="4444" spans="1:7">
      <c r="A4444" s="57">
        <f>INDEX('9月'!$A$1:$E$301,ROW()-$B$29+2,1)</f>
        <v>0</v>
      </c>
      <c r="B4444" s="55" t="str">
        <f>INDEX('9月'!$A$1:$E$301,ROW()-$B$29+2,2)&amp;IF(INDEX('9月'!$A$1:$E$301,ROW()-$B$29+2,3)="","","／"&amp;INDEX('9月'!$A$1:$E$301,ROW()-$B$29+2,3))</f>
        <v/>
      </c>
      <c r="C4444" s="57">
        <f>INDEX('9月'!$A$1:$E$301,ROW()-$B$29+2,4)</f>
        <v>0</v>
      </c>
      <c r="D4444" s="64">
        <f>INDEX('9月'!$A$1:$E$301,ROW()-$B$29+2,5)</f>
        <v>0</v>
      </c>
      <c r="E4444" s="65">
        <f>DATE(設定・集計!$B$2,INT(A4444/100),A4444-INT(A4444/100)*100)</f>
        <v>43799</v>
      </c>
      <c r="F4444" t="str">
        <f t="shared" si="138"/>
        <v/>
      </c>
      <c r="G4444" t="str">
        <f t="shared" si="137"/>
        <v/>
      </c>
    </row>
    <row r="4445" spans="1:7">
      <c r="A4445" s="57">
        <f>INDEX('9月'!$A$1:$E$301,ROW()-$B$29+2,1)</f>
        <v>0</v>
      </c>
      <c r="B4445" s="55" t="str">
        <f>INDEX('9月'!$A$1:$E$301,ROW()-$B$29+2,2)&amp;IF(INDEX('9月'!$A$1:$E$301,ROW()-$B$29+2,3)="","","／"&amp;INDEX('9月'!$A$1:$E$301,ROW()-$B$29+2,3))</f>
        <v/>
      </c>
      <c r="C4445" s="57">
        <f>INDEX('9月'!$A$1:$E$301,ROW()-$B$29+2,4)</f>
        <v>0</v>
      </c>
      <c r="D4445" s="64">
        <f>INDEX('9月'!$A$1:$E$301,ROW()-$B$29+2,5)</f>
        <v>0</v>
      </c>
      <c r="E4445" s="65">
        <f>DATE(設定・集計!$B$2,INT(A4445/100),A4445-INT(A4445/100)*100)</f>
        <v>43799</v>
      </c>
      <c r="F4445" t="str">
        <f t="shared" si="138"/>
        <v/>
      </c>
      <c r="G4445" t="str">
        <f t="shared" si="137"/>
        <v/>
      </c>
    </row>
    <row r="4446" spans="1:7">
      <c r="A4446" s="57">
        <f>INDEX('9月'!$A$1:$E$301,ROW()-$B$29+2,1)</f>
        <v>0</v>
      </c>
      <c r="B4446" s="55" t="str">
        <f>INDEX('9月'!$A$1:$E$301,ROW()-$B$29+2,2)&amp;IF(INDEX('9月'!$A$1:$E$301,ROW()-$B$29+2,3)="","","／"&amp;INDEX('9月'!$A$1:$E$301,ROW()-$B$29+2,3))</f>
        <v/>
      </c>
      <c r="C4446" s="57">
        <f>INDEX('9月'!$A$1:$E$301,ROW()-$B$29+2,4)</f>
        <v>0</v>
      </c>
      <c r="D4446" s="64">
        <f>INDEX('9月'!$A$1:$E$301,ROW()-$B$29+2,5)</f>
        <v>0</v>
      </c>
      <c r="E4446" s="65">
        <f>DATE(設定・集計!$B$2,INT(A4446/100),A4446-INT(A4446/100)*100)</f>
        <v>43799</v>
      </c>
      <c r="F4446" t="str">
        <f t="shared" si="138"/>
        <v/>
      </c>
      <c r="G4446" t="str">
        <f t="shared" si="137"/>
        <v/>
      </c>
    </row>
    <row r="4447" spans="1:7">
      <c r="A4447" s="57">
        <f>INDEX('9月'!$A$1:$E$301,ROW()-$B$29+2,1)</f>
        <v>0</v>
      </c>
      <c r="B4447" s="55" t="str">
        <f>INDEX('9月'!$A$1:$E$301,ROW()-$B$29+2,2)&amp;IF(INDEX('9月'!$A$1:$E$301,ROW()-$B$29+2,3)="","","／"&amp;INDEX('9月'!$A$1:$E$301,ROW()-$B$29+2,3))</f>
        <v/>
      </c>
      <c r="C4447" s="57">
        <f>INDEX('9月'!$A$1:$E$301,ROW()-$B$29+2,4)</f>
        <v>0</v>
      </c>
      <c r="D4447" s="64">
        <f>INDEX('9月'!$A$1:$E$301,ROW()-$B$29+2,5)</f>
        <v>0</v>
      </c>
      <c r="E4447" s="65">
        <f>DATE(設定・集計!$B$2,INT(A4447/100),A4447-INT(A4447/100)*100)</f>
        <v>43799</v>
      </c>
      <c r="F4447" t="str">
        <f t="shared" si="138"/>
        <v/>
      </c>
      <c r="G4447" t="str">
        <f t="shared" si="137"/>
        <v/>
      </c>
    </row>
    <row r="4448" spans="1:7">
      <c r="A4448" s="57">
        <f>INDEX('9月'!$A$1:$E$301,ROW()-$B$29+2,1)</f>
        <v>0</v>
      </c>
      <c r="B4448" s="55" t="str">
        <f>INDEX('9月'!$A$1:$E$301,ROW()-$B$29+2,2)&amp;IF(INDEX('9月'!$A$1:$E$301,ROW()-$B$29+2,3)="","","／"&amp;INDEX('9月'!$A$1:$E$301,ROW()-$B$29+2,3))</f>
        <v/>
      </c>
      <c r="C4448" s="57">
        <f>INDEX('9月'!$A$1:$E$301,ROW()-$B$29+2,4)</f>
        <v>0</v>
      </c>
      <c r="D4448" s="64">
        <f>INDEX('9月'!$A$1:$E$301,ROW()-$B$29+2,5)</f>
        <v>0</v>
      </c>
      <c r="E4448" s="65">
        <f>DATE(設定・集計!$B$2,INT(A4448/100),A4448-INT(A4448/100)*100)</f>
        <v>43799</v>
      </c>
      <c r="F4448" t="str">
        <f t="shared" si="138"/>
        <v/>
      </c>
      <c r="G4448" t="str">
        <f t="shared" si="137"/>
        <v/>
      </c>
    </row>
    <row r="4449" spans="1:7">
      <c r="A4449" s="57">
        <f>INDEX('9月'!$A$1:$E$301,ROW()-$B$29+2,1)</f>
        <v>0</v>
      </c>
      <c r="B4449" s="55" t="str">
        <f>INDEX('9月'!$A$1:$E$301,ROW()-$B$29+2,2)&amp;IF(INDEX('9月'!$A$1:$E$301,ROW()-$B$29+2,3)="","","／"&amp;INDEX('9月'!$A$1:$E$301,ROW()-$B$29+2,3))</f>
        <v/>
      </c>
      <c r="C4449" s="57">
        <f>INDEX('9月'!$A$1:$E$301,ROW()-$B$29+2,4)</f>
        <v>0</v>
      </c>
      <c r="D4449" s="64">
        <f>INDEX('9月'!$A$1:$E$301,ROW()-$B$29+2,5)</f>
        <v>0</v>
      </c>
      <c r="E4449" s="65">
        <f>DATE(設定・集計!$B$2,INT(A4449/100),A4449-INT(A4449/100)*100)</f>
        <v>43799</v>
      </c>
      <c r="F4449" t="str">
        <f t="shared" si="138"/>
        <v/>
      </c>
      <c r="G4449" t="str">
        <f t="shared" si="137"/>
        <v/>
      </c>
    </row>
    <row r="4450" spans="1:7">
      <c r="A4450" s="57">
        <f>INDEX('9月'!$A$1:$E$301,ROW()-$B$29+2,1)</f>
        <v>0</v>
      </c>
      <c r="B4450" s="55" t="str">
        <f>INDEX('9月'!$A$1:$E$301,ROW()-$B$29+2,2)&amp;IF(INDEX('9月'!$A$1:$E$301,ROW()-$B$29+2,3)="","","／"&amp;INDEX('9月'!$A$1:$E$301,ROW()-$B$29+2,3))</f>
        <v/>
      </c>
      <c r="C4450" s="57">
        <f>INDEX('9月'!$A$1:$E$301,ROW()-$B$29+2,4)</f>
        <v>0</v>
      </c>
      <c r="D4450" s="64">
        <f>INDEX('9月'!$A$1:$E$301,ROW()-$B$29+2,5)</f>
        <v>0</v>
      </c>
      <c r="E4450" s="65">
        <f>DATE(設定・集計!$B$2,INT(A4450/100),A4450-INT(A4450/100)*100)</f>
        <v>43799</v>
      </c>
      <c r="F4450" t="str">
        <f t="shared" si="138"/>
        <v/>
      </c>
      <c r="G4450" t="str">
        <f t="shared" si="137"/>
        <v/>
      </c>
    </row>
    <row r="4451" spans="1:7">
      <c r="A4451" s="66"/>
      <c r="B4451" s="67"/>
      <c r="C4451" s="66"/>
      <c r="D4451" s="68"/>
      <c r="E4451" s="65">
        <f>DATE(設定・集計!$B$2,INT(A4451/100),A4451-INT(A4451/100)*100)</f>
        <v>43799</v>
      </c>
      <c r="F4451" t="str">
        <f t="shared" si="138"/>
        <v/>
      </c>
      <c r="G4451" t="str">
        <f t="shared" si="137"/>
        <v/>
      </c>
    </row>
    <row r="4452" spans="1:7">
      <c r="A4452" s="57">
        <f>INDEX('10月'!$A$1:$E$301,ROW()-$B$32+2,1)</f>
        <v>0</v>
      </c>
      <c r="B4452" s="55" t="str">
        <f>INDEX('10月'!$A$1:$E$301,ROW()-$B$32+2,2)&amp;IF(INDEX('10月'!$A$1:$E$301,ROW()-$B$32+2,3)="","","／"&amp;INDEX('10月'!$A$1:$E$301,ROW()-$B$32+2,3))</f>
        <v/>
      </c>
      <c r="C4452" s="57">
        <f>INDEX('10月'!$A$1:$E$301,ROW()-$B$32+2,4)</f>
        <v>0</v>
      </c>
      <c r="D4452" s="64">
        <f>INDEX('10月'!$A$1:$E$301,ROW()-$B$32+2,5)</f>
        <v>0</v>
      </c>
      <c r="E4452" s="65">
        <f>DATE(設定・集計!$B$2,INT(A4452/100),A4452-INT(A4452/100)*100)</f>
        <v>43799</v>
      </c>
      <c r="F4452" t="str">
        <f t="shared" si="138"/>
        <v/>
      </c>
      <c r="G4452" t="str">
        <f t="shared" si="137"/>
        <v/>
      </c>
    </row>
    <row r="4453" spans="1:7">
      <c r="A4453" s="57">
        <f>INDEX('10月'!$A$1:$E$301,ROW()-$B$32+2,1)</f>
        <v>0</v>
      </c>
      <c r="B4453" s="55" t="str">
        <f>INDEX('10月'!$A$1:$E$301,ROW()-$B$32+2,2)&amp;IF(INDEX('10月'!$A$1:$E$301,ROW()-$B$32+2,3)="","","／"&amp;INDEX('10月'!$A$1:$E$301,ROW()-$B$32+2,3))</f>
        <v/>
      </c>
      <c r="C4453" s="57">
        <f>INDEX('10月'!$A$1:$E$301,ROW()-$B$32+2,4)</f>
        <v>0</v>
      </c>
      <c r="D4453" s="64">
        <f>INDEX('10月'!$A$1:$E$301,ROW()-$B$32+2,5)</f>
        <v>0</v>
      </c>
      <c r="E4453" s="65">
        <f>DATE(設定・集計!$B$2,INT(A4453/100),A4453-INT(A4453/100)*100)</f>
        <v>43799</v>
      </c>
      <c r="F4453" t="str">
        <f t="shared" si="138"/>
        <v/>
      </c>
      <c r="G4453" t="str">
        <f t="shared" si="137"/>
        <v/>
      </c>
    </row>
    <row r="4454" spans="1:7">
      <c r="A4454" s="57">
        <f>INDEX('10月'!$A$1:$E$301,ROW()-$B$32+2,1)</f>
        <v>0</v>
      </c>
      <c r="B4454" s="55" t="str">
        <f>INDEX('10月'!$A$1:$E$301,ROW()-$B$32+2,2)&amp;IF(INDEX('10月'!$A$1:$E$301,ROW()-$B$32+2,3)="","","／"&amp;INDEX('10月'!$A$1:$E$301,ROW()-$B$32+2,3))</f>
        <v/>
      </c>
      <c r="C4454" s="57">
        <f>INDEX('10月'!$A$1:$E$301,ROW()-$B$32+2,4)</f>
        <v>0</v>
      </c>
      <c r="D4454" s="64">
        <f>INDEX('10月'!$A$1:$E$301,ROW()-$B$32+2,5)</f>
        <v>0</v>
      </c>
      <c r="E4454" s="65">
        <f>DATE(設定・集計!$B$2,INT(A4454/100),A4454-INT(A4454/100)*100)</f>
        <v>43799</v>
      </c>
      <c r="F4454" t="str">
        <f t="shared" si="138"/>
        <v/>
      </c>
      <c r="G4454" t="str">
        <f t="shared" si="137"/>
        <v/>
      </c>
    </row>
    <row r="4455" spans="1:7">
      <c r="A4455" s="57">
        <f>INDEX('10月'!$A$1:$E$301,ROW()-$B$32+2,1)</f>
        <v>0</v>
      </c>
      <c r="B4455" s="55" t="str">
        <f>INDEX('10月'!$A$1:$E$301,ROW()-$B$32+2,2)&amp;IF(INDEX('10月'!$A$1:$E$301,ROW()-$B$32+2,3)="","","／"&amp;INDEX('10月'!$A$1:$E$301,ROW()-$B$32+2,3))</f>
        <v/>
      </c>
      <c r="C4455" s="57">
        <f>INDEX('10月'!$A$1:$E$301,ROW()-$B$32+2,4)</f>
        <v>0</v>
      </c>
      <c r="D4455" s="64">
        <f>INDEX('10月'!$A$1:$E$301,ROW()-$B$32+2,5)</f>
        <v>0</v>
      </c>
      <c r="E4455" s="65">
        <f>DATE(設定・集計!$B$2,INT(A4455/100),A4455-INT(A4455/100)*100)</f>
        <v>43799</v>
      </c>
      <c r="F4455" t="str">
        <f t="shared" si="138"/>
        <v/>
      </c>
      <c r="G4455" t="str">
        <f t="shared" si="137"/>
        <v/>
      </c>
    </row>
    <row r="4456" spans="1:7">
      <c r="A4456" s="57">
        <f>INDEX('10月'!$A$1:$E$301,ROW()-$B$32+2,1)</f>
        <v>0</v>
      </c>
      <c r="B4456" s="55" t="str">
        <f>INDEX('10月'!$A$1:$E$301,ROW()-$B$32+2,2)&amp;IF(INDEX('10月'!$A$1:$E$301,ROW()-$B$32+2,3)="","","／"&amp;INDEX('10月'!$A$1:$E$301,ROW()-$B$32+2,3))</f>
        <v/>
      </c>
      <c r="C4456" s="57">
        <f>INDEX('10月'!$A$1:$E$301,ROW()-$B$32+2,4)</f>
        <v>0</v>
      </c>
      <c r="D4456" s="64">
        <f>INDEX('10月'!$A$1:$E$301,ROW()-$B$32+2,5)</f>
        <v>0</v>
      </c>
      <c r="E4456" s="65">
        <f>DATE(設定・集計!$B$2,INT(A4456/100),A4456-INT(A4456/100)*100)</f>
        <v>43799</v>
      </c>
      <c r="F4456" t="str">
        <f t="shared" si="138"/>
        <v/>
      </c>
      <c r="G4456" t="str">
        <f t="shared" si="137"/>
        <v/>
      </c>
    </row>
    <row r="4457" spans="1:7">
      <c r="A4457" s="57">
        <f>INDEX('10月'!$A$1:$E$301,ROW()-$B$32+2,1)</f>
        <v>0</v>
      </c>
      <c r="B4457" s="55" t="str">
        <f>INDEX('10月'!$A$1:$E$301,ROW()-$B$32+2,2)&amp;IF(INDEX('10月'!$A$1:$E$301,ROW()-$B$32+2,3)="","","／"&amp;INDEX('10月'!$A$1:$E$301,ROW()-$B$32+2,3))</f>
        <v/>
      </c>
      <c r="C4457" s="57">
        <f>INDEX('10月'!$A$1:$E$301,ROW()-$B$32+2,4)</f>
        <v>0</v>
      </c>
      <c r="D4457" s="64">
        <f>INDEX('10月'!$A$1:$E$301,ROW()-$B$32+2,5)</f>
        <v>0</v>
      </c>
      <c r="E4457" s="65">
        <f>DATE(設定・集計!$B$2,INT(A4457/100),A4457-INT(A4457/100)*100)</f>
        <v>43799</v>
      </c>
      <c r="F4457" t="str">
        <f t="shared" si="138"/>
        <v/>
      </c>
      <c r="G4457" t="str">
        <f t="shared" si="137"/>
        <v/>
      </c>
    </row>
    <row r="4458" spans="1:7">
      <c r="A4458" s="57">
        <f>INDEX('10月'!$A$1:$E$301,ROW()-$B$32+2,1)</f>
        <v>0</v>
      </c>
      <c r="B4458" s="55" t="str">
        <f>INDEX('10月'!$A$1:$E$301,ROW()-$B$32+2,2)&amp;IF(INDEX('10月'!$A$1:$E$301,ROW()-$B$32+2,3)="","","／"&amp;INDEX('10月'!$A$1:$E$301,ROW()-$B$32+2,3))</f>
        <v/>
      </c>
      <c r="C4458" s="57">
        <f>INDEX('10月'!$A$1:$E$301,ROW()-$B$32+2,4)</f>
        <v>0</v>
      </c>
      <c r="D4458" s="64">
        <f>INDEX('10月'!$A$1:$E$301,ROW()-$B$32+2,5)</f>
        <v>0</v>
      </c>
      <c r="E4458" s="65">
        <f>DATE(設定・集計!$B$2,INT(A4458/100),A4458-INT(A4458/100)*100)</f>
        <v>43799</v>
      </c>
      <c r="F4458" t="str">
        <f t="shared" si="138"/>
        <v/>
      </c>
      <c r="G4458" t="str">
        <f t="shared" si="137"/>
        <v/>
      </c>
    </row>
    <row r="4459" spans="1:7">
      <c r="A4459" s="57">
        <f>INDEX('10月'!$A$1:$E$301,ROW()-$B$32+2,1)</f>
        <v>0</v>
      </c>
      <c r="B4459" s="55" t="str">
        <f>INDEX('10月'!$A$1:$E$301,ROW()-$B$32+2,2)&amp;IF(INDEX('10月'!$A$1:$E$301,ROW()-$B$32+2,3)="","","／"&amp;INDEX('10月'!$A$1:$E$301,ROW()-$B$32+2,3))</f>
        <v/>
      </c>
      <c r="C4459" s="57">
        <f>INDEX('10月'!$A$1:$E$301,ROW()-$B$32+2,4)</f>
        <v>0</v>
      </c>
      <c r="D4459" s="64">
        <f>INDEX('10月'!$A$1:$E$301,ROW()-$B$32+2,5)</f>
        <v>0</v>
      </c>
      <c r="E4459" s="65">
        <f>DATE(設定・集計!$B$2,INT(A4459/100),A4459-INT(A4459/100)*100)</f>
        <v>43799</v>
      </c>
      <c r="F4459" t="str">
        <f t="shared" si="138"/>
        <v/>
      </c>
      <c r="G4459" t="str">
        <f t="shared" si="137"/>
        <v/>
      </c>
    </row>
    <row r="4460" spans="1:7">
      <c r="A4460" s="57">
        <f>INDEX('10月'!$A$1:$E$301,ROW()-$B$32+2,1)</f>
        <v>0</v>
      </c>
      <c r="B4460" s="55" t="str">
        <f>INDEX('10月'!$A$1:$E$301,ROW()-$B$32+2,2)&amp;IF(INDEX('10月'!$A$1:$E$301,ROW()-$B$32+2,3)="","","／"&amp;INDEX('10月'!$A$1:$E$301,ROW()-$B$32+2,3))</f>
        <v/>
      </c>
      <c r="C4460" s="57">
        <f>INDEX('10月'!$A$1:$E$301,ROW()-$B$32+2,4)</f>
        <v>0</v>
      </c>
      <c r="D4460" s="64">
        <f>INDEX('10月'!$A$1:$E$301,ROW()-$B$32+2,5)</f>
        <v>0</v>
      </c>
      <c r="E4460" s="65">
        <f>DATE(設定・集計!$B$2,INT(A4460/100),A4460-INT(A4460/100)*100)</f>
        <v>43799</v>
      </c>
      <c r="F4460" t="str">
        <f t="shared" si="138"/>
        <v/>
      </c>
      <c r="G4460" t="str">
        <f t="shared" si="137"/>
        <v/>
      </c>
    </row>
    <row r="4461" spans="1:7">
      <c r="A4461" s="57">
        <f>INDEX('10月'!$A$1:$E$301,ROW()-$B$32+2,1)</f>
        <v>0</v>
      </c>
      <c r="B4461" s="55" t="str">
        <f>INDEX('10月'!$A$1:$E$301,ROW()-$B$32+2,2)&amp;IF(INDEX('10月'!$A$1:$E$301,ROW()-$B$32+2,3)="","","／"&amp;INDEX('10月'!$A$1:$E$301,ROW()-$B$32+2,3))</f>
        <v/>
      </c>
      <c r="C4461" s="57">
        <f>INDEX('10月'!$A$1:$E$301,ROW()-$B$32+2,4)</f>
        <v>0</v>
      </c>
      <c r="D4461" s="64">
        <f>INDEX('10月'!$A$1:$E$301,ROW()-$B$32+2,5)</f>
        <v>0</v>
      </c>
      <c r="E4461" s="65">
        <f>DATE(設定・集計!$B$2,INT(A4461/100),A4461-INT(A4461/100)*100)</f>
        <v>43799</v>
      </c>
      <c r="F4461" t="str">
        <f t="shared" si="138"/>
        <v/>
      </c>
      <c r="G4461" t="str">
        <f t="shared" si="137"/>
        <v/>
      </c>
    </row>
    <row r="4462" spans="1:7">
      <c r="A4462" s="57">
        <f>INDEX('10月'!$A$1:$E$301,ROW()-$B$32+2,1)</f>
        <v>0</v>
      </c>
      <c r="B4462" s="55" t="str">
        <f>INDEX('10月'!$A$1:$E$301,ROW()-$B$32+2,2)&amp;IF(INDEX('10月'!$A$1:$E$301,ROW()-$B$32+2,3)="","","／"&amp;INDEX('10月'!$A$1:$E$301,ROW()-$B$32+2,3))</f>
        <v/>
      </c>
      <c r="C4462" s="57">
        <f>INDEX('10月'!$A$1:$E$301,ROW()-$B$32+2,4)</f>
        <v>0</v>
      </c>
      <c r="D4462" s="64">
        <f>INDEX('10月'!$A$1:$E$301,ROW()-$B$32+2,5)</f>
        <v>0</v>
      </c>
      <c r="E4462" s="65">
        <f>DATE(設定・集計!$B$2,INT(A4462/100),A4462-INT(A4462/100)*100)</f>
        <v>43799</v>
      </c>
      <c r="F4462" t="str">
        <f t="shared" si="138"/>
        <v/>
      </c>
      <c r="G4462" t="str">
        <f t="shared" si="137"/>
        <v/>
      </c>
    </row>
    <row r="4463" spans="1:7">
      <c r="A4463" s="57">
        <f>INDEX('10月'!$A$1:$E$301,ROW()-$B$32+2,1)</f>
        <v>0</v>
      </c>
      <c r="B4463" s="55" t="str">
        <f>INDEX('10月'!$A$1:$E$301,ROW()-$B$32+2,2)&amp;IF(INDEX('10月'!$A$1:$E$301,ROW()-$B$32+2,3)="","","／"&amp;INDEX('10月'!$A$1:$E$301,ROW()-$B$32+2,3))</f>
        <v/>
      </c>
      <c r="C4463" s="57">
        <f>INDEX('10月'!$A$1:$E$301,ROW()-$B$32+2,4)</f>
        <v>0</v>
      </c>
      <c r="D4463" s="64">
        <f>INDEX('10月'!$A$1:$E$301,ROW()-$B$32+2,5)</f>
        <v>0</v>
      </c>
      <c r="E4463" s="65">
        <f>DATE(設定・集計!$B$2,INT(A4463/100),A4463-INT(A4463/100)*100)</f>
        <v>43799</v>
      </c>
      <c r="F4463" t="str">
        <f t="shared" si="138"/>
        <v/>
      </c>
      <c r="G4463" t="str">
        <f t="shared" ref="G4463:G4526" si="139">IF(F4463="","",RANK(F4463,$F$46:$F$6000,1))</f>
        <v/>
      </c>
    </row>
    <row r="4464" spans="1:7">
      <c r="A4464" s="57">
        <f>INDEX('10月'!$A$1:$E$301,ROW()-$B$32+2,1)</f>
        <v>0</v>
      </c>
      <c r="B4464" s="55" t="str">
        <f>INDEX('10月'!$A$1:$E$301,ROW()-$B$32+2,2)&amp;IF(INDEX('10月'!$A$1:$E$301,ROW()-$B$32+2,3)="","","／"&amp;INDEX('10月'!$A$1:$E$301,ROW()-$B$32+2,3))</f>
        <v/>
      </c>
      <c r="C4464" s="57">
        <f>INDEX('10月'!$A$1:$E$301,ROW()-$B$32+2,4)</f>
        <v>0</v>
      </c>
      <c r="D4464" s="64">
        <f>INDEX('10月'!$A$1:$E$301,ROW()-$B$32+2,5)</f>
        <v>0</v>
      </c>
      <c r="E4464" s="65">
        <f>DATE(設定・集計!$B$2,INT(A4464/100),A4464-INT(A4464/100)*100)</f>
        <v>43799</v>
      </c>
      <c r="F4464" t="str">
        <f t="shared" si="138"/>
        <v/>
      </c>
      <c r="G4464" t="str">
        <f t="shared" si="139"/>
        <v/>
      </c>
    </row>
    <row r="4465" spans="1:7">
      <c r="A4465" s="57">
        <f>INDEX('10月'!$A$1:$E$301,ROW()-$B$32+2,1)</f>
        <v>0</v>
      </c>
      <c r="B4465" s="55" t="str">
        <f>INDEX('10月'!$A$1:$E$301,ROW()-$B$32+2,2)&amp;IF(INDEX('10月'!$A$1:$E$301,ROW()-$B$32+2,3)="","","／"&amp;INDEX('10月'!$A$1:$E$301,ROW()-$B$32+2,3))</f>
        <v/>
      </c>
      <c r="C4465" s="57">
        <f>INDEX('10月'!$A$1:$E$301,ROW()-$B$32+2,4)</f>
        <v>0</v>
      </c>
      <c r="D4465" s="64">
        <f>INDEX('10月'!$A$1:$E$301,ROW()-$B$32+2,5)</f>
        <v>0</v>
      </c>
      <c r="E4465" s="65">
        <f>DATE(設定・集計!$B$2,INT(A4465/100),A4465-INT(A4465/100)*100)</f>
        <v>43799</v>
      </c>
      <c r="F4465" t="str">
        <f t="shared" si="138"/>
        <v/>
      </c>
      <c r="G4465" t="str">
        <f t="shared" si="139"/>
        <v/>
      </c>
    </row>
    <row r="4466" spans="1:7">
      <c r="A4466" s="57">
        <f>INDEX('10月'!$A$1:$E$301,ROW()-$B$32+2,1)</f>
        <v>0</v>
      </c>
      <c r="B4466" s="55" t="str">
        <f>INDEX('10月'!$A$1:$E$301,ROW()-$B$32+2,2)&amp;IF(INDEX('10月'!$A$1:$E$301,ROW()-$B$32+2,3)="","","／"&amp;INDEX('10月'!$A$1:$E$301,ROW()-$B$32+2,3))</f>
        <v/>
      </c>
      <c r="C4466" s="57">
        <f>INDEX('10月'!$A$1:$E$301,ROW()-$B$32+2,4)</f>
        <v>0</v>
      </c>
      <c r="D4466" s="64">
        <f>INDEX('10月'!$A$1:$E$301,ROW()-$B$32+2,5)</f>
        <v>0</v>
      </c>
      <c r="E4466" s="65">
        <f>DATE(設定・集計!$B$2,INT(A4466/100),A4466-INT(A4466/100)*100)</f>
        <v>43799</v>
      </c>
      <c r="F4466" t="str">
        <f t="shared" si="138"/>
        <v/>
      </c>
      <c r="G4466" t="str">
        <f t="shared" si="139"/>
        <v/>
      </c>
    </row>
    <row r="4467" spans="1:7">
      <c r="A4467" s="57">
        <f>INDEX('10月'!$A$1:$E$301,ROW()-$B$32+2,1)</f>
        <v>0</v>
      </c>
      <c r="B4467" s="55" t="str">
        <f>INDEX('10月'!$A$1:$E$301,ROW()-$B$32+2,2)&amp;IF(INDEX('10月'!$A$1:$E$301,ROW()-$B$32+2,3)="","","／"&amp;INDEX('10月'!$A$1:$E$301,ROW()-$B$32+2,3))</f>
        <v/>
      </c>
      <c r="C4467" s="57">
        <f>INDEX('10月'!$A$1:$E$301,ROW()-$B$32+2,4)</f>
        <v>0</v>
      </c>
      <c r="D4467" s="64">
        <f>INDEX('10月'!$A$1:$E$301,ROW()-$B$32+2,5)</f>
        <v>0</v>
      </c>
      <c r="E4467" s="65">
        <f>DATE(設定・集計!$B$2,INT(A4467/100),A4467-INT(A4467/100)*100)</f>
        <v>43799</v>
      </c>
      <c r="F4467" t="str">
        <f t="shared" si="138"/>
        <v/>
      </c>
      <c r="G4467" t="str">
        <f t="shared" si="139"/>
        <v/>
      </c>
    </row>
    <row r="4468" spans="1:7">
      <c r="A4468" s="57">
        <f>INDEX('10月'!$A$1:$E$301,ROW()-$B$32+2,1)</f>
        <v>0</v>
      </c>
      <c r="B4468" s="55" t="str">
        <f>INDEX('10月'!$A$1:$E$301,ROW()-$B$32+2,2)&amp;IF(INDEX('10月'!$A$1:$E$301,ROW()-$B$32+2,3)="","","／"&amp;INDEX('10月'!$A$1:$E$301,ROW()-$B$32+2,3))</f>
        <v/>
      </c>
      <c r="C4468" s="57">
        <f>INDEX('10月'!$A$1:$E$301,ROW()-$B$32+2,4)</f>
        <v>0</v>
      </c>
      <c r="D4468" s="64">
        <f>INDEX('10月'!$A$1:$E$301,ROW()-$B$32+2,5)</f>
        <v>0</v>
      </c>
      <c r="E4468" s="65">
        <f>DATE(設定・集計!$B$2,INT(A4468/100),A4468-INT(A4468/100)*100)</f>
        <v>43799</v>
      </c>
      <c r="F4468" t="str">
        <f t="shared" si="138"/>
        <v/>
      </c>
      <c r="G4468" t="str">
        <f t="shared" si="139"/>
        <v/>
      </c>
    </row>
    <row r="4469" spans="1:7">
      <c r="A4469" s="57">
        <f>INDEX('10月'!$A$1:$E$301,ROW()-$B$32+2,1)</f>
        <v>0</v>
      </c>
      <c r="B4469" s="55" t="str">
        <f>INDEX('10月'!$A$1:$E$301,ROW()-$B$32+2,2)&amp;IF(INDEX('10月'!$A$1:$E$301,ROW()-$B$32+2,3)="","","／"&amp;INDEX('10月'!$A$1:$E$301,ROW()-$B$32+2,3))</f>
        <v/>
      </c>
      <c r="C4469" s="57">
        <f>INDEX('10月'!$A$1:$E$301,ROW()-$B$32+2,4)</f>
        <v>0</v>
      </c>
      <c r="D4469" s="64">
        <f>INDEX('10月'!$A$1:$E$301,ROW()-$B$32+2,5)</f>
        <v>0</v>
      </c>
      <c r="E4469" s="65">
        <f>DATE(設定・集計!$B$2,INT(A4469/100),A4469-INT(A4469/100)*100)</f>
        <v>43799</v>
      </c>
      <c r="F4469" t="str">
        <f t="shared" si="138"/>
        <v/>
      </c>
      <c r="G4469" t="str">
        <f t="shared" si="139"/>
        <v/>
      </c>
    </row>
    <row r="4470" spans="1:7">
      <c r="A4470" s="57">
        <f>INDEX('10月'!$A$1:$E$301,ROW()-$B$32+2,1)</f>
        <v>0</v>
      </c>
      <c r="B4470" s="55" t="str">
        <f>INDEX('10月'!$A$1:$E$301,ROW()-$B$32+2,2)&amp;IF(INDEX('10月'!$A$1:$E$301,ROW()-$B$32+2,3)="","","／"&amp;INDEX('10月'!$A$1:$E$301,ROW()-$B$32+2,3))</f>
        <v/>
      </c>
      <c r="C4470" s="57">
        <f>INDEX('10月'!$A$1:$E$301,ROW()-$B$32+2,4)</f>
        <v>0</v>
      </c>
      <c r="D4470" s="64">
        <f>INDEX('10月'!$A$1:$E$301,ROW()-$B$32+2,5)</f>
        <v>0</v>
      </c>
      <c r="E4470" s="65">
        <f>DATE(設定・集計!$B$2,INT(A4470/100),A4470-INT(A4470/100)*100)</f>
        <v>43799</v>
      </c>
      <c r="F4470" t="str">
        <f t="shared" si="138"/>
        <v/>
      </c>
      <c r="G4470" t="str">
        <f t="shared" si="139"/>
        <v/>
      </c>
    </row>
    <row r="4471" spans="1:7">
      <c r="A4471" s="57">
        <f>INDEX('10月'!$A$1:$E$301,ROW()-$B$32+2,1)</f>
        <v>0</v>
      </c>
      <c r="B4471" s="55" t="str">
        <f>INDEX('10月'!$A$1:$E$301,ROW()-$B$32+2,2)&amp;IF(INDEX('10月'!$A$1:$E$301,ROW()-$B$32+2,3)="","","／"&amp;INDEX('10月'!$A$1:$E$301,ROW()-$B$32+2,3))</f>
        <v/>
      </c>
      <c r="C4471" s="57">
        <f>INDEX('10月'!$A$1:$E$301,ROW()-$B$32+2,4)</f>
        <v>0</v>
      </c>
      <c r="D4471" s="64">
        <f>INDEX('10月'!$A$1:$E$301,ROW()-$B$32+2,5)</f>
        <v>0</v>
      </c>
      <c r="E4471" s="65">
        <f>DATE(設定・集計!$B$2,INT(A4471/100),A4471-INT(A4471/100)*100)</f>
        <v>43799</v>
      </c>
      <c r="F4471" t="str">
        <f t="shared" si="138"/>
        <v/>
      </c>
      <c r="G4471" t="str">
        <f t="shared" si="139"/>
        <v/>
      </c>
    </row>
    <row r="4472" spans="1:7">
      <c r="A4472" s="57">
        <f>INDEX('10月'!$A$1:$E$301,ROW()-$B$32+2,1)</f>
        <v>0</v>
      </c>
      <c r="B4472" s="55" t="str">
        <f>INDEX('10月'!$A$1:$E$301,ROW()-$B$32+2,2)&amp;IF(INDEX('10月'!$A$1:$E$301,ROW()-$B$32+2,3)="","","／"&amp;INDEX('10月'!$A$1:$E$301,ROW()-$B$32+2,3))</f>
        <v/>
      </c>
      <c r="C4472" s="57">
        <f>INDEX('10月'!$A$1:$E$301,ROW()-$B$32+2,4)</f>
        <v>0</v>
      </c>
      <c r="D4472" s="64">
        <f>INDEX('10月'!$A$1:$E$301,ROW()-$B$32+2,5)</f>
        <v>0</v>
      </c>
      <c r="E4472" s="65">
        <f>DATE(設定・集計!$B$2,INT(A4472/100),A4472-INT(A4472/100)*100)</f>
        <v>43799</v>
      </c>
      <c r="F4472" t="str">
        <f t="shared" si="138"/>
        <v/>
      </c>
      <c r="G4472" t="str">
        <f t="shared" si="139"/>
        <v/>
      </c>
    </row>
    <row r="4473" spans="1:7">
      <c r="A4473" s="57">
        <f>INDEX('10月'!$A$1:$E$301,ROW()-$B$32+2,1)</f>
        <v>0</v>
      </c>
      <c r="B4473" s="55" t="str">
        <f>INDEX('10月'!$A$1:$E$301,ROW()-$B$32+2,2)&amp;IF(INDEX('10月'!$A$1:$E$301,ROW()-$B$32+2,3)="","","／"&amp;INDEX('10月'!$A$1:$E$301,ROW()-$B$32+2,3))</f>
        <v/>
      </c>
      <c r="C4473" s="57">
        <f>INDEX('10月'!$A$1:$E$301,ROW()-$B$32+2,4)</f>
        <v>0</v>
      </c>
      <c r="D4473" s="64">
        <f>INDEX('10月'!$A$1:$E$301,ROW()-$B$32+2,5)</f>
        <v>0</v>
      </c>
      <c r="E4473" s="65">
        <f>DATE(設定・集計!$B$2,INT(A4473/100),A4473-INT(A4473/100)*100)</f>
        <v>43799</v>
      </c>
      <c r="F4473" t="str">
        <f t="shared" si="138"/>
        <v/>
      </c>
      <c r="G4473" t="str">
        <f t="shared" si="139"/>
        <v/>
      </c>
    </row>
    <row r="4474" spans="1:7">
      <c r="A4474" s="57">
        <f>INDEX('10月'!$A$1:$E$301,ROW()-$B$32+2,1)</f>
        <v>0</v>
      </c>
      <c r="B4474" s="55" t="str">
        <f>INDEX('10月'!$A$1:$E$301,ROW()-$B$32+2,2)&amp;IF(INDEX('10月'!$A$1:$E$301,ROW()-$B$32+2,3)="","","／"&amp;INDEX('10月'!$A$1:$E$301,ROW()-$B$32+2,3))</f>
        <v/>
      </c>
      <c r="C4474" s="57">
        <f>INDEX('10月'!$A$1:$E$301,ROW()-$B$32+2,4)</f>
        <v>0</v>
      </c>
      <c r="D4474" s="64">
        <f>INDEX('10月'!$A$1:$E$301,ROW()-$B$32+2,5)</f>
        <v>0</v>
      </c>
      <c r="E4474" s="65">
        <f>DATE(設定・集計!$B$2,INT(A4474/100),A4474-INT(A4474/100)*100)</f>
        <v>43799</v>
      </c>
      <c r="F4474" t="str">
        <f t="shared" si="138"/>
        <v/>
      </c>
      <c r="G4474" t="str">
        <f t="shared" si="139"/>
        <v/>
      </c>
    </row>
    <row r="4475" spans="1:7">
      <c r="A4475" s="57">
        <f>INDEX('10月'!$A$1:$E$301,ROW()-$B$32+2,1)</f>
        <v>0</v>
      </c>
      <c r="B4475" s="55" t="str">
        <f>INDEX('10月'!$A$1:$E$301,ROW()-$B$32+2,2)&amp;IF(INDEX('10月'!$A$1:$E$301,ROW()-$B$32+2,3)="","","／"&amp;INDEX('10月'!$A$1:$E$301,ROW()-$B$32+2,3))</f>
        <v/>
      </c>
      <c r="C4475" s="57">
        <f>INDEX('10月'!$A$1:$E$301,ROW()-$B$32+2,4)</f>
        <v>0</v>
      </c>
      <c r="D4475" s="64">
        <f>INDEX('10月'!$A$1:$E$301,ROW()-$B$32+2,5)</f>
        <v>0</v>
      </c>
      <c r="E4475" s="65">
        <f>DATE(設定・集計!$B$2,INT(A4475/100),A4475-INT(A4475/100)*100)</f>
        <v>43799</v>
      </c>
      <c r="F4475" t="str">
        <f t="shared" ref="F4475:F4538" si="140">IF(A4475=0,"",A4475*10000+ROW())</f>
        <v/>
      </c>
      <c r="G4475" t="str">
        <f t="shared" si="139"/>
        <v/>
      </c>
    </row>
    <row r="4476" spans="1:7">
      <c r="A4476" s="57">
        <f>INDEX('10月'!$A$1:$E$301,ROW()-$B$32+2,1)</f>
        <v>0</v>
      </c>
      <c r="B4476" s="55" t="str">
        <f>INDEX('10月'!$A$1:$E$301,ROW()-$B$32+2,2)&amp;IF(INDEX('10月'!$A$1:$E$301,ROW()-$B$32+2,3)="","","／"&amp;INDEX('10月'!$A$1:$E$301,ROW()-$B$32+2,3))</f>
        <v/>
      </c>
      <c r="C4476" s="57">
        <f>INDEX('10月'!$A$1:$E$301,ROW()-$B$32+2,4)</f>
        <v>0</v>
      </c>
      <c r="D4476" s="64">
        <f>INDEX('10月'!$A$1:$E$301,ROW()-$B$32+2,5)</f>
        <v>0</v>
      </c>
      <c r="E4476" s="65">
        <f>DATE(設定・集計!$B$2,INT(A4476/100),A4476-INT(A4476/100)*100)</f>
        <v>43799</v>
      </c>
      <c r="F4476" t="str">
        <f t="shared" si="140"/>
        <v/>
      </c>
      <c r="G4476" t="str">
        <f t="shared" si="139"/>
        <v/>
      </c>
    </row>
    <row r="4477" spans="1:7">
      <c r="A4477" s="57">
        <f>INDEX('10月'!$A$1:$E$301,ROW()-$B$32+2,1)</f>
        <v>0</v>
      </c>
      <c r="B4477" s="55" t="str">
        <f>INDEX('10月'!$A$1:$E$301,ROW()-$B$32+2,2)&amp;IF(INDEX('10月'!$A$1:$E$301,ROW()-$B$32+2,3)="","","／"&amp;INDEX('10月'!$A$1:$E$301,ROW()-$B$32+2,3))</f>
        <v/>
      </c>
      <c r="C4477" s="57">
        <f>INDEX('10月'!$A$1:$E$301,ROW()-$B$32+2,4)</f>
        <v>0</v>
      </c>
      <c r="D4477" s="64">
        <f>INDEX('10月'!$A$1:$E$301,ROW()-$B$32+2,5)</f>
        <v>0</v>
      </c>
      <c r="E4477" s="65">
        <f>DATE(設定・集計!$B$2,INT(A4477/100),A4477-INT(A4477/100)*100)</f>
        <v>43799</v>
      </c>
      <c r="F4477" t="str">
        <f t="shared" si="140"/>
        <v/>
      </c>
      <c r="G4477" t="str">
        <f t="shared" si="139"/>
        <v/>
      </c>
    </row>
    <row r="4478" spans="1:7">
      <c r="A4478" s="57">
        <f>INDEX('10月'!$A$1:$E$301,ROW()-$B$32+2,1)</f>
        <v>0</v>
      </c>
      <c r="B4478" s="55" t="str">
        <f>INDEX('10月'!$A$1:$E$301,ROW()-$B$32+2,2)&amp;IF(INDEX('10月'!$A$1:$E$301,ROW()-$B$32+2,3)="","","／"&amp;INDEX('10月'!$A$1:$E$301,ROW()-$B$32+2,3))</f>
        <v/>
      </c>
      <c r="C4478" s="57">
        <f>INDEX('10月'!$A$1:$E$301,ROW()-$B$32+2,4)</f>
        <v>0</v>
      </c>
      <c r="D4478" s="64">
        <f>INDEX('10月'!$A$1:$E$301,ROW()-$B$32+2,5)</f>
        <v>0</v>
      </c>
      <c r="E4478" s="65">
        <f>DATE(設定・集計!$B$2,INT(A4478/100),A4478-INT(A4478/100)*100)</f>
        <v>43799</v>
      </c>
      <c r="F4478" t="str">
        <f t="shared" si="140"/>
        <v/>
      </c>
      <c r="G4478" t="str">
        <f t="shared" si="139"/>
        <v/>
      </c>
    </row>
    <row r="4479" spans="1:7">
      <c r="A4479" s="57">
        <f>INDEX('10月'!$A$1:$E$301,ROW()-$B$32+2,1)</f>
        <v>0</v>
      </c>
      <c r="B4479" s="55" t="str">
        <f>INDEX('10月'!$A$1:$E$301,ROW()-$B$32+2,2)&amp;IF(INDEX('10月'!$A$1:$E$301,ROW()-$B$32+2,3)="","","／"&amp;INDEX('10月'!$A$1:$E$301,ROW()-$B$32+2,3))</f>
        <v/>
      </c>
      <c r="C4479" s="57">
        <f>INDEX('10月'!$A$1:$E$301,ROW()-$B$32+2,4)</f>
        <v>0</v>
      </c>
      <c r="D4479" s="64">
        <f>INDEX('10月'!$A$1:$E$301,ROW()-$B$32+2,5)</f>
        <v>0</v>
      </c>
      <c r="E4479" s="65">
        <f>DATE(設定・集計!$B$2,INT(A4479/100),A4479-INT(A4479/100)*100)</f>
        <v>43799</v>
      </c>
      <c r="F4479" t="str">
        <f t="shared" si="140"/>
        <v/>
      </c>
      <c r="G4479" t="str">
        <f t="shared" si="139"/>
        <v/>
      </c>
    </row>
    <row r="4480" spans="1:7">
      <c r="A4480" s="57">
        <f>INDEX('10月'!$A$1:$E$301,ROW()-$B$32+2,1)</f>
        <v>0</v>
      </c>
      <c r="B4480" s="55" t="str">
        <f>INDEX('10月'!$A$1:$E$301,ROW()-$B$32+2,2)&amp;IF(INDEX('10月'!$A$1:$E$301,ROW()-$B$32+2,3)="","","／"&amp;INDEX('10月'!$A$1:$E$301,ROW()-$B$32+2,3))</f>
        <v/>
      </c>
      <c r="C4480" s="57">
        <f>INDEX('10月'!$A$1:$E$301,ROW()-$B$32+2,4)</f>
        <v>0</v>
      </c>
      <c r="D4480" s="64">
        <f>INDEX('10月'!$A$1:$E$301,ROW()-$B$32+2,5)</f>
        <v>0</v>
      </c>
      <c r="E4480" s="65">
        <f>DATE(設定・集計!$B$2,INT(A4480/100),A4480-INT(A4480/100)*100)</f>
        <v>43799</v>
      </c>
      <c r="F4480" t="str">
        <f t="shared" si="140"/>
        <v/>
      </c>
      <c r="G4480" t="str">
        <f t="shared" si="139"/>
        <v/>
      </c>
    </row>
    <row r="4481" spans="1:7">
      <c r="A4481" s="57">
        <f>INDEX('10月'!$A$1:$E$301,ROW()-$B$32+2,1)</f>
        <v>0</v>
      </c>
      <c r="B4481" s="55" t="str">
        <f>INDEX('10月'!$A$1:$E$301,ROW()-$B$32+2,2)&amp;IF(INDEX('10月'!$A$1:$E$301,ROW()-$B$32+2,3)="","","／"&amp;INDEX('10月'!$A$1:$E$301,ROW()-$B$32+2,3))</f>
        <v/>
      </c>
      <c r="C4481" s="57">
        <f>INDEX('10月'!$A$1:$E$301,ROW()-$B$32+2,4)</f>
        <v>0</v>
      </c>
      <c r="D4481" s="64">
        <f>INDEX('10月'!$A$1:$E$301,ROW()-$B$32+2,5)</f>
        <v>0</v>
      </c>
      <c r="E4481" s="65">
        <f>DATE(設定・集計!$B$2,INT(A4481/100),A4481-INT(A4481/100)*100)</f>
        <v>43799</v>
      </c>
      <c r="F4481" t="str">
        <f t="shared" si="140"/>
        <v/>
      </c>
      <c r="G4481" t="str">
        <f t="shared" si="139"/>
        <v/>
      </c>
    </row>
    <row r="4482" spans="1:7">
      <c r="A4482" s="57">
        <f>INDEX('10月'!$A$1:$E$301,ROW()-$B$32+2,1)</f>
        <v>0</v>
      </c>
      <c r="B4482" s="55" t="str">
        <f>INDEX('10月'!$A$1:$E$301,ROW()-$B$32+2,2)&amp;IF(INDEX('10月'!$A$1:$E$301,ROW()-$B$32+2,3)="","","／"&amp;INDEX('10月'!$A$1:$E$301,ROW()-$B$32+2,3))</f>
        <v/>
      </c>
      <c r="C4482" s="57">
        <f>INDEX('10月'!$A$1:$E$301,ROW()-$B$32+2,4)</f>
        <v>0</v>
      </c>
      <c r="D4482" s="64">
        <f>INDEX('10月'!$A$1:$E$301,ROW()-$B$32+2,5)</f>
        <v>0</v>
      </c>
      <c r="E4482" s="65">
        <f>DATE(設定・集計!$B$2,INT(A4482/100),A4482-INT(A4482/100)*100)</f>
        <v>43799</v>
      </c>
      <c r="F4482" t="str">
        <f t="shared" si="140"/>
        <v/>
      </c>
      <c r="G4482" t="str">
        <f t="shared" si="139"/>
        <v/>
      </c>
    </row>
    <row r="4483" spans="1:7">
      <c r="A4483" s="57">
        <f>INDEX('10月'!$A$1:$E$301,ROW()-$B$32+2,1)</f>
        <v>0</v>
      </c>
      <c r="B4483" s="55" t="str">
        <f>INDEX('10月'!$A$1:$E$301,ROW()-$B$32+2,2)&amp;IF(INDEX('10月'!$A$1:$E$301,ROW()-$B$32+2,3)="","","／"&amp;INDEX('10月'!$A$1:$E$301,ROW()-$B$32+2,3))</f>
        <v/>
      </c>
      <c r="C4483" s="57">
        <f>INDEX('10月'!$A$1:$E$301,ROW()-$B$32+2,4)</f>
        <v>0</v>
      </c>
      <c r="D4483" s="64">
        <f>INDEX('10月'!$A$1:$E$301,ROW()-$B$32+2,5)</f>
        <v>0</v>
      </c>
      <c r="E4483" s="65">
        <f>DATE(設定・集計!$B$2,INT(A4483/100),A4483-INT(A4483/100)*100)</f>
        <v>43799</v>
      </c>
      <c r="F4483" t="str">
        <f t="shared" si="140"/>
        <v/>
      </c>
      <c r="G4483" t="str">
        <f t="shared" si="139"/>
        <v/>
      </c>
    </row>
    <row r="4484" spans="1:7">
      <c r="A4484" s="57">
        <f>INDEX('10月'!$A$1:$E$301,ROW()-$B$32+2,1)</f>
        <v>0</v>
      </c>
      <c r="B4484" s="55" t="str">
        <f>INDEX('10月'!$A$1:$E$301,ROW()-$B$32+2,2)&amp;IF(INDEX('10月'!$A$1:$E$301,ROW()-$B$32+2,3)="","","／"&amp;INDEX('10月'!$A$1:$E$301,ROW()-$B$32+2,3))</f>
        <v/>
      </c>
      <c r="C4484" s="57">
        <f>INDEX('10月'!$A$1:$E$301,ROW()-$B$32+2,4)</f>
        <v>0</v>
      </c>
      <c r="D4484" s="64">
        <f>INDEX('10月'!$A$1:$E$301,ROW()-$B$32+2,5)</f>
        <v>0</v>
      </c>
      <c r="E4484" s="65">
        <f>DATE(設定・集計!$B$2,INT(A4484/100),A4484-INT(A4484/100)*100)</f>
        <v>43799</v>
      </c>
      <c r="F4484" t="str">
        <f t="shared" si="140"/>
        <v/>
      </c>
      <c r="G4484" t="str">
        <f t="shared" si="139"/>
        <v/>
      </c>
    </row>
    <row r="4485" spans="1:7">
      <c r="A4485" s="57">
        <f>INDEX('10月'!$A$1:$E$301,ROW()-$B$32+2,1)</f>
        <v>0</v>
      </c>
      <c r="B4485" s="55" t="str">
        <f>INDEX('10月'!$A$1:$E$301,ROW()-$B$32+2,2)&amp;IF(INDEX('10月'!$A$1:$E$301,ROW()-$B$32+2,3)="","","／"&amp;INDEX('10月'!$A$1:$E$301,ROW()-$B$32+2,3))</f>
        <v/>
      </c>
      <c r="C4485" s="57">
        <f>INDEX('10月'!$A$1:$E$301,ROW()-$B$32+2,4)</f>
        <v>0</v>
      </c>
      <c r="D4485" s="64">
        <f>INDEX('10月'!$A$1:$E$301,ROW()-$B$32+2,5)</f>
        <v>0</v>
      </c>
      <c r="E4485" s="65">
        <f>DATE(設定・集計!$B$2,INT(A4485/100),A4485-INT(A4485/100)*100)</f>
        <v>43799</v>
      </c>
      <c r="F4485" t="str">
        <f t="shared" si="140"/>
        <v/>
      </c>
      <c r="G4485" t="str">
        <f t="shared" si="139"/>
        <v/>
      </c>
    </row>
    <row r="4486" spans="1:7">
      <c r="A4486" s="57">
        <f>INDEX('10月'!$A$1:$E$301,ROW()-$B$32+2,1)</f>
        <v>0</v>
      </c>
      <c r="B4486" s="55" t="str">
        <f>INDEX('10月'!$A$1:$E$301,ROW()-$B$32+2,2)&amp;IF(INDEX('10月'!$A$1:$E$301,ROW()-$B$32+2,3)="","","／"&amp;INDEX('10月'!$A$1:$E$301,ROW()-$B$32+2,3))</f>
        <v/>
      </c>
      <c r="C4486" s="57">
        <f>INDEX('10月'!$A$1:$E$301,ROW()-$B$32+2,4)</f>
        <v>0</v>
      </c>
      <c r="D4486" s="64">
        <f>INDEX('10月'!$A$1:$E$301,ROW()-$B$32+2,5)</f>
        <v>0</v>
      </c>
      <c r="E4486" s="65">
        <f>DATE(設定・集計!$B$2,INT(A4486/100),A4486-INT(A4486/100)*100)</f>
        <v>43799</v>
      </c>
      <c r="F4486" t="str">
        <f t="shared" si="140"/>
        <v/>
      </c>
      <c r="G4486" t="str">
        <f t="shared" si="139"/>
        <v/>
      </c>
    </row>
    <row r="4487" spans="1:7">
      <c r="A4487" s="57">
        <f>INDEX('10月'!$A$1:$E$301,ROW()-$B$32+2,1)</f>
        <v>0</v>
      </c>
      <c r="B4487" s="55" t="str">
        <f>INDEX('10月'!$A$1:$E$301,ROW()-$B$32+2,2)&amp;IF(INDEX('10月'!$A$1:$E$301,ROW()-$B$32+2,3)="","","／"&amp;INDEX('10月'!$A$1:$E$301,ROW()-$B$32+2,3))</f>
        <v/>
      </c>
      <c r="C4487" s="57">
        <f>INDEX('10月'!$A$1:$E$301,ROW()-$B$32+2,4)</f>
        <v>0</v>
      </c>
      <c r="D4487" s="64">
        <f>INDEX('10月'!$A$1:$E$301,ROW()-$B$32+2,5)</f>
        <v>0</v>
      </c>
      <c r="E4487" s="65">
        <f>DATE(設定・集計!$B$2,INT(A4487/100),A4487-INT(A4487/100)*100)</f>
        <v>43799</v>
      </c>
      <c r="F4487" t="str">
        <f t="shared" si="140"/>
        <v/>
      </c>
      <c r="G4487" t="str">
        <f t="shared" si="139"/>
        <v/>
      </c>
    </row>
    <row r="4488" spans="1:7">
      <c r="A4488" s="57">
        <f>INDEX('10月'!$A$1:$E$301,ROW()-$B$32+2,1)</f>
        <v>0</v>
      </c>
      <c r="B4488" s="55" t="str">
        <f>INDEX('10月'!$A$1:$E$301,ROW()-$B$32+2,2)&amp;IF(INDEX('10月'!$A$1:$E$301,ROW()-$B$32+2,3)="","","／"&amp;INDEX('10月'!$A$1:$E$301,ROW()-$B$32+2,3))</f>
        <v/>
      </c>
      <c r="C4488" s="57">
        <f>INDEX('10月'!$A$1:$E$301,ROW()-$B$32+2,4)</f>
        <v>0</v>
      </c>
      <c r="D4488" s="64">
        <f>INDEX('10月'!$A$1:$E$301,ROW()-$B$32+2,5)</f>
        <v>0</v>
      </c>
      <c r="E4488" s="65">
        <f>DATE(設定・集計!$B$2,INT(A4488/100),A4488-INT(A4488/100)*100)</f>
        <v>43799</v>
      </c>
      <c r="F4488" t="str">
        <f t="shared" si="140"/>
        <v/>
      </c>
      <c r="G4488" t="str">
        <f t="shared" si="139"/>
        <v/>
      </c>
    </row>
    <row r="4489" spans="1:7">
      <c r="A4489" s="57">
        <f>INDEX('10月'!$A$1:$E$301,ROW()-$B$32+2,1)</f>
        <v>0</v>
      </c>
      <c r="B4489" s="55" t="str">
        <f>INDEX('10月'!$A$1:$E$301,ROW()-$B$32+2,2)&amp;IF(INDEX('10月'!$A$1:$E$301,ROW()-$B$32+2,3)="","","／"&amp;INDEX('10月'!$A$1:$E$301,ROW()-$B$32+2,3))</f>
        <v/>
      </c>
      <c r="C4489" s="57">
        <f>INDEX('10月'!$A$1:$E$301,ROW()-$B$32+2,4)</f>
        <v>0</v>
      </c>
      <c r="D4489" s="64">
        <f>INDEX('10月'!$A$1:$E$301,ROW()-$B$32+2,5)</f>
        <v>0</v>
      </c>
      <c r="E4489" s="65">
        <f>DATE(設定・集計!$B$2,INT(A4489/100),A4489-INT(A4489/100)*100)</f>
        <v>43799</v>
      </c>
      <c r="F4489" t="str">
        <f t="shared" si="140"/>
        <v/>
      </c>
      <c r="G4489" t="str">
        <f t="shared" si="139"/>
        <v/>
      </c>
    </row>
    <row r="4490" spans="1:7">
      <c r="A4490" s="57">
        <f>INDEX('10月'!$A$1:$E$301,ROW()-$B$32+2,1)</f>
        <v>0</v>
      </c>
      <c r="B4490" s="55" t="str">
        <f>INDEX('10月'!$A$1:$E$301,ROW()-$B$32+2,2)&amp;IF(INDEX('10月'!$A$1:$E$301,ROW()-$B$32+2,3)="","","／"&amp;INDEX('10月'!$A$1:$E$301,ROW()-$B$32+2,3))</f>
        <v/>
      </c>
      <c r="C4490" s="57">
        <f>INDEX('10月'!$A$1:$E$301,ROW()-$B$32+2,4)</f>
        <v>0</v>
      </c>
      <c r="D4490" s="64">
        <f>INDEX('10月'!$A$1:$E$301,ROW()-$B$32+2,5)</f>
        <v>0</v>
      </c>
      <c r="E4490" s="65">
        <f>DATE(設定・集計!$B$2,INT(A4490/100),A4490-INT(A4490/100)*100)</f>
        <v>43799</v>
      </c>
      <c r="F4490" t="str">
        <f t="shared" si="140"/>
        <v/>
      </c>
      <c r="G4490" t="str">
        <f t="shared" si="139"/>
        <v/>
      </c>
    </row>
    <row r="4491" spans="1:7">
      <c r="A4491" s="57">
        <f>INDEX('10月'!$A$1:$E$301,ROW()-$B$32+2,1)</f>
        <v>0</v>
      </c>
      <c r="B4491" s="55" t="str">
        <f>INDEX('10月'!$A$1:$E$301,ROW()-$B$32+2,2)&amp;IF(INDEX('10月'!$A$1:$E$301,ROW()-$B$32+2,3)="","","／"&amp;INDEX('10月'!$A$1:$E$301,ROW()-$B$32+2,3))</f>
        <v/>
      </c>
      <c r="C4491" s="57">
        <f>INDEX('10月'!$A$1:$E$301,ROW()-$B$32+2,4)</f>
        <v>0</v>
      </c>
      <c r="D4491" s="64">
        <f>INDEX('10月'!$A$1:$E$301,ROW()-$B$32+2,5)</f>
        <v>0</v>
      </c>
      <c r="E4491" s="65">
        <f>DATE(設定・集計!$B$2,INT(A4491/100),A4491-INT(A4491/100)*100)</f>
        <v>43799</v>
      </c>
      <c r="F4491" t="str">
        <f t="shared" si="140"/>
        <v/>
      </c>
      <c r="G4491" t="str">
        <f t="shared" si="139"/>
        <v/>
      </c>
    </row>
    <row r="4492" spans="1:7">
      <c r="A4492" s="57">
        <f>INDEX('10月'!$A$1:$E$301,ROW()-$B$32+2,1)</f>
        <v>0</v>
      </c>
      <c r="B4492" s="55" t="str">
        <f>INDEX('10月'!$A$1:$E$301,ROW()-$B$32+2,2)&amp;IF(INDEX('10月'!$A$1:$E$301,ROW()-$B$32+2,3)="","","／"&amp;INDEX('10月'!$A$1:$E$301,ROW()-$B$32+2,3))</f>
        <v/>
      </c>
      <c r="C4492" s="57">
        <f>INDEX('10月'!$A$1:$E$301,ROW()-$B$32+2,4)</f>
        <v>0</v>
      </c>
      <c r="D4492" s="64">
        <f>INDEX('10月'!$A$1:$E$301,ROW()-$B$32+2,5)</f>
        <v>0</v>
      </c>
      <c r="E4492" s="65">
        <f>DATE(設定・集計!$B$2,INT(A4492/100),A4492-INT(A4492/100)*100)</f>
        <v>43799</v>
      </c>
      <c r="F4492" t="str">
        <f t="shared" si="140"/>
        <v/>
      </c>
      <c r="G4492" t="str">
        <f t="shared" si="139"/>
        <v/>
      </c>
    </row>
    <row r="4493" spans="1:7">
      <c r="A4493" s="57">
        <f>INDEX('10月'!$A$1:$E$301,ROW()-$B$32+2,1)</f>
        <v>0</v>
      </c>
      <c r="B4493" s="55" t="str">
        <f>INDEX('10月'!$A$1:$E$301,ROW()-$B$32+2,2)&amp;IF(INDEX('10月'!$A$1:$E$301,ROW()-$B$32+2,3)="","","／"&amp;INDEX('10月'!$A$1:$E$301,ROW()-$B$32+2,3))</f>
        <v/>
      </c>
      <c r="C4493" s="57">
        <f>INDEX('10月'!$A$1:$E$301,ROW()-$B$32+2,4)</f>
        <v>0</v>
      </c>
      <c r="D4493" s="64">
        <f>INDEX('10月'!$A$1:$E$301,ROW()-$B$32+2,5)</f>
        <v>0</v>
      </c>
      <c r="E4493" s="65">
        <f>DATE(設定・集計!$B$2,INT(A4493/100),A4493-INT(A4493/100)*100)</f>
        <v>43799</v>
      </c>
      <c r="F4493" t="str">
        <f t="shared" si="140"/>
        <v/>
      </c>
      <c r="G4493" t="str">
        <f t="shared" si="139"/>
        <v/>
      </c>
    </row>
    <row r="4494" spans="1:7">
      <c r="A4494" s="57">
        <f>INDEX('10月'!$A$1:$E$301,ROW()-$B$32+2,1)</f>
        <v>0</v>
      </c>
      <c r="B4494" s="55" t="str">
        <f>INDEX('10月'!$A$1:$E$301,ROW()-$B$32+2,2)&amp;IF(INDEX('10月'!$A$1:$E$301,ROW()-$B$32+2,3)="","","／"&amp;INDEX('10月'!$A$1:$E$301,ROW()-$B$32+2,3))</f>
        <v/>
      </c>
      <c r="C4494" s="57">
        <f>INDEX('10月'!$A$1:$E$301,ROW()-$B$32+2,4)</f>
        <v>0</v>
      </c>
      <c r="D4494" s="64">
        <f>INDEX('10月'!$A$1:$E$301,ROW()-$B$32+2,5)</f>
        <v>0</v>
      </c>
      <c r="E4494" s="65">
        <f>DATE(設定・集計!$B$2,INT(A4494/100),A4494-INT(A4494/100)*100)</f>
        <v>43799</v>
      </c>
      <c r="F4494" t="str">
        <f t="shared" si="140"/>
        <v/>
      </c>
      <c r="G4494" t="str">
        <f t="shared" si="139"/>
        <v/>
      </c>
    </row>
    <row r="4495" spans="1:7">
      <c r="A4495" s="57">
        <f>INDEX('10月'!$A$1:$E$301,ROW()-$B$32+2,1)</f>
        <v>0</v>
      </c>
      <c r="B4495" s="55" t="str">
        <f>INDEX('10月'!$A$1:$E$301,ROW()-$B$32+2,2)&amp;IF(INDEX('10月'!$A$1:$E$301,ROW()-$B$32+2,3)="","","／"&amp;INDEX('10月'!$A$1:$E$301,ROW()-$B$32+2,3))</f>
        <v/>
      </c>
      <c r="C4495" s="57">
        <f>INDEX('10月'!$A$1:$E$301,ROW()-$B$32+2,4)</f>
        <v>0</v>
      </c>
      <c r="D4495" s="64">
        <f>INDEX('10月'!$A$1:$E$301,ROW()-$B$32+2,5)</f>
        <v>0</v>
      </c>
      <c r="E4495" s="65">
        <f>DATE(設定・集計!$B$2,INT(A4495/100),A4495-INT(A4495/100)*100)</f>
        <v>43799</v>
      </c>
      <c r="F4495" t="str">
        <f t="shared" si="140"/>
        <v/>
      </c>
      <c r="G4495" t="str">
        <f t="shared" si="139"/>
        <v/>
      </c>
    </row>
    <row r="4496" spans="1:7">
      <c r="A4496" s="57">
        <f>INDEX('10月'!$A$1:$E$301,ROW()-$B$32+2,1)</f>
        <v>0</v>
      </c>
      <c r="B4496" s="55" t="str">
        <f>INDEX('10月'!$A$1:$E$301,ROW()-$B$32+2,2)&amp;IF(INDEX('10月'!$A$1:$E$301,ROW()-$B$32+2,3)="","","／"&amp;INDEX('10月'!$A$1:$E$301,ROW()-$B$32+2,3))</f>
        <v/>
      </c>
      <c r="C4496" s="57">
        <f>INDEX('10月'!$A$1:$E$301,ROW()-$B$32+2,4)</f>
        <v>0</v>
      </c>
      <c r="D4496" s="64">
        <f>INDEX('10月'!$A$1:$E$301,ROW()-$B$32+2,5)</f>
        <v>0</v>
      </c>
      <c r="E4496" s="65">
        <f>DATE(設定・集計!$B$2,INT(A4496/100),A4496-INT(A4496/100)*100)</f>
        <v>43799</v>
      </c>
      <c r="F4496" t="str">
        <f t="shared" si="140"/>
        <v/>
      </c>
      <c r="G4496" t="str">
        <f t="shared" si="139"/>
        <v/>
      </c>
    </row>
    <row r="4497" spans="1:7">
      <c r="A4497" s="57">
        <f>INDEX('10月'!$A$1:$E$301,ROW()-$B$32+2,1)</f>
        <v>0</v>
      </c>
      <c r="B4497" s="55" t="str">
        <f>INDEX('10月'!$A$1:$E$301,ROW()-$B$32+2,2)&amp;IF(INDEX('10月'!$A$1:$E$301,ROW()-$B$32+2,3)="","","／"&amp;INDEX('10月'!$A$1:$E$301,ROW()-$B$32+2,3))</f>
        <v/>
      </c>
      <c r="C4497" s="57">
        <f>INDEX('10月'!$A$1:$E$301,ROW()-$B$32+2,4)</f>
        <v>0</v>
      </c>
      <c r="D4497" s="64">
        <f>INDEX('10月'!$A$1:$E$301,ROW()-$B$32+2,5)</f>
        <v>0</v>
      </c>
      <c r="E4497" s="65">
        <f>DATE(設定・集計!$B$2,INT(A4497/100),A4497-INT(A4497/100)*100)</f>
        <v>43799</v>
      </c>
      <c r="F4497" t="str">
        <f t="shared" si="140"/>
        <v/>
      </c>
      <c r="G4497" t="str">
        <f t="shared" si="139"/>
        <v/>
      </c>
    </row>
    <row r="4498" spans="1:7">
      <c r="A4498" s="57">
        <f>INDEX('10月'!$A$1:$E$301,ROW()-$B$32+2,1)</f>
        <v>0</v>
      </c>
      <c r="B4498" s="55" t="str">
        <f>INDEX('10月'!$A$1:$E$301,ROW()-$B$32+2,2)&amp;IF(INDEX('10月'!$A$1:$E$301,ROW()-$B$32+2,3)="","","／"&amp;INDEX('10月'!$A$1:$E$301,ROW()-$B$32+2,3))</f>
        <v/>
      </c>
      <c r="C4498" s="57">
        <f>INDEX('10月'!$A$1:$E$301,ROW()-$B$32+2,4)</f>
        <v>0</v>
      </c>
      <c r="D4498" s="64">
        <f>INDEX('10月'!$A$1:$E$301,ROW()-$B$32+2,5)</f>
        <v>0</v>
      </c>
      <c r="E4498" s="65">
        <f>DATE(設定・集計!$B$2,INT(A4498/100),A4498-INT(A4498/100)*100)</f>
        <v>43799</v>
      </c>
      <c r="F4498" t="str">
        <f t="shared" si="140"/>
        <v/>
      </c>
      <c r="G4498" t="str">
        <f t="shared" si="139"/>
        <v/>
      </c>
    </row>
    <row r="4499" spans="1:7">
      <c r="A4499" s="57">
        <f>INDEX('10月'!$A$1:$E$301,ROW()-$B$32+2,1)</f>
        <v>0</v>
      </c>
      <c r="B4499" s="55" t="str">
        <f>INDEX('10月'!$A$1:$E$301,ROW()-$B$32+2,2)&amp;IF(INDEX('10月'!$A$1:$E$301,ROW()-$B$32+2,3)="","","／"&amp;INDEX('10月'!$A$1:$E$301,ROW()-$B$32+2,3))</f>
        <v/>
      </c>
      <c r="C4499" s="57">
        <f>INDEX('10月'!$A$1:$E$301,ROW()-$B$32+2,4)</f>
        <v>0</v>
      </c>
      <c r="D4499" s="64">
        <f>INDEX('10月'!$A$1:$E$301,ROW()-$B$32+2,5)</f>
        <v>0</v>
      </c>
      <c r="E4499" s="65">
        <f>DATE(設定・集計!$B$2,INT(A4499/100),A4499-INT(A4499/100)*100)</f>
        <v>43799</v>
      </c>
      <c r="F4499" t="str">
        <f t="shared" si="140"/>
        <v/>
      </c>
      <c r="G4499" t="str">
        <f t="shared" si="139"/>
        <v/>
      </c>
    </row>
    <row r="4500" spans="1:7">
      <c r="A4500" s="57">
        <f>INDEX('10月'!$A$1:$E$301,ROW()-$B$32+2,1)</f>
        <v>0</v>
      </c>
      <c r="B4500" s="55" t="str">
        <f>INDEX('10月'!$A$1:$E$301,ROW()-$B$32+2,2)&amp;IF(INDEX('10月'!$A$1:$E$301,ROW()-$B$32+2,3)="","","／"&amp;INDEX('10月'!$A$1:$E$301,ROW()-$B$32+2,3))</f>
        <v/>
      </c>
      <c r="C4500" s="57">
        <f>INDEX('10月'!$A$1:$E$301,ROW()-$B$32+2,4)</f>
        <v>0</v>
      </c>
      <c r="D4500" s="64">
        <f>INDEX('10月'!$A$1:$E$301,ROW()-$B$32+2,5)</f>
        <v>0</v>
      </c>
      <c r="E4500" s="65">
        <f>DATE(設定・集計!$B$2,INT(A4500/100),A4500-INT(A4500/100)*100)</f>
        <v>43799</v>
      </c>
      <c r="F4500" t="str">
        <f t="shared" si="140"/>
        <v/>
      </c>
      <c r="G4500" t="str">
        <f t="shared" si="139"/>
        <v/>
      </c>
    </row>
    <row r="4501" spans="1:7">
      <c r="A4501" s="57">
        <f>INDEX('10月'!$A$1:$E$301,ROW()-$B$32+2,1)</f>
        <v>0</v>
      </c>
      <c r="B4501" s="55" t="str">
        <f>INDEX('10月'!$A$1:$E$301,ROW()-$B$32+2,2)&amp;IF(INDEX('10月'!$A$1:$E$301,ROW()-$B$32+2,3)="","","／"&amp;INDEX('10月'!$A$1:$E$301,ROW()-$B$32+2,3))</f>
        <v/>
      </c>
      <c r="C4501" s="57">
        <f>INDEX('10月'!$A$1:$E$301,ROW()-$B$32+2,4)</f>
        <v>0</v>
      </c>
      <c r="D4501" s="64">
        <f>INDEX('10月'!$A$1:$E$301,ROW()-$B$32+2,5)</f>
        <v>0</v>
      </c>
      <c r="E4501" s="65">
        <f>DATE(設定・集計!$B$2,INT(A4501/100),A4501-INT(A4501/100)*100)</f>
        <v>43799</v>
      </c>
      <c r="F4501" t="str">
        <f t="shared" si="140"/>
        <v/>
      </c>
      <c r="G4501" t="str">
        <f t="shared" si="139"/>
        <v/>
      </c>
    </row>
    <row r="4502" spans="1:7">
      <c r="A4502" s="57">
        <f>INDEX('10月'!$A$1:$E$301,ROW()-$B$32+2,1)</f>
        <v>0</v>
      </c>
      <c r="B4502" s="55" t="str">
        <f>INDEX('10月'!$A$1:$E$301,ROW()-$B$32+2,2)&amp;IF(INDEX('10月'!$A$1:$E$301,ROW()-$B$32+2,3)="","","／"&amp;INDEX('10月'!$A$1:$E$301,ROW()-$B$32+2,3))</f>
        <v/>
      </c>
      <c r="C4502" s="57">
        <f>INDEX('10月'!$A$1:$E$301,ROW()-$B$32+2,4)</f>
        <v>0</v>
      </c>
      <c r="D4502" s="64">
        <f>INDEX('10月'!$A$1:$E$301,ROW()-$B$32+2,5)</f>
        <v>0</v>
      </c>
      <c r="E4502" s="65">
        <f>DATE(設定・集計!$B$2,INT(A4502/100),A4502-INT(A4502/100)*100)</f>
        <v>43799</v>
      </c>
      <c r="F4502" t="str">
        <f t="shared" si="140"/>
        <v/>
      </c>
      <c r="G4502" t="str">
        <f t="shared" si="139"/>
        <v/>
      </c>
    </row>
    <row r="4503" spans="1:7">
      <c r="A4503" s="57">
        <f>INDEX('10月'!$A$1:$E$301,ROW()-$B$32+2,1)</f>
        <v>0</v>
      </c>
      <c r="B4503" s="55" t="str">
        <f>INDEX('10月'!$A$1:$E$301,ROW()-$B$32+2,2)&amp;IF(INDEX('10月'!$A$1:$E$301,ROW()-$B$32+2,3)="","","／"&amp;INDEX('10月'!$A$1:$E$301,ROW()-$B$32+2,3))</f>
        <v/>
      </c>
      <c r="C4503" s="57">
        <f>INDEX('10月'!$A$1:$E$301,ROW()-$B$32+2,4)</f>
        <v>0</v>
      </c>
      <c r="D4503" s="64">
        <f>INDEX('10月'!$A$1:$E$301,ROW()-$B$32+2,5)</f>
        <v>0</v>
      </c>
      <c r="E4503" s="65">
        <f>DATE(設定・集計!$B$2,INT(A4503/100),A4503-INT(A4503/100)*100)</f>
        <v>43799</v>
      </c>
      <c r="F4503" t="str">
        <f t="shared" si="140"/>
        <v/>
      </c>
      <c r="G4503" t="str">
        <f t="shared" si="139"/>
        <v/>
      </c>
    </row>
    <row r="4504" spans="1:7">
      <c r="A4504" s="57">
        <f>INDEX('10月'!$A$1:$E$301,ROW()-$B$32+2,1)</f>
        <v>0</v>
      </c>
      <c r="B4504" s="55" t="str">
        <f>INDEX('10月'!$A$1:$E$301,ROW()-$B$32+2,2)&amp;IF(INDEX('10月'!$A$1:$E$301,ROW()-$B$32+2,3)="","","／"&amp;INDEX('10月'!$A$1:$E$301,ROW()-$B$32+2,3))</f>
        <v/>
      </c>
      <c r="C4504" s="57">
        <f>INDEX('10月'!$A$1:$E$301,ROW()-$B$32+2,4)</f>
        <v>0</v>
      </c>
      <c r="D4504" s="64">
        <f>INDEX('10月'!$A$1:$E$301,ROW()-$B$32+2,5)</f>
        <v>0</v>
      </c>
      <c r="E4504" s="65">
        <f>DATE(設定・集計!$B$2,INT(A4504/100),A4504-INT(A4504/100)*100)</f>
        <v>43799</v>
      </c>
      <c r="F4504" t="str">
        <f t="shared" si="140"/>
        <v/>
      </c>
      <c r="G4504" t="str">
        <f t="shared" si="139"/>
        <v/>
      </c>
    </row>
    <row r="4505" spans="1:7">
      <c r="A4505" s="57">
        <f>INDEX('10月'!$A$1:$E$301,ROW()-$B$32+2,1)</f>
        <v>0</v>
      </c>
      <c r="B4505" s="55" t="str">
        <f>INDEX('10月'!$A$1:$E$301,ROW()-$B$32+2,2)&amp;IF(INDEX('10月'!$A$1:$E$301,ROW()-$B$32+2,3)="","","／"&amp;INDEX('10月'!$A$1:$E$301,ROW()-$B$32+2,3))</f>
        <v/>
      </c>
      <c r="C4505" s="57">
        <f>INDEX('10月'!$A$1:$E$301,ROW()-$B$32+2,4)</f>
        <v>0</v>
      </c>
      <c r="D4505" s="64">
        <f>INDEX('10月'!$A$1:$E$301,ROW()-$B$32+2,5)</f>
        <v>0</v>
      </c>
      <c r="E4505" s="65">
        <f>DATE(設定・集計!$B$2,INT(A4505/100),A4505-INT(A4505/100)*100)</f>
        <v>43799</v>
      </c>
      <c r="F4505" t="str">
        <f t="shared" si="140"/>
        <v/>
      </c>
      <c r="G4505" t="str">
        <f t="shared" si="139"/>
        <v/>
      </c>
    </row>
    <row r="4506" spans="1:7">
      <c r="A4506" s="57">
        <f>INDEX('10月'!$A$1:$E$301,ROW()-$B$32+2,1)</f>
        <v>0</v>
      </c>
      <c r="B4506" s="55" t="str">
        <f>INDEX('10月'!$A$1:$E$301,ROW()-$B$32+2,2)&amp;IF(INDEX('10月'!$A$1:$E$301,ROW()-$B$32+2,3)="","","／"&amp;INDEX('10月'!$A$1:$E$301,ROW()-$B$32+2,3))</f>
        <v/>
      </c>
      <c r="C4506" s="57">
        <f>INDEX('10月'!$A$1:$E$301,ROW()-$B$32+2,4)</f>
        <v>0</v>
      </c>
      <c r="D4506" s="64">
        <f>INDEX('10月'!$A$1:$E$301,ROW()-$B$32+2,5)</f>
        <v>0</v>
      </c>
      <c r="E4506" s="65">
        <f>DATE(設定・集計!$B$2,INT(A4506/100),A4506-INT(A4506/100)*100)</f>
        <v>43799</v>
      </c>
      <c r="F4506" t="str">
        <f t="shared" si="140"/>
        <v/>
      </c>
      <c r="G4506" t="str">
        <f t="shared" si="139"/>
        <v/>
      </c>
    </row>
    <row r="4507" spans="1:7">
      <c r="A4507" s="57">
        <f>INDEX('10月'!$A$1:$E$301,ROW()-$B$32+2,1)</f>
        <v>0</v>
      </c>
      <c r="B4507" s="55" t="str">
        <f>INDEX('10月'!$A$1:$E$301,ROW()-$B$32+2,2)&amp;IF(INDEX('10月'!$A$1:$E$301,ROW()-$B$32+2,3)="","","／"&amp;INDEX('10月'!$A$1:$E$301,ROW()-$B$32+2,3))</f>
        <v/>
      </c>
      <c r="C4507" s="57">
        <f>INDEX('10月'!$A$1:$E$301,ROW()-$B$32+2,4)</f>
        <v>0</v>
      </c>
      <c r="D4507" s="64">
        <f>INDEX('10月'!$A$1:$E$301,ROW()-$B$32+2,5)</f>
        <v>0</v>
      </c>
      <c r="E4507" s="65">
        <f>DATE(設定・集計!$B$2,INT(A4507/100),A4507-INT(A4507/100)*100)</f>
        <v>43799</v>
      </c>
      <c r="F4507" t="str">
        <f t="shared" si="140"/>
        <v/>
      </c>
      <c r="G4507" t="str">
        <f t="shared" si="139"/>
        <v/>
      </c>
    </row>
    <row r="4508" spans="1:7">
      <c r="A4508" s="57">
        <f>INDEX('10月'!$A$1:$E$301,ROW()-$B$32+2,1)</f>
        <v>0</v>
      </c>
      <c r="B4508" s="55" t="str">
        <f>INDEX('10月'!$A$1:$E$301,ROW()-$B$32+2,2)&amp;IF(INDEX('10月'!$A$1:$E$301,ROW()-$B$32+2,3)="","","／"&amp;INDEX('10月'!$A$1:$E$301,ROW()-$B$32+2,3))</f>
        <v/>
      </c>
      <c r="C4508" s="57">
        <f>INDEX('10月'!$A$1:$E$301,ROW()-$B$32+2,4)</f>
        <v>0</v>
      </c>
      <c r="D4508" s="64">
        <f>INDEX('10月'!$A$1:$E$301,ROW()-$B$32+2,5)</f>
        <v>0</v>
      </c>
      <c r="E4508" s="65">
        <f>DATE(設定・集計!$B$2,INT(A4508/100),A4508-INT(A4508/100)*100)</f>
        <v>43799</v>
      </c>
      <c r="F4508" t="str">
        <f t="shared" si="140"/>
        <v/>
      </c>
      <c r="G4508" t="str">
        <f t="shared" si="139"/>
        <v/>
      </c>
    </row>
    <row r="4509" spans="1:7">
      <c r="A4509" s="57">
        <f>INDEX('10月'!$A$1:$E$301,ROW()-$B$32+2,1)</f>
        <v>0</v>
      </c>
      <c r="B4509" s="55" t="str">
        <f>INDEX('10月'!$A$1:$E$301,ROW()-$B$32+2,2)&amp;IF(INDEX('10月'!$A$1:$E$301,ROW()-$B$32+2,3)="","","／"&amp;INDEX('10月'!$A$1:$E$301,ROW()-$B$32+2,3))</f>
        <v/>
      </c>
      <c r="C4509" s="57">
        <f>INDEX('10月'!$A$1:$E$301,ROW()-$B$32+2,4)</f>
        <v>0</v>
      </c>
      <c r="D4509" s="64">
        <f>INDEX('10月'!$A$1:$E$301,ROW()-$B$32+2,5)</f>
        <v>0</v>
      </c>
      <c r="E4509" s="65">
        <f>DATE(設定・集計!$B$2,INT(A4509/100),A4509-INT(A4509/100)*100)</f>
        <v>43799</v>
      </c>
      <c r="F4509" t="str">
        <f t="shared" si="140"/>
        <v/>
      </c>
      <c r="G4509" t="str">
        <f t="shared" si="139"/>
        <v/>
      </c>
    </row>
    <row r="4510" spans="1:7">
      <c r="A4510" s="57">
        <f>INDEX('10月'!$A$1:$E$301,ROW()-$B$32+2,1)</f>
        <v>0</v>
      </c>
      <c r="B4510" s="55" t="str">
        <f>INDEX('10月'!$A$1:$E$301,ROW()-$B$32+2,2)&amp;IF(INDEX('10月'!$A$1:$E$301,ROW()-$B$32+2,3)="","","／"&amp;INDEX('10月'!$A$1:$E$301,ROW()-$B$32+2,3))</f>
        <v/>
      </c>
      <c r="C4510" s="57">
        <f>INDEX('10月'!$A$1:$E$301,ROW()-$B$32+2,4)</f>
        <v>0</v>
      </c>
      <c r="D4510" s="64">
        <f>INDEX('10月'!$A$1:$E$301,ROW()-$B$32+2,5)</f>
        <v>0</v>
      </c>
      <c r="E4510" s="65">
        <f>DATE(設定・集計!$B$2,INT(A4510/100),A4510-INT(A4510/100)*100)</f>
        <v>43799</v>
      </c>
      <c r="F4510" t="str">
        <f t="shared" si="140"/>
        <v/>
      </c>
      <c r="G4510" t="str">
        <f t="shared" si="139"/>
        <v/>
      </c>
    </row>
    <row r="4511" spans="1:7">
      <c r="A4511" s="57">
        <f>INDEX('10月'!$A$1:$E$301,ROW()-$B$32+2,1)</f>
        <v>0</v>
      </c>
      <c r="B4511" s="55" t="str">
        <f>INDEX('10月'!$A$1:$E$301,ROW()-$B$32+2,2)&amp;IF(INDEX('10月'!$A$1:$E$301,ROW()-$B$32+2,3)="","","／"&amp;INDEX('10月'!$A$1:$E$301,ROW()-$B$32+2,3))</f>
        <v/>
      </c>
      <c r="C4511" s="57">
        <f>INDEX('10月'!$A$1:$E$301,ROW()-$B$32+2,4)</f>
        <v>0</v>
      </c>
      <c r="D4511" s="64">
        <f>INDEX('10月'!$A$1:$E$301,ROW()-$B$32+2,5)</f>
        <v>0</v>
      </c>
      <c r="E4511" s="65">
        <f>DATE(設定・集計!$B$2,INT(A4511/100),A4511-INT(A4511/100)*100)</f>
        <v>43799</v>
      </c>
      <c r="F4511" t="str">
        <f t="shared" si="140"/>
        <v/>
      </c>
      <c r="G4511" t="str">
        <f t="shared" si="139"/>
        <v/>
      </c>
    </row>
    <row r="4512" spans="1:7">
      <c r="A4512" s="57">
        <f>INDEX('10月'!$A$1:$E$301,ROW()-$B$32+2,1)</f>
        <v>0</v>
      </c>
      <c r="B4512" s="55" t="str">
        <f>INDEX('10月'!$A$1:$E$301,ROW()-$B$32+2,2)&amp;IF(INDEX('10月'!$A$1:$E$301,ROW()-$B$32+2,3)="","","／"&amp;INDEX('10月'!$A$1:$E$301,ROW()-$B$32+2,3))</f>
        <v/>
      </c>
      <c r="C4512" s="57">
        <f>INDEX('10月'!$A$1:$E$301,ROW()-$B$32+2,4)</f>
        <v>0</v>
      </c>
      <c r="D4512" s="64">
        <f>INDEX('10月'!$A$1:$E$301,ROW()-$B$32+2,5)</f>
        <v>0</v>
      </c>
      <c r="E4512" s="65">
        <f>DATE(設定・集計!$B$2,INT(A4512/100),A4512-INT(A4512/100)*100)</f>
        <v>43799</v>
      </c>
      <c r="F4512" t="str">
        <f t="shared" si="140"/>
        <v/>
      </c>
      <c r="G4512" t="str">
        <f t="shared" si="139"/>
        <v/>
      </c>
    </row>
    <row r="4513" spans="1:7">
      <c r="A4513" s="57">
        <f>INDEX('10月'!$A$1:$E$301,ROW()-$B$32+2,1)</f>
        <v>0</v>
      </c>
      <c r="B4513" s="55" t="str">
        <f>INDEX('10月'!$A$1:$E$301,ROW()-$B$32+2,2)&amp;IF(INDEX('10月'!$A$1:$E$301,ROW()-$B$32+2,3)="","","／"&amp;INDEX('10月'!$A$1:$E$301,ROW()-$B$32+2,3))</f>
        <v/>
      </c>
      <c r="C4513" s="57">
        <f>INDEX('10月'!$A$1:$E$301,ROW()-$B$32+2,4)</f>
        <v>0</v>
      </c>
      <c r="D4513" s="64">
        <f>INDEX('10月'!$A$1:$E$301,ROW()-$B$32+2,5)</f>
        <v>0</v>
      </c>
      <c r="E4513" s="65">
        <f>DATE(設定・集計!$B$2,INT(A4513/100),A4513-INT(A4513/100)*100)</f>
        <v>43799</v>
      </c>
      <c r="F4513" t="str">
        <f t="shared" si="140"/>
        <v/>
      </c>
      <c r="G4513" t="str">
        <f t="shared" si="139"/>
        <v/>
      </c>
    </row>
    <row r="4514" spans="1:7">
      <c r="A4514" s="57">
        <f>INDEX('10月'!$A$1:$E$301,ROW()-$B$32+2,1)</f>
        <v>0</v>
      </c>
      <c r="B4514" s="55" t="str">
        <f>INDEX('10月'!$A$1:$E$301,ROW()-$B$32+2,2)&amp;IF(INDEX('10月'!$A$1:$E$301,ROW()-$B$32+2,3)="","","／"&amp;INDEX('10月'!$A$1:$E$301,ROW()-$B$32+2,3))</f>
        <v/>
      </c>
      <c r="C4514" s="57">
        <f>INDEX('10月'!$A$1:$E$301,ROW()-$B$32+2,4)</f>
        <v>0</v>
      </c>
      <c r="D4514" s="64">
        <f>INDEX('10月'!$A$1:$E$301,ROW()-$B$32+2,5)</f>
        <v>0</v>
      </c>
      <c r="E4514" s="65">
        <f>DATE(設定・集計!$B$2,INT(A4514/100),A4514-INT(A4514/100)*100)</f>
        <v>43799</v>
      </c>
      <c r="F4514" t="str">
        <f t="shared" si="140"/>
        <v/>
      </c>
      <c r="G4514" t="str">
        <f t="shared" si="139"/>
        <v/>
      </c>
    </row>
    <row r="4515" spans="1:7">
      <c r="A4515" s="57">
        <f>INDEX('10月'!$A$1:$E$301,ROW()-$B$32+2,1)</f>
        <v>0</v>
      </c>
      <c r="B4515" s="55" t="str">
        <f>INDEX('10月'!$A$1:$E$301,ROW()-$B$32+2,2)&amp;IF(INDEX('10月'!$A$1:$E$301,ROW()-$B$32+2,3)="","","／"&amp;INDEX('10月'!$A$1:$E$301,ROW()-$B$32+2,3))</f>
        <v/>
      </c>
      <c r="C4515" s="57">
        <f>INDEX('10月'!$A$1:$E$301,ROW()-$B$32+2,4)</f>
        <v>0</v>
      </c>
      <c r="D4515" s="64">
        <f>INDEX('10月'!$A$1:$E$301,ROW()-$B$32+2,5)</f>
        <v>0</v>
      </c>
      <c r="E4515" s="65">
        <f>DATE(設定・集計!$B$2,INT(A4515/100),A4515-INT(A4515/100)*100)</f>
        <v>43799</v>
      </c>
      <c r="F4515" t="str">
        <f t="shared" si="140"/>
        <v/>
      </c>
      <c r="G4515" t="str">
        <f t="shared" si="139"/>
        <v/>
      </c>
    </row>
    <row r="4516" spans="1:7">
      <c r="A4516" s="57">
        <f>INDEX('10月'!$A$1:$E$301,ROW()-$B$32+2,1)</f>
        <v>0</v>
      </c>
      <c r="B4516" s="55" t="str">
        <f>INDEX('10月'!$A$1:$E$301,ROW()-$B$32+2,2)&amp;IF(INDEX('10月'!$A$1:$E$301,ROW()-$B$32+2,3)="","","／"&amp;INDEX('10月'!$A$1:$E$301,ROW()-$B$32+2,3))</f>
        <v/>
      </c>
      <c r="C4516" s="57">
        <f>INDEX('10月'!$A$1:$E$301,ROW()-$B$32+2,4)</f>
        <v>0</v>
      </c>
      <c r="D4516" s="64">
        <f>INDEX('10月'!$A$1:$E$301,ROW()-$B$32+2,5)</f>
        <v>0</v>
      </c>
      <c r="E4516" s="65">
        <f>DATE(設定・集計!$B$2,INT(A4516/100),A4516-INT(A4516/100)*100)</f>
        <v>43799</v>
      </c>
      <c r="F4516" t="str">
        <f t="shared" si="140"/>
        <v/>
      </c>
      <c r="G4516" t="str">
        <f t="shared" si="139"/>
        <v/>
      </c>
    </row>
    <row r="4517" spans="1:7">
      <c r="A4517" s="57">
        <f>INDEX('10月'!$A$1:$E$301,ROW()-$B$32+2,1)</f>
        <v>0</v>
      </c>
      <c r="B4517" s="55" t="str">
        <f>INDEX('10月'!$A$1:$E$301,ROW()-$B$32+2,2)&amp;IF(INDEX('10月'!$A$1:$E$301,ROW()-$B$32+2,3)="","","／"&amp;INDEX('10月'!$A$1:$E$301,ROW()-$B$32+2,3))</f>
        <v/>
      </c>
      <c r="C4517" s="57">
        <f>INDEX('10月'!$A$1:$E$301,ROW()-$B$32+2,4)</f>
        <v>0</v>
      </c>
      <c r="D4517" s="64">
        <f>INDEX('10月'!$A$1:$E$301,ROW()-$B$32+2,5)</f>
        <v>0</v>
      </c>
      <c r="E4517" s="65">
        <f>DATE(設定・集計!$B$2,INT(A4517/100),A4517-INT(A4517/100)*100)</f>
        <v>43799</v>
      </c>
      <c r="F4517" t="str">
        <f t="shared" si="140"/>
        <v/>
      </c>
      <c r="G4517" t="str">
        <f t="shared" si="139"/>
        <v/>
      </c>
    </row>
    <row r="4518" spans="1:7">
      <c r="A4518" s="57">
        <f>INDEX('10月'!$A$1:$E$301,ROW()-$B$32+2,1)</f>
        <v>0</v>
      </c>
      <c r="B4518" s="55" t="str">
        <f>INDEX('10月'!$A$1:$E$301,ROW()-$B$32+2,2)&amp;IF(INDEX('10月'!$A$1:$E$301,ROW()-$B$32+2,3)="","","／"&amp;INDEX('10月'!$A$1:$E$301,ROW()-$B$32+2,3))</f>
        <v/>
      </c>
      <c r="C4518" s="57">
        <f>INDEX('10月'!$A$1:$E$301,ROW()-$B$32+2,4)</f>
        <v>0</v>
      </c>
      <c r="D4518" s="64">
        <f>INDEX('10月'!$A$1:$E$301,ROW()-$B$32+2,5)</f>
        <v>0</v>
      </c>
      <c r="E4518" s="65">
        <f>DATE(設定・集計!$B$2,INT(A4518/100),A4518-INT(A4518/100)*100)</f>
        <v>43799</v>
      </c>
      <c r="F4518" t="str">
        <f t="shared" si="140"/>
        <v/>
      </c>
      <c r="G4518" t="str">
        <f t="shared" si="139"/>
        <v/>
      </c>
    </row>
    <row r="4519" spans="1:7">
      <c r="A4519" s="57">
        <f>INDEX('10月'!$A$1:$E$301,ROW()-$B$32+2,1)</f>
        <v>0</v>
      </c>
      <c r="B4519" s="55" t="str">
        <f>INDEX('10月'!$A$1:$E$301,ROW()-$B$32+2,2)&amp;IF(INDEX('10月'!$A$1:$E$301,ROW()-$B$32+2,3)="","","／"&amp;INDEX('10月'!$A$1:$E$301,ROW()-$B$32+2,3))</f>
        <v/>
      </c>
      <c r="C4519" s="57">
        <f>INDEX('10月'!$A$1:$E$301,ROW()-$B$32+2,4)</f>
        <v>0</v>
      </c>
      <c r="D4519" s="64">
        <f>INDEX('10月'!$A$1:$E$301,ROW()-$B$32+2,5)</f>
        <v>0</v>
      </c>
      <c r="E4519" s="65">
        <f>DATE(設定・集計!$B$2,INT(A4519/100),A4519-INT(A4519/100)*100)</f>
        <v>43799</v>
      </c>
      <c r="F4519" t="str">
        <f t="shared" si="140"/>
        <v/>
      </c>
      <c r="G4519" t="str">
        <f t="shared" si="139"/>
        <v/>
      </c>
    </row>
    <row r="4520" spans="1:7">
      <c r="A4520" s="57">
        <f>INDEX('10月'!$A$1:$E$301,ROW()-$B$32+2,1)</f>
        <v>0</v>
      </c>
      <c r="B4520" s="55" t="str">
        <f>INDEX('10月'!$A$1:$E$301,ROW()-$B$32+2,2)&amp;IF(INDEX('10月'!$A$1:$E$301,ROW()-$B$32+2,3)="","","／"&amp;INDEX('10月'!$A$1:$E$301,ROW()-$B$32+2,3))</f>
        <v/>
      </c>
      <c r="C4520" s="57">
        <f>INDEX('10月'!$A$1:$E$301,ROW()-$B$32+2,4)</f>
        <v>0</v>
      </c>
      <c r="D4520" s="64">
        <f>INDEX('10月'!$A$1:$E$301,ROW()-$B$32+2,5)</f>
        <v>0</v>
      </c>
      <c r="E4520" s="65">
        <f>DATE(設定・集計!$B$2,INT(A4520/100),A4520-INT(A4520/100)*100)</f>
        <v>43799</v>
      </c>
      <c r="F4520" t="str">
        <f t="shared" si="140"/>
        <v/>
      </c>
      <c r="G4520" t="str">
        <f t="shared" si="139"/>
        <v/>
      </c>
    </row>
    <row r="4521" spans="1:7">
      <c r="A4521" s="57">
        <f>INDEX('10月'!$A$1:$E$301,ROW()-$B$32+2,1)</f>
        <v>0</v>
      </c>
      <c r="B4521" s="55" t="str">
        <f>INDEX('10月'!$A$1:$E$301,ROW()-$B$32+2,2)&amp;IF(INDEX('10月'!$A$1:$E$301,ROW()-$B$32+2,3)="","","／"&amp;INDEX('10月'!$A$1:$E$301,ROW()-$B$32+2,3))</f>
        <v/>
      </c>
      <c r="C4521" s="57">
        <f>INDEX('10月'!$A$1:$E$301,ROW()-$B$32+2,4)</f>
        <v>0</v>
      </c>
      <c r="D4521" s="64">
        <f>INDEX('10月'!$A$1:$E$301,ROW()-$B$32+2,5)</f>
        <v>0</v>
      </c>
      <c r="E4521" s="65">
        <f>DATE(設定・集計!$B$2,INT(A4521/100),A4521-INT(A4521/100)*100)</f>
        <v>43799</v>
      </c>
      <c r="F4521" t="str">
        <f t="shared" si="140"/>
        <v/>
      </c>
      <c r="G4521" t="str">
        <f t="shared" si="139"/>
        <v/>
      </c>
    </row>
    <row r="4522" spans="1:7">
      <c r="A4522" s="57">
        <f>INDEX('10月'!$A$1:$E$301,ROW()-$B$32+2,1)</f>
        <v>0</v>
      </c>
      <c r="B4522" s="55" t="str">
        <f>INDEX('10月'!$A$1:$E$301,ROW()-$B$32+2,2)&amp;IF(INDEX('10月'!$A$1:$E$301,ROW()-$B$32+2,3)="","","／"&amp;INDEX('10月'!$A$1:$E$301,ROW()-$B$32+2,3))</f>
        <v/>
      </c>
      <c r="C4522" s="57">
        <f>INDEX('10月'!$A$1:$E$301,ROW()-$B$32+2,4)</f>
        <v>0</v>
      </c>
      <c r="D4522" s="64">
        <f>INDEX('10月'!$A$1:$E$301,ROW()-$B$32+2,5)</f>
        <v>0</v>
      </c>
      <c r="E4522" s="65">
        <f>DATE(設定・集計!$B$2,INT(A4522/100),A4522-INT(A4522/100)*100)</f>
        <v>43799</v>
      </c>
      <c r="F4522" t="str">
        <f t="shared" si="140"/>
        <v/>
      </c>
      <c r="G4522" t="str">
        <f t="shared" si="139"/>
        <v/>
      </c>
    </row>
    <row r="4523" spans="1:7">
      <c r="A4523" s="57">
        <f>INDEX('10月'!$A$1:$E$301,ROW()-$B$32+2,1)</f>
        <v>0</v>
      </c>
      <c r="B4523" s="55" t="str">
        <f>INDEX('10月'!$A$1:$E$301,ROW()-$B$32+2,2)&amp;IF(INDEX('10月'!$A$1:$E$301,ROW()-$B$32+2,3)="","","／"&amp;INDEX('10月'!$A$1:$E$301,ROW()-$B$32+2,3))</f>
        <v/>
      </c>
      <c r="C4523" s="57">
        <f>INDEX('10月'!$A$1:$E$301,ROW()-$B$32+2,4)</f>
        <v>0</v>
      </c>
      <c r="D4523" s="64">
        <f>INDEX('10月'!$A$1:$E$301,ROW()-$B$32+2,5)</f>
        <v>0</v>
      </c>
      <c r="E4523" s="65">
        <f>DATE(設定・集計!$B$2,INT(A4523/100),A4523-INT(A4523/100)*100)</f>
        <v>43799</v>
      </c>
      <c r="F4523" t="str">
        <f t="shared" si="140"/>
        <v/>
      </c>
      <c r="G4523" t="str">
        <f t="shared" si="139"/>
        <v/>
      </c>
    </row>
    <row r="4524" spans="1:7">
      <c r="A4524" s="57">
        <f>INDEX('10月'!$A$1:$E$301,ROW()-$B$32+2,1)</f>
        <v>0</v>
      </c>
      <c r="B4524" s="55" t="str">
        <f>INDEX('10月'!$A$1:$E$301,ROW()-$B$32+2,2)&amp;IF(INDEX('10月'!$A$1:$E$301,ROW()-$B$32+2,3)="","","／"&amp;INDEX('10月'!$A$1:$E$301,ROW()-$B$32+2,3))</f>
        <v/>
      </c>
      <c r="C4524" s="57">
        <f>INDEX('10月'!$A$1:$E$301,ROW()-$B$32+2,4)</f>
        <v>0</v>
      </c>
      <c r="D4524" s="64">
        <f>INDEX('10月'!$A$1:$E$301,ROW()-$B$32+2,5)</f>
        <v>0</v>
      </c>
      <c r="E4524" s="65">
        <f>DATE(設定・集計!$B$2,INT(A4524/100),A4524-INT(A4524/100)*100)</f>
        <v>43799</v>
      </c>
      <c r="F4524" t="str">
        <f t="shared" si="140"/>
        <v/>
      </c>
      <c r="G4524" t="str">
        <f t="shared" si="139"/>
        <v/>
      </c>
    </row>
    <row r="4525" spans="1:7">
      <c r="A4525" s="57">
        <f>INDEX('10月'!$A$1:$E$301,ROW()-$B$32+2,1)</f>
        <v>0</v>
      </c>
      <c r="B4525" s="55" t="str">
        <f>INDEX('10月'!$A$1:$E$301,ROW()-$B$32+2,2)&amp;IF(INDEX('10月'!$A$1:$E$301,ROW()-$B$32+2,3)="","","／"&amp;INDEX('10月'!$A$1:$E$301,ROW()-$B$32+2,3))</f>
        <v/>
      </c>
      <c r="C4525" s="57">
        <f>INDEX('10月'!$A$1:$E$301,ROW()-$B$32+2,4)</f>
        <v>0</v>
      </c>
      <c r="D4525" s="64">
        <f>INDEX('10月'!$A$1:$E$301,ROW()-$B$32+2,5)</f>
        <v>0</v>
      </c>
      <c r="E4525" s="65">
        <f>DATE(設定・集計!$B$2,INT(A4525/100),A4525-INT(A4525/100)*100)</f>
        <v>43799</v>
      </c>
      <c r="F4525" t="str">
        <f t="shared" si="140"/>
        <v/>
      </c>
      <c r="G4525" t="str">
        <f t="shared" si="139"/>
        <v/>
      </c>
    </row>
    <row r="4526" spans="1:7">
      <c r="A4526" s="57">
        <f>INDEX('10月'!$A$1:$E$301,ROW()-$B$32+2,1)</f>
        <v>0</v>
      </c>
      <c r="B4526" s="55" t="str">
        <f>INDEX('10月'!$A$1:$E$301,ROW()-$B$32+2,2)&amp;IF(INDEX('10月'!$A$1:$E$301,ROW()-$B$32+2,3)="","","／"&amp;INDEX('10月'!$A$1:$E$301,ROW()-$B$32+2,3))</f>
        <v/>
      </c>
      <c r="C4526" s="57">
        <f>INDEX('10月'!$A$1:$E$301,ROW()-$B$32+2,4)</f>
        <v>0</v>
      </c>
      <c r="D4526" s="64">
        <f>INDEX('10月'!$A$1:$E$301,ROW()-$B$32+2,5)</f>
        <v>0</v>
      </c>
      <c r="E4526" s="65">
        <f>DATE(設定・集計!$B$2,INT(A4526/100),A4526-INT(A4526/100)*100)</f>
        <v>43799</v>
      </c>
      <c r="F4526" t="str">
        <f t="shared" si="140"/>
        <v/>
      </c>
      <c r="G4526" t="str">
        <f t="shared" si="139"/>
        <v/>
      </c>
    </row>
    <row r="4527" spans="1:7">
      <c r="A4527" s="57">
        <f>INDEX('10月'!$A$1:$E$301,ROW()-$B$32+2,1)</f>
        <v>0</v>
      </c>
      <c r="B4527" s="55" t="str">
        <f>INDEX('10月'!$A$1:$E$301,ROW()-$B$32+2,2)&amp;IF(INDEX('10月'!$A$1:$E$301,ROW()-$B$32+2,3)="","","／"&amp;INDEX('10月'!$A$1:$E$301,ROW()-$B$32+2,3))</f>
        <v/>
      </c>
      <c r="C4527" s="57">
        <f>INDEX('10月'!$A$1:$E$301,ROW()-$B$32+2,4)</f>
        <v>0</v>
      </c>
      <c r="D4527" s="64">
        <f>INDEX('10月'!$A$1:$E$301,ROW()-$B$32+2,5)</f>
        <v>0</v>
      </c>
      <c r="E4527" s="65">
        <f>DATE(設定・集計!$B$2,INT(A4527/100),A4527-INT(A4527/100)*100)</f>
        <v>43799</v>
      </c>
      <c r="F4527" t="str">
        <f t="shared" si="140"/>
        <v/>
      </c>
      <c r="G4527" t="str">
        <f t="shared" ref="G4527:G4590" si="141">IF(F4527="","",RANK(F4527,$F$46:$F$6000,1))</f>
        <v/>
      </c>
    </row>
    <row r="4528" spans="1:7">
      <c r="A4528" s="57">
        <f>INDEX('10月'!$A$1:$E$301,ROW()-$B$32+2,1)</f>
        <v>0</v>
      </c>
      <c r="B4528" s="55" t="str">
        <f>INDEX('10月'!$A$1:$E$301,ROW()-$B$32+2,2)&amp;IF(INDEX('10月'!$A$1:$E$301,ROW()-$B$32+2,3)="","","／"&amp;INDEX('10月'!$A$1:$E$301,ROW()-$B$32+2,3))</f>
        <v/>
      </c>
      <c r="C4528" s="57">
        <f>INDEX('10月'!$A$1:$E$301,ROW()-$B$32+2,4)</f>
        <v>0</v>
      </c>
      <c r="D4528" s="64">
        <f>INDEX('10月'!$A$1:$E$301,ROW()-$B$32+2,5)</f>
        <v>0</v>
      </c>
      <c r="E4528" s="65">
        <f>DATE(設定・集計!$B$2,INT(A4528/100),A4528-INT(A4528/100)*100)</f>
        <v>43799</v>
      </c>
      <c r="F4528" t="str">
        <f t="shared" si="140"/>
        <v/>
      </c>
      <c r="G4528" t="str">
        <f t="shared" si="141"/>
        <v/>
      </c>
    </row>
    <row r="4529" spans="1:7">
      <c r="A4529" s="57">
        <f>INDEX('10月'!$A$1:$E$301,ROW()-$B$32+2,1)</f>
        <v>0</v>
      </c>
      <c r="B4529" s="55" t="str">
        <f>INDEX('10月'!$A$1:$E$301,ROW()-$B$32+2,2)&amp;IF(INDEX('10月'!$A$1:$E$301,ROW()-$B$32+2,3)="","","／"&amp;INDEX('10月'!$A$1:$E$301,ROW()-$B$32+2,3))</f>
        <v/>
      </c>
      <c r="C4529" s="57">
        <f>INDEX('10月'!$A$1:$E$301,ROW()-$B$32+2,4)</f>
        <v>0</v>
      </c>
      <c r="D4529" s="64">
        <f>INDEX('10月'!$A$1:$E$301,ROW()-$B$32+2,5)</f>
        <v>0</v>
      </c>
      <c r="E4529" s="65">
        <f>DATE(設定・集計!$B$2,INT(A4529/100),A4529-INT(A4529/100)*100)</f>
        <v>43799</v>
      </c>
      <c r="F4529" t="str">
        <f t="shared" si="140"/>
        <v/>
      </c>
      <c r="G4529" t="str">
        <f t="shared" si="141"/>
        <v/>
      </c>
    </row>
    <row r="4530" spans="1:7">
      <c r="A4530" s="57">
        <f>INDEX('10月'!$A$1:$E$301,ROW()-$B$32+2,1)</f>
        <v>0</v>
      </c>
      <c r="B4530" s="55" t="str">
        <f>INDEX('10月'!$A$1:$E$301,ROW()-$B$32+2,2)&amp;IF(INDEX('10月'!$A$1:$E$301,ROW()-$B$32+2,3)="","","／"&amp;INDEX('10月'!$A$1:$E$301,ROW()-$B$32+2,3))</f>
        <v/>
      </c>
      <c r="C4530" s="57">
        <f>INDEX('10月'!$A$1:$E$301,ROW()-$B$32+2,4)</f>
        <v>0</v>
      </c>
      <c r="D4530" s="64">
        <f>INDEX('10月'!$A$1:$E$301,ROW()-$B$32+2,5)</f>
        <v>0</v>
      </c>
      <c r="E4530" s="65">
        <f>DATE(設定・集計!$B$2,INT(A4530/100),A4530-INT(A4530/100)*100)</f>
        <v>43799</v>
      </c>
      <c r="F4530" t="str">
        <f t="shared" si="140"/>
        <v/>
      </c>
      <c r="G4530" t="str">
        <f t="shared" si="141"/>
        <v/>
      </c>
    </row>
    <row r="4531" spans="1:7">
      <c r="A4531" s="57">
        <f>INDEX('10月'!$A$1:$E$301,ROW()-$B$32+2,1)</f>
        <v>0</v>
      </c>
      <c r="B4531" s="55" t="str">
        <f>INDEX('10月'!$A$1:$E$301,ROW()-$B$32+2,2)&amp;IF(INDEX('10月'!$A$1:$E$301,ROW()-$B$32+2,3)="","","／"&amp;INDEX('10月'!$A$1:$E$301,ROW()-$B$32+2,3))</f>
        <v/>
      </c>
      <c r="C4531" s="57">
        <f>INDEX('10月'!$A$1:$E$301,ROW()-$B$32+2,4)</f>
        <v>0</v>
      </c>
      <c r="D4531" s="64">
        <f>INDEX('10月'!$A$1:$E$301,ROW()-$B$32+2,5)</f>
        <v>0</v>
      </c>
      <c r="E4531" s="65">
        <f>DATE(設定・集計!$B$2,INT(A4531/100),A4531-INT(A4531/100)*100)</f>
        <v>43799</v>
      </c>
      <c r="F4531" t="str">
        <f t="shared" si="140"/>
        <v/>
      </c>
      <c r="G4531" t="str">
        <f t="shared" si="141"/>
        <v/>
      </c>
    </row>
    <row r="4532" spans="1:7">
      <c r="A4532" s="57">
        <f>INDEX('10月'!$A$1:$E$301,ROW()-$B$32+2,1)</f>
        <v>0</v>
      </c>
      <c r="B4532" s="55" t="str">
        <f>INDEX('10月'!$A$1:$E$301,ROW()-$B$32+2,2)&amp;IF(INDEX('10月'!$A$1:$E$301,ROW()-$B$32+2,3)="","","／"&amp;INDEX('10月'!$A$1:$E$301,ROW()-$B$32+2,3))</f>
        <v/>
      </c>
      <c r="C4532" s="57">
        <f>INDEX('10月'!$A$1:$E$301,ROW()-$B$32+2,4)</f>
        <v>0</v>
      </c>
      <c r="D4532" s="64">
        <f>INDEX('10月'!$A$1:$E$301,ROW()-$B$32+2,5)</f>
        <v>0</v>
      </c>
      <c r="E4532" s="65">
        <f>DATE(設定・集計!$B$2,INT(A4532/100),A4532-INT(A4532/100)*100)</f>
        <v>43799</v>
      </c>
      <c r="F4532" t="str">
        <f t="shared" si="140"/>
        <v/>
      </c>
      <c r="G4532" t="str">
        <f t="shared" si="141"/>
        <v/>
      </c>
    </row>
    <row r="4533" spans="1:7">
      <c r="A4533" s="57">
        <f>INDEX('10月'!$A$1:$E$301,ROW()-$B$32+2,1)</f>
        <v>0</v>
      </c>
      <c r="B4533" s="55" t="str">
        <f>INDEX('10月'!$A$1:$E$301,ROW()-$B$32+2,2)&amp;IF(INDEX('10月'!$A$1:$E$301,ROW()-$B$32+2,3)="","","／"&amp;INDEX('10月'!$A$1:$E$301,ROW()-$B$32+2,3))</f>
        <v/>
      </c>
      <c r="C4533" s="57">
        <f>INDEX('10月'!$A$1:$E$301,ROW()-$B$32+2,4)</f>
        <v>0</v>
      </c>
      <c r="D4533" s="64">
        <f>INDEX('10月'!$A$1:$E$301,ROW()-$B$32+2,5)</f>
        <v>0</v>
      </c>
      <c r="E4533" s="65">
        <f>DATE(設定・集計!$B$2,INT(A4533/100),A4533-INT(A4533/100)*100)</f>
        <v>43799</v>
      </c>
      <c r="F4533" t="str">
        <f t="shared" si="140"/>
        <v/>
      </c>
      <c r="G4533" t="str">
        <f t="shared" si="141"/>
        <v/>
      </c>
    </row>
    <row r="4534" spans="1:7">
      <c r="A4534" s="57">
        <f>INDEX('10月'!$A$1:$E$301,ROW()-$B$32+2,1)</f>
        <v>0</v>
      </c>
      <c r="B4534" s="55" t="str">
        <f>INDEX('10月'!$A$1:$E$301,ROW()-$B$32+2,2)&amp;IF(INDEX('10月'!$A$1:$E$301,ROW()-$B$32+2,3)="","","／"&amp;INDEX('10月'!$A$1:$E$301,ROW()-$B$32+2,3))</f>
        <v/>
      </c>
      <c r="C4534" s="57">
        <f>INDEX('10月'!$A$1:$E$301,ROW()-$B$32+2,4)</f>
        <v>0</v>
      </c>
      <c r="D4534" s="64">
        <f>INDEX('10月'!$A$1:$E$301,ROW()-$B$32+2,5)</f>
        <v>0</v>
      </c>
      <c r="E4534" s="65">
        <f>DATE(設定・集計!$B$2,INT(A4534/100),A4534-INT(A4534/100)*100)</f>
        <v>43799</v>
      </c>
      <c r="F4534" t="str">
        <f t="shared" si="140"/>
        <v/>
      </c>
      <c r="G4534" t="str">
        <f t="shared" si="141"/>
        <v/>
      </c>
    </row>
    <row r="4535" spans="1:7">
      <c r="A4535" s="57">
        <f>INDEX('10月'!$A$1:$E$301,ROW()-$B$32+2,1)</f>
        <v>0</v>
      </c>
      <c r="B4535" s="55" t="str">
        <f>INDEX('10月'!$A$1:$E$301,ROW()-$B$32+2,2)&amp;IF(INDEX('10月'!$A$1:$E$301,ROW()-$B$32+2,3)="","","／"&amp;INDEX('10月'!$A$1:$E$301,ROW()-$B$32+2,3))</f>
        <v/>
      </c>
      <c r="C4535" s="57">
        <f>INDEX('10月'!$A$1:$E$301,ROW()-$B$32+2,4)</f>
        <v>0</v>
      </c>
      <c r="D4535" s="64">
        <f>INDEX('10月'!$A$1:$E$301,ROW()-$B$32+2,5)</f>
        <v>0</v>
      </c>
      <c r="E4535" s="65">
        <f>DATE(設定・集計!$B$2,INT(A4535/100),A4535-INT(A4535/100)*100)</f>
        <v>43799</v>
      </c>
      <c r="F4535" t="str">
        <f t="shared" si="140"/>
        <v/>
      </c>
      <c r="G4535" t="str">
        <f t="shared" si="141"/>
        <v/>
      </c>
    </row>
    <row r="4536" spans="1:7">
      <c r="A4536" s="57">
        <f>INDEX('10月'!$A$1:$E$301,ROW()-$B$32+2,1)</f>
        <v>0</v>
      </c>
      <c r="B4536" s="55" t="str">
        <f>INDEX('10月'!$A$1:$E$301,ROW()-$B$32+2,2)&amp;IF(INDEX('10月'!$A$1:$E$301,ROW()-$B$32+2,3)="","","／"&amp;INDEX('10月'!$A$1:$E$301,ROW()-$B$32+2,3))</f>
        <v/>
      </c>
      <c r="C4536" s="57">
        <f>INDEX('10月'!$A$1:$E$301,ROW()-$B$32+2,4)</f>
        <v>0</v>
      </c>
      <c r="D4536" s="64">
        <f>INDEX('10月'!$A$1:$E$301,ROW()-$B$32+2,5)</f>
        <v>0</v>
      </c>
      <c r="E4536" s="65">
        <f>DATE(設定・集計!$B$2,INT(A4536/100),A4536-INT(A4536/100)*100)</f>
        <v>43799</v>
      </c>
      <c r="F4536" t="str">
        <f t="shared" si="140"/>
        <v/>
      </c>
      <c r="G4536" t="str">
        <f t="shared" si="141"/>
        <v/>
      </c>
    </row>
    <row r="4537" spans="1:7">
      <c r="A4537" s="57">
        <f>INDEX('10月'!$A$1:$E$301,ROW()-$B$32+2,1)</f>
        <v>0</v>
      </c>
      <c r="B4537" s="55" t="str">
        <f>INDEX('10月'!$A$1:$E$301,ROW()-$B$32+2,2)&amp;IF(INDEX('10月'!$A$1:$E$301,ROW()-$B$32+2,3)="","","／"&amp;INDEX('10月'!$A$1:$E$301,ROW()-$B$32+2,3))</f>
        <v/>
      </c>
      <c r="C4537" s="57">
        <f>INDEX('10月'!$A$1:$E$301,ROW()-$B$32+2,4)</f>
        <v>0</v>
      </c>
      <c r="D4537" s="64">
        <f>INDEX('10月'!$A$1:$E$301,ROW()-$B$32+2,5)</f>
        <v>0</v>
      </c>
      <c r="E4537" s="65">
        <f>DATE(設定・集計!$B$2,INT(A4537/100),A4537-INT(A4537/100)*100)</f>
        <v>43799</v>
      </c>
      <c r="F4537" t="str">
        <f t="shared" si="140"/>
        <v/>
      </c>
      <c r="G4537" t="str">
        <f t="shared" si="141"/>
        <v/>
      </c>
    </row>
    <row r="4538" spans="1:7">
      <c r="A4538" s="57">
        <f>INDEX('10月'!$A$1:$E$301,ROW()-$B$32+2,1)</f>
        <v>0</v>
      </c>
      <c r="B4538" s="55" t="str">
        <f>INDEX('10月'!$A$1:$E$301,ROW()-$B$32+2,2)&amp;IF(INDEX('10月'!$A$1:$E$301,ROW()-$B$32+2,3)="","","／"&amp;INDEX('10月'!$A$1:$E$301,ROW()-$B$32+2,3))</f>
        <v/>
      </c>
      <c r="C4538" s="57">
        <f>INDEX('10月'!$A$1:$E$301,ROW()-$B$32+2,4)</f>
        <v>0</v>
      </c>
      <c r="D4538" s="64">
        <f>INDEX('10月'!$A$1:$E$301,ROW()-$B$32+2,5)</f>
        <v>0</v>
      </c>
      <c r="E4538" s="65">
        <f>DATE(設定・集計!$B$2,INT(A4538/100),A4538-INT(A4538/100)*100)</f>
        <v>43799</v>
      </c>
      <c r="F4538" t="str">
        <f t="shared" si="140"/>
        <v/>
      </c>
      <c r="G4538" t="str">
        <f t="shared" si="141"/>
        <v/>
      </c>
    </row>
    <row r="4539" spans="1:7">
      <c r="A4539" s="57">
        <f>INDEX('10月'!$A$1:$E$301,ROW()-$B$32+2,1)</f>
        <v>0</v>
      </c>
      <c r="B4539" s="55" t="str">
        <f>INDEX('10月'!$A$1:$E$301,ROW()-$B$32+2,2)&amp;IF(INDEX('10月'!$A$1:$E$301,ROW()-$B$32+2,3)="","","／"&amp;INDEX('10月'!$A$1:$E$301,ROW()-$B$32+2,3))</f>
        <v/>
      </c>
      <c r="C4539" s="57">
        <f>INDEX('10月'!$A$1:$E$301,ROW()-$B$32+2,4)</f>
        <v>0</v>
      </c>
      <c r="D4539" s="64">
        <f>INDEX('10月'!$A$1:$E$301,ROW()-$B$32+2,5)</f>
        <v>0</v>
      </c>
      <c r="E4539" s="65">
        <f>DATE(設定・集計!$B$2,INT(A4539/100),A4539-INT(A4539/100)*100)</f>
        <v>43799</v>
      </c>
      <c r="F4539" t="str">
        <f t="shared" ref="F4539:F4602" si="142">IF(A4539=0,"",A4539*10000+ROW())</f>
        <v/>
      </c>
      <c r="G4539" t="str">
        <f t="shared" si="141"/>
        <v/>
      </c>
    </row>
    <row r="4540" spans="1:7">
      <c r="A4540" s="57">
        <f>INDEX('10月'!$A$1:$E$301,ROW()-$B$32+2,1)</f>
        <v>0</v>
      </c>
      <c r="B4540" s="55" t="str">
        <f>INDEX('10月'!$A$1:$E$301,ROW()-$B$32+2,2)&amp;IF(INDEX('10月'!$A$1:$E$301,ROW()-$B$32+2,3)="","","／"&amp;INDEX('10月'!$A$1:$E$301,ROW()-$B$32+2,3))</f>
        <v/>
      </c>
      <c r="C4540" s="57">
        <f>INDEX('10月'!$A$1:$E$301,ROW()-$B$32+2,4)</f>
        <v>0</v>
      </c>
      <c r="D4540" s="64">
        <f>INDEX('10月'!$A$1:$E$301,ROW()-$B$32+2,5)</f>
        <v>0</v>
      </c>
      <c r="E4540" s="65">
        <f>DATE(設定・集計!$B$2,INT(A4540/100),A4540-INT(A4540/100)*100)</f>
        <v>43799</v>
      </c>
      <c r="F4540" t="str">
        <f t="shared" si="142"/>
        <v/>
      </c>
      <c r="G4540" t="str">
        <f t="shared" si="141"/>
        <v/>
      </c>
    </row>
    <row r="4541" spans="1:7">
      <c r="A4541" s="57">
        <f>INDEX('10月'!$A$1:$E$301,ROW()-$B$32+2,1)</f>
        <v>0</v>
      </c>
      <c r="B4541" s="55" t="str">
        <f>INDEX('10月'!$A$1:$E$301,ROW()-$B$32+2,2)&amp;IF(INDEX('10月'!$A$1:$E$301,ROW()-$B$32+2,3)="","","／"&amp;INDEX('10月'!$A$1:$E$301,ROW()-$B$32+2,3))</f>
        <v/>
      </c>
      <c r="C4541" s="57">
        <f>INDEX('10月'!$A$1:$E$301,ROW()-$B$32+2,4)</f>
        <v>0</v>
      </c>
      <c r="D4541" s="64">
        <f>INDEX('10月'!$A$1:$E$301,ROW()-$B$32+2,5)</f>
        <v>0</v>
      </c>
      <c r="E4541" s="65">
        <f>DATE(設定・集計!$B$2,INT(A4541/100),A4541-INT(A4541/100)*100)</f>
        <v>43799</v>
      </c>
      <c r="F4541" t="str">
        <f t="shared" si="142"/>
        <v/>
      </c>
      <c r="G4541" t="str">
        <f t="shared" si="141"/>
        <v/>
      </c>
    </row>
    <row r="4542" spans="1:7">
      <c r="A4542" s="57">
        <f>INDEX('10月'!$A$1:$E$301,ROW()-$B$32+2,1)</f>
        <v>0</v>
      </c>
      <c r="B4542" s="55" t="str">
        <f>INDEX('10月'!$A$1:$E$301,ROW()-$B$32+2,2)&amp;IF(INDEX('10月'!$A$1:$E$301,ROW()-$B$32+2,3)="","","／"&amp;INDEX('10月'!$A$1:$E$301,ROW()-$B$32+2,3))</f>
        <v/>
      </c>
      <c r="C4542" s="57">
        <f>INDEX('10月'!$A$1:$E$301,ROW()-$B$32+2,4)</f>
        <v>0</v>
      </c>
      <c r="D4542" s="64">
        <f>INDEX('10月'!$A$1:$E$301,ROW()-$B$32+2,5)</f>
        <v>0</v>
      </c>
      <c r="E4542" s="65">
        <f>DATE(設定・集計!$B$2,INT(A4542/100),A4542-INT(A4542/100)*100)</f>
        <v>43799</v>
      </c>
      <c r="F4542" t="str">
        <f t="shared" si="142"/>
        <v/>
      </c>
      <c r="G4542" t="str">
        <f t="shared" si="141"/>
        <v/>
      </c>
    </row>
    <row r="4543" spans="1:7">
      <c r="A4543" s="57">
        <f>INDEX('10月'!$A$1:$E$301,ROW()-$B$32+2,1)</f>
        <v>0</v>
      </c>
      <c r="B4543" s="55" t="str">
        <f>INDEX('10月'!$A$1:$E$301,ROW()-$B$32+2,2)&amp;IF(INDEX('10月'!$A$1:$E$301,ROW()-$B$32+2,3)="","","／"&amp;INDEX('10月'!$A$1:$E$301,ROW()-$B$32+2,3))</f>
        <v/>
      </c>
      <c r="C4543" s="57">
        <f>INDEX('10月'!$A$1:$E$301,ROW()-$B$32+2,4)</f>
        <v>0</v>
      </c>
      <c r="D4543" s="64">
        <f>INDEX('10月'!$A$1:$E$301,ROW()-$B$32+2,5)</f>
        <v>0</v>
      </c>
      <c r="E4543" s="65">
        <f>DATE(設定・集計!$B$2,INT(A4543/100),A4543-INT(A4543/100)*100)</f>
        <v>43799</v>
      </c>
      <c r="F4543" t="str">
        <f t="shared" si="142"/>
        <v/>
      </c>
      <c r="G4543" t="str">
        <f t="shared" si="141"/>
        <v/>
      </c>
    </row>
    <row r="4544" spans="1:7">
      <c r="A4544" s="57">
        <f>INDEX('10月'!$A$1:$E$301,ROW()-$B$32+2,1)</f>
        <v>0</v>
      </c>
      <c r="B4544" s="55" t="str">
        <f>INDEX('10月'!$A$1:$E$301,ROW()-$B$32+2,2)&amp;IF(INDEX('10月'!$A$1:$E$301,ROW()-$B$32+2,3)="","","／"&amp;INDEX('10月'!$A$1:$E$301,ROW()-$B$32+2,3))</f>
        <v/>
      </c>
      <c r="C4544" s="57">
        <f>INDEX('10月'!$A$1:$E$301,ROW()-$B$32+2,4)</f>
        <v>0</v>
      </c>
      <c r="D4544" s="64">
        <f>INDEX('10月'!$A$1:$E$301,ROW()-$B$32+2,5)</f>
        <v>0</v>
      </c>
      <c r="E4544" s="65">
        <f>DATE(設定・集計!$B$2,INT(A4544/100),A4544-INT(A4544/100)*100)</f>
        <v>43799</v>
      </c>
      <c r="F4544" t="str">
        <f t="shared" si="142"/>
        <v/>
      </c>
      <c r="G4544" t="str">
        <f t="shared" si="141"/>
        <v/>
      </c>
    </row>
    <row r="4545" spans="1:7">
      <c r="A4545" s="57">
        <f>INDEX('10月'!$A$1:$E$301,ROW()-$B$32+2,1)</f>
        <v>0</v>
      </c>
      <c r="B4545" s="55" t="str">
        <f>INDEX('10月'!$A$1:$E$301,ROW()-$B$32+2,2)&amp;IF(INDEX('10月'!$A$1:$E$301,ROW()-$B$32+2,3)="","","／"&amp;INDEX('10月'!$A$1:$E$301,ROW()-$B$32+2,3))</f>
        <v/>
      </c>
      <c r="C4545" s="57">
        <f>INDEX('10月'!$A$1:$E$301,ROW()-$B$32+2,4)</f>
        <v>0</v>
      </c>
      <c r="D4545" s="64">
        <f>INDEX('10月'!$A$1:$E$301,ROW()-$B$32+2,5)</f>
        <v>0</v>
      </c>
      <c r="E4545" s="65">
        <f>DATE(設定・集計!$B$2,INT(A4545/100),A4545-INT(A4545/100)*100)</f>
        <v>43799</v>
      </c>
      <c r="F4545" t="str">
        <f t="shared" si="142"/>
        <v/>
      </c>
      <c r="G4545" t="str">
        <f t="shared" si="141"/>
        <v/>
      </c>
    </row>
    <row r="4546" spans="1:7">
      <c r="A4546" s="57">
        <f>INDEX('10月'!$A$1:$E$301,ROW()-$B$32+2,1)</f>
        <v>0</v>
      </c>
      <c r="B4546" s="55" t="str">
        <f>INDEX('10月'!$A$1:$E$301,ROW()-$B$32+2,2)&amp;IF(INDEX('10月'!$A$1:$E$301,ROW()-$B$32+2,3)="","","／"&amp;INDEX('10月'!$A$1:$E$301,ROW()-$B$32+2,3))</f>
        <v/>
      </c>
      <c r="C4546" s="57">
        <f>INDEX('10月'!$A$1:$E$301,ROW()-$B$32+2,4)</f>
        <v>0</v>
      </c>
      <c r="D4546" s="64">
        <f>INDEX('10月'!$A$1:$E$301,ROW()-$B$32+2,5)</f>
        <v>0</v>
      </c>
      <c r="E4546" s="65">
        <f>DATE(設定・集計!$B$2,INT(A4546/100),A4546-INT(A4546/100)*100)</f>
        <v>43799</v>
      </c>
      <c r="F4546" t="str">
        <f t="shared" si="142"/>
        <v/>
      </c>
      <c r="G4546" t="str">
        <f t="shared" si="141"/>
        <v/>
      </c>
    </row>
    <row r="4547" spans="1:7">
      <c r="A4547" s="57">
        <f>INDEX('10月'!$A$1:$E$301,ROW()-$B$32+2,1)</f>
        <v>0</v>
      </c>
      <c r="B4547" s="55" t="str">
        <f>INDEX('10月'!$A$1:$E$301,ROW()-$B$32+2,2)&amp;IF(INDEX('10月'!$A$1:$E$301,ROW()-$B$32+2,3)="","","／"&amp;INDEX('10月'!$A$1:$E$301,ROW()-$B$32+2,3))</f>
        <v/>
      </c>
      <c r="C4547" s="57">
        <f>INDEX('10月'!$A$1:$E$301,ROW()-$B$32+2,4)</f>
        <v>0</v>
      </c>
      <c r="D4547" s="64">
        <f>INDEX('10月'!$A$1:$E$301,ROW()-$B$32+2,5)</f>
        <v>0</v>
      </c>
      <c r="E4547" s="65">
        <f>DATE(設定・集計!$B$2,INT(A4547/100),A4547-INT(A4547/100)*100)</f>
        <v>43799</v>
      </c>
      <c r="F4547" t="str">
        <f t="shared" si="142"/>
        <v/>
      </c>
      <c r="G4547" t="str">
        <f t="shared" si="141"/>
        <v/>
      </c>
    </row>
    <row r="4548" spans="1:7">
      <c r="A4548" s="57">
        <f>INDEX('10月'!$A$1:$E$301,ROW()-$B$32+2,1)</f>
        <v>0</v>
      </c>
      <c r="B4548" s="55" t="str">
        <f>INDEX('10月'!$A$1:$E$301,ROW()-$B$32+2,2)&amp;IF(INDEX('10月'!$A$1:$E$301,ROW()-$B$32+2,3)="","","／"&amp;INDEX('10月'!$A$1:$E$301,ROW()-$B$32+2,3))</f>
        <v/>
      </c>
      <c r="C4548" s="57">
        <f>INDEX('10月'!$A$1:$E$301,ROW()-$B$32+2,4)</f>
        <v>0</v>
      </c>
      <c r="D4548" s="64">
        <f>INDEX('10月'!$A$1:$E$301,ROW()-$B$32+2,5)</f>
        <v>0</v>
      </c>
      <c r="E4548" s="65">
        <f>DATE(設定・集計!$B$2,INT(A4548/100),A4548-INT(A4548/100)*100)</f>
        <v>43799</v>
      </c>
      <c r="F4548" t="str">
        <f t="shared" si="142"/>
        <v/>
      </c>
      <c r="G4548" t="str">
        <f t="shared" si="141"/>
        <v/>
      </c>
    </row>
    <row r="4549" spans="1:7">
      <c r="A4549" s="57">
        <f>INDEX('10月'!$A$1:$E$301,ROW()-$B$32+2,1)</f>
        <v>0</v>
      </c>
      <c r="B4549" s="55" t="str">
        <f>INDEX('10月'!$A$1:$E$301,ROW()-$B$32+2,2)&amp;IF(INDEX('10月'!$A$1:$E$301,ROW()-$B$32+2,3)="","","／"&amp;INDEX('10月'!$A$1:$E$301,ROW()-$B$32+2,3))</f>
        <v/>
      </c>
      <c r="C4549" s="57">
        <f>INDEX('10月'!$A$1:$E$301,ROW()-$B$32+2,4)</f>
        <v>0</v>
      </c>
      <c r="D4549" s="64">
        <f>INDEX('10月'!$A$1:$E$301,ROW()-$B$32+2,5)</f>
        <v>0</v>
      </c>
      <c r="E4549" s="65">
        <f>DATE(設定・集計!$B$2,INT(A4549/100),A4549-INT(A4549/100)*100)</f>
        <v>43799</v>
      </c>
      <c r="F4549" t="str">
        <f t="shared" si="142"/>
        <v/>
      </c>
      <c r="G4549" t="str">
        <f t="shared" si="141"/>
        <v/>
      </c>
    </row>
    <row r="4550" spans="1:7">
      <c r="A4550" s="57">
        <f>INDEX('10月'!$A$1:$E$301,ROW()-$B$32+2,1)</f>
        <v>0</v>
      </c>
      <c r="B4550" s="55" t="str">
        <f>INDEX('10月'!$A$1:$E$301,ROW()-$B$32+2,2)&amp;IF(INDEX('10月'!$A$1:$E$301,ROW()-$B$32+2,3)="","","／"&amp;INDEX('10月'!$A$1:$E$301,ROW()-$B$32+2,3))</f>
        <v/>
      </c>
      <c r="C4550" s="57">
        <f>INDEX('10月'!$A$1:$E$301,ROW()-$B$32+2,4)</f>
        <v>0</v>
      </c>
      <c r="D4550" s="64">
        <f>INDEX('10月'!$A$1:$E$301,ROW()-$B$32+2,5)</f>
        <v>0</v>
      </c>
      <c r="E4550" s="65">
        <f>DATE(設定・集計!$B$2,INT(A4550/100),A4550-INT(A4550/100)*100)</f>
        <v>43799</v>
      </c>
      <c r="F4550" t="str">
        <f t="shared" si="142"/>
        <v/>
      </c>
      <c r="G4550" t="str">
        <f t="shared" si="141"/>
        <v/>
      </c>
    </row>
    <row r="4551" spans="1:7">
      <c r="A4551" s="57">
        <f>INDEX('10月'!$A$1:$E$301,ROW()-$B$32+2,1)</f>
        <v>0</v>
      </c>
      <c r="B4551" s="55" t="str">
        <f>INDEX('10月'!$A$1:$E$301,ROW()-$B$32+2,2)&amp;IF(INDEX('10月'!$A$1:$E$301,ROW()-$B$32+2,3)="","","／"&amp;INDEX('10月'!$A$1:$E$301,ROW()-$B$32+2,3))</f>
        <v/>
      </c>
      <c r="C4551" s="57">
        <f>INDEX('10月'!$A$1:$E$301,ROW()-$B$32+2,4)</f>
        <v>0</v>
      </c>
      <c r="D4551" s="64">
        <f>INDEX('10月'!$A$1:$E$301,ROW()-$B$32+2,5)</f>
        <v>0</v>
      </c>
      <c r="E4551" s="65">
        <f>DATE(設定・集計!$B$2,INT(A4551/100),A4551-INT(A4551/100)*100)</f>
        <v>43799</v>
      </c>
      <c r="F4551" t="str">
        <f t="shared" si="142"/>
        <v/>
      </c>
      <c r="G4551" t="str">
        <f t="shared" si="141"/>
        <v/>
      </c>
    </row>
    <row r="4552" spans="1:7">
      <c r="A4552" s="57">
        <f>INDEX('10月'!$A$1:$E$301,ROW()-$B$32+2,1)</f>
        <v>0</v>
      </c>
      <c r="B4552" s="55" t="str">
        <f>INDEX('10月'!$A$1:$E$301,ROW()-$B$32+2,2)&amp;IF(INDEX('10月'!$A$1:$E$301,ROW()-$B$32+2,3)="","","／"&amp;INDEX('10月'!$A$1:$E$301,ROW()-$B$32+2,3))</f>
        <v/>
      </c>
      <c r="C4552" s="57">
        <f>INDEX('10月'!$A$1:$E$301,ROW()-$B$32+2,4)</f>
        <v>0</v>
      </c>
      <c r="D4552" s="64">
        <f>INDEX('10月'!$A$1:$E$301,ROW()-$B$32+2,5)</f>
        <v>0</v>
      </c>
      <c r="E4552" s="65">
        <f>DATE(設定・集計!$B$2,INT(A4552/100),A4552-INT(A4552/100)*100)</f>
        <v>43799</v>
      </c>
      <c r="F4552" t="str">
        <f t="shared" si="142"/>
        <v/>
      </c>
      <c r="G4552" t="str">
        <f t="shared" si="141"/>
        <v/>
      </c>
    </row>
    <row r="4553" spans="1:7">
      <c r="A4553" s="57">
        <f>INDEX('10月'!$A$1:$E$301,ROW()-$B$32+2,1)</f>
        <v>0</v>
      </c>
      <c r="B4553" s="55" t="str">
        <f>INDEX('10月'!$A$1:$E$301,ROW()-$B$32+2,2)&amp;IF(INDEX('10月'!$A$1:$E$301,ROW()-$B$32+2,3)="","","／"&amp;INDEX('10月'!$A$1:$E$301,ROW()-$B$32+2,3))</f>
        <v/>
      </c>
      <c r="C4553" s="57">
        <f>INDEX('10月'!$A$1:$E$301,ROW()-$B$32+2,4)</f>
        <v>0</v>
      </c>
      <c r="D4553" s="64">
        <f>INDEX('10月'!$A$1:$E$301,ROW()-$B$32+2,5)</f>
        <v>0</v>
      </c>
      <c r="E4553" s="65">
        <f>DATE(設定・集計!$B$2,INT(A4553/100),A4553-INT(A4553/100)*100)</f>
        <v>43799</v>
      </c>
      <c r="F4553" t="str">
        <f t="shared" si="142"/>
        <v/>
      </c>
      <c r="G4553" t="str">
        <f t="shared" si="141"/>
        <v/>
      </c>
    </row>
    <row r="4554" spans="1:7">
      <c r="A4554" s="57">
        <f>INDEX('10月'!$A$1:$E$301,ROW()-$B$32+2,1)</f>
        <v>0</v>
      </c>
      <c r="B4554" s="55" t="str">
        <f>INDEX('10月'!$A$1:$E$301,ROW()-$B$32+2,2)&amp;IF(INDEX('10月'!$A$1:$E$301,ROW()-$B$32+2,3)="","","／"&amp;INDEX('10月'!$A$1:$E$301,ROW()-$B$32+2,3))</f>
        <v/>
      </c>
      <c r="C4554" s="57">
        <f>INDEX('10月'!$A$1:$E$301,ROW()-$B$32+2,4)</f>
        <v>0</v>
      </c>
      <c r="D4554" s="64">
        <f>INDEX('10月'!$A$1:$E$301,ROW()-$B$32+2,5)</f>
        <v>0</v>
      </c>
      <c r="E4554" s="65">
        <f>DATE(設定・集計!$B$2,INT(A4554/100),A4554-INT(A4554/100)*100)</f>
        <v>43799</v>
      </c>
      <c r="F4554" t="str">
        <f t="shared" si="142"/>
        <v/>
      </c>
      <c r="G4554" t="str">
        <f t="shared" si="141"/>
        <v/>
      </c>
    </row>
    <row r="4555" spans="1:7">
      <c r="A4555" s="57">
        <f>INDEX('10月'!$A$1:$E$301,ROW()-$B$32+2,1)</f>
        <v>0</v>
      </c>
      <c r="B4555" s="55" t="str">
        <f>INDEX('10月'!$A$1:$E$301,ROW()-$B$32+2,2)&amp;IF(INDEX('10月'!$A$1:$E$301,ROW()-$B$32+2,3)="","","／"&amp;INDEX('10月'!$A$1:$E$301,ROW()-$B$32+2,3))</f>
        <v/>
      </c>
      <c r="C4555" s="57">
        <f>INDEX('10月'!$A$1:$E$301,ROW()-$B$32+2,4)</f>
        <v>0</v>
      </c>
      <c r="D4555" s="64">
        <f>INDEX('10月'!$A$1:$E$301,ROW()-$B$32+2,5)</f>
        <v>0</v>
      </c>
      <c r="E4555" s="65">
        <f>DATE(設定・集計!$B$2,INT(A4555/100),A4555-INT(A4555/100)*100)</f>
        <v>43799</v>
      </c>
      <c r="F4555" t="str">
        <f t="shared" si="142"/>
        <v/>
      </c>
      <c r="G4555" t="str">
        <f t="shared" si="141"/>
        <v/>
      </c>
    </row>
    <row r="4556" spans="1:7">
      <c r="A4556" s="57">
        <f>INDEX('10月'!$A$1:$E$301,ROW()-$B$32+2,1)</f>
        <v>0</v>
      </c>
      <c r="B4556" s="55" t="str">
        <f>INDEX('10月'!$A$1:$E$301,ROW()-$B$32+2,2)&amp;IF(INDEX('10月'!$A$1:$E$301,ROW()-$B$32+2,3)="","","／"&amp;INDEX('10月'!$A$1:$E$301,ROW()-$B$32+2,3))</f>
        <v/>
      </c>
      <c r="C4556" s="57">
        <f>INDEX('10月'!$A$1:$E$301,ROW()-$B$32+2,4)</f>
        <v>0</v>
      </c>
      <c r="D4556" s="64">
        <f>INDEX('10月'!$A$1:$E$301,ROW()-$B$32+2,5)</f>
        <v>0</v>
      </c>
      <c r="E4556" s="65">
        <f>DATE(設定・集計!$B$2,INT(A4556/100),A4556-INT(A4556/100)*100)</f>
        <v>43799</v>
      </c>
      <c r="F4556" t="str">
        <f t="shared" si="142"/>
        <v/>
      </c>
      <c r="G4556" t="str">
        <f t="shared" si="141"/>
        <v/>
      </c>
    </row>
    <row r="4557" spans="1:7">
      <c r="A4557" s="57">
        <f>INDEX('10月'!$A$1:$E$301,ROW()-$B$32+2,1)</f>
        <v>0</v>
      </c>
      <c r="B4557" s="55" t="str">
        <f>INDEX('10月'!$A$1:$E$301,ROW()-$B$32+2,2)&amp;IF(INDEX('10月'!$A$1:$E$301,ROW()-$B$32+2,3)="","","／"&amp;INDEX('10月'!$A$1:$E$301,ROW()-$B$32+2,3))</f>
        <v/>
      </c>
      <c r="C4557" s="57">
        <f>INDEX('10月'!$A$1:$E$301,ROW()-$B$32+2,4)</f>
        <v>0</v>
      </c>
      <c r="D4557" s="64">
        <f>INDEX('10月'!$A$1:$E$301,ROW()-$B$32+2,5)</f>
        <v>0</v>
      </c>
      <c r="E4557" s="65">
        <f>DATE(設定・集計!$B$2,INT(A4557/100),A4557-INT(A4557/100)*100)</f>
        <v>43799</v>
      </c>
      <c r="F4557" t="str">
        <f t="shared" si="142"/>
        <v/>
      </c>
      <c r="G4557" t="str">
        <f t="shared" si="141"/>
        <v/>
      </c>
    </row>
    <row r="4558" spans="1:7">
      <c r="A4558" s="57">
        <f>INDEX('10月'!$A$1:$E$301,ROW()-$B$32+2,1)</f>
        <v>0</v>
      </c>
      <c r="B4558" s="55" t="str">
        <f>INDEX('10月'!$A$1:$E$301,ROW()-$B$32+2,2)&amp;IF(INDEX('10月'!$A$1:$E$301,ROW()-$B$32+2,3)="","","／"&amp;INDEX('10月'!$A$1:$E$301,ROW()-$B$32+2,3))</f>
        <v/>
      </c>
      <c r="C4558" s="57">
        <f>INDEX('10月'!$A$1:$E$301,ROW()-$B$32+2,4)</f>
        <v>0</v>
      </c>
      <c r="D4558" s="64">
        <f>INDEX('10月'!$A$1:$E$301,ROW()-$B$32+2,5)</f>
        <v>0</v>
      </c>
      <c r="E4558" s="65">
        <f>DATE(設定・集計!$B$2,INT(A4558/100),A4558-INT(A4558/100)*100)</f>
        <v>43799</v>
      </c>
      <c r="F4558" t="str">
        <f t="shared" si="142"/>
        <v/>
      </c>
      <c r="G4558" t="str">
        <f t="shared" si="141"/>
        <v/>
      </c>
    </row>
    <row r="4559" spans="1:7">
      <c r="A4559" s="57">
        <f>INDEX('10月'!$A$1:$E$301,ROW()-$B$32+2,1)</f>
        <v>0</v>
      </c>
      <c r="B4559" s="55" t="str">
        <f>INDEX('10月'!$A$1:$E$301,ROW()-$B$32+2,2)&amp;IF(INDEX('10月'!$A$1:$E$301,ROW()-$B$32+2,3)="","","／"&amp;INDEX('10月'!$A$1:$E$301,ROW()-$B$32+2,3))</f>
        <v/>
      </c>
      <c r="C4559" s="57">
        <f>INDEX('10月'!$A$1:$E$301,ROW()-$B$32+2,4)</f>
        <v>0</v>
      </c>
      <c r="D4559" s="64">
        <f>INDEX('10月'!$A$1:$E$301,ROW()-$B$32+2,5)</f>
        <v>0</v>
      </c>
      <c r="E4559" s="65">
        <f>DATE(設定・集計!$B$2,INT(A4559/100),A4559-INT(A4559/100)*100)</f>
        <v>43799</v>
      </c>
      <c r="F4559" t="str">
        <f t="shared" si="142"/>
        <v/>
      </c>
      <c r="G4559" t="str">
        <f t="shared" si="141"/>
        <v/>
      </c>
    </row>
    <row r="4560" spans="1:7">
      <c r="A4560" s="57">
        <f>INDEX('10月'!$A$1:$E$301,ROW()-$B$32+2,1)</f>
        <v>0</v>
      </c>
      <c r="B4560" s="55" t="str">
        <f>INDEX('10月'!$A$1:$E$301,ROW()-$B$32+2,2)&amp;IF(INDEX('10月'!$A$1:$E$301,ROW()-$B$32+2,3)="","","／"&amp;INDEX('10月'!$A$1:$E$301,ROW()-$B$32+2,3))</f>
        <v/>
      </c>
      <c r="C4560" s="57">
        <f>INDEX('10月'!$A$1:$E$301,ROW()-$B$32+2,4)</f>
        <v>0</v>
      </c>
      <c r="D4560" s="64">
        <f>INDEX('10月'!$A$1:$E$301,ROW()-$B$32+2,5)</f>
        <v>0</v>
      </c>
      <c r="E4560" s="65">
        <f>DATE(設定・集計!$B$2,INT(A4560/100),A4560-INT(A4560/100)*100)</f>
        <v>43799</v>
      </c>
      <c r="F4560" t="str">
        <f t="shared" si="142"/>
        <v/>
      </c>
      <c r="G4560" t="str">
        <f t="shared" si="141"/>
        <v/>
      </c>
    </row>
    <row r="4561" spans="1:7">
      <c r="A4561" s="57">
        <f>INDEX('10月'!$A$1:$E$301,ROW()-$B$32+2,1)</f>
        <v>0</v>
      </c>
      <c r="B4561" s="55" t="str">
        <f>INDEX('10月'!$A$1:$E$301,ROW()-$B$32+2,2)&amp;IF(INDEX('10月'!$A$1:$E$301,ROW()-$B$32+2,3)="","","／"&amp;INDEX('10月'!$A$1:$E$301,ROW()-$B$32+2,3))</f>
        <v/>
      </c>
      <c r="C4561" s="57">
        <f>INDEX('10月'!$A$1:$E$301,ROW()-$B$32+2,4)</f>
        <v>0</v>
      </c>
      <c r="D4561" s="64">
        <f>INDEX('10月'!$A$1:$E$301,ROW()-$B$32+2,5)</f>
        <v>0</v>
      </c>
      <c r="E4561" s="65">
        <f>DATE(設定・集計!$B$2,INT(A4561/100),A4561-INT(A4561/100)*100)</f>
        <v>43799</v>
      </c>
      <c r="F4561" t="str">
        <f t="shared" si="142"/>
        <v/>
      </c>
      <c r="G4561" t="str">
        <f t="shared" si="141"/>
        <v/>
      </c>
    </row>
    <row r="4562" spans="1:7">
      <c r="A4562" s="57">
        <f>INDEX('10月'!$A$1:$E$301,ROW()-$B$32+2,1)</f>
        <v>0</v>
      </c>
      <c r="B4562" s="55" t="str">
        <f>INDEX('10月'!$A$1:$E$301,ROW()-$B$32+2,2)&amp;IF(INDEX('10月'!$A$1:$E$301,ROW()-$B$32+2,3)="","","／"&amp;INDEX('10月'!$A$1:$E$301,ROW()-$B$32+2,3))</f>
        <v/>
      </c>
      <c r="C4562" s="57">
        <f>INDEX('10月'!$A$1:$E$301,ROW()-$B$32+2,4)</f>
        <v>0</v>
      </c>
      <c r="D4562" s="64">
        <f>INDEX('10月'!$A$1:$E$301,ROW()-$B$32+2,5)</f>
        <v>0</v>
      </c>
      <c r="E4562" s="65">
        <f>DATE(設定・集計!$B$2,INT(A4562/100),A4562-INT(A4562/100)*100)</f>
        <v>43799</v>
      </c>
      <c r="F4562" t="str">
        <f t="shared" si="142"/>
        <v/>
      </c>
      <c r="G4562" t="str">
        <f t="shared" si="141"/>
        <v/>
      </c>
    </row>
    <row r="4563" spans="1:7">
      <c r="A4563" s="57">
        <f>INDEX('10月'!$A$1:$E$301,ROW()-$B$32+2,1)</f>
        <v>0</v>
      </c>
      <c r="B4563" s="55" t="str">
        <f>INDEX('10月'!$A$1:$E$301,ROW()-$B$32+2,2)&amp;IF(INDEX('10月'!$A$1:$E$301,ROW()-$B$32+2,3)="","","／"&amp;INDEX('10月'!$A$1:$E$301,ROW()-$B$32+2,3))</f>
        <v/>
      </c>
      <c r="C4563" s="57">
        <f>INDEX('10月'!$A$1:$E$301,ROW()-$B$32+2,4)</f>
        <v>0</v>
      </c>
      <c r="D4563" s="64">
        <f>INDEX('10月'!$A$1:$E$301,ROW()-$B$32+2,5)</f>
        <v>0</v>
      </c>
      <c r="E4563" s="65">
        <f>DATE(設定・集計!$B$2,INT(A4563/100),A4563-INT(A4563/100)*100)</f>
        <v>43799</v>
      </c>
      <c r="F4563" t="str">
        <f t="shared" si="142"/>
        <v/>
      </c>
      <c r="G4563" t="str">
        <f t="shared" si="141"/>
        <v/>
      </c>
    </row>
    <row r="4564" spans="1:7">
      <c r="A4564" s="57">
        <f>INDEX('10月'!$A$1:$E$301,ROW()-$B$32+2,1)</f>
        <v>0</v>
      </c>
      <c r="B4564" s="55" t="str">
        <f>INDEX('10月'!$A$1:$E$301,ROW()-$B$32+2,2)&amp;IF(INDEX('10月'!$A$1:$E$301,ROW()-$B$32+2,3)="","","／"&amp;INDEX('10月'!$A$1:$E$301,ROW()-$B$32+2,3))</f>
        <v/>
      </c>
      <c r="C4564" s="57">
        <f>INDEX('10月'!$A$1:$E$301,ROW()-$B$32+2,4)</f>
        <v>0</v>
      </c>
      <c r="D4564" s="64">
        <f>INDEX('10月'!$A$1:$E$301,ROW()-$B$32+2,5)</f>
        <v>0</v>
      </c>
      <c r="E4564" s="65">
        <f>DATE(設定・集計!$B$2,INT(A4564/100),A4564-INT(A4564/100)*100)</f>
        <v>43799</v>
      </c>
      <c r="F4564" t="str">
        <f t="shared" si="142"/>
        <v/>
      </c>
      <c r="G4564" t="str">
        <f t="shared" si="141"/>
        <v/>
      </c>
    </row>
    <row r="4565" spans="1:7">
      <c r="A4565" s="57">
        <f>INDEX('10月'!$A$1:$E$301,ROW()-$B$32+2,1)</f>
        <v>0</v>
      </c>
      <c r="B4565" s="55" t="str">
        <f>INDEX('10月'!$A$1:$E$301,ROW()-$B$32+2,2)&amp;IF(INDEX('10月'!$A$1:$E$301,ROW()-$B$32+2,3)="","","／"&amp;INDEX('10月'!$A$1:$E$301,ROW()-$B$32+2,3))</f>
        <v/>
      </c>
      <c r="C4565" s="57">
        <f>INDEX('10月'!$A$1:$E$301,ROW()-$B$32+2,4)</f>
        <v>0</v>
      </c>
      <c r="D4565" s="64">
        <f>INDEX('10月'!$A$1:$E$301,ROW()-$B$32+2,5)</f>
        <v>0</v>
      </c>
      <c r="E4565" s="65">
        <f>DATE(設定・集計!$B$2,INT(A4565/100),A4565-INT(A4565/100)*100)</f>
        <v>43799</v>
      </c>
      <c r="F4565" t="str">
        <f t="shared" si="142"/>
        <v/>
      </c>
      <c r="G4565" t="str">
        <f t="shared" si="141"/>
        <v/>
      </c>
    </row>
    <row r="4566" spans="1:7">
      <c r="A4566" s="57">
        <f>INDEX('10月'!$A$1:$E$301,ROW()-$B$32+2,1)</f>
        <v>0</v>
      </c>
      <c r="B4566" s="55" t="str">
        <f>INDEX('10月'!$A$1:$E$301,ROW()-$B$32+2,2)&amp;IF(INDEX('10月'!$A$1:$E$301,ROW()-$B$32+2,3)="","","／"&amp;INDEX('10月'!$A$1:$E$301,ROW()-$B$32+2,3))</f>
        <v/>
      </c>
      <c r="C4566" s="57">
        <f>INDEX('10月'!$A$1:$E$301,ROW()-$B$32+2,4)</f>
        <v>0</v>
      </c>
      <c r="D4566" s="64">
        <f>INDEX('10月'!$A$1:$E$301,ROW()-$B$32+2,5)</f>
        <v>0</v>
      </c>
      <c r="E4566" s="65">
        <f>DATE(設定・集計!$B$2,INT(A4566/100),A4566-INT(A4566/100)*100)</f>
        <v>43799</v>
      </c>
      <c r="F4566" t="str">
        <f t="shared" si="142"/>
        <v/>
      </c>
      <c r="G4566" t="str">
        <f t="shared" si="141"/>
        <v/>
      </c>
    </row>
    <row r="4567" spans="1:7">
      <c r="A4567" s="57">
        <f>INDEX('10月'!$A$1:$E$301,ROW()-$B$32+2,1)</f>
        <v>0</v>
      </c>
      <c r="B4567" s="55" t="str">
        <f>INDEX('10月'!$A$1:$E$301,ROW()-$B$32+2,2)&amp;IF(INDEX('10月'!$A$1:$E$301,ROW()-$B$32+2,3)="","","／"&amp;INDEX('10月'!$A$1:$E$301,ROW()-$B$32+2,3))</f>
        <v/>
      </c>
      <c r="C4567" s="57">
        <f>INDEX('10月'!$A$1:$E$301,ROW()-$B$32+2,4)</f>
        <v>0</v>
      </c>
      <c r="D4567" s="64">
        <f>INDEX('10月'!$A$1:$E$301,ROW()-$B$32+2,5)</f>
        <v>0</v>
      </c>
      <c r="E4567" s="65">
        <f>DATE(設定・集計!$B$2,INT(A4567/100),A4567-INT(A4567/100)*100)</f>
        <v>43799</v>
      </c>
      <c r="F4567" t="str">
        <f t="shared" si="142"/>
        <v/>
      </c>
      <c r="G4567" t="str">
        <f t="shared" si="141"/>
        <v/>
      </c>
    </row>
    <row r="4568" spans="1:7">
      <c r="A4568" s="57">
        <f>INDEX('10月'!$A$1:$E$301,ROW()-$B$32+2,1)</f>
        <v>0</v>
      </c>
      <c r="B4568" s="55" t="str">
        <f>INDEX('10月'!$A$1:$E$301,ROW()-$B$32+2,2)&amp;IF(INDEX('10月'!$A$1:$E$301,ROW()-$B$32+2,3)="","","／"&amp;INDEX('10月'!$A$1:$E$301,ROW()-$B$32+2,3))</f>
        <v/>
      </c>
      <c r="C4568" s="57">
        <f>INDEX('10月'!$A$1:$E$301,ROW()-$B$32+2,4)</f>
        <v>0</v>
      </c>
      <c r="D4568" s="64">
        <f>INDEX('10月'!$A$1:$E$301,ROW()-$B$32+2,5)</f>
        <v>0</v>
      </c>
      <c r="E4568" s="65">
        <f>DATE(設定・集計!$B$2,INT(A4568/100),A4568-INT(A4568/100)*100)</f>
        <v>43799</v>
      </c>
      <c r="F4568" t="str">
        <f t="shared" si="142"/>
        <v/>
      </c>
      <c r="G4568" t="str">
        <f t="shared" si="141"/>
        <v/>
      </c>
    </row>
    <row r="4569" spans="1:7">
      <c r="A4569" s="57">
        <f>INDEX('10月'!$A$1:$E$301,ROW()-$B$32+2,1)</f>
        <v>0</v>
      </c>
      <c r="B4569" s="55" t="str">
        <f>INDEX('10月'!$A$1:$E$301,ROW()-$B$32+2,2)&amp;IF(INDEX('10月'!$A$1:$E$301,ROW()-$B$32+2,3)="","","／"&amp;INDEX('10月'!$A$1:$E$301,ROW()-$B$32+2,3))</f>
        <v/>
      </c>
      <c r="C4569" s="57">
        <f>INDEX('10月'!$A$1:$E$301,ROW()-$B$32+2,4)</f>
        <v>0</v>
      </c>
      <c r="D4569" s="64">
        <f>INDEX('10月'!$A$1:$E$301,ROW()-$B$32+2,5)</f>
        <v>0</v>
      </c>
      <c r="E4569" s="65">
        <f>DATE(設定・集計!$B$2,INT(A4569/100),A4569-INT(A4569/100)*100)</f>
        <v>43799</v>
      </c>
      <c r="F4569" t="str">
        <f t="shared" si="142"/>
        <v/>
      </c>
      <c r="G4569" t="str">
        <f t="shared" si="141"/>
        <v/>
      </c>
    </row>
    <row r="4570" spans="1:7">
      <c r="A4570" s="57">
        <f>INDEX('10月'!$A$1:$E$301,ROW()-$B$32+2,1)</f>
        <v>0</v>
      </c>
      <c r="B4570" s="55" t="str">
        <f>INDEX('10月'!$A$1:$E$301,ROW()-$B$32+2,2)&amp;IF(INDEX('10月'!$A$1:$E$301,ROW()-$B$32+2,3)="","","／"&amp;INDEX('10月'!$A$1:$E$301,ROW()-$B$32+2,3))</f>
        <v/>
      </c>
      <c r="C4570" s="57">
        <f>INDEX('10月'!$A$1:$E$301,ROW()-$B$32+2,4)</f>
        <v>0</v>
      </c>
      <c r="D4570" s="64">
        <f>INDEX('10月'!$A$1:$E$301,ROW()-$B$32+2,5)</f>
        <v>0</v>
      </c>
      <c r="E4570" s="65">
        <f>DATE(設定・集計!$B$2,INT(A4570/100),A4570-INT(A4570/100)*100)</f>
        <v>43799</v>
      </c>
      <c r="F4570" t="str">
        <f t="shared" si="142"/>
        <v/>
      </c>
      <c r="G4570" t="str">
        <f t="shared" si="141"/>
        <v/>
      </c>
    </row>
    <row r="4571" spans="1:7">
      <c r="A4571" s="57">
        <f>INDEX('10月'!$A$1:$E$301,ROW()-$B$32+2,1)</f>
        <v>0</v>
      </c>
      <c r="B4571" s="55" t="str">
        <f>INDEX('10月'!$A$1:$E$301,ROW()-$B$32+2,2)&amp;IF(INDEX('10月'!$A$1:$E$301,ROW()-$B$32+2,3)="","","／"&amp;INDEX('10月'!$A$1:$E$301,ROW()-$B$32+2,3))</f>
        <v/>
      </c>
      <c r="C4571" s="57">
        <f>INDEX('10月'!$A$1:$E$301,ROW()-$B$32+2,4)</f>
        <v>0</v>
      </c>
      <c r="D4571" s="64">
        <f>INDEX('10月'!$A$1:$E$301,ROW()-$B$32+2,5)</f>
        <v>0</v>
      </c>
      <c r="E4571" s="65">
        <f>DATE(設定・集計!$B$2,INT(A4571/100),A4571-INT(A4571/100)*100)</f>
        <v>43799</v>
      </c>
      <c r="F4571" t="str">
        <f t="shared" si="142"/>
        <v/>
      </c>
      <c r="G4571" t="str">
        <f t="shared" si="141"/>
        <v/>
      </c>
    </row>
    <row r="4572" spans="1:7">
      <c r="A4572" s="57">
        <f>INDEX('10月'!$A$1:$E$301,ROW()-$B$32+2,1)</f>
        <v>0</v>
      </c>
      <c r="B4572" s="55" t="str">
        <f>INDEX('10月'!$A$1:$E$301,ROW()-$B$32+2,2)&amp;IF(INDEX('10月'!$A$1:$E$301,ROW()-$B$32+2,3)="","","／"&amp;INDEX('10月'!$A$1:$E$301,ROW()-$B$32+2,3))</f>
        <v/>
      </c>
      <c r="C4572" s="57">
        <f>INDEX('10月'!$A$1:$E$301,ROW()-$B$32+2,4)</f>
        <v>0</v>
      </c>
      <c r="D4572" s="64">
        <f>INDEX('10月'!$A$1:$E$301,ROW()-$B$32+2,5)</f>
        <v>0</v>
      </c>
      <c r="E4572" s="65">
        <f>DATE(設定・集計!$B$2,INT(A4572/100),A4572-INT(A4572/100)*100)</f>
        <v>43799</v>
      </c>
      <c r="F4572" t="str">
        <f t="shared" si="142"/>
        <v/>
      </c>
      <c r="G4572" t="str">
        <f t="shared" si="141"/>
        <v/>
      </c>
    </row>
    <row r="4573" spans="1:7">
      <c r="A4573" s="57">
        <f>INDEX('10月'!$A$1:$E$301,ROW()-$B$32+2,1)</f>
        <v>0</v>
      </c>
      <c r="B4573" s="55" t="str">
        <f>INDEX('10月'!$A$1:$E$301,ROW()-$B$32+2,2)&amp;IF(INDEX('10月'!$A$1:$E$301,ROW()-$B$32+2,3)="","","／"&amp;INDEX('10月'!$A$1:$E$301,ROW()-$B$32+2,3))</f>
        <v/>
      </c>
      <c r="C4573" s="57">
        <f>INDEX('10月'!$A$1:$E$301,ROW()-$B$32+2,4)</f>
        <v>0</v>
      </c>
      <c r="D4573" s="64">
        <f>INDEX('10月'!$A$1:$E$301,ROW()-$B$32+2,5)</f>
        <v>0</v>
      </c>
      <c r="E4573" s="65">
        <f>DATE(設定・集計!$B$2,INT(A4573/100),A4573-INT(A4573/100)*100)</f>
        <v>43799</v>
      </c>
      <c r="F4573" t="str">
        <f t="shared" si="142"/>
        <v/>
      </c>
      <c r="G4573" t="str">
        <f t="shared" si="141"/>
        <v/>
      </c>
    </row>
    <row r="4574" spans="1:7">
      <c r="A4574" s="57">
        <f>INDEX('10月'!$A$1:$E$301,ROW()-$B$32+2,1)</f>
        <v>0</v>
      </c>
      <c r="B4574" s="55" t="str">
        <f>INDEX('10月'!$A$1:$E$301,ROW()-$B$32+2,2)&amp;IF(INDEX('10月'!$A$1:$E$301,ROW()-$B$32+2,3)="","","／"&amp;INDEX('10月'!$A$1:$E$301,ROW()-$B$32+2,3))</f>
        <v/>
      </c>
      <c r="C4574" s="57">
        <f>INDEX('10月'!$A$1:$E$301,ROW()-$B$32+2,4)</f>
        <v>0</v>
      </c>
      <c r="D4574" s="64">
        <f>INDEX('10月'!$A$1:$E$301,ROW()-$B$32+2,5)</f>
        <v>0</v>
      </c>
      <c r="E4574" s="65">
        <f>DATE(設定・集計!$B$2,INT(A4574/100),A4574-INT(A4574/100)*100)</f>
        <v>43799</v>
      </c>
      <c r="F4574" t="str">
        <f t="shared" si="142"/>
        <v/>
      </c>
      <c r="G4574" t="str">
        <f t="shared" si="141"/>
        <v/>
      </c>
    </row>
    <row r="4575" spans="1:7">
      <c r="A4575" s="57">
        <f>INDEX('10月'!$A$1:$E$301,ROW()-$B$32+2,1)</f>
        <v>0</v>
      </c>
      <c r="B4575" s="55" t="str">
        <f>INDEX('10月'!$A$1:$E$301,ROW()-$B$32+2,2)&amp;IF(INDEX('10月'!$A$1:$E$301,ROW()-$B$32+2,3)="","","／"&amp;INDEX('10月'!$A$1:$E$301,ROW()-$B$32+2,3))</f>
        <v/>
      </c>
      <c r="C4575" s="57">
        <f>INDEX('10月'!$A$1:$E$301,ROW()-$B$32+2,4)</f>
        <v>0</v>
      </c>
      <c r="D4575" s="64">
        <f>INDEX('10月'!$A$1:$E$301,ROW()-$B$32+2,5)</f>
        <v>0</v>
      </c>
      <c r="E4575" s="65">
        <f>DATE(設定・集計!$B$2,INT(A4575/100),A4575-INT(A4575/100)*100)</f>
        <v>43799</v>
      </c>
      <c r="F4575" t="str">
        <f t="shared" si="142"/>
        <v/>
      </c>
      <c r="G4575" t="str">
        <f t="shared" si="141"/>
        <v/>
      </c>
    </row>
    <row r="4576" spans="1:7">
      <c r="A4576" s="57">
        <f>INDEX('10月'!$A$1:$E$301,ROW()-$B$32+2,1)</f>
        <v>0</v>
      </c>
      <c r="B4576" s="55" t="str">
        <f>INDEX('10月'!$A$1:$E$301,ROW()-$B$32+2,2)&amp;IF(INDEX('10月'!$A$1:$E$301,ROW()-$B$32+2,3)="","","／"&amp;INDEX('10月'!$A$1:$E$301,ROW()-$B$32+2,3))</f>
        <v/>
      </c>
      <c r="C4576" s="57">
        <f>INDEX('10月'!$A$1:$E$301,ROW()-$B$32+2,4)</f>
        <v>0</v>
      </c>
      <c r="D4576" s="64">
        <f>INDEX('10月'!$A$1:$E$301,ROW()-$B$32+2,5)</f>
        <v>0</v>
      </c>
      <c r="E4576" s="65">
        <f>DATE(設定・集計!$B$2,INT(A4576/100),A4576-INT(A4576/100)*100)</f>
        <v>43799</v>
      </c>
      <c r="F4576" t="str">
        <f t="shared" si="142"/>
        <v/>
      </c>
      <c r="G4576" t="str">
        <f t="shared" si="141"/>
        <v/>
      </c>
    </row>
    <row r="4577" spans="1:7">
      <c r="A4577" s="57">
        <f>INDEX('10月'!$A$1:$E$301,ROW()-$B$32+2,1)</f>
        <v>0</v>
      </c>
      <c r="B4577" s="55" t="str">
        <f>INDEX('10月'!$A$1:$E$301,ROW()-$B$32+2,2)&amp;IF(INDEX('10月'!$A$1:$E$301,ROW()-$B$32+2,3)="","","／"&amp;INDEX('10月'!$A$1:$E$301,ROW()-$B$32+2,3))</f>
        <v/>
      </c>
      <c r="C4577" s="57">
        <f>INDEX('10月'!$A$1:$E$301,ROW()-$B$32+2,4)</f>
        <v>0</v>
      </c>
      <c r="D4577" s="64">
        <f>INDEX('10月'!$A$1:$E$301,ROW()-$B$32+2,5)</f>
        <v>0</v>
      </c>
      <c r="E4577" s="65">
        <f>DATE(設定・集計!$B$2,INT(A4577/100),A4577-INT(A4577/100)*100)</f>
        <v>43799</v>
      </c>
      <c r="F4577" t="str">
        <f t="shared" si="142"/>
        <v/>
      </c>
      <c r="G4577" t="str">
        <f t="shared" si="141"/>
        <v/>
      </c>
    </row>
    <row r="4578" spans="1:7">
      <c r="A4578" s="57">
        <f>INDEX('10月'!$A$1:$E$301,ROW()-$B$32+2,1)</f>
        <v>0</v>
      </c>
      <c r="B4578" s="55" t="str">
        <f>INDEX('10月'!$A$1:$E$301,ROW()-$B$32+2,2)&amp;IF(INDEX('10月'!$A$1:$E$301,ROW()-$B$32+2,3)="","","／"&amp;INDEX('10月'!$A$1:$E$301,ROW()-$B$32+2,3))</f>
        <v/>
      </c>
      <c r="C4578" s="57">
        <f>INDEX('10月'!$A$1:$E$301,ROW()-$B$32+2,4)</f>
        <v>0</v>
      </c>
      <c r="D4578" s="64">
        <f>INDEX('10月'!$A$1:$E$301,ROW()-$B$32+2,5)</f>
        <v>0</v>
      </c>
      <c r="E4578" s="65">
        <f>DATE(設定・集計!$B$2,INT(A4578/100),A4578-INT(A4578/100)*100)</f>
        <v>43799</v>
      </c>
      <c r="F4578" t="str">
        <f t="shared" si="142"/>
        <v/>
      </c>
      <c r="G4578" t="str">
        <f t="shared" si="141"/>
        <v/>
      </c>
    </row>
    <row r="4579" spans="1:7">
      <c r="A4579" s="57">
        <f>INDEX('10月'!$A$1:$E$301,ROW()-$B$32+2,1)</f>
        <v>0</v>
      </c>
      <c r="B4579" s="55" t="str">
        <f>INDEX('10月'!$A$1:$E$301,ROW()-$B$32+2,2)&amp;IF(INDEX('10月'!$A$1:$E$301,ROW()-$B$32+2,3)="","","／"&amp;INDEX('10月'!$A$1:$E$301,ROW()-$B$32+2,3))</f>
        <v/>
      </c>
      <c r="C4579" s="57">
        <f>INDEX('10月'!$A$1:$E$301,ROW()-$B$32+2,4)</f>
        <v>0</v>
      </c>
      <c r="D4579" s="64">
        <f>INDEX('10月'!$A$1:$E$301,ROW()-$B$32+2,5)</f>
        <v>0</v>
      </c>
      <c r="E4579" s="65">
        <f>DATE(設定・集計!$B$2,INT(A4579/100),A4579-INT(A4579/100)*100)</f>
        <v>43799</v>
      </c>
      <c r="F4579" t="str">
        <f t="shared" si="142"/>
        <v/>
      </c>
      <c r="G4579" t="str">
        <f t="shared" si="141"/>
        <v/>
      </c>
    </row>
    <row r="4580" spans="1:7">
      <c r="A4580" s="57">
        <f>INDEX('10月'!$A$1:$E$301,ROW()-$B$32+2,1)</f>
        <v>0</v>
      </c>
      <c r="B4580" s="55" t="str">
        <f>INDEX('10月'!$A$1:$E$301,ROW()-$B$32+2,2)&amp;IF(INDEX('10月'!$A$1:$E$301,ROW()-$B$32+2,3)="","","／"&amp;INDEX('10月'!$A$1:$E$301,ROW()-$B$32+2,3))</f>
        <v/>
      </c>
      <c r="C4580" s="57">
        <f>INDEX('10月'!$A$1:$E$301,ROW()-$B$32+2,4)</f>
        <v>0</v>
      </c>
      <c r="D4580" s="64">
        <f>INDEX('10月'!$A$1:$E$301,ROW()-$B$32+2,5)</f>
        <v>0</v>
      </c>
      <c r="E4580" s="65">
        <f>DATE(設定・集計!$B$2,INT(A4580/100),A4580-INT(A4580/100)*100)</f>
        <v>43799</v>
      </c>
      <c r="F4580" t="str">
        <f t="shared" si="142"/>
        <v/>
      </c>
      <c r="G4580" t="str">
        <f t="shared" si="141"/>
        <v/>
      </c>
    </row>
    <row r="4581" spans="1:7">
      <c r="A4581" s="57">
        <f>INDEX('10月'!$A$1:$E$301,ROW()-$B$32+2,1)</f>
        <v>0</v>
      </c>
      <c r="B4581" s="55" t="str">
        <f>INDEX('10月'!$A$1:$E$301,ROW()-$B$32+2,2)&amp;IF(INDEX('10月'!$A$1:$E$301,ROW()-$B$32+2,3)="","","／"&amp;INDEX('10月'!$A$1:$E$301,ROW()-$B$32+2,3))</f>
        <v/>
      </c>
      <c r="C4581" s="57">
        <f>INDEX('10月'!$A$1:$E$301,ROW()-$B$32+2,4)</f>
        <v>0</v>
      </c>
      <c r="D4581" s="64">
        <f>INDEX('10月'!$A$1:$E$301,ROW()-$B$32+2,5)</f>
        <v>0</v>
      </c>
      <c r="E4581" s="65">
        <f>DATE(設定・集計!$B$2,INT(A4581/100),A4581-INT(A4581/100)*100)</f>
        <v>43799</v>
      </c>
      <c r="F4581" t="str">
        <f t="shared" si="142"/>
        <v/>
      </c>
      <c r="G4581" t="str">
        <f t="shared" si="141"/>
        <v/>
      </c>
    </row>
    <row r="4582" spans="1:7">
      <c r="A4582" s="57">
        <f>INDEX('10月'!$A$1:$E$301,ROW()-$B$32+2,1)</f>
        <v>0</v>
      </c>
      <c r="B4582" s="55" t="str">
        <f>INDEX('10月'!$A$1:$E$301,ROW()-$B$32+2,2)&amp;IF(INDEX('10月'!$A$1:$E$301,ROW()-$B$32+2,3)="","","／"&amp;INDEX('10月'!$A$1:$E$301,ROW()-$B$32+2,3))</f>
        <v/>
      </c>
      <c r="C4582" s="57">
        <f>INDEX('10月'!$A$1:$E$301,ROW()-$B$32+2,4)</f>
        <v>0</v>
      </c>
      <c r="D4582" s="64">
        <f>INDEX('10月'!$A$1:$E$301,ROW()-$B$32+2,5)</f>
        <v>0</v>
      </c>
      <c r="E4582" s="65">
        <f>DATE(設定・集計!$B$2,INT(A4582/100),A4582-INT(A4582/100)*100)</f>
        <v>43799</v>
      </c>
      <c r="F4582" t="str">
        <f t="shared" si="142"/>
        <v/>
      </c>
      <c r="G4582" t="str">
        <f t="shared" si="141"/>
        <v/>
      </c>
    </row>
    <row r="4583" spans="1:7">
      <c r="A4583" s="57">
        <f>INDEX('10月'!$A$1:$E$301,ROW()-$B$32+2,1)</f>
        <v>0</v>
      </c>
      <c r="B4583" s="55" t="str">
        <f>INDEX('10月'!$A$1:$E$301,ROW()-$B$32+2,2)&amp;IF(INDEX('10月'!$A$1:$E$301,ROW()-$B$32+2,3)="","","／"&amp;INDEX('10月'!$A$1:$E$301,ROW()-$B$32+2,3))</f>
        <v/>
      </c>
      <c r="C4583" s="57">
        <f>INDEX('10月'!$A$1:$E$301,ROW()-$B$32+2,4)</f>
        <v>0</v>
      </c>
      <c r="D4583" s="64">
        <f>INDEX('10月'!$A$1:$E$301,ROW()-$B$32+2,5)</f>
        <v>0</v>
      </c>
      <c r="E4583" s="65">
        <f>DATE(設定・集計!$B$2,INT(A4583/100),A4583-INT(A4583/100)*100)</f>
        <v>43799</v>
      </c>
      <c r="F4583" t="str">
        <f t="shared" si="142"/>
        <v/>
      </c>
      <c r="G4583" t="str">
        <f t="shared" si="141"/>
        <v/>
      </c>
    </row>
    <row r="4584" spans="1:7">
      <c r="A4584" s="57">
        <f>INDEX('10月'!$A$1:$E$301,ROW()-$B$32+2,1)</f>
        <v>0</v>
      </c>
      <c r="B4584" s="55" t="str">
        <f>INDEX('10月'!$A$1:$E$301,ROW()-$B$32+2,2)&amp;IF(INDEX('10月'!$A$1:$E$301,ROW()-$B$32+2,3)="","","／"&amp;INDEX('10月'!$A$1:$E$301,ROW()-$B$32+2,3))</f>
        <v/>
      </c>
      <c r="C4584" s="57">
        <f>INDEX('10月'!$A$1:$E$301,ROW()-$B$32+2,4)</f>
        <v>0</v>
      </c>
      <c r="D4584" s="64">
        <f>INDEX('10月'!$A$1:$E$301,ROW()-$B$32+2,5)</f>
        <v>0</v>
      </c>
      <c r="E4584" s="65">
        <f>DATE(設定・集計!$B$2,INT(A4584/100),A4584-INT(A4584/100)*100)</f>
        <v>43799</v>
      </c>
      <c r="F4584" t="str">
        <f t="shared" si="142"/>
        <v/>
      </c>
      <c r="G4584" t="str">
        <f t="shared" si="141"/>
        <v/>
      </c>
    </row>
    <row r="4585" spans="1:7">
      <c r="A4585" s="57">
        <f>INDEX('10月'!$A$1:$E$301,ROW()-$B$32+2,1)</f>
        <v>0</v>
      </c>
      <c r="B4585" s="55" t="str">
        <f>INDEX('10月'!$A$1:$E$301,ROW()-$B$32+2,2)&amp;IF(INDEX('10月'!$A$1:$E$301,ROW()-$B$32+2,3)="","","／"&amp;INDEX('10月'!$A$1:$E$301,ROW()-$B$32+2,3))</f>
        <v/>
      </c>
      <c r="C4585" s="57">
        <f>INDEX('10月'!$A$1:$E$301,ROW()-$B$32+2,4)</f>
        <v>0</v>
      </c>
      <c r="D4585" s="64">
        <f>INDEX('10月'!$A$1:$E$301,ROW()-$B$32+2,5)</f>
        <v>0</v>
      </c>
      <c r="E4585" s="65">
        <f>DATE(設定・集計!$B$2,INT(A4585/100),A4585-INT(A4585/100)*100)</f>
        <v>43799</v>
      </c>
      <c r="F4585" t="str">
        <f t="shared" si="142"/>
        <v/>
      </c>
      <c r="G4585" t="str">
        <f t="shared" si="141"/>
        <v/>
      </c>
    </row>
    <row r="4586" spans="1:7">
      <c r="A4586" s="57">
        <f>INDEX('10月'!$A$1:$E$301,ROW()-$B$32+2,1)</f>
        <v>0</v>
      </c>
      <c r="B4586" s="55" t="str">
        <f>INDEX('10月'!$A$1:$E$301,ROW()-$B$32+2,2)&amp;IF(INDEX('10月'!$A$1:$E$301,ROW()-$B$32+2,3)="","","／"&amp;INDEX('10月'!$A$1:$E$301,ROW()-$B$32+2,3))</f>
        <v/>
      </c>
      <c r="C4586" s="57">
        <f>INDEX('10月'!$A$1:$E$301,ROW()-$B$32+2,4)</f>
        <v>0</v>
      </c>
      <c r="D4586" s="64">
        <f>INDEX('10月'!$A$1:$E$301,ROW()-$B$32+2,5)</f>
        <v>0</v>
      </c>
      <c r="E4586" s="65">
        <f>DATE(設定・集計!$B$2,INT(A4586/100),A4586-INT(A4586/100)*100)</f>
        <v>43799</v>
      </c>
      <c r="F4586" t="str">
        <f t="shared" si="142"/>
        <v/>
      </c>
      <c r="G4586" t="str">
        <f t="shared" si="141"/>
        <v/>
      </c>
    </row>
    <row r="4587" spans="1:7">
      <c r="A4587" s="57">
        <f>INDEX('10月'!$A$1:$E$301,ROW()-$B$32+2,1)</f>
        <v>0</v>
      </c>
      <c r="B4587" s="55" t="str">
        <f>INDEX('10月'!$A$1:$E$301,ROW()-$B$32+2,2)&amp;IF(INDEX('10月'!$A$1:$E$301,ROW()-$B$32+2,3)="","","／"&amp;INDEX('10月'!$A$1:$E$301,ROW()-$B$32+2,3))</f>
        <v/>
      </c>
      <c r="C4587" s="57">
        <f>INDEX('10月'!$A$1:$E$301,ROW()-$B$32+2,4)</f>
        <v>0</v>
      </c>
      <c r="D4587" s="64">
        <f>INDEX('10月'!$A$1:$E$301,ROW()-$B$32+2,5)</f>
        <v>0</v>
      </c>
      <c r="E4587" s="65">
        <f>DATE(設定・集計!$B$2,INT(A4587/100),A4587-INT(A4587/100)*100)</f>
        <v>43799</v>
      </c>
      <c r="F4587" t="str">
        <f t="shared" si="142"/>
        <v/>
      </c>
      <c r="G4587" t="str">
        <f t="shared" si="141"/>
        <v/>
      </c>
    </row>
    <row r="4588" spans="1:7">
      <c r="A4588" s="57">
        <f>INDEX('10月'!$A$1:$E$301,ROW()-$B$32+2,1)</f>
        <v>0</v>
      </c>
      <c r="B4588" s="55" t="str">
        <f>INDEX('10月'!$A$1:$E$301,ROW()-$B$32+2,2)&amp;IF(INDEX('10月'!$A$1:$E$301,ROW()-$B$32+2,3)="","","／"&amp;INDEX('10月'!$A$1:$E$301,ROW()-$B$32+2,3))</f>
        <v/>
      </c>
      <c r="C4588" s="57">
        <f>INDEX('10月'!$A$1:$E$301,ROW()-$B$32+2,4)</f>
        <v>0</v>
      </c>
      <c r="D4588" s="64">
        <f>INDEX('10月'!$A$1:$E$301,ROW()-$B$32+2,5)</f>
        <v>0</v>
      </c>
      <c r="E4588" s="65">
        <f>DATE(設定・集計!$B$2,INT(A4588/100),A4588-INT(A4588/100)*100)</f>
        <v>43799</v>
      </c>
      <c r="F4588" t="str">
        <f t="shared" si="142"/>
        <v/>
      </c>
      <c r="G4588" t="str">
        <f t="shared" si="141"/>
        <v/>
      </c>
    </row>
    <row r="4589" spans="1:7">
      <c r="A4589" s="57">
        <f>INDEX('10月'!$A$1:$E$301,ROW()-$B$32+2,1)</f>
        <v>0</v>
      </c>
      <c r="B4589" s="55" t="str">
        <f>INDEX('10月'!$A$1:$E$301,ROW()-$B$32+2,2)&amp;IF(INDEX('10月'!$A$1:$E$301,ROW()-$B$32+2,3)="","","／"&amp;INDEX('10月'!$A$1:$E$301,ROW()-$B$32+2,3))</f>
        <v/>
      </c>
      <c r="C4589" s="57">
        <f>INDEX('10月'!$A$1:$E$301,ROW()-$B$32+2,4)</f>
        <v>0</v>
      </c>
      <c r="D4589" s="64">
        <f>INDEX('10月'!$A$1:$E$301,ROW()-$B$32+2,5)</f>
        <v>0</v>
      </c>
      <c r="E4589" s="65">
        <f>DATE(設定・集計!$B$2,INT(A4589/100),A4589-INT(A4589/100)*100)</f>
        <v>43799</v>
      </c>
      <c r="F4589" t="str">
        <f t="shared" si="142"/>
        <v/>
      </c>
      <c r="G4589" t="str">
        <f t="shared" si="141"/>
        <v/>
      </c>
    </row>
    <row r="4590" spans="1:7">
      <c r="A4590" s="57">
        <f>INDEX('10月'!$A$1:$E$301,ROW()-$B$32+2,1)</f>
        <v>0</v>
      </c>
      <c r="B4590" s="55" t="str">
        <f>INDEX('10月'!$A$1:$E$301,ROW()-$B$32+2,2)&amp;IF(INDEX('10月'!$A$1:$E$301,ROW()-$B$32+2,3)="","","／"&amp;INDEX('10月'!$A$1:$E$301,ROW()-$B$32+2,3))</f>
        <v/>
      </c>
      <c r="C4590" s="57">
        <f>INDEX('10月'!$A$1:$E$301,ROW()-$B$32+2,4)</f>
        <v>0</v>
      </c>
      <c r="D4590" s="64">
        <f>INDEX('10月'!$A$1:$E$301,ROW()-$B$32+2,5)</f>
        <v>0</v>
      </c>
      <c r="E4590" s="65">
        <f>DATE(設定・集計!$B$2,INT(A4590/100),A4590-INT(A4590/100)*100)</f>
        <v>43799</v>
      </c>
      <c r="F4590" t="str">
        <f t="shared" si="142"/>
        <v/>
      </c>
      <c r="G4590" t="str">
        <f t="shared" si="141"/>
        <v/>
      </c>
    </row>
    <row r="4591" spans="1:7">
      <c r="A4591" s="57">
        <f>INDEX('10月'!$A$1:$E$301,ROW()-$B$32+2,1)</f>
        <v>0</v>
      </c>
      <c r="B4591" s="55" t="str">
        <f>INDEX('10月'!$A$1:$E$301,ROW()-$B$32+2,2)&amp;IF(INDEX('10月'!$A$1:$E$301,ROW()-$B$32+2,3)="","","／"&amp;INDEX('10月'!$A$1:$E$301,ROW()-$B$32+2,3))</f>
        <v/>
      </c>
      <c r="C4591" s="57">
        <f>INDEX('10月'!$A$1:$E$301,ROW()-$B$32+2,4)</f>
        <v>0</v>
      </c>
      <c r="D4591" s="64">
        <f>INDEX('10月'!$A$1:$E$301,ROW()-$B$32+2,5)</f>
        <v>0</v>
      </c>
      <c r="E4591" s="65">
        <f>DATE(設定・集計!$B$2,INT(A4591/100),A4591-INT(A4591/100)*100)</f>
        <v>43799</v>
      </c>
      <c r="F4591" t="str">
        <f t="shared" si="142"/>
        <v/>
      </c>
      <c r="G4591" t="str">
        <f t="shared" ref="G4591:G4654" si="143">IF(F4591="","",RANK(F4591,$F$46:$F$6000,1))</f>
        <v/>
      </c>
    </row>
    <row r="4592" spans="1:7">
      <c r="A4592" s="57">
        <f>INDEX('10月'!$A$1:$E$301,ROW()-$B$32+2,1)</f>
        <v>0</v>
      </c>
      <c r="B4592" s="55" t="str">
        <f>INDEX('10月'!$A$1:$E$301,ROW()-$B$32+2,2)&amp;IF(INDEX('10月'!$A$1:$E$301,ROW()-$B$32+2,3)="","","／"&amp;INDEX('10月'!$A$1:$E$301,ROW()-$B$32+2,3))</f>
        <v/>
      </c>
      <c r="C4592" s="57">
        <f>INDEX('10月'!$A$1:$E$301,ROW()-$B$32+2,4)</f>
        <v>0</v>
      </c>
      <c r="D4592" s="64">
        <f>INDEX('10月'!$A$1:$E$301,ROW()-$B$32+2,5)</f>
        <v>0</v>
      </c>
      <c r="E4592" s="65">
        <f>DATE(設定・集計!$B$2,INT(A4592/100),A4592-INT(A4592/100)*100)</f>
        <v>43799</v>
      </c>
      <c r="F4592" t="str">
        <f t="shared" si="142"/>
        <v/>
      </c>
      <c r="G4592" t="str">
        <f t="shared" si="143"/>
        <v/>
      </c>
    </row>
    <row r="4593" spans="1:7">
      <c r="A4593" s="57">
        <f>INDEX('10月'!$A$1:$E$301,ROW()-$B$32+2,1)</f>
        <v>0</v>
      </c>
      <c r="B4593" s="55" t="str">
        <f>INDEX('10月'!$A$1:$E$301,ROW()-$B$32+2,2)&amp;IF(INDEX('10月'!$A$1:$E$301,ROW()-$B$32+2,3)="","","／"&amp;INDEX('10月'!$A$1:$E$301,ROW()-$B$32+2,3))</f>
        <v/>
      </c>
      <c r="C4593" s="57">
        <f>INDEX('10月'!$A$1:$E$301,ROW()-$B$32+2,4)</f>
        <v>0</v>
      </c>
      <c r="D4593" s="64">
        <f>INDEX('10月'!$A$1:$E$301,ROW()-$B$32+2,5)</f>
        <v>0</v>
      </c>
      <c r="E4593" s="65">
        <f>DATE(設定・集計!$B$2,INT(A4593/100),A4593-INT(A4593/100)*100)</f>
        <v>43799</v>
      </c>
      <c r="F4593" t="str">
        <f t="shared" si="142"/>
        <v/>
      </c>
      <c r="G4593" t="str">
        <f t="shared" si="143"/>
        <v/>
      </c>
    </row>
    <row r="4594" spans="1:7">
      <c r="A4594" s="57">
        <f>INDEX('10月'!$A$1:$E$301,ROW()-$B$32+2,1)</f>
        <v>0</v>
      </c>
      <c r="B4594" s="55" t="str">
        <f>INDEX('10月'!$A$1:$E$301,ROW()-$B$32+2,2)&amp;IF(INDEX('10月'!$A$1:$E$301,ROW()-$B$32+2,3)="","","／"&amp;INDEX('10月'!$A$1:$E$301,ROW()-$B$32+2,3))</f>
        <v/>
      </c>
      <c r="C4594" s="57">
        <f>INDEX('10月'!$A$1:$E$301,ROW()-$B$32+2,4)</f>
        <v>0</v>
      </c>
      <c r="D4594" s="64">
        <f>INDEX('10月'!$A$1:$E$301,ROW()-$B$32+2,5)</f>
        <v>0</v>
      </c>
      <c r="E4594" s="65">
        <f>DATE(設定・集計!$B$2,INT(A4594/100),A4594-INT(A4594/100)*100)</f>
        <v>43799</v>
      </c>
      <c r="F4594" t="str">
        <f t="shared" si="142"/>
        <v/>
      </c>
      <c r="G4594" t="str">
        <f t="shared" si="143"/>
        <v/>
      </c>
    </row>
    <row r="4595" spans="1:7">
      <c r="A4595" s="57">
        <f>INDEX('10月'!$A$1:$E$301,ROW()-$B$32+2,1)</f>
        <v>0</v>
      </c>
      <c r="B4595" s="55" t="str">
        <f>INDEX('10月'!$A$1:$E$301,ROW()-$B$32+2,2)&amp;IF(INDEX('10月'!$A$1:$E$301,ROW()-$B$32+2,3)="","","／"&amp;INDEX('10月'!$A$1:$E$301,ROW()-$B$32+2,3))</f>
        <v/>
      </c>
      <c r="C4595" s="57">
        <f>INDEX('10月'!$A$1:$E$301,ROW()-$B$32+2,4)</f>
        <v>0</v>
      </c>
      <c r="D4595" s="64">
        <f>INDEX('10月'!$A$1:$E$301,ROW()-$B$32+2,5)</f>
        <v>0</v>
      </c>
      <c r="E4595" s="65">
        <f>DATE(設定・集計!$B$2,INT(A4595/100),A4595-INT(A4595/100)*100)</f>
        <v>43799</v>
      </c>
      <c r="F4595" t="str">
        <f t="shared" si="142"/>
        <v/>
      </c>
      <c r="G4595" t="str">
        <f t="shared" si="143"/>
        <v/>
      </c>
    </row>
    <row r="4596" spans="1:7">
      <c r="A4596" s="57">
        <f>INDEX('10月'!$A$1:$E$301,ROW()-$B$32+2,1)</f>
        <v>0</v>
      </c>
      <c r="B4596" s="55" t="str">
        <f>INDEX('10月'!$A$1:$E$301,ROW()-$B$32+2,2)&amp;IF(INDEX('10月'!$A$1:$E$301,ROW()-$B$32+2,3)="","","／"&amp;INDEX('10月'!$A$1:$E$301,ROW()-$B$32+2,3))</f>
        <v/>
      </c>
      <c r="C4596" s="57">
        <f>INDEX('10月'!$A$1:$E$301,ROW()-$B$32+2,4)</f>
        <v>0</v>
      </c>
      <c r="D4596" s="64">
        <f>INDEX('10月'!$A$1:$E$301,ROW()-$B$32+2,5)</f>
        <v>0</v>
      </c>
      <c r="E4596" s="65">
        <f>DATE(設定・集計!$B$2,INT(A4596/100),A4596-INT(A4596/100)*100)</f>
        <v>43799</v>
      </c>
      <c r="F4596" t="str">
        <f t="shared" si="142"/>
        <v/>
      </c>
      <c r="G4596" t="str">
        <f t="shared" si="143"/>
        <v/>
      </c>
    </row>
    <row r="4597" spans="1:7">
      <c r="A4597" s="57">
        <f>INDEX('10月'!$A$1:$E$301,ROW()-$B$32+2,1)</f>
        <v>0</v>
      </c>
      <c r="B4597" s="55" t="str">
        <f>INDEX('10月'!$A$1:$E$301,ROW()-$B$32+2,2)&amp;IF(INDEX('10月'!$A$1:$E$301,ROW()-$B$32+2,3)="","","／"&amp;INDEX('10月'!$A$1:$E$301,ROW()-$B$32+2,3))</f>
        <v/>
      </c>
      <c r="C4597" s="57">
        <f>INDEX('10月'!$A$1:$E$301,ROW()-$B$32+2,4)</f>
        <v>0</v>
      </c>
      <c r="D4597" s="64">
        <f>INDEX('10月'!$A$1:$E$301,ROW()-$B$32+2,5)</f>
        <v>0</v>
      </c>
      <c r="E4597" s="65">
        <f>DATE(設定・集計!$B$2,INT(A4597/100),A4597-INT(A4597/100)*100)</f>
        <v>43799</v>
      </c>
      <c r="F4597" t="str">
        <f t="shared" si="142"/>
        <v/>
      </c>
      <c r="G4597" t="str">
        <f t="shared" si="143"/>
        <v/>
      </c>
    </row>
    <row r="4598" spans="1:7">
      <c r="A4598" s="57">
        <f>INDEX('10月'!$A$1:$E$301,ROW()-$B$32+2,1)</f>
        <v>0</v>
      </c>
      <c r="B4598" s="55" t="str">
        <f>INDEX('10月'!$A$1:$E$301,ROW()-$B$32+2,2)&amp;IF(INDEX('10月'!$A$1:$E$301,ROW()-$B$32+2,3)="","","／"&amp;INDEX('10月'!$A$1:$E$301,ROW()-$B$32+2,3))</f>
        <v/>
      </c>
      <c r="C4598" s="57">
        <f>INDEX('10月'!$A$1:$E$301,ROW()-$B$32+2,4)</f>
        <v>0</v>
      </c>
      <c r="D4598" s="64">
        <f>INDEX('10月'!$A$1:$E$301,ROW()-$B$32+2,5)</f>
        <v>0</v>
      </c>
      <c r="E4598" s="65">
        <f>DATE(設定・集計!$B$2,INT(A4598/100),A4598-INT(A4598/100)*100)</f>
        <v>43799</v>
      </c>
      <c r="F4598" t="str">
        <f t="shared" si="142"/>
        <v/>
      </c>
      <c r="G4598" t="str">
        <f t="shared" si="143"/>
        <v/>
      </c>
    </row>
    <row r="4599" spans="1:7">
      <c r="A4599" s="57">
        <f>INDEX('10月'!$A$1:$E$301,ROW()-$B$32+2,1)</f>
        <v>0</v>
      </c>
      <c r="B4599" s="55" t="str">
        <f>INDEX('10月'!$A$1:$E$301,ROW()-$B$32+2,2)&amp;IF(INDEX('10月'!$A$1:$E$301,ROW()-$B$32+2,3)="","","／"&amp;INDEX('10月'!$A$1:$E$301,ROW()-$B$32+2,3))</f>
        <v/>
      </c>
      <c r="C4599" s="57">
        <f>INDEX('10月'!$A$1:$E$301,ROW()-$B$32+2,4)</f>
        <v>0</v>
      </c>
      <c r="D4599" s="64">
        <f>INDEX('10月'!$A$1:$E$301,ROW()-$B$32+2,5)</f>
        <v>0</v>
      </c>
      <c r="E4599" s="65">
        <f>DATE(設定・集計!$B$2,INT(A4599/100),A4599-INT(A4599/100)*100)</f>
        <v>43799</v>
      </c>
      <c r="F4599" t="str">
        <f t="shared" si="142"/>
        <v/>
      </c>
      <c r="G4599" t="str">
        <f t="shared" si="143"/>
        <v/>
      </c>
    </row>
    <row r="4600" spans="1:7">
      <c r="A4600" s="57">
        <f>INDEX('10月'!$A$1:$E$301,ROW()-$B$32+2,1)</f>
        <v>0</v>
      </c>
      <c r="B4600" s="55" t="str">
        <f>INDEX('10月'!$A$1:$E$301,ROW()-$B$32+2,2)&amp;IF(INDEX('10月'!$A$1:$E$301,ROW()-$B$32+2,3)="","","／"&amp;INDEX('10月'!$A$1:$E$301,ROW()-$B$32+2,3))</f>
        <v/>
      </c>
      <c r="C4600" s="57">
        <f>INDEX('10月'!$A$1:$E$301,ROW()-$B$32+2,4)</f>
        <v>0</v>
      </c>
      <c r="D4600" s="64">
        <f>INDEX('10月'!$A$1:$E$301,ROW()-$B$32+2,5)</f>
        <v>0</v>
      </c>
      <c r="E4600" s="65">
        <f>DATE(設定・集計!$B$2,INT(A4600/100),A4600-INT(A4600/100)*100)</f>
        <v>43799</v>
      </c>
      <c r="F4600" t="str">
        <f t="shared" si="142"/>
        <v/>
      </c>
      <c r="G4600" t="str">
        <f t="shared" si="143"/>
        <v/>
      </c>
    </row>
    <row r="4601" spans="1:7">
      <c r="A4601" s="57">
        <f>INDEX('10月'!$A$1:$E$301,ROW()-$B$32+2,1)</f>
        <v>0</v>
      </c>
      <c r="B4601" s="55" t="str">
        <f>INDEX('10月'!$A$1:$E$301,ROW()-$B$32+2,2)&amp;IF(INDEX('10月'!$A$1:$E$301,ROW()-$B$32+2,3)="","","／"&amp;INDEX('10月'!$A$1:$E$301,ROW()-$B$32+2,3))</f>
        <v/>
      </c>
      <c r="C4601" s="57">
        <f>INDEX('10月'!$A$1:$E$301,ROW()-$B$32+2,4)</f>
        <v>0</v>
      </c>
      <c r="D4601" s="64">
        <f>INDEX('10月'!$A$1:$E$301,ROW()-$B$32+2,5)</f>
        <v>0</v>
      </c>
      <c r="E4601" s="65">
        <f>DATE(設定・集計!$B$2,INT(A4601/100),A4601-INT(A4601/100)*100)</f>
        <v>43799</v>
      </c>
      <c r="F4601" t="str">
        <f t="shared" si="142"/>
        <v/>
      </c>
      <c r="G4601" t="str">
        <f t="shared" si="143"/>
        <v/>
      </c>
    </row>
    <row r="4602" spans="1:7">
      <c r="A4602" s="57">
        <f>INDEX('10月'!$A$1:$E$301,ROW()-$B$32+2,1)</f>
        <v>0</v>
      </c>
      <c r="B4602" s="55" t="str">
        <f>INDEX('10月'!$A$1:$E$301,ROW()-$B$32+2,2)&amp;IF(INDEX('10月'!$A$1:$E$301,ROW()-$B$32+2,3)="","","／"&amp;INDEX('10月'!$A$1:$E$301,ROW()-$B$32+2,3))</f>
        <v/>
      </c>
      <c r="C4602" s="57">
        <f>INDEX('10月'!$A$1:$E$301,ROW()-$B$32+2,4)</f>
        <v>0</v>
      </c>
      <c r="D4602" s="64">
        <f>INDEX('10月'!$A$1:$E$301,ROW()-$B$32+2,5)</f>
        <v>0</v>
      </c>
      <c r="E4602" s="65">
        <f>DATE(設定・集計!$B$2,INT(A4602/100),A4602-INT(A4602/100)*100)</f>
        <v>43799</v>
      </c>
      <c r="F4602" t="str">
        <f t="shared" si="142"/>
        <v/>
      </c>
      <c r="G4602" t="str">
        <f t="shared" si="143"/>
        <v/>
      </c>
    </row>
    <row r="4603" spans="1:7">
      <c r="A4603" s="57">
        <f>INDEX('10月'!$A$1:$E$301,ROW()-$B$32+2,1)</f>
        <v>0</v>
      </c>
      <c r="B4603" s="55" t="str">
        <f>INDEX('10月'!$A$1:$E$301,ROW()-$B$32+2,2)&amp;IF(INDEX('10月'!$A$1:$E$301,ROW()-$B$32+2,3)="","","／"&amp;INDEX('10月'!$A$1:$E$301,ROW()-$B$32+2,3))</f>
        <v/>
      </c>
      <c r="C4603" s="57">
        <f>INDEX('10月'!$A$1:$E$301,ROW()-$B$32+2,4)</f>
        <v>0</v>
      </c>
      <c r="D4603" s="64">
        <f>INDEX('10月'!$A$1:$E$301,ROW()-$B$32+2,5)</f>
        <v>0</v>
      </c>
      <c r="E4603" s="65">
        <f>DATE(設定・集計!$B$2,INT(A4603/100),A4603-INT(A4603/100)*100)</f>
        <v>43799</v>
      </c>
      <c r="F4603" t="str">
        <f t="shared" ref="F4603:F4666" si="144">IF(A4603=0,"",A4603*10000+ROW())</f>
        <v/>
      </c>
      <c r="G4603" t="str">
        <f t="shared" si="143"/>
        <v/>
      </c>
    </row>
    <row r="4604" spans="1:7">
      <c r="A4604" s="57">
        <f>INDEX('10月'!$A$1:$E$301,ROW()-$B$32+2,1)</f>
        <v>0</v>
      </c>
      <c r="B4604" s="55" t="str">
        <f>INDEX('10月'!$A$1:$E$301,ROW()-$B$32+2,2)&amp;IF(INDEX('10月'!$A$1:$E$301,ROW()-$B$32+2,3)="","","／"&amp;INDEX('10月'!$A$1:$E$301,ROW()-$B$32+2,3))</f>
        <v/>
      </c>
      <c r="C4604" s="57">
        <f>INDEX('10月'!$A$1:$E$301,ROW()-$B$32+2,4)</f>
        <v>0</v>
      </c>
      <c r="D4604" s="64">
        <f>INDEX('10月'!$A$1:$E$301,ROW()-$B$32+2,5)</f>
        <v>0</v>
      </c>
      <c r="E4604" s="65">
        <f>DATE(設定・集計!$B$2,INT(A4604/100),A4604-INT(A4604/100)*100)</f>
        <v>43799</v>
      </c>
      <c r="F4604" t="str">
        <f t="shared" si="144"/>
        <v/>
      </c>
      <c r="G4604" t="str">
        <f t="shared" si="143"/>
        <v/>
      </c>
    </row>
    <row r="4605" spans="1:7">
      <c r="A4605" s="57">
        <f>INDEX('10月'!$A$1:$E$301,ROW()-$B$32+2,1)</f>
        <v>0</v>
      </c>
      <c r="B4605" s="55" t="str">
        <f>INDEX('10月'!$A$1:$E$301,ROW()-$B$32+2,2)&amp;IF(INDEX('10月'!$A$1:$E$301,ROW()-$B$32+2,3)="","","／"&amp;INDEX('10月'!$A$1:$E$301,ROW()-$B$32+2,3))</f>
        <v/>
      </c>
      <c r="C4605" s="57">
        <f>INDEX('10月'!$A$1:$E$301,ROW()-$B$32+2,4)</f>
        <v>0</v>
      </c>
      <c r="D4605" s="64">
        <f>INDEX('10月'!$A$1:$E$301,ROW()-$B$32+2,5)</f>
        <v>0</v>
      </c>
      <c r="E4605" s="65">
        <f>DATE(設定・集計!$B$2,INT(A4605/100),A4605-INT(A4605/100)*100)</f>
        <v>43799</v>
      </c>
      <c r="F4605" t="str">
        <f t="shared" si="144"/>
        <v/>
      </c>
      <c r="G4605" t="str">
        <f t="shared" si="143"/>
        <v/>
      </c>
    </row>
    <row r="4606" spans="1:7">
      <c r="A4606" s="57">
        <f>INDEX('10月'!$A$1:$E$301,ROW()-$B$32+2,1)</f>
        <v>0</v>
      </c>
      <c r="B4606" s="55" t="str">
        <f>INDEX('10月'!$A$1:$E$301,ROW()-$B$32+2,2)&amp;IF(INDEX('10月'!$A$1:$E$301,ROW()-$B$32+2,3)="","","／"&amp;INDEX('10月'!$A$1:$E$301,ROW()-$B$32+2,3))</f>
        <v/>
      </c>
      <c r="C4606" s="57">
        <f>INDEX('10月'!$A$1:$E$301,ROW()-$B$32+2,4)</f>
        <v>0</v>
      </c>
      <c r="D4606" s="64">
        <f>INDEX('10月'!$A$1:$E$301,ROW()-$B$32+2,5)</f>
        <v>0</v>
      </c>
      <c r="E4606" s="65">
        <f>DATE(設定・集計!$B$2,INT(A4606/100),A4606-INT(A4606/100)*100)</f>
        <v>43799</v>
      </c>
      <c r="F4606" t="str">
        <f t="shared" si="144"/>
        <v/>
      </c>
      <c r="G4606" t="str">
        <f t="shared" si="143"/>
        <v/>
      </c>
    </row>
    <row r="4607" spans="1:7">
      <c r="A4607" s="57">
        <f>INDEX('10月'!$A$1:$E$301,ROW()-$B$32+2,1)</f>
        <v>0</v>
      </c>
      <c r="B4607" s="55" t="str">
        <f>INDEX('10月'!$A$1:$E$301,ROW()-$B$32+2,2)&amp;IF(INDEX('10月'!$A$1:$E$301,ROW()-$B$32+2,3)="","","／"&amp;INDEX('10月'!$A$1:$E$301,ROW()-$B$32+2,3))</f>
        <v/>
      </c>
      <c r="C4607" s="57">
        <f>INDEX('10月'!$A$1:$E$301,ROW()-$B$32+2,4)</f>
        <v>0</v>
      </c>
      <c r="D4607" s="64">
        <f>INDEX('10月'!$A$1:$E$301,ROW()-$B$32+2,5)</f>
        <v>0</v>
      </c>
      <c r="E4607" s="65">
        <f>DATE(設定・集計!$B$2,INT(A4607/100),A4607-INT(A4607/100)*100)</f>
        <v>43799</v>
      </c>
      <c r="F4607" t="str">
        <f t="shared" si="144"/>
        <v/>
      </c>
      <c r="G4607" t="str">
        <f t="shared" si="143"/>
        <v/>
      </c>
    </row>
    <row r="4608" spans="1:7">
      <c r="A4608" s="57">
        <f>INDEX('10月'!$A$1:$E$301,ROW()-$B$32+2,1)</f>
        <v>0</v>
      </c>
      <c r="B4608" s="55" t="str">
        <f>INDEX('10月'!$A$1:$E$301,ROW()-$B$32+2,2)&amp;IF(INDEX('10月'!$A$1:$E$301,ROW()-$B$32+2,3)="","","／"&amp;INDEX('10月'!$A$1:$E$301,ROW()-$B$32+2,3))</f>
        <v/>
      </c>
      <c r="C4608" s="57">
        <f>INDEX('10月'!$A$1:$E$301,ROW()-$B$32+2,4)</f>
        <v>0</v>
      </c>
      <c r="D4608" s="64">
        <f>INDEX('10月'!$A$1:$E$301,ROW()-$B$32+2,5)</f>
        <v>0</v>
      </c>
      <c r="E4608" s="65">
        <f>DATE(設定・集計!$B$2,INT(A4608/100),A4608-INT(A4608/100)*100)</f>
        <v>43799</v>
      </c>
      <c r="F4608" t="str">
        <f t="shared" si="144"/>
        <v/>
      </c>
      <c r="G4608" t="str">
        <f t="shared" si="143"/>
        <v/>
      </c>
    </row>
    <row r="4609" spans="1:7">
      <c r="A4609" s="57">
        <f>INDEX('10月'!$A$1:$E$301,ROW()-$B$32+2,1)</f>
        <v>0</v>
      </c>
      <c r="B4609" s="55" t="str">
        <f>INDEX('10月'!$A$1:$E$301,ROW()-$B$32+2,2)&amp;IF(INDEX('10月'!$A$1:$E$301,ROW()-$B$32+2,3)="","","／"&amp;INDEX('10月'!$A$1:$E$301,ROW()-$B$32+2,3))</f>
        <v/>
      </c>
      <c r="C4609" s="57">
        <f>INDEX('10月'!$A$1:$E$301,ROW()-$B$32+2,4)</f>
        <v>0</v>
      </c>
      <c r="D4609" s="64">
        <f>INDEX('10月'!$A$1:$E$301,ROW()-$B$32+2,5)</f>
        <v>0</v>
      </c>
      <c r="E4609" s="65">
        <f>DATE(設定・集計!$B$2,INT(A4609/100),A4609-INT(A4609/100)*100)</f>
        <v>43799</v>
      </c>
      <c r="F4609" t="str">
        <f t="shared" si="144"/>
        <v/>
      </c>
      <c r="G4609" t="str">
        <f t="shared" si="143"/>
        <v/>
      </c>
    </row>
    <row r="4610" spans="1:7">
      <c r="A4610" s="57">
        <f>INDEX('10月'!$A$1:$E$301,ROW()-$B$32+2,1)</f>
        <v>0</v>
      </c>
      <c r="B4610" s="55" t="str">
        <f>INDEX('10月'!$A$1:$E$301,ROW()-$B$32+2,2)&amp;IF(INDEX('10月'!$A$1:$E$301,ROW()-$B$32+2,3)="","","／"&amp;INDEX('10月'!$A$1:$E$301,ROW()-$B$32+2,3))</f>
        <v/>
      </c>
      <c r="C4610" s="57">
        <f>INDEX('10月'!$A$1:$E$301,ROW()-$B$32+2,4)</f>
        <v>0</v>
      </c>
      <c r="D4610" s="64">
        <f>INDEX('10月'!$A$1:$E$301,ROW()-$B$32+2,5)</f>
        <v>0</v>
      </c>
      <c r="E4610" s="65">
        <f>DATE(設定・集計!$B$2,INT(A4610/100),A4610-INT(A4610/100)*100)</f>
        <v>43799</v>
      </c>
      <c r="F4610" t="str">
        <f t="shared" si="144"/>
        <v/>
      </c>
      <c r="G4610" t="str">
        <f t="shared" si="143"/>
        <v/>
      </c>
    </row>
    <row r="4611" spans="1:7">
      <c r="A4611" s="57">
        <f>INDEX('10月'!$A$1:$E$301,ROW()-$B$32+2,1)</f>
        <v>0</v>
      </c>
      <c r="B4611" s="55" t="str">
        <f>INDEX('10月'!$A$1:$E$301,ROW()-$B$32+2,2)&amp;IF(INDEX('10月'!$A$1:$E$301,ROW()-$B$32+2,3)="","","／"&amp;INDEX('10月'!$A$1:$E$301,ROW()-$B$32+2,3))</f>
        <v/>
      </c>
      <c r="C4611" s="57">
        <f>INDEX('10月'!$A$1:$E$301,ROW()-$B$32+2,4)</f>
        <v>0</v>
      </c>
      <c r="D4611" s="64">
        <f>INDEX('10月'!$A$1:$E$301,ROW()-$B$32+2,5)</f>
        <v>0</v>
      </c>
      <c r="E4611" s="65">
        <f>DATE(設定・集計!$B$2,INT(A4611/100),A4611-INT(A4611/100)*100)</f>
        <v>43799</v>
      </c>
      <c r="F4611" t="str">
        <f t="shared" si="144"/>
        <v/>
      </c>
      <c r="G4611" t="str">
        <f t="shared" si="143"/>
        <v/>
      </c>
    </row>
    <row r="4612" spans="1:7">
      <c r="A4612" s="57">
        <f>INDEX('10月'!$A$1:$E$301,ROW()-$B$32+2,1)</f>
        <v>0</v>
      </c>
      <c r="B4612" s="55" t="str">
        <f>INDEX('10月'!$A$1:$E$301,ROW()-$B$32+2,2)&amp;IF(INDEX('10月'!$A$1:$E$301,ROW()-$B$32+2,3)="","","／"&amp;INDEX('10月'!$A$1:$E$301,ROW()-$B$32+2,3))</f>
        <v/>
      </c>
      <c r="C4612" s="57">
        <f>INDEX('10月'!$A$1:$E$301,ROW()-$B$32+2,4)</f>
        <v>0</v>
      </c>
      <c r="D4612" s="64">
        <f>INDEX('10月'!$A$1:$E$301,ROW()-$B$32+2,5)</f>
        <v>0</v>
      </c>
      <c r="E4612" s="65">
        <f>DATE(設定・集計!$B$2,INT(A4612/100),A4612-INT(A4612/100)*100)</f>
        <v>43799</v>
      </c>
      <c r="F4612" t="str">
        <f t="shared" si="144"/>
        <v/>
      </c>
      <c r="G4612" t="str">
        <f t="shared" si="143"/>
        <v/>
      </c>
    </row>
    <row r="4613" spans="1:7">
      <c r="A4613" s="57">
        <f>INDEX('10月'!$A$1:$E$301,ROW()-$B$32+2,1)</f>
        <v>0</v>
      </c>
      <c r="B4613" s="55" t="str">
        <f>INDEX('10月'!$A$1:$E$301,ROW()-$B$32+2,2)&amp;IF(INDEX('10月'!$A$1:$E$301,ROW()-$B$32+2,3)="","","／"&amp;INDEX('10月'!$A$1:$E$301,ROW()-$B$32+2,3))</f>
        <v/>
      </c>
      <c r="C4613" s="57">
        <f>INDEX('10月'!$A$1:$E$301,ROW()-$B$32+2,4)</f>
        <v>0</v>
      </c>
      <c r="D4613" s="64">
        <f>INDEX('10月'!$A$1:$E$301,ROW()-$B$32+2,5)</f>
        <v>0</v>
      </c>
      <c r="E4613" s="65">
        <f>DATE(設定・集計!$B$2,INT(A4613/100),A4613-INT(A4613/100)*100)</f>
        <v>43799</v>
      </c>
      <c r="F4613" t="str">
        <f t="shared" si="144"/>
        <v/>
      </c>
      <c r="G4613" t="str">
        <f t="shared" si="143"/>
        <v/>
      </c>
    </row>
    <row r="4614" spans="1:7">
      <c r="A4614" s="57">
        <f>INDEX('10月'!$A$1:$E$301,ROW()-$B$32+2,1)</f>
        <v>0</v>
      </c>
      <c r="B4614" s="55" t="str">
        <f>INDEX('10月'!$A$1:$E$301,ROW()-$B$32+2,2)&amp;IF(INDEX('10月'!$A$1:$E$301,ROW()-$B$32+2,3)="","","／"&amp;INDEX('10月'!$A$1:$E$301,ROW()-$B$32+2,3))</f>
        <v/>
      </c>
      <c r="C4614" s="57">
        <f>INDEX('10月'!$A$1:$E$301,ROW()-$B$32+2,4)</f>
        <v>0</v>
      </c>
      <c r="D4614" s="64">
        <f>INDEX('10月'!$A$1:$E$301,ROW()-$B$32+2,5)</f>
        <v>0</v>
      </c>
      <c r="E4614" s="65">
        <f>DATE(設定・集計!$B$2,INT(A4614/100),A4614-INT(A4614/100)*100)</f>
        <v>43799</v>
      </c>
      <c r="F4614" t="str">
        <f t="shared" si="144"/>
        <v/>
      </c>
      <c r="G4614" t="str">
        <f t="shared" si="143"/>
        <v/>
      </c>
    </row>
    <row r="4615" spans="1:7">
      <c r="A4615" s="57">
        <f>INDEX('10月'!$A$1:$E$301,ROW()-$B$32+2,1)</f>
        <v>0</v>
      </c>
      <c r="B4615" s="55" t="str">
        <f>INDEX('10月'!$A$1:$E$301,ROW()-$B$32+2,2)&amp;IF(INDEX('10月'!$A$1:$E$301,ROW()-$B$32+2,3)="","","／"&amp;INDEX('10月'!$A$1:$E$301,ROW()-$B$32+2,3))</f>
        <v/>
      </c>
      <c r="C4615" s="57">
        <f>INDEX('10月'!$A$1:$E$301,ROW()-$B$32+2,4)</f>
        <v>0</v>
      </c>
      <c r="D4615" s="64">
        <f>INDEX('10月'!$A$1:$E$301,ROW()-$B$32+2,5)</f>
        <v>0</v>
      </c>
      <c r="E4615" s="65">
        <f>DATE(設定・集計!$B$2,INT(A4615/100),A4615-INT(A4615/100)*100)</f>
        <v>43799</v>
      </c>
      <c r="F4615" t="str">
        <f t="shared" si="144"/>
        <v/>
      </c>
      <c r="G4615" t="str">
        <f t="shared" si="143"/>
        <v/>
      </c>
    </row>
    <row r="4616" spans="1:7">
      <c r="A4616" s="57">
        <f>INDEX('10月'!$A$1:$E$301,ROW()-$B$32+2,1)</f>
        <v>0</v>
      </c>
      <c r="B4616" s="55" t="str">
        <f>INDEX('10月'!$A$1:$E$301,ROW()-$B$32+2,2)&amp;IF(INDEX('10月'!$A$1:$E$301,ROW()-$B$32+2,3)="","","／"&amp;INDEX('10月'!$A$1:$E$301,ROW()-$B$32+2,3))</f>
        <v/>
      </c>
      <c r="C4616" s="57">
        <f>INDEX('10月'!$A$1:$E$301,ROW()-$B$32+2,4)</f>
        <v>0</v>
      </c>
      <c r="D4616" s="64">
        <f>INDEX('10月'!$A$1:$E$301,ROW()-$B$32+2,5)</f>
        <v>0</v>
      </c>
      <c r="E4616" s="65">
        <f>DATE(設定・集計!$B$2,INT(A4616/100),A4616-INT(A4616/100)*100)</f>
        <v>43799</v>
      </c>
      <c r="F4616" t="str">
        <f t="shared" si="144"/>
        <v/>
      </c>
      <c r="G4616" t="str">
        <f t="shared" si="143"/>
        <v/>
      </c>
    </row>
    <row r="4617" spans="1:7">
      <c r="A4617" s="57">
        <f>INDEX('10月'!$A$1:$E$301,ROW()-$B$32+2,1)</f>
        <v>0</v>
      </c>
      <c r="B4617" s="55" t="str">
        <f>INDEX('10月'!$A$1:$E$301,ROW()-$B$32+2,2)&amp;IF(INDEX('10月'!$A$1:$E$301,ROW()-$B$32+2,3)="","","／"&amp;INDEX('10月'!$A$1:$E$301,ROW()-$B$32+2,3))</f>
        <v/>
      </c>
      <c r="C4617" s="57">
        <f>INDEX('10月'!$A$1:$E$301,ROW()-$B$32+2,4)</f>
        <v>0</v>
      </c>
      <c r="D4617" s="64">
        <f>INDEX('10月'!$A$1:$E$301,ROW()-$B$32+2,5)</f>
        <v>0</v>
      </c>
      <c r="E4617" s="65">
        <f>DATE(設定・集計!$B$2,INT(A4617/100),A4617-INT(A4617/100)*100)</f>
        <v>43799</v>
      </c>
      <c r="F4617" t="str">
        <f t="shared" si="144"/>
        <v/>
      </c>
      <c r="G4617" t="str">
        <f t="shared" si="143"/>
        <v/>
      </c>
    </row>
    <row r="4618" spans="1:7">
      <c r="A4618" s="57">
        <f>INDEX('10月'!$A$1:$E$301,ROW()-$B$32+2,1)</f>
        <v>0</v>
      </c>
      <c r="B4618" s="55" t="str">
        <f>INDEX('10月'!$A$1:$E$301,ROW()-$B$32+2,2)&amp;IF(INDEX('10月'!$A$1:$E$301,ROW()-$B$32+2,3)="","","／"&amp;INDEX('10月'!$A$1:$E$301,ROW()-$B$32+2,3))</f>
        <v/>
      </c>
      <c r="C4618" s="57">
        <f>INDEX('10月'!$A$1:$E$301,ROW()-$B$32+2,4)</f>
        <v>0</v>
      </c>
      <c r="D4618" s="64">
        <f>INDEX('10月'!$A$1:$E$301,ROW()-$B$32+2,5)</f>
        <v>0</v>
      </c>
      <c r="E4618" s="65">
        <f>DATE(設定・集計!$B$2,INT(A4618/100),A4618-INT(A4618/100)*100)</f>
        <v>43799</v>
      </c>
      <c r="F4618" t="str">
        <f t="shared" si="144"/>
        <v/>
      </c>
      <c r="G4618" t="str">
        <f t="shared" si="143"/>
        <v/>
      </c>
    </row>
    <row r="4619" spans="1:7">
      <c r="A4619" s="57">
        <f>INDEX('10月'!$A$1:$E$301,ROW()-$B$32+2,1)</f>
        <v>0</v>
      </c>
      <c r="B4619" s="55" t="str">
        <f>INDEX('10月'!$A$1:$E$301,ROW()-$B$32+2,2)&amp;IF(INDEX('10月'!$A$1:$E$301,ROW()-$B$32+2,3)="","","／"&amp;INDEX('10月'!$A$1:$E$301,ROW()-$B$32+2,3))</f>
        <v/>
      </c>
      <c r="C4619" s="57">
        <f>INDEX('10月'!$A$1:$E$301,ROW()-$B$32+2,4)</f>
        <v>0</v>
      </c>
      <c r="D4619" s="64">
        <f>INDEX('10月'!$A$1:$E$301,ROW()-$B$32+2,5)</f>
        <v>0</v>
      </c>
      <c r="E4619" s="65">
        <f>DATE(設定・集計!$B$2,INT(A4619/100),A4619-INT(A4619/100)*100)</f>
        <v>43799</v>
      </c>
      <c r="F4619" t="str">
        <f t="shared" si="144"/>
        <v/>
      </c>
      <c r="G4619" t="str">
        <f t="shared" si="143"/>
        <v/>
      </c>
    </row>
    <row r="4620" spans="1:7">
      <c r="A4620" s="57">
        <f>INDEX('10月'!$A$1:$E$301,ROW()-$B$32+2,1)</f>
        <v>0</v>
      </c>
      <c r="B4620" s="55" t="str">
        <f>INDEX('10月'!$A$1:$E$301,ROW()-$B$32+2,2)&amp;IF(INDEX('10月'!$A$1:$E$301,ROW()-$B$32+2,3)="","","／"&amp;INDEX('10月'!$A$1:$E$301,ROW()-$B$32+2,3))</f>
        <v/>
      </c>
      <c r="C4620" s="57">
        <f>INDEX('10月'!$A$1:$E$301,ROW()-$B$32+2,4)</f>
        <v>0</v>
      </c>
      <c r="D4620" s="64">
        <f>INDEX('10月'!$A$1:$E$301,ROW()-$B$32+2,5)</f>
        <v>0</v>
      </c>
      <c r="E4620" s="65">
        <f>DATE(設定・集計!$B$2,INT(A4620/100),A4620-INT(A4620/100)*100)</f>
        <v>43799</v>
      </c>
      <c r="F4620" t="str">
        <f t="shared" si="144"/>
        <v/>
      </c>
      <c r="G4620" t="str">
        <f t="shared" si="143"/>
        <v/>
      </c>
    </row>
    <row r="4621" spans="1:7">
      <c r="A4621" s="57">
        <f>INDEX('10月'!$A$1:$E$301,ROW()-$B$32+2,1)</f>
        <v>0</v>
      </c>
      <c r="B4621" s="55" t="str">
        <f>INDEX('10月'!$A$1:$E$301,ROW()-$B$32+2,2)&amp;IF(INDEX('10月'!$A$1:$E$301,ROW()-$B$32+2,3)="","","／"&amp;INDEX('10月'!$A$1:$E$301,ROW()-$B$32+2,3))</f>
        <v/>
      </c>
      <c r="C4621" s="57">
        <f>INDEX('10月'!$A$1:$E$301,ROW()-$B$32+2,4)</f>
        <v>0</v>
      </c>
      <c r="D4621" s="64">
        <f>INDEX('10月'!$A$1:$E$301,ROW()-$B$32+2,5)</f>
        <v>0</v>
      </c>
      <c r="E4621" s="65">
        <f>DATE(設定・集計!$B$2,INT(A4621/100),A4621-INT(A4621/100)*100)</f>
        <v>43799</v>
      </c>
      <c r="F4621" t="str">
        <f t="shared" si="144"/>
        <v/>
      </c>
      <c r="G4621" t="str">
        <f t="shared" si="143"/>
        <v/>
      </c>
    </row>
    <row r="4622" spans="1:7">
      <c r="A4622" s="57">
        <f>INDEX('10月'!$A$1:$E$301,ROW()-$B$32+2,1)</f>
        <v>0</v>
      </c>
      <c r="B4622" s="55" t="str">
        <f>INDEX('10月'!$A$1:$E$301,ROW()-$B$32+2,2)&amp;IF(INDEX('10月'!$A$1:$E$301,ROW()-$B$32+2,3)="","","／"&amp;INDEX('10月'!$A$1:$E$301,ROW()-$B$32+2,3))</f>
        <v/>
      </c>
      <c r="C4622" s="57">
        <f>INDEX('10月'!$A$1:$E$301,ROW()-$B$32+2,4)</f>
        <v>0</v>
      </c>
      <c r="D4622" s="64">
        <f>INDEX('10月'!$A$1:$E$301,ROW()-$B$32+2,5)</f>
        <v>0</v>
      </c>
      <c r="E4622" s="65">
        <f>DATE(設定・集計!$B$2,INT(A4622/100),A4622-INT(A4622/100)*100)</f>
        <v>43799</v>
      </c>
      <c r="F4622" t="str">
        <f t="shared" si="144"/>
        <v/>
      </c>
      <c r="G4622" t="str">
        <f t="shared" si="143"/>
        <v/>
      </c>
    </row>
    <row r="4623" spans="1:7">
      <c r="A4623" s="57">
        <f>INDEX('10月'!$A$1:$E$301,ROW()-$B$32+2,1)</f>
        <v>0</v>
      </c>
      <c r="B4623" s="55" t="str">
        <f>INDEX('10月'!$A$1:$E$301,ROW()-$B$32+2,2)&amp;IF(INDEX('10月'!$A$1:$E$301,ROW()-$B$32+2,3)="","","／"&amp;INDEX('10月'!$A$1:$E$301,ROW()-$B$32+2,3))</f>
        <v/>
      </c>
      <c r="C4623" s="57">
        <f>INDEX('10月'!$A$1:$E$301,ROW()-$B$32+2,4)</f>
        <v>0</v>
      </c>
      <c r="D4623" s="64">
        <f>INDEX('10月'!$A$1:$E$301,ROW()-$B$32+2,5)</f>
        <v>0</v>
      </c>
      <c r="E4623" s="65">
        <f>DATE(設定・集計!$B$2,INT(A4623/100),A4623-INT(A4623/100)*100)</f>
        <v>43799</v>
      </c>
      <c r="F4623" t="str">
        <f t="shared" si="144"/>
        <v/>
      </c>
      <c r="G4623" t="str">
        <f t="shared" si="143"/>
        <v/>
      </c>
    </row>
    <row r="4624" spans="1:7">
      <c r="A4624" s="57">
        <f>INDEX('10月'!$A$1:$E$301,ROW()-$B$32+2,1)</f>
        <v>0</v>
      </c>
      <c r="B4624" s="55" t="str">
        <f>INDEX('10月'!$A$1:$E$301,ROW()-$B$32+2,2)&amp;IF(INDEX('10月'!$A$1:$E$301,ROW()-$B$32+2,3)="","","／"&amp;INDEX('10月'!$A$1:$E$301,ROW()-$B$32+2,3))</f>
        <v/>
      </c>
      <c r="C4624" s="57">
        <f>INDEX('10月'!$A$1:$E$301,ROW()-$B$32+2,4)</f>
        <v>0</v>
      </c>
      <c r="D4624" s="64">
        <f>INDEX('10月'!$A$1:$E$301,ROW()-$B$32+2,5)</f>
        <v>0</v>
      </c>
      <c r="E4624" s="65">
        <f>DATE(設定・集計!$B$2,INT(A4624/100),A4624-INT(A4624/100)*100)</f>
        <v>43799</v>
      </c>
      <c r="F4624" t="str">
        <f t="shared" si="144"/>
        <v/>
      </c>
      <c r="G4624" t="str">
        <f t="shared" si="143"/>
        <v/>
      </c>
    </row>
    <row r="4625" spans="1:7">
      <c r="A4625" s="57">
        <f>INDEX('10月'!$A$1:$E$301,ROW()-$B$32+2,1)</f>
        <v>0</v>
      </c>
      <c r="B4625" s="55" t="str">
        <f>INDEX('10月'!$A$1:$E$301,ROW()-$B$32+2,2)&amp;IF(INDEX('10月'!$A$1:$E$301,ROW()-$B$32+2,3)="","","／"&amp;INDEX('10月'!$A$1:$E$301,ROW()-$B$32+2,3))</f>
        <v/>
      </c>
      <c r="C4625" s="57">
        <f>INDEX('10月'!$A$1:$E$301,ROW()-$B$32+2,4)</f>
        <v>0</v>
      </c>
      <c r="D4625" s="64">
        <f>INDEX('10月'!$A$1:$E$301,ROW()-$B$32+2,5)</f>
        <v>0</v>
      </c>
      <c r="E4625" s="65">
        <f>DATE(設定・集計!$B$2,INT(A4625/100),A4625-INT(A4625/100)*100)</f>
        <v>43799</v>
      </c>
      <c r="F4625" t="str">
        <f t="shared" si="144"/>
        <v/>
      </c>
      <c r="G4625" t="str">
        <f t="shared" si="143"/>
        <v/>
      </c>
    </row>
    <row r="4626" spans="1:7">
      <c r="A4626" s="57">
        <f>INDEX('10月'!$A$1:$E$301,ROW()-$B$32+2,1)</f>
        <v>0</v>
      </c>
      <c r="B4626" s="55" t="str">
        <f>INDEX('10月'!$A$1:$E$301,ROW()-$B$32+2,2)&amp;IF(INDEX('10月'!$A$1:$E$301,ROW()-$B$32+2,3)="","","／"&amp;INDEX('10月'!$A$1:$E$301,ROW()-$B$32+2,3))</f>
        <v/>
      </c>
      <c r="C4626" s="57">
        <f>INDEX('10月'!$A$1:$E$301,ROW()-$B$32+2,4)</f>
        <v>0</v>
      </c>
      <c r="D4626" s="64">
        <f>INDEX('10月'!$A$1:$E$301,ROW()-$B$32+2,5)</f>
        <v>0</v>
      </c>
      <c r="E4626" s="65">
        <f>DATE(設定・集計!$B$2,INT(A4626/100),A4626-INT(A4626/100)*100)</f>
        <v>43799</v>
      </c>
      <c r="F4626" t="str">
        <f t="shared" si="144"/>
        <v/>
      </c>
      <c r="G4626" t="str">
        <f t="shared" si="143"/>
        <v/>
      </c>
    </row>
    <row r="4627" spans="1:7">
      <c r="A4627" s="57">
        <f>INDEX('10月'!$A$1:$E$301,ROW()-$B$32+2,1)</f>
        <v>0</v>
      </c>
      <c r="B4627" s="55" t="str">
        <f>INDEX('10月'!$A$1:$E$301,ROW()-$B$32+2,2)&amp;IF(INDEX('10月'!$A$1:$E$301,ROW()-$B$32+2,3)="","","／"&amp;INDEX('10月'!$A$1:$E$301,ROW()-$B$32+2,3))</f>
        <v/>
      </c>
      <c r="C4627" s="57">
        <f>INDEX('10月'!$A$1:$E$301,ROW()-$B$32+2,4)</f>
        <v>0</v>
      </c>
      <c r="D4627" s="64">
        <f>INDEX('10月'!$A$1:$E$301,ROW()-$B$32+2,5)</f>
        <v>0</v>
      </c>
      <c r="E4627" s="65">
        <f>DATE(設定・集計!$B$2,INT(A4627/100),A4627-INT(A4627/100)*100)</f>
        <v>43799</v>
      </c>
      <c r="F4627" t="str">
        <f t="shared" si="144"/>
        <v/>
      </c>
      <c r="G4627" t="str">
        <f t="shared" si="143"/>
        <v/>
      </c>
    </row>
    <row r="4628" spans="1:7">
      <c r="A4628" s="57">
        <f>INDEX('10月'!$A$1:$E$301,ROW()-$B$32+2,1)</f>
        <v>0</v>
      </c>
      <c r="B4628" s="55" t="str">
        <f>INDEX('10月'!$A$1:$E$301,ROW()-$B$32+2,2)&amp;IF(INDEX('10月'!$A$1:$E$301,ROW()-$B$32+2,3)="","","／"&amp;INDEX('10月'!$A$1:$E$301,ROW()-$B$32+2,3))</f>
        <v/>
      </c>
      <c r="C4628" s="57">
        <f>INDEX('10月'!$A$1:$E$301,ROW()-$B$32+2,4)</f>
        <v>0</v>
      </c>
      <c r="D4628" s="64">
        <f>INDEX('10月'!$A$1:$E$301,ROW()-$B$32+2,5)</f>
        <v>0</v>
      </c>
      <c r="E4628" s="65">
        <f>DATE(設定・集計!$B$2,INT(A4628/100),A4628-INT(A4628/100)*100)</f>
        <v>43799</v>
      </c>
      <c r="F4628" t="str">
        <f t="shared" si="144"/>
        <v/>
      </c>
      <c r="G4628" t="str">
        <f t="shared" si="143"/>
        <v/>
      </c>
    </row>
    <row r="4629" spans="1:7">
      <c r="A4629" s="57">
        <f>INDEX('10月'!$A$1:$E$301,ROW()-$B$32+2,1)</f>
        <v>0</v>
      </c>
      <c r="B4629" s="55" t="str">
        <f>INDEX('10月'!$A$1:$E$301,ROW()-$B$32+2,2)&amp;IF(INDEX('10月'!$A$1:$E$301,ROW()-$B$32+2,3)="","","／"&amp;INDEX('10月'!$A$1:$E$301,ROW()-$B$32+2,3))</f>
        <v/>
      </c>
      <c r="C4629" s="57">
        <f>INDEX('10月'!$A$1:$E$301,ROW()-$B$32+2,4)</f>
        <v>0</v>
      </c>
      <c r="D4629" s="64">
        <f>INDEX('10月'!$A$1:$E$301,ROW()-$B$32+2,5)</f>
        <v>0</v>
      </c>
      <c r="E4629" s="65">
        <f>DATE(設定・集計!$B$2,INT(A4629/100),A4629-INT(A4629/100)*100)</f>
        <v>43799</v>
      </c>
      <c r="F4629" t="str">
        <f t="shared" si="144"/>
        <v/>
      </c>
      <c r="G4629" t="str">
        <f t="shared" si="143"/>
        <v/>
      </c>
    </row>
    <row r="4630" spans="1:7">
      <c r="A4630" s="57">
        <f>INDEX('10月'!$A$1:$E$301,ROW()-$B$32+2,1)</f>
        <v>0</v>
      </c>
      <c r="B4630" s="55" t="str">
        <f>INDEX('10月'!$A$1:$E$301,ROW()-$B$32+2,2)&amp;IF(INDEX('10月'!$A$1:$E$301,ROW()-$B$32+2,3)="","","／"&amp;INDEX('10月'!$A$1:$E$301,ROW()-$B$32+2,3))</f>
        <v/>
      </c>
      <c r="C4630" s="57">
        <f>INDEX('10月'!$A$1:$E$301,ROW()-$B$32+2,4)</f>
        <v>0</v>
      </c>
      <c r="D4630" s="64">
        <f>INDEX('10月'!$A$1:$E$301,ROW()-$B$32+2,5)</f>
        <v>0</v>
      </c>
      <c r="E4630" s="65">
        <f>DATE(設定・集計!$B$2,INT(A4630/100),A4630-INT(A4630/100)*100)</f>
        <v>43799</v>
      </c>
      <c r="F4630" t="str">
        <f t="shared" si="144"/>
        <v/>
      </c>
      <c r="G4630" t="str">
        <f t="shared" si="143"/>
        <v/>
      </c>
    </row>
    <row r="4631" spans="1:7">
      <c r="A4631" s="57">
        <f>INDEX('10月'!$A$1:$E$301,ROW()-$B$32+2,1)</f>
        <v>0</v>
      </c>
      <c r="B4631" s="55" t="str">
        <f>INDEX('10月'!$A$1:$E$301,ROW()-$B$32+2,2)&amp;IF(INDEX('10月'!$A$1:$E$301,ROW()-$B$32+2,3)="","","／"&amp;INDEX('10月'!$A$1:$E$301,ROW()-$B$32+2,3))</f>
        <v/>
      </c>
      <c r="C4631" s="57">
        <f>INDEX('10月'!$A$1:$E$301,ROW()-$B$32+2,4)</f>
        <v>0</v>
      </c>
      <c r="D4631" s="64">
        <f>INDEX('10月'!$A$1:$E$301,ROW()-$B$32+2,5)</f>
        <v>0</v>
      </c>
      <c r="E4631" s="65">
        <f>DATE(設定・集計!$B$2,INT(A4631/100),A4631-INT(A4631/100)*100)</f>
        <v>43799</v>
      </c>
      <c r="F4631" t="str">
        <f t="shared" si="144"/>
        <v/>
      </c>
      <c r="G4631" t="str">
        <f t="shared" si="143"/>
        <v/>
      </c>
    </row>
    <row r="4632" spans="1:7">
      <c r="A4632" s="57">
        <f>INDEX('10月'!$A$1:$E$301,ROW()-$B$32+2,1)</f>
        <v>0</v>
      </c>
      <c r="B4632" s="55" t="str">
        <f>INDEX('10月'!$A$1:$E$301,ROW()-$B$32+2,2)&amp;IF(INDEX('10月'!$A$1:$E$301,ROW()-$B$32+2,3)="","","／"&amp;INDEX('10月'!$A$1:$E$301,ROW()-$B$32+2,3))</f>
        <v/>
      </c>
      <c r="C4632" s="57">
        <f>INDEX('10月'!$A$1:$E$301,ROW()-$B$32+2,4)</f>
        <v>0</v>
      </c>
      <c r="D4632" s="64">
        <f>INDEX('10月'!$A$1:$E$301,ROW()-$B$32+2,5)</f>
        <v>0</v>
      </c>
      <c r="E4632" s="65">
        <f>DATE(設定・集計!$B$2,INT(A4632/100),A4632-INT(A4632/100)*100)</f>
        <v>43799</v>
      </c>
      <c r="F4632" t="str">
        <f t="shared" si="144"/>
        <v/>
      </c>
      <c r="G4632" t="str">
        <f t="shared" si="143"/>
        <v/>
      </c>
    </row>
    <row r="4633" spans="1:7">
      <c r="A4633" s="57">
        <f>INDEX('10月'!$A$1:$E$301,ROW()-$B$32+2,1)</f>
        <v>0</v>
      </c>
      <c r="B4633" s="55" t="str">
        <f>INDEX('10月'!$A$1:$E$301,ROW()-$B$32+2,2)&amp;IF(INDEX('10月'!$A$1:$E$301,ROW()-$B$32+2,3)="","","／"&amp;INDEX('10月'!$A$1:$E$301,ROW()-$B$32+2,3))</f>
        <v/>
      </c>
      <c r="C4633" s="57">
        <f>INDEX('10月'!$A$1:$E$301,ROW()-$B$32+2,4)</f>
        <v>0</v>
      </c>
      <c r="D4633" s="64">
        <f>INDEX('10月'!$A$1:$E$301,ROW()-$B$32+2,5)</f>
        <v>0</v>
      </c>
      <c r="E4633" s="65">
        <f>DATE(設定・集計!$B$2,INT(A4633/100),A4633-INT(A4633/100)*100)</f>
        <v>43799</v>
      </c>
      <c r="F4633" t="str">
        <f t="shared" si="144"/>
        <v/>
      </c>
      <c r="G4633" t="str">
        <f t="shared" si="143"/>
        <v/>
      </c>
    </row>
    <row r="4634" spans="1:7">
      <c r="A4634" s="57">
        <f>INDEX('10月'!$A$1:$E$301,ROW()-$B$32+2,1)</f>
        <v>0</v>
      </c>
      <c r="B4634" s="55" t="str">
        <f>INDEX('10月'!$A$1:$E$301,ROW()-$B$32+2,2)&amp;IF(INDEX('10月'!$A$1:$E$301,ROW()-$B$32+2,3)="","","／"&amp;INDEX('10月'!$A$1:$E$301,ROW()-$B$32+2,3))</f>
        <v/>
      </c>
      <c r="C4634" s="57">
        <f>INDEX('10月'!$A$1:$E$301,ROW()-$B$32+2,4)</f>
        <v>0</v>
      </c>
      <c r="D4634" s="64">
        <f>INDEX('10月'!$A$1:$E$301,ROW()-$B$32+2,5)</f>
        <v>0</v>
      </c>
      <c r="E4634" s="65">
        <f>DATE(設定・集計!$B$2,INT(A4634/100),A4634-INT(A4634/100)*100)</f>
        <v>43799</v>
      </c>
      <c r="F4634" t="str">
        <f t="shared" si="144"/>
        <v/>
      </c>
      <c r="G4634" t="str">
        <f t="shared" si="143"/>
        <v/>
      </c>
    </row>
    <row r="4635" spans="1:7">
      <c r="A4635" s="57">
        <f>INDEX('10月'!$A$1:$E$301,ROW()-$B$32+2,1)</f>
        <v>0</v>
      </c>
      <c r="B4635" s="55" t="str">
        <f>INDEX('10月'!$A$1:$E$301,ROW()-$B$32+2,2)&amp;IF(INDEX('10月'!$A$1:$E$301,ROW()-$B$32+2,3)="","","／"&amp;INDEX('10月'!$A$1:$E$301,ROW()-$B$32+2,3))</f>
        <v/>
      </c>
      <c r="C4635" s="57">
        <f>INDEX('10月'!$A$1:$E$301,ROW()-$B$32+2,4)</f>
        <v>0</v>
      </c>
      <c r="D4635" s="64">
        <f>INDEX('10月'!$A$1:$E$301,ROW()-$B$32+2,5)</f>
        <v>0</v>
      </c>
      <c r="E4635" s="65">
        <f>DATE(設定・集計!$B$2,INT(A4635/100),A4635-INT(A4635/100)*100)</f>
        <v>43799</v>
      </c>
      <c r="F4635" t="str">
        <f t="shared" si="144"/>
        <v/>
      </c>
      <c r="G4635" t="str">
        <f t="shared" si="143"/>
        <v/>
      </c>
    </row>
    <row r="4636" spans="1:7">
      <c r="A4636" s="57">
        <f>INDEX('10月'!$A$1:$E$301,ROW()-$B$32+2,1)</f>
        <v>0</v>
      </c>
      <c r="B4636" s="55" t="str">
        <f>INDEX('10月'!$A$1:$E$301,ROW()-$B$32+2,2)&amp;IF(INDEX('10月'!$A$1:$E$301,ROW()-$B$32+2,3)="","","／"&amp;INDEX('10月'!$A$1:$E$301,ROW()-$B$32+2,3))</f>
        <v/>
      </c>
      <c r="C4636" s="57">
        <f>INDEX('10月'!$A$1:$E$301,ROW()-$B$32+2,4)</f>
        <v>0</v>
      </c>
      <c r="D4636" s="64">
        <f>INDEX('10月'!$A$1:$E$301,ROW()-$B$32+2,5)</f>
        <v>0</v>
      </c>
      <c r="E4636" s="65">
        <f>DATE(設定・集計!$B$2,INT(A4636/100),A4636-INT(A4636/100)*100)</f>
        <v>43799</v>
      </c>
      <c r="F4636" t="str">
        <f t="shared" si="144"/>
        <v/>
      </c>
      <c r="G4636" t="str">
        <f t="shared" si="143"/>
        <v/>
      </c>
    </row>
    <row r="4637" spans="1:7">
      <c r="A4637" s="57">
        <f>INDEX('10月'!$A$1:$E$301,ROW()-$B$32+2,1)</f>
        <v>0</v>
      </c>
      <c r="B4637" s="55" t="str">
        <f>INDEX('10月'!$A$1:$E$301,ROW()-$B$32+2,2)&amp;IF(INDEX('10月'!$A$1:$E$301,ROW()-$B$32+2,3)="","","／"&amp;INDEX('10月'!$A$1:$E$301,ROW()-$B$32+2,3))</f>
        <v/>
      </c>
      <c r="C4637" s="57">
        <f>INDEX('10月'!$A$1:$E$301,ROW()-$B$32+2,4)</f>
        <v>0</v>
      </c>
      <c r="D4637" s="64">
        <f>INDEX('10月'!$A$1:$E$301,ROW()-$B$32+2,5)</f>
        <v>0</v>
      </c>
      <c r="E4637" s="65">
        <f>DATE(設定・集計!$B$2,INT(A4637/100),A4637-INT(A4637/100)*100)</f>
        <v>43799</v>
      </c>
      <c r="F4637" t="str">
        <f t="shared" si="144"/>
        <v/>
      </c>
      <c r="G4637" t="str">
        <f t="shared" si="143"/>
        <v/>
      </c>
    </row>
    <row r="4638" spans="1:7">
      <c r="A4638" s="57">
        <f>INDEX('10月'!$A$1:$E$301,ROW()-$B$32+2,1)</f>
        <v>0</v>
      </c>
      <c r="B4638" s="55" t="str">
        <f>INDEX('10月'!$A$1:$E$301,ROW()-$B$32+2,2)&amp;IF(INDEX('10月'!$A$1:$E$301,ROW()-$B$32+2,3)="","","／"&amp;INDEX('10月'!$A$1:$E$301,ROW()-$B$32+2,3))</f>
        <v/>
      </c>
      <c r="C4638" s="57">
        <f>INDEX('10月'!$A$1:$E$301,ROW()-$B$32+2,4)</f>
        <v>0</v>
      </c>
      <c r="D4638" s="64">
        <f>INDEX('10月'!$A$1:$E$301,ROW()-$B$32+2,5)</f>
        <v>0</v>
      </c>
      <c r="E4638" s="65">
        <f>DATE(設定・集計!$B$2,INT(A4638/100),A4638-INT(A4638/100)*100)</f>
        <v>43799</v>
      </c>
      <c r="F4638" t="str">
        <f t="shared" si="144"/>
        <v/>
      </c>
      <c r="G4638" t="str">
        <f t="shared" si="143"/>
        <v/>
      </c>
    </row>
    <row r="4639" spans="1:7">
      <c r="A4639" s="57">
        <f>INDEX('10月'!$A$1:$E$301,ROW()-$B$32+2,1)</f>
        <v>0</v>
      </c>
      <c r="B4639" s="55" t="str">
        <f>INDEX('10月'!$A$1:$E$301,ROW()-$B$32+2,2)&amp;IF(INDEX('10月'!$A$1:$E$301,ROW()-$B$32+2,3)="","","／"&amp;INDEX('10月'!$A$1:$E$301,ROW()-$B$32+2,3))</f>
        <v/>
      </c>
      <c r="C4639" s="57">
        <f>INDEX('10月'!$A$1:$E$301,ROW()-$B$32+2,4)</f>
        <v>0</v>
      </c>
      <c r="D4639" s="64">
        <f>INDEX('10月'!$A$1:$E$301,ROW()-$B$32+2,5)</f>
        <v>0</v>
      </c>
      <c r="E4639" s="65">
        <f>DATE(設定・集計!$B$2,INT(A4639/100),A4639-INT(A4639/100)*100)</f>
        <v>43799</v>
      </c>
      <c r="F4639" t="str">
        <f t="shared" si="144"/>
        <v/>
      </c>
      <c r="G4639" t="str">
        <f t="shared" si="143"/>
        <v/>
      </c>
    </row>
    <row r="4640" spans="1:7">
      <c r="A4640" s="57">
        <f>INDEX('10月'!$A$1:$E$301,ROW()-$B$32+2,1)</f>
        <v>0</v>
      </c>
      <c r="B4640" s="55" t="str">
        <f>INDEX('10月'!$A$1:$E$301,ROW()-$B$32+2,2)&amp;IF(INDEX('10月'!$A$1:$E$301,ROW()-$B$32+2,3)="","","／"&amp;INDEX('10月'!$A$1:$E$301,ROW()-$B$32+2,3))</f>
        <v/>
      </c>
      <c r="C4640" s="57">
        <f>INDEX('10月'!$A$1:$E$301,ROW()-$B$32+2,4)</f>
        <v>0</v>
      </c>
      <c r="D4640" s="64">
        <f>INDEX('10月'!$A$1:$E$301,ROW()-$B$32+2,5)</f>
        <v>0</v>
      </c>
      <c r="E4640" s="65">
        <f>DATE(設定・集計!$B$2,INT(A4640/100),A4640-INT(A4640/100)*100)</f>
        <v>43799</v>
      </c>
      <c r="F4640" t="str">
        <f t="shared" si="144"/>
        <v/>
      </c>
      <c r="G4640" t="str">
        <f t="shared" si="143"/>
        <v/>
      </c>
    </row>
    <row r="4641" spans="1:7">
      <c r="A4641" s="57">
        <f>INDEX('10月'!$A$1:$E$301,ROW()-$B$32+2,1)</f>
        <v>0</v>
      </c>
      <c r="B4641" s="55" t="str">
        <f>INDEX('10月'!$A$1:$E$301,ROW()-$B$32+2,2)&amp;IF(INDEX('10月'!$A$1:$E$301,ROW()-$B$32+2,3)="","","／"&amp;INDEX('10月'!$A$1:$E$301,ROW()-$B$32+2,3))</f>
        <v/>
      </c>
      <c r="C4641" s="57">
        <f>INDEX('10月'!$A$1:$E$301,ROW()-$B$32+2,4)</f>
        <v>0</v>
      </c>
      <c r="D4641" s="64">
        <f>INDEX('10月'!$A$1:$E$301,ROW()-$B$32+2,5)</f>
        <v>0</v>
      </c>
      <c r="E4641" s="65">
        <f>DATE(設定・集計!$B$2,INT(A4641/100),A4641-INT(A4641/100)*100)</f>
        <v>43799</v>
      </c>
      <c r="F4641" t="str">
        <f t="shared" si="144"/>
        <v/>
      </c>
      <c r="G4641" t="str">
        <f t="shared" si="143"/>
        <v/>
      </c>
    </row>
    <row r="4642" spans="1:7">
      <c r="A4642" s="57">
        <f>INDEX('10月'!$A$1:$E$301,ROW()-$B$32+2,1)</f>
        <v>0</v>
      </c>
      <c r="B4642" s="55" t="str">
        <f>INDEX('10月'!$A$1:$E$301,ROW()-$B$32+2,2)&amp;IF(INDEX('10月'!$A$1:$E$301,ROW()-$B$32+2,3)="","","／"&amp;INDEX('10月'!$A$1:$E$301,ROW()-$B$32+2,3))</f>
        <v/>
      </c>
      <c r="C4642" s="57">
        <f>INDEX('10月'!$A$1:$E$301,ROW()-$B$32+2,4)</f>
        <v>0</v>
      </c>
      <c r="D4642" s="64">
        <f>INDEX('10月'!$A$1:$E$301,ROW()-$B$32+2,5)</f>
        <v>0</v>
      </c>
      <c r="E4642" s="65">
        <f>DATE(設定・集計!$B$2,INT(A4642/100),A4642-INT(A4642/100)*100)</f>
        <v>43799</v>
      </c>
      <c r="F4642" t="str">
        <f t="shared" si="144"/>
        <v/>
      </c>
      <c r="G4642" t="str">
        <f t="shared" si="143"/>
        <v/>
      </c>
    </row>
    <row r="4643" spans="1:7">
      <c r="A4643" s="57">
        <f>INDEX('10月'!$A$1:$E$301,ROW()-$B$32+2,1)</f>
        <v>0</v>
      </c>
      <c r="B4643" s="55" t="str">
        <f>INDEX('10月'!$A$1:$E$301,ROW()-$B$32+2,2)&amp;IF(INDEX('10月'!$A$1:$E$301,ROW()-$B$32+2,3)="","","／"&amp;INDEX('10月'!$A$1:$E$301,ROW()-$B$32+2,3))</f>
        <v/>
      </c>
      <c r="C4643" s="57">
        <f>INDEX('10月'!$A$1:$E$301,ROW()-$B$32+2,4)</f>
        <v>0</v>
      </c>
      <c r="D4643" s="64">
        <f>INDEX('10月'!$A$1:$E$301,ROW()-$B$32+2,5)</f>
        <v>0</v>
      </c>
      <c r="E4643" s="65">
        <f>DATE(設定・集計!$B$2,INT(A4643/100),A4643-INT(A4643/100)*100)</f>
        <v>43799</v>
      </c>
      <c r="F4643" t="str">
        <f t="shared" si="144"/>
        <v/>
      </c>
      <c r="G4643" t="str">
        <f t="shared" si="143"/>
        <v/>
      </c>
    </row>
    <row r="4644" spans="1:7">
      <c r="A4644" s="57">
        <f>INDEX('10月'!$A$1:$E$301,ROW()-$B$32+2,1)</f>
        <v>0</v>
      </c>
      <c r="B4644" s="55" t="str">
        <f>INDEX('10月'!$A$1:$E$301,ROW()-$B$32+2,2)&amp;IF(INDEX('10月'!$A$1:$E$301,ROW()-$B$32+2,3)="","","／"&amp;INDEX('10月'!$A$1:$E$301,ROW()-$B$32+2,3))</f>
        <v/>
      </c>
      <c r="C4644" s="57">
        <f>INDEX('10月'!$A$1:$E$301,ROW()-$B$32+2,4)</f>
        <v>0</v>
      </c>
      <c r="D4644" s="64">
        <f>INDEX('10月'!$A$1:$E$301,ROW()-$B$32+2,5)</f>
        <v>0</v>
      </c>
      <c r="E4644" s="65">
        <f>DATE(設定・集計!$B$2,INT(A4644/100),A4644-INT(A4644/100)*100)</f>
        <v>43799</v>
      </c>
      <c r="F4644" t="str">
        <f t="shared" si="144"/>
        <v/>
      </c>
      <c r="G4644" t="str">
        <f t="shared" si="143"/>
        <v/>
      </c>
    </row>
    <row r="4645" spans="1:7">
      <c r="A4645" s="57">
        <f>INDEX('10月'!$A$1:$E$301,ROW()-$B$32+2,1)</f>
        <v>0</v>
      </c>
      <c r="B4645" s="55" t="str">
        <f>INDEX('10月'!$A$1:$E$301,ROW()-$B$32+2,2)&amp;IF(INDEX('10月'!$A$1:$E$301,ROW()-$B$32+2,3)="","","／"&amp;INDEX('10月'!$A$1:$E$301,ROW()-$B$32+2,3))</f>
        <v/>
      </c>
      <c r="C4645" s="57">
        <f>INDEX('10月'!$A$1:$E$301,ROW()-$B$32+2,4)</f>
        <v>0</v>
      </c>
      <c r="D4645" s="64">
        <f>INDEX('10月'!$A$1:$E$301,ROW()-$B$32+2,5)</f>
        <v>0</v>
      </c>
      <c r="E4645" s="65">
        <f>DATE(設定・集計!$B$2,INT(A4645/100),A4645-INT(A4645/100)*100)</f>
        <v>43799</v>
      </c>
      <c r="F4645" t="str">
        <f t="shared" si="144"/>
        <v/>
      </c>
      <c r="G4645" t="str">
        <f t="shared" si="143"/>
        <v/>
      </c>
    </row>
    <row r="4646" spans="1:7">
      <c r="A4646" s="57">
        <f>INDEX('10月'!$A$1:$E$301,ROW()-$B$32+2,1)</f>
        <v>0</v>
      </c>
      <c r="B4646" s="55" t="str">
        <f>INDEX('10月'!$A$1:$E$301,ROW()-$B$32+2,2)&amp;IF(INDEX('10月'!$A$1:$E$301,ROW()-$B$32+2,3)="","","／"&amp;INDEX('10月'!$A$1:$E$301,ROW()-$B$32+2,3))</f>
        <v/>
      </c>
      <c r="C4646" s="57">
        <f>INDEX('10月'!$A$1:$E$301,ROW()-$B$32+2,4)</f>
        <v>0</v>
      </c>
      <c r="D4646" s="64">
        <f>INDEX('10月'!$A$1:$E$301,ROW()-$B$32+2,5)</f>
        <v>0</v>
      </c>
      <c r="E4646" s="65">
        <f>DATE(設定・集計!$B$2,INT(A4646/100),A4646-INT(A4646/100)*100)</f>
        <v>43799</v>
      </c>
      <c r="F4646" t="str">
        <f t="shared" si="144"/>
        <v/>
      </c>
      <c r="G4646" t="str">
        <f t="shared" si="143"/>
        <v/>
      </c>
    </row>
    <row r="4647" spans="1:7">
      <c r="A4647" s="57">
        <f>INDEX('10月'!$A$1:$E$301,ROW()-$B$32+2,1)</f>
        <v>0</v>
      </c>
      <c r="B4647" s="55" t="str">
        <f>INDEX('10月'!$A$1:$E$301,ROW()-$B$32+2,2)&amp;IF(INDEX('10月'!$A$1:$E$301,ROW()-$B$32+2,3)="","","／"&amp;INDEX('10月'!$A$1:$E$301,ROW()-$B$32+2,3))</f>
        <v/>
      </c>
      <c r="C4647" s="57">
        <f>INDEX('10月'!$A$1:$E$301,ROW()-$B$32+2,4)</f>
        <v>0</v>
      </c>
      <c r="D4647" s="64">
        <f>INDEX('10月'!$A$1:$E$301,ROW()-$B$32+2,5)</f>
        <v>0</v>
      </c>
      <c r="E4647" s="65">
        <f>DATE(設定・集計!$B$2,INT(A4647/100),A4647-INT(A4647/100)*100)</f>
        <v>43799</v>
      </c>
      <c r="F4647" t="str">
        <f t="shared" si="144"/>
        <v/>
      </c>
      <c r="G4647" t="str">
        <f t="shared" si="143"/>
        <v/>
      </c>
    </row>
    <row r="4648" spans="1:7">
      <c r="A4648" s="57">
        <f>INDEX('10月'!$A$1:$E$301,ROW()-$B$32+2,1)</f>
        <v>0</v>
      </c>
      <c r="B4648" s="55" t="str">
        <f>INDEX('10月'!$A$1:$E$301,ROW()-$B$32+2,2)&amp;IF(INDEX('10月'!$A$1:$E$301,ROW()-$B$32+2,3)="","","／"&amp;INDEX('10月'!$A$1:$E$301,ROW()-$B$32+2,3))</f>
        <v/>
      </c>
      <c r="C4648" s="57">
        <f>INDEX('10月'!$A$1:$E$301,ROW()-$B$32+2,4)</f>
        <v>0</v>
      </c>
      <c r="D4648" s="64">
        <f>INDEX('10月'!$A$1:$E$301,ROW()-$B$32+2,5)</f>
        <v>0</v>
      </c>
      <c r="E4648" s="65">
        <f>DATE(設定・集計!$B$2,INT(A4648/100),A4648-INT(A4648/100)*100)</f>
        <v>43799</v>
      </c>
      <c r="F4648" t="str">
        <f t="shared" si="144"/>
        <v/>
      </c>
      <c r="G4648" t="str">
        <f t="shared" si="143"/>
        <v/>
      </c>
    </row>
    <row r="4649" spans="1:7">
      <c r="A4649" s="57">
        <f>INDEX('10月'!$A$1:$E$301,ROW()-$B$32+2,1)</f>
        <v>0</v>
      </c>
      <c r="B4649" s="55" t="str">
        <f>INDEX('10月'!$A$1:$E$301,ROW()-$B$32+2,2)&amp;IF(INDEX('10月'!$A$1:$E$301,ROW()-$B$32+2,3)="","","／"&amp;INDEX('10月'!$A$1:$E$301,ROW()-$B$32+2,3))</f>
        <v/>
      </c>
      <c r="C4649" s="57">
        <f>INDEX('10月'!$A$1:$E$301,ROW()-$B$32+2,4)</f>
        <v>0</v>
      </c>
      <c r="D4649" s="64">
        <f>INDEX('10月'!$A$1:$E$301,ROW()-$B$32+2,5)</f>
        <v>0</v>
      </c>
      <c r="E4649" s="65">
        <f>DATE(設定・集計!$B$2,INT(A4649/100),A4649-INT(A4649/100)*100)</f>
        <v>43799</v>
      </c>
      <c r="F4649" t="str">
        <f t="shared" si="144"/>
        <v/>
      </c>
      <c r="G4649" t="str">
        <f t="shared" si="143"/>
        <v/>
      </c>
    </row>
    <row r="4650" spans="1:7">
      <c r="A4650" s="57">
        <f>INDEX('10月'!$A$1:$E$301,ROW()-$B$32+2,1)</f>
        <v>0</v>
      </c>
      <c r="B4650" s="55" t="str">
        <f>INDEX('10月'!$A$1:$E$301,ROW()-$B$32+2,2)&amp;IF(INDEX('10月'!$A$1:$E$301,ROW()-$B$32+2,3)="","","／"&amp;INDEX('10月'!$A$1:$E$301,ROW()-$B$32+2,3))</f>
        <v/>
      </c>
      <c r="C4650" s="57">
        <f>INDEX('10月'!$A$1:$E$301,ROW()-$B$32+2,4)</f>
        <v>0</v>
      </c>
      <c r="D4650" s="64">
        <f>INDEX('10月'!$A$1:$E$301,ROW()-$B$32+2,5)</f>
        <v>0</v>
      </c>
      <c r="E4650" s="65">
        <f>DATE(設定・集計!$B$2,INT(A4650/100),A4650-INT(A4650/100)*100)</f>
        <v>43799</v>
      </c>
      <c r="F4650" t="str">
        <f t="shared" si="144"/>
        <v/>
      </c>
      <c r="G4650" t="str">
        <f t="shared" si="143"/>
        <v/>
      </c>
    </row>
    <row r="4651" spans="1:7">
      <c r="A4651" s="57">
        <f>INDEX('10月'!$A$1:$E$301,ROW()-$B$32+2,1)</f>
        <v>0</v>
      </c>
      <c r="B4651" s="55" t="str">
        <f>INDEX('10月'!$A$1:$E$301,ROW()-$B$32+2,2)&amp;IF(INDEX('10月'!$A$1:$E$301,ROW()-$B$32+2,3)="","","／"&amp;INDEX('10月'!$A$1:$E$301,ROW()-$B$32+2,3))</f>
        <v/>
      </c>
      <c r="C4651" s="57">
        <f>INDEX('10月'!$A$1:$E$301,ROW()-$B$32+2,4)</f>
        <v>0</v>
      </c>
      <c r="D4651" s="64">
        <f>INDEX('10月'!$A$1:$E$301,ROW()-$B$32+2,5)</f>
        <v>0</v>
      </c>
      <c r="E4651" s="65">
        <f>DATE(設定・集計!$B$2,INT(A4651/100),A4651-INT(A4651/100)*100)</f>
        <v>43799</v>
      </c>
      <c r="F4651" t="str">
        <f t="shared" si="144"/>
        <v/>
      </c>
      <c r="G4651" t="str">
        <f t="shared" si="143"/>
        <v/>
      </c>
    </row>
    <row r="4652" spans="1:7">
      <c r="A4652" s="57">
        <f>INDEX('10月'!$A$1:$E$301,ROW()-$B$32+2,1)</f>
        <v>0</v>
      </c>
      <c r="B4652" s="55" t="str">
        <f>INDEX('10月'!$A$1:$E$301,ROW()-$B$32+2,2)&amp;IF(INDEX('10月'!$A$1:$E$301,ROW()-$B$32+2,3)="","","／"&amp;INDEX('10月'!$A$1:$E$301,ROW()-$B$32+2,3))</f>
        <v/>
      </c>
      <c r="C4652" s="57">
        <f>INDEX('10月'!$A$1:$E$301,ROW()-$B$32+2,4)</f>
        <v>0</v>
      </c>
      <c r="D4652" s="64">
        <f>INDEX('10月'!$A$1:$E$301,ROW()-$B$32+2,5)</f>
        <v>0</v>
      </c>
      <c r="E4652" s="65">
        <f>DATE(設定・集計!$B$2,INT(A4652/100),A4652-INT(A4652/100)*100)</f>
        <v>43799</v>
      </c>
      <c r="F4652" t="str">
        <f t="shared" si="144"/>
        <v/>
      </c>
      <c r="G4652" t="str">
        <f t="shared" si="143"/>
        <v/>
      </c>
    </row>
    <row r="4653" spans="1:7">
      <c r="A4653" s="57">
        <f>INDEX('10月'!$A$1:$E$301,ROW()-$B$32+2,1)</f>
        <v>0</v>
      </c>
      <c r="B4653" s="55" t="str">
        <f>INDEX('10月'!$A$1:$E$301,ROW()-$B$32+2,2)&amp;IF(INDEX('10月'!$A$1:$E$301,ROW()-$B$32+2,3)="","","／"&amp;INDEX('10月'!$A$1:$E$301,ROW()-$B$32+2,3))</f>
        <v/>
      </c>
      <c r="C4653" s="57">
        <f>INDEX('10月'!$A$1:$E$301,ROW()-$B$32+2,4)</f>
        <v>0</v>
      </c>
      <c r="D4653" s="64">
        <f>INDEX('10月'!$A$1:$E$301,ROW()-$B$32+2,5)</f>
        <v>0</v>
      </c>
      <c r="E4653" s="65">
        <f>DATE(設定・集計!$B$2,INT(A4653/100),A4653-INT(A4653/100)*100)</f>
        <v>43799</v>
      </c>
      <c r="F4653" t="str">
        <f t="shared" si="144"/>
        <v/>
      </c>
      <c r="G4653" t="str">
        <f t="shared" si="143"/>
        <v/>
      </c>
    </row>
    <row r="4654" spans="1:7">
      <c r="A4654" s="57">
        <f>INDEX('10月'!$A$1:$E$301,ROW()-$B$32+2,1)</f>
        <v>0</v>
      </c>
      <c r="B4654" s="55" t="str">
        <f>INDEX('10月'!$A$1:$E$301,ROW()-$B$32+2,2)&amp;IF(INDEX('10月'!$A$1:$E$301,ROW()-$B$32+2,3)="","","／"&amp;INDEX('10月'!$A$1:$E$301,ROW()-$B$32+2,3))</f>
        <v/>
      </c>
      <c r="C4654" s="57">
        <f>INDEX('10月'!$A$1:$E$301,ROW()-$B$32+2,4)</f>
        <v>0</v>
      </c>
      <c r="D4654" s="64">
        <f>INDEX('10月'!$A$1:$E$301,ROW()-$B$32+2,5)</f>
        <v>0</v>
      </c>
      <c r="E4654" s="65">
        <f>DATE(設定・集計!$B$2,INT(A4654/100),A4654-INT(A4654/100)*100)</f>
        <v>43799</v>
      </c>
      <c r="F4654" t="str">
        <f t="shared" si="144"/>
        <v/>
      </c>
      <c r="G4654" t="str">
        <f t="shared" si="143"/>
        <v/>
      </c>
    </row>
    <row r="4655" spans="1:7">
      <c r="A4655" s="57">
        <f>INDEX('10月'!$A$1:$E$301,ROW()-$B$32+2,1)</f>
        <v>0</v>
      </c>
      <c r="B4655" s="55" t="str">
        <f>INDEX('10月'!$A$1:$E$301,ROW()-$B$32+2,2)&amp;IF(INDEX('10月'!$A$1:$E$301,ROW()-$B$32+2,3)="","","／"&amp;INDEX('10月'!$A$1:$E$301,ROW()-$B$32+2,3))</f>
        <v/>
      </c>
      <c r="C4655" s="57">
        <f>INDEX('10月'!$A$1:$E$301,ROW()-$B$32+2,4)</f>
        <v>0</v>
      </c>
      <c r="D4655" s="64">
        <f>INDEX('10月'!$A$1:$E$301,ROW()-$B$32+2,5)</f>
        <v>0</v>
      </c>
      <c r="E4655" s="65">
        <f>DATE(設定・集計!$B$2,INT(A4655/100),A4655-INT(A4655/100)*100)</f>
        <v>43799</v>
      </c>
      <c r="F4655" t="str">
        <f t="shared" si="144"/>
        <v/>
      </c>
      <c r="G4655" t="str">
        <f t="shared" ref="G4655:G4718" si="145">IF(F4655="","",RANK(F4655,$F$46:$F$6000,1))</f>
        <v/>
      </c>
    </row>
    <row r="4656" spans="1:7">
      <c r="A4656" s="57">
        <f>INDEX('10月'!$A$1:$E$301,ROW()-$B$32+2,1)</f>
        <v>0</v>
      </c>
      <c r="B4656" s="55" t="str">
        <f>INDEX('10月'!$A$1:$E$301,ROW()-$B$32+2,2)&amp;IF(INDEX('10月'!$A$1:$E$301,ROW()-$B$32+2,3)="","","／"&amp;INDEX('10月'!$A$1:$E$301,ROW()-$B$32+2,3))</f>
        <v/>
      </c>
      <c r="C4656" s="57">
        <f>INDEX('10月'!$A$1:$E$301,ROW()-$B$32+2,4)</f>
        <v>0</v>
      </c>
      <c r="D4656" s="64">
        <f>INDEX('10月'!$A$1:$E$301,ROW()-$B$32+2,5)</f>
        <v>0</v>
      </c>
      <c r="E4656" s="65">
        <f>DATE(設定・集計!$B$2,INT(A4656/100),A4656-INT(A4656/100)*100)</f>
        <v>43799</v>
      </c>
      <c r="F4656" t="str">
        <f t="shared" si="144"/>
        <v/>
      </c>
      <c r="G4656" t="str">
        <f t="shared" si="145"/>
        <v/>
      </c>
    </row>
    <row r="4657" spans="1:7">
      <c r="A4657" s="57">
        <f>INDEX('10月'!$A$1:$E$301,ROW()-$B$32+2,1)</f>
        <v>0</v>
      </c>
      <c r="B4657" s="55" t="str">
        <f>INDEX('10月'!$A$1:$E$301,ROW()-$B$32+2,2)&amp;IF(INDEX('10月'!$A$1:$E$301,ROW()-$B$32+2,3)="","","／"&amp;INDEX('10月'!$A$1:$E$301,ROW()-$B$32+2,3))</f>
        <v/>
      </c>
      <c r="C4657" s="57">
        <f>INDEX('10月'!$A$1:$E$301,ROW()-$B$32+2,4)</f>
        <v>0</v>
      </c>
      <c r="D4657" s="64">
        <f>INDEX('10月'!$A$1:$E$301,ROW()-$B$32+2,5)</f>
        <v>0</v>
      </c>
      <c r="E4657" s="65">
        <f>DATE(設定・集計!$B$2,INT(A4657/100),A4657-INT(A4657/100)*100)</f>
        <v>43799</v>
      </c>
      <c r="F4657" t="str">
        <f t="shared" si="144"/>
        <v/>
      </c>
      <c r="G4657" t="str">
        <f t="shared" si="145"/>
        <v/>
      </c>
    </row>
    <row r="4658" spans="1:7">
      <c r="A4658" s="57">
        <f>INDEX('10月'!$A$1:$E$301,ROW()-$B$32+2,1)</f>
        <v>0</v>
      </c>
      <c r="B4658" s="55" t="str">
        <f>INDEX('10月'!$A$1:$E$301,ROW()-$B$32+2,2)&amp;IF(INDEX('10月'!$A$1:$E$301,ROW()-$B$32+2,3)="","","／"&amp;INDEX('10月'!$A$1:$E$301,ROW()-$B$32+2,3))</f>
        <v/>
      </c>
      <c r="C4658" s="57">
        <f>INDEX('10月'!$A$1:$E$301,ROW()-$B$32+2,4)</f>
        <v>0</v>
      </c>
      <c r="D4658" s="64">
        <f>INDEX('10月'!$A$1:$E$301,ROW()-$B$32+2,5)</f>
        <v>0</v>
      </c>
      <c r="E4658" s="65">
        <f>DATE(設定・集計!$B$2,INT(A4658/100),A4658-INT(A4658/100)*100)</f>
        <v>43799</v>
      </c>
      <c r="F4658" t="str">
        <f t="shared" si="144"/>
        <v/>
      </c>
      <c r="G4658" t="str">
        <f t="shared" si="145"/>
        <v/>
      </c>
    </row>
    <row r="4659" spans="1:7">
      <c r="A4659" s="57">
        <f>INDEX('10月'!$A$1:$E$301,ROW()-$B$32+2,1)</f>
        <v>0</v>
      </c>
      <c r="B4659" s="55" t="str">
        <f>INDEX('10月'!$A$1:$E$301,ROW()-$B$32+2,2)&amp;IF(INDEX('10月'!$A$1:$E$301,ROW()-$B$32+2,3)="","","／"&amp;INDEX('10月'!$A$1:$E$301,ROW()-$B$32+2,3))</f>
        <v/>
      </c>
      <c r="C4659" s="57">
        <f>INDEX('10月'!$A$1:$E$301,ROW()-$B$32+2,4)</f>
        <v>0</v>
      </c>
      <c r="D4659" s="64">
        <f>INDEX('10月'!$A$1:$E$301,ROW()-$B$32+2,5)</f>
        <v>0</v>
      </c>
      <c r="E4659" s="65">
        <f>DATE(設定・集計!$B$2,INT(A4659/100),A4659-INT(A4659/100)*100)</f>
        <v>43799</v>
      </c>
      <c r="F4659" t="str">
        <f t="shared" si="144"/>
        <v/>
      </c>
      <c r="G4659" t="str">
        <f t="shared" si="145"/>
        <v/>
      </c>
    </row>
    <row r="4660" spans="1:7">
      <c r="A4660" s="57">
        <f>INDEX('10月'!$A$1:$E$301,ROW()-$B$32+2,1)</f>
        <v>0</v>
      </c>
      <c r="B4660" s="55" t="str">
        <f>INDEX('10月'!$A$1:$E$301,ROW()-$B$32+2,2)&amp;IF(INDEX('10月'!$A$1:$E$301,ROW()-$B$32+2,3)="","","／"&amp;INDEX('10月'!$A$1:$E$301,ROW()-$B$32+2,3))</f>
        <v/>
      </c>
      <c r="C4660" s="57">
        <f>INDEX('10月'!$A$1:$E$301,ROW()-$B$32+2,4)</f>
        <v>0</v>
      </c>
      <c r="D4660" s="64">
        <f>INDEX('10月'!$A$1:$E$301,ROW()-$B$32+2,5)</f>
        <v>0</v>
      </c>
      <c r="E4660" s="65">
        <f>DATE(設定・集計!$B$2,INT(A4660/100),A4660-INT(A4660/100)*100)</f>
        <v>43799</v>
      </c>
      <c r="F4660" t="str">
        <f t="shared" si="144"/>
        <v/>
      </c>
      <c r="G4660" t="str">
        <f t="shared" si="145"/>
        <v/>
      </c>
    </row>
    <row r="4661" spans="1:7">
      <c r="A4661" s="57">
        <f>INDEX('10月'!$A$1:$E$301,ROW()-$B$32+2,1)</f>
        <v>0</v>
      </c>
      <c r="B4661" s="55" t="str">
        <f>INDEX('10月'!$A$1:$E$301,ROW()-$B$32+2,2)&amp;IF(INDEX('10月'!$A$1:$E$301,ROW()-$B$32+2,3)="","","／"&amp;INDEX('10月'!$A$1:$E$301,ROW()-$B$32+2,3))</f>
        <v/>
      </c>
      <c r="C4661" s="57">
        <f>INDEX('10月'!$A$1:$E$301,ROW()-$B$32+2,4)</f>
        <v>0</v>
      </c>
      <c r="D4661" s="64">
        <f>INDEX('10月'!$A$1:$E$301,ROW()-$B$32+2,5)</f>
        <v>0</v>
      </c>
      <c r="E4661" s="65">
        <f>DATE(設定・集計!$B$2,INT(A4661/100),A4661-INT(A4661/100)*100)</f>
        <v>43799</v>
      </c>
      <c r="F4661" t="str">
        <f t="shared" si="144"/>
        <v/>
      </c>
      <c r="G4661" t="str">
        <f t="shared" si="145"/>
        <v/>
      </c>
    </row>
    <row r="4662" spans="1:7">
      <c r="A4662" s="57">
        <f>INDEX('10月'!$A$1:$E$301,ROW()-$B$32+2,1)</f>
        <v>0</v>
      </c>
      <c r="B4662" s="55" t="str">
        <f>INDEX('10月'!$A$1:$E$301,ROW()-$B$32+2,2)&amp;IF(INDEX('10月'!$A$1:$E$301,ROW()-$B$32+2,3)="","","／"&amp;INDEX('10月'!$A$1:$E$301,ROW()-$B$32+2,3))</f>
        <v/>
      </c>
      <c r="C4662" s="57">
        <f>INDEX('10月'!$A$1:$E$301,ROW()-$B$32+2,4)</f>
        <v>0</v>
      </c>
      <c r="D4662" s="64">
        <f>INDEX('10月'!$A$1:$E$301,ROW()-$B$32+2,5)</f>
        <v>0</v>
      </c>
      <c r="E4662" s="65">
        <f>DATE(設定・集計!$B$2,INT(A4662/100),A4662-INT(A4662/100)*100)</f>
        <v>43799</v>
      </c>
      <c r="F4662" t="str">
        <f t="shared" si="144"/>
        <v/>
      </c>
      <c r="G4662" t="str">
        <f t="shared" si="145"/>
        <v/>
      </c>
    </row>
    <row r="4663" spans="1:7">
      <c r="A4663" s="57">
        <f>INDEX('10月'!$A$1:$E$301,ROW()-$B$32+2,1)</f>
        <v>0</v>
      </c>
      <c r="B4663" s="55" t="str">
        <f>INDEX('10月'!$A$1:$E$301,ROW()-$B$32+2,2)&amp;IF(INDEX('10月'!$A$1:$E$301,ROW()-$B$32+2,3)="","","／"&amp;INDEX('10月'!$A$1:$E$301,ROW()-$B$32+2,3))</f>
        <v/>
      </c>
      <c r="C4663" s="57">
        <f>INDEX('10月'!$A$1:$E$301,ROW()-$B$32+2,4)</f>
        <v>0</v>
      </c>
      <c r="D4663" s="64">
        <f>INDEX('10月'!$A$1:$E$301,ROW()-$B$32+2,5)</f>
        <v>0</v>
      </c>
      <c r="E4663" s="65">
        <f>DATE(設定・集計!$B$2,INT(A4663/100),A4663-INT(A4663/100)*100)</f>
        <v>43799</v>
      </c>
      <c r="F4663" t="str">
        <f t="shared" si="144"/>
        <v/>
      </c>
      <c r="G4663" t="str">
        <f t="shared" si="145"/>
        <v/>
      </c>
    </row>
    <row r="4664" spans="1:7">
      <c r="A4664" s="57">
        <f>INDEX('10月'!$A$1:$E$301,ROW()-$B$32+2,1)</f>
        <v>0</v>
      </c>
      <c r="B4664" s="55" t="str">
        <f>INDEX('10月'!$A$1:$E$301,ROW()-$B$32+2,2)&amp;IF(INDEX('10月'!$A$1:$E$301,ROW()-$B$32+2,3)="","","／"&amp;INDEX('10月'!$A$1:$E$301,ROW()-$B$32+2,3))</f>
        <v/>
      </c>
      <c r="C4664" s="57">
        <f>INDEX('10月'!$A$1:$E$301,ROW()-$B$32+2,4)</f>
        <v>0</v>
      </c>
      <c r="D4664" s="64">
        <f>INDEX('10月'!$A$1:$E$301,ROW()-$B$32+2,5)</f>
        <v>0</v>
      </c>
      <c r="E4664" s="65">
        <f>DATE(設定・集計!$B$2,INT(A4664/100),A4664-INT(A4664/100)*100)</f>
        <v>43799</v>
      </c>
      <c r="F4664" t="str">
        <f t="shared" si="144"/>
        <v/>
      </c>
      <c r="G4664" t="str">
        <f t="shared" si="145"/>
        <v/>
      </c>
    </row>
    <row r="4665" spans="1:7">
      <c r="A4665" s="57">
        <f>INDEX('10月'!$A$1:$E$301,ROW()-$B$32+2,1)</f>
        <v>0</v>
      </c>
      <c r="B4665" s="55" t="str">
        <f>INDEX('10月'!$A$1:$E$301,ROW()-$B$32+2,2)&amp;IF(INDEX('10月'!$A$1:$E$301,ROW()-$B$32+2,3)="","","／"&amp;INDEX('10月'!$A$1:$E$301,ROW()-$B$32+2,3))</f>
        <v/>
      </c>
      <c r="C4665" s="57">
        <f>INDEX('10月'!$A$1:$E$301,ROW()-$B$32+2,4)</f>
        <v>0</v>
      </c>
      <c r="D4665" s="64">
        <f>INDEX('10月'!$A$1:$E$301,ROW()-$B$32+2,5)</f>
        <v>0</v>
      </c>
      <c r="E4665" s="65">
        <f>DATE(設定・集計!$B$2,INT(A4665/100),A4665-INT(A4665/100)*100)</f>
        <v>43799</v>
      </c>
      <c r="F4665" t="str">
        <f t="shared" si="144"/>
        <v/>
      </c>
      <c r="G4665" t="str">
        <f t="shared" si="145"/>
        <v/>
      </c>
    </row>
    <row r="4666" spans="1:7">
      <c r="A4666" s="57">
        <f>INDEX('10月'!$A$1:$E$301,ROW()-$B$32+2,1)</f>
        <v>0</v>
      </c>
      <c r="B4666" s="55" t="str">
        <f>INDEX('10月'!$A$1:$E$301,ROW()-$B$32+2,2)&amp;IF(INDEX('10月'!$A$1:$E$301,ROW()-$B$32+2,3)="","","／"&amp;INDEX('10月'!$A$1:$E$301,ROW()-$B$32+2,3))</f>
        <v/>
      </c>
      <c r="C4666" s="57">
        <f>INDEX('10月'!$A$1:$E$301,ROW()-$B$32+2,4)</f>
        <v>0</v>
      </c>
      <c r="D4666" s="64">
        <f>INDEX('10月'!$A$1:$E$301,ROW()-$B$32+2,5)</f>
        <v>0</v>
      </c>
      <c r="E4666" s="65">
        <f>DATE(設定・集計!$B$2,INT(A4666/100),A4666-INT(A4666/100)*100)</f>
        <v>43799</v>
      </c>
      <c r="F4666" t="str">
        <f t="shared" si="144"/>
        <v/>
      </c>
      <c r="G4666" t="str">
        <f t="shared" si="145"/>
        <v/>
      </c>
    </row>
    <row r="4667" spans="1:7">
      <c r="A4667" s="57">
        <f>INDEX('10月'!$A$1:$E$301,ROW()-$B$32+2,1)</f>
        <v>0</v>
      </c>
      <c r="B4667" s="55" t="str">
        <f>INDEX('10月'!$A$1:$E$301,ROW()-$B$32+2,2)&amp;IF(INDEX('10月'!$A$1:$E$301,ROW()-$B$32+2,3)="","","／"&amp;INDEX('10月'!$A$1:$E$301,ROW()-$B$32+2,3))</f>
        <v/>
      </c>
      <c r="C4667" s="57">
        <f>INDEX('10月'!$A$1:$E$301,ROW()-$B$32+2,4)</f>
        <v>0</v>
      </c>
      <c r="D4667" s="64">
        <f>INDEX('10月'!$A$1:$E$301,ROW()-$B$32+2,5)</f>
        <v>0</v>
      </c>
      <c r="E4667" s="65">
        <f>DATE(設定・集計!$B$2,INT(A4667/100),A4667-INT(A4667/100)*100)</f>
        <v>43799</v>
      </c>
      <c r="F4667" t="str">
        <f t="shared" ref="F4667:F4730" si="146">IF(A4667=0,"",A4667*10000+ROW())</f>
        <v/>
      </c>
      <c r="G4667" t="str">
        <f t="shared" si="145"/>
        <v/>
      </c>
    </row>
    <row r="4668" spans="1:7">
      <c r="A4668" s="57">
        <f>INDEX('10月'!$A$1:$E$301,ROW()-$B$32+2,1)</f>
        <v>0</v>
      </c>
      <c r="B4668" s="55" t="str">
        <f>INDEX('10月'!$A$1:$E$301,ROW()-$B$32+2,2)&amp;IF(INDEX('10月'!$A$1:$E$301,ROW()-$B$32+2,3)="","","／"&amp;INDEX('10月'!$A$1:$E$301,ROW()-$B$32+2,3))</f>
        <v/>
      </c>
      <c r="C4668" s="57">
        <f>INDEX('10月'!$A$1:$E$301,ROW()-$B$32+2,4)</f>
        <v>0</v>
      </c>
      <c r="D4668" s="64">
        <f>INDEX('10月'!$A$1:$E$301,ROW()-$B$32+2,5)</f>
        <v>0</v>
      </c>
      <c r="E4668" s="65">
        <f>DATE(設定・集計!$B$2,INT(A4668/100),A4668-INT(A4668/100)*100)</f>
        <v>43799</v>
      </c>
      <c r="F4668" t="str">
        <f t="shared" si="146"/>
        <v/>
      </c>
      <c r="G4668" t="str">
        <f t="shared" si="145"/>
        <v/>
      </c>
    </row>
    <row r="4669" spans="1:7">
      <c r="A4669" s="57">
        <f>INDEX('10月'!$A$1:$E$301,ROW()-$B$32+2,1)</f>
        <v>0</v>
      </c>
      <c r="B4669" s="55" t="str">
        <f>INDEX('10月'!$A$1:$E$301,ROW()-$B$32+2,2)&amp;IF(INDEX('10月'!$A$1:$E$301,ROW()-$B$32+2,3)="","","／"&amp;INDEX('10月'!$A$1:$E$301,ROW()-$B$32+2,3))</f>
        <v/>
      </c>
      <c r="C4669" s="57">
        <f>INDEX('10月'!$A$1:$E$301,ROW()-$B$32+2,4)</f>
        <v>0</v>
      </c>
      <c r="D4669" s="64">
        <f>INDEX('10月'!$A$1:$E$301,ROW()-$B$32+2,5)</f>
        <v>0</v>
      </c>
      <c r="E4669" s="65">
        <f>DATE(設定・集計!$B$2,INT(A4669/100),A4669-INT(A4669/100)*100)</f>
        <v>43799</v>
      </c>
      <c r="F4669" t="str">
        <f t="shared" si="146"/>
        <v/>
      </c>
      <c r="G4669" t="str">
        <f t="shared" si="145"/>
        <v/>
      </c>
    </row>
    <row r="4670" spans="1:7">
      <c r="A4670" s="57">
        <f>INDEX('10月'!$A$1:$E$301,ROW()-$B$32+2,1)</f>
        <v>0</v>
      </c>
      <c r="B4670" s="55" t="str">
        <f>INDEX('10月'!$A$1:$E$301,ROW()-$B$32+2,2)&amp;IF(INDEX('10月'!$A$1:$E$301,ROW()-$B$32+2,3)="","","／"&amp;INDEX('10月'!$A$1:$E$301,ROW()-$B$32+2,3))</f>
        <v/>
      </c>
      <c r="C4670" s="57">
        <f>INDEX('10月'!$A$1:$E$301,ROW()-$B$32+2,4)</f>
        <v>0</v>
      </c>
      <c r="D4670" s="64">
        <f>INDEX('10月'!$A$1:$E$301,ROW()-$B$32+2,5)</f>
        <v>0</v>
      </c>
      <c r="E4670" s="65">
        <f>DATE(設定・集計!$B$2,INT(A4670/100),A4670-INT(A4670/100)*100)</f>
        <v>43799</v>
      </c>
      <c r="F4670" t="str">
        <f t="shared" si="146"/>
        <v/>
      </c>
      <c r="G4670" t="str">
        <f t="shared" si="145"/>
        <v/>
      </c>
    </row>
    <row r="4671" spans="1:7">
      <c r="A4671" s="57">
        <f>INDEX('10月'!$A$1:$E$301,ROW()-$B$32+2,1)</f>
        <v>0</v>
      </c>
      <c r="B4671" s="55" t="str">
        <f>INDEX('10月'!$A$1:$E$301,ROW()-$B$32+2,2)&amp;IF(INDEX('10月'!$A$1:$E$301,ROW()-$B$32+2,3)="","","／"&amp;INDEX('10月'!$A$1:$E$301,ROW()-$B$32+2,3))</f>
        <v/>
      </c>
      <c r="C4671" s="57">
        <f>INDEX('10月'!$A$1:$E$301,ROW()-$B$32+2,4)</f>
        <v>0</v>
      </c>
      <c r="D4671" s="64">
        <f>INDEX('10月'!$A$1:$E$301,ROW()-$B$32+2,5)</f>
        <v>0</v>
      </c>
      <c r="E4671" s="65">
        <f>DATE(設定・集計!$B$2,INT(A4671/100),A4671-INT(A4671/100)*100)</f>
        <v>43799</v>
      </c>
      <c r="F4671" t="str">
        <f t="shared" si="146"/>
        <v/>
      </c>
      <c r="G4671" t="str">
        <f t="shared" si="145"/>
        <v/>
      </c>
    </row>
    <row r="4672" spans="1:7">
      <c r="A4672" s="57">
        <f>INDEX('10月'!$A$1:$E$301,ROW()-$B$32+2,1)</f>
        <v>0</v>
      </c>
      <c r="B4672" s="55" t="str">
        <f>INDEX('10月'!$A$1:$E$301,ROW()-$B$32+2,2)&amp;IF(INDEX('10月'!$A$1:$E$301,ROW()-$B$32+2,3)="","","／"&amp;INDEX('10月'!$A$1:$E$301,ROW()-$B$32+2,3))</f>
        <v/>
      </c>
      <c r="C4672" s="57">
        <f>INDEX('10月'!$A$1:$E$301,ROW()-$B$32+2,4)</f>
        <v>0</v>
      </c>
      <c r="D4672" s="64">
        <f>INDEX('10月'!$A$1:$E$301,ROW()-$B$32+2,5)</f>
        <v>0</v>
      </c>
      <c r="E4672" s="65">
        <f>DATE(設定・集計!$B$2,INT(A4672/100),A4672-INT(A4672/100)*100)</f>
        <v>43799</v>
      </c>
      <c r="F4672" t="str">
        <f t="shared" si="146"/>
        <v/>
      </c>
      <c r="G4672" t="str">
        <f t="shared" si="145"/>
        <v/>
      </c>
    </row>
    <row r="4673" spans="1:7">
      <c r="A4673" s="57">
        <f>INDEX('10月'!$A$1:$E$301,ROW()-$B$32+2,1)</f>
        <v>0</v>
      </c>
      <c r="B4673" s="55" t="str">
        <f>INDEX('10月'!$A$1:$E$301,ROW()-$B$32+2,2)&amp;IF(INDEX('10月'!$A$1:$E$301,ROW()-$B$32+2,3)="","","／"&amp;INDEX('10月'!$A$1:$E$301,ROW()-$B$32+2,3))</f>
        <v/>
      </c>
      <c r="C4673" s="57">
        <f>INDEX('10月'!$A$1:$E$301,ROW()-$B$32+2,4)</f>
        <v>0</v>
      </c>
      <c r="D4673" s="64">
        <f>INDEX('10月'!$A$1:$E$301,ROW()-$B$32+2,5)</f>
        <v>0</v>
      </c>
      <c r="E4673" s="65">
        <f>DATE(設定・集計!$B$2,INT(A4673/100),A4673-INT(A4673/100)*100)</f>
        <v>43799</v>
      </c>
      <c r="F4673" t="str">
        <f t="shared" si="146"/>
        <v/>
      </c>
      <c r="G4673" t="str">
        <f t="shared" si="145"/>
        <v/>
      </c>
    </row>
    <row r="4674" spans="1:7">
      <c r="A4674" s="57">
        <f>INDEX('10月'!$A$1:$E$301,ROW()-$B$32+2,1)</f>
        <v>0</v>
      </c>
      <c r="B4674" s="55" t="str">
        <f>INDEX('10月'!$A$1:$E$301,ROW()-$B$32+2,2)&amp;IF(INDEX('10月'!$A$1:$E$301,ROW()-$B$32+2,3)="","","／"&amp;INDEX('10月'!$A$1:$E$301,ROW()-$B$32+2,3))</f>
        <v/>
      </c>
      <c r="C4674" s="57">
        <f>INDEX('10月'!$A$1:$E$301,ROW()-$B$32+2,4)</f>
        <v>0</v>
      </c>
      <c r="D4674" s="64">
        <f>INDEX('10月'!$A$1:$E$301,ROW()-$B$32+2,5)</f>
        <v>0</v>
      </c>
      <c r="E4674" s="65">
        <f>DATE(設定・集計!$B$2,INT(A4674/100),A4674-INT(A4674/100)*100)</f>
        <v>43799</v>
      </c>
      <c r="F4674" t="str">
        <f t="shared" si="146"/>
        <v/>
      </c>
      <c r="G4674" t="str">
        <f t="shared" si="145"/>
        <v/>
      </c>
    </row>
    <row r="4675" spans="1:7">
      <c r="A4675" s="57">
        <f>INDEX('10月'!$A$1:$E$301,ROW()-$B$32+2,1)</f>
        <v>0</v>
      </c>
      <c r="B4675" s="55" t="str">
        <f>INDEX('10月'!$A$1:$E$301,ROW()-$B$32+2,2)&amp;IF(INDEX('10月'!$A$1:$E$301,ROW()-$B$32+2,3)="","","／"&amp;INDEX('10月'!$A$1:$E$301,ROW()-$B$32+2,3))</f>
        <v/>
      </c>
      <c r="C4675" s="57">
        <f>INDEX('10月'!$A$1:$E$301,ROW()-$B$32+2,4)</f>
        <v>0</v>
      </c>
      <c r="D4675" s="64">
        <f>INDEX('10月'!$A$1:$E$301,ROW()-$B$32+2,5)</f>
        <v>0</v>
      </c>
      <c r="E4675" s="65">
        <f>DATE(設定・集計!$B$2,INT(A4675/100),A4675-INT(A4675/100)*100)</f>
        <v>43799</v>
      </c>
      <c r="F4675" t="str">
        <f t="shared" si="146"/>
        <v/>
      </c>
      <c r="G4675" t="str">
        <f t="shared" si="145"/>
        <v/>
      </c>
    </row>
    <row r="4676" spans="1:7">
      <c r="A4676" s="57">
        <f>INDEX('10月'!$A$1:$E$301,ROW()-$B$32+2,1)</f>
        <v>0</v>
      </c>
      <c r="B4676" s="55" t="str">
        <f>INDEX('10月'!$A$1:$E$301,ROW()-$B$32+2,2)&amp;IF(INDEX('10月'!$A$1:$E$301,ROW()-$B$32+2,3)="","","／"&amp;INDEX('10月'!$A$1:$E$301,ROW()-$B$32+2,3))</f>
        <v/>
      </c>
      <c r="C4676" s="57">
        <f>INDEX('10月'!$A$1:$E$301,ROW()-$B$32+2,4)</f>
        <v>0</v>
      </c>
      <c r="D4676" s="64">
        <f>INDEX('10月'!$A$1:$E$301,ROW()-$B$32+2,5)</f>
        <v>0</v>
      </c>
      <c r="E4676" s="65">
        <f>DATE(設定・集計!$B$2,INT(A4676/100),A4676-INT(A4676/100)*100)</f>
        <v>43799</v>
      </c>
      <c r="F4676" t="str">
        <f t="shared" si="146"/>
        <v/>
      </c>
      <c r="G4676" t="str">
        <f t="shared" si="145"/>
        <v/>
      </c>
    </row>
    <row r="4677" spans="1:7">
      <c r="A4677" s="57">
        <f>INDEX('10月'!$A$1:$E$301,ROW()-$B$32+2,1)</f>
        <v>0</v>
      </c>
      <c r="B4677" s="55" t="str">
        <f>INDEX('10月'!$A$1:$E$301,ROW()-$B$32+2,2)&amp;IF(INDEX('10月'!$A$1:$E$301,ROW()-$B$32+2,3)="","","／"&amp;INDEX('10月'!$A$1:$E$301,ROW()-$B$32+2,3))</f>
        <v/>
      </c>
      <c r="C4677" s="57">
        <f>INDEX('10月'!$A$1:$E$301,ROW()-$B$32+2,4)</f>
        <v>0</v>
      </c>
      <c r="D4677" s="64">
        <f>INDEX('10月'!$A$1:$E$301,ROW()-$B$32+2,5)</f>
        <v>0</v>
      </c>
      <c r="E4677" s="65">
        <f>DATE(設定・集計!$B$2,INT(A4677/100),A4677-INT(A4677/100)*100)</f>
        <v>43799</v>
      </c>
      <c r="F4677" t="str">
        <f t="shared" si="146"/>
        <v/>
      </c>
      <c r="G4677" t="str">
        <f t="shared" si="145"/>
        <v/>
      </c>
    </row>
    <row r="4678" spans="1:7">
      <c r="A4678" s="57">
        <f>INDEX('10月'!$A$1:$E$301,ROW()-$B$32+2,1)</f>
        <v>0</v>
      </c>
      <c r="B4678" s="55" t="str">
        <f>INDEX('10月'!$A$1:$E$301,ROW()-$B$32+2,2)&amp;IF(INDEX('10月'!$A$1:$E$301,ROW()-$B$32+2,3)="","","／"&amp;INDEX('10月'!$A$1:$E$301,ROW()-$B$32+2,3))</f>
        <v/>
      </c>
      <c r="C4678" s="57">
        <f>INDEX('10月'!$A$1:$E$301,ROW()-$B$32+2,4)</f>
        <v>0</v>
      </c>
      <c r="D4678" s="64">
        <f>INDEX('10月'!$A$1:$E$301,ROW()-$B$32+2,5)</f>
        <v>0</v>
      </c>
      <c r="E4678" s="65">
        <f>DATE(設定・集計!$B$2,INT(A4678/100),A4678-INT(A4678/100)*100)</f>
        <v>43799</v>
      </c>
      <c r="F4678" t="str">
        <f t="shared" si="146"/>
        <v/>
      </c>
      <c r="G4678" t="str">
        <f t="shared" si="145"/>
        <v/>
      </c>
    </row>
    <row r="4679" spans="1:7">
      <c r="A4679" s="57">
        <f>INDEX('10月'!$A$1:$E$301,ROW()-$B$32+2,1)</f>
        <v>0</v>
      </c>
      <c r="B4679" s="55" t="str">
        <f>INDEX('10月'!$A$1:$E$301,ROW()-$B$32+2,2)&amp;IF(INDEX('10月'!$A$1:$E$301,ROW()-$B$32+2,3)="","","／"&amp;INDEX('10月'!$A$1:$E$301,ROW()-$B$32+2,3))</f>
        <v/>
      </c>
      <c r="C4679" s="57">
        <f>INDEX('10月'!$A$1:$E$301,ROW()-$B$32+2,4)</f>
        <v>0</v>
      </c>
      <c r="D4679" s="64">
        <f>INDEX('10月'!$A$1:$E$301,ROW()-$B$32+2,5)</f>
        <v>0</v>
      </c>
      <c r="E4679" s="65">
        <f>DATE(設定・集計!$B$2,INT(A4679/100),A4679-INT(A4679/100)*100)</f>
        <v>43799</v>
      </c>
      <c r="F4679" t="str">
        <f t="shared" si="146"/>
        <v/>
      </c>
      <c r="G4679" t="str">
        <f t="shared" si="145"/>
        <v/>
      </c>
    </row>
    <row r="4680" spans="1:7">
      <c r="A4680" s="57">
        <f>INDEX('10月'!$A$1:$E$301,ROW()-$B$32+2,1)</f>
        <v>0</v>
      </c>
      <c r="B4680" s="55" t="str">
        <f>INDEX('10月'!$A$1:$E$301,ROW()-$B$32+2,2)&amp;IF(INDEX('10月'!$A$1:$E$301,ROW()-$B$32+2,3)="","","／"&amp;INDEX('10月'!$A$1:$E$301,ROW()-$B$32+2,3))</f>
        <v/>
      </c>
      <c r="C4680" s="57">
        <f>INDEX('10月'!$A$1:$E$301,ROW()-$B$32+2,4)</f>
        <v>0</v>
      </c>
      <c r="D4680" s="64">
        <f>INDEX('10月'!$A$1:$E$301,ROW()-$B$32+2,5)</f>
        <v>0</v>
      </c>
      <c r="E4680" s="65">
        <f>DATE(設定・集計!$B$2,INT(A4680/100),A4680-INT(A4680/100)*100)</f>
        <v>43799</v>
      </c>
      <c r="F4680" t="str">
        <f t="shared" si="146"/>
        <v/>
      </c>
      <c r="G4680" t="str">
        <f t="shared" si="145"/>
        <v/>
      </c>
    </row>
    <row r="4681" spans="1:7">
      <c r="A4681" s="57">
        <f>INDEX('10月'!$A$1:$E$301,ROW()-$B$32+2,1)</f>
        <v>0</v>
      </c>
      <c r="B4681" s="55" t="str">
        <f>INDEX('10月'!$A$1:$E$301,ROW()-$B$32+2,2)&amp;IF(INDEX('10月'!$A$1:$E$301,ROW()-$B$32+2,3)="","","／"&amp;INDEX('10月'!$A$1:$E$301,ROW()-$B$32+2,3))</f>
        <v/>
      </c>
      <c r="C4681" s="57">
        <f>INDEX('10月'!$A$1:$E$301,ROW()-$B$32+2,4)</f>
        <v>0</v>
      </c>
      <c r="D4681" s="64">
        <f>INDEX('10月'!$A$1:$E$301,ROW()-$B$32+2,5)</f>
        <v>0</v>
      </c>
      <c r="E4681" s="65">
        <f>DATE(設定・集計!$B$2,INT(A4681/100),A4681-INT(A4681/100)*100)</f>
        <v>43799</v>
      </c>
      <c r="F4681" t="str">
        <f t="shared" si="146"/>
        <v/>
      </c>
      <c r="G4681" t="str">
        <f t="shared" si="145"/>
        <v/>
      </c>
    </row>
    <row r="4682" spans="1:7">
      <c r="A4682" s="57">
        <f>INDEX('10月'!$A$1:$E$301,ROW()-$B$32+2,1)</f>
        <v>0</v>
      </c>
      <c r="B4682" s="55" t="str">
        <f>INDEX('10月'!$A$1:$E$301,ROW()-$B$32+2,2)&amp;IF(INDEX('10月'!$A$1:$E$301,ROW()-$B$32+2,3)="","","／"&amp;INDEX('10月'!$A$1:$E$301,ROW()-$B$32+2,3))</f>
        <v/>
      </c>
      <c r="C4682" s="57">
        <f>INDEX('10月'!$A$1:$E$301,ROW()-$B$32+2,4)</f>
        <v>0</v>
      </c>
      <c r="D4682" s="64">
        <f>INDEX('10月'!$A$1:$E$301,ROW()-$B$32+2,5)</f>
        <v>0</v>
      </c>
      <c r="E4682" s="65">
        <f>DATE(設定・集計!$B$2,INT(A4682/100),A4682-INT(A4682/100)*100)</f>
        <v>43799</v>
      </c>
      <c r="F4682" t="str">
        <f t="shared" si="146"/>
        <v/>
      </c>
      <c r="G4682" t="str">
        <f t="shared" si="145"/>
        <v/>
      </c>
    </row>
    <row r="4683" spans="1:7">
      <c r="A4683" s="57">
        <f>INDEX('10月'!$A$1:$E$301,ROW()-$B$32+2,1)</f>
        <v>0</v>
      </c>
      <c r="B4683" s="55" t="str">
        <f>INDEX('10月'!$A$1:$E$301,ROW()-$B$32+2,2)&amp;IF(INDEX('10月'!$A$1:$E$301,ROW()-$B$32+2,3)="","","／"&amp;INDEX('10月'!$A$1:$E$301,ROW()-$B$32+2,3))</f>
        <v/>
      </c>
      <c r="C4683" s="57">
        <f>INDEX('10月'!$A$1:$E$301,ROW()-$B$32+2,4)</f>
        <v>0</v>
      </c>
      <c r="D4683" s="64">
        <f>INDEX('10月'!$A$1:$E$301,ROW()-$B$32+2,5)</f>
        <v>0</v>
      </c>
      <c r="E4683" s="65">
        <f>DATE(設定・集計!$B$2,INT(A4683/100),A4683-INT(A4683/100)*100)</f>
        <v>43799</v>
      </c>
      <c r="F4683" t="str">
        <f t="shared" si="146"/>
        <v/>
      </c>
      <c r="G4683" t="str">
        <f t="shared" si="145"/>
        <v/>
      </c>
    </row>
    <row r="4684" spans="1:7">
      <c r="A4684" s="57">
        <f>INDEX('10月'!$A$1:$E$301,ROW()-$B$32+2,1)</f>
        <v>0</v>
      </c>
      <c r="B4684" s="55" t="str">
        <f>INDEX('10月'!$A$1:$E$301,ROW()-$B$32+2,2)&amp;IF(INDEX('10月'!$A$1:$E$301,ROW()-$B$32+2,3)="","","／"&amp;INDEX('10月'!$A$1:$E$301,ROW()-$B$32+2,3))</f>
        <v/>
      </c>
      <c r="C4684" s="57">
        <f>INDEX('10月'!$A$1:$E$301,ROW()-$B$32+2,4)</f>
        <v>0</v>
      </c>
      <c r="D4684" s="64">
        <f>INDEX('10月'!$A$1:$E$301,ROW()-$B$32+2,5)</f>
        <v>0</v>
      </c>
      <c r="E4684" s="65">
        <f>DATE(設定・集計!$B$2,INT(A4684/100),A4684-INT(A4684/100)*100)</f>
        <v>43799</v>
      </c>
      <c r="F4684" t="str">
        <f t="shared" si="146"/>
        <v/>
      </c>
      <c r="G4684" t="str">
        <f t="shared" si="145"/>
        <v/>
      </c>
    </row>
    <row r="4685" spans="1:7">
      <c r="A4685" s="57">
        <f>INDEX('10月'!$A$1:$E$301,ROW()-$B$32+2,1)</f>
        <v>0</v>
      </c>
      <c r="B4685" s="55" t="str">
        <f>INDEX('10月'!$A$1:$E$301,ROW()-$B$32+2,2)&amp;IF(INDEX('10月'!$A$1:$E$301,ROW()-$B$32+2,3)="","","／"&amp;INDEX('10月'!$A$1:$E$301,ROW()-$B$32+2,3))</f>
        <v/>
      </c>
      <c r="C4685" s="57">
        <f>INDEX('10月'!$A$1:$E$301,ROW()-$B$32+2,4)</f>
        <v>0</v>
      </c>
      <c r="D4685" s="64">
        <f>INDEX('10月'!$A$1:$E$301,ROW()-$B$32+2,5)</f>
        <v>0</v>
      </c>
      <c r="E4685" s="65">
        <f>DATE(設定・集計!$B$2,INT(A4685/100),A4685-INT(A4685/100)*100)</f>
        <v>43799</v>
      </c>
      <c r="F4685" t="str">
        <f t="shared" si="146"/>
        <v/>
      </c>
      <c r="G4685" t="str">
        <f t="shared" si="145"/>
        <v/>
      </c>
    </row>
    <row r="4686" spans="1:7">
      <c r="A4686" s="57">
        <f>INDEX('10月'!$A$1:$E$301,ROW()-$B$32+2,1)</f>
        <v>0</v>
      </c>
      <c r="B4686" s="55" t="str">
        <f>INDEX('10月'!$A$1:$E$301,ROW()-$B$32+2,2)&amp;IF(INDEX('10月'!$A$1:$E$301,ROW()-$B$32+2,3)="","","／"&amp;INDEX('10月'!$A$1:$E$301,ROW()-$B$32+2,3))</f>
        <v/>
      </c>
      <c r="C4686" s="57">
        <f>INDEX('10月'!$A$1:$E$301,ROW()-$B$32+2,4)</f>
        <v>0</v>
      </c>
      <c r="D4686" s="64">
        <f>INDEX('10月'!$A$1:$E$301,ROW()-$B$32+2,5)</f>
        <v>0</v>
      </c>
      <c r="E4686" s="65">
        <f>DATE(設定・集計!$B$2,INT(A4686/100),A4686-INT(A4686/100)*100)</f>
        <v>43799</v>
      </c>
      <c r="F4686" t="str">
        <f t="shared" si="146"/>
        <v/>
      </c>
      <c r="G4686" t="str">
        <f t="shared" si="145"/>
        <v/>
      </c>
    </row>
    <row r="4687" spans="1:7">
      <c r="A4687" s="57">
        <f>INDEX('10月'!$A$1:$E$301,ROW()-$B$32+2,1)</f>
        <v>0</v>
      </c>
      <c r="B4687" s="55" t="str">
        <f>INDEX('10月'!$A$1:$E$301,ROW()-$B$32+2,2)&amp;IF(INDEX('10月'!$A$1:$E$301,ROW()-$B$32+2,3)="","","／"&amp;INDEX('10月'!$A$1:$E$301,ROW()-$B$32+2,3))</f>
        <v/>
      </c>
      <c r="C4687" s="57">
        <f>INDEX('10月'!$A$1:$E$301,ROW()-$B$32+2,4)</f>
        <v>0</v>
      </c>
      <c r="D4687" s="64">
        <f>INDEX('10月'!$A$1:$E$301,ROW()-$B$32+2,5)</f>
        <v>0</v>
      </c>
      <c r="E4687" s="65">
        <f>DATE(設定・集計!$B$2,INT(A4687/100),A4687-INT(A4687/100)*100)</f>
        <v>43799</v>
      </c>
      <c r="F4687" t="str">
        <f t="shared" si="146"/>
        <v/>
      </c>
      <c r="G4687" t="str">
        <f t="shared" si="145"/>
        <v/>
      </c>
    </row>
    <row r="4688" spans="1:7">
      <c r="A4688" s="57">
        <f>INDEX('10月'!$A$1:$E$301,ROW()-$B$32+2,1)</f>
        <v>0</v>
      </c>
      <c r="B4688" s="55" t="str">
        <f>INDEX('10月'!$A$1:$E$301,ROW()-$B$32+2,2)&amp;IF(INDEX('10月'!$A$1:$E$301,ROW()-$B$32+2,3)="","","／"&amp;INDEX('10月'!$A$1:$E$301,ROW()-$B$32+2,3))</f>
        <v/>
      </c>
      <c r="C4688" s="57">
        <f>INDEX('10月'!$A$1:$E$301,ROW()-$B$32+2,4)</f>
        <v>0</v>
      </c>
      <c r="D4688" s="64">
        <f>INDEX('10月'!$A$1:$E$301,ROW()-$B$32+2,5)</f>
        <v>0</v>
      </c>
      <c r="E4688" s="65">
        <f>DATE(設定・集計!$B$2,INT(A4688/100),A4688-INT(A4688/100)*100)</f>
        <v>43799</v>
      </c>
      <c r="F4688" t="str">
        <f t="shared" si="146"/>
        <v/>
      </c>
      <c r="G4688" t="str">
        <f t="shared" si="145"/>
        <v/>
      </c>
    </row>
    <row r="4689" spans="1:7">
      <c r="A4689" s="57">
        <f>INDEX('10月'!$A$1:$E$301,ROW()-$B$32+2,1)</f>
        <v>0</v>
      </c>
      <c r="B4689" s="55" t="str">
        <f>INDEX('10月'!$A$1:$E$301,ROW()-$B$32+2,2)&amp;IF(INDEX('10月'!$A$1:$E$301,ROW()-$B$32+2,3)="","","／"&amp;INDEX('10月'!$A$1:$E$301,ROW()-$B$32+2,3))</f>
        <v/>
      </c>
      <c r="C4689" s="57">
        <f>INDEX('10月'!$A$1:$E$301,ROW()-$B$32+2,4)</f>
        <v>0</v>
      </c>
      <c r="D4689" s="64">
        <f>INDEX('10月'!$A$1:$E$301,ROW()-$B$32+2,5)</f>
        <v>0</v>
      </c>
      <c r="E4689" s="65">
        <f>DATE(設定・集計!$B$2,INT(A4689/100),A4689-INT(A4689/100)*100)</f>
        <v>43799</v>
      </c>
      <c r="F4689" t="str">
        <f t="shared" si="146"/>
        <v/>
      </c>
      <c r="G4689" t="str">
        <f t="shared" si="145"/>
        <v/>
      </c>
    </row>
    <row r="4690" spans="1:7">
      <c r="A4690" s="57">
        <f>INDEX('10月'!$A$1:$E$301,ROW()-$B$32+2,1)</f>
        <v>0</v>
      </c>
      <c r="B4690" s="55" t="str">
        <f>INDEX('10月'!$A$1:$E$301,ROW()-$B$32+2,2)&amp;IF(INDEX('10月'!$A$1:$E$301,ROW()-$B$32+2,3)="","","／"&amp;INDEX('10月'!$A$1:$E$301,ROW()-$B$32+2,3))</f>
        <v/>
      </c>
      <c r="C4690" s="57">
        <f>INDEX('10月'!$A$1:$E$301,ROW()-$B$32+2,4)</f>
        <v>0</v>
      </c>
      <c r="D4690" s="64">
        <f>INDEX('10月'!$A$1:$E$301,ROW()-$B$32+2,5)</f>
        <v>0</v>
      </c>
      <c r="E4690" s="65">
        <f>DATE(設定・集計!$B$2,INT(A4690/100),A4690-INT(A4690/100)*100)</f>
        <v>43799</v>
      </c>
      <c r="F4690" t="str">
        <f t="shared" si="146"/>
        <v/>
      </c>
      <c r="G4690" t="str">
        <f t="shared" si="145"/>
        <v/>
      </c>
    </row>
    <row r="4691" spans="1:7">
      <c r="A4691" s="57">
        <f>INDEX('10月'!$A$1:$E$301,ROW()-$B$32+2,1)</f>
        <v>0</v>
      </c>
      <c r="B4691" s="55" t="str">
        <f>INDEX('10月'!$A$1:$E$301,ROW()-$B$32+2,2)&amp;IF(INDEX('10月'!$A$1:$E$301,ROW()-$B$32+2,3)="","","／"&amp;INDEX('10月'!$A$1:$E$301,ROW()-$B$32+2,3))</f>
        <v/>
      </c>
      <c r="C4691" s="57">
        <f>INDEX('10月'!$A$1:$E$301,ROW()-$B$32+2,4)</f>
        <v>0</v>
      </c>
      <c r="D4691" s="64">
        <f>INDEX('10月'!$A$1:$E$301,ROW()-$B$32+2,5)</f>
        <v>0</v>
      </c>
      <c r="E4691" s="65">
        <f>DATE(設定・集計!$B$2,INT(A4691/100),A4691-INT(A4691/100)*100)</f>
        <v>43799</v>
      </c>
      <c r="F4691" t="str">
        <f t="shared" si="146"/>
        <v/>
      </c>
      <c r="G4691" t="str">
        <f t="shared" si="145"/>
        <v/>
      </c>
    </row>
    <row r="4692" spans="1:7">
      <c r="A4692" s="57">
        <f>INDEX('10月'!$A$1:$E$301,ROW()-$B$32+2,1)</f>
        <v>0</v>
      </c>
      <c r="B4692" s="55" t="str">
        <f>INDEX('10月'!$A$1:$E$301,ROW()-$B$32+2,2)&amp;IF(INDEX('10月'!$A$1:$E$301,ROW()-$B$32+2,3)="","","／"&amp;INDEX('10月'!$A$1:$E$301,ROW()-$B$32+2,3))</f>
        <v/>
      </c>
      <c r="C4692" s="57">
        <f>INDEX('10月'!$A$1:$E$301,ROW()-$B$32+2,4)</f>
        <v>0</v>
      </c>
      <c r="D4692" s="64">
        <f>INDEX('10月'!$A$1:$E$301,ROW()-$B$32+2,5)</f>
        <v>0</v>
      </c>
      <c r="E4692" s="65">
        <f>DATE(設定・集計!$B$2,INT(A4692/100),A4692-INT(A4692/100)*100)</f>
        <v>43799</v>
      </c>
      <c r="F4692" t="str">
        <f t="shared" si="146"/>
        <v/>
      </c>
      <c r="G4692" t="str">
        <f t="shared" si="145"/>
        <v/>
      </c>
    </row>
    <row r="4693" spans="1:7">
      <c r="A4693" s="57">
        <f>INDEX('10月'!$A$1:$E$301,ROW()-$B$32+2,1)</f>
        <v>0</v>
      </c>
      <c r="B4693" s="55" t="str">
        <f>INDEX('10月'!$A$1:$E$301,ROW()-$B$32+2,2)&amp;IF(INDEX('10月'!$A$1:$E$301,ROW()-$B$32+2,3)="","","／"&amp;INDEX('10月'!$A$1:$E$301,ROW()-$B$32+2,3))</f>
        <v/>
      </c>
      <c r="C4693" s="57">
        <f>INDEX('10月'!$A$1:$E$301,ROW()-$B$32+2,4)</f>
        <v>0</v>
      </c>
      <c r="D4693" s="64">
        <f>INDEX('10月'!$A$1:$E$301,ROW()-$B$32+2,5)</f>
        <v>0</v>
      </c>
      <c r="E4693" s="65">
        <f>DATE(設定・集計!$B$2,INT(A4693/100),A4693-INT(A4693/100)*100)</f>
        <v>43799</v>
      </c>
      <c r="F4693" t="str">
        <f t="shared" si="146"/>
        <v/>
      </c>
      <c r="G4693" t="str">
        <f t="shared" si="145"/>
        <v/>
      </c>
    </row>
    <row r="4694" spans="1:7">
      <c r="A4694" s="57">
        <f>INDEX('10月'!$A$1:$E$301,ROW()-$B$32+2,1)</f>
        <v>0</v>
      </c>
      <c r="B4694" s="55" t="str">
        <f>INDEX('10月'!$A$1:$E$301,ROW()-$B$32+2,2)&amp;IF(INDEX('10月'!$A$1:$E$301,ROW()-$B$32+2,3)="","","／"&amp;INDEX('10月'!$A$1:$E$301,ROW()-$B$32+2,3))</f>
        <v/>
      </c>
      <c r="C4694" s="57">
        <f>INDEX('10月'!$A$1:$E$301,ROW()-$B$32+2,4)</f>
        <v>0</v>
      </c>
      <c r="D4694" s="64">
        <f>INDEX('10月'!$A$1:$E$301,ROW()-$B$32+2,5)</f>
        <v>0</v>
      </c>
      <c r="E4694" s="65">
        <f>DATE(設定・集計!$B$2,INT(A4694/100),A4694-INT(A4694/100)*100)</f>
        <v>43799</v>
      </c>
      <c r="F4694" t="str">
        <f t="shared" si="146"/>
        <v/>
      </c>
      <c r="G4694" t="str">
        <f t="shared" si="145"/>
        <v/>
      </c>
    </row>
    <row r="4695" spans="1:7">
      <c r="A4695" s="57">
        <f>INDEX('10月'!$A$1:$E$301,ROW()-$B$32+2,1)</f>
        <v>0</v>
      </c>
      <c r="B4695" s="55" t="str">
        <f>INDEX('10月'!$A$1:$E$301,ROW()-$B$32+2,2)&amp;IF(INDEX('10月'!$A$1:$E$301,ROW()-$B$32+2,3)="","","／"&amp;INDEX('10月'!$A$1:$E$301,ROW()-$B$32+2,3))</f>
        <v/>
      </c>
      <c r="C4695" s="57">
        <f>INDEX('10月'!$A$1:$E$301,ROW()-$B$32+2,4)</f>
        <v>0</v>
      </c>
      <c r="D4695" s="64">
        <f>INDEX('10月'!$A$1:$E$301,ROW()-$B$32+2,5)</f>
        <v>0</v>
      </c>
      <c r="E4695" s="65">
        <f>DATE(設定・集計!$B$2,INT(A4695/100),A4695-INT(A4695/100)*100)</f>
        <v>43799</v>
      </c>
      <c r="F4695" t="str">
        <f t="shared" si="146"/>
        <v/>
      </c>
      <c r="G4695" t="str">
        <f t="shared" si="145"/>
        <v/>
      </c>
    </row>
    <row r="4696" spans="1:7">
      <c r="A4696" s="57">
        <f>INDEX('10月'!$A$1:$E$301,ROW()-$B$32+2,1)</f>
        <v>0</v>
      </c>
      <c r="B4696" s="55" t="str">
        <f>INDEX('10月'!$A$1:$E$301,ROW()-$B$32+2,2)&amp;IF(INDEX('10月'!$A$1:$E$301,ROW()-$B$32+2,3)="","","／"&amp;INDEX('10月'!$A$1:$E$301,ROW()-$B$32+2,3))</f>
        <v/>
      </c>
      <c r="C4696" s="57">
        <f>INDEX('10月'!$A$1:$E$301,ROW()-$B$32+2,4)</f>
        <v>0</v>
      </c>
      <c r="D4696" s="64">
        <f>INDEX('10月'!$A$1:$E$301,ROW()-$B$32+2,5)</f>
        <v>0</v>
      </c>
      <c r="E4696" s="65">
        <f>DATE(設定・集計!$B$2,INT(A4696/100),A4696-INT(A4696/100)*100)</f>
        <v>43799</v>
      </c>
      <c r="F4696" t="str">
        <f t="shared" si="146"/>
        <v/>
      </c>
      <c r="G4696" t="str">
        <f t="shared" si="145"/>
        <v/>
      </c>
    </row>
    <row r="4697" spans="1:7">
      <c r="A4697" s="57">
        <f>INDEX('10月'!$A$1:$E$301,ROW()-$B$32+2,1)</f>
        <v>0</v>
      </c>
      <c r="B4697" s="55" t="str">
        <f>INDEX('10月'!$A$1:$E$301,ROW()-$B$32+2,2)&amp;IF(INDEX('10月'!$A$1:$E$301,ROW()-$B$32+2,3)="","","／"&amp;INDEX('10月'!$A$1:$E$301,ROW()-$B$32+2,3))</f>
        <v/>
      </c>
      <c r="C4697" s="57">
        <f>INDEX('10月'!$A$1:$E$301,ROW()-$B$32+2,4)</f>
        <v>0</v>
      </c>
      <c r="D4697" s="64">
        <f>INDEX('10月'!$A$1:$E$301,ROW()-$B$32+2,5)</f>
        <v>0</v>
      </c>
      <c r="E4697" s="65">
        <f>DATE(設定・集計!$B$2,INT(A4697/100),A4697-INT(A4697/100)*100)</f>
        <v>43799</v>
      </c>
      <c r="F4697" t="str">
        <f t="shared" si="146"/>
        <v/>
      </c>
      <c r="G4697" t="str">
        <f t="shared" si="145"/>
        <v/>
      </c>
    </row>
    <row r="4698" spans="1:7">
      <c r="A4698" s="57">
        <f>INDEX('10月'!$A$1:$E$301,ROW()-$B$32+2,1)</f>
        <v>0</v>
      </c>
      <c r="B4698" s="55" t="str">
        <f>INDEX('10月'!$A$1:$E$301,ROW()-$B$32+2,2)&amp;IF(INDEX('10月'!$A$1:$E$301,ROW()-$B$32+2,3)="","","／"&amp;INDEX('10月'!$A$1:$E$301,ROW()-$B$32+2,3))</f>
        <v/>
      </c>
      <c r="C4698" s="57">
        <f>INDEX('10月'!$A$1:$E$301,ROW()-$B$32+2,4)</f>
        <v>0</v>
      </c>
      <c r="D4698" s="64">
        <f>INDEX('10月'!$A$1:$E$301,ROW()-$B$32+2,5)</f>
        <v>0</v>
      </c>
      <c r="E4698" s="65">
        <f>DATE(設定・集計!$B$2,INT(A4698/100),A4698-INT(A4698/100)*100)</f>
        <v>43799</v>
      </c>
      <c r="F4698" t="str">
        <f t="shared" si="146"/>
        <v/>
      </c>
      <c r="G4698" t="str">
        <f t="shared" si="145"/>
        <v/>
      </c>
    </row>
    <row r="4699" spans="1:7">
      <c r="A4699" s="57">
        <f>INDEX('10月'!$A$1:$E$301,ROW()-$B$32+2,1)</f>
        <v>0</v>
      </c>
      <c r="B4699" s="55" t="str">
        <f>INDEX('10月'!$A$1:$E$301,ROW()-$B$32+2,2)&amp;IF(INDEX('10月'!$A$1:$E$301,ROW()-$B$32+2,3)="","","／"&amp;INDEX('10月'!$A$1:$E$301,ROW()-$B$32+2,3))</f>
        <v/>
      </c>
      <c r="C4699" s="57">
        <f>INDEX('10月'!$A$1:$E$301,ROW()-$B$32+2,4)</f>
        <v>0</v>
      </c>
      <c r="D4699" s="64">
        <f>INDEX('10月'!$A$1:$E$301,ROW()-$B$32+2,5)</f>
        <v>0</v>
      </c>
      <c r="E4699" s="65">
        <f>DATE(設定・集計!$B$2,INT(A4699/100),A4699-INT(A4699/100)*100)</f>
        <v>43799</v>
      </c>
      <c r="F4699" t="str">
        <f t="shared" si="146"/>
        <v/>
      </c>
      <c r="G4699" t="str">
        <f t="shared" si="145"/>
        <v/>
      </c>
    </row>
    <row r="4700" spans="1:7">
      <c r="A4700" s="57">
        <f>INDEX('10月'!$A$1:$E$301,ROW()-$B$32+2,1)</f>
        <v>0</v>
      </c>
      <c r="B4700" s="55" t="str">
        <f>INDEX('10月'!$A$1:$E$301,ROW()-$B$32+2,2)&amp;IF(INDEX('10月'!$A$1:$E$301,ROW()-$B$32+2,3)="","","／"&amp;INDEX('10月'!$A$1:$E$301,ROW()-$B$32+2,3))</f>
        <v/>
      </c>
      <c r="C4700" s="57">
        <f>INDEX('10月'!$A$1:$E$301,ROW()-$B$32+2,4)</f>
        <v>0</v>
      </c>
      <c r="D4700" s="64">
        <f>INDEX('10月'!$A$1:$E$301,ROW()-$B$32+2,5)</f>
        <v>0</v>
      </c>
      <c r="E4700" s="65">
        <f>DATE(設定・集計!$B$2,INT(A4700/100),A4700-INT(A4700/100)*100)</f>
        <v>43799</v>
      </c>
      <c r="F4700" t="str">
        <f t="shared" si="146"/>
        <v/>
      </c>
      <c r="G4700" t="str">
        <f t="shared" si="145"/>
        <v/>
      </c>
    </row>
    <row r="4701" spans="1:7">
      <c r="A4701" s="57">
        <f>INDEX('10月'!$A$1:$E$301,ROW()-$B$32+2,1)</f>
        <v>0</v>
      </c>
      <c r="B4701" s="55" t="str">
        <f>INDEX('10月'!$A$1:$E$301,ROW()-$B$32+2,2)&amp;IF(INDEX('10月'!$A$1:$E$301,ROW()-$B$32+2,3)="","","／"&amp;INDEX('10月'!$A$1:$E$301,ROW()-$B$32+2,3))</f>
        <v/>
      </c>
      <c r="C4701" s="57">
        <f>INDEX('10月'!$A$1:$E$301,ROW()-$B$32+2,4)</f>
        <v>0</v>
      </c>
      <c r="D4701" s="64">
        <f>INDEX('10月'!$A$1:$E$301,ROW()-$B$32+2,5)</f>
        <v>0</v>
      </c>
      <c r="E4701" s="65">
        <f>DATE(設定・集計!$B$2,INT(A4701/100),A4701-INT(A4701/100)*100)</f>
        <v>43799</v>
      </c>
      <c r="F4701" t="str">
        <f t="shared" si="146"/>
        <v/>
      </c>
      <c r="G4701" t="str">
        <f t="shared" si="145"/>
        <v/>
      </c>
    </row>
    <row r="4702" spans="1:7">
      <c r="A4702" s="57">
        <f>INDEX('10月'!$A$1:$E$301,ROW()-$B$32+2,1)</f>
        <v>0</v>
      </c>
      <c r="B4702" s="55" t="str">
        <f>INDEX('10月'!$A$1:$E$301,ROW()-$B$32+2,2)&amp;IF(INDEX('10月'!$A$1:$E$301,ROW()-$B$32+2,3)="","","／"&amp;INDEX('10月'!$A$1:$E$301,ROW()-$B$32+2,3))</f>
        <v/>
      </c>
      <c r="C4702" s="57">
        <f>INDEX('10月'!$A$1:$E$301,ROW()-$B$32+2,4)</f>
        <v>0</v>
      </c>
      <c r="D4702" s="64">
        <f>INDEX('10月'!$A$1:$E$301,ROW()-$B$32+2,5)</f>
        <v>0</v>
      </c>
      <c r="E4702" s="65">
        <f>DATE(設定・集計!$B$2,INT(A4702/100),A4702-INT(A4702/100)*100)</f>
        <v>43799</v>
      </c>
      <c r="F4702" t="str">
        <f t="shared" si="146"/>
        <v/>
      </c>
      <c r="G4702" t="str">
        <f t="shared" si="145"/>
        <v/>
      </c>
    </row>
    <row r="4703" spans="1:7">
      <c r="A4703" s="57">
        <f>INDEX('10月'!$A$1:$E$301,ROW()-$B$32+2,1)</f>
        <v>0</v>
      </c>
      <c r="B4703" s="55" t="str">
        <f>INDEX('10月'!$A$1:$E$301,ROW()-$B$32+2,2)&amp;IF(INDEX('10月'!$A$1:$E$301,ROW()-$B$32+2,3)="","","／"&amp;INDEX('10月'!$A$1:$E$301,ROW()-$B$32+2,3))</f>
        <v/>
      </c>
      <c r="C4703" s="57">
        <f>INDEX('10月'!$A$1:$E$301,ROW()-$B$32+2,4)</f>
        <v>0</v>
      </c>
      <c r="D4703" s="64">
        <f>INDEX('10月'!$A$1:$E$301,ROW()-$B$32+2,5)</f>
        <v>0</v>
      </c>
      <c r="E4703" s="65">
        <f>DATE(設定・集計!$B$2,INT(A4703/100),A4703-INT(A4703/100)*100)</f>
        <v>43799</v>
      </c>
      <c r="F4703" t="str">
        <f t="shared" si="146"/>
        <v/>
      </c>
      <c r="G4703" t="str">
        <f t="shared" si="145"/>
        <v/>
      </c>
    </row>
    <row r="4704" spans="1:7">
      <c r="A4704" s="57">
        <f>INDEX('10月'!$A$1:$E$301,ROW()-$B$32+2,1)</f>
        <v>0</v>
      </c>
      <c r="B4704" s="55" t="str">
        <f>INDEX('10月'!$A$1:$E$301,ROW()-$B$32+2,2)&amp;IF(INDEX('10月'!$A$1:$E$301,ROW()-$B$32+2,3)="","","／"&amp;INDEX('10月'!$A$1:$E$301,ROW()-$B$32+2,3))</f>
        <v/>
      </c>
      <c r="C4704" s="57">
        <f>INDEX('10月'!$A$1:$E$301,ROW()-$B$32+2,4)</f>
        <v>0</v>
      </c>
      <c r="D4704" s="64">
        <f>INDEX('10月'!$A$1:$E$301,ROW()-$B$32+2,5)</f>
        <v>0</v>
      </c>
      <c r="E4704" s="65">
        <f>DATE(設定・集計!$B$2,INT(A4704/100),A4704-INT(A4704/100)*100)</f>
        <v>43799</v>
      </c>
      <c r="F4704" t="str">
        <f t="shared" si="146"/>
        <v/>
      </c>
      <c r="G4704" t="str">
        <f t="shared" si="145"/>
        <v/>
      </c>
    </row>
    <row r="4705" spans="1:7">
      <c r="A4705" s="57">
        <f>INDEX('10月'!$A$1:$E$301,ROW()-$B$32+2,1)</f>
        <v>0</v>
      </c>
      <c r="B4705" s="55" t="str">
        <f>INDEX('10月'!$A$1:$E$301,ROW()-$B$32+2,2)&amp;IF(INDEX('10月'!$A$1:$E$301,ROW()-$B$32+2,3)="","","／"&amp;INDEX('10月'!$A$1:$E$301,ROW()-$B$32+2,3))</f>
        <v/>
      </c>
      <c r="C4705" s="57">
        <f>INDEX('10月'!$A$1:$E$301,ROW()-$B$32+2,4)</f>
        <v>0</v>
      </c>
      <c r="D4705" s="64">
        <f>INDEX('10月'!$A$1:$E$301,ROW()-$B$32+2,5)</f>
        <v>0</v>
      </c>
      <c r="E4705" s="65">
        <f>DATE(設定・集計!$B$2,INT(A4705/100),A4705-INT(A4705/100)*100)</f>
        <v>43799</v>
      </c>
      <c r="F4705" t="str">
        <f t="shared" si="146"/>
        <v/>
      </c>
      <c r="G4705" t="str">
        <f t="shared" si="145"/>
        <v/>
      </c>
    </row>
    <row r="4706" spans="1:7">
      <c r="A4706" s="57">
        <f>INDEX('10月'!$A$1:$E$301,ROW()-$B$32+2,1)</f>
        <v>0</v>
      </c>
      <c r="B4706" s="55" t="str">
        <f>INDEX('10月'!$A$1:$E$301,ROW()-$B$32+2,2)&amp;IF(INDEX('10月'!$A$1:$E$301,ROW()-$B$32+2,3)="","","／"&amp;INDEX('10月'!$A$1:$E$301,ROW()-$B$32+2,3))</f>
        <v/>
      </c>
      <c r="C4706" s="57">
        <f>INDEX('10月'!$A$1:$E$301,ROW()-$B$32+2,4)</f>
        <v>0</v>
      </c>
      <c r="D4706" s="64">
        <f>INDEX('10月'!$A$1:$E$301,ROW()-$B$32+2,5)</f>
        <v>0</v>
      </c>
      <c r="E4706" s="65">
        <f>DATE(設定・集計!$B$2,INT(A4706/100),A4706-INT(A4706/100)*100)</f>
        <v>43799</v>
      </c>
      <c r="F4706" t="str">
        <f t="shared" si="146"/>
        <v/>
      </c>
      <c r="G4706" t="str">
        <f t="shared" si="145"/>
        <v/>
      </c>
    </row>
    <row r="4707" spans="1:7">
      <c r="A4707" s="57">
        <f>INDEX('10月'!$A$1:$E$301,ROW()-$B$32+2,1)</f>
        <v>0</v>
      </c>
      <c r="B4707" s="55" t="str">
        <f>INDEX('10月'!$A$1:$E$301,ROW()-$B$32+2,2)&amp;IF(INDEX('10月'!$A$1:$E$301,ROW()-$B$32+2,3)="","","／"&amp;INDEX('10月'!$A$1:$E$301,ROW()-$B$32+2,3))</f>
        <v/>
      </c>
      <c r="C4707" s="57">
        <f>INDEX('10月'!$A$1:$E$301,ROW()-$B$32+2,4)</f>
        <v>0</v>
      </c>
      <c r="D4707" s="64">
        <f>INDEX('10月'!$A$1:$E$301,ROW()-$B$32+2,5)</f>
        <v>0</v>
      </c>
      <c r="E4707" s="65">
        <f>DATE(設定・集計!$B$2,INT(A4707/100),A4707-INT(A4707/100)*100)</f>
        <v>43799</v>
      </c>
      <c r="F4707" t="str">
        <f t="shared" si="146"/>
        <v/>
      </c>
      <c r="G4707" t="str">
        <f t="shared" si="145"/>
        <v/>
      </c>
    </row>
    <row r="4708" spans="1:7">
      <c r="A4708" s="57">
        <f>INDEX('10月'!$A$1:$E$301,ROW()-$B$32+2,1)</f>
        <v>0</v>
      </c>
      <c r="B4708" s="55" t="str">
        <f>INDEX('10月'!$A$1:$E$301,ROW()-$B$32+2,2)&amp;IF(INDEX('10月'!$A$1:$E$301,ROW()-$B$32+2,3)="","","／"&amp;INDEX('10月'!$A$1:$E$301,ROW()-$B$32+2,3))</f>
        <v/>
      </c>
      <c r="C4708" s="57">
        <f>INDEX('10月'!$A$1:$E$301,ROW()-$B$32+2,4)</f>
        <v>0</v>
      </c>
      <c r="D4708" s="64">
        <f>INDEX('10月'!$A$1:$E$301,ROW()-$B$32+2,5)</f>
        <v>0</v>
      </c>
      <c r="E4708" s="65">
        <f>DATE(設定・集計!$B$2,INT(A4708/100),A4708-INT(A4708/100)*100)</f>
        <v>43799</v>
      </c>
      <c r="F4708" t="str">
        <f t="shared" si="146"/>
        <v/>
      </c>
      <c r="G4708" t="str">
        <f t="shared" si="145"/>
        <v/>
      </c>
    </row>
    <row r="4709" spans="1:7">
      <c r="A4709" s="57">
        <f>INDEX('10月'!$A$1:$E$301,ROW()-$B$32+2,1)</f>
        <v>0</v>
      </c>
      <c r="B4709" s="55" t="str">
        <f>INDEX('10月'!$A$1:$E$301,ROW()-$B$32+2,2)&amp;IF(INDEX('10月'!$A$1:$E$301,ROW()-$B$32+2,3)="","","／"&amp;INDEX('10月'!$A$1:$E$301,ROW()-$B$32+2,3))</f>
        <v/>
      </c>
      <c r="C4709" s="57">
        <f>INDEX('10月'!$A$1:$E$301,ROW()-$B$32+2,4)</f>
        <v>0</v>
      </c>
      <c r="D4709" s="64">
        <f>INDEX('10月'!$A$1:$E$301,ROW()-$B$32+2,5)</f>
        <v>0</v>
      </c>
      <c r="E4709" s="65">
        <f>DATE(設定・集計!$B$2,INT(A4709/100),A4709-INT(A4709/100)*100)</f>
        <v>43799</v>
      </c>
      <c r="F4709" t="str">
        <f t="shared" si="146"/>
        <v/>
      </c>
      <c r="G4709" t="str">
        <f t="shared" si="145"/>
        <v/>
      </c>
    </row>
    <row r="4710" spans="1:7">
      <c r="A4710" s="57">
        <f>INDEX('10月'!$A$1:$E$301,ROW()-$B$32+2,1)</f>
        <v>0</v>
      </c>
      <c r="B4710" s="55" t="str">
        <f>INDEX('10月'!$A$1:$E$301,ROW()-$B$32+2,2)&amp;IF(INDEX('10月'!$A$1:$E$301,ROW()-$B$32+2,3)="","","／"&amp;INDEX('10月'!$A$1:$E$301,ROW()-$B$32+2,3))</f>
        <v/>
      </c>
      <c r="C4710" s="57">
        <f>INDEX('10月'!$A$1:$E$301,ROW()-$B$32+2,4)</f>
        <v>0</v>
      </c>
      <c r="D4710" s="64">
        <f>INDEX('10月'!$A$1:$E$301,ROW()-$B$32+2,5)</f>
        <v>0</v>
      </c>
      <c r="E4710" s="65">
        <f>DATE(設定・集計!$B$2,INT(A4710/100),A4710-INT(A4710/100)*100)</f>
        <v>43799</v>
      </c>
      <c r="F4710" t="str">
        <f t="shared" si="146"/>
        <v/>
      </c>
      <c r="G4710" t="str">
        <f t="shared" si="145"/>
        <v/>
      </c>
    </row>
    <row r="4711" spans="1:7">
      <c r="A4711" s="57">
        <f>INDEX('10月'!$A$1:$E$301,ROW()-$B$32+2,1)</f>
        <v>0</v>
      </c>
      <c r="B4711" s="55" t="str">
        <f>INDEX('10月'!$A$1:$E$301,ROW()-$B$32+2,2)&amp;IF(INDEX('10月'!$A$1:$E$301,ROW()-$B$32+2,3)="","","／"&amp;INDEX('10月'!$A$1:$E$301,ROW()-$B$32+2,3))</f>
        <v/>
      </c>
      <c r="C4711" s="57">
        <f>INDEX('10月'!$A$1:$E$301,ROW()-$B$32+2,4)</f>
        <v>0</v>
      </c>
      <c r="D4711" s="64">
        <f>INDEX('10月'!$A$1:$E$301,ROW()-$B$32+2,5)</f>
        <v>0</v>
      </c>
      <c r="E4711" s="65">
        <f>DATE(設定・集計!$B$2,INT(A4711/100),A4711-INT(A4711/100)*100)</f>
        <v>43799</v>
      </c>
      <c r="F4711" t="str">
        <f t="shared" si="146"/>
        <v/>
      </c>
      <c r="G4711" t="str">
        <f t="shared" si="145"/>
        <v/>
      </c>
    </row>
    <row r="4712" spans="1:7">
      <c r="A4712" s="57">
        <f>INDEX('10月'!$A$1:$E$301,ROW()-$B$32+2,1)</f>
        <v>0</v>
      </c>
      <c r="B4712" s="55" t="str">
        <f>INDEX('10月'!$A$1:$E$301,ROW()-$B$32+2,2)&amp;IF(INDEX('10月'!$A$1:$E$301,ROW()-$B$32+2,3)="","","／"&amp;INDEX('10月'!$A$1:$E$301,ROW()-$B$32+2,3))</f>
        <v/>
      </c>
      <c r="C4712" s="57">
        <f>INDEX('10月'!$A$1:$E$301,ROW()-$B$32+2,4)</f>
        <v>0</v>
      </c>
      <c r="D4712" s="64">
        <f>INDEX('10月'!$A$1:$E$301,ROW()-$B$32+2,5)</f>
        <v>0</v>
      </c>
      <c r="E4712" s="65">
        <f>DATE(設定・集計!$B$2,INT(A4712/100),A4712-INT(A4712/100)*100)</f>
        <v>43799</v>
      </c>
      <c r="F4712" t="str">
        <f t="shared" si="146"/>
        <v/>
      </c>
      <c r="G4712" t="str">
        <f t="shared" si="145"/>
        <v/>
      </c>
    </row>
    <row r="4713" spans="1:7">
      <c r="A4713" s="57">
        <f>INDEX('10月'!$A$1:$E$301,ROW()-$B$32+2,1)</f>
        <v>0</v>
      </c>
      <c r="B4713" s="55" t="str">
        <f>INDEX('10月'!$A$1:$E$301,ROW()-$B$32+2,2)&amp;IF(INDEX('10月'!$A$1:$E$301,ROW()-$B$32+2,3)="","","／"&amp;INDEX('10月'!$A$1:$E$301,ROW()-$B$32+2,3))</f>
        <v/>
      </c>
      <c r="C4713" s="57">
        <f>INDEX('10月'!$A$1:$E$301,ROW()-$B$32+2,4)</f>
        <v>0</v>
      </c>
      <c r="D4713" s="64">
        <f>INDEX('10月'!$A$1:$E$301,ROW()-$B$32+2,5)</f>
        <v>0</v>
      </c>
      <c r="E4713" s="65">
        <f>DATE(設定・集計!$B$2,INT(A4713/100),A4713-INT(A4713/100)*100)</f>
        <v>43799</v>
      </c>
      <c r="F4713" t="str">
        <f t="shared" si="146"/>
        <v/>
      </c>
      <c r="G4713" t="str">
        <f t="shared" si="145"/>
        <v/>
      </c>
    </row>
    <row r="4714" spans="1:7">
      <c r="A4714" s="57">
        <f>INDEX('10月'!$A$1:$E$301,ROW()-$B$32+2,1)</f>
        <v>0</v>
      </c>
      <c r="B4714" s="55" t="str">
        <f>INDEX('10月'!$A$1:$E$301,ROW()-$B$32+2,2)&amp;IF(INDEX('10月'!$A$1:$E$301,ROW()-$B$32+2,3)="","","／"&amp;INDEX('10月'!$A$1:$E$301,ROW()-$B$32+2,3))</f>
        <v/>
      </c>
      <c r="C4714" s="57">
        <f>INDEX('10月'!$A$1:$E$301,ROW()-$B$32+2,4)</f>
        <v>0</v>
      </c>
      <c r="D4714" s="64">
        <f>INDEX('10月'!$A$1:$E$301,ROW()-$B$32+2,5)</f>
        <v>0</v>
      </c>
      <c r="E4714" s="65">
        <f>DATE(設定・集計!$B$2,INT(A4714/100),A4714-INT(A4714/100)*100)</f>
        <v>43799</v>
      </c>
      <c r="F4714" t="str">
        <f t="shared" si="146"/>
        <v/>
      </c>
      <c r="G4714" t="str">
        <f t="shared" si="145"/>
        <v/>
      </c>
    </row>
    <row r="4715" spans="1:7">
      <c r="A4715" s="57">
        <f>INDEX('10月'!$A$1:$E$301,ROW()-$B$32+2,1)</f>
        <v>0</v>
      </c>
      <c r="B4715" s="55" t="str">
        <f>INDEX('10月'!$A$1:$E$301,ROW()-$B$32+2,2)&amp;IF(INDEX('10月'!$A$1:$E$301,ROW()-$B$32+2,3)="","","／"&amp;INDEX('10月'!$A$1:$E$301,ROW()-$B$32+2,3))</f>
        <v/>
      </c>
      <c r="C4715" s="57">
        <f>INDEX('10月'!$A$1:$E$301,ROW()-$B$32+2,4)</f>
        <v>0</v>
      </c>
      <c r="D4715" s="64">
        <f>INDEX('10月'!$A$1:$E$301,ROW()-$B$32+2,5)</f>
        <v>0</v>
      </c>
      <c r="E4715" s="65">
        <f>DATE(設定・集計!$B$2,INT(A4715/100),A4715-INT(A4715/100)*100)</f>
        <v>43799</v>
      </c>
      <c r="F4715" t="str">
        <f t="shared" si="146"/>
        <v/>
      </c>
      <c r="G4715" t="str">
        <f t="shared" si="145"/>
        <v/>
      </c>
    </row>
    <row r="4716" spans="1:7">
      <c r="A4716" s="57">
        <f>INDEX('10月'!$A$1:$E$301,ROW()-$B$32+2,1)</f>
        <v>0</v>
      </c>
      <c r="B4716" s="55" t="str">
        <f>INDEX('10月'!$A$1:$E$301,ROW()-$B$32+2,2)&amp;IF(INDEX('10月'!$A$1:$E$301,ROW()-$B$32+2,3)="","","／"&amp;INDEX('10月'!$A$1:$E$301,ROW()-$B$32+2,3))</f>
        <v/>
      </c>
      <c r="C4716" s="57">
        <f>INDEX('10月'!$A$1:$E$301,ROW()-$B$32+2,4)</f>
        <v>0</v>
      </c>
      <c r="D4716" s="64">
        <f>INDEX('10月'!$A$1:$E$301,ROW()-$B$32+2,5)</f>
        <v>0</v>
      </c>
      <c r="E4716" s="65">
        <f>DATE(設定・集計!$B$2,INT(A4716/100),A4716-INT(A4716/100)*100)</f>
        <v>43799</v>
      </c>
      <c r="F4716" t="str">
        <f t="shared" si="146"/>
        <v/>
      </c>
      <c r="G4716" t="str">
        <f t="shared" si="145"/>
        <v/>
      </c>
    </row>
    <row r="4717" spans="1:7">
      <c r="A4717" s="57">
        <f>INDEX('10月'!$A$1:$E$301,ROW()-$B$32+2,1)</f>
        <v>0</v>
      </c>
      <c r="B4717" s="55" t="str">
        <f>INDEX('10月'!$A$1:$E$301,ROW()-$B$32+2,2)&amp;IF(INDEX('10月'!$A$1:$E$301,ROW()-$B$32+2,3)="","","／"&amp;INDEX('10月'!$A$1:$E$301,ROW()-$B$32+2,3))</f>
        <v/>
      </c>
      <c r="C4717" s="57">
        <f>INDEX('10月'!$A$1:$E$301,ROW()-$B$32+2,4)</f>
        <v>0</v>
      </c>
      <c r="D4717" s="64">
        <f>INDEX('10月'!$A$1:$E$301,ROW()-$B$32+2,5)</f>
        <v>0</v>
      </c>
      <c r="E4717" s="65">
        <f>DATE(設定・集計!$B$2,INT(A4717/100),A4717-INT(A4717/100)*100)</f>
        <v>43799</v>
      </c>
      <c r="F4717" t="str">
        <f t="shared" si="146"/>
        <v/>
      </c>
      <c r="G4717" t="str">
        <f t="shared" si="145"/>
        <v/>
      </c>
    </row>
    <row r="4718" spans="1:7">
      <c r="A4718" s="57">
        <f>INDEX('10月'!$A$1:$E$301,ROW()-$B$32+2,1)</f>
        <v>0</v>
      </c>
      <c r="B4718" s="55" t="str">
        <f>INDEX('10月'!$A$1:$E$301,ROW()-$B$32+2,2)&amp;IF(INDEX('10月'!$A$1:$E$301,ROW()-$B$32+2,3)="","","／"&amp;INDEX('10月'!$A$1:$E$301,ROW()-$B$32+2,3))</f>
        <v/>
      </c>
      <c r="C4718" s="57">
        <f>INDEX('10月'!$A$1:$E$301,ROW()-$B$32+2,4)</f>
        <v>0</v>
      </c>
      <c r="D4718" s="64">
        <f>INDEX('10月'!$A$1:$E$301,ROW()-$B$32+2,5)</f>
        <v>0</v>
      </c>
      <c r="E4718" s="65">
        <f>DATE(設定・集計!$B$2,INT(A4718/100),A4718-INT(A4718/100)*100)</f>
        <v>43799</v>
      </c>
      <c r="F4718" t="str">
        <f t="shared" si="146"/>
        <v/>
      </c>
      <c r="G4718" t="str">
        <f t="shared" si="145"/>
        <v/>
      </c>
    </row>
    <row r="4719" spans="1:7">
      <c r="A4719" s="57">
        <f>INDEX('10月'!$A$1:$E$301,ROW()-$B$32+2,1)</f>
        <v>0</v>
      </c>
      <c r="B4719" s="55" t="str">
        <f>INDEX('10月'!$A$1:$E$301,ROW()-$B$32+2,2)&amp;IF(INDEX('10月'!$A$1:$E$301,ROW()-$B$32+2,3)="","","／"&amp;INDEX('10月'!$A$1:$E$301,ROW()-$B$32+2,3))</f>
        <v/>
      </c>
      <c r="C4719" s="57">
        <f>INDEX('10月'!$A$1:$E$301,ROW()-$B$32+2,4)</f>
        <v>0</v>
      </c>
      <c r="D4719" s="64">
        <f>INDEX('10月'!$A$1:$E$301,ROW()-$B$32+2,5)</f>
        <v>0</v>
      </c>
      <c r="E4719" s="65">
        <f>DATE(設定・集計!$B$2,INT(A4719/100),A4719-INT(A4719/100)*100)</f>
        <v>43799</v>
      </c>
      <c r="F4719" t="str">
        <f t="shared" si="146"/>
        <v/>
      </c>
      <c r="G4719" t="str">
        <f t="shared" ref="G4719:G4782" si="147">IF(F4719="","",RANK(F4719,$F$46:$F$6000,1))</f>
        <v/>
      </c>
    </row>
    <row r="4720" spans="1:7">
      <c r="A4720" s="57">
        <f>INDEX('10月'!$A$1:$E$301,ROW()-$B$32+2,1)</f>
        <v>0</v>
      </c>
      <c r="B4720" s="55" t="str">
        <f>INDEX('10月'!$A$1:$E$301,ROW()-$B$32+2,2)&amp;IF(INDEX('10月'!$A$1:$E$301,ROW()-$B$32+2,3)="","","／"&amp;INDEX('10月'!$A$1:$E$301,ROW()-$B$32+2,3))</f>
        <v/>
      </c>
      <c r="C4720" s="57">
        <f>INDEX('10月'!$A$1:$E$301,ROW()-$B$32+2,4)</f>
        <v>0</v>
      </c>
      <c r="D4720" s="64">
        <f>INDEX('10月'!$A$1:$E$301,ROW()-$B$32+2,5)</f>
        <v>0</v>
      </c>
      <c r="E4720" s="65">
        <f>DATE(設定・集計!$B$2,INT(A4720/100),A4720-INT(A4720/100)*100)</f>
        <v>43799</v>
      </c>
      <c r="F4720" t="str">
        <f t="shared" si="146"/>
        <v/>
      </c>
      <c r="G4720" t="str">
        <f t="shared" si="147"/>
        <v/>
      </c>
    </row>
    <row r="4721" spans="1:7">
      <c r="A4721" s="57">
        <f>INDEX('10月'!$A$1:$E$301,ROW()-$B$32+2,1)</f>
        <v>0</v>
      </c>
      <c r="B4721" s="55" t="str">
        <f>INDEX('10月'!$A$1:$E$301,ROW()-$B$32+2,2)&amp;IF(INDEX('10月'!$A$1:$E$301,ROW()-$B$32+2,3)="","","／"&amp;INDEX('10月'!$A$1:$E$301,ROW()-$B$32+2,3))</f>
        <v/>
      </c>
      <c r="C4721" s="57">
        <f>INDEX('10月'!$A$1:$E$301,ROW()-$B$32+2,4)</f>
        <v>0</v>
      </c>
      <c r="D4721" s="64">
        <f>INDEX('10月'!$A$1:$E$301,ROW()-$B$32+2,5)</f>
        <v>0</v>
      </c>
      <c r="E4721" s="65">
        <f>DATE(設定・集計!$B$2,INT(A4721/100),A4721-INT(A4721/100)*100)</f>
        <v>43799</v>
      </c>
      <c r="F4721" t="str">
        <f t="shared" si="146"/>
        <v/>
      </c>
      <c r="G4721" t="str">
        <f t="shared" si="147"/>
        <v/>
      </c>
    </row>
    <row r="4722" spans="1:7">
      <c r="A4722" s="57">
        <f>INDEX('10月'!$A$1:$E$301,ROW()-$B$32+2,1)</f>
        <v>0</v>
      </c>
      <c r="B4722" s="55" t="str">
        <f>INDEX('10月'!$A$1:$E$301,ROW()-$B$32+2,2)&amp;IF(INDEX('10月'!$A$1:$E$301,ROW()-$B$32+2,3)="","","／"&amp;INDEX('10月'!$A$1:$E$301,ROW()-$B$32+2,3))</f>
        <v/>
      </c>
      <c r="C4722" s="57">
        <f>INDEX('10月'!$A$1:$E$301,ROW()-$B$32+2,4)</f>
        <v>0</v>
      </c>
      <c r="D4722" s="64">
        <f>INDEX('10月'!$A$1:$E$301,ROW()-$B$32+2,5)</f>
        <v>0</v>
      </c>
      <c r="E4722" s="65">
        <f>DATE(設定・集計!$B$2,INT(A4722/100),A4722-INT(A4722/100)*100)</f>
        <v>43799</v>
      </c>
      <c r="F4722" t="str">
        <f t="shared" si="146"/>
        <v/>
      </c>
      <c r="G4722" t="str">
        <f t="shared" si="147"/>
        <v/>
      </c>
    </row>
    <row r="4723" spans="1:7">
      <c r="A4723" s="57">
        <f>INDEX('10月'!$A$1:$E$301,ROW()-$B$32+2,1)</f>
        <v>0</v>
      </c>
      <c r="B4723" s="55" t="str">
        <f>INDEX('10月'!$A$1:$E$301,ROW()-$B$32+2,2)&amp;IF(INDEX('10月'!$A$1:$E$301,ROW()-$B$32+2,3)="","","／"&amp;INDEX('10月'!$A$1:$E$301,ROW()-$B$32+2,3))</f>
        <v/>
      </c>
      <c r="C4723" s="57">
        <f>INDEX('10月'!$A$1:$E$301,ROW()-$B$32+2,4)</f>
        <v>0</v>
      </c>
      <c r="D4723" s="64">
        <f>INDEX('10月'!$A$1:$E$301,ROW()-$B$32+2,5)</f>
        <v>0</v>
      </c>
      <c r="E4723" s="65">
        <f>DATE(設定・集計!$B$2,INT(A4723/100),A4723-INT(A4723/100)*100)</f>
        <v>43799</v>
      </c>
      <c r="F4723" t="str">
        <f t="shared" si="146"/>
        <v/>
      </c>
      <c r="G4723" t="str">
        <f t="shared" si="147"/>
        <v/>
      </c>
    </row>
    <row r="4724" spans="1:7">
      <c r="A4724" s="57">
        <f>INDEX('10月'!$A$1:$E$301,ROW()-$B$32+2,1)</f>
        <v>0</v>
      </c>
      <c r="B4724" s="55" t="str">
        <f>INDEX('10月'!$A$1:$E$301,ROW()-$B$32+2,2)&amp;IF(INDEX('10月'!$A$1:$E$301,ROW()-$B$32+2,3)="","","／"&amp;INDEX('10月'!$A$1:$E$301,ROW()-$B$32+2,3))</f>
        <v/>
      </c>
      <c r="C4724" s="57">
        <f>INDEX('10月'!$A$1:$E$301,ROW()-$B$32+2,4)</f>
        <v>0</v>
      </c>
      <c r="D4724" s="64">
        <f>INDEX('10月'!$A$1:$E$301,ROW()-$B$32+2,5)</f>
        <v>0</v>
      </c>
      <c r="E4724" s="65">
        <f>DATE(設定・集計!$B$2,INT(A4724/100),A4724-INT(A4724/100)*100)</f>
        <v>43799</v>
      </c>
      <c r="F4724" t="str">
        <f t="shared" si="146"/>
        <v/>
      </c>
      <c r="G4724" t="str">
        <f t="shared" si="147"/>
        <v/>
      </c>
    </row>
    <row r="4725" spans="1:7">
      <c r="A4725" s="57">
        <f>INDEX('10月'!$A$1:$E$301,ROW()-$B$32+2,1)</f>
        <v>0</v>
      </c>
      <c r="B4725" s="55" t="str">
        <f>INDEX('10月'!$A$1:$E$301,ROW()-$B$32+2,2)&amp;IF(INDEX('10月'!$A$1:$E$301,ROW()-$B$32+2,3)="","","／"&amp;INDEX('10月'!$A$1:$E$301,ROW()-$B$32+2,3))</f>
        <v/>
      </c>
      <c r="C4725" s="57">
        <f>INDEX('10月'!$A$1:$E$301,ROW()-$B$32+2,4)</f>
        <v>0</v>
      </c>
      <c r="D4725" s="64">
        <f>INDEX('10月'!$A$1:$E$301,ROW()-$B$32+2,5)</f>
        <v>0</v>
      </c>
      <c r="E4725" s="65">
        <f>DATE(設定・集計!$B$2,INT(A4725/100),A4725-INT(A4725/100)*100)</f>
        <v>43799</v>
      </c>
      <c r="F4725" t="str">
        <f t="shared" si="146"/>
        <v/>
      </c>
      <c r="G4725" t="str">
        <f t="shared" si="147"/>
        <v/>
      </c>
    </row>
    <row r="4726" spans="1:7">
      <c r="A4726" s="57">
        <f>INDEX('10月'!$A$1:$E$301,ROW()-$B$32+2,1)</f>
        <v>0</v>
      </c>
      <c r="B4726" s="55" t="str">
        <f>INDEX('10月'!$A$1:$E$301,ROW()-$B$32+2,2)&amp;IF(INDEX('10月'!$A$1:$E$301,ROW()-$B$32+2,3)="","","／"&amp;INDEX('10月'!$A$1:$E$301,ROW()-$B$32+2,3))</f>
        <v/>
      </c>
      <c r="C4726" s="57">
        <f>INDEX('10月'!$A$1:$E$301,ROW()-$B$32+2,4)</f>
        <v>0</v>
      </c>
      <c r="D4726" s="64">
        <f>INDEX('10月'!$A$1:$E$301,ROW()-$B$32+2,5)</f>
        <v>0</v>
      </c>
      <c r="E4726" s="65">
        <f>DATE(設定・集計!$B$2,INT(A4726/100),A4726-INT(A4726/100)*100)</f>
        <v>43799</v>
      </c>
      <c r="F4726" t="str">
        <f t="shared" si="146"/>
        <v/>
      </c>
      <c r="G4726" t="str">
        <f t="shared" si="147"/>
        <v/>
      </c>
    </row>
    <row r="4727" spans="1:7">
      <c r="A4727" s="57">
        <f>INDEX('10月'!$A$1:$E$301,ROW()-$B$32+2,1)</f>
        <v>0</v>
      </c>
      <c r="B4727" s="55" t="str">
        <f>INDEX('10月'!$A$1:$E$301,ROW()-$B$32+2,2)&amp;IF(INDEX('10月'!$A$1:$E$301,ROW()-$B$32+2,3)="","","／"&amp;INDEX('10月'!$A$1:$E$301,ROW()-$B$32+2,3))</f>
        <v/>
      </c>
      <c r="C4727" s="57">
        <f>INDEX('10月'!$A$1:$E$301,ROW()-$B$32+2,4)</f>
        <v>0</v>
      </c>
      <c r="D4727" s="64">
        <f>INDEX('10月'!$A$1:$E$301,ROW()-$B$32+2,5)</f>
        <v>0</v>
      </c>
      <c r="E4727" s="65">
        <f>DATE(設定・集計!$B$2,INT(A4727/100),A4727-INT(A4727/100)*100)</f>
        <v>43799</v>
      </c>
      <c r="F4727" t="str">
        <f t="shared" si="146"/>
        <v/>
      </c>
      <c r="G4727" t="str">
        <f t="shared" si="147"/>
        <v/>
      </c>
    </row>
    <row r="4728" spans="1:7">
      <c r="A4728" s="57">
        <f>INDEX('10月'!$A$1:$E$301,ROW()-$B$32+2,1)</f>
        <v>0</v>
      </c>
      <c r="B4728" s="55" t="str">
        <f>INDEX('10月'!$A$1:$E$301,ROW()-$B$32+2,2)&amp;IF(INDEX('10月'!$A$1:$E$301,ROW()-$B$32+2,3)="","","／"&amp;INDEX('10月'!$A$1:$E$301,ROW()-$B$32+2,3))</f>
        <v/>
      </c>
      <c r="C4728" s="57">
        <f>INDEX('10月'!$A$1:$E$301,ROW()-$B$32+2,4)</f>
        <v>0</v>
      </c>
      <c r="D4728" s="64">
        <f>INDEX('10月'!$A$1:$E$301,ROW()-$B$32+2,5)</f>
        <v>0</v>
      </c>
      <c r="E4728" s="65">
        <f>DATE(設定・集計!$B$2,INT(A4728/100),A4728-INT(A4728/100)*100)</f>
        <v>43799</v>
      </c>
      <c r="F4728" t="str">
        <f t="shared" si="146"/>
        <v/>
      </c>
      <c r="G4728" t="str">
        <f t="shared" si="147"/>
        <v/>
      </c>
    </row>
    <row r="4729" spans="1:7">
      <c r="A4729" s="57">
        <f>INDEX('10月'!$A$1:$E$301,ROW()-$B$32+2,1)</f>
        <v>0</v>
      </c>
      <c r="B4729" s="55" t="str">
        <f>INDEX('10月'!$A$1:$E$301,ROW()-$B$32+2,2)&amp;IF(INDEX('10月'!$A$1:$E$301,ROW()-$B$32+2,3)="","","／"&amp;INDEX('10月'!$A$1:$E$301,ROW()-$B$32+2,3))</f>
        <v/>
      </c>
      <c r="C4729" s="57">
        <f>INDEX('10月'!$A$1:$E$301,ROW()-$B$32+2,4)</f>
        <v>0</v>
      </c>
      <c r="D4729" s="64">
        <f>INDEX('10月'!$A$1:$E$301,ROW()-$B$32+2,5)</f>
        <v>0</v>
      </c>
      <c r="E4729" s="65">
        <f>DATE(設定・集計!$B$2,INT(A4729/100),A4729-INT(A4729/100)*100)</f>
        <v>43799</v>
      </c>
      <c r="F4729" t="str">
        <f t="shared" si="146"/>
        <v/>
      </c>
      <c r="G4729" t="str">
        <f t="shared" si="147"/>
        <v/>
      </c>
    </row>
    <row r="4730" spans="1:7">
      <c r="A4730" s="57">
        <f>INDEX('10月'!$A$1:$E$301,ROW()-$B$32+2,1)</f>
        <v>0</v>
      </c>
      <c r="B4730" s="55" t="str">
        <f>INDEX('10月'!$A$1:$E$301,ROW()-$B$32+2,2)&amp;IF(INDEX('10月'!$A$1:$E$301,ROW()-$B$32+2,3)="","","／"&amp;INDEX('10月'!$A$1:$E$301,ROW()-$B$32+2,3))</f>
        <v/>
      </c>
      <c r="C4730" s="57">
        <f>INDEX('10月'!$A$1:$E$301,ROW()-$B$32+2,4)</f>
        <v>0</v>
      </c>
      <c r="D4730" s="64">
        <f>INDEX('10月'!$A$1:$E$301,ROW()-$B$32+2,5)</f>
        <v>0</v>
      </c>
      <c r="E4730" s="65">
        <f>DATE(設定・集計!$B$2,INT(A4730/100),A4730-INT(A4730/100)*100)</f>
        <v>43799</v>
      </c>
      <c r="F4730" t="str">
        <f t="shared" si="146"/>
        <v/>
      </c>
      <c r="G4730" t="str">
        <f t="shared" si="147"/>
        <v/>
      </c>
    </row>
    <row r="4731" spans="1:7">
      <c r="A4731" s="57">
        <f>INDEX('10月'!$A$1:$E$301,ROW()-$B$32+2,1)</f>
        <v>0</v>
      </c>
      <c r="B4731" s="55" t="str">
        <f>INDEX('10月'!$A$1:$E$301,ROW()-$B$32+2,2)&amp;IF(INDEX('10月'!$A$1:$E$301,ROW()-$B$32+2,3)="","","／"&amp;INDEX('10月'!$A$1:$E$301,ROW()-$B$32+2,3))</f>
        <v/>
      </c>
      <c r="C4731" s="57">
        <f>INDEX('10月'!$A$1:$E$301,ROW()-$B$32+2,4)</f>
        <v>0</v>
      </c>
      <c r="D4731" s="64">
        <f>INDEX('10月'!$A$1:$E$301,ROW()-$B$32+2,5)</f>
        <v>0</v>
      </c>
      <c r="E4731" s="65">
        <f>DATE(設定・集計!$B$2,INT(A4731/100),A4731-INT(A4731/100)*100)</f>
        <v>43799</v>
      </c>
      <c r="F4731" t="str">
        <f t="shared" ref="F4731:F4794" si="148">IF(A4731=0,"",A4731*10000+ROW())</f>
        <v/>
      </c>
      <c r="G4731" t="str">
        <f t="shared" si="147"/>
        <v/>
      </c>
    </row>
    <row r="4732" spans="1:7">
      <c r="A4732" s="57">
        <f>INDEX('10月'!$A$1:$E$301,ROW()-$B$32+2,1)</f>
        <v>0</v>
      </c>
      <c r="B4732" s="55" t="str">
        <f>INDEX('10月'!$A$1:$E$301,ROW()-$B$32+2,2)&amp;IF(INDEX('10月'!$A$1:$E$301,ROW()-$B$32+2,3)="","","／"&amp;INDEX('10月'!$A$1:$E$301,ROW()-$B$32+2,3))</f>
        <v/>
      </c>
      <c r="C4732" s="57">
        <f>INDEX('10月'!$A$1:$E$301,ROW()-$B$32+2,4)</f>
        <v>0</v>
      </c>
      <c r="D4732" s="64">
        <f>INDEX('10月'!$A$1:$E$301,ROW()-$B$32+2,5)</f>
        <v>0</v>
      </c>
      <c r="E4732" s="65">
        <f>DATE(設定・集計!$B$2,INT(A4732/100),A4732-INT(A4732/100)*100)</f>
        <v>43799</v>
      </c>
      <c r="F4732" t="str">
        <f t="shared" si="148"/>
        <v/>
      </c>
      <c r="G4732" t="str">
        <f t="shared" si="147"/>
        <v/>
      </c>
    </row>
    <row r="4733" spans="1:7">
      <c r="A4733" s="57">
        <f>INDEX('10月'!$A$1:$E$301,ROW()-$B$32+2,1)</f>
        <v>0</v>
      </c>
      <c r="B4733" s="55" t="str">
        <f>INDEX('10月'!$A$1:$E$301,ROW()-$B$32+2,2)&amp;IF(INDEX('10月'!$A$1:$E$301,ROW()-$B$32+2,3)="","","／"&amp;INDEX('10月'!$A$1:$E$301,ROW()-$B$32+2,3))</f>
        <v/>
      </c>
      <c r="C4733" s="57">
        <f>INDEX('10月'!$A$1:$E$301,ROW()-$B$32+2,4)</f>
        <v>0</v>
      </c>
      <c r="D4733" s="64">
        <f>INDEX('10月'!$A$1:$E$301,ROW()-$B$32+2,5)</f>
        <v>0</v>
      </c>
      <c r="E4733" s="65">
        <f>DATE(設定・集計!$B$2,INT(A4733/100),A4733-INT(A4733/100)*100)</f>
        <v>43799</v>
      </c>
      <c r="F4733" t="str">
        <f t="shared" si="148"/>
        <v/>
      </c>
      <c r="G4733" t="str">
        <f t="shared" si="147"/>
        <v/>
      </c>
    </row>
    <row r="4734" spans="1:7">
      <c r="A4734" s="57">
        <f>INDEX('10月'!$A$1:$E$301,ROW()-$B$32+2,1)</f>
        <v>0</v>
      </c>
      <c r="B4734" s="55" t="str">
        <f>INDEX('10月'!$A$1:$E$301,ROW()-$B$32+2,2)&amp;IF(INDEX('10月'!$A$1:$E$301,ROW()-$B$32+2,3)="","","／"&amp;INDEX('10月'!$A$1:$E$301,ROW()-$B$32+2,3))</f>
        <v/>
      </c>
      <c r="C4734" s="57">
        <f>INDEX('10月'!$A$1:$E$301,ROW()-$B$32+2,4)</f>
        <v>0</v>
      </c>
      <c r="D4734" s="64">
        <f>INDEX('10月'!$A$1:$E$301,ROW()-$B$32+2,5)</f>
        <v>0</v>
      </c>
      <c r="E4734" s="65">
        <f>DATE(設定・集計!$B$2,INT(A4734/100),A4734-INT(A4734/100)*100)</f>
        <v>43799</v>
      </c>
      <c r="F4734" t="str">
        <f t="shared" si="148"/>
        <v/>
      </c>
      <c r="G4734" t="str">
        <f t="shared" si="147"/>
        <v/>
      </c>
    </row>
    <row r="4735" spans="1:7">
      <c r="A4735" s="57">
        <f>INDEX('10月'!$A$1:$E$301,ROW()-$B$32+2,1)</f>
        <v>0</v>
      </c>
      <c r="B4735" s="55" t="str">
        <f>INDEX('10月'!$A$1:$E$301,ROW()-$B$32+2,2)&amp;IF(INDEX('10月'!$A$1:$E$301,ROW()-$B$32+2,3)="","","／"&amp;INDEX('10月'!$A$1:$E$301,ROW()-$B$32+2,3))</f>
        <v/>
      </c>
      <c r="C4735" s="57">
        <f>INDEX('10月'!$A$1:$E$301,ROW()-$B$32+2,4)</f>
        <v>0</v>
      </c>
      <c r="D4735" s="64">
        <f>INDEX('10月'!$A$1:$E$301,ROW()-$B$32+2,5)</f>
        <v>0</v>
      </c>
      <c r="E4735" s="65">
        <f>DATE(設定・集計!$B$2,INT(A4735/100),A4735-INT(A4735/100)*100)</f>
        <v>43799</v>
      </c>
      <c r="F4735" t="str">
        <f t="shared" si="148"/>
        <v/>
      </c>
      <c r="G4735" t="str">
        <f t="shared" si="147"/>
        <v/>
      </c>
    </row>
    <row r="4736" spans="1:7">
      <c r="A4736" s="57">
        <f>INDEX('10月'!$A$1:$E$301,ROW()-$B$32+2,1)</f>
        <v>0</v>
      </c>
      <c r="B4736" s="55" t="str">
        <f>INDEX('10月'!$A$1:$E$301,ROW()-$B$32+2,2)&amp;IF(INDEX('10月'!$A$1:$E$301,ROW()-$B$32+2,3)="","","／"&amp;INDEX('10月'!$A$1:$E$301,ROW()-$B$32+2,3))</f>
        <v/>
      </c>
      <c r="C4736" s="57">
        <f>INDEX('10月'!$A$1:$E$301,ROW()-$B$32+2,4)</f>
        <v>0</v>
      </c>
      <c r="D4736" s="64">
        <f>INDEX('10月'!$A$1:$E$301,ROW()-$B$32+2,5)</f>
        <v>0</v>
      </c>
      <c r="E4736" s="65">
        <f>DATE(設定・集計!$B$2,INT(A4736/100),A4736-INT(A4736/100)*100)</f>
        <v>43799</v>
      </c>
      <c r="F4736" t="str">
        <f t="shared" si="148"/>
        <v/>
      </c>
      <c r="G4736" t="str">
        <f t="shared" si="147"/>
        <v/>
      </c>
    </row>
    <row r="4737" spans="1:7">
      <c r="A4737" s="57">
        <f>INDEX('10月'!$A$1:$E$301,ROW()-$B$32+2,1)</f>
        <v>0</v>
      </c>
      <c r="B4737" s="55" t="str">
        <f>INDEX('10月'!$A$1:$E$301,ROW()-$B$32+2,2)&amp;IF(INDEX('10月'!$A$1:$E$301,ROW()-$B$32+2,3)="","","／"&amp;INDEX('10月'!$A$1:$E$301,ROW()-$B$32+2,3))</f>
        <v/>
      </c>
      <c r="C4737" s="57">
        <f>INDEX('10月'!$A$1:$E$301,ROW()-$B$32+2,4)</f>
        <v>0</v>
      </c>
      <c r="D4737" s="64">
        <f>INDEX('10月'!$A$1:$E$301,ROW()-$B$32+2,5)</f>
        <v>0</v>
      </c>
      <c r="E4737" s="65">
        <f>DATE(設定・集計!$B$2,INT(A4737/100),A4737-INT(A4737/100)*100)</f>
        <v>43799</v>
      </c>
      <c r="F4737" t="str">
        <f t="shared" si="148"/>
        <v/>
      </c>
      <c r="G4737" t="str">
        <f t="shared" si="147"/>
        <v/>
      </c>
    </row>
    <row r="4738" spans="1:7">
      <c r="A4738" s="57">
        <f>INDEX('10月'!$A$1:$E$301,ROW()-$B$32+2,1)</f>
        <v>0</v>
      </c>
      <c r="B4738" s="55" t="str">
        <f>INDEX('10月'!$A$1:$E$301,ROW()-$B$32+2,2)&amp;IF(INDEX('10月'!$A$1:$E$301,ROW()-$B$32+2,3)="","","／"&amp;INDEX('10月'!$A$1:$E$301,ROW()-$B$32+2,3))</f>
        <v/>
      </c>
      <c r="C4738" s="57">
        <f>INDEX('10月'!$A$1:$E$301,ROW()-$B$32+2,4)</f>
        <v>0</v>
      </c>
      <c r="D4738" s="64">
        <f>INDEX('10月'!$A$1:$E$301,ROW()-$B$32+2,5)</f>
        <v>0</v>
      </c>
      <c r="E4738" s="65">
        <f>DATE(設定・集計!$B$2,INT(A4738/100),A4738-INT(A4738/100)*100)</f>
        <v>43799</v>
      </c>
      <c r="F4738" t="str">
        <f t="shared" si="148"/>
        <v/>
      </c>
      <c r="G4738" t="str">
        <f t="shared" si="147"/>
        <v/>
      </c>
    </row>
    <row r="4739" spans="1:7">
      <c r="A4739" s="57">
        <f>INDEX('10月'!$A$1:$E$301,ROW()-$B$32+2,1)</f>
        <v>0</v>
      </c>
      <c r="B4739" s="55" t="str">
        <f>INDEX('10月'!$A$1:$E$301,ROW()-$B$32+2,2)&amp;IF(INDEX('10月'!$A$1:$E$301,ROW()-$B$32+2,3)="","","／"&amp;INDEX('10月'!$A$1:$E$301,ROW()-$B$32+2,3))</f>
        <v/>
      </c>
      <c r="C4739" s="57">
        <f>INDEX('10月'!$A$1:$E$301,ROW()-$B$32+2,4)</f>
        <v>0</v>
      </c>
      <c r="D4739" s="64">
        <f>INDEX('10月'!$A$1:$E$301,ROW()-$B$32+2,5)</f>
        <v>0</v>
      </c>
      <c r="E4739" s="65">
        <f>DATE(設定・集計!$B$2,INT(A4739/100),A4739-INT(A4739/100)*100)</f>
        <v>43799</v>
      </c>
      <c r="F4739" t="str">
        <f t="shared" si="148"/>
        <v/>
      </c>
      <c r="G4739" t="str">
        <f t="shared" si="147"/>
        <v/>
      </c>
    </row>
    <row r="4740" spans="1:7">
      <c r="A4740" s="57">
        <f>INDEX('10月'!$A$1:$E$301,ROW()-$B$32+2,1)</f>
        <v>0</v>
      </c>
      <c r="B4740" s="55" t="str">
        <f>INDEX('10月'!$A$1:$E$301,ROW()-$B$32+2,2)&amp;IF(INDEX('10月'!$A$1:$E$301,ROW()-$B$32+2,3)="","","／"&amp;INDEX('10月'!$A$1:$E$301,ROW()-$B$32+2,3))</f>
        <v/>
      </c>
      <c r="C4740" s="57">
        <f>INDEX('10月'!$A$1:$E$301,ROW()-$B$32+2,4)</f>
        <v>0</v>
      </c>
      <c r="D4740" s="64">
        <f>INDEX('10月'!$A$1:$E$301,ROW()-$B$32+2,5)</f>
        <v>0</v>
      </c>
      <c r="E4740" s="65">
        <f>DATE(設定・集計!$B$2,INT(A4740/100),A4740-INT(A4740/100)*100)</f>
        <v>43799</v>
      </c>
      <c r="F4740" t="str">
        <f t="shared" si="148"/>
        <v/>
      </c>
      <c r="G4740" t="str">
        <f t="shared" si="147"/>
        <v/>
      </c>
    </row>
    <row r="4741" spans="1:7">
      <c r="A4741" s="57">
        <f>INDEX('10月'!$A$1:$E$301,ROW()-$B$32+2,1)</f>
        <v>0</v>
      </c>
      <c r="B4741" s="55" t="str">
        <f>INDEX('10月'!$A$1:$E$301,ROW()-$B$32+2,2)&amp;IF(INDEX('10月'!$A$1:$E$301,ROW()-$B$32+2,3)="","","／"&amp;INDEX('10月'!$A$1:$E$301,ROW()-$B$32+2,3))</f>
        <v/>
      </c>
      <c r="C4741" s="57">
        <f>INDEX('10月'!$A$1:$E$301,ROW()-$B$32+2,4)</f>
        <v>0</v>
      </c>
      <c r="D4741" s="64">
        <f>INDEX('10月'!$A$1:$E$301,ROW()-$B$32+2,5)</f>
        <v>0</v>
      </c>
      <c r="E4741" s="65">
        <f>DATE(設定・集計!$B$2,INT(A4741/100),A4741-INT(A4741/100)*100)</f>
        <v>43799</v>
      </c>
      <c r="F4741" t="str">
        <f t="shared" si="148"/>
        <v/>
      </c>
      <c r="G4741" t="str">
        <f t="shared" si="147"/>
        <v/>
      </c>
    </row>
    <row r="4742" spans="1:7">
      <c r="A4742" s="57">
        <f>INDEX('10月'!$A$1:$E$301,ROW()-$B$32+2,1)</f>
        <v>0</v>
      </c>
      <c r="B4742" s="55" t="str">
        <f>INDEX('10月'!$A$1:$E$301,ROW()-$B$32+2,2)&amp;IF(INDEX('10月'!$A$1:$E$301,ROW()-$B$32+2,3)="","","／"&amp;INDEX('10月'!$A$1:$E$301,ROW()-$B$32+2,3))</f>
        <v/>
      </c>
      <c r="C4742" s="57">
        <f>INDEX('10月'!$A$1:$E$301,ROW()-$B$32+2,4)</f>
        <v>0</v>
      </c>
      <c r="D4742" s="64">
        <f>INDEX('10月'!$A$1:$E$301,ROW()-$B$32+2,5)</f>
        <v>0</v>
      </c>
      <c r="E4742" s="65">
        <f>DATE(設定・集計!$B$2,INT(A4742/100),A4742-INT(A4742/100)*100)</f>
        <v>43799</v>
      </c>
      <c r="F4742" t="str">
        <f t="shared" si="148"/>
        <v/>
      </c>
      <c r="G4742" t="str">
        <f t="shared" si="147"/>
        <v/>
      </c>
    </row>
    <row r="4743" spans="1:7">
      <c r="A4743" s="57">
        <f>INDEX('10月'!$A$1:$E$301,ROW()-$B$32+2,1)</f>
        <v>0</v>
      </c>
      <c r="B4743" s="55" t="str">
        <f>INDEX('10月'!$A$1:$E$301,ROW()-$B$32+2,2)&amp;IF(INDEX('10月'!$A$1:$E$301,ROW()-$B$32+2,3)="","","／"&amp;INDEX('10月'!$A$1:$E$301,ROW()-$B$32+2,3))</f>
        <v/>
      </c>
      <c r="C4743" s="57">
        <f>INDEX('10月'!$A$1:$E$301,ROW()-$B$32+2,4)</f>
        <v>0</v>
      </c>
      <c r="D4743" s="64">
        <f>INDEX('10月'!$A$1:$E$301,ROW()-$B$32+2,5)</f>
        <v>0</v>
      </c>
      <c r="E4743" s="65">
        <f>DATE(設定・集計!$B$2,INT(A4743/100),A4743-INT(A4743/100)*100)</f>
        <v>43799</v>
      </c>
      <c r="F4743" t="str">
        <f t="shared" si="148"/>
        <v/>
      </c>
      <c r="G4743" t="str">
        <f t="shared" si="147"/>
        <v/>
      </c>
    </row>
    <row r="4744" spans="1:7">
      <c r="A4744" s="57">
        <f>INDEX('10月'!$A$1:$E$301,ROW()-$B$32+2,1)</f>
        <v>0</v>
      </c>
      <c r="B4744" s="55" t="str">
        <f>INDEX('10月'!$A$1:$E$301,ROW()-$B$32+2,2)&amp;IF(INDEX('10月'!$A$1:$E$301,ROW()-$B$32+2,3)="","","／"&amp;INDEX('10月'!$A$1:$E$301,ROW()-$B$32+2,3))</f>
        <v/>
      </c>
      <c r="C4744" s="57">
        <f>INDEX('10月'!$A$1:$E$301,ROW()-$B$32+2,4)</f>
        <v>0</v>
      </c>
      <c r="D4744" s="64">
        <f>INDEX('10月'!$A$1:$E$301,ROW()-$B$32+2,5)</f>
        <v>0</v>
      </c>
      <c r="E4744" s="65">
        <f>DATE(設定・集計!$B$2,INT(A4744/100),A4744-INT(A4744/100)*100)</f>
        <v>43799</v>
      </c>
      <c r="F4744" t="str">
        <f t="shared" si="148"/>
        <v/>
      </c>
      <c r="G4744" t="str">
        <f t="shared" si="147"/>
        <v/>
      </c>
    </row>
    <row r="4745" spans="1:7">
      <c r="A4745" s="57">
        <f>INDEX('10月'!$A$1:$E$301,ROW()-$B$32+2,1)</f>
        <v>0</v>
      </c>
      <c r="B4745" s="55" t="str">
        <f>INDEX('10月'!$A$1:$E$301,ROW()-$B$32+2,2)&amp;IF(INDEX('10月'!$A$1:$E$301,ROW()-$B$32+2,3)="","","／"&amp;INDEX('10月'!$A$1:$E$301,ROW()-$B$32+2,3))</f>
        <v/>
      </c>
      <c r="C4745" s="57">
        <f>INDEX('10月'!$A$1:$E$301,ROW()-$B$32+2,4)</f>
        <v>0</v>
      </c>
      <c r="D4745" s="64">
        <f>INDEX('10月'!$A$1:$E$301,ROW()-$B$32+2,5)</f>
        <v>0</v>
      </c>
      <c r="E4745" s="65">
        <f>DATE(設定・集計!$B$2,INT(A4745/100),A4745-INT(A4745/100)*100)</f>
        <v>43799</v>
      </c>
      <c r="F4745" t="str">
        <f t="shared" si="148"/>
        <v/>
      </c>
      <c r="G4745" t="str">
        <f t="shared" si="147"/>
        <v/>
      </c>
    </row>
    <row r="4746" spans="1:7">
      <c r="A4746" s="57">
        <f>INDEX('10月'!$A$1:$E$301,ROW()-$B$32+2,1)</f>
        <v>0</v>
      </c>
      <c r="B4746" s="55" t="str">
        <f>INDEX('10月'!$A$1:$E$301,ROW()-$B$32+2,2)&amp;IF(INDEX('10月'!$A$1:$E$301,ROW()-$B$32+2,3)="","","／"&amp;INDEX('10月'!$A$1:$E$301,ROW()-$B$32+2,3))</f>
        <v/>
      </c>
      <c r="C4746" s="57">
        <f>INDEX('10月'!$A$1:$E$301,ROW()-$B$32+2,4)</f>
        <v>0</v>
      </c>
      <c r="D4746" s="64">
        <f>INDEX('10月'!$A$1:$E$301,ROW()-$B$32+2,5)</f>
        <v>0</v>
      </c>
      <c r="E4746" s="65">
        <f>DATE(設定・集計!$B$2,INT(A4746/100),A4746-INT(A4746/100)*100)</f>
        <v>43799</v>
      </c>
      <c r="F4746" t="str">
        <f t="shared" si="148"/>
        <v/>
      </c>
      <c r="G4746" t="str">
        <f t="shared" si="147"/>
        <v/>
      </c>
    </row>
    <row r="4747" spans="1:7">
      <c r="A4747" s="57">
        <f>INDEX('10月'!$A$1:$E$301,ROW()-$B$32+2,1)</f>
        <v>0</v>
      </c>
      <c r="B4747" s="55" t="str">
        <f>INDEX('10月'!$A$1:$E$301,ROW()-$B$32+2,2)&amp;IF(INDEX('10月'!$A$1:$E$301,ROW()-$B$32+2,3)="","","／"&amp;INDEX('10月'!$A$1:$E$301,ROW()-$B$32+2,3))</f>
        <v/>
      </c>
      <c r="C4747" s="57">
        <f>INDEX('10月'!$A$1:$E$301,ROW()-$B$32+2,4)</f>
        <v>0</v>
      </c>
      <c r="D4747" s="64">
        <f>INDEX('10月'!$A$1:$E$301,ROW()-$B$32+2,5)</f>
        <v>0</v>
      </c>
      <c r="E4747" s="65">
        <f>DATE(設定・集計!$B$2,INT(A4747/100),A4747-INT(A4747/100)*100)</f>
        <v>43799</v>
      </c>
      <c r="F4747" t="str">
        <f t="shared" si="148"/>
        <v/>
      </c>
      <c r="G4747" t="str">
        <f t="shared" si="147"/>
        <v/>
      </c>
    </row>
    <row r="4748" spans="1:7">
      <c r="A4748" s="57">
        <f>INDEX('10月'!$A$1:$E$301,ROW()-$B$32+2,1)</f>
        <v>0</v>
      </c>
      <c r="B4748" s="55" t="str">
        <f>INDEX('10月'!$A$1:$E$301,ROW()-$B$32+2,2)&amp;IF(INDEX('10月'!$A$1:$E$301,ROW()-$B$32+2,3)="","","／"&amp;INDEX('10月'!$A$1:$E$301,ROW()-$B$32+2,3))</f>
        <v/>
      </c>
      <c r="C4748" s="57">
        <f>INDEX('10月'!$A$1:$E$301,ROW()-$B$32+2,4)</f>
        <v>0</v>
      </c>
      <c r="D4748" s="64">
        <f>INDEX('10月'!$A$1:$E$301,ROW()-$B$32+2,5)</f>
        <v>0</v>
      </c>
      <c r="E4748" s="65">
        <f>DATE(設定・集計!$B$2,INT(A4748/100),A4748-INT(A4748/100)*100)</f>
        <v>43799</v>
      </c>
      <c r="F4748" t="str">
        <f t="shared" si="148"/>
        <v/>
      </c>
      <c r="G4748" t="str">
        <f t="shared" si="147"/>
        <v/>
      </c>
    </row>
    <row r="4749" spans="1:7">
      <c r="A4749" s="57">
        <f>INDEX('10月'!$A$1:$E$301,ROW()-$B$32+2,1)</f>
        <v>0</v>
      </c>
      <c r="B4749" s="55" t="str">
        <f>INDEX('10月'!$A$1:$E$301,ROW()-$B$32+2,2)&amp;IF(INDEX('10月'!$A$1:$E$301,ROW()-$B$32+2,3)="","","／"&amp;INDEX('10月'!$A$1:$E$301,ROW()-$B$32+2,3))</f>
        <v/>
      </c>
      <c r="C4749" s="57">
        <f>INDEX('10月'!$A$1:$E$301,ROW()-$B$32+2,4)</f>
        <v>0</v>
      </c>
      <c r="D4749" s="64">
        <f>INDEX('10月'!$A$1:$E$301,ROW()-$B$32+2,5)</f>
        <v>0</v>
      </c>
      <c r="E4749" s="65">
        <f>DATE(設定・集計!$B$2,INT(A4749/100),A4749-INT(A4749/100)*100)</f>
        <v>43799</v>
      </c>
      <c r="F4749" t="str">
        <f t="shared" si="148"/>
        <v/>
      </c>
      <c r="G4749" t="str">
        <f t="shared" si="147"/>
        <v/>
      </c>
    </row>
    <row r="4750" spans="1:7">
      <c r="A4750" s="57">
        <f>INDEX('10月'!$A$1:$E$301,ROW()-$B$32+2,1)</f>
        <v>0</v>
      </c>
      <c r="B4750" s="55" t="str">
        <f>INDEX('10月'!$A$1:$E$301,ROW()-$B$32+2,2)&amp;IF(INDEX('10月'!$A$1:$E$301,ROW()-$B$32+2,3)="","","／"&amp;INDEX('10月'!$A$1:$E$301,ROW()-$B$32+2,3))</f>
        <v/>
      </c>
      <c r="C4750" s="57">
        <f>INDEX('10月'!$A$1:$E$301,ROW()-$B$32+2,4)</f>
        <v>0</v>
      </c>
      <c r="D4750" s="64">
        <f>INDEX('10月'!$A$1:$E$301,ROW()-$B$32+2,5)</f>
        <v>0</v>
      </c>
      <c r="E4750" s="65">
        <f>DATE(設定・集計!$B$2,INT(A4750/100),A4750-INT(A4750/100)*100)</f>
        <v>43799</v>
      </c>
      <c r="F4750" t="str">
        <f t="shared" si="148"/>
        <v/>
      </c>
      <c r="G4750" t="str">
        <f t="shared" si="147"/>
        <v/>
      </c>
    </row>
    <row r="4751" spans="1:7">
      <c r="A4751" s="57">
        <f>INDEX('10月'!$A$1:$E$301,ROW()-$B$32+2,1)</f>
        <v>0</v>
      </c>
      <c r="B4751" s="55" t="str">
        <f>INDEX('10月'!$A$1:$E$301,ROW()-$B$32+2,2)&amp;IF(INDEX('10月'!$A$1:$E$301,ROW()-$B$32+2,3)="","","／"&amp;INDEX('10月'!$A$1:$E$301,ROW()-$B$32+2,3))</f>
        <v/>
      </c>
      <c r="C4751" s="57">
        <f>INDEX('10月'!$A$1:$E$301,ROW()-$B$32+2,4)</f>
        <v>0</v>
      </c>
      <c r="D4751" s="64">
        <f>INDEX('10月'!$A$1:$E$301,ROW()-$B$32+2,5)</f>
        <v>0</v>
      </c>
      <c r="E4751" s="65">
        <f>DATE(設定・集計!$B$2,INT(A4751/100),A4751-INT(A4751/100)*100)</f>
        <v>43799</v>
      </c>
      <c r="F4751" t="str">
        <f t="shared" si="148"/>
        <v/>
      </c>
      <c r="G4751" t="str">
        <f t="shared" si="147"/>
        <v/>
      </c>
    </row>
    <row r="4752" spans="1:7">
      <c r="A4752" s="66"/>
      <c r="B4752" s="67"/>
      <c r="C4752" s="66"/>
      <c r="D4752" s="68"/>
      <c r="E4752" s="65">
        <f>DATE(設定・集計!$B$2,INT(A4752/100),A4752-INT(A4752/100)*100)</f>
        <v>43799</v>
      </c>
      <c r="F4752" t="str">
        <f t="shared" si="148"/>
        <v/>
      </c>
      <c r="G4752" t="str">
        <f t="shared" si="147"/>
        <v/>
      </c>
    </row>
    <row r="4753" spans="1:7">
      <c r="A4753" s="57">
        <f>INDEX('11月'!$A$1:$E$301,ROW()-$B$35+2,1)</f>
        <v>0</v>
      </c>
      <c r="B4753" s="55" t="str">
        <f>INDEX('11月'!$A$1:$E$301,ROW()-$B$35+2,2)&amp;IF(INDEX('11月'!$A$1:$E$301,ROW()-$B$35+2,3)="","","／"&amp;INDEX('11月'!$A$1:$E$301,ROW()-$B$35+2,3))</f>
        <v/>
      </c>
      <c r="C4753" s="57">
        <f>INDEX('11月'!$A$1:$E$301,ROW()-$B$35+2,4)</f>
        <v>0</v>
      </c>
      <c r="D4753" s="64">
        <f>INDEX('11月'!$A$1:$E$301,ROW()-$B$35+2,5)</f>
        <v>0</v>
      </c>
      <c r="E4753" s="65">
        <f>DATE(設定・集計!$B$2,INT(A4753/100),A4753-INT(A4753/100)*100)</f>
        <v>43799</v>
      </c>
      <c r="F4753" t="str">
        <f t="shared" si="148"/>
        <v/>
      </c>
      <c r="G4753" t="str">
        <f t="shared" si="147"/>
        <v/>
      </c>
    </row>
    <row r="4754" spans="1:7">
      <c r="A4754" s="57">
        <f>INDEX('11月'!$A$1:$E$301,ROW()-$B$35+2,1)</f>
        <v>0</v>
      </c>
      <c r="B4754" s="55" t="str">
        <f>INDEX('11月'!$A$1:$E$301,ROW()-$B$35+2,2)&amp;IF(INDEX('11月'!$A$1:$E$301,ROW()-$B$35+2,3)="","","／"&amp;INDEX('11月'!$A$1:$E$301,ROW()-$B$35+2,3))</f>
        <v/>
      </c>
      <c r="C4754" s="57">
        <f>INDEX('11月'!$A$1:$E$301,ROW()-$B$35+2,4)</f>
        <v>0</v>
      </c>
      <c r="D4754" s="64">
        <f>INDEX('11月'!$A$1:$E$301,ROW()-$B$35+2,5)</f>
        <v>0</v>
      </c>
      <c r="E4754" s="65">
        <f>DATE(設定・集計!$B$2,INT(A4754/100),A4754-INT(A4754/100)*100)</f>
        <v>43799</v>
      </c>
      <c r="F4754" t="str">
        <f t="shared" si="148"/>
        <v/>
      </c>
      <c r="G4754" t="str">
        <f t="shared" si="147"/>
        <v/>
      </c>
    </row>
    <row r="4755" spans="1:7">
      <c r="A4755" s="57">
        <f>INDEX('11月'!$A$1:$E$301,ROW()-$B$35+2,1)</f>
        <v>0</v>
      </c>
      <c r="B4755" s="55" t="str">
        <f>INDEX('11月'!$A$1:$E$301,ROW()-$B$35+2,2)&amp;IF(INDEX('11月'!$A$1:$E$301,ROW()-$B$35+2,3)="","","／"&amp;INDEX('11月'!$A$1:$E$301,ROW()-$B$35+2,3))</f>
        <v/>
      </c>
      <c r="C4755" s="57">
        <f>INDEX('11月'!$A$1:$E$301,ROW()-$B$35+2,4)</f>
        <v>0</v>
      </c>
      <c r="D4755" s="64">
        <f>INDEX('11月'!$A$1:$E$301,ROW()-$B$35+2,5)</f>
        <v>0</v>
      </c>
      <c r="E4755" s="65">
        <f>DATE(設定・集計!$B$2,INT(A4755/100),A4755-INT(A4755/100)*100)</f>
        <v>43799</v>
      </c>
      <c r="F4755" t="str">
        <f t="shared" si="148"/>
        <v/>
      </c>
      <c r="G4755" t="str">
        <f t="shared" si="147"/>
        <v/>
      </c>
    </row>
    <row r="4756" spans="1:7">
      <c r="A4756" s="57">
        <f>INDEX('11月'!$A$1:$E$301,ROW()-$B$35+2,1)</f>
        <v>0</v>
      </c>
      <c r="B4756" s="55" t="str">
        <f>INDEX('11月'!$A$1:$E$301,ROW()-$B$35+2,2)&amp;IF(INDEX('11月'!$A$1:$E$301,ROW()-$B$35+2,3)="","","／"&amp;INDEX('11月'!$A$1:$E$301,ROW()-$B$35+2,3))</f>
        <v/>
      </c>
      <c r="C4756" s="57">
        <f>INDEX('11月'!$A$1:$E$301,ROW()-$B$35+2,4)</f>
        <v>0</v>
      </c>
      <c r="D4756" s="64">
        <f>INDEX('11月'!$A$1:$E$301,ROW()-$B$35+2,5)</f>
        <v>0</v>
      </c>
      <c r="E4756" s="65">
        <f>DATE(設定・集計!$B$2,INT(A4756/100),A4756-INT(A4756/100)*100)</f>
        <v>43799</v>
      </c>
      <c r="F4756" t="str">
        <f t="shared" si="148"/>
        <v/>
      </c>
      <c r="G4756" t="str">
        <f t="shared" si="147"/>
        <v/>
      </c>
    </row>
    <row r="4757" spans="1:7">
      <c r="A4757" s="57">
        <f>INDEX('11月'!$A$1:$E$301,ROW()-$B$35+2,1)</f>
        <v>0</v>
      </c>
      <c r="B4757" s="55" t="str">
        <f>INDEX('11月'!$A$1:$E$301,ROW()-$B$35+2,2)&amp;IF(INDEX('11月'!$A$1:$E$301,ROW()-$B$35+2,3)="","","／"&amp;INDEX('11月'!$A$1:$E$301,ROW()-$B$35+2,3))</f>
        <v/>
      </c>
      <c r="C4757" s="57">
        <f>INDEX('11月'!$A$1:$E$301,ROW()-$B$35+2,4)</f>
        <v>0</v>
      </c>
      <c r="D4757" s="64">
        <f>INDEX('11月'!$A$1:$E$301,ROW()-$B$35+2,5)</f>
        <v>0</v>
      </c>
      <c r="E4757" s="65">
        <f>DATE(設定・集計!$B$2,INT(A4757/100),A4757-INT(A4757/100)*100)</f>
        <v>43799</v>
      </c>
      <c r="F4757" t="str">
        <f t="shared" si="148"/>
        <v/>
      </c>
      <c r="G4757" t="str">
        <f t="shared" si="147"/>
        <v/>
      </c>
    </row>
    <row r="4758" spans="1:7">
      <c r="A4758" s="57">
        <f>INDEX('11月'!$A$1:$E$301,ROW()-$B$35+2,1)</f>
        <v>0</v>
      </c>
      <c r="B4758" s="55" t="str">
        <f>INDEX('11月'!$A$1:$E$301,ROW()-$B$35+2,2)&amp;IF(INDEX('11月'!$A$1:$E$301,ROW()-$B$35+2,3)="","","／"&amp;INDEX('11月'!$A$1:$E$301,ROW()-$B$35+2,3))</f>
        <v/>
      </c>
      <c r="C4758" s="57">
        <f>INDEX('11月'!$A$1:$E$301,ROW()-$B$35+2,4)</f>
        <v>0</v>
      </c>
      <c r="D4758" s="64">
        <f>INDEX('11月'!$A$1:$E$301,ROW()-$B$35+2,5)</f>
        <v>0</v>
      </c>
      <c r="E4758" s="65">
        <f>DATE(設定・集計!$B$2,INT(A4758/100),A4758-INT(A4758/100)*100)</f>
        <v>43799</v>
      </c>
      <c r="F4758" t="str">
        <f t="shared" si="148"/>
        <v/>
      </c>
      <c r="G4758" t="str">
        <f t="shared" si="147"/>
        <v/>
      </c>
    </row>
    <row r="4759" spans="1:7">
      <c r="A4759" s="57">
        <f>INDEX('11月'!$A$1:$E$301,ROW()-$B$35+2,1)</f>
        <v>0</v>
      </c>
      <c r="B4759" s="55" t="str">
        <f>INDEX('11月'!$A$1:$E$301,ROW()-$B$35+2,2)&amp;IF(INDEX('11月'!$A$1:$E$301,ROW()-$B$35+2,3)="","","／"&amp;INDEX('11月'!$A$1:$E$301,ROW()-$B$35+2,3))</f>
        <v/>
      </c>
      <c r="C4759" s="57">
        <f>INDEX('11月'!$A$1:$E$301,ROW()-$B$35+2,4)</f>
        <v>0</v>
      </c>
      <c r="D4759" s="64">
        <f>INDEX('11月'!$A$1:$E$301,ROW()-$B$35+2,5)</f>
        <v>0</v>
      </c>
      <c r="E4759" s="65">
        <f>DATE(設定・集計!$B$2,INT(A4759/100),A4759-INT(A4759/100)*100)</f>
        <v>43799</v>
      </c>
      <c r="F4759" t="str">
        <f t="shared" si="148"/>
        <v/>
      </c>
      <c r="G4759" t="str">
        <f t="shared" si="147"/>
        <v/>
      </c>
    </row>
    <row r="4760" spans="1:7">
      <c r="A4760" s="57">
        <f>INDEX('11月'!$A$1:$E$301,ROW()-$B$35+2,1)</f>
        <v>0</v>
      </c>
      <c r="B4760" s="55" t="str">
        <f>INDEX('11月'!$A$1:$E$301,ROW()-$B$35+2,2)&amp;IF(INDEX('11月'!$A$1:$E$301,ROW()-$B$35+2,3)="","","／"&amp;INDEX('11月'!$A$1:$E$301,ROW()-$B$35+2,3))</f>
        <v/>
      </c>
      <c r="C4760" s="57">
        <f>INDEX('11月'!$A$1:$E$301,ROW()-$B$35+2,4)</f>
        <v>0</v>
      </c>
      <c r="D4760" s="64">
        <f>INDEX('11月'!$A$1:$E$301,ROW()-$B$35+2,5)</f>
        <v>0</v>
      </c>
      <c r="E4760" s="65">
        <f>DATE(設定・集計!$B$2,INT(A4760/100),A4760-INT(A4760/100)*100)</f>
        <v>43799</v>
      </c>
      <c r="F4760" t="str">
        <f t="shared" si="148"/>
        <v/>
      </c>
      <c r="G4760" t="str">
        <f t="shared" si="147"/>
        <v/>
      </c>
    </row>
    <row r="4761" spans="1:7">
      <c r="A4761" s="57">
        <f>INDEX('11月'!$A$1:$E$301,ROW()-$B$35+2,1)</f>
        <v>0</v>
      </c>
      <c r="B4761" s="55" t="str">
        <f>INDEX('11月'!$A$1:$E$301,ROW()-$B$35+2,2)&amp;IF(INDEX('11月'!$A$1:$E$301,ROW()-$B$35+2,3)="","","／"&amp;INDEX('11月'!$A$1:$E$301,ROW()-$B$35+2,3))</f>
        <v/>
      </c>
      <c r="C4761" s="57">
        <f>INDEX('11月'!$A$1:$E$301,ROW()-$B$35+2,4)</f>
        <v>0</v>
      </c>
      <c r="D4761" s="64">
        <f>INDEX('11月'!$A$1:$E$301,ROW()-$B$35+2,5)</f>
        <v>0</v>
      </c>
      <c r="E4761" s="65">
        <f>DATE(設定・集計!$B$2,INT(A4761/100),A4761-INT(A4761/100)*100)</f>
        <v>43799</v>
      </c>
      <c r="F4761" t="str">
        <f t="shared" si="148"/>
        <v/>
      </c>
      <c r="G4761" t="str">
        <f t="shared" si="147"/>
        <v/>
      </c>
    </row>
    <row r="4762" spans="1:7">
      <c r="A4762" s="57">
        <f>INDEX('11月'!$A$1:$E$301,ROW()-$B$35+2,1)</f>
        <v>0</v>
      </c>
      <c r="B4762" s="55" t="str">
        <f>INDEX('11月'!$A$1:$E$301,ROW()-$B$35+2,2)&amp;IF(INDEX('11月'!$A$1:$E$301,ROW()-$B$35+2,3)="","","／"&amp;INDEX('11月'!$A$1:$E$301,ROW()-$B$35+2,3))</f>
        <v/>
      </c>
      <c r="C4762" s="57">
        <f>INDEX('11月'!$A$1:$E$301,ROW()-$B$35+2,4)</f>
        <v>0</v>
      </c>
      <c r="D4762" s="64">
        <f>INDEX('11月'!$A$1:$E$301,ROW()-$B$35+2,5)</f>
        <v>0</v>
      </c>
      <c r="E4762" s="65">
        <f>DATE(設定・集計!$B$2,INT(A4762/100),A4762-INT(A4762/100)*100)</f>
        <v>43799</v>
      </c>
      <c r="F4762" t="str">
        <f t="shared" si="148"/>
        <v/>
      </c>
      <c r="G4762" t="str">
        <f t="shared" si="147"/>
        <v/>
      </c>
    </row>
    <row r="4763" spans="1:7">
      <c r="A4763" s="57">
        <f>INDEX('11月'!$A$1:$E$301,ROW()-$B$35+2,1)</f>
        <v>0</v>
      </c>
      <c r="B4763" s="55" t="str">
        <f>INDEX('11月'!$A$1:$E$301,ROW()-$B$35+2,2)&amp;IF(INDEX('11月'!$A$1:$E$301,ROW()-$B$35+2,3)="","","／"&amp;INDEX('11月'!$A$1:$E$301,ROW()-$B$35+2,3))</f>
        <v/>
      </c>
      <c r="C4763" s="57">
        <f>INDEX('11月'!$A$1:$E$301,ROW()-$B$35+2,4)</f>
        <v>0</v>
      </c>
      <c r="D4763" s="64">
        <f>INDEX('11月'!$A$1:$E$301,ROW()-$B$35+2,5)</f>
        <v>0</v>
      </c>
      <c r="E4763" s="65">
        <f>DATE(設定・集計!$B$2,INT(A4763/100),A4763-INT(A4763/100)*100)</f>
        <v>43799</v>
      </c>
      <c r="F4763" t="str">
        <f t="shared" si="148"/>
        <v/>
      </c>
      <c r="G4763" t="str">
        <f t="shared" si="147"/>
        <v/>
      </c>
    </row>
    <row r="4764" spans="1:7">
      <c r="A4764" s="57">
        <f>INDEX('11月'!$A$1:$E$301,ROW()-$B$35+2,1)</f>
        <v>0</v>
      </c>
      <c r="B4764" s="55" t="str">
        <f>INDEX('11月'!$A$1:$E$301,ROW()-$B$35+2,2)&amp;IF(INDEX('11月'!$A$1:$E$301,ROW()-$B$35+2,3)="","","／"&amp;INDEX('11月'!$A$1:$E$301,ROW()-$B$35+2,3))</f>
        <v/>
      </c>
      <c r="C4764" s="57">
        <f>INDEX('11月'!$A$1:$E$301,ROW()-$B$35+2,4)</f>
        <v>0</v>
      </c>
      <c r="D4764" s="64">
        <f>INDEX('11月'!$A$1:$E$301,ROW()-$B$35+2,5)</f>
        <v>0</v>
      </c>
      <c r="E4764" s="65">
        <f>DATE(設定・集計!$B$2,INT(A4764/100),A4764-INT(A4764/100)*100)</f>
        <v>43799</v>
      </c>
      <c r="F4764" t="str">
        <f t="shared" si="148"/>
        <v/>
      </c>
      <c r="G4764" t="str">
        <f t="shared" si="147"/>
        <v/>
      </c>
    </row>
    <row r="4765" spans="1:7">
      <c r="A4765" s="57">
        <f>INDEX('11月'!$A$1:$E$301,ROW()-$B$35+2,1)</f>
        <v>0</v>
      </c>
      <c r="B4765" s="55" t="str">
        <f>INDEX('11月'!$A$1:$E$301,ROW()-$B$35+2,2)&amp;IF(INDEX('11月'!$A$1:$E$301,ROW()-$B$35+2,3)="","","／"&amp;INDEX('11月'!$A$1:$E$301,ROW()-$B$35+2,3))</f>
        <v/>
      </c>
      <c r="C4765" s="57">
        <f>INDEX('11月'!$A$1:$E$301,ROW()-$B$35+2,4)</f>
        <v>0</v>
      </c>
      <c r="D4765" s="64">
        <f>INDEX('11月'!$A$1:$E$301,ROW()-$B$35+2,5)</f>
        <v>0</v>
      </c>
      <c r="E4765" s="65">
        <f>DATE(設定・集計!$B$2,INT(A4765/100),A4765-INT(A4765/100)*100)</f>
        <v>43799</v>
      </c>
      <c r="F4765" t="str">
        <f t="shared" si="148"/>
        <v/>
      </c>
      <c r="G4765" t="str">
        <f t="shared" si="147"/>
        <v/>
      </c>
    </row>
    <row r="4766" spans="1:7">
      <c r="A4766" s="57">
        <f>INDEX('11月'!$A$1:$E$301,ROW()-$B$35+2,1)</f>
        <v>0</v>
      </c>
      <c r="B4766" s="55" t="str">
        <f>INDEX('11月'!$A$1:$E$301,ROW()-$B$35+2,2)&amp;IF(INDEX('11月'!$A$1:$E$301,ROW()-$B$35+2,3)="","","／"&amp;INDEX('11月'!$A$1:$E$301,ROW()-$B$35+2,3))</f>
        <v/>
      </c>
      <c r="C4766" s="57">
        <f>INDEX('11月'!$A$1:$E$301,ROW()-$B$35+2,4)</f>
        <v>0</v>
      </c>
      <c r="D4766" s="64">
        <f>INDEX('11月'!$A$1:$E$301,ROW()-$B$35+2,5)</f>
        <v>0</v>
      </c>
      <c r="E4766" s="65">
        <f>DATE(設定・集計!$B$2,INT(A4766/100),A4766-INT(A4766/100)*100)</f>
        <v>43799</v>
      </c>
      <c r="F4766" t="str">
        <f t="shared" si="148"/>
        <v/>
      </c>
      <c r="G4766" t="str">
        <f t="shared" si="147"/>
        <v/>
      </c>
    </row>
    <row r="4767" spans="1:7">
      <c r="A4767" s="57">
        <f>INDEX('11月'!$A$1:$E$301,ROW()-$B$35+2,1)</f>
        <v>0</v>
      </c>
      <c r="B4767" s="55" t="str">
        <f>INDEX('11月'!$A$1:$E$301,ROW()-$B$35+2,2)&amp;IF(INDEX('11月'!$A$1:$E$301,ROW()-$B$35+2,3)="","","／"&amp;INDEX('11月'!$A$1:$E$301,ROW()-$B$35+2,3))</f>
        <v/>
      </c>
      <c r="C4767" s="57">
        <f>INDEX('11月'!$A$1:$E$301,ROW()-$B$35+2,4)</f>
        <v>0</v>
      </c>
      <c r="D4767" s="64">
        <f>INDEX('11月'!$A$1:$E$301,ROW()-$B$35+2,5)</f>
        <v>0</v>
      </c>
      <c r="E4767" s="65">
        <f>DATE(設定・集計!$B$2,INT(A4767/100),A4767-INT(A4767/100)*100)</f>
        <v>43799</v>
      </c>
      <c r="F4767" t="str">
        <f t="shared" si="148"/>
        <v/>
      </c>
      <c r="G4767" t="str">
        <f t="shared" si="147"/>
        <v/>
      </c>
    </row>
    <row r="4768" spans="1:7">
      <c r="A4768" s="57">
        <f>INDEX('11月'!$A$1:$E$301,ROW()-$B$35+2,1)</f>
        <v>0</v>
      </c>
      <c r="B4768" s="55" t="str">
        <f>INDEX('11月'!$A$1:$E$301,ROW()-$B$35+2,2)&amp;IF(INDEX('11月'!$A$1:$E$301,ROW()-$B$35+2,3)="","","／"&amp;INDEX('11月'!$A$1:$E$301,ROW()-$B$35+2,3))</f>
        <v/>
      </c>
      <c r="C4768" s="57">
        <f>INDEX('11月'!$A$1:$E$301,ROW()-$B$35+2,4)</f>
        <v>0</v>
      </c>
      <c r="D4768" s="64">
        <f>INDEX('11月'!$A$1:$E$301,ROW()-$B$35+2,5)</f>
        <v>0</v>
      </c>
      <c r="E4768" s="65">
        <f>DATE(設定・集計!$B$2,INT(A4768/100),A4768-INT(A4768/100)*100)</f>
        <v>43799</v>
      </c>
      <c r="F4768" t="str">
        <f t="shared" si="148"/>
        <v/>
      </c>
      <c r="G4768" t="str">
        <f t="shared" si="147"/>
        <v/>
      </c>
    </row>
    <row r="4769" spans="1:7">
      <c r="A4769" s="57">
        <f>INDEX('11月'!$A$1:$E$301,ROW()-$B$35+2,1)</f>
        <v>0</v>
      </c>
      <c r="B4769" s="55" t="str">
        <f>INDEX('11月'!$A$1:$E$301,ROW()-$B$35+2,2)&amp;IF(INDEX('11月'!$A$1:$E$301,ROW()-$B$35+2,3)="","","／"&amp;INDEX('11月'!$A$1:$E$301,ROW()-$B$35+2,3))</f>
        <v/>
      </c>
      <c r="C4769" s="57">
        <f>INDEX('11月'!$A$1:$E$301,ROW()-$B$35+2,4)</f>
        <v>0</v>
      </c>
      <c r="D4769" s="64">
        <f>INDEX('11月'!$A$1:$E$301,ROW()-$B$35+2,5)</f>
        <v>0</v>
      </c>
      <c r="E4769" s="65">
        <f>DATE(設定・集計!$B$2,INT(A4769/100),A4769-INT(A4769/100)*100)</f>
        <v>43799</v>
      </c>
      <c r="F4769" t="str">
        <f t="shared" si="148"/>
        <v/>
      </c>
      <c r="G4769" t="str">
        <f t="shared" si="147"/>
        <v/>
      </c>
    </row>
    <row r="4770" spans="1:7">
      <c r="A4770" s="57">
        <f>INDEX('11月'!$A$1:$E$301,ROW()-$B$35+2,1)</f>
        <v>0</v>
      </c>
      <c r="B4770" s="55" t="str">
        <f>INDEX('11月'!$A$1:$E$301,ROW()-$B$35+2,2)&amp;IF(INDEX('11月'!$A$1:$E$301,ROW()-$B$35+2,3)="","","／"&amp;INDEX('11月'!$A$1:$E$301,ROW()-$B$35+2,3))</f>
        <v/>
      </c>
      <c r="C4770" s="57">
        <f>INDEX('11月'!$A$1:$E$301,ROW()-$B$35+2,4)</f>
        <v>0</v>
      </c>
      <c r="D4770" s="64">
        <f>INDEX('11月'!$A$1:$E$301,ROW()-$B$35+2,5)</f>
        <v>0</v>
      </c>
      <c r="E4770" s="65">
        <f>DATE(設定・集計!$B$2,INT(A4770/100),A4770-INT(A4770/100)*100)</f>
        <v>43799</v>
      </c>
      <c r="F4770" t="str">
        <f t="shared" si="148"/>
        <v/>
      </c>
      <c r="G4770" t="str">
        <f t="shared" si="147"/>
        <v/>
      </c>
    </row>
    <row r="4771" spans="1:7">
      <c r="A4771" s="57">
        <f>INDEX('11月'!$A$1:$E$301,ROW()-$B$35+2,1)</f>
        <v>0</v>
      </c>
      <c r="B4771" s="55" t="str">
        <f>INDEX('11月'!$A$1:$E$301,ROW()-$B$35+2,2)&amp;IF(INDEX('11月'!$A$1:$E$301,ROW()-$B$35+2,3)="","","／"&amp;INDEX('11月'!$A$1:$E$301,ROW()-$B$35+2,3))</f>
        <v/>
      </c>
      <c r="C4771" s="57">
        <f>INDEX('11月'!$A$1:$E$301,ROW()-$B$35+2,4)</f>
        <v>0</v>
      </c>
      <c r="D4771" s="64">
        <f>INDEX('11月'!$A$1:$E$301,ROW()-$B$35+2,5)</f>
        <v>0</v>
      </c>
      <c r="E4771" s="65">
        <f>DATE(設定・集計!$B$2,INT(A4771/100),A4771-INT(A4771/100)*100)</f>
        <v>43799</v>
      </c>
      <c r="F4771" t="str">
        <f t="shared" si="148"/>
        <v/>
      </c>
      <c r="G4771" t="str">
        <f t="shared" si="147"/>
        <v/>
      </c>
    </row>
    <row r="4772" spans="1:7">
      <c r="A4772" s="57">
        <f>INDEX('11月'!$A$1:$E$301,ROW()-$B$35+2,1)</f>
        <v>0</v>
      </c>
      <c r="B4772" s="55" t="str">
        <f>INDEX('11月'!$A$1:$E$301,ROW()-$B$35+2,2)&amp;IF(INDEX('11月'!$A$1:$E$301,ROW()-$B$35+2,3)="","","／"&amp;INDEX('11月'!$A$1:$E$301,ROW()-$B$35+2,3))</f>
        <v/>
      </c>
      <c r="C4772" s="57">
        <f>INDEX('11月'!$A$1:$E$301,ROW()-$B$35+2,4)</f>
        <v>0</v>
      </c>
      <c r="D4772" s="64">
        <f>INDEX('11月'!$A$1:$E$301,ROW()-$B$35+2,5)</f>
        <v>0</v>
      </c>
      <c r="E4772" s="65">
        <f>DATE(設定・集計!$B$2,INT(A4772/100),A4772-INT(A4772/100)*100)</f>
        <v>43799</v>
      </c>
      <c r="F4772" t="str">
        <f t="shared" si="148"/>
        <v/>
      </c>
      <c r="G4772" t="str">
        <f t="shared" si="147"/>
        <v/>
      </c>
    </row>
    <row r="4773" spans="1:7">
      <c r="A4773" s="57">
        <f>INDEX('11月'!$A$1:$E$301,ROW()-$B$35+2,1)</f>
        <v>0</v>
      </c>
      <c r="B4773" s="55" t="str">
        <f>INDEX('11月'!$A$1:$E$301,ROW()-$B$35+2,2)&amp;IF(INDEX('11月'!$A$1:$E$301,ROW()-$B$35+2,3)="","","／"&amp;INDEX('11月'!$A$1:$E$301,ROW()-$B$35+2,3))</f>
        <v/>
      </c>
      <c r="C4773" s="57">
        <f>INDEX('11月'!$A$1:$E$301,ROW()-$B$35+2,4)</f>
        <v>0</v>
      </c>
      <c r="D4773" s="64">
        <f>INDEX('11月'!$A$1:$E$301,ROW()-$B$35+2,5)</f>
        <v>0</v>
      </c>
      <c r="E4773" s="65">
        <f>DATE(設定・集計!$B$2,INT(A4773/100),A4773-INT(A4773/100)*100)</f>
        <v>43799</v>
      </c>
      <c r="F4773" t="str">
        <f t="shared" si="148"/>
        <v/>
      </c>
      <c r="G4773" t="str">
        <f t="shared" si="147"/>
        <v/>
      </c>
    </row>
    <row r="4774" spans="1:7">
      <c r="A4774" s="57">
        <f>INDEX('11月'!$A$1:$E$301,ROW()-$B$35+2,1)</f>
        <v>0</v>
      </c>
      <c r="B4774" s="55" t="str">
        <f>INDEX('11月'!$A$1:$E$301,ROW()-$B$35+2,2)&amp;IF(INDEX('11月'!$A$1:$E$301,ROW()-$B$35+2,3)="","","／"&amp;INDEX('11月'!$A$1:$E$301,ROW()-$B$35+2,3))</f>
        <v/>
      </c>
      <c r="C4774" s="57">
        <f>INDEX('11月'!$A$1:$E$301,ROW()-$B$35+2,4)</f>
        <v>0</v>
      </c>
      <c r="D4774" s="64">
        <f>INDEX('11月'!$A$1:$E$301,ROW()-$B$35+2,5)</f>
        <v>0</v>
      </c>
      <c r="E4774" s="65">
        <f>DATE(設定・集計!$B$2,INT(A4774/100),A4774-INT(A4774/100)*100)</f>
        <v>43799</v>
      </c>
      <c r="F4774" t="str">
        <f t="shared" si="148"/>
        <v/>
      </c>
      <c r="G4774" t="str">
        <f t="shared" si="147"/>
        <v/>
      </c>
    </row>
    <row r="4775" spans="1:7">
      <c r="A4775" s="57">
        <f>INDEX('11月'!$A$1:$E$301,ROW()-$B$35+2,1)</f>
        <v>0</v>
      </c>
      <c r="B4775" s="55" t="str">
        <f>INDEX('11月'!$A$1:$E$301,ROW()-$B$35+2,2)&amp;IF(INDEX('11月'!$A$1:$E$301,ROW()-$B$35+2,3)="","","／"&amp;INDEX('11月'!$A$1:$E$301,ROW()-$B$35+2,3))</f>
        <v/>
      </c>
      <c r="C4775" s="57">
        <f>INDEX('11月'!$A$1:$E$301,ROW()-$B$35+2,4)</f>
        <v>0</v>
      </c>
      <c r="D4775" s="64">
        <f>INDEX('11月'!$A$1:$E$301,ROW()-$B$35+2,5)</f>
        <v>0</v>
      </c>
      <c r="E4775" s="65">
        <f>DATE(設定・集計!$B$2,INT(A4775/100),A4775-INT(A4775/100)*100)</f>
        <v>43799</v>
      </c>
      <c r="F4775" t="str">
        <f t="shared" si="148"/>
        <v/>
      </c>
      <c r="G4775" t="str">
        <f t="shared" si="147"/>
        <v/>
      </c>
    </row>
    <row r="4776" spans="1:7">
      <c r="A4776" s="57">
        <f>INDEX('11月'!$A$1:$E$301,ROW()-$B$35+2,1)</f>
        <v>0</v>
      </c>
      <c r="B4776" s="55" t="str">
        <f>INDEX('11月'!$A$1:$E$301,ROW()-$B$35+2,2)&amp;IF(INDEX('11月'!$A$1:$E$301,ROW()-$B$35+2,3)="","","／"&amp;INDEX('11月'!$A$1:$E$301,ROW()-$B$35+2,3))</f>
        <v/>
      </c>
      <c r="C4776" s="57">
        <f>INDEX('11月'!$A$1:$E$301,ROW()-$B$35+2,4)</f>
        <v>0</v>
      </c>
      <c r="D4776" s="64">
        <f>INDEX('11月'!$A$1:$E$301,ROW()-$B$35+2,5)</f>
        <v>0</v>
      </c>
      <c r="E4776" s="65">
        <f>DATE(設定・集計!$B$2,INT(A4776/100),A4776-INT(A4776/100)*100)</f>
        <v>43799</v>
      </c>
      <c r="F4776" t="str">
        <f t="shared" si="148"/>
        <v/>
      </c>
      <c r="G4776" t="str">
        <f t="shared" si="147"/>
        <v/>
      </c>
    </row>
    <row r="4777" spans="1:7">
      <c r="A4777" s="57">
        <f>INDEX('11月'!$A$1:$E$301,ROW()-$B$35+2,1)</f>
        <v>0</v>
      </c>
      <c r="B4777" s="55" t="str">
        <f>INDEX('11月'!$A$1:$E$301,ROW()-$B$35+2,2)&amp;IF(INDEX('11月'!$A$1:$E$301,ROW()-$B$35+2,3)="","","／"&amp;INDEX('11月'!$A$1:$E$301,ROW()-$B$35+2,3))</f>
        <v/>
      </c>
      <c r="C4777" s="57">
        <f>INDEX('11月'!$A$1:$E$301,ROW()-$B$35+2,4)</f>
        <v>0</v>
      </c>
      <c r="D4777" s="64">
        <f>INDEX('11月'!$A$1:$E$301,ROW()-$B$35+2,5)</f>
        <v>0</v>
      </c>
      <c r="E4777" s="65">
        <f>DATE(設定・集計!$B$2,INT(A4777/100),A4777-INT(A4777/100)*100)</f>
        <v>43799</v>
      </c>
      <c r="F4777" t="str">
        <f t="shared" si="148"/>
        <v/>
      </c>
      <c r="G4777" t="str">
        <f t="shared" si="147"/>
        <v/>
      </c>
    </row>
    <row r="4778" spans="1:7">
      <c r="A4778" s="57">
        <f>INDEX('11月'!$A$1:$E$301,ROW()-$B$35+2,1)</f>
        <v>0</v>
      </c>
      <c r="B4778" s="55" t="str">
        <f>INDEX('11月'!$A$1:$E$301,ROW()-$B$35+2,2)&amp;IF(INDEX('11月'!$A$1:$E$301,ROW()-$B$35+2,3)="","","／"&amp;INDEX('11月'!$A$1:$E$301,ROW()-$B$35+2,3))</f>
        <v/>
      </c>
      <c r="C4778" s="57">
        <f>INDEX('11月'!$A$1:$E$301,ROW()-$B$35+2,4)</f>
        <v>0</v>
      </c>
      <c r="D4778" s="64">
        <f>INDEX('11月'!$A$1:$E$301,ROW()-$B$35+2,5)</f>
        <v>0</v>
      </c>
      <c r="E4778" s="65">
        <f>DATE(設定・集計!$B$2,INT(A4778/100),A4778-INT(A4778/100)*100)</f>
        <v>43799</v>
      </c>
      <c r="F4778" t="str">
        <f t="shared" si="148"/>
        <v/>
      </c>
      <c r="G4778" t="str">
        <f t="shared" si="147"/>
        <v/>
      </c>
    </row>
    <row r="4779" spans="1:7">
      <c r="A4779" s="57">
        <f>INDEX('11月'!$A$1:$E$301,ROW()-$B$35+2,1)</f>
        <v>0</v>
      </c>
      <c r="B4779" s="55" t="str">
        <f>INDEX('11月'!$A$1:$E$301,ROW()-$B$35+2,2)&amp;IF(INDEX('11月'!$A$1:$E$301,ROW()-$B$35+2,3)="","","／"&amp;INDEX('11月'!$A$1:$E$301,ROW()-$B$35+2,3))</f>
        <v/>
      </c>
      <c r="C4779" s="57">
        <f>INDEX('11月'!$A$1:$E$301,ROW()-$B$35+2,4)</f>
        <v>0</v>
      </c>
      <c r="D4779" s="64">
        <f>INDEX('11月'!$A$1:$E$301,ROW()-$B$35+2,5)</f>
        <v>0</v>
      </c>
      <c r="E4779" s="65">
        <f>DATE(設定・集計!$B$2,INT(A4779/100),A4779-INT(A4779/100)*100)</f>
        <v>43799</v>
      </c>
      <c r="F4779" t="str">
        <f t="shared" si="148"/>
        <v/>
      </c>
      <c r="G4779" t="str">
        <f t="shared" si="147"/>
        <v/>
      </c>
    </row>
    <row r="4780" spans="1:7">
      <c r="A4780" s="57">
        <f>INDEX('11月'!$A$1:$E$301,ROW()-$B$35+2,1)</f>
        <v>0</v>
      </c>
      <c r="B4780" s="55" t="str">
        <f>INDEX('11月'!$A$1:$E$301,ROW()-$B$35+2,2)&amp;IF(INDEX('11月'!$A$1:$E$301,ROW()-$B$35+2,3)="","","／"&amp;INDEX('11月'!$A$1:$E$301,ROW()-$B$35+2,3))</f>
        <v/>
      </c>
      <c r="C4780" s="57">
        <f>INDEX('11月'!$A$1:$E$301,ROW()-$B$35+2,4)</f>
        <v>0</v>
      </c>
      <c r="D4780" s="64">
        <f>INDEX('11月'!$A$1:$E$301,ROW()-$B$35+2,5)</f>
        <v>0</v>
      </c>
      <c r="E4780" s="65">
        <f>DATE(設定・集計!$B$2,INT(A4780/100),A4780-INT(A4780/100)*100)</f>
        <v>43799</v>
      </c>
      <c r="F4780" t="str">
        <f t="shared" si="148"/>
        <v/>
      </c>
      <c r="G4780" t="str">
        <f t="shared" si="147"/>
        <v/>
      </c>
    </row>
    <row r="4781" spans="1:7">
      <c r="A4781" s="57">
        <f>INDEX('11月'!$A$1:$E$301,ROW()-$B$35+2,1)</f>
        <v>0</v>
      </c>
      <c r="B4781" s="55" t="str">
        <f>INDEX('11月'!$A$1:$E$301,ROW()-$B$35+2,2)&amp;IF(INDEX('11月'!$A$1:$E$301,ROW()-$B$35+2,3)="","","／"&amp;INDEX('11月'!$A$1:$E$301,ROW()-$B$35+2,3))</f>
        <v/>
      </c>
      <c r="C4781" s="57">
        <f>INDEX('11月'!$A$1:$E$301,ROW()-$B$35+2,4)</f>
        <v>0</v>
      </c>
      <c r="D4781" s="64">
        <f>INDEX('11月'!$A$1:$E$301,ROW()-$B$35+2,5)</f>
        <v>0</v>
      </c>
      <c r="E4781" s="65">
        <f>DATE(設定・集計!$B$2,INT(A4781/100),A4781-INT(A4781/100)*100)</f>
        <v>43799</v>
      </c>
      <c r="F4781" t="str">
        <f t="shared" si="148"/>
        <v/>
      </c>
      <c r="G4781" t="str">
        <f t="shared" si="147"/>
        <v/>
      </c>
    </row>
    <row r="4782" spans="1:7">
      <c r="A4782" s="57">
        <f>INDEX('11月'!$A$1:$E$301,ROW()-$B$35+2,1)</f>
        <v>0</v>
      </c>
      <c r="B4782" s="55" t="str">
        <f>INDEX('11月'!$A$1:$E$301,ROW()-$B$35+2,2)&amp;IF(INDEX('11月'!$A$1:$E$301,ROW()-$B$35+2,3)="","","／"&amp;INDEX('11月'!$A$1:$E$301,ROW()-$B$35+2,3))</f>
        <v/>
      </c>
      <c r="C4782" s="57">
        <f>INDEX('11月'!$A$1:$E$301,ROW()-$B$35+2,4)</f>
        <v>0</v>
      </c>
      <c r="D4782" s="64">
        <f>INDEX('11月'!$A$1:$E$301,ROW()-$B$35+2,5)</f>
        <v>0</v>
      </c>
      <c r="E4782" s="65">
        <f>DATE(設定・集計!$B$2,INT(A4782/100),A4782-INT(A4782/100)*100)</f>
        <v>43799</v>
      </c>
      <c r="F4782" t="str">
        <f t="shared" si="148"/>
        <v/>
      </c>
      <c r="G4782" t="str">
        <f t="shared" si="147"/>
        <v/>
      </c>
    </row>
    <row r="4783" spans="1:7">
      <c r="A4783" s="57">
        <f>INDEX('11月'!$A$1:$E$301,ROW()-$B$35+2,1)</f>
        <v>0</v>
      </c>
      <c r="B4783" s="55" t="str">
        <f>INDEX('11月'!$A$1:$E$301,ROW()-$B$35+2,2)&amp;IF(INDEX('11月'!$A$1:$E$301,ROW()-$B$35+2,3)="","","／"&amp;INDEX('11月'!$A$1:$E$301,ROW()-$B$35+2,3))</f>
        <v/>
      </c>
      <c r="C4783" s="57">
        <f>INDEX('11月'!$A$1:$E$301,ROW()-$B$35+2,4)</f>
        <v>0</v>
      </c>
      <c r="D4783" s="64">
        <f>INDEX('11月'!$A$1:$E$301,ROW()-$B$35+2,5)</f>
        <v>0</v>
      </c>
      <c r="E4783" s="65">
        <f>DATE(設定・集計!$B$2,INT(A4783/100),A4783-INT(A4783/100)*100)</f>
        <v>43799</v>
      </c>
      <c r="F4783" t="str">
        <f t="shared" si="148"/>
        <v/>
      </c>
      <c r="G4783" t="str">
        <f t="shared" ref="G4783:G4846" si="149">IF(F4783="","",RANK(F4783,$F$46:$F$6000,1))</f>
        <v/>
      </c>
    </row>
    <row r="4784" spans="1:7">
      <c r="A4784" s="57">
        <f>INDEX('11月'!$A$1:$E$301,ROW()-$B$35+2,1)</f>
        <v>0</v>
      </c>
      <c r="B4784" s="55" t="str">
        <f>INDEX('11月'!$A$1:$E$301,ROW()-$B$35+2,2)&amp;IF(INDEX('11月'!$A$1:$E$301,ROW()-$B$35+2,3)="","","／"&amp;INDEX('11月'!$A$1:$E$301,ROW()-$B$35+2,3))</f>
        <v/>
      </c>
      <c r="C4784" s="57">
        <f>INDEX('11月'!$A$1:$E$301,ROW()-$B$35+2,4)</f>
        <v>0</v>
      </c>
      <c r="D4784" s="64">
        <f>INDEX('11月'!$A$1:$E$301,ROW()-$B$35+2,5)</f>
        <v>0</v>
      </c>
      <c r="E4784" s="65">
        <f>DATE(設定・集計!$B$2,INT(A4784/100),A4784-INT(A4784/100)*100)</f>
        <v>43799</v>
      </c>
      <c r="F4784" t="str">
        <f t="shared" si="148"/>
        <v/>
      </c>
      <c r="G4784" t="str">
        <f t="shared" si="149"/>
        <v/>
      </c>
    </row>
    <row r="4785" spans="1:7">
      <c r="A4785" s="57">
        <f>INDEX('11月'!$A$1:$E$301,ROW()-$B$35+2,1)</f>
        <v>0</v>
      </c>
      <c r="B4785" s="55" t="str">
        <f>INDEX('11月'!$A$1:$E$301,ROW()-$B$35+2,2)&amp;IF(INDEX('11月'!$A$1:$E$301,ROW()-$B$35+2,3)="","","／"&amp;INDEX('11月'!$A$1:$E$301,ROW()-$B$35+2,3))</f>
        <v/>
      </c>
      <c r="C4785" s="57">
        <f>INDEX('11月'!$A$1:$E$301,ROW()-$B$35+2,4)</f>
        <v>0</v>
      </c>
      <c r="D4785" s="64">
        <f>INDEX('11月'!$A$1:$E$301,ROW()-$B$35+2,5)</f>
        <v>0</v>
      </c>
      <c r="E4785" s="65">
        <f>DATE(設定・集計!$B$2,INT(A4785/100),A4785-INT(A4785/100)*100)</f>
        <v>43799</v>
      </c>
      <c r="F4785" t="str">
        <f t="shared" si="148"/>
        <v/>
      </c>
      <c r="G4785" t="str">
        <f t="shared" si="149"/>
        <v/>
      </c>
    </row>
    <row r="4786" spans="1:7">
      <c r="A4786" s="57">
        <f>INDEX('11月'!$A$1:$E$301,ROW()-$B$35+2,1)</f>
        <v>0</v>
      </c>
      <c r="B4786" s="55" t="str">
        <f>INDEX('11月'!$A$1:$E$301,ROW()-$B$35+2,2)&amp;IF(INDEX('11月'!$A$1:$E$301,ROW()-$B$35+2,3)="","","／"&amp;INDEX('11月'!$A$1:$E$301,ROW()-$B$35+2,3))</f>
        <v/>
      </c>
      <c r="C4786" s="57">
        <f>INDEX('11月'!$A$1:$E$301,ROW()-$B$35+2,4)</f>
        <v>0</v>
      </c>
      <c r="D4786" s="64">
        <f>INDEX('11月'!$A$1:$E$301,ROW()-$B$35+2,5)</f>
        <v>0</v>
      </c>
      <c r="E4786" s="65">
        <f>DATE(設定・集計!$B$2,INT(A4786/100),A4786-INT(A4786/100)*100)</f>
        <v>43799</v>
      </c>
      <c r="F4786" t="str">
        <f t="shared" si="148"/>
        <v/>
      </c>
      <c r="G4786" t="str">
        <f t="shared" si="149"/>
        <v/>
      </c>
    </row>
    <row r="4787" spans="1:7">
      <c r="A4787" s="57">
        <f>INDEX('11月'!$A$1:$E$301,ROW()-$B$35+2,1)</f>
        <v>0</v>
      </c>
      <c r="B4787" s="55" t="str">
        <f>INDEX('11月'!$A$1:$E$301,ROW()-$B$35+2,2)&amp;IF(INDEX('11月'!$A$1:$E$301,ROW()-$B$35+2,3)="","","／"&amp;INDEX('11月'!$A$1:$E$301,ROW()-$B$35+2,3))</f>
        <v/>
      </c>
      <c r="C4787" s="57">
        <f>INDEX('11月'!$A$1:$E$301,ROW()-$B$35+2,4)</f>
        <v>0</v>
      </c>
      <c r="D4787" s="64">
        <f>INDEX('11月'!$A$1:$E$301,ROW()-$B$35+2,5)</f>
        <v>0</v>
      </c>
      <c r="E4787" s="65">
        <f>DATE(設定・集計!$B$2,INT(A4787/100),A4787-INT(A4787/100)*100)</f>
        <v>43799</v>
      </c>
      <c r="F4787" t="str">
        <f t="shared" si="148"/>
        <v/>
      </c>
      <c r="G4787" t="str">
        <f t="shared" si="149"/>
        <v/>
      </c>
    </row>
    <row r="4788" spans="1:7">
      <c r="A4788" s="57">
        <f>INDEX('11月'!$A$1:$E$301,ROW()-$B$35+2,1)</f>
        <v>0</v>
      </c>
      <c r="B4788" s="55" t="str">
        <f>INDEX('11月'!$A$1:$E$301,ROW()-$B$35+2,2)&amp;IF(INDEX('11月'!$A$1:$E$301,ROW()-$B$35+2,3)="","","／"&amp;INDEX('11月'!$A$1:$E$301,ROW()-$B$35+2,3))</f>
        <v/>
      </c>
      <c r="C4788" s="57">
        <f>INDEX('11月'!$A$1:$E$301,ROW()-$B$35+2,4)</f>
        <v>0</v>
      </c>
      <c r="D4788" s="64">
        <f>INDEX('11月'!$A$1:$E$301,ROW()-$B$35+2,5)</f>
        <v>0</v>
      </c>
      <c r="E4788" s="65">
        <f>DATE(設定・集計!$B$2,INT(A4788/100),A4788-INT(A4788/100)*100)</f>
        <v>43799</v>
      </c>
      <c r="F4788" t="str">
        <f t="shared" si="148"/>
        <v/>
      </c>
      <c r="G4788" t="str">
        <f t="shared" si="149"/>
        <v/>
      </c>
    </row>
    <row r="4789" spans="1:7">
      <c r="A4789" s="57">
        <f>INDEX('11月'!$A$1:$E$301,ROW()-$B$35+2,1)</f>
        <v>0</v>
      </c>
      <c r="B4789" s="55" t="str">
        <f>INDEX('11月'!$A$1:$E$301,ROW()-$B$35+2,2)&amp;IF(INDEX('11月'!$A$1:$E$301,ROW()-$B$35+2,3)="","","／"&amp;INDEX('11月'!$A$1:$E$301,ROW()-$B$35+2,3))</f>
        <v/>
      </c>
      <c r="C4789" s="57">
        <f>INDEX('11月'!$A$1:$E$301,ROW()-$B$35+2,4)</f>
        <v>0</v>
      </c>
      <c r="D4789" s="64">
        <f>INDEX('11月'!$A$1:$E$301,ROW()-$B$35+2,5)</f>
        <v>0</v>
      </c>
      <c r="E4789" s="65">
        <f>DATE(設定・集計!$B$2,INT(A4789/100),A4789-INT(A4789/100)*100)</f>
        <v>43799</v>
      </c>
      <c r="F4789" t="str">
        <f t="shared" si="148"/>
        <v/>
      </c>
      <c r="G4789" t="str">
        <f t="shared" si="149"/>
        <v/>
      </c>
    </row>
    <row r="4790" spans="1:7">
      <c r="A4790" s="57">
        <f>INDEX('11月'!$A$1:$E$301,ROW()-$B$35+2,1)</f>
        <v>0</v>
      </c>
      <c r="B4790" s="55" t="str">
        <f>INDEX('11月'!$A$1:$E$301,ROW()-$B$35+2,2)&amp;IF(INDEX('11月'!$A$1:$E$301,ROW()-$B$35+2,3)="","","／"&amp;INDEX('11月'!$A$1:$E$301,ROW()-$B$35+2,3))</f>
        <v/>
      </c>
      <c r="C4790" s="57">
        <f>INDEX('11月'!$A$1:$E$301,ROW()-$B$35+2,4)</f>
        <v>0</v>
      </c>
      <c r="D4790" s="64">
        <f>INDEX('11月'!$A$1:$E$301,ROW()-$B$35+2,5)</f>
        <v>0</v>
      </c>
      <c r="E4790" s="65">
        <f>DATE(設定・集計!$B$2,INT(A4790/100),A4790-INT(A4790/100)*100)</f>
        <v>43799</v>
      </c>
      <c r="F4790" t="str">
        <f t="shared" si="148"/>
        <v/>
      </c>
      <c r="G4790" t="str">
        <f t="shared" si="149"/>
        <v/>
      </c>
    </row>
    <row r="4791" spans="1:7">
      <c r="A4791" s="57">
        <f>INDEX('11月'!$A$1:$E$301,ROW()-$B$35+2,1)</f>
        <v>0</v>
      </c>
      <c r="B4791" s="55" t="str">
        <f>INDEX('11月'!$A$1:$E$301,ROW()-$B$35+2,2)&amp;IF(INDEX('11月'!$A$1:$E$301,ROW()-$B$35+2,3)="","","／"&amp;INDEX('11月'!$A$1:$E$301,ROW()-$B$35+2,3))</f>
        <v/>
      </c>
      <c r="C4791" s="57">
        <f>INDEX('11月'!$A$1:$E$301,ROW()-$B$35+2,4)</f>
        <v>0</v>
      </c>
      <c r="D4791" s="64">
        <f>INDEX('11月'!$A$1:$E$301,ROW()-$B$35+2,5)</f>
        <v>0</v>
      </c>
      <c r="E4791" s="65">
        <f>DATE(設定・集計!$B$2,INT(A4791/100),A4791-INT(A4791/100)*100)</f>
        <v>43799</v>
      </c>
      <c r="F4791" t="str">
        <f t="shared" si="148"/>
        <v/>
      </c>
      <c r="G4791" t="str">
        <f t="shared" si="149"/>
        <v/>
      </c>
    </row>
    <row r="4792" spans="1:7">
      <c r="A4792" s="57">
        <f>INDEX('11月'!$A$1:$E$301,ROW()-$B$35+2,1)</f>
        <v>0</v>
      </c>
      <c r="B4792" s="55" t="str">
        <f>INDEX('11月'!$A$1:$E$301,ROW()-$B$35+2,2)&amp;IF(INDEX('11月'!$A$1:$E$301,ROW()-$B$35+2,3)="","","／"&amp;INDEX('11月'!$A$1:$E$301,ROW()-$B$35+2,3))</f>
        <v/>
      </c>
      <c r="C4792" s="57">
        <f>INDEX('11月'!$A$1:$E$301,ROW()-$B$35+2,4)</f>
        <v>0</v>
      </c>
      <c r="D4792" s="64">
        <f>INDEX('11月'!$A$1:$E$301,ROW()-$B$35+2,5)</f>
        <v>0</v>
      </c>
      <c r="E4792" s="65">
        <f>DATE(設定・集計!$B$2,INT(A4792/100),A4792-INT(A4792/100)*100)</f>
        <v>43799</v>
      </c>
      <c r="F4792" t="str">
        <f t="shared" si="148"/>
        <v/>
      </c>
      <c r="G4792" t="str">
        <f t="shared" si="149"/>
        <v/>
      </c>
    </row>
    <row r="4793" spans="1:7">
      <c r="A4793" s="57">
        <f>INDEX('11月'!$A$1:$E$301,ROW()-$B$35+2,1)</f>
        <v>0</v>
      </c>
      <c r="B4793" s="55" t="str">
        <f>INDEX('11月'!$A$1:$E$301,ROW()-$B$35+2,2)&amp;IF(INDEX('11月'!$A$1:$E$301,ROW()-$B$35+2,3)="","","／"&amp;INDEX('11月'!$A$1:$E$301,ROW()-$B$35+2,3))</f>
        <v/>
      </c>
      <c r="C4793" s="57">
        <f>INDEX('11月'!$A$1:$E$301,ROW()-$B$35+2,4)</f>
        <v>0</v>
      </c>
      <c r="D4793" s="64">
        <f>INDEX('11月'!$A$1:$E$301,ROW()-$B$35+2,5)</f>
        <v>0</v>
      </c>
      <c r="E4793" s="65">
        <f>DATE(設定・集計!$B$2,INT(A4793/100),A4793-INT(A4793/100)*100)</f>
        <v>43799</v>
      </c>
      <c r="F4793" t="str">
        <f t="shared" si="148"/>
        <v/>
      </c>
      <c r="G4793" t="str">
        <f t="shared" si="149"/>
        <v/>
      </c>
    </row>
    <row r="4794" spans="1:7">
      <c r="A4794" s="57">
        <f>INDEX('11月'!$A$1:$E$301,ROW()-$B$35+2,1)</f>
        <v>0</v>
      </c>
      <c r="B4794" s="55" t="str">
        <f>INDEX('11月'!$A$1:$E$301,ROW()-$B$35+2,2)&amp;IF(INDEX('11月'!$A$1:$E$301,ROW()-$B$35+2,3)="","","／"&amp;INDEX('11月'!$A$1:$E$301,ROW()-$B$35+2,3))</f>
        <v/>
      </c>
      <c r="C4794" s="57">
        <f>INDEX('11月'!$A$1:$E$301,ROW()-$B$35+2,4)</f>
        <v>0</v>
      </c>
      <c r="D4794" s="64">
        <f>INDEX('11月'!$A$1:$E$301,ROW()-$B$35+2,5)</f>
        <v>0</v>
      </c>
      <c r="E4794" s="65">
        <f>DATE(設定・集計!$B$2,INT(A4794/100),A4794-INT(A4794/100)*100)</f>
        <v>43799</v>
      </c>
      <c r="F4794" t="str">
        <f t="shared" si="148"/>
        <v/>
      </c>
      <c r="G4794" t="str">
        <f t="shared" si="149"/>
        <v/>
      </c>
    </row>
    <row r="4795" spans="1:7">
      <c r="A4795" s="57">
        <f>INDEX('11月'!$A$1:$E$301,ROW()-$B$35+2,1)</f>
        <v>0</v>
      </c>
      <c r="B4795" s="55" t="str">
        <f>INDEX('11月'!$A$1:$E$301,ROW()-$B$35+2,2)&amp;IF(INDEX('11月'!$A$1:$E$301,ROW()-$B$35+2,3)="","","／"&amp;INDEX('11月'!$A$1:$E$301,ROW()-$B$35+2,3))</f>
        <v/>
      </c>
      <c r="C4795" s="57">
        <f>INDEX('11月'!$A$1:$E$301,ROW()-$B$35+2,4)</f>
        <v>0</v>
      </c>
      <c r="D4795" s="64">
        <f>INDEX('11月'!$A$1:$E$301,ROW()-$B$35+2,5)</f>
        <v>0</v>
      </c>
      <c r="E4795" s="65">
        <f>DATE(設定・集計!$B$2,INT(A4795/100),A4795-INT(A4795/100)*100)</f>
        <v>43799</v>
      </c>
      <c r="F4795" t="str">
        <f t="shared" ref="F4795:F4858" si="150">IF(A4795=0,"",A4795*10000+ROW())</f>
        <v/>
      </c>
      <c r="G4795" t="str">
        <f t="shared" si="149"/>
        <v/>
      </c>
    </row>
    <row r="4796" spans="1:7">
      <c r="A4796" s="57">
        <f>INDEX('11月'!$A$1:$E$301,ROW()-$B$35+2,1)</f>
        <v>0</v>
      </c>
      <c r="B4796" s="55" t="str">
        <f>INDEX('11月'!$A$1:$E$301,ROW()-$B$35+2,2)&amp;IF(INDEX('11月'!$A$1:$E$301,ROW()-$B$35+2,3)="","","／"&amp;INDEX('11月'!$A$1:$E$301,ROW()-$B$35+2,3))</f>
        <v/>
      </c>
      <c r="C4796" s="57">
        <f>INDEX('11月'!$A$1:$E$301,ROW()-$B$35+2,4)</f>
        <v>0</v>
      </c>
      <c r="D4796" s="64">
        <f>INDEX('11月'!$A$1:$E$301,ROW()-$B$35+2,5)</f>
        <v>0</v>
      </c>
      <c r="E4796" s="65">
        <f>DATE(設定・集計!$B$2,INT(A4796/100),A4796-INT(A4796/100)*100)</f>
        <v>43799</v>
      </c>
      <c r="F4796" t="str">
        <f t="shared" si="150"/>
        <v/>
      </c>
      <c r="G4796" t="str">
        <f t="shared" si="149"/>
        <v/>
      </c>
    </row>
    <row r="4797" spans="1:7">
      <c r="A4797" s="57">
        <f>INDEX('11月'!$A$1:$E$301,ROW()-$B$35+2,1)</f>
        <v>0</v>
      </c>
      <c r="B4797" s="55" t="str">
        <f>INDEX('11月'!$A$1:$E$301,ROW()-$B$35+2,2)&amp;IF(INDEX('11月'!$A$1:$E$301,ROW()-$B$35+2,3)="","","／"&amp;INDEX('11月'!$A$1:$E$301,ROW()-$B$35+2,3))</f>
        <v/>
      </c>
      <c r="C4797" s="57">
        <f>INDEX('11月'!$A$1:$E$301,ROW()-$B$35+2,4)</f>
        <v>0</v>
      </c>
      <c r="D4797" s="64">
        <f>INDEX('11月'!$A$1:$E$301,ROW()-$B$35+2,5)</f>
        <v>0</v>
      </c>
      <c r="E4797" s="65">
        <f>DATE(設定・集計!$B$2,INT(A4797/100),A4797-INT(A4797/100)*100)</f>
        <v>43799</v>
      </c>
      <c r="F4797" t="str">
        <f t="shared" si="150"/>
        <v/>
      </c>
      <c r="G4797" t="str">
        <f t="shared" si="149"/>
        <v/>
      </c>
    </row>
    <row r="4798" spans="1:7">
      <c r="A4798" s="57">
        <f>INDEX('11月'!$A$1:$E$301,ROW()-$B$35+2,1)</f>
        <v>0</v>
      </c>
      <c r="B4798" s="55" t="str">
        <f>INDEX('11月'!$A$1:$E$301,ROW()-$B$35+2,2)&amp;IF(INDEX('11月'!$A$1:$E$301,ROW()-$B$35+2,3)="","","／"&amp;INDEX('11月'!$A$1:$E$301,ROW()-$B$35+2,3))</f>
        <v/>
      </c>
      <c r="C4798" s="57">
        <f>INDEX('11月'!$A$1:$E$301,ROW()-$B$35+2,4)</f>
        <v>0</v>
      </c>
      <c r="D4798" s="64">
        <f>INDEX('11月'!$A$1:$E$301,ROW()-$B$35+2,5)</f>
        <v>0</v>
      </c>
      <c r="E4798" s="65">
        <f>DATE(設定・集計!$B$2,INT(A4798/100),A4798-INT(A4798/100)*100)</f>
        <v>43799</v>
      </c>
      <c r="F4798" t="str">
        <f t="shared" si="150"/>
        <v/>
      </c>
      <c r="G4798" t="str">
        <f t="shared" si="149"/>
        <v/>
      </c>
    </row>
    <row r="4799" spans="1:7">
      <c r="A4799" s="57">
        <f>INDEX('11月'!$A$1:$E$301,ROW()-$B$35+2,1)</f>
        <v>0</v>
      </c>
      <c r="B4799" s="55" t="str">
        <f>INDEX('11月'!$A$1:$E$301,ROW()-$B$35+2,2)&amp;IF(INDEX('11月'!$A$1:$E$301,ROW()-$B$35+2,3)="","","／"&amp;INDEX('11月'!$A$1:$E$301,ROW()-$B$35+2,3))</f>
        <v/>
      </c>
      <c r="C4799" s="57">
        <f>INDEX('11月'!$A$1:$E$301,ROW()-$B$35+2,4)</f>
        <v>0</v>
      </c>
      <c r="D4799" s="64">
        <f>INDEX('11月'!$A$1:$E$301,ROW()-$B$35+2,5)</f>
        <v>0</v>
      </c>
      <c r="E4799" s="65">
        <f>DATE(設定・集計!$B$2,INT(A4799/100),A4799-INT(A4799/100)*100)</f>
        <v>43799</v>
      </c>
      <c r="F4799" t="str">
        <f t="shared" si="150"/>
        <v/>
      </c>
      <c r="G4799" t="str">
        <f t="shared" si="149"/>
        <v/>
      </c>
    </row>
    <row r="4800" spans="1:7">
      <c r="A4800" s="57">
        <f>INDEX('11月'!$A$1:$E$301,ROW()-$B$35+2,1)</f>
        <v>0</v>
      </c>
      <c r="B4800" s="55" t="str">
        <f>INDEX('11月'!$A$1:$E$301,ROW()-$B$35+2,2)&amp;IF(INDEX('11月'!$A$1:$E$301,ROW()-$B$35+2,3)="","","／"&amp;INDEX('11月'!$A$1:$E$301,ROW()-$B$35+2,3))</f>
        <v/>
      </c>
      <c r="C4800" s="57">
        <f>INDEX('11月'!$A$1:$E$301,ROW()-$B$35+2,4)</f>
        <v>0</v>
      </c>
      <c r="D4800" s="64">
        <f>INDEX('11月'!$A$1:$E$301,ROW()-$B$35+2,5)</f>
        <v>0</v>
      </c>
      <c r="E4800" s="65">
        <f>DATE(設定・集計!$B$2,INT(A4800/100),A4800-INT(A4800/100)*100)</f>
        <v>43799</v>
      </c>
      <c r="F4800" t="str">
        <f t="shared" si="150"/>
        <v/>
      </c>
      <c r="G4800" t="str">
        <f t="shared" si="149"/>
        <v/>
      </c>
    </row>
    <row r="4801" spans="1:7">
      <c r="A4801" s="57">
        <f>INDEX('11月'!$A$1:$E$301,ROW()-$B$35+2,1)</f>
        <v>0</v>
      </c>
      <c r="B4801" s="55" t="str">
        <f>INDEX('11月'!$A$1:$E$301,ROW()-$B$35+2,2)&amp;IF(INDEX('11月'!$A$1:$E$301,ROW()-$B$35+2,3)="","","／"&amp;INDEX('11月'!$A$1:$E$301,ROW()-$B$35+2,3))</f>
        <v/>
      </c>
      <c r="C4801" s="57">
        <f>INDEX('11月'!$A$1:$E$301,ROW()-$B$35+2,4)</f>
        <v>0</v>
      </c>
      <c r="D4801" s="64">
        <f>INDEX('11月'!$A$1:$E$301,ROW()-$B$35+2,5)</f>
        <v>0</v>
      </c>
      <c r="E4801" s="65">
        <f>DATE(設定・集計!$B$2,INT(A4801/100),A4801-INT(A4801/100)*100)</f>
        <v>43799</v>
      </c>
      <c r="F4801" t="str">
        <f t="shared" si="150"/>
        <v/>
      </c>
      <c r="G4801" t="str">
        <f t="shared" si="149"/>
        <v/>
      </c>
    </row>
    <row r="4802" spans="1:7">
      <c r="A4802" s="57">
        <f>INDEX('11月'!$A$1:$E$301,ROW()-$B$35+2,1)</f>
        <v>0</v>
      </c>
      <c r="B4802" s="55" t="str">
        <f>INDEX('11月'!$A$1:$E$301,ROW()-$B$35+2,2)&amp;IF(INDEX('11月'!$A$1:$E$301,ROW()-$B$35+2,3)="","","／"&amp;INDEX('11月'!$A$1:$E$301,ROW()-$B$35+2,3))</f>
        <v/>
      </c>
      <c r="C4802" s="57">
        <f>INDEX('11月'!$A$1:$E$301,ROW()-$B$35+2,4)</f>
        <v>0</v>
      </c>
      <c r="D4802" s="64">
        <f>INDEX('11月'!$A$1:$E$301,ROW()-$B$35+2,5)</f>
        <v>0</v>
      </c>
      <c r="E4802" s="65">
        <f>DATE(設定・集計!$B$2,INT(A4802/100),A4802-INT(A4802/100)*100)</f>
        <v>43799</v>
      </c>
      <c r="F4802" t="str">
        <f t="shared" si="150"/>
        <v/>
      </c>
      <c r="G4802" t="str">
        <f t="shared" si="149"/>
        <v/>
      </c>
    </row>
    <row r="4803" spans="1:7">
      <c r="A4803" s="57">
        <f>INDEX('11月'!$A$1:$E$301,ROW()-$B$35+2,1)</f>
        <v>0</v>
      </c>
      <c r="B4803" s="55" t="str">
        <f>INDEX('11月'!$A$1:$E$301,ROW()-$B$35+2,2)&amp;IF(INDEX('11月'!$A$1:$E$301,ROW()-$B$35+2,3)="","","／"&amp;INDEX('11月'!$A$1:$E$301,ROW()-$B$35+2,3))</f>
        <v/>
      </c>
      <c r="C4803" s="57">
        <f>INDEX('11月'!$A$1:$E$301,ROW()-$B$35+2,4)</f>
        <v>0</v>
      </c>
      <c r="D4803" s="64">
        <f>INDEX('11月'!$A$1:$E$301,ROW()-$B$35+2,5)</f>
        <v>0</v>
      </c>
      <c r="E4803" s="65">
        <f>DATE(設定・集計!$B$2,INT(A4803/100),A4803-INT(A4803/100)*100)</f>
        <v>43799</v>
      </c>
      <c r="F4803" t="str">
        <f t="shared" si="150"/>
        <v/>
      </c>
      <c r="G4803" t="str">
        <f t="shared" si="149"/>
        <v/>
      </c>
    </row>
    <row r="4804" spans="1:7">
      <c r="A4804" s="57">
        <f>INDEX('11月'!$A$1:$E$301,ROW()-$B$35+2,1)</f>
        <v>0</v>
      </c>
      <c r="B4804" s="55" t="str">
        <f>INDEX('11月'!$A$1:$E$301,ROW()-$B$35+2,2)&amp;IF(INDEX('11月'!$A$1:$E$301,ROW()-$B$35+2,3)="","","／"&amp;INDEX('11月'!$A$1:$E$301,ROW()-$B$35+2,3))</f>
        <v/>
      </c>
      <c r="C4804" s="57">
        <f>INDEX('11月'!$A$1:$E$301,ROW()-$B$35+2,4)</f>
        <v>0</v>
      </c>
      <c r="D4804" s="64">
        <f>INDEX('11月'!$A$1:$E$301,ROW()-$B$35+2,5)</f>
        <v>0</v>
      </c>
      <c r="E4804" s="65">
        <f>DATE(設定・集計!$B$2,INT(A4804/100),A4804-INT(A4804/100)*100)</f>
        <v>43799</v>
      </c>
      <c r="F4804" t="str">
        <f t="shared" si="150"/>
        <v/>
      </c>
      <c r="G4804" t="str">
        <f t="shared" si="149"/>
        <v/>
      </c>
    </row>
    <row r="4805" spans="1:7">
      <c r="A4805" s="57">
        <f>INDEX('11月'!$A$1:$E$301,ROW()-$B$35+2,1)</f>
        <v>0</v>
      </c>
      <c r="B4805" s="55" t="str">
        <f>INDEX('11月'!$A$1:$E$301,ROW()-$B$35+2,2)&amp;IF(INDEX('11月'!$A$1:$E$301,ROW()-$B$35+2,3)="","","／"&amp;INDEX('11月'!$A$1:$E$301,ROW()-$B$35+2,3))</f>
        <v/>
      </c>
      <c r="C4805" s="57">
        <f>INDEX('11月'!$A$1:$E$301,ROW()-$B$35+2,4)</f>
        <v>0</v>
      </c>
      <c r="D4805" s="64">
        <f>INDEX('11月'!$A$1:$E$301,ROW()-$B$35+2,5)</f>
        <v>0</v>
      </c>
      <c r="E4805" s="65">
        <f>DATE(設定・集計!$B$2,INT(A4805/100),A4805-INT(A4805/100)*100)</f>
        <v>43799</v>
      </c>
      <c r="F4805" t="str">
        <f t="shared" si="150"/>
        <v/>
      </c>
      <c r="G4805" t="str">
        <f t="shared" si="149"/>
        <v/>
      </c>
    </row>
    <row r="4806" spans="1:7">
      <c r="A4806" s="57">
        <f>INDEX('11月'!$A$1:$E$301,ROW()-$B$35+2,1)</f>
        <v>0</v>
      </c>
      <c r="B4806" s="55" t="str">
        <f>INDEX('11月'!$A$1:$E$301,ROW()-$B$35+2,2)&amp;IF(INDEX('11月'!$A$1:$E$301,ROW()-$B$35+2,3)="","","／"&amp;INDEX('11月'!$A$1:$E$301,ROW()-$B$35+2,3))</f>
        <v/>
      </c>
      <c r="C4806" s="57">
        <f>INDEX('11月'!$A$1:$E$301,ROW()-$B$35+2,4)</f>
        <v>0</v>
      </c>
      <c r="D4806" s="64">
        <f>INDEX('11月'!$A$1:$E$301,ROW()-$B$35+2,5)</f>
        <v>0</v>
      </c>
      <c r="E4806" s="65">
        <f>DATE(設定・集計!$B$2,INT(A4806/100),A4806-INT(A4806/100)*100)</f>
        <v>43799</v>
      </c>
      <c r="F4806" t="str">
        <f t="shared" si="150"/>
        <v/>
      </c>
      <c r="G4806" t="str">
        <f t="shared" si="149"/>
        <v/>
      </c>
    </row>
    <row r="4807" spans="1:7">
      <c r="A4807" s="57">
        <f>INDEX('11月'!$A$1:$E$301,ROW()-$B$35+2,1)</f>
        <v>0</v>
      </c>
      <c r="B4807" s="55" t="str">
        <f>INDEX('11月'!$A$1:$E$301,ROW()-$B$35+2,2)&amp;IF(INDEX('11月'!$A$1:$E$301,ROW()-$B$35+2,3)="","","／"&amp;INDEX('11月'!$A$1:$E$301,ROW()-$B$35+2,3))</f>
        <v/>
      </c>
      <c r="C4807" s="57">
        <f>INDEX('11月'!$A$1:$E$301,ROW()-$B$35+2,4)</f>
        <v>0</v>
      </c>
      <c r="D4807" s="64">
        <f>INDEX('11月'!$A$1:$E$301,ROW()-$B$35+2,5)</f>
        <v>0</v>
      </c>
      <c r="E4807" s="65">
        <f>DATE(設定・集計!$B$2,INT(A4807/100),A4807-INT(A4807/100)*100)</f>
        <v>43799</v>
      </c>
      <c r="F4807" t="str">
        <f t="shared" si="150"/>
        <v/>
      </c>
      <c r="G4807" t="str">
        <f t="shared" si="149"/>
        <v/>
      </c>
    </row>
    <row r="4808" spans="1:7">
      <c r="A4808" s="57">
        <f>INDEX('11月'!$A$1:$E$301,ROW()-$B$35+2,1)</f>
        <v>0</v>
      </c>
      <c r="B4808" s="55" t="str">
        <f>INDEX('11月'!$A$1:$E$301,ROW()-$B$35+2,2)&amp;IF(INDEX('11月'!$A$1:$E$301,ROW()-$B$35+2,3)="","","／"&amp;INDEX('11月'!$A$1:$E$301,ROW()-$B$35+2,3))</f>
        <v/>
      </c>
      <c r="C4808" s="57">
        <f>INDEX('11月'!$A$1:$E$301,ROW()-$B$35+2,4)</f>
        <v>0</v>
      </c>
      <c r="D4808" s="64">
        <f>INDEX('11月'!$A$1:$E$301,ROW()-$B$35+2,5)</f>
        <v>0</v>
      </c>
      <c r="E4808" s="65">
        <f>DATE(設定・集計!$B$2,INT(A4808/100),A4808-INT(A4808/100)*100)</f>
        <v>43799</v>
      </c>
      <c r="F4808" t="str">
        <f t="shared" si="150"/>
        <v/>
      </c>
      <c r="G4808" t="str">
        <f t="shared" si="149"/>
        <v/>
      </c>
    </row>
    <row r="4809" spans="1:7">
      <c r="A4809" s="57">
        <f>INDEX('11月'!$A$1:$E$301,ROW()-$B$35+2,1)</f>
        <v>0</v>
      </c>
      <c r="B4809" s="55" t="str">
        <f>INDEX('11月'!$A$1:$E$301,ROW()-$B$35+2,2)&amp;IF(INDEX('11月'!$A$1:$E$301,ROW()-$B$35+2,3)="","","／"&amp;INDEX('11月'!$A$1:$E$301,ROW()-$B$35+2,3))</f>
        <v/>
      </c>
      <c r="C4809" s="57">
        <f>INDEX('11月'!$A$1:$E$301,ROW()-$B$35+2,4)</f>
        <v>0</v>
      </c>
      <c r="D4809" s="64">
        <f>INDEX('11月'!$A$1:$E$301,ROW()-$B$35+2,5)</f>
        <v>0</v>
      </c>
      <c r="E4809" s="65">
        <f>DATE(設定・集計!$B$2,INT(A4809/100),A4809-INT(A4809/100)*100)</f>
        <v>43799</v>
      </c>
      <c r="F4809" t="str">
        <f t="shared" si="150"/>
        <v/>
      </c>
      <c r="G4809" t="str">
        <f t="shared" si="149"/>
        <v/>
      </c>
    </row>
    <row r="4810" spans="1:7">
      <c r="A4810" s="57">
        <f>INDEX('11月'!$A$1:$E$301,ROW()-$B$35+2,1)</f>
        <v>0</v>
      </c>
      <c r="B4810" s="55" t="str">
        <f>INDEX('11月'!$A$1:$E$301,ROW()-$B$35+2,2)&amp;IF(INDEX('11月'!$A$1:$E$301,ROW()-$B$35+2,3)="","","／"&amp;INDEX('11月'!$A$1:$E$301,ROW()-$B$35+2,3))</f>
        <v/>
      </c>
      <c r="C4810" s="57">
        <f>INDEX('11月'!$A$1:$E$301,ROW()-$B$35+2,4)</f>
        <v>0</v>
      </c>
      <c r="D4810" s="64">
        <f>INDEX('11月'!$A$1:$E$301,ROW()-$B$35+2,5)</f>
        <v>0</v>
      </c>
      <c r="E4810" s="65">
        <f>DATE(設定・集計!$B$2,INT(A4810/100),A4810-INT(A4810/100)*100)</f>
        <v>43799</v>
      </c>
      <c r="F4810" t="str">
        <f t="shared" si="150"/>
        <v/>
      </c>
      <c r="G4810" t="str">
        <f t="shared" si="149"/>
        <v/>
      </c>
    </row>
    <row r="4811" spans="1:7">
      <c r="A4811" s="57">
        <f>INDEX('11月'!$A$1:$E$301,ROW()-$B$35+2,1)</f>
        <v>0</v>
      </c>
      <c r="B4811" s="55" t="str">
        <f>INDEX('11月'!$A$1:$E$301,ROW()-$B$35+2,2)&amp;IF(INDEX('11月'!$A$1:$E$301,ROW()-$B$35+2,3)="","","／"&amp;INDEX('11月'!$A$1:$E$301,ROW()-$B$35+2,3))</f>
        <v/>
      </c>
      <c r="C4811" s="57">
        <f>INDEX('11月'!$A$1:$E$301,ROW()-$B$35+2,4)</f>
        <v>0</v>
      </c>
      <c r="D4811" s="64">
        <f>INDEX('11月'!$A$1:$E$301,ROW()-$B$35+2,5)</f>
        <v>0</v>
      </c>
      <c r="E4811" s="65">
        <f>DATE(設定・集計!$B$2,INT(A4811/100),A4811-INT(A4811/100)*100)</f>
        <v>43799</v>
      </c>
      <c r="F4811" t="str">
        <f t="shared" si="150"/>
        <v/>
      </c>
      <c r="G4811" t="str">
        <f t="shared" si="149"/>
        <v/>
      </c>
    </row>
    <row r="4812" spans="1:7">
      <c r="A4812" s="57">
        <f>INDEX('11月'!$A$1:$E$301,ROW()-$B$35+2,1)</f>
        <v>0</v>
      </c>
      <c r="B4812" s="55" t="str">
        <f>INDEX('11月'!$A$1:$E$301,ROW()-$B$35+2,2)&amp;IF(INDEX('11月'!$A$1:$E$301,ROW()-$B$35+2,3)="","","／"&amp;INDEX('11月'!$A$1:$E$301,ROW()-$B$35+2,3))</f>
        <v/>
      </c>
      <c r="C4812" s="57">
        <f>INDEX('11月'!$A$1:$E$301,ROW()-$B$35+2,4)</f>
        <v>0</v>
      </c>
      <c r="D4812" s="64">
        <f>INDEX('11月'!$A$1:$E$301,ROW()-$B$35+2,5)</f>
        <v>0</v>
      </c>
      <c r="E4812" s="65">
        <f>DATE(設定・集計!$B$2,INT(A4812/100),A4812-INT(A4812/100)*100)</f>
        <v>43799</v>
      </c>
      <c r="F4812" t="str">
        <f t="shared" si="150"/>
        <v/>
      </c>
      <c r="G4812" t="str">
        <f t="shared" si="149"/>
        <v/>
      </c>
    </row>
    <row r="4813" spans="1:7">
      <c r="A4813" s="57">
        <f>INDEX('11月'!$A$1:$E$301,ROW()-$B$35+2,1)</f>
        <v>0</v>
      </c>
      <c r="B4813" s="55" t="str">
        <f>INDEX('11月'!$A$1:$E$301,ROW()-$B$35+2,2)&amp;IF(INDEX('11月'!$A$1:$E$301,ROW()-$B$35+2,3)="","","／"&amp;INDEX('11月'!$A$1:$E$301,ROW()-$B$35+2,3))</f>
        <v/>
      </c>
      <c r="C4813" s="57">
        <f>INDEX('11月'!$A$1:$E$301,ROW()-$B$35+2,4)</f>
        <v>0</v>
      </c>
      <c r="D4813" s="64">
        <f>INDEX('11月'!$A$1:$E$301,ROW()-$B$35+2,5)</f>
        <v>0</v>
      </c>
      <c r="E4813" s="65">
        <f>DATE(設定・集計!$B$2,INT(A4813/100),A4813-INT(A4813/100)*100)</f>
        <v>43799</v>
      </c>
      <c r="F4813" t="str">
        <f t="shared" si="150"/>
        <v/>
      </c>
      <c r="G4813" t="str">
        <f t="shared" si="149"/>
        <v/>
      </c>
    </row>
    <row r="4814" spans="1:7">
      <c r="A4814" s="57">
        <f>INDEX('11月'!$A$1:$E$301,ROW()-$B$35+2,1)</f>
        <v>0</v>
      </c>
      <c r="B4814" s="55" t="str">
        <f>INDEX('11月'!$A$1:$E$301,ROW()-$B$35+2,2)&amp;IF(INDEX('11月'!$A$1:$E$301,ROW()-$B$35+2,3)="","","／"&amp;INDEX('11月'!$A$1:$E$301,ROW()-$B$35+2,3))</f>
        <v/>
      </c>
      <c r="C4814" s="57">
        <f>INDEX('11月'!$A$1:$E$301,ROW()-$B$35+2,4)</f>
        <v>0</v>
      </c>
      <c r="D4814" s="64">
        <f>INDEX('11月'!$A$1:$E$301,ROW()-$B$35+2,5)</f>
        <v>0</v>
      </c>
      <c r="E4814" s="65">
        <f>DATE(設定・集計!$B$2,INT(A4814/100),A4814-INT(A4814/100)*100)</f>
        <v>43799</v>
      </c>
      <c r="F4814" t="str">
        <f t="shared" si="150"/>
        <v/>
      </c>
      <c r="G4814" t="str">
        <f t="shared" si="149"/>
        <v/>
      </c>
    </row>
    <row r="4815" spans="1:7">
      <c r="A4815" s="57">
        <f>INDEX('11月'!$A$1:$E$301,ROW()-$B$35+2,1)</f>
        <v>0</v>
      </c>
      <c r="B4815" s="55" t="str">
        <f>INDEX('11月'!$A$1:$E$301,ROW()-$B$35+2,2)&amp;IF(INDEX('11月'!$A$1:$E$301,ROW()-$B$35+2,3)="","","／"&amp;INDEX('11月'!$A$1:$E$301,ROW()-$B$35+2,3))</f>
        <v/>
      </c>
      <c r="C4815" s="57">
        <f>INDEX('11月'!$A$1:$E$301,ROW()-$B$35+2,4)</f>
        <v>0</v>
      </c>
      <c r="D4815" s="64">
        <f>INDEX('11月'!$A$1:$E$301,ROW()-$B$35+2,5)</f>
        <v>0</v>
      </c>
      <c r="E4815" s="65">
        <f>DATE(設定・集計!$B$2,INT(A4815/100),A4815-INT(A4815/100)*100)</f>
        <v>43799</v>
      </c>
      <c r="F4815" t="str">
        <f t="shared" si="150"/>
        <v/>
      </c>
      <c r="G4815" t="str">
        <f t="shared" si="149"/>
        <v/>
      </c>
    </row>
    <row r="4816" spans="1:7">
      <c r="A4816" s="57">
        <f>INDEX('11月'!$A$1:$E$301,ROW()-$B$35+2,1)</f>
        <v>0</v>
      </c>
      <c r="B4816" s="55" t="str">
        <f>INDEX('11月'!$A$1:$E$301,ROW()-$B$35+2,2)&amp;IF(INDEX('11月'!$A$1:$E$301,ROW()-$B$35+2,3)="","","／"&amp;INDEX('11月'!$A$1:$E$301,ROW()-$B$35+2,3))</f>
        <v/>
      </c>
      <c r="C4816" s="57">
        <f>INDEX('11月'!$A$1:$E$301,ROW()-$B$35+2,4)</f>
        <v>0</v>
      </c>
      <c r="D4816" s="64">
        <f>INDEX('11月'!$A$1:$E$301,ROW()-$B$35+2,5)</f>
        <v>0</v>
      </c>
      <c r="E4816" s="65">
        <f>DATE(設定・集計!$B$2,INT(A4816/100),A4816-INT(A4816/100)*100)</f>
        <v>43799</v>
      </c>
      <c r="F4816" t="str">
        <f t="shared" si="150"/>
        <v/>
      </c>
      <c r="G4816" t="str">
        <f t="shared" si="149"/>
        <v/>
      </c>
    </row>
    <row r="4817" spans="1:7">
      <c r="A4817" s="57">
        <f>INDEX('11月'!$A$1:$E$301,ROW()-$B$35+2,1)</f>
        <v>0</v>
      </c>
      <c r="B4817" s="55" t="str">
        <f>INDEX('11月'!$A$1:$E$301,ROW()-$B$35+2,2)&amp;IF(INDEX('11月'!$A$1:$E$301,ROW()-$B$35+2,3)="","","／"&amp;INDEX('11月'!$A$1:$E$301,ROW()-$B$35+2,3))</f>
        <v/>
      </c>
      <c r="C4817" s="57">
        <f>INDEX('11月'!$A$1:$E$301,ROW()-$B$35+2,4)</f>
        <v>0</v>
      </c>
      <c r="D4817" s="64">
        <f>INDEX('11月'!$A$1:$E$301,ROW()-$B$35+2,5)</f>
        <v>0</v>
      </c>
      <c r="E4817" s="65">
        <f>DATE(設定・集計!$B$2,INT(A4817/100),A4817-INT(A4817/100)*100)</f>
        <v>43799</v>
      </c>
      <c r="F4817" t="str">
        <f t="shared" si="150"/>
        <v/>
      </c>
      <c r="G4817" t="str">
        <f t="shared" si="149"/>
        <v/>
      </c>
    </row>
    <row r="4818" spans="1:7">
      <c r="A4818" s="57">
        <f>INDEX('11月'!$A$1:$E$301,ROW()-$B$35+2,1)</f>
        <v>0</v>
      </c>
      <c r="B4818" s="55" t="str">
        <f>INDEX('11月'!$A$1:$E$301,ROW()-$B$35+2,2)&amp;IF(INDEX('11月'!$A$1:$E$301,ROW()-$B$35+2,3)="","","／"&amp;INDEX('11月'!$A$1:$E$301,ROW()-$B$35+2,3))</f>
        <v/>
      </c>
      <c r="C4818" s="57">
        <f>INDEX('11月'!$A$1:$E$301,ROW()-$B$35+2,4)</f>
        <v>0</v>
      </c>
      <c r="D4818" s="64">
        <f>INDEX('11月'!$A$1:$E$301,ROW()-$B$35+2,5)</f>
        <v>0</v>
      </c>
      <c r="E4818" s="65">
        <f>DATE(設定・集計!$B$2,INT(A4818/100),A4818-INT(A4818/100)*100)</f>
        <v>43799</v>
      </c>
      <c r="F4818" t="str">
        <f t="shared" si="150"/>
        <v/>
      </c>
      <c r="G4818" t="str">
        <f t="shared" si="149"/>
        <v/>
      </c>
    </row>
    <row r="4819" spans="1:7">
      <c r="A4819" s="57">
        <f>INDEX('11月'!$A$1:$E$301,ROW()-$B$35+2,1)</f>
        <v>0</v>
      </c>
      <c r="B4819" s="55" t="str">
        <f>INDEX('11月'!$A$1:$E$301,ROW()-$B$35+2,2)&amp;IF(INDEX('11月'!$A$1:$E$301,ROW()-$B$35+2,3)="","","／"&amp;INDEX('11月'!$A$1:$E$301,ROW()-$B$35+2,3))</f>
        <v/>
      </c>
      <c r="C4819" s="57">
        <f>INDEX('11月'!$A$1:$E$301,ROW()-$B$35+2,4)</f>
        <v>0</v>
      </c>
      <c r="D4819" s="64">
        <f>INDEX('11月'!$A$1:$E$301,ROW()-$B$35+2,5)</f>
        <v>0</v>
      </c>
      <c r="E4819" s="65">
        <f>DATE(設定・集計!$B$2,INT(A4819/100),A4819-INT(A4819/100)*100)</f>
        <v>43799</v>
      </c>
      <c r="F4819" t="str">
        <f t="shared" si="150"/>
        <v/>
      </c>
      <c r="G4819" t="str">
        <f t="shared" si="149"/>
        <v/>
      </c>
    </row>
    <row r="4820" spans="1:7">
      <c r="A4820" s="57">
        <f>INDEX('11月'!$A$1:$E$301,ROW()-$B$35+2,1)</f>
        <v>0</v>
      </c>
      <c r="B4820" s="55" t="str">
        <f>INDEX('11月'!$A$1:$E$301,ROW()-$B$35+2,2)&amp;IF(INDEX('11月'!$A$1:$E$301,ROW()-$B$35+2,3)="","","／"&amp;INDEX('11月'!$A$1:$E$301,ROW()-$B$35+2,3))</f>
        <v/>
      </c>
      <c r="C4820" s="57">
        <f>INDEX('11月'!$A$1:$E$301,ROW()-$B$35+2,4)</f>
        <v>0</v>
      </c>
      <c r="D4820" s="64">
        <f>INDEX('11月'!$A$1:$E$301,ROW()-$B$35+2,5)</f>
        <v>0</v>
      </c>
      <c r="E4820" s="65">
        <f>DATE(設定・集計!$B$2,INT(A4820/100),A4820-INT(A4820/100)*100)</f>
        <v>43799</v>
      </c>
      <c r="F4820" t="str">
        <f t="shared" si="150"/>
        <v/>
      </c>
      <c r="G4820" t="str">
        <f t="shared" si="149"/>
        <v/>
      </c>
    </row>
    <row r="4821" spans="1:7">
      <c r="A4821" s="57">
        <f>INDEX('11月'!$A$1:$E$301,ROW()-$B$35+2,1)</f>
        <v>0</v>
      </c>
      <c r="B4821" s="55" t="str">
        <f>INDEX('11月'!$A$1:$E$301,ROW()-$B$35+2,2)&amp;IF(INDEX('11月'!$A$1:$E$301,ROW()-$B$35+2,3)="","","／"&amp;INDEX('11月'!$A$1:$E$301,ROW()-$B$35+2,3))</f>
        <v/>
      </c>
      <c r="C4821" s="57">
        <f>INDEX('11月'!$A$1:$E$301,ROW()-$B$35+2,4)</f>
        <v>0</v>
      </c>
      <c r="D4821" s="64">
        <f>INDEX('11月'!$A$1:$E$301,ROW()-$B$35+2,5)</f>
        <v>0</v>
      </c>
      <c r="E4821" s="65">
        <f>DATE(設定・集計!$B$2,INT(A4821/100),A4821-INT(A4821/100)*100)</f>
        <v>43799</v>
      </c>
      <c r="F4821" t="str">
        <f t="shared" si="150"/>
        <v/>
      </c>
      <c r="G4821" t="str">
        <f t="shared" si="149"/>
        <v/>
      </c>
    </row>
    <row r="4822" spans="1:7">
      <c r="A4822" s="57">
        <f>INDEX('11月'!$A$1:$E$301,ROW()-$B$35+2,1)</f>
        <v>0</v>
      </c>
      <c r="B4822" s="55" t="str">
        <f>INDEX('11月'!$A$1:$E$301,ROW()-$B$35+2,2)&amp;IF(INDEX('11月'!$A$1:$E$301,ROW()-$B$35+2,3)="","","／"&amp;INDEX('11月'!$A$1:$E$301,ROW()-$B$35+2,3))</f>
        <v/>
      </c>
      <c r="C4822" s="57">
        <f>INDEX('11月'!$A$1:$E$301,ROW()-$B$35+2,4)</f>
        <v>0</v>
      </c>
      <c r="D4822" s="64">
        <f>INDEX('11月'!$A$1:$E$301,ROW()-$B$35+2,5)</f>
        <v>0</v>
      </c>
      <c r="E4822" s="65">
        <f>DATE(設定・集計!$B$2,INT(A4822/100),A4822-INT(A4822/100)*100)</f>
        <v>43799</v>
      </c>
      <c r="F4822" t="str">
        <f t="shared" si="150"/>
        <v/>
      </c>
      <c r="G4822" t="str">
        <f t="shared" si="149"/>
        <v/>
      </c>
    </row>
    <row r="4823" spans="1:7">
      <c r="A4823" s="57">
        <f>INDEX('11月'!$A$1:$E$301,ROW()-$B$35+2,1)</f>
        <v>0</v>
      </c>
      <c r="B4823" s="55" t="str">
        <f>INDEX('11月'!$A$1:$E$301,ROW()-$B$35+2,2)&amp;IF(INDEX('11月'!$A$1:$E$301,ROW()-$B$35+2,3)="","","／"&amp;INDEX('11月'!$A$1:$E$301,ROW()-$B$35+2,3))</f>
        <v/>
      </c>
      <c r="C4823" s="57">
        <f>INDEX('11月'!$A$1:$E$301,ROW()-$B$35+2,4)</f>
        <v>0</v>
      </c>
      <c r="D4823" s="64">
        <f>INDEX('11月'!$A$1:$E$301,ROW()-$B$35+2,5)</f>
        <v>0</v>
      </c>
      <c r="E4823" s="65">
        <f>DATE(設定・集計!$B$2,INT(A4823/100),A4823-INT(A4823/100)*100)</f>
        <v>43799</v>
      </c>
      <c r="F4823" t="str">
        <f t="shared" si="150"/>
        <v/>
      </c>
      <c r="G4823" t="str">
        <f t="shared" si="149"/>
        <v/>
      </c>
    </row>
    <row r="4824" spans="1:7">
      <c r="A4824" s="57">
        <f>INDEX('11月'!$A$1:$E$301,ROW()-$B$35+2,1)</f>
        <v>0</v>
      </c>
      <c r="B4824" s="55" t="str">
        <f>INDEX('11月'!$A$1:$E$301,ROW()-$B$35+2,2)&amp;IF(INDEX('11月'!$A$1:$E$301,ROW()-$B$35+2,3)="","","／"&amp;INDEX('11月'!$A$1:$E$301,ROW()-$B$35+2,3))</f>
        <v/>
      </c>
      <c r="C4824" s="57">
        <f>INDEX('11月'!$A$1:$E$301,ROW()-$B$35+2,4)</f>
        <v>0</v>
      </c>
      <c r="D4824" s="64">
        <f>INDEX('11月'!$A$1:$E$301,ROW()-$B$35+2,5)</f>
        <v>0</v>
      </c>
      <c r="E4824" s="65">
        <f>DATE(設定・集計!$B$2,INT(A4824/100),A4824-INT(A4824/100)*100)</f>
        <v>43799</v>
      </c>
      <c r="F4824" t="str">
        <f t="shared" si="150"/>
        <v/>
      </c>
      <c r="G4824" t="str">
        <f t="shared" si="149"/>
        <v/>
      </c>
    </row>
    <row r="4825" spans="1:7">
      <c r="A4825" s="57">
        <f>INDEX('11月'!$A$1:$E$301,ROW()-$B$35+2,1)</f>
        <v>0</v>
      </c>
      <c r="B4825" s="55" t="str">
        <f>INDEX('11月'!$A$1:$E$301,ROW()-$B$35+2,2)&amp;IF(INDEX('11月'!$A$1:$E$301,ROW()-$B$35+2,3)="","","／"&amp;INDEX('11月'!$A$1:$E$301,ROW()-$B$35+2,3))</f>
        <v/>
      </c>
      <c r="C4825" s="57">
        <f>INDEX('11月'!$A$1:$E$301,ROW()-$B$35+2,4)</f>
        <v>0</v>
      </c>
      <c r="D4825" s="64">
        <f>INDEX('11月'!$A$1:$E$301,ROW()-$B$35+2,5)</f>
        <v>0</v>
      </c>
      <c r="E4825" s="65">
        <f>DATE(設定・集計!$B$2,INT(A4825/100),A4825-INT(A4825/100)*100)</f>
        <v>43799</v>
      </c>
      <c r="F4825" t="str">
        <f t="shared" si="150"/>
        <v/>
      </c>
      <c r="G4825" t="str">
        <f t="shared" si="149"/>
        <v/>
      </c>
    </row>
    <row r="4826" spans="1:7">
      <c r="A4826" s="57">
        <f>INDEX('11月'!$A$1:$E$301,ROW()-$B$35+2,1)</f>
        <v>0</v>
      </c>
      <c r="B4826" s="55" t="str">
        <f>INDEX('11月'!$A$1:$E$301,ROW()-$B$35+2,2)&amp;IF(INDEX('11月'!$A$1:$E$301,ROW()-$B$35+2,3)="","","／"&amp;INDEX('11月'!$A$1:$E$301,ROW()-$B$35+2,3))</f>
        <v/>
      </c>
      <c r="C4826" s="57">
        <f>INDEX('11月'!$A$1:$E$301,ROW()-$B$35+2,4)</f>
        <v>0</v>
      </c>
      <c r="D4826" s="64">
        <f>INDEX('11月'!$A$1:$E$301,ROW()-$B$35+2,5)</f>
        <v>0</v>
      </c>
      <c r="E4826" s="65">
        <f>DATE(設定・集計!$B$2,INT(A4826/100),A4826-INT(A4826/100)*100)</f>
        <v>43799</v>
      </c>
      <c r="F4826" t="str">
        <f t="shared" si="150"/>
        <v/>
      </c>
      <c r="G4826" t="str">
        <f t="shared" si="149"/>
        <v/>
      </c>
    </row>
    <row r="4827" spans="1:7">
      <c r="A4827" s="57">
        <f>INDEX('11月'!$A$1:$E$301,ROW()-$B$35+2,1)</f>
        <v>0</v>
      </c>
      <c r="B4827" s="55" t="str">
        <f>INDEX('11月'!$A$1:$E$301,ROW()-$B$35+2,2)&amp;IF(INDEX('11月'!$A$1:$E$301,ROW()-$B$35+2,3)="","","／"&amp;INDEX('11月'!$A$1:$E$301,ROW()-$B$35+2,3))</f>
        <v/>
      </c>
      <c r="C4827" s="57">
        <f>INDEX('11月'!$A$1:$E$301,ROW()-$B$35+2,4)</f>
        <v>0</v>
      </c>
      <c r="D4827" s="64">
        <f>INDEX('11月'!$A$1:$E$301,ROW()-$B$35+2,5)</f>
        <v>0</v>
      </c>
      <c r="E4827" s="65">
        <f>DATE(設定・集計!$B$2,INT(A4827/100),A4827-INT(A4827/100)*100)</f>
        <v>43799</v>
      </c>
      <c r="F4827" t="str">
        <f t="shared" si="150"/>
        <v/>
      </c>
      <c r="G4827" t="str">
        <f t="shared" si="149"/>
        <v/>
      </c>
    </row>
    <row r="4828" spans="1:7">
      <c r="A4828" s="57">
        <f>INDEX('11月'!$A$1:$E$301,ROW()-$B$35+2,1)</f>
        <v>0</v>
      </c>
      <c r="B4828" s="55" t="str">
        <f>INDEX('11月'!$A$1:$E$301,ROW()-$B$35+2,2)&amp;IF(INDEX('11月'!$A$1:$E$301,ROW()-$B$35+2,3)="","","／"&amp;INDEX('11月'!$A$1:$E$301,ROW()-$B$35+2,3))</f>
        <v/>
      </c>
      <c r="C4828" s="57">
        <f>INDEX('11月'!$A$1:$E$301,ROW()-$B$35+2,4)</f>
        <v>0</v>
      </c>
      <c r="D4828" s="64">
        <f>INDEX('11月'!$A$1:$E$301,ROW()-$B$35+2,5)</f>
        <v>0</v>
      </c>
      <c r="E4828" s="65">
        <f>DATE(設定・集計!$B$2,INT(A4828/100),A4828-INT(A4828/100)*100)</f>
        <v>43799</v>
      </c>
      <c r="F4828" t="str">
        <f t="shared" si="150"/>
        <v/>
      </c>
      <c r="G4828" t="str">
        <f t="shared" si="149"/>
        <v/>
      </c>
    </row>
    <row r="4829" spans="1:7">
      <c r="A4829" s="57">
        <f>INDEX('11月'!$A$1:$E$301,ROW()-$B$35+2,1)</f>
        <v>0</v>
      </c>
      <c r="B4829" s="55" t="str">
        <f>INDEX('11月'!$A$1:$E$301,ROW()-$B$35+2,2)&amp;IF(INDEX('11月'!$A$1:$E$301,ROW()-$B$35+2,3)="","","／"&amp;INDEX('11月'!$A$1:$E$301,ROW()-$B$35+2,3))</f>
        <v/>
      </c>
      <c r="C4829" s="57">
        <f>INDEX('11月'!$A$1:$E$301,ROW()-$B$35+2,4)</f>
        <v>0</v>
      </c>
      <c r="D4829" s="64">
        <f>INDEX('11月'!$A$1:$E$301,ROW()-$B$35+2,5)</f>
        <v>0</v>
      </c>
      <c r="E4829" s="65">
        <f>DATE(設定・集計!$B$2,INT(A4829/100),A4829-INT(A4829/100)*100)</f>
        <v>43799</v>
      </c>
      <c r="F4829" t="str">
        <f t="shared" si="150"/>
        <v/>
      </c>
      <c r="G4829" t="str">
        <f t="shared" si="149"/>
        <v/>
      </c>
    </row>
    <row r="4830" spans="1:7">
      <c r="A4830" s="57">
        <f>INDEX('11月'!$A$1:$E$301,ROW()-$B$35+2,1)</f>
        <v>0</v>
      </c>
      <c r="B4830" s="55" t="str">
        <f>INDEX('11月'!$A$1:$E$301,ROW()-$B$35+2,2)&amp;IF(INDEX('11月'!$A$1:$E$301,ROW()-$B$35+2,3)="","","／"&amp;INDEX('11月'!$A$1:$E$301,ROW()-$B$35+2,3))</f>
        <v/>
      </c>
      <c r="C4830" s="57">
        <f>INDEX('11月'!$A$1:$E$301,ROW()-$B$35+2,4)</f>
        <v>0</v>
      </c>
      <c r="D4830" s="64">
        <f>INDEX('11月'!$A$1:$E$301,ROW()-$B$35+2,5)</f>
        <v>0</v>
      </c>
      <c r="E4830" s="65">
        <f>DATE(設定・集計!$B$2,INT(A4830/100),A4830-INT(A4830/100)*100)</f>
        <v>43799</v>
      </c>
      <c r="F4830" t="str">
        <f t="shared" si="150"/>
        <v/>
      </c>
      <c r="G4830" t="str">
        <f t="shared" si="149"/>
        <v/>
      </c>
    </row>
    <row r="4831" spans="1:7">
      <c r="A4831" s="57">
        <f>INDEX('11月'!$A$1:$E$301,ROW()-$B$35+2,1)</f>
        <v>0</v>
      </c>
      <c r="B4831" s="55" t="str">
        <f>INDEX('11月'!$A$1:$E$301,ROW()-$B$35+2,2)&amp;IF(INDEX('11月'!$A$1:$E$301,ROW()-$B$35+2,3)="","","／"&amp;INDEX('11月'!$A$1:$E$301,ROW()-$B$35+2,3))</f>
        <v/>
      </c>
      <c r="C4831" s="57">
        <f>INDEX('11月'!$A$1:$E$301,ROW()-$B$35+2,4)</f>
        <v>0</v>
      </c>
      <c r="D4831" s="64">
        <f>INDEX('11月'!$A$1:$E$301,ROW()-$B$35+2,5)</f>
        <v>0</v>
      </c>
      <c r="E4831" s="65">
        <f>DATE(設定・集計!$B$2,INT(A4831/100),A4831-INT(A4831/100)*100)</f>
        <v>43799</v>
      </c>
      <c r="F4831" t="str">
        <f t="shared" si="150"/>
        <v/>
      </c>
      <c r="G4831" t="str">
        <f t="shared" si="149"/>
        <v/>
      </c>
    </row>
    <row r="4832" spans="1:7">
      <c r="A4832" s="57">
        <f>INDEX('11月'!$A$1:$E$301,ROW()-$B$35+2,1)</f>
        <v>0</v>
      </c>
      <c r="B4832" s="55" t="str">
        <f>INDEX('11月'!$A$1:$E$301,ROW()-$B$35+2,2)&amp;IF(INDEX('11月'!$A$1:$E$301,ROW()-$B$35+2,3)="","","／"&amp;INDEX('11月'!$A$1:$E$301,ROW()-$B$35+2,3))</f>
        <v/>
      </c>
      <c r="C4832" s="57">
        <f>INDEX('11月'!$A$1:$E$301,ROW()-$B$35+2,4)</f>
        <v>0</v>
      </c>
      <c r="D4832" s="64">
        <f>INDEX('11月'!$A$1:$E$301,ROW()-$B$35+2,5)</f>
        <v>0</v>
      </c>
      <c r="E4832" s="65">
        <f>DATE(設定・集計!$B$2,INT(A4832/100),A4832-INT(A4832/100)*100)</f>
        <v>43799</v>
      </c>
      <c r="F4832" t="str">
        <f t="shared" si="150"/>
        <v/>
      </c>
      <c r="G4832" t="str">
        <f t="shared" si="149"/>
        <v/>
      </c>
    </row>
    <row r="4833" spans="1:7">
      <c r="A4833" s="57">
        <f>INDEX('11月'!$A$1:$E$301,ROW()-$B$35+2,1)</f>
        <v>0</v>
      </c>
      <c r="B4833" s="55" t="str">
        <f>INDEX('11月'!$A$1:$E$301,ROW()-$B$35+2,2)&amp;IF(INDEX('11月'!$A$1:$E$301,ROW()-$B$35+2,3)="","","／"&amp;INDEX('11月'!$A$1:$E$301,ROW()-$B$35+2,3))</f>
        <v/>
      </c>
      <c r="C4833" s="57">
        <f>INDEX('11月'!$A$1:$E$301,ROW()-$B$35+2,4)</f>
        <v>0</v>
      </c>
      <c r="D4833" s="64">
        <f>INDEX('11月'!$A$1:$E$301,ROW()-$B$35+2,5)</f>
        <v>0</v>
      </c>
      <c r="E4833" s="65">
        <f>DATE(設定・集計!$B$2,INT(A4833/100),A4833-INT(A4833/100)*100)</f>
        <v>43799</v>
      </c>
      <c r="F4833" t="str">
        <f t="shared" si="150"/>
        <v/>
      </c>
      <c r="G4833" t="str">
        <f t="shared" si="149"/>
        <v/>
      </c>
    </row>
    <row r="4834" spans="1:7">
      <c r="A4834" s="57">
        <f>INDEX('11月'!$A$1:$E$301,ROW()-$B$35+2,1)</f>
        <v>0</v>
      </c>
      <c r="B4834" s="55" t="str">
        <f>INDEX('11月'!$A$1:$E$301,ROW()-$B$35+2,2)&amp;IF(INDEX('11月'!$A$1:$E$301,ROW()-$B$35+2,3)="","","／"&amp;INDEX('11月'!$A$1:$E$301,ROW()-$B$35+2,3))</f>
        <v/>
      </c>
      <c r="C4834" s="57">
        <f>INDEX('11月'!$A$1:$E$301,ROW()-$B$35+2,4)</f>
        <v>0</v>
      </c>
      <c r="D4834" s="64">
        <f>INDEX('11月'!$A$1:$E$301,ROW()-$B$35+2,5)</f>
        <v>0</v>
      </c>
      <c r="E4834" s="65">
        <f>DATE(設定・集計!$B$2,INT(A4834/100),A4834-INT(A4834/100)*100)</f>
        <v>43799</v>
      </c>
      <c r="F4834" t="str">
        <f t="shared" si="150"/>
        <v/>
      </c>
      <c r="G4834" t="str">
        <f t="shared" si="149"/>
        <v/>
      </c>
    </row>
    <row r="4835" spans="1:7">
      <c r="A4835" s="57">
        <f>INDEX('11月'!$A$1:$E$301,ROW()-$B$35+2,1)</f>
        <v>0</v>
      </c>
      <c r="B4835" s="55" t="str">
        <f>INDEX('11月'!$A$1:$E$301,ROW()-$B$35+2,2)&amp;IF(INDEX('11月'!$A$1:$E$301,ROW()-$B$35+2,3)="","","／"&amp;INDEX('11月'!$A$1:$E$301,ROW()-$B$35+2,3))</f>
        <v/>
      </c>
      <c r="C4835" s="57">
        <f>INDEX('11月'!$A$1:$E$301,ROW()-$B$35+2,4)</f>
        <v>0</v>
      </c>
      <c r="D4835" s="64">
        <f>INDEX('11月'!$A$1:$E$301,ROW()-$B$35+2,5)</f>
        <v>0</v>
      </c>
      <c r="E4835" s="65">
        <f>DATE(設定・集計!$B$2,INT(A4835/100),A4835-INT(A4835/100)*100)</f>
        <v>43799</v>
      </c>
      <c r="F4835" t="str">
        <f t="shared" si="150"/>
        <v/>
      </c>
      <c r="G4835" t="str">
        <f t="shared" si="149"/>
        <v/>
      </c>
    </row>
    <row r="4836" spans="1:7">
      <c r="A4836" s="57">
        <f>INDEX('11月'!$A$1:$E$301,ROW()-$B$35+2,1)</f>
        <v>0</v>
      </c>
      <c r="B4836" s="55" t="str">
        <f>INDEX('11月'!$A$1:$E$301,ROW()-$B$35+2,2)&amp;IF(INDEX('11月'!$A$1:$E$301,ROW()-$B$35+2,3)="","","／"&amp;INDEX('11月'!$A$1:$E$301,ROW()-$B$35+2,3))</f>
        <v/>
      </c>
      <c r="C4836" s="57">
        <f>INDEX('11月'!$A$1:$E$301,ROW()-$B$35+2,4)</f>
        <v>0</v>
      </c>
      <c r="D4836" s="64">
        <f>INDEX('11月'!$A$1:$E$301,ROW()-$B$35+2,5)</f>
        <v>0</v>
      </c>
      <c r="E4836" s="65">
        <f>DATE(設定・集計!$B$2,INT(A4836/100),A4836-INT(A4836/100)*100)</f>
        <v>43799</v>
      </c>
      <c r="F4836" t="str">
        <f t="shared" si="150"/>
        <v/>
      </c>
      <c r="G4836" t="str">
        <f t="shared" si="149"/>
        <v/>
      </c>
    </row>
    <row r="4837" spans="1:7">
      <c r="A4837" s="57">
        <f>INDEX('11月'!$A$1:$E$301,ROW()-$B$35+2,1)</f>
        <v>0</v>
      </c>
      <c r="B4837" s="55" t="str">
        <f>INDEX('11月'!$A$1:$E$301,ROW()-$B$35+2,2)&amp;IF(INDEX('11月'!$A$1:$E$301,ROW()-$B$35+2,3)="","","／"&amp;INDEX('11月'!$A$1:$E$301,ROW()-$B$35+2,3))</f>
        <v/>
      </c>
      <c r="C4837" s="57">
        <f>INDEX('11月'!$A$1:$E$301,ROW()-$B$35+2,4)</f>
        <v>0</v>
      </c>
      <c r="D4837" s="64">
        <f>INDEX('11月'!$A$1:$E$301,ROW()-$B$35+2,5)</f>
        <v>0</v>
      </c>
      <c r="E4837" s="65">
        <f>DATE(設定・集計!$B$2,INT(A4837/100),A4837-INT(A4837/100)*100)</f>
        <v>43799</v>
      </c>
      <c r="F4837" t="str">
        <f t="shared" si="150"/>
        <v/>
      </c>
      <c r="G4837" t="str">
        <f t="shared" si="149"/>
        <v/>
      </c>
    </row>
    <row r="4838" spans="1:7">
      <c r="A4838" s="57">
        <f>INDEX('11月'!$A$1:$E$301,ROW()-$B$35+2,1)</f>
        <v>0</v>
      </c>
      <c r="B4838" s="55" t="str">
        <f>INDEX('11月'!$A$1:$E$301,ROW()-$B$35+2,2)&amp;IF(INDEX('11月'!$A$1:$E$301,ROW()-$B$35+2,3)="","","／"&amp;INDEX('11月'!$A$1:$E$301,ROW()-$B$35+2,3))</f>
        <v/>
      </c>
      <c r="C4838" s="57">
        <f>INDEX('11月'!$A$1:$E$301,ROW()-$B$35+2,4)</f>
        <v>0</v>
      </c>
      <c r="D4838" s="64">
        <f>INDEX('11月'!$A$1:$E$301,ROW()-$B$35+2,5)</f>
        <v>0</v>
      </c>
      <c r="E4838" s="65">
        <f>DATE(設定・集計!$B$2,INT(A4838/100),A4838-INT(A4838/100)*100)</f>
        <v>43799</v>
      </c>
      <c r="F4838" t="str">
        <f t="shared" si="150"/>
        <v/>
      </c>
      <c r="G4838" t="str">
        <f t="shared" si="149"/>
        <v/>
      </c>
    </row>
    <row r="4839" spans="1:7">
      <c r="A4839" s="57">
        <f>INDEX('11月'!$A$1:$E$301,ROW()-$B$35+2,1)</f>
        <v>0</v>
      </c>
      <c r="B4839" s="55" t="str">
        <f>INDEX('11月'!$A$1:$E$301,ROW()-$B$35+2,2)&amp;IF(INDEX('11月'!$A$1:$E$301,ROW()-$B$35+2,3)="","","／"&amp;INDEX('11月'!$A$1:$E$301,ROW()-$B$35+2,3))</f>
        <v/>
      </c>
      <c r="C4839" s="57">
        <f>INDEX('11月'!$A$1:$E$301,ROW()-$B$35+2,4)</f>
        <v>0</v>
      </c>
      <c r="D4839" s="64">
        <f>INDEX('11月'!$A$1:$E$301,ROW()-$B$35+2,5)</f>
        <v>0</v>
      </c>
      <c r="E4839" s="65">
        <f>DATE(設定・集計!$B$2,INT(A4839/100),A4839-INT(A4839/100)*100)</f>
        <v>43799</v>
      </c>
      <c r="F4839" t="str">
        <f t="shared" si="150"/>
        <v/>
      </c>
      <c r="G4839" t="str">
        <f t="shared" si="149"/>
        <v/>
      </c>
    </row>
    <row r="4840" spans="1:7">
      <c r="A4840" s="57">
        <f>INDEX('11月'!$A$1:$E$301,ROW()-$B$35+2,1)</f>
        <v>0</v>
      </c>
      <c r="B4840" s="55" t="str">
        <f>INDEX('11月'!$A$1:$E$301,ROW()-$B$35+2,2)&amp;IF(INDEX('11月'!$A$1:$E$301,ROW()-$B$35+2,3)="","","／"&amp;INDEX('11月'!$A$1:$E$301,ROW()-$B$35+2,3))</f>
        <v/>
      </c>
      <c r="C4840" s="57">
        <f>INDEX('11月'!$A$1:$E$301,ROW()-$B$35+2,4)</f>
        <v>0</v>
      </c>
      <c r="D4840" s="64">
        <f>INDEX('11月'!$A$1:$E$301,ROW()-$B$35+2,5)</f>
        <v>0</v>
      </c>
      <c r="E4840" s="65">
        <f>DATE(設定・集計!$B$2,INT(A4840/100),A4840-INT(A4840/100)*100)</f>
        <v>43799</v>
      </c>
      <c r="F4840" t="str">
        <f t="shared" si="150"/>
        <v/>
      </c>
      <c r="G4840" t="str">
        <f t="shared" si="149"/>
        <v/>
      </c>
    </row>
    <row r="4841" spans="1:7">
      <c r="A4841" s="57">
        <f>INDEX('11月'!$A$1:$E$301,ROW()-$B$35+2,1)</f>
        <v>0</v>
      </c>
      <c r="B4841" s="55" t="str">
        <f>INDEX('11月'!$A$1:$E$301,ROW()-$B$35+2,2)&amp;IF(INDEX('11月'!$A$1:$E$301,ROW()-$B$35+2,3)="","","／"&amp;INDEX('11月'!$A$1:$E$301,ROW()-$B$35+2,3))</f>
        <v/>
      </c>
      <c r="C4841" s="57">
        <f>INDEX('11月'!$A$1:$E$301,ROW()-$B$35+2,4)</f>
        <v>0</v>
      </c>
      <c r="D4841" s="64">
        <f>INDEX('11月'!$A$1:$E$301,ROW()-$B$35+2,5)</f>
        <v>0</v>
      </c>
      <c r="E4841" s="65">
        <f>DATE(設定・集計!$B$2,INT(A4841/100),A4841-INT(A4841/100)*100)</f>
        <v>43799</v>
      </c>
      <c r="F4841" t="str">
        <f t="shared" si="150"/>
        <v/>
      </c>
      <c r="G4841" t="str">
        <f t="shared" si="149"/>
        <v/>
      </c>
    </row>
    <row r="4842" spans="1:7">
      <c r="A4842" s="57">
        <f>INDEX('11月'!$A$1:$E$301,ROW()-$B$35+2,1)</f>
        <v>0</v>
      </c>
      <c r="B4842" s="55" t="str">
        <f>INDEX('11月'!$A$1:$E$301,ROW()-$B$35+2,2)&amp;IF(INDEX('11月'!$A$1:$E$301,ROW()-$B$35+2,3)="","","／"&amp;INDEX('11月'!$A$1:$E$301,ROW()-$B$35+2,3))</f>
        <v/>
      </c>
      <c r="C4842" s="57">
        <f>INDEX('11月'!$A$1:$E$301,ROW()-$B$35+2,4)</f>
        <v>0</v>
      </c>
      <c r="D4842" s="64">
        <f>INDEX('11月'!$A$1:$E$301,ROW()-$B$35+2,5)</f>
        <v>0</v>
      </c>
      <c r="E4842" s="65">
        <f>DATE(設定・集計!$B$2,INT(A4842/100),A4842-INT(A4842/100)*100)</f>
        <v>43799</v>
      </c>
      <c r="F4842" t="str">
        <f t="shared" si="150"/>
        <v/>
      </c>
      <c r="G4842" t="str">
        <f t="shared" si="149"/>
        <v/>
      </c>
    </row>
    <row r="4843" spans="1:7">
      <c r="A4843" s="57">
        <f>INDEX('11月'!$A$1:$E$301,ROW()-$B$35+2,1)</f>
        <v>0</v>
      </c>
      <c r="B4843" s="55" t="str">
        <f>INDEX('11月'!$A$1:$E$301,ROW()-$B$35+2,2)&amp;IF(INDEX('11月'!$A$1:$E$301,ROW()-$B$35+2,3)="","","／"&amp;INDEX('11月'!$A$1:$E$301,ROW()-$B$35+2,3))</f>
        <v/>
      </c>
      <c r="C4843" s="57">
        <f>INDEX('11月'!$A$1:$E$301,ROW()-$B$35+2,4)</f>
        <v>0</v>
      </c>
      <c r="D4843" s="64">
        <f>INDEX('11月'!$A$1:$E$301,ROW()-$B$35+2,5)</f>
        <v>0</v>
      </c>
      <c r="E4843" s="65">
        <f>DATE(設定・集計!$B$2,INT(A4843/100),A4843-INT(A4843/100)*100)</f>
        <v>43799</v>
      </c>
      <c r="F4843" t="str">
        <f t="shared" si="150"/>
        <v/>
      </c>
      <c r="G4843" t="str">
        <f t="shared" si="149"/>
        <v/>
      </c>
    </row>
    <row r="4844" spans="1:7">
      <c r="A4844" s="57">
        <f>INDEX('11月'!$A$1:$E$301,ROW()-$B$35+2,1)</f>
        <v>0</v>
      </c>
      <c r="B4844" s="55" t="str">
        <f>INDEX('11月'!$A$1:$E$301,ROW()-$B$35+2,2)&amp;IF(INDEX('11月'!$A$1:$E$301,ROW()-$B$35+2,3)="","","／"&amp;INDEX('11月'!$A$1:$E$301,ROW()-$B$35+2,3))</f>
        <v/>
      </c>
      <c r="C4844" s="57">
        <f>INDEX('11月'!$A$1:$E$301,ROW()-$B$35+2,4)</f>
        <v>0</v>
      </c>
      <c r="D4844" s="64">
        <f>INDEX('11月'!$A$1:$E$301,ROW()-$B$35+2,5)</f>
        <v>0</v>
      </c>
      <c r="E4844" s="65">
        <f>DATE(設定・集計!$B$2,INT(A4844/100),A4844-INT(A4844/100)*100)</f>
        <v>43799</v>
      </c>
      <c r="F4844" t="str">
        <f t="shared" si="150"/>
        <v/>
      </c>
      <c r="G4844" t="str">
        <f t="shared" si="149"/>
        <v/>
      </c>
    </row>
    <row r="4845" spans="1:7">
      <c r="A4845" s="57">
        <f>INDEX('11月'!$A$1:$E$301,ROW()-$B$35+2,1)</f>
        <v>0</v>
      </c>
      <c r="B4845" s="55" t="str">
        <f>INDEX('11月'!$A$1:$E$301,ROW()-$B$35+2,2)&amp;IF(INDEX('11月'!$A$1:$E$301,ROW()-$B$35+2,3)="","","／"&amp;INDEX('11月'!$A$1:$E$301,ROW()-$B$35+2,3))</f>
        <v/>
      </c>
      <c r="C4845" s="57">
        <f>INDEX('11月'!$A$1:$E$301,ROW()-$B$35+2,4)</f>
        <v>0</v>
      </c>
      <c r="D4845" s="64">
        <f>INDEX('11月'!$A$1:$E$301,ROW()-$B$35+2,5)</f>
        <v>0</v>
      </c>
      <c r="E4845" s="65">
        <f>DATE(設定・集計!$B$2,INT(A4845/100),A4845-INT(A4845/100)*100)</f>
        <v>43799</v>
      </c>
      <c r="F4845" t="str">
        <f t="shared" si="150"/>
        <v/>
      </c>
      <c r="G4845" t="str">
        <f t="shared" si="149"/>
        <v/>
      </c>
    </row>
    <row r="4846" spans="1:7">
      <c r="A4846" s="57">
        <f>INDEX('11月'!$A$1:$E$301,ROW()-$B$35+2,1)</f>
        <v>0</v>
      </c>
      <c r="B4846" s="55" t="str">
        <f>INDEX('11月'!$A$1:$E$301,ROW()-$B$35+2,2)&amp;IF(INDEX('11月'!$A$1:$E$301,ROW()-$B$35+2,3)="","","／"&amp;INDEX('11月'!$A$1:$E$301,ROW()-$B$35+2,3))</f>
        <v/>
      </c>
      <c r="C4846" s="57">
        <f>INDEX('11月'!$A$1:$E$301,ROW()-$B$35+2,4)</f>
        <v>0</v>
      </c>
      <c r="D4846" s="64">
        <f>INDEX('11月'!$A$1:$E$301,ROW()-$B$35+2,5)</f>
        <v>0</v>
      </c>
      <c r="E4846" s="65">
        <f>DATE(設定・集計!$B$2,INT(A4846/100),A4846-INT(A4846/100)*100)</f>
        <v>43799</v>
      </c>
      <c r="F4846" t="str">
        <f t="shared" si="150"/>
        <v/>
      </c>
      <c r="G4846" t="str">
        <f t="shared" si="149"/>
        <v/>
      </c>
    </row>
    <row r="4847" spans="1:7">
      <c r="A4847" s="57">
        <f>INDEX('11月'!$A$1:$E$301,ROW()-$B$35+2,1)</f>
        <v>0</v>
      </c>
      <c r="B4847" s="55" t="str">
        <f>INDEX('11月'!$A$1:$E$301,ROW()-$B$35+2,2)&amp;IF(INDEX('11月'!$A$1:$E$301,ROW()-$B$35+2,3)="","","／"&amp;INDEX('11月'!$A$1:$E$301,ROW()-$B$35+2,3))</f>
        <v/>
      </c>
      <c r="C4847" s="57">
        <f>INDEX('11月'!$A$1:$E$301,ROW()-$B$35+2,4)</f>
        <v>0</v>
      </c>
      <c r="D4847" s="64">
        <f>INDEX('11月'!$A$1:$E$301,ROW()-$B$35+2,5)</f>
        <v>0</v>
      </c>
      <c r="E4847" s="65">
        <f>DATE(設定・集計!$B$2,INT(A4847/100),A4847-INT(A4847/100)*100)</f>
        <v>43799</v>
      </c>
      <c r="F4847" t="str">
        <f t="shared" si="150"/>
        <v/>
      </c>
      <c r="G4847" t="str">
        <f t="shared" ref="G4847:G4910" si="151">IF(F4847="","",RANK(F4847,$F$46:$F$6000,1))</f>
        <v/>
      </c>
    </row>
    <row r="4848" spans="1:7">
      <c r="A4848" s="57">
        <f>INDEX('11月'!$A$1:$E$301,ROW()-$B$35+2,1)</f>
        <v>0</v>
      </c>
      <c r="B4848" s="55" t="str">
        <f>INDEX('11月'!$A$1:$E$301,ROW()-$B$35+2,2)&amp;IF(INDEX('11月'!$A$1:$E$301,ROW()-$B$35+2,3)="","","／"&amp;INDEX('11月'!$A$1:$E$301,ROW()-$B$35+2,3))</f>
        <v/>
      </c>
      <c r="C4848" s="57">
        <f>INDEX('11月'!$A$1:$E$301,ROW()-$B$35+2,4)</f>
        <v>0</v>
      </c>
      <c r="D4848" s="64">
        <f>INDEX('11月'!$A$1:$E$301,ROW()-$B$35+2,5)</f>
        <v>0</v>
      </c>
      <c r="E4848" s="65">
        <f>DATE(設定・集計!$B$2,INT(A4848/100),A4848-INT(A4848/100)*100)</f>
        <v>43799</v>
      </c>
      <c r="F4848" t="str">
        <f t="shared" si="150"/>
        <v/>
      </c>
      <c r="G4848" t="str">
        <f t="shared" si="151"/>
        <v/>
      </c>
    </row>
    <row r="4849" spans="1:7">
      <c r="A4849" s="57">
        <f>INDEX('11月'!$A$1:$E$301,ROW()-$B$35+2,1)</f>
        <v>0</v>
      </c>
      <c r="B4849" s="55" t="str">
        <f>INDEX('11月'!$A$1:$E$301,ROW()-$B$35+2,2)&amp;IF(INDEX('11月'!$A$1:$E$301,ROW()-$B$35+2,3)="","","／"&amp;INDEX('11月'!$A$1:$E$301,ROW()-$B$35+2,3))</f>
        <v/>
      </c>
      <c r="C4849" s="57">
        <f>INDEX('11月'!$A$1:$E$301,ROW()-$B$35+2,4)</f>
        <v>0</v>
      </c>
      <c r="D4849" s="64">
        <f>INDEX('11月'!$A$1:$E$301,ROW()-$B$35+2,5)</f>
        <v>0</v>
      </c>
      <c r="E4849" s="65">
        <f>DATE(設定・集計!$B$2,INT(A4849/100),A4849-INT(A4849/100)*100)</f>
        <v>43799</v>
      </c>
      <c r="F4849" t="str">
        <f t="shared" si="150"/>
        <v/>
      </c>
      <c r="G4849" t="str">
        <f t="shared" si="151"/>
        <v/>
      </c>
    </row>
    <row r="4850" spans="1:7">
      <c r="A4850" s="57">
        <f>INDEX('11月'!$A$1:$E$301,ROW()-$B$35+2,1)</f>
        <v>0</v>
      </c>
      <c r="B4850" s="55" t="str">
        <f>INDEX('11月'!$A$1:$E$301,ROW()-$B$35+2,2)&amp;IF(INDEX('11月'!$A$1:$E$301,ROW()-$B$35+2,3)="","","／"&amp;INDEX('11月'!$A$1:$E$301,ROW()-$B$35+2,3))</f>
        <v/>
      </c>
      <c r="C4850" s="57">
        <f>INDEX('11月'!$A$1:$E$301,ROW()-$B$35+2,4)</f>
        <v>0</v>
      </c>
      <c r="D4850" s="64">
        <f>INDEX('11月'!$A$1:$E$301,ROW()-$B$35+2,5)</f>
        <v>0</v>
      </c>
      <c r="E4850" s="65">
        <f>DATE(設定・集計!$B$2,INT(A4850/100),A4850-INT(A4850/100)*100)</f>
        <v>43799</v>
      </c>
      <c r="F4850" t="str">
        <f t="shared" si="150"/>
        <v/>
      </c>
      <c r="G4850" t="str">
        <f t="shared" si="151"/>
        <v/>
      </c>
    </row>
    <row r="4851" spans="1:7">
      <c r="A4851" s="57">
        <f>INDEX('11月'!$A$1:$E$301,ROW()-$B$35+2,1)</f>
        <v>0</v>
      </c>
      <c r="B4851" s="55" t="str">
        <f>INDEX('11月'!$A$1:$E$301,ROW()-$B$35+2,2)&amp;IF(INDEX('11月'!$A$1:$E$301,ROW()-$B$35+2,3)="","","／"&amp;INDEX('11月'!$A$1:$E$301,ROW()-$B$35+2,3))</f>
        <v/>
      </c>
      <c r="C4851" s="57">
        <f>INDEX('11月'!$A$1:$E$301,ROW()-$B$35+2,4)</f>
        <v>0</v>
      </c>
      <c r="D4851" s="64">
        <f>INDEX('11月'!$A$1:$E$301,ROW()-$B$35+2,5)</f>
        <v>0</v>
      </c>
      <c r="E4851" s="65">
        <f>DATE(設定・集計!$B$2,INT(A4851/100),A4851-INT(A4851/100)*100)</f>
        <v>43799</v>
      </c>
      <c r="F4851" t="str">
        <f t="shared" si="150"/>
        <v/>
      </c>
      <c r="G4851" t="str">
        <f t="shared" si="151"/>
        <v/>
      </c>
    </row>
    <row r="4852" spans="1:7">
      <c r="A4852" s="57">
        <f>INDEX('11月'!$A$1:$E$301,ROW()-$B$35+2,1)</f>
        <v>0</v>
      </c>
      <c r="B4852" s="55" t="str">
        <f>INDEX('11月'!$A$1:$E$301,ROW()-$B$35+2,2)&amp;IF(INDEX('11月'!$A$1:$E$301,ROW()-$B$35+2,3)="","","／"&amp;INDEX('11月'!$A$1:$E$301,ROW()-$B$35+2,3))</f>
        <v/>
      </c>
      <c r="C4852" s="57">
        <f>INDEX('11月'!$A$1:$E$301,ROW()-$B$35+2,4)</f>
        <v>0</v>
      </c>
      <c r="D4852" s="64">
        <f>INDEX('11月'!$A$1:$E$301,ROW()-$B$35+2,5)</f>
        <v>0</v>
      </c>
      <c r="E4852" s="65">
        <f>DATE(設定・集計!$B$2,INT(A4852/100),A4852-INT(A4852/100)*100)</f>
        <v>43799</v>
      </c>
      <c r="F4852" t="str">
        <f t="shared" si="150"/>
        <v/>
      </c>
      <c r="G4852" t="str">
        <f t="shared" si="151"/>
        <v/>
      </c>
    </row>
    <row r="4853" spans="1:7">
      <c r="A4853" s="57">
        <f>INDEX('11月'!$A$1:$E$301,ROW()-$B$35+2,1)</f>
        <v>0</v>
      </c>
      <c r="B4853" s="55" t="str">
        <f>INDEX('11月'!$A$1:$E$301,ROW()-$B$35+2,2)&amp;IF(INDEX('11月'!$A$1:$E$301,ROW()-$B$35+2,3)="","","／"&amp;INDEX('11月'!$A$1:$E$301,ROW()-$B$35+2,3))</f>
        <v/>
      </c>
      <c r="C4853" s="57">
        <f>INDEX('11月'!$A$1:$E$301,ROW()-$B$35+2,4)</f>
        <v>0</v>
      </c>
      <c r="D4853" s="64">
        <f>INDEX('11月'!$A$1:$E$301,ROW()-$B$35+2,5)</f>
        <v>0</v>
      </c>
      <c r="E4853" s="65">
        <f>DATE(設定・集計!$B$2,INT(A4853/100),A4853-INT(A4853/100)*100)</f>
        <v>43799</v>
      </c>
      <c r="F4853" t="str">
        <f t="shared" si="150"/>
        <v/>
      </c>
      <c r="G4853" t="str">
        <f t="shared" si="151"/>
        <v/>
      </c>
    </row>
    <row r="4854" spans="1:7">
      <c r="A4854" s="57">
        <f>INDEX('11月'!$A$1:$E$301,ROW()-$B$35+2,1)</f>
        <v>0</v>
      </c>
      <c r="B4854" s="55" t="str">
        <f>INDEX('11月'!$A$1:$E$301,ROW()-$B$35+2,2)&amp;IF(INDEX('11月'!$A$1:$E$301,ROW()-$B$35+2,3)="","","／"&amp;INDEX('11月'!$A$1:$E$301,ROW()-$B$35+2,3))</f>
        <v/>
      </c>
      <c r="C4854" s="57">
        <f>INDEX('11月'!$A$1:$E$301,ROW()-$B$35+2,4)</f>
        <v>0</v>
      </c>
      <c r="D4854" s="64">
        <f>INDEX('11月'!$A$1:$E$301,ROW()-$B$35+2,5)</f>
        <v>0</v>
      </c>
      <c r="E4854" s="65">
        <f>DATE(設定・集計!$B$2,INT(A4854/100),A4854-INT(A4854/100)*100)</f>
        <v>43799</v>
      </c>
      <c r="F4854" t="str">
        <f t="shared" si="150"/>
        <v/>
      </c>
      <c r="G4854" t="str">
        <f t="shared" si="151"/>
        <v/>
      </c>
    </row>
    <row r="4855" spans="1:7">
      <c r="A4855" s="57">
        <f>INDEX('11月'!$A$1:$E$301,ROW()-$B$35+2,1)</f>
        <v>0</v>
      </c>
      <c r="B4855" s="55" t="str">
        <f>INDEX('11月'!$A$1:$E$301,ROW()-$B$35+2,2)&amp;IF(INDEX('11月'!$A$1:$E$301,ROW()-$B$35+2,3)="","","／"&amp;INDEX('11月'!$A$1:$E$301,ROW()-$B$35+2,3))</f>
        <v/>
      </c>
      <c r="C4855" s="57">
        <f>INDEX('11月'!$A$1:$E$301,ROW()-$B$35+2,4)</f>
        <v>0</v>
      </c>
      <c r="D4855" s="64">
        <f>INDEX('11月'!$A$1:$E$301,ROW()-$B$35+2,5)</f>
        <v>0</v>
      </c>
      <c r="E4855" s="65">
        <f>DATE(設定・集計!$B$2,INT(A4855/100),A4855-INT(A4855/100)*100)</f>
        <v>43799</v>
      </c>
      <c r="F4855" t="str">
        <f t="shared" si="150"/>
        <v/>
      </c>
      <c r="G4855" t="str">
        <f t="shared" si="151"/>
        <v/>
      </c>
    </row>
    <row r="4856" spans="1:7">
      <c r="A4856" s="57">
        <f>INDEX('11月'!$A$1:$E$301,ROW()-$B$35+2,1)</f>
        <v>0</v>
      </c>
      <c r="B4856" s="55" t="str">
        <f>INDEX('11月'!$A$1:$E$301,ROW()-$B$35+2,2)&amp;IF(INDEX('11月'!$A$1:$E$301,ROW()-$B$35+2,3)="","","／"&amp;INDEX('11月'!$A$1:$E$301,ROW()-$B$35+2,3))</f>
        <v/>
      </c>
      <c r="C4856" s="57">
        <f>INDEX('11月'!$A$1:$E$301,ROW()-$B$35+2,4)</f>
        <v>0</v>
      </c>
      <c r="D4856" s="64">
        <f>INDEX('11月'!$A$1:$E$301,ROW()-$B$35+2,5)</f>
        <v>0</v>
      </c>
      <c r="E4856" s="65">
        <f>DATE(設定・集計!$B$2,INT(A4856/100),A4856-INT(A4856/100)*100)</f>
        <v>43799</v>
      </c>
      <c r="F4856" t="str">
        <f t="shared" si="150"/>
        <v/>
      </c>
      <c r="G4856" t="str">
        <f t="shared" si="151"/>
        <v/>
      </c>
    </row>
    <row r="4857" spans="1:7">
      <c r="A4857" s="57">
        <f>INDEX('11月'!$A$1:$E$301,ROW()-$B$35+2,1)</f>
        <v>0</v>
      </c>
      <c r="B4857" s="55" t="str">
        <f>INDEX('11月'!$A$1:$E$301,ROW()-$B$35+2,2)&amp;IF(INDEX('11月'!$A$1:$E$301,ROW()-$B$35+2,3)="","","／"&amp;INDEX('11月'!$A$1:$E$301,ROW()-$B$35+2,3))</f>
        <v/>
      </c>
      <c r="C4857" s="57">
        <f>INDEX('11月'!$A$1:$E$301,ROW()-$B$35+2,4)</f>
        <v>0</v>
      </c>
      <c r="D4857" s="64">
        <f>INDEX('11月'!$A$1:$E$301,ROW()-$B$35+2,5)</f>
        <v>0</v>
      </c>
      <c r="E4857" s="65">
        <f>DATE(設定・集計!$B$2,INT(A4857/100),A4857-INT(A4857/100)*100)</f>
        <v>43799</v>
      </c>
      <c r="F4857" t="str">
        <f t="shared" si="150"/>
        <v/>
      </c>
      <c r="G4857" t="str">
        <f t="shared" si="151"/>
        <v/>
      </c>
    </row>
    <row r="4858" spans="1:7">
      <c r="A4858" s="57">
        <f>INDEX('11月'!$A$1:$E$301,ROW()-$B$35+2,1)</f>
        <v>0</v>
      </c>
      <c r="B4858" s="55" t="str">
        <f>INDEX('11月'!$A$1:$E$301,ROW()-$B$35+2,2)&amp;IF(INDEX('11月'!$A$1:$E$301,ROW()-$B$35+2,3)="","","／"&amp;INDEX('11月'!$A$1:$E$301,ROW()-$B$35+2,3))</f>
        <v/>
      </c>
      <c r="C4858" s="57">
        <f>INDEX('11月'!$A$1:$E$301,ROW()-$B$35+2,4)</f>
        <v>0</v>
      </c>
      <c r="D4858" s="64">
        <f>INDEX('11月'!$A$1:$E$301,ROW()-$B$35+2,5)</f>
        <v>0</v>
      </c>
      <c r="E4858" s="65">
        <f>DATE(設定・集計!$B$2,INT(A4858/100),A4858-INT(A4858/100)*100)</f>
        <v>43799</v>
      </c>
      <c r="F4858" t="str">
        <f t="shared" si="150"/>
        <v/>
      </c>
      <c r="G4858" t="str">
        <f t="shared" si="151"/>
        <v/>
      </c>
    </row>
    <row r="4859" spans="1:7">
      <c r="A4859" s="57">
        <f>INDEX('11月'!$A$1:$E$301,ROW()-$B$35+2,1)</f>
        <v>0</v>
      </c>
      <c r="B4859" s="55" t="str">
        <f>INDEX('11月'!$A$1:$E$301,ROW()-$B$35+2,2)&amp;IF(INDEX('11月'!$A$1:$E$301,ROW()-$B$35+2,3)="","","／"&amp;INDEX('11月'!$A$1:$E$301,ROW()-$B$35+2,3))</f>
        <v/>
      </c>
      <c r="C4859" s="57">
        <f>INDEX('11月'!$A$1:$E$301,ROW()-$B$35+2,4)</f>
        <v>0</v>
      </c>
      <c r="D4859" s="64">
        <f>INDEX('11月'!$A$1:$E$301,ROW()-$B$35+2,5)</f>
        <v>0</v>
      </c>
      <c r="E4859" s="65">
        <f>DATE(設定・集計!$B$2,INT(A4859/100),A4859-INT(A4859/100)*100)</f>
        <v>43799</v>
      </c>
      <c r="F4859" t="str">
        <f t="shared" ref="F4859:F4922" si="152">IF(A4859=0,"",A4859*10000+ROW())</f>
        <v/>
      </c>
      <c r="G4859" t="str">
        <f t="shared" si="151"/>
        <v/>
      </c>
    </row>
    <row r="4860" spans="1:7">
      <c r="A4860" s="57">
        <f>INDEX('11月'!$A$1:$E$301,ROW()-$B$35+2,1)</f>
        <v>0</v>
      </c>
      <c r="B4860" s="55" t="str">
        <f>INDEX('11月'!$A$1:$E$301,ROW()-$B$35+2,2)&amp;IF(INDEX('11月'!$A$1:$E$301,ROW()-$B$35+2,3)="","","／"&amp;INDEX('11月'!$A$1:$E$301,ROW()-$B$35+2,3))</f>
        <v/>
      </c>
      <c r="C4860" s="57">
        <f>INDEX('11月'!$A$1:$E$301,ROW()-$B$35+2,4)</f>
        <v>0</v>
      </c>
      <c r="D4860" s="64">
        <f>INDEX('11月'!$A$1:$E$301,ROW()-$B$35+2,5)</f>
        <v>0</v>
      </c>
      <c r="E4860" s="65">
        <f>DATE(設定・集計!$B$2,INT(A4860/100),A4860-INT(A4860/100)*100)</f>
        <v>43799</v>
      </c>
      <c r="F4860" t="str">
        <f t="shared" si="152"/>
        <v/>
      </c>
      <c r="G4860" t="str">
        <f t="shared" si="151"/>
        <v/>
      </c>
    </row>
    <row r="4861" spans="1:7">
      <c r="A4861" s="57">
        <f>INDEX('11月'!$A$1:$E$301,ROW()-$B$35+2,1)</f>
        <v>0</v>
      </c>
      <c r="B4861" s="55" t="str">
        <f>INDEX('11月'!$A$1:$E$301,ROW()-$B$35+2,2)&amp;IF(INDEX('11月'!$A$1:$E$301,ROW()-$B$35+2,3)="","","／"&amp;INDEX('11月'!$A$1:$E$301,ROW()-$B$35+2,3))</f>
        <v/>
      </c>
      <c r="C4861" s="57">
        <f>INDEX('11月'!$A$1:$E$301,ROW()-$B$35+2,4)</f>
        <v>0</v>
      </c>
      <c r="D4861" s="64">
        <f>INDEX('11月'!$A$1:$E$301,ROW()-$B$35+2,5)</f>
        <v>0</v>
      </c>
      <c r="E4861" s="65">
        <f>DATE(設定・集計!$B$2,INT(A4861/100),A4861-INT(A4861/100)*100)</f>
        <v>43799</v>
      </c>
      <c r="F4861" t="str">
        <f t="shared" si="152"/>
        <v/>
      </c>
      <c r="G4861" t="str">
        <f t="shared" si="151"/>
        <v/>
      </c>
    </row>
    <row r="4862" spans="1:7">
      <c r="A4862" s="57">
        <f>INDEX('11月'!$A$1:$E$301,ROW()-$B$35+2,1)</f>
        <v>0</v>
      </c>
      <c r="B4862" s="55" t="str">
        <f>INDEX('11月'!$A$1:$E$301,ROW()-$B$35+2,2)&amp;IF(INDEX('11月'!$A$1:$E$301,ROW()-$B$35+2,3)="","","／"&amp;INDEX('11月'!$A$1:$E$301,ROW()-$B$35+2,3))</f>
        <v/>
      </c>
      <c r="C4862" s="57">
        <f>INDEX('11月'!$A$1:$E$301,ROW()-$B$35+2,4)</f>
        <v>0</v>
      </c>
      <c r="D4862" s="64">
        <f>INDEX('11月'!$A$1:$E$301,ROW()-$B$35+2,5)</f>
        <v>0</v>
      </c>
      <c r="E4862" s="65">
        <f>DATE(設定・集計!$B$2,INT(A4862/100),A4862-INT(A4862/100)*100)</f>
        <v>43799</v>
      </c>
      <c r="F4862" t="str">
        <f t="shared" si="152"/>
        <v/>
      </c>
      <c r="G4862" t="str">
        <f t="shared" si="151"/>
        <v/>
      </c>
    </row>
    <row r="4863" spans="1:7">
      <c r="A4863" s="57">
        <f>INDEX('11月'!$A$1:$E$301,ROW()-$B$35+2,1)</f>
        <v>0</v>
      </c>
      <c r="B4863" s="55" t="str">
        <f>INDEX('11月'!$A$1:$E$301,ROW()-$B$35+2,2)&amp;IF(INDEX('11月'!$A$1:$E$301,ROW()-$B$35+2,3)="","","／"&amp;INDEX('11月'!$A$1:$E$301,ROW()-$B$35+2,3))</f>
        <v/>
      </c>
      <c r="C4863" s="57">
        <f>INDEX('11月'!$A$1:$E$301,ROW()-$B$35+2,4)</f>
        <v>0</v>
      </c>
      <c r="D4863" s="64">
        <f>INDEX('11月'!$A$1:$E$301,ROW()-$B$35+2,5)</f>
        <v>0</v>
      </c>
      <c r="E4863" s="65">
        <f>DATE(設定・集計!$B$2,INT(A4863/100),A4863-INT(A4863/100)*100)</f>
        <v>43799</v>
      </c>
      <c r="F4863" t="str">
        <f t="shared" si="152"/>
        <v/>
      </c>
      <c r="G4863" t="str">
        <f t="shared" si="151"/>
        <v/>
      </c>
    </row>
    <row r="4864" spans="1:7">
      <c r="A4864" s="57">
        <f>INDEX('11月'!$A$1:$E$301,ROW()-$B$35+2,1)</f>
        <v>0</v>
      </c>
      <c r="B4864" s="55" t="str">
        <f>INDEX('11月'!$A$1:$E$301,ROW()-$B$35+2,2)&amp;IF(INDEX('11月'!$A$1:$E$301,ROW()-$B$35+2,3)="","","／"&amp;INDEX('11月'!$A$1:$E$301,ROW()-$B$35+2,3))</f>
        <v/>
      </c>
      <c r="C4864" s="57">
        <f>INDEX('11月'!$A$1:$E$301,ROW()-$B$35+2,4)</f>
        <v>0</v>
      </c>
      <c r="D4864" s="64">
        <f>INDEX('11月'!$A$1:$E$301,ROW()-$B$35+2,5)</f>
        <v>0</v>
      </c>
      <c r="E4864" s="65">
        <f>DATE(設定・集計!$B$2,INT(A4864/100),A4864-INT(A4864/100)*100)</f>
        <v>43799</v>
      </c>
      <c r="F4864" t="str">
        <f t="shared" si="152"/>
        <v/>
      </c>
      <c r="G4864" t="str">
        <f t="shared" si="151"/>
        <v/>
      </c>
    </row>
    <row r="4865" spans="1:7">
      <c r="A4865" s="57">
        <f>INDEX('11月'!$A$1:$E$301,ROW()-$B$35+2,1)</f>
        <v>0</v>
      </c>
      <c r="B4865" s="55" t="str">
        <f>INDEX('11月'!$A$1:$E$301,ROW()-$B$35+2,2)&amp;IF(INDEX('11月'!$A$1:$E$301,ROW()-$B$35+2,3)="","","／"&amp;INDEX('11月'!$A$1:$E$301,ROW()-$B$35+2,3))</f>
        <v/>
      </c>
      <c r="C4865" s="57">
        <f>INDEX('11月'!$A$1:$E$301,ROW()-$B$35+2,4)</f>
        <v>0</v>
      </c>
      <c r="D4865" s="64">
        <f>INDEX('11月'!$A$1:$E$301,ROW()-$B$35+2,5)</f>
        <v>0</v>
      </c>
      <c r="E4865" s="65">
        <f>DATE(設定・集計!$B$2,INT(A4865/100),A4865-INT(A4865/100)*100)</f>
        <v>43799</v>
      </c>
      <c r="F4865" t="str">
        <f t="shared" si="152"/>
        <v/>
      </c>
      <c r="G4865" t="str">
        <f t="shared" si="151"/>
        <v/>
      </c>
    </row>
    <row r="4866" spans="1:7">
      <c r="A4866" s="57">
        <f>INDEX('11月'!$A$1:$E$301,ROW()-$B$35+2,1)</f>
        <v>0</v>
      </c>
      <c r="B4866" s="55" t="str">
        <f>INDEX('11月'!$A$1:$E$301,ROW()-$B$35+2,2)&amp;IF(INDEX('11月'!$A$1:$E$301,ROW()-$B$35+2,3)="","","／"&amp;INDEX('11月'!$A$1:$E$301,ROW()-$B$35+2,3))</f>
        <v/>
      </c>
      <c r="C4866" s="57">
        <f>INDEX('11月'!$A$1:$E$301,ROW()-$B$35+2,4)</f>
        <v>0</v>
      </c>
      <c r="D4866" s="64">
        <f>INDEX('11月'!$A$1:$E$301,ROW()-$B$35+2,5)</f>
        <v>0</v>
      </c>
      <c r="E4866" s="65">
        <f>DATE(設定・集計!$B$2,INT(A4866/100),A4866-INT(A4866/100)*100)</f>
        <v>43799</v>
      </c>
      <c r="F4866" t="str">
        <f t="shared" si="152"/>
        <v/>
      </c>
      <c r="G4866" t="str">
        <f t="shared" si="151"/>
        <v/>
      </c>
    </row>
    <row r="4867" spans="1:7">
      <c r="A4867" s="57">
        <f>INDEX('11月'!$A$1:$E$301,ROW()-$B$35+2,1)</f>
        <v>0</v>
      </c>
      <c r="B4867" s="55" t="str">
        <f>INDEX('11月'!$A$1:$E$301,ROW()-$B$35+2,2)&amp;IF(INDEX('11月'!$A$1:$E$301,ROW()-$B$35+2,3)="","","／"&amp;INDEX('11月'!$A$1:$E$301,ROW()-$B$35+2,3))</f>
        <v/>
      </c>
      <c r="C4867" s="57">
        <f>INDEX('11月'!$A$1:$E$301,ROW()-$B$35+2,4)</f>
        <v>0</v>
      </c>
      <c r="D4867" s="64">
        <f>INDEX('11月'!$A$1:$E$301,ROW()-$B$35+2,5)</f>
        <v>0</v>
      </c>
      <c r="E4867" s="65">
        <f>DATE(設定・集計!$B$2,INT(A4867/100),A4867-INT(A4867/100)*100)</f>
        <v>43799</v>
      </c>
      <c r="F4867" t="str">
        <f t="shared" si="152"/>
        <v/>
      </c>
      <c r="G4867" t="str">
        <f t="shared" si="151"/>
        <v/>
      </c>
    </row>
    <row r="4868" spans="1:7">
      <c r="A4868" s="57">
        <f>INDEX('11月'!$A$1:$E$301,ROW()-$B$35+2,1)</f>
        <v>0</v>
      </c>
      <c r="B4868" s="55" t="str">
        <f>INDEX('11月'!$A$1:$E$301,ROW()-$B$35+2,2)&amp;IF(INDEX('11月'!$A$1:$E$301,ROW()-$B$35+2,3)="","","／"&amp;INDEX('11月'!$A$1:$E$301,ROW()-$B$35+2,3))</f>
        <v/>
      </c>
      <c r="C4868" s="57">
        <f>INDEX('11月'!$A$1:$E$301,ROW()-$B$35+2,4)</f>
        <v>0</v>
      </c>
      <c r="D4868" s="64">
        <f>INDEX('11月'!$A$1:$E$301,ROW()-$B$35+2,5)</f>
        <v>0</v>
      </c>
      <c r="E4868" s="65">
        <f>DATE(設定・集計!$B$2,INT(A4868/100),A4868-INT(A4868/100)*100)</f>
        <v>43799</v>
      </c>
      <c r="F4868" t="str">
        <f t="shared" si="152"/>
        <v/>
      </c>
      <c r="G4868" t="str">
        <f t="shared" si="151"/>
        <v/>
      </c>
    </row>
    <row r="4869" spans="1:7">
      <c r="A4869" s="57">
        <f>INDEX('11月'!$A$1:$E$301,ROW()-$B$35+2,1)</f>
        <v>0</v>
      </c>
      <c r="B4869" s="55" t="str">
        <f>INDEX('11月'!$A$1:$E$301,ROW()-$B$35+2,2)&amp;IF(INDEX('11月'!$A$1:$E$301,ROW()-$B$35+2,3)="","","／"&amp;INDEX('11月'!$A$1:$E$301,ROW()-$B$35+2,3))</f>
        <v/>
      </c>
      <c r="C4869" s="57">
        <f>INDEX('11月'!$A$1:$E$301,ROW()-$B$35+2,4)</f>
        <v>0</v>
      </c>
      <c r="D4869" s="64">
        <f>INDEX('11月'!$A$1:$E$301,ROW()-$B$35+2,5)</f>
        <v>0</v>
      </c>
      <c r="E4869" s="65">
        <f>DATE(設定・集計!$B$2,INT(A4869/100),A4869-INT(A4869/100)*100)</f>
        <v>43799</v>
      </c>
      <c r="F4869" t="str">
        <f t="shared" si="152"/>
        <v/>
      </c>
      <c r="G4869" t="str">
        <f t="shared" si="151"/>
        <v/>
      </c>
    </row>
    <row r="4870" spans="1:7">
      <c r="A4870" s="57">
        <f>INDEX('11月'!$A$1:$E$301,ROW()-$B$35+2,1)</f>
        <v>0</v>
      </c>
      <c r="B4870" s="55" t="str">
        <f>INDEX('11月'!$A$1:$E$301,ROW()-$B$35+2,2)&amp;IF(INDEX('11月'!$A$1:$E$301,ROW()-$B$35+2,3)="","","／"&amp;INDEX('11月'!$A$1:$E$301,ROW()-$B$35+2,3))</f>
        <v/>
      </c>
      <c r="C4870" s="57">
        <f>INDEX('11月'!$A$1:$E$301,ROW()-$B$35+2,4)</f>
        <v>0</v>
      </c>
      <c r="D4870" s="64">
        <f>INDEX('11月'!$A$1:$E$301,ROW()-$B$35+2,5)</f>
        <v>0</v>
      </c>
      <c r="E4870" s="65">
        <f>DATE(設定・集計!$B$2,INT(A4870/100),A4870-INT(A4870/100)*100)</f>
        <v>43799</v>
      </c>
      <c r="F4870" t="str">
        <f t="shared" si="152"/>
        <v/>
      </c>
      <c r="G4870" t="str">
        <f t="shared" si="151"/>
        <v/>
      </c>
    </row>
    <row r="4871" spans="1:7">
      <c r="A4871" s="57">
        <f>INDEX('11月'!$A$1:$E$301,ROW()-$B$35+2,1)</f>
        <v>0</v>
      </c>
      <c r="B4871" s="55" t="str">
        <f>INDEX('11月'!$A$1:$E$301,ROW()-$B$35+2,2)&amp;IF(INDEX('11月'!$A$1:$E$301,ROW()-$B$35+2,3)="","","／"&amp;INDEX('11月'!$A$1:$E$301,ROW()-$B$35+2,3))</f>
        <v/>
      </c>
      <c r="C4871" s="57">
        <f>INDEX('11月'!$A$1:$E$301,ROW()-$B$35+2,4)</f>
        <v>0</v>
      </c>
      <c r="D4871" s="64">
        <f>INDEX('11月'!$A$1:$E$301,ROW()-$B$35+2,5)</f>
        <v>0</v>
      </c>
      <c r="E4871" s="65">
        <f>DATE(設定・集計!$B$2,INT(A4871/100),A4871-INT(A4871/100)*100)</f>
        <v>43799</v>
      </c>
      <c r="F4871" t="str">
        <f t="shared" si="152"/>
        <v/>
      </c>
      <c r="G4871" t="str">
        <f t="shared" si="151"/>
        <v/>
      </c>
    </row>
    <row r="4872" spans="1:7">
      <c r="A4872" s="57">
        <f>INDEX('11月'!$A$1:$E$301,ROW()-$B$35+2,1)</f>
        <v>0</v>
      </c>
      <c r="B4872" s="55" t="str">
        <f>INDEX('11月'!$A$1:$E$301,ROW()-$B$35+2,2)&amp;IF(INDEX('11月'!$A$1:$E$301,ROW()-$B$35+2,3)="","","／"&amp;INDEX('11月'!$A$1:$E$301,ROW()-$B$35+2,3))</f>
        <v/>
      </c>
      <c r="C4872" s="57">
        <f>INDEX('11月'!$A$1:$E$301,ROW()-$B$35+2,4)</f>
        <v>0</v>
      </c>
      <c r="D4872" s="64">
        <f>INDEX('11月'!$A$1:$E$301,ROW()-$B$35+2,5)</f>
        <v>0</v>
      </c>
      <c r="E4872" s="65">
        <f>DATE(設定・集計!$B$2,INT(A4872/100),A4872-INT(A4872/100)*100)</f>
        <v>43799</v>
      </c>
      <c r="F4872" t="str">
        <f t="shared" si="152"/>
        <v/>
      </c>
      <c r="G4872" t="str">
        <f t="shared" si="151"/>
        <v/>
      </c>
    </row>
    <row r="4873" spans="1:7">
      <c r="A4873" s="57">
        <f>INDEX('11月'!$A$1:$E$301,ROW()-$B$35+2,1)</f>
        <v>0</v>
      </c>
      <c r="B4873" s="55" t="str">
        <f>INDEX('11月'!$A$1:$E$301,ROW()-$B$35+2,2)&amp;IF(INDEX('11月'!$A$1:$E$301,ROW()-$B$35+2,3)="","","／"&amp;INDEX('11月'!$A$1:$E$301,ROW()-$B$35+2,3))</f>
        <v/>
      </c>
      <c r="C4873" s="57">
        <f>INDEX('11月'!$A$1:$E$301,ROW()-$B$35+2,4)</f>
        <v>0</v>
      </c>
      <c r="D4873" s="64">
        <f>INDEX('11月'!$A$1:$E$301,ROW()-$B$35+2,5)</f>
        <v>0</v>
      </c>
      <c r="E4873" s="65">
        <f>DATE(設定・集計!$B$2,INT(A4873/100),A4873-INT(A4873/100)*100)</f>
        <v>43799</v>
      </c>
      <c r="F4873" t="str">
        <f t="shared" si="152"/>
        <v/>
      </c>
      <c r="G4873" t="str">
        <f t="shared" si="151"/>
        <v/>
      </c>
    </row>
    <row r="4874" spans="1:7">
      <c r="A4874" s="57">
        <f>INDEX('11月'!$A$1:$E$301,ROW()-$B$35+2,1)</f>
        <v>0</v>
      </c>
      <c r="B4874" s="55" t="str">
        <f>INDEX('11月'!$A$1:$E$301,ROW()-$B$35+2,2)&amp;IF(INDEX('11月'!$A$1:$E$301,ROW()-$B$35+2,3)="","","／"&amp;INDEX('11月'!$A$1:$E$301,ROW()-$B$35+2,3))</f>
        <v/>
      </c>
      <c r="C4874" s="57">
        <f>INDEX('11月'!$A$1:$E$301,ROW()-$B$35+2,4)</f>
        <v>0</v>
      </c>
      <c r="D4874" s="64">
        <f>INDEX('11月'!$A$1:$E$301,ROW()-$B$35+2,5)</f>
        <v>0</v>
      </c>
      <c r="E4874" s="65">
        <f>DATE(設定・集計!$B$2,INT(A4874/100),A4874-INT(A4874/100)*100)</f>
        <v>43799</v>
      </c>
      <c r="F4874" t="str">
        <f t="shared" si="152"/>
        <v/>
      </c>
      <c r="G4874" t="str">
        <f t="shared" si="151"/>
        <v/>
      </c>
    </row>
    <row r="4875" spans="1:7">
      <c r="A4875" s="57">
        <f>INDEX('11月'!$A$1:$E$301,ROW()-$B$35+2,1)</f>
        <v>0</v>
      </c>
      <c r="B4875" s="55" t="str">
        <f>INDEX('11月'!$A$1:$E$301,ROW()-$B$35+2,2)&amp;IF(INDEX('11月'!$A$1:$E$301,ROW()-$B$35+2,3)="","","／"&amp;INDEX('11月'!$A$1:$E$301,ROW()-$B$35+2,3))</f>
        <v/>
      </c>
      <c r="C4875" s="57">
        <f>INDEX('11月'!$A$1:$E$301,ROW()-$B$35+2,4)</f>
        <v>0</v>
      </c>
      <c r="D4875" s="64">
        <f>INDEX('11月'!$A$1:$E$301,ROW()-$B$35+2,5)</f>
        <v>0</v>
      </c>
      <c r="E4875" s="65">
        <f>DATE(設定・集計!$B$2,INT(A4875/100),A4875-INT(A4875/100)*100)</f>
        <v>43799</v>
      </c>
      <c r="F4875" t="str">
        <f t="shared" si="152"/>
        <v/>
      </c>
      <c r="G4875" t="str">
        <f t="shared" si="151"/>
        <v/>
      </c>
    </row>
    <row r="4876" spans="1:7">
      <c r="A4876" s="57">
        <f>INDEX('11月'!$A$1:$E$301,ROW()-$B$35+2,1)</f>
        <v>0</v>
      </c>
      <c r="B4876" s="55" t="str">
        <f>INDEX('11月'!$A$1:$E$301,ROW()-$B$35+2,2)&amp;IF(INDEX('11月'!$A$1:$E$301,ROW()-$B$35+2,3)="","","／"&amp;INDEX('11月'!$A$1:$E$301,ROW()-$B$35+2,3))</f>
        <v/>
      </c>
      <c r="C4876" s="57">
        <f>INDEX('11月'!$A$1:$E$301,ROW()-$B$35+2,4)</f>
        <v>0</v>
      </c>
      <c r="D4876" s="64">
        <f>INDEX('11月'!$A$1:$E$301,ROW()-$B$35+2,5)</f>
        <v>0</v>
      </c>
      <c r="E4876" s="65">
        <f>DATE(設定・集計!$B$2,INT(A4876/100),A4876-INT(A4876/100)*100)</f>
        <v>43799</v>
      </c>
      <c r="F4876" t="str">
        <f t="shared" si="152"/>
        <v/>
      </c>
      <c r="G4876" t="str">
        <f t="shared" si="151"/>
        <v/>
      </c>
    </row>
    <row r="4877" spans="1:7">
      <c r="A4877" s="57">
        <f>INDEX('11月'!$A$1:$E$301,ROW()-$B$35+2,1)</f>
        <v>0</v>
      </c>
      <c r="B4877" s="55" t="str">
        <f>INDEX('11月'!$A$1:$E$301,ROW()-$B$35+2,2)&amp;IF(INDEX('11月'!$A$1:$E$301,ROW()-$B$35+2,3)="","","／"&amp;INDEX('11月'!$A$1:$E$301,ROW()-$B$35+2,3))</f>
        <v/>
      </c>
      <c r="C4877" s="57">
        <f>INDEX('11月'!$A$1:$E$301,ROW()-$B$35+2,4)</f>
        <v>0</v>
      </c>
      <c r="D4877" s="64">
        <f>INDEX('11月'!$A$1:$E$301,ROW()-$B$35+2,5)</f>
        <v>0</v>
      </c>
      <c r="E4877" s="65">
        <f>DATE(設定・集計!$B$2,INT(A4877/100),A4877-INT(A4877/100)*100)</f>
        <v>43799</v>
      </c>
      <c r="F4877" t="str">
        <f t="shared" si="152"/>
        <v/>
      </c>
      <c r="G4877" t="str">
        <f t="shared" si="151"/>
        <v/>
      </c>
    </row>
    <row r="4878" spans="1:7">
      <c r="A4878" s="57">
        <f>INDEX('11月'!$A$1:$E$301,ROW()-$B$35+2,1)</f>
        <v>0</v>
      </c>
      <c r="B4878" s="55" t="str">
        <f>INDEX('11月'!$A$1:$E$301,ROW()-$B$35+2,2)&amp;IF(INDEX('11月'!$A$1:$E$301,ROW()-$B$35+2,3)="","","／"&amp;INDEX('11月'!$A$1:$E$301,ROW()-$B$35+2,3))</f>
        <v/>
      </c>
      <c r="C4878" s="57">
        <f>INDEX('11月'!$A$1:$E$301,ROW()-$B$35+2,4)</f>
        <v>0</v>
      </c>
      <c r="D4878" s="64">
        <f>INDEX('11月'!$A$1:$E$301,ROW()-$B$35+2,5)</f>
        <v>0</v>
      </c>
      <c r="E4878" s="65">
        <f>DATE(設定・集計!$B$2,INT(A4878/100),A4878-INT(A4878/100)*100)</f>
        <v>43799</v>
      </c>
      <c r="F4878" t="str">
        <f t="shared" si="152"/>
        <v/>
      </c>
      <c r="G4878" t="str">
        <f t="shared" si="151"/>
        <v/>
      </c>
    </row>
    <row r="4879" spans="1:7">
      <c r="A4879" s="57">
        <f>INDEX('11月'!$A$1:$E$301,ROW()-$B$35+2,1)</f>
        <v>0</v>
      </c>
      <c r="B4879" s="55" t="str">
        <f>INDEX('11月'!$A$1:$E$301,ROW()-$B$35+2,2)&amp;IF(INDEX('11月'!$A$1:$E$301,ROW()-$B$35+2,3)="","","／"&amp;INDEX('11月'!$A$1:$E$301,ROW()-$B$35+2,3))</f>
        <v/>
      </c>
      <c r="C4879" s="57">
        <f>INDEX('11月'!$A$1:$E$301,ROW()-$B$35+2,4)</f>
        <v>0</v>
      </c>
      <c r="D4879" s="64">
        <f>INDEX('11月'!$A$1:$E$301,ROW()-$B$35+2,5)</f>
        <v>0</v>
      </c>
      <c r="E4879" s="65">
        <f>DATE(設定・集計!$B$2,INT(A4879/100),A4879-INT(A4879/100)*100)</f>
        <v>43799</v>
      </c>
      <c r="F4879" t="str">
        <f t="shared" si="152"/>
        <v/>
      </c>
      <c r="G4879" t="str">
        <f t="shared" si="151"/>
        <v/>
      </c>
    </row>
    <row r="4880" spans="1:7">
      <c r="A4880" s="57">
        <f>INDEX('11月'!$A$1:$E$301,ROW()-$B$35+2,1)</f>
        <v>0</v>
      </c>
      <c r="B4880" s="55" t="str">
        <f>INDEX('11月'!$A$1:$E$301,ROW()-$B$35+2,2)&amp;IF(INDEX('11月'!$A$1:$E$301,ROW()-$B$35+2,3)="","","／"&amp;INDEX('11月'!$A$1:$E$301,ROW()-$B$35+2,3))</f>
        <v/>
      </c>
      <c r="C4880" s="57">
        <f>INDEX('11月'!$A$1:$E$301,ROW()-$B$35+2,4)</f>
        <v>0</v>
      </c>
      <c r="D4880" s="64">
        <f>INDEX('11月'!$A$1:$E$301,ROW()-$B$35+2,5)</f>
        <v>0</v>
      </c>
      <c r="E4880" s="65">
        <f>DATE(設定・集計!$B$2,INT(A4880/100),A4880-INT(A4880/100)*100)</f>
        <v>43799</v>
      </c>
      <c r="F4880" t="str">
        <f t="shared" si="152"/>
        <v/>
      </c>
      <c r="G4880" t="str">
        <f t="shared" si="151"/>
        <v/>
      </c>
    </row>
    <row r="4881" spans="1:7">
      <c r="A4881" s="57">
        <f>INDEX('11月'!$A$1:$E$301,ROW()-$B$35+2,1)</f>
        <v>0</v>
      </c>
      <c r="B4881" s="55" t="str">
        <f>INDEX('11月'!$A$1:$E$301,ROW()-$B$35+2,2)&amp;IF(INDEX('11月'!$A$1:$E$301,ROW()-$B$35+2,3)="","","／"&amp;INDEX('11月'!$A$1:$E$301,ROW()-$B$35+2,3))</f>
        <v/>
      </c>
      <c r="C4881" s="57">
        <f>INDEX('11月'!$A$1:$E$301,ROW()-$B$35+2,4)</f>
        <v>0</v>
      </c>
      <c r="D4881" s="64">
        <f>INDEX('11月'!$A$1:$E$301,ROW()-$B$35+2,5)</f>
        <v>0</v>
      </c>
      <c r="E4881" s="65">
        <f>DATE(設定・集計!$B$2,INT(A4881/100),A4881-INT(A4881/100)*100)</f>
        <v>43799</v>
      </c>
      <c r="F4881" t="str">
        <f t="shared" si="152"/>
        <v/>
      </c>
      <c r="G4881" t="str">
        <f t="shared" si="151"/>
        <v/>
      </c>
    </row>
    <row r="4882" spans="1:7">
      <c r="A4882" s="57">
        <f>INDEX('11月'!$A$1:$E$301,ROW()-$B$35+2,1)</f>
        <v>0</v>
      </c>
      <c r="B4882" s="55" t="str">
        <f>INDEX('11月'!$A$1:$E$301,ROW()-$B$35+2,2)&amp;IF(INDEX('11月'!$A$1:$E$301,ROW()-$B$35+2,3)="","","／"&amp;INDEX('11月'!$A$1:$E$301,ROW()-$B$35+2,3))</f>
        <v/>
      </c>
      <c r="C4882" s="57">
        <f>INDEX('11月'!$A$1:$E$301,ROW()-$B$35+2,4)</f>
        <v>0</v>
      </c>
      <c r="D4882" s="64">
        <f>INDEX('11月'!$A$1:$E$301,ROW()-$B$35+2,5)</f>
        <v>0</v>
      </c>
      <c r="E4882" s="65">
        <f>DATE(設定・集計!$B$2,INT(A4882/100),A4882-INT(A4882/100)*100)</f>
        <v>43799</v>
      </c>
      <c r="F4882" t="str">
        <f t="shared" si="152"/>
        <v/>
      </c>
      <c r="G4882" t="str">
        <f t="shared" si="151"/>
        <v/>
      </c>
    </row>
    <row r="4883" spans="1:7">
      <c r="A4883" s="57">
        <f>INDEX('11月'!$A$1:$E$301,ROW()-$B$35+2,1)</f>
        <v>0</v>
      </c>
      <c r="B4883" s="55" t="str">
        <f>INDEX('11月'!$A$1:$E$301,ROW()-$B$35+2,2)&amp;IF(INDEX('11月'!$A$1:$E$301,ROW()-$B$35+2,3)="","","／"&amp;INDEX('11月'!$A$1:$E$301,ROW()-$B$35+2,3))</f>
        <v/>
      </c>
      <c r="C4883" s="57">
        <f>INDEX('11月'!$A$1:$E$301,ROW()-$B$35+2,4)</f>
        <v>0</v>
      </c>
      <c r="D4883" s="64">
        <f>INDEX('11月'!$A$1:$E$301,ROW()-$B$35+2,5)</f>
        <v>0</v>
      </c>
      <c r="E4883" s="65">
        <f>DATE(設定・集計!$B$2,INT(A4883/100),A4883-INT(A4883/100)*100)</f>
        <v>43799</v>
      </c>
      <c r="F4883" t="str">
        <f t="shared" si="152"/>
        <v/>
      </c>
      <c r="G4883" t="str">
        <f t="shared" si="151"/>
        <v/>
      </c>
    </row>
    <row r="4884" spans="1:7">
      <c r="A4884" s="57">
        <f>INDEX('11月'!$A$1:$E$301,ROW()-$B$35+2,1)</f>
        <v>0</v>
      </c>
      <c r="B4884" s="55" t="str">
        <f>INDEX('11月'!$A$1:$E$301,ROW()-$B$35+2,2)&amp;IF(INDEX('11月'!$A$1:$E$301,ROW()-$B$35+2,3)="","","／"&amp;INDEX('11月'!$A$1:$E$301,ROW()-$B$35+2,3))</f>
        <v/>
      </c>
      <c r="C4884" s="57">
        <f>INDEX('11月'!$A$1:$E$301,ROW()-$B$35+2,4)</f>
        <v>0</v>
      </c>
      <c r="D4884" s="64">
        <f>INDEX('11月'!$A$1:$E$301,ROW()-$B$35+2,5)</f>
        <v>0</v>
      </c>
      <c r="E4884" s="65">
        <f>DATE(設定・集計!$B$2,INT(A4884/100),A4884-INT(A4884/100)*100)</f>
        <v>43799</v>
      </c>
      <c r="F4884" t="str">
        <f t="shared" si="152"/>
        <v/>
      </c>
      <c r="G4884" t="str">
        <f t="shared" si="151"/>
        <v/>
      </c>
    </row>
    <row r="4885" spans="1:7">
      <c r="A4885" s="57">
        <f>INDEX('11月'!$A$1:$E$301,ROW()-$B$35+2,1)</f>
        <v>0</v>
      </c>
      <c r="B4885" s="55" t="str">
        <f>INDEX('11月'!$A$1:$E$301,ROW()-$B$35+2,2)&amp;IF(INDEX('11月'!$A$1:$E$301,ROW()-$B$35+2,3)="","","／"&amp;INDEX('11月'!$A$1:$E$301,ROW()-$B$35+2,3))</f>
        <v/>
      </c>
      <c r="C4885" s="57">
        <f>INDEX('11月'!$A$1:$E$301,ROW()-$B$35+2,4)</f>
        <v>0</v>
      </c>
      <c r="D4885" s="64">
        <f>INDEX('11月'!$A$1:$E$301,ROW()-$B$35+2,5)</f>
        <v>0</v>
      </c>
      <c r="E4885" s="65">
        <f>DATE(設定・集計!$B$2,INT(A4885/100),A4885-INT(A4885/100)*100)</f>
        <v>43799</v>
      </c>
      <c r="F4885" t="str">
        <f t="shared" si="152"/>
        <v/>
      </c>
      <c r="G4885" t="str">
        <f t="shared" si="151"/>
        <v/>
      </c>
    </row>
    <row r="4886" spans="1:7">
      <c r="A4886" s="57">
        <f>INDEX('11月'!$A$1:$E$301,ROW()-$B$35+2,1)</f>
        <v>0</v>
      </c>
      <c r="B4886" s="55" t="str">
        <f>INDEX('11月'!$A$1:$E$301,ROW()-$B$35+2,2)&amp;IF(INDEX('11月'!$A$1:$E$301,ROW()-$B$35+2,3)="","","／"&amp;INDEX('11月'!$A$1:$E$301,ROW()-$B$35+2,3))</f>
        <v/>
      </c>
      <c r="C4886" s="57">
        <f>INDEX('11月'!$A$1:$E$301,ROW()-$B$35+2,4)</f>
        <v>0</v>
      </c>
      <c r="D4886" s="64">
        <f>INDEX('11月'!$A$1:$E$301,ROW()-$B$35+2,5)</f>
        <v>0</v>
      </c>
      <c r="E4886" s="65">
        <f>DATE(設定・集計!$B$2,INT(A4886/100),A4886-INT(A4886/100)*100)</f>
        <v>43799</v>
      </c>
      <c r="F4886" t="str">
        <f t="shared" si="152"/>
        <v/>
      </c>
      <c r="G4886" t="str">
        <f t="shared" si="151"/>
        <v/>
      </c>
    </row>
    <row r="4887" spans="1:7">
      <c r="A4887" s="57">
        <f>INDEX('11月'!$A$1:$E$301,ROW()-$B$35+2,1)</f>
        <v>0</v>
      </c>
      <c r="B4887" s="55" t="str">
        <f>INDEX('11月'!$A$1:$E$301,ROW()-$B$35+2,2)&amp;IF(INDEX('11月'!$A$1:$E$301,ROW()-$B$35+2,3)="","","／"&amp;INDEX('11月'!$A$1:$E$301,ROW()-$B$35+2,3))</f>
        <v/>
      </c>
      <c r="C4887" s="57">
        <f>INDEX('11月'!$A$1:$E$301,ROW()-$B$35+2,4)</f>
        <v>0</v>
      </c>
      <c r="D4887" s="64">
        <f>INDEX('11月'!$A$1:$E$301,ROW()-$B$35+2,5)</f>
        <v>0</v>
      </c>
      <c r="E4887" s="65">
        <f>DATE(設定・集計!$B$2,INT(A4887/100),A4887-INT(A4887/100)*100)</f>
        <v>43799</v>
      </c>
      <c r="F4887" t="str">
        <f t="shared" si="152"/>
        <v/>
      </c>
      <c r="G4887" t="str">
        <f t="shared" si="151"/>
        <v/>
      </c>
    </row>
    <row r="4888" spans="1:7">
      <c r="A4888" s="57">
        <f>INDEX('11月'!$A$1:$E$301,ROW()-$B$35+2,1)</f>
        <v>0</v>
      </c>
      <c r="B4888" s="55" t="str">
        <f>INDEX('11月'!$A$1:$E$301,ROW()-$B$35+2,2)&amp;IF(INDEX('11月'!$A$1:$E$301,ROW()-$B$35+2,3)="","","／"&amp;INDEX('11月'!$A$1:$E$301,ROW()-$B$35+2,3))</f>
        <v/>
      </c>
      <c r="C4888" s="57">
        <f>INDEX('11月'!$A$1:$E$301,ROW()-$B$35+2,4)</f>
        <v>0</v>
      </c>
      <c r="D4888" s="64">
        <f>INDEX('11月'!$A$1:$E$301,ROW()-$B$35+2,5)</f>
        <v>0</v>
      </c>
      <c r="E4888" s="65">
        <f>DATE(設定・集計!$B$2,INT(A4888/100),A4888-INT(A4888/100)*100)</f>
        <v>43799</v>
      </c>
      <c r="F4888" t="str">
        <f t="shared" si="152"/>
        <v/>
      </c>
      <c r="G4888" t="str">
        <f t="shared" si="151"/>
        <v/>
      </c>
    </row>
    <row r="4889" spans="1:7">
      <c r="A4889" s="57">
        <f>INDEX('11月'!$A$1:$E$301,ROW()-$B$35+2,1)</f>
        <v>0</v>
      </c>
      <c r="B4889" s="55" t="str">
        <f>INDEX('11月'!$A$1:$E$301,ROW()-$B$35+2,2)&amp;IF(INDEX('11月'!$A$1:$E$301,ROW()-$B$35+2,3)="","","／"&amp;INDEX('11月'!$A$1:$E$301,ROW()-$B$35+2,3))</f>
        <v/>
      </c>
      <c r="C4889" s="57">
        <f>INDEX('11月'!$A$1:$E$301,ROW()-$B$35+2,4)</f>
        <v>0</v>
      </c>
      <c r="D4889" s="64">
        <f>INDEX('11月'!$A$1:$E$301,ROW()-$B$35+2,5)</f>
        <v>0</v>
      </c>
      <c r="E4889" s="65">
        <f>DATE(設定・集計!$B$2,INT(A4889/100),A4889-INT(A4889/100)*100)</f>
        <v>43799</v>
      </c>
      <c r="F4889" t="str">
        <f t="shared" si="152"/>
        <v/>
      </c>
      <c r="G4889" t="str">
        <f t="shared" si="151"/>
        <v/>
      </c>
    </row>
    <row r="4890" spans="1:7">
      <c r="A4890" s="57">
        <f>INDEX('11月'!$A$1:$E$301,ROW()-$B$35+2,1)</f>
        <v>0</v>
      </c>
      <c r="B4890" s="55" t="str">
        <f>INDEX('11月'!$A$1:$E$301,ROW()-$B$35+2,2)&amp;IF(INDEX('11月'!$A$1:$E$301,ROW()-$B$35+2,3)="","","／"&amp;INDEX('11月'!$A$1:$E$301,ROW()-$B$35+2,3))</f>
        <v/>
      </c>
      <c r="C4890" s="57">
        <f>INDEX('11月'!$A$1:$E$301,ROW()-$B$35+2,4)</f>
        <v>0</v>
      </c>
      <c r="D4890" s="64">
        <f>INDEX('11月'!$A$1:$E$301,ROW()-$B$35+2,5)</f>
        <v>0</v>
      </c>
      <c r="E4890" s="65">
        <f>DATE(設定・集計!$B$2,INT(A4890/100),A4890-INT(A4890/100)*100)</f>
        <v>43799</v>
      </c>
      <c r="F4890" t="str">
        <f t="shared" si="152"/>
        <v/>
      </c>
      <c r="G4890" t="str">
        <f t="shared" si="151"/>
        <v/>
      </c>
    </row>
    <row r="4891" spans="1:7">
      <c r="A4891" s="57">
        <f>INDEX('11月'!$A$1:$E$301,ROW()-$B$35+2,1)</f>
        <v>0</v>
      </c>
      <c r="B4891" s="55" t="str">
        <f>INDEX('11月'!$A$1:$E$301,ROW()-$B$35+2,2)&amp;IF(INDEX('11月'!$A$1:$E$301,ROW()-$B$35+2,3)="","","／"&amp;INDEX('11月'!$A$1:$E$301,ROW()-$B$35+2,3))</f>
        <v/>
      </c>
      <c r="C4891" s="57">
        <f>INDEX('11月'!$A$1:$E$301,ROW()-$B$35+2,4)</f>
        <v>0</v>
      </c>
      <c r="D4891" s="64">
        <f>INDEX('11月'!$A$1:$E$301,ROW()-$B$35+2,5)</f>
        <v>0</v>
      </c>
      <c r="E4891" s="65">
        <f>DATE(設定・集計!$B$2,INT(A4891/100),A4891-INT(A4891/100)*100)</f>
        <v>43799</v>
      </c>
      <c r="F4891" t="str">
        <f t="shared" si="152"/>
        <v/>
      </c>
      <c r="G4891" t="str">
        <f t="shared" si="151"/>
        <v/>
      </c>
    </row>
    <row r="4892" spans="1:7">
      <c r="A4892" s="57">
        <f>INDEX('11月'!$A$1:$E$301,ROW()-$B$35+2,1)</f>
        <v>0</v>
      </c>
      <c r="B4892" s="55" t="str">
        <f>INDEX('11月'!$A$1:$E$301,ROW()-$B$35+2,2)&amp;IF(INDEX('11月'!$A$1:$E$301,ROW()-$B$35+2,3)="","","／"&amp;INDEX('11月'!$A$1:$E$301,ROW()-$B$35+2,3))</f>
        <v/>
      </c>
      <c r="C4892" s="57">
        <f>INDEX('11月'!$A$1:$E$301,ROW()-$B$35+2,4)</f>
        <v>0</v>
      </c>
      <c r="D4892" s="64">
        <f>INDEX('11月'!$A$1:$E$301,ROW()-$B$35+2,5)</f>
        <v>0</v>
      </c>
      <c r="E4892" s="65">
        <f>DATE(設定・集計!$B$2,INT(A4892/100),A4892-INT(A4892/100)*100)</f>
        <v>43799</v>
      </c>
      <c r="F4892" t="str">
        <f t="shared" si="152"/>
        <v/>
      </c>
      <c r="G4892" t="str">
        <f t="shared" si="151"/>
        <v/>
      </c>
    </row>
    <row r="4893" spans="1:7">
      <c r="A4893" s="57">
        <f>INDEX('11月'!$A$1:$E$301,ROW()-$B$35+2,1)</f>
        <v>0</v>
      </c>
      <c r="B4893" s="55" t="str">
        <f>INDEX('11月'!$A$1:$E$301,ROW()-$B$35+2,2)&amp;IF(INDEX('11月'!$A$1:$E$301,ROW()-$B$35+2,3)="","","／"&amp;INDEX('11月'!$A$1:$E$301,ROW()-$B$35+2,3))</f>
        <v/>
      </c>
      <c r="C4893" s="57">
        <f>INDEX('11月'!$A$1:$E$301,ROW()-$B$35+2,4)</f>
        <v>0</v>
      </c>
      <c r="D4893" s="64">
        <f>INDEX('11月'!$A$1:$E$301,ROW()-$B$35+2,5)</f>
        <v>0</v>
      </c>
      <c r="E4893" s="65">
        <f>DATE(設定・集計!$B$2,INT(A4893/100),A4893-INT(A4893/100)*100)</f>
        <v>43799</v>
      </c>
      <c r="F4893" t="str">
        <f t="shared" si="152"/>
        <v/>
      </c>
      <c r="G4893" t="str">
        <f t="shared" si="151"/>
        <v/>
      </c>
    </row>
    <row r="4894" spans="1:7">
      <c r="A4894" s="57">
        <f>INDEX('11月'!$A$1:$E$301,ROW()-$B$35+2,1)</f>
        <v>0</v>
      </c>
      <c r="B4894" s="55" t="str">
        <f>INDEX('11月'!$A$1:$E$301,ROW()-$B$35+2,2)&amp;IF(INDEX('11月'!$A$1:$E$301,ROW()-$B$35+2,3)="","","／"&amp;INDEX('11月'!$A$1:$E$301,ROW()-$B$35+2,3))</f>
        <v/>
      </c>
      <c r="C4894" s="57">
        <f>INDEX('11月'!$A$1:$E$301,ROW()-$B$35+2,4)</f>
        <v>0</v>
      </c>
      <c r="D4894" s="64">
        <f>INDEX('11月'!$A$1:$E$301,ROW()-$B$35+2,5)</f>
        <v>0</v>
      </c>
      <c r="E4894" s="65">
        <f>DATE(設定・集計!$B$2,INT(A4894/100),A4894-INT(A4894/100)*100)</f>
        <v>43799</v>
      </c>
      <c r="F4894" t="str">
        <f t="shared" si="152"/>
        <v/>
      </c>
      <c r="G4894" t="str">
        <f t="shared" si="151"/>
        <v/>
      </c>
    </row>
    <row r="4895" spans="1:7">
      <c r="A4895" s="57">
        <f>INDEX('11月'!$A$1:$E$301,ROW()-$B$35+2,1)</f>
        <v>0</v>
      </c>
      <c r="B4895" s="55" t="str">
        <f>INDEX('11月'!$A$1:$E$301,ROW()-$B$35+2,2)&amp;IF(INDEX('11月'!$A$1:$E$301,ROW()-$B$35+2,3)="","","／"&amp;INDEX('11月'!$A$1:$E$301,ROW()-$B$35+2,3))</f>
        <v/>
      </c>
      <c r="C4895" s="57">
        <f>INDEX('11月'!$A$1:$E$301,ROW()-$B$35+2,4)</f>
        <v>0</v>
      </c>
      <c r="D4895" s="64">
        <f>INDEX('11月'!$A$1:$E$301,ROW()-$B$35+2,5)</f>
        <v>0</v>
      </c>
      <c r="E4895" s="65">
        <f>DATE(設定・集計!$B$2,INT(A4895/100),A4895-INT(A4895/100)*100)</f>
        <v>43799</v>
      </c>
      <c r="F4895" t="str">
        <f t="shared" si="152"/>
        <v/>
      </c>
      <c r="G4895" t="str">
        <f t="shared" si="151"/>
        <v/>
      </c>
    </row>
    <row r="4896" spans="1:7">
      <c r="A4896" s="57">
        <f>INDEX('11月'!$A$1:$E$301,ROW()-$B$35+2,1)</f>
        <v>0</v>
      </c>
      <c r="B4896" s="55" t="str">
        <f>INDEX('11月'!$A$1:$E$301,ROW()-$B$35+2,2)&amp;IF(INDEX('11月'!$A$1:$E$301,ROW()-$B$35+2,3)="","","／"&amp;INDEX('11月'!$A$1:$E$301,ROW()-$B$35+2,3))</f>
        <v/>
      </c>
      <c r="C4896" s="57">
        <f>INDEX('11月'!$A$1:$E$301,ROW()-$B$35+2,4)</f>
        <v>0</v>
      </c>
      <c r="D4896" s="64">
        <f>INDEX('11月'!$A$1:$E$301,ROW()-$B$35+2,5)</f>
        <v>0</v>
      </c>
      <c r="E4896" s="65">
        <f>DATE(設定・集計!$B$2,INT(A4896/100),A4896-INT(A4896/100)*100)</f>
        <v>43799</v>
      </c>
      <c r="F4896" t="str">
        <f t="shared" si="152"/>
        <v/>
      </c>
      <c r="G4896" t="str">
        <f t="shared" si="151"/>
        <v/>
      </c>
    </row>
    <row r="4897" spans="1:7">
      <c r="A4897" s="57">
        <f>INDEX('11月'!$A$1:$E$301,ROW()-$B$35+2,1)</f>
        <v>0</v>
      </c>
      <c r="B4897" s="55" t="str">
        <f>INDEX('11月'!$A$1:$E$301,ROW()-$B$35+2,2)&amp;IF(INDEX('11月'!$A$1:$E$301,ROW()-$B$35+2,3)="","","／"&amp;INDEX('11月'!$A$1:$E$301,ROW()-$B$35+2,3))</f>
        <v/>
      </c>
      <c r="C4897" s="57">
        <f>INDEX('11月'!$A$1:$E$301,ROW()-$B$35+2,4)</f>
        <v>0</v>
      </c>
      <c r="D4897" s="64">
        <f>INDEX('11月'!$A$1:$E$301,ROW()-$B$35+2,5)</f>
        <v>0</v>
      </c>
      <c r="E4897" s="65">
        <f>DATE(設定・集計!$B$2,INT(A4897/100),A4897-INT(A4897/100)*100)</f>
        <v>43799</v>
      </c>
      <c r="F4897" t="str">
        <f t="shared" si="152"/>
        <v/>
      </c>
      <c r="G4897" t="str">
        <f t="shared" si="151"/>
        <v/>
      </c>
    </row>
    <row r="4898" spans="1:7">
      <c r="A4898" s="57">
        <f>INDEX('11月'!$A$1:$E$301,ROW()-$B$35+2,1)</f>
        <v>0</v>
      </c>
      <c r="B4898" s="55" t="str">
        <f>INDEX('11月'!$A$1:$E$301,ROW()-$B$35+2,2)&amp;IF(INDEX('11月'!$A$1:$E$301,ROW()-$B$35+2,3)="","","／"&amp;INDEX('11月'!$A$1:$E$301,ROW()-$B$35+2,3))</f>
        <v/>
      </c>
      <c r="C4898" s="57">
        <f>INDEX('11月'!$A$1:$E$301,ROW()-$B$35+2,4)</f>
        <v>0</v>
      </c>
      <c r="D4898" s="64">
        <f>INDEX('11月'!$A$1:$E$301,ROW()-$B$35+2,5)</f>
        <v>0</v>
      </c>
      <c r="E4898" s="65">
        <f>DATE(設定・集計!$B$2,INT(A4898/100),A4898-INT(A4898/100)*100)</f>
        <v>43799</v>
      </c>
      <c r="F4898" t="str">
        <f t="shared" si="152"/>
        <v/>
      </c>
      <c r="G4898" t="str">
        <f t="shared" si="151"/>
        <v/>
      </c>
    </row>
    <row r="4899" spans="1:7">
      <c r="A4899" s="57">
        <f>INDEX('11月'!$A$1:$E$301,ROW()-$B$35+2,1)</f>
        <v>0</v>
      </c>
      <c r="B4899" s="55" t="str">
        <f>INDEX('11月'!$A$1:$E$301,ROW()-$B$35+2,2)&amp;IF(INDEX('11月'!$A$1:$E$301,ROW()-$B$35+2,3)="","","／"&amp;INDEX('11月'!$A$1:$E$301,ROW()-$B$35+2,3))</f>
        <v/>
      </c>
      <c r="C4899" s="57">
        <f>INDEX('11月'!$A$1:$E$301,ROW()-$B$35+2,4)</f>
        <v>0</v>
      </c>
      <c r="D4899" s="64">
        <f>INDEX('11月'!$A$1:$E$301,ROW()-$B$35+2,5)</f>
        <v>0</v>
      </c>
      <c r="E4899" s="65">
        <f>DATE(設定・集計!$B$2,INT(A4899/100),A4899-INT(A4899/100)*100)</f>
        <v>43799</v>
      </c>
      <c r="F4899" t="str">
        <f t="shared" si="152"/>
        <v/>
      </c>
      <c r="G4899" t="str">
        <f t="shared" si="151"/>
        <v/>
      </c>
    </row>
    <row r="4900" spans="1:7">
      <c r="A4900" s="57">
        <f>INDEX('11月'!$A$1:$E$301,ROW()-$B$35+2,1)</f>
        <v>0</v>
      </c>
      <c r="B4900" s="55" t="str">
        <f>INDEX('11月'!$A$1:$E$301,ROW()-$B$35+2,2)&amp;IF(INDEX('11月'!$A$1:$E$301,ROW()-$B$35+2,3)="","","／"&amp;INDEX('11月'!$A$1:$E$301,ROW()-$B$35+2,3))</f>
        <v/>
      </c>
      <c r="C4900" s="57">
        <f>INDEX('11月'!$A$1:$E$301,ROW()-$B$35+2,4)</f>
        <v>0</v>
      </c>
      <c r="D4900" s="64">
        <f>INDEX('11月'!$A$1:$E$301,ROW()-$B$35+2,5)</f>
        <v>0</v>
      </c>
      <c r="E4900" s="65">
        <f>DATE(設定・集計!$B$2,INT(A4900/100),A4900-INT(A4900/100)*100)</f>
        <v>43799</v>
      </c>
      <c r="F4900" t="str">
        <f t="shared" si="152"/>
        <v/>
      </c>
      <c r="G4900" t="str">
        <f t="shared" si="151"/>
        <v/>
      </c>
    </row>
    <row r="4901" spans="1:7">
      <c r="A4901" s="57">
        <f>INDEX('11月'!$A$1:$E$301,ROW()-$B$35+2,1)</f>
        <v>0</v>
      </c>
      <c r="B4901" s="55" t="str">
        <f>INDEX('11月'!$A$1:$E$301,ROW()-$B$35+2,2)&amp;IF(INDEX('11月'!$A$1:$E$301,ROW()-$B$35+2,3)="","","／"&amp;INDEX('11月'!$A$1:$E$301,ROW()-$B$35+2,3))</f>
        <v/>
      </c>
      <c r="C4901" s="57">
        <f>INDEX('11月'!$A$1:$E$301,ROW()-$B$35+2,4)</f>
        <v>0</v>
      </c>
      <c r="D4901" s="64">
        <f>INDEX('11月'!$A$1:$E$301,ROW()-$B$35+2,5)</f>
        <v>0</v>
      </c>
      <c r="E4901" s="65">
        <f>DATE(設定・集計!$B$2,INT(A4901/100),A4901-INT(A4901/100)*100)</f>
        <v>43799</v>
      </c>
      <c r="F4901" t="str">
        <f t="shared" si="152"/>
        <v/>
      </c>
      <c r="G4901" t="str">
        <f t="shared" si="151"/>
        <v/>
      </c>
    </row>
    <row r="4902" spans="1:7">
      <c r="A4902" s="57">
        <f>INDEX('11月'!$A$1:$E$301,ROW()-$B$35+2,1)</f>
        <v>0</v>
      </c>
      <c r="B4902" s="55" t="str">
        <f>INDEX('11月'!$A$1:$E$301,ROW()-$B$35+2,2)&amp;IF(INDEX('11月'!$A$1:$E$301,ROW()-$B$35+2,3)="","","／"&amp;INDEX('11月'!$A$1:$E$301,ROW()-$B$35+2,3))</f>
        <v/>
      </c>
      <c r="C4902" s="57">
        <f>INDEX('11月'!$A$1:$E$301,ROW()-$B$35+2,4)</f>
        <v>0</v>
      </c>
      <c r="D4902" s="64">
        <f>INDEX('11月'!$A$1:$E$301,ROW()-$B$35+2,5)</f>
        <v>0</v>
      </c>
      <c r="E4902" s="65">
        <f>DATE(設定・集計!$B$2,INT(A4902/100),A4902-INT(A4902/100)*100)</f>
        <v>43799</v>
      </c>
      <c r="F4902" t="str">
        <f t="shared" si="152"/>
        <v/>
      </c>
      <c r="G4902" t="str">
        <f t="shared" si="151"/>
        <v/>
      </c>
    </row>
    <row r="4903" spans="1:7">
      <c r="A4903" s="57">
        <f>INDEX('11月'!$A$1:$E$301,ROW()-$B$35+2,1)</f>
        <v>0</v>
      </c>
      <c r="B4903" s="55" t="str">
        <f>INDEX('11月'!$A$1:$E$301,ROW()-$B$35+2,2)&amp;IF(INDEX('11月'!$A$1:$E$301,ROW()-$B$35+2,3)="","","／"&amp;INDEX('11月'!$A$1:$E$301,ROW()-$B$35+2,3))</f>
        <v/>
      </c>
      <c r="C4903" s="57">
        <f>INDEX('11月'!$A$1:$E$301,ROW()-$B$35+2,4)</f>
        <v>0</v>
      </c>
      <c r="D4903" s="64">
        <f>INDEX('11月'!$A$1:$E$301,ROW()-$B$35+2,5)</f>
        <v>0</v>
      </c>
      <c r="E4903" s="65">
        <f>DATE(設定・集計!$B$2,INT(A4903/100),A4903-INT(A4903/100)*100)</f>
        <v>43799</v>
      </c>
      <c r="F4903" t="str">
        <f t="shared" si="152"/>
        <v/>
      </c>
      <c r="G4903" t="str">
        <f t="shared" si="151"/>
        <v/>
      </c>
    </row>
    <row r="4904" spans="1:7">
      <c r="A4904" s="57">
        <f>INDEX('11月'!$A$1:$E$301,ROW()-$B$35+2,1)</f>
        <v>0</v>
      </c>
      <c r="B4904" s="55" t="str">
        <f>INDEX('11月'!$A$1:$E$301,ROW()-$B$35+2,2)&amp;IF(INDEX('11月'!$A$1:$E$301,ROW()-$B$35+2,3)="","","／"&amp;INDEX('11月'!$A$1:$E$301,ROW()-$B$35+2,3))</f>
        <v/>
      </c>
      <c r="C4904" s="57">
        <f>INDEX('11月'!$A$1:$E$301,ROW()-$B$35+2,4)</f>
        <v>0</v>
      </c>
      <c r="D4904" s="64">
        <f>INDEX('11月'!$A$1:$E$301,ROW()-$B$35+2,5)</f>
        <v>0</v>
      </c>
      <c r="E4904" s="65">
        <f>DATE(設定・集計!$B$2,INT(A4904/100),A4904-INT(A4904/100)*100)</f>
        <v>43799</v>
      </c>
      <c r="F4904" t="str">
        <f t="shared" si="152"/>
        <v/>
      </c>
      <c r="G4904" t="str">
        <f t="shared" si="151"/>
        <v/>
      </c>
    </row>
    <row r="4905" spans="1:7">
      <c r="A4905" s="57">
        <f>INDEX('11月'!$A$1:$E$301,ROW()-$B$35+2,1)</f>
        <v>0</v>
      </c>
      <c r="B4905" s="55" t="str">
        <f>INDEX('11月'!$A$1:$E$301,ROW()-$B$35+2,2)&amp;IF(INDEX('11月'!$A$1:$E$301,ROW()-$B$35+2,3)="","","／"&amp;INDEX('11月'!$A$1:$E$301,ROW()-$B$35+2,3))</f>
        <v/>
      </c>
      <c r="C4905" s="57">
        <f>INDEX('11月'!$A$1:$E$301,ROW()-$B$35+2,4)</f>
        <v>0</v>
      </c>
      <c r="D4905" s="64">
        <f>INDEX('11月'!$A$1:$E$301,ROW()-$B$35+2,5)</f>
        <v>0</v>
      </c>
      <c r="E4905" s="65">
        <f>DATE(設定・集計!$B$2,INT(A4905/100),A4905-INT(A4905/100)*100)</f>
        <v>43799</v>
      </c>
      <c r="F4905" t="str">
        <f t="shared" si="152"/>
        <v/>
      </c>
      <c r="G4905" t="str">
        <f t="shared" si="151"/>
        <v/>
      </c>
    </row>
    <row r="4906" spans="1:7">
      <c r="A4906" s="57">
        <f>INDEX('11月'!$A$1:$E$301,ROW()-$B$35+2,1)</f>
        <v>0</v>
      </c>
      <c r="B4906" s="55" t="str">
        <f>INDEX('11月'!$A$1:$E$301,ROW()-$B$35+2,2)&amp;IF(INDEX('11月'!$A$1:$E$301,ROW()-$B$35+2,3)="","","／"&amp;INDEX('11月'!$A$1:$E$301,ROW()-$B$35+2,3))</f>
        <v/>
      </c>
      <c r="C4906" s="57">
        <f>INDEX('11月'!$A$1:$E$301,ROW()-$B$35+2,4)</f>
        <v>0</v>
      </c>
      <c r="D4906" s="64">
        <f>INDEX('11月'!$A$1:$E$301,ROW()-$B$35+2,5)</f>
        <v>0</v>
      </c>
      <c r="E4906" s="65">
        <f>DATE(設定・集計!$B$2,INT(A4906/100),A4906-INT(A4906/100)*100)</f>
        <v>43799</v>
      </c>
      <c r="F4906" t="str">
        <f t="shared" si="152"/>
        <v/>
      </c>
      <c r="G4906" t="str">
        <f t="shared" si="151"/>
        <v/>
      </c>
    </row>
    <row r="4907" spans="1:7">
      <c r="A4907" s="57">
        <f>INDEX('11月'!$A$1:$E$301,ROW()-$B$35+2,1)</f>
        <v>0</v>
      </c>
      <c r="B4907" s="55" t="str">
        <f>INDEX('11月'!$A$1:$E$301,ROW()-$B$35+2,2)&amp;IF(INDEX('11月'!$A$1:$E$301,ROW()-$B$35+2,3)="","","／"&amp;INDEX('11月'!$A$1:$E$301,ROW()-$B$35+2,3))</f>
        <v/>
      </c>
      <c r="C4907" s="57">
        <f>INDEX('11月'!$A$1:$E$301,ROW()-$B$35+2,4)</f>
        <v>0</v>
      </c>
      <c r="D4907" s="64">
        <f>INDEX('11月'!$A$1:$E$301,ROW()-$B$35+2,5)</f>
        <v>0</v>
      </c>
      <c r="E4907" s="65">
        <f>DATE(設定・集計!$B$2,INT(A4907/100),A4907-INT(A4907/100)*100)</f>
        <v>43799</v>
      </c>
      <c r="F4907" t="str">
        <f t="shared" si="152"/>
        <v/>
      </c>
      <c r="G4907" t="str">
        <f t="shared" si="151"/>
        <v/>
      </c>
    </row>
    <row r="4908" spans="1:7">
      <c r="A4908" s="57">
        <f>INDEX('11月'!$A$1:$E$301,ROW()-$B$35+2,1)</f>
        <v>0</v>
      </c>
      <c r="B4908" s="55" t="str">
        <f>INDEX('11月'!$A$1:$E$301,ROW()-$B$35+2,2)&amp;IF(INDEX('11月'!$A$1:$E$301,ROW()-$B$35+2,3)="","","／"&amp;INDEX('11月'!$A$1:$E$301,ROW()-$B$35+2,3))</f>
        <v/>
      </c>
      <c r="C4908" s="57">
        <f>INDEX('11月'!$A$1:$E$301,ROW()-$B$35+2,4)</f>
        <v>0</v>
      </c>
      <c r="D4908" s="64">
        <f>INDEX('11月'!$A$1:$E$301,ROW()-$B$35+2,5)</f>
        <v>0</v>
      </c>
      <c r="E4908" s="65">
        <f>DATE(設定・集計!$B$2,INT(A4908/100),A4908-INT(A4908/100)*100)</f>
        <v>43799</v>
      </c>
      <c r="F4908" t="str">
        <f t="shared" si="152"/>
        <v/>
      </c>
      <c r="G4908" t="str">
        <f t="shared" si="151"/>
        <v/>
      </c>
    </row>
    <row r="4909" spans="1:7">
      <c r="A4909" s="57">
        <f>INDEX('11月'!$A$1:$E$301,ROW()-$B$35+2,1)</f>
        <v>0</v>
      </c>
      <c r="B4909" s="55" t="str">
        <f>INDEX('11月'!$A$1:$E$301,ROW()-$B$35+2,2)&amp;IF(INDEX('11月'!$A$1:$E$301,ROW()-$B$35+2,3)="","","／"&amp;INDEX('11月'!$A$1:$E$301,ROW()-$B$35+2,3))</f>
        <v/>
      </c>
      <c r="C4909" s="57">
        <f>INDEX('11月'!$A$1:$E$301,ROW()-$B$35+2,4)</f>
        <v>0</v>
      </c>
      <c r="D4909" s="64">
        <f>INDEX('11月'!$A$1:$E$301,ROW()-$B$35+2,5)</f>
        <v>0</v>
      </c>
      <c r="E4909" s="65">
        <f>DATE(設定・集計!$B$2,INT(A4909/100),A4909-INT(A4909/100)*100)</f>
        <v>43799</v>
      </c>
      <c r="F4909" t="str">
        <f t="shared" si="152"/>
        <v/>
      </c>
      <c r="G4909" t="str">
        <f t="shared" si="151"/>
        <v/>
      </c>
    </row>
    <row r="4910" spans="1:7">
      <c r="A4910" s="57">
        <f>INDEX('11月'!$A$1:$E$301,ROW()-$B$35+2,1)</f>
        <v>0</v>
      </c>
      <c r="B4910" s="55" t="str">
        <f>INDEX('11月'!$A$1:$E$301,ROW()-$B$35+2,2)&amp;IF(INDEX('11月'!$A$1:$E$301,ROW()-$B$35+2,3)="","","／"&amp;INDEX('11月'!$A$1:$E$301,ROW()-$B$35+2,3))</f>
        <v/>
      </c>
      <c r="C4910" s="57">
        <f>INDEX('11月'!$A$1:$E$301,ROW()-$B$35+2,4)</f>
        <v>0</v>
      </c>
      <c r="D4910" s="64">
        <f>INDEX('11月'!$A$1:$E$301,ROW()-$B$35+2,5)</f>
        <v>0</v>
      </c>
      <c r="E4910" s="65">
        <f>DATE(設定・集計!$B$2,INT(A4910/100),A4910-INT(A4910/100)*100)</f>
        <v>43799</v>
      </c>
      <c r="F4910" t="str">
        <f t="shared" si="152"/>
        <v/>
      </c>
      <c r="G4910" t="str">
        <f t="shared" si="151"/>
        <v/>
      </c>
    </row>
    <row r="4911" spans="1:7">
      <c r="A4911" s="57">
        <f>INDEX('11月'!$A$1:$E$301,ROW()-$B$35+2,1)</f>
        <v>0</v>
      </c>
      <c r="B4911" s="55" t="str">
        <f>INDEX('11月'!$A$1:$E$301,ROW()-$B$35+2,2)&amp;IF(INDEX('11月'!$A$1:$E$301,ROW()-$B$35+2,3)="","","／"&amp;INDEX('11月'!$A$1:$E$301,ROW()-$B$35+2,3))</f>
        <v/>
      </c>
      <c r="C4911" s="57">
        <f>INDEX('11月'!$A$1:$E$301,ROW()-$B$35+2,4)</f>
        <v>0</v>
      </c>
      <c r="D4911" s="64">
        <f>INDEX('11月'!$A$1:$E$301,ROW()-$B$35+2,5)</f>
        <v>0</v>
      </c>
      <c r="E4911" s="65">
        <f>DATE(設定・集計!$B$2,INT(A4911/100),A4911-INT(A4911/100)*100)</f>
        <v>43799</v>
      </c>
      <c r="F4911" t="str">
        <f t="shared" si="152"/>
        <v/>
      </c>
      <c r="G4911" t="str">
        <f t="shared" ref="G4911:G4974" si="153">IF(F4911="","",RANK(F4911,$F$46:$F$6000,1))</f>
        <v/>
      </c>
    </row>
    <row r="4912" spans="1:7">
      <c r="A4912" s="57">
        <f>INDEX('11月'!$A$1:$E$301,ROW()-$B$35+2,1)</f>
        <v>0</v>
      </c>
      <c r="B4912" s="55" t="str">
        <f>INDEX('11月'!$A$1:$E$301,ROW()-$B$35+2,2)&amp;IF(INDEX('11月'!$A$1:$E$301,ROW()-$B$35+2,3)="","","／"&amp;INDEX('11月'!$A$1:$E$301,ROW()-$B$35+2,3))</f>
        <v/>
      </c>
      <c r="C4912" s="57">
        <f>INDEX('11月'!$A$1:$E$301,ROW()-$B$35+2,4)</f>
        <v>0</v>
      </c>
      <c r="D4912" s="64">
        <f>INDEX('11月'!$A$1:$E$301,ROW()-$B$35+2,5)</f>
        <v>0</v>
      </c>
      <c r="E4912" s="65">
        <f>DATE(設定・集計!$B$2,INT(A4912/100),A4912-INT(A4912/100)*100)</f>
        <v>43799</v>
      </c>
      <c r="F4912" t="str">
        <f t="shared" si="152"/>
        <v/>
      </c>
      <c r="G4912" t="str">
        <f t="shared" si="153"/>
        <v/>
      </c>
    </row>
    <row r="4913" spans="1:7">
      <c r="A4913" s="57">
        <f>INDEX('11月'!$A$1:$E$301,ROW()-$B$35+2,1)</f>
        <v>0</v>
      </c>
      <c r="B4913" s="55" t="str">
        <f>INDEX('11月'!$A$1:$E$301,ROW()-$B$35+2,2)&amp;IF(INDEX('11月'!$A$1:$E$301,ROW()-$B$35+2,3)="","","／"&amp;INDEX('11月'!$A$1:$E$301,ROW()-$B$35+2,3))</f>
        <v/>
      </c>
      <c r="C4913" s="57">
        <f>INDEX('11月'!$A$1:$E$301,ROW()-$B$35+2,4)</f>
        <v>0</v>
      </c>
      <c r="D4913" s="64">
        <f>INDEX('11月'!$A$1:$E$301,ROW()-$B$35+2,5)</f>
        <v>0</v>
      </c>
      <c r="E4913" s="65">
        <f>DATE(設定・集計!$B$2,INT(A4913/100),A4913-INT(A4913/100)*100)</f>
        <v>43799</v>
      </c>
      <c r="F4913" t="str">
        <f t="shared" si="152"/>
        <v/>
      </c>
      <c r="G4913" t="str">
        <f t="shared" si="153"/>
        <v/>
      </c>
    </row>
    <row r="4914" spans="1:7">
      <c r="A4914" s="57">
        <f>INDEX('11月'!$A$1:$E$301,ROW()-$B$35+2,1)</f>
        <v>0</v>
      </c>
      <c r="B4914" s="55" t="str">
        <f>INDEX('11月'!$A$1:$E$301,ROW()-$B$35+2,2)&amp;IF(INDEX('11月'!$A$1:$E$301,ROW()-$B$35+2,3)="","","／"&amp;INDEX('11月'!$A$1:$E$301,ROW()-$B$35+2,3))</f>
        <v/>
      </c>
      <c r="C4914" s="57">
        <f>INDEX('11月'!$A$1:$E$301,ROW()-$B$35+2,4)</f>
        <v>0</v>
      </c>
      <c r="D4914" s="64">
        <f>INDEX('11月'!$A$1:$E$301,ROW()-$B$35+2,5)</f>
        <v>0</v>
      </c>
      <c r="E4914" s="65">
        <f>DATE(設定・集計!$B$2,INT(A4914/100),A4914-INT(A4914/100)*100)</f>
        <v>43799</v>
      </c>
      <c r="F4914" t="str">
        <f t="shared" si="152"/>
        <v/>
      </c>
      <c r="G4914" t="str">
        <f t="shared" si="153"/>
        <v/>
      </c>
    </row>
    <row r="4915" spans="1:7">
      <c r="A4915" s="57">
        <f>INDEX('11月'!$A$1:$E$301,ROW()-$B$35+2,1)</f>
        <v>0</v>
      </c>
      <c r="B4915" s="55" t="str">
        <f>INDEX('11月'!$A$1:$E$301,ROW()-$B$35+2,2)&amp;IF(INDEX('11月'!$A$1:$E$301,ROW()-$B$35+2,3)="","","／"&amp;INDEX('11月'!$A$1:$E$301,ROW()-$B$35+2,3))</f>
        <v/>
      </c>
      <c r="C4915" s="57">
        <f>INDEX('11月'!$A$1:$E$301,ROW()-$B$35+2,4)</f>
        <v>0</v>
      </c>
      <c r="D4915" s="64">
        <f>INDEX('11月'!$A$1:$E$301,ROW()-$B$35+2,5)</f>
        <v>0</v>
      </c>
      <c r="E4915" s="65">
        <f>DATE(設定・集計!$B$2,INT(A4915/100),A4915-INT(A4915/100)*100)</f>
        <v>43799</v>
      </c>
      <c r="F4915" t="str">
        <f t="shared" si="152"/>
        <v/>
      </c>
      <c r="G4915" t="str">
        <f t="shared" si="153"/>
        <v/>
      </c>
    </row>
    <row r="4916" spans="1:7">
      <c r="A4916" s="57">
        <f>INDEX('11月'!$A$1:$E$301,ROW()-$B$35+2,1)</f>
        <v>0</v>
      </c>
      <c r="B4916" s="55" t="str">
        <f>INDEX('11月'!$A$1:$E$301,ROW()-$B$35+2,2)&amp;IF(INDEX('11月'!$A$1:$E$301,ROW()-$B$35+2,3)="","","／"&amp;INDEX('11月'!$A$1:$E$301,ROW()-$B$35+2,3))</f>
        <v/>
      </c>
      <c r="C4916" s="57">
        <f>INDEX('11月'!$A$1:$E$301,ROW()-$B$35+2,4)</f>
        <v>0</v>
      </c>
      <c r="D4916" s="64">
        <f>INDEX('11月'!$A$1:$E$301,ROW()-$B$35+2,5)</f>
        <v>0</v>
      </c>
      <c r="E4916" s="65">
        <f>DATE(設定・集計!$B$2,INT(A4916/100),A4916-INT(A4916/100)*100)</f>
        <v>43799</v>
      </c>
      <c r="F4916" t="str">
        <f t="shared" si="152"/>
        <v/>
      </c>
      <c r="G4916" t="str">
        <f t="shared" si="153"/>
        <v/>
      </c>
    </row>
    <row r="4917" spans="1:7">
      <c r="A4917" s="57">
        <f>INDEX('11月'!$A$1:$E$301,ROW()-$B$35+2,1)</f>
        <v>0</v>
      </c>
      <c r="B4917" s="55" t="str">
        <f>INDEX('11月'!$A$1:$E$301,ROW()-$B$35+2,2)&amp;IF(INDEX('11月'!$A$1:$E$301,ROW()-$B$35+2,3)="","","／"&amp;INDEX('11月'!$A$1:$E$301,ROW()-$B$35+2,3))</f>
        <v/>
      </c>
      <c r="C4917" s="57">
        <f>INDEX('11月'!$A$1:$E$301,ROW()-$B$35+2,4)</f>
        <v>0</v>
      </c>
      <c r="D4917" s="64">
        <f>INDEX('11月'!$A$1:$E$301,ROW()-$B$35+2,5)</f>
        <v>0</v>
      </c>
      <c r="E4917" s="65">
        <f>DATE(設定・集計!$B$2,INT(A4917/100),A4917-INT(A4917/100)*100)</f>
        <v>43799</v>
      </c>
      <c r="F4917" t="str">
        <f t="shared" si="152"/>
        <v/>
      </c>
      <c r="G4917" t="str">
        <f t="shared" si="153"/>
        <v/>
      </c>
    </row>
    <row r="4918" spans="1:7">
      <c r="A4918" s="57">
        <f>INDEX('11月'!$A$1:$E$301,ROW()-$B$35+2,1)</f>
        <v>0</v>
      </c>
      <c r="B4918" s="55" t="str">
        <f>INDEX('11月'!$A$1:$E$301,ROW()-$B$35+2,2)&amp;IF(INDEX('11月'!$A$1:$E$301,ROW()-$B$35+2,3)="","","／"&amp;INDEX('11月'!$A$1:$E$301,ROW()-$B$35+2,3))</f>
        <v/>
      </c>
      <c r="C4918" s="57">
        <f>INDEX('11月'!$A$1:$E$301,ROW()-$B$35+2,4)</f>
        <v>0</v>
      </c>
      <c r="D4918" s="64">
        <f>INDEX('11月'!$A$1:$E$301,ROW()-$B$35+2,5)</f>
        <v>0</v>
      </c>
      <c r="E4918" s="65">
        <f>DATE(設定・集計!$B$2,INT(A4918/100),A4918-INT(A4918/100)*100)</f>
        <v>43799</v>
      </c>
      <c r="F4918" t="str">
        <f t="shared" si="152"/>
        <v/>
      </c>
      <c r="G4918" t="str">
        <f t="shared" si="153"/>
        <v/>
      </c>
    </row>
    <row r="4919" spans="1:7">
      <c r="A4919" s="57">
        <f>INDEX('11月'!$A$1:$E$301,ROW()-$B$35+2,1)</f>
        <v>0</v>
      </c>
      <c r="B4919" s="55" t="str">
        <f>INDEX('11月'!$A$1:$E$301,ROW()-$B$35+2,2)&amp;IF(INDEX('11月'!$A$1:$E$301,ROW()-$B$35+2,3)="","","／"&amp;INDEX('11月'!$A$1:$E$301,ROW()-$B$35+2,3))</f>
        <v/>
      </c>
      <c r="C4919" s="57">
        <f>INDEX('11月'!$A$1:$E$301,ROW()-$B$35+2,4)</f>
        <v>0</v>
      </c>
      <c r="D4919" s="64">
        <f>INDEX('11月'!$A$1:$E$301,ROW()-$B$35+2,5)</f>
        <v>0</v>
      </c>
      <c r="E4919" s="65">
        <f>DATE(設定・集計!$B$2,INT(A4919/100),A4919-INT(A4919/100)*100)</f>
        <v>43799</v>
      </c>
      <c r="F4919" t="str">
        <f t="shared" si="152"/>
        <v/>
      </c>
      <c r="G4919" t="str">
        <f t="shared" si="153"/>
        <v/>
      </c>
    </row>
    <row r="4920" spans="1:7">
      <c r="A4920" s="57">
        <f>INDEX('11月'!$A$1:$E$301,ROW()-$B$35+2,1)</f>
        <v>0</v>
      </c>
      <c r="B4920" s="55" t="str">
        <f>INDEX('11月'!$A$1:$E$301,ROW()-$B$35+2,2)&amp;IF(INDEX('11月'!$A$1:$E$301,ROW()-$B$35+2,3)="","","／"&amp;INDEX('11月'!$A$1:$E$301,ROW()-$B$35+2,3))</f>
        <v/>
      </c>
      <c r="C4920" s="57">
        <f>INDEX('11月'!$A$1:$E$301,ROW()-$B$35+2,4)</f>
        <v>0</v>
      </c>
      <c r="D4920" s="64">
        <f>INDEX('11月'!$A$1:$E$301,ROW()-$B$35+2,5)</f>
        <v>0</v>
      </c>
      <c r="E4920" s="65">
        <f>DATE(設定・集計!$B$2,INT(A4920/100),A4920-INT(A4920/100)*100)</f>
        <v>43799</v>
      </c>
      <c r="F4920" t="str">
        <f t="shared" si="152"/>
        <v/>
      </c>
      <c r="G4920" t="str">
        <f t="shared" si="153"/>
        <v/>
      </c>
    </row>
    <row r="4921" spans="1:7">
      <c r="A4921" s="57">
        <f>INDEX('11月'!$A$1:$E$301,ROW()-$B$35+2,1)</f>
        <v>0</v>
      </c>
      <c r="B4921" s="55" t="str">
        <f>INDEX('11月'!$A$1:$E$301,ROW()-$B$35+2,2)&amp;IF(INDEX('11月'!$A$1:$E$301,ROW()-$B$35+2,3)="","","／"&amp;INDEX('11月'!$A$1:$E$301,ROW()-$B$35+2,3))</f>
        <v/>
      </c>
      <c r="C4921" s="57">
        <f>INDEX('11月'!$A$1:$E$301,ROW()-$B$35+2,4)</f>
        <v>0</v>
      </c>
      <c r="D4921" s="64">
        <f>INDEX('11月'!$A$1:$E$301,ROW()-$B$35+2,5)</f>
        <v>0</v>
      </c>
      <c r="E4921" s="65">
        <f>DATE(設定・集計!$B$2,INT(A4921/100),A4921-INT(A4921/100)*100)</f>
        <v>43799</v>
      </c>
      <c r="F4921" t="str">
        <f t="shared" si="152"/>
        <v/>
      </c>
      <c r="G4921" t="str">
        <f t="shared" si="153"/>
        <v/>
      </c>
    </row>
    <row r="4922" spans="1:7">
      <c r="A4922" s="57">
        <f>INDEX('11月'!$A$1:$E$301,ROW()-$B$35+2,1)</f>
        <v>0</v>
      </c>
      <c r="B4922" s="55" t="str">
        <f>INDEX('11月'!$A$1:$E$301,ROW()-$B$35+2,2)&amp;IF(INDEX('11月'!$A$1:$E$301,ROW()-$B$35+2,3)="","","／"&amp;INDEX('11月'!$A$1:$E$301,ROW()-$B$35+2,3))</f>
        <v/>
      </c>
      <c r="C4922" s="57">
        <f>INDEX('11月'!$A$1:$E$301,ROW()-$B$35+2,4)</f>
        <v>0</v>
      </c>
      <c r="D4922" s="64">
        <f>INDEX('11月'!$A$1:$E$301,ROW()-$B$35+2,5)</f>
        <v>0</v>
      </c>
      <c r="E4922" s="65">
        <f>DATE(設定・集計!$B$2,INT(A4922/100),A4922-INT(A4922/100)*100)</f>
        <v>43799</v>
      </c>
      <c r="F4922" t="str">
        <f t="shared" si="152"/>
        <v/>
      </c>
      <c r="G4922" t="str">
        <f t="shared" si="153"/>
        <v/>
      </c>
    </row>
    <row r="4923" spans="1:7">
      <c r="A4923" s="57">
        <f>INDEX('11月'!$A$1:$E$301,ROW()-$B$35+2,1)</f>
        <v>0</v>
      </c>
      <c r="B4923" s="55" t="str">
        <f>INDEX('11月'!$A$1:$E$301,ROW()-$B$35+2,2)&amp;IF(INDEX('11月'!$A$1:$E$301,ROW()-$B$35+2,3)="","","／"&amp;INDEX('11月'!$A$1:$E$301,ROW()-$B$35+2,3))</f>
        <v/>
      </c>
      <c r="C4923" s="57">
        <f>INDEX('11月'!$A$1:$E$301,ROW()-$B$35+2,4)</f>
        <v>0</v>
      </c>
      <c r="D4923" s="64">
        <f>INDEX('11月'!$A$1:$E$301,ROW()-$B$35+2,5)</f>
        <v>0</v>
      </c>
      <c r="E4923" s="65">
        <f>DATE(設定・集計!$B$2,INT(A4923/100),A4923-INT(A4923/100)*100)</f>
        <v>43799</v>
      </c>
      <c r="F4923" t="str">
        <f t="shared" ref="F4923:F4986" si="154">IF(A4923=0,"",A4923*10000+ROW())</f>
        <v/>
      </c>
      <c r="G4923" t="str">
        <f t="shared" si="153"/>
        <v/>
      </c>
    </row>
    <row r="4924" spans="1:7">
      <c r="A4924" s="57">
        <f>INDEX('11月'!$A$1:$E$301,ROW()-$B$35+2,1)</f>
        <v>0</v>
      </c>
      <c r="B4924" s="55" t="str">
        <f>INDEX('11月'!$A$1:$E$301,ROW()-$B$35+2,2)&amp;IF(INDEX('11月'!$A$1:$E$301,ROW()-$B$35+2,3)="","","／"&amp;INDEX('11月'!$A$1:$E$301,ROW()-$B$35+2,3))</f>
        <v/>
      </c>
      <c r="C4924" s="57">
        <f>INDEX('11月'!$A$1:$E$301,ROW()-$B$35+2,4)</f>
        <v>0</v>
      </c>
      <c r="D4924" s="64">
        <f>INDEX('11月'!$A$1:$E$301,ROW()-$B$35+2,5)</f>
        <v>0</v>
      </c>
      <c r="E4924" s="65">
        <f>DATE(設定・集計!$B$2,INT(A4924/100),A4924-INT(A4924/100)*100)</f>
        <v>43799</v>
      </c>
      <c r="F4924" t="str">
        <f t="shared" si="154"/>
        <v/>
      </c>
      <c r="G4924" t="str">
        <f t="shared" si="153"/>
        <v/>
      </c>
    </row>
    <row r="4925" spans="1:7">
      <c r="A4925" s="57">
        <f>INDEX('11月'!$A$1:$E$301,ROW()-$B$35+2,1)</f>
        <v>0</v>
      </c>
      <c r="B4925" s="55" t="str">
        <f>INDEX('11月'!$A$1:$E$301,ROW()-$B$35+2,2)&amp;IF(INDEX('11月'!$A$1:$E$301,ROW()-$B$35+2,3)="","","／"&amp;INDEX('11月'!$A$1:$E$301,ROW()-$B$35+2,3))</f>
        <v/>
      </c>
      <c r="C4925" s="57">
        <f>INDEX('11月'!$A$1:$E$301,ROW()-$B$35+2,4)</f>
        <v>0</v>
      </c>
      <c r="D4925" s="64">
        <f>INDEX('11月'!$A$1:$E$301,ROW()-$B$35+2,5)</f>
        <v>0</v>
      </c>
      <c r="E4925" s="65">
        <f>DATE(設定・集計!$B$2,INT(A4925/100),A4925-INT(A4925/100)*100)</f>
        <v>43799</v>
      </c>
      <c r="F4925" t="str">
        <f t="shared" si="154"/>
        <v/>
      </c>
      <c r="G4925" t="str">
        <f t="shared" si="153"/>
        <v/>
      </c>
    </row>
    <row r="4926" spans="1:7">
      <c r="A4926" s="57">
        <f>INDEX('11月'!$A$1:$E$301,ROW()-$B$35+2,1)</f>
        <v>0</v>
      </c>
      <c r="B4926" s="55" t="str">
        <f>INDEX('11月'!$A$1:$E$301,ROW()-$B$35+2,2)&amp;IF(INDEX('11月'!$A$1:$E$301,ROW()-$B$35+2,3)="","","／"&amp;INDEX('11月'!$A$1:$E$301,ROW()-$B$35+2,3))</f>
        <v/>
      </c>
      <c r="C4926" s="57">
        <f>INDEX('11月'!$A$1:$E$301,ROW()-$B$35+2,4)</f>
        <v>0</v>
      </c>
      <c r="D4926" s="64">
        <f>INDEX('11月'!$A$1:$E$301,ROW()-$B$35+2,5)</f>
        <v>0</v>
      </c>
      <c r="E4926" s="65">
        <f>DATE(設定・集計!$B$2,INT(A4926/100),A4926-INT(A4926/100)*100)</f>
        <v>43799</v>
      </c>
      <c r="F4926" t="str">
        <f t="shared" si="154"/>
        <v/>
      </c>
      <c r="G4926" t="str">
        <f t="shared" si="153"/>
        <v/>
      </c>
    </row>
    <row r="4927" spans="1:7">
      <c r="A4927" s="57">
        <f>INDEX('11月'!$A$1:$E$301,ROW()-$B$35+2,1)</f>
        <v>0</v>
      </c>
      <c r="B4927" s="55" t="str">
        <f>INDEX('11月'!$A$1:$E$301,ROW()-$B$35+2,2)&amp;IF(INDEX('11月'!$A$1:$E$301,ROW()-$B$35+2,3)="","","／"&amp;INDEX('11月'!$A$1:$E$301,ROW()-$B$35+2,3))</f>
        <v/>
      </c>
      <c r="C4927" s="57">
        <f>INDEX('11月'!$A$1:$E$301,ROW()-$B$35+2,4)</f>
        <v>0</v>
      </c>
      <c r="D4927" s="64">
        <f>INDEX('11月'!$A$1:$E$301,ROW()-$B$35+2,5)</f>
        <v>0</v>
      </c>
      <c r="E4927" s="65">
        <f>DATE(設定・集計!$B$2,INT(A4927/100),A4927-INT(A4927/100)*100)</f>
        <v>43799</v>
      </c>
      <c r="F4927" t="str">
        <f t="shared" si="154"/>
        <v/>
      </c>
      <c r="G4927" t="str">
        <f t="shared" si="153"/>
        <v/>
      </c>
    </row>
    <row r="4928" spans="1:7">
      <c r="A4928" s="57">
        <f>INDEX('11月'!$A$1:$E$301,ROW()-$B$35+2,1)</f>
        <v>0</v>
      </c>
      <c r="B4928" s="55" t="str">
        <f>INDEX('11月'!$A$1:$E$301,ROW()-$B$35+2,2)&amp;IF(INDEX('11月'!$A$1:$E$301,ROW()-$B$35+2,3)="","","／"&amp;INDEX('11月'!$A$1:$E$301,ROW()-$B$35+2,3))</f>
        <v/>
      </c>
      <c r="C4928" s="57">
        <f>INDEX('11月'!$A$1:$E$301,ROW()-$B$35+2,4)</f>
        <v>0</v>
      </c>
      <c r="D4928" s="64">
        <f>INDEX('11月'!$A$1:$E$301,ROW()-$B$35+2,5)</f>
        <v>0</v>
      </c>
      <c r="E4928" s="65">
        <f>DATE(設定・集計!$B$2,INT(A4928/100),A4928-INT(A4928/100)*100)</f>
        <v>43799</v>
      </c>
      <c r="F4928" t="str">
        <f t="shared" si="154"/>
        <v/>
      </c>
      <c r="G4928" t="str">
        <f t="shared" si="153"/>
        <v/>
      </c>
    </row>
    <row r="4929" spans="1:7">
      <c r="A4929" s="57">
        <f>INDEX('11月'!$A$1:$E$301,ROW()-$B$35+2,1)</f>
        <v>0</v>
      </c>
      <c r="B4929" s="55" t="str">
        <f>INDEX('11月'!$A$1:$E$301,ROW()-$B$35+2,2)&amp;IF(INDEX('11月'!$A$1:$E$301,ROW()-$B$35+2,3)="","","／"&amp;INDEX('11月'!$A$1:$E$301,ROW()-$B$35+2,3))</f>
        <v/>
      </c>
      <c r="C4929" s="57">
        <f>INDEX('11月'!$A$1:$E$301,ROW()-$B$35+2,4)</f>
        <v>0</v>
      </c>
      <c r="D4929" s="64">
        <f>INDEX('11月'!$A$1:$E$301,ROW()-$B$35+2,5)</f>
        <v>0</v>
      </c>
      <c r="E4929" s="65">
        <f>DATE(設定・集計!$B$2,INT(A4929/100),A4929-INT(A4929/100)*100)</f>
        <v>43799</v>
      </c>
      <c r="F4929" t="str">
        <f t="shared" si="154"/>
        <v/>
      </c>
      <c r="G4929" t="str">
        <f t="shared" si="153"/>
        <v/>
      </c>
    </row>
    <row r="4930" spans="1:7">
      <c r="A4930" s="57">
        <f>INDEX('11月'!$A$1:$E$301,ROW()-$B$35+2,1)</f>
        <v>0</v>
      </c>
      <c r="B4930" s="55" t="str">
        <f>INDEX('11月'!$A$1:$E$301,ROW()-$B$35+2,2)&amp;IF(INDEX('11月'!$A$1:$E$301,ROW()-$B$35+2,3)="","","／"&amp;INDEX('11月'!$A$1:$E$301,ROW()-$B$35+2,3))</f>
        <v/>
      </c>
      <c r="C4930" s="57">
        <f>INDEX('11月'!$A$1:$E$301,ROW()-$B$35+2,4)</f>
        <v>0</v>
      </c>
      <c r="D4930" s="64">
        <f>INDEX('11月'!$A$1:$E$301,ROW()-$B$35+2,5)</f>
        <v>0</v>
      </c>
      <c r="E4930" s="65">
        <f>DATE(設定・集計!$B$2,INT(A4930/100),A4930-INT(A4930/100)*100)</f>
        <v>43799</v>
      </c>
      <c r="F4930" t="str">
        <f t="shared" si="154"/>
        <v/>
      </c>
      <c r="G4930" t="str">
        <f t="shared" si="153"/>
        <v/>
      </c>
    </row>
    <row r="4931" spans="1:7">
      <c r="A4931" s="57">
        <f>INDEX('11月'!$A$1:$E$301,ROW()-$B$35+2,1)</f>
        <v>0</v>
      </c>
      <c r="B4931" s="55" t="str">
        <f>INDEX('11月'!$A$1:$E$301,ROW()-$B$35+2,2)&amp;IF(INDEX('11月'!$A$1:$E$301,ROW()-$B$35+2,3)="","","／"&amp;INDEX('11月'!$A$1:$E$301,ROW()-$B$35+2,3))</f>
        <v/>
      </c>
      <c r="C4931" s="57">
        <f>INDEX('11月'!$A$1:$E$301,ROW()-$B$35+2,4)</f>
        <v>0</v>
      </c>
      <c r="D4931" s="64">
        <f>INDEX('11月'!$A$1:$E$301,ROW()-$B$35+2,5)</f>
        <v>0</v>
      </c>
      <c r="E4931" s="65">
        <f>DATE(設定・集計!$B$2,INT(A4931/100),A4931-INT(A4931/100)*100)</f>
        <v>43799</v>
      </c>
      <c r="F4931" t="str">
        <f t="shared" si="154"/>
        <v/>
      </c>
      <c r="G4931" t="str">
        <f t="shared" si="153"/>
        <v/>
      </c>
    </row>
    <row r="4932" spans="1:7">
      <c r="A4932" s="57">
        <f>INDEX('11月'!$A$1:$E$301,ROW()-$B$35+2,1)</f>
        <v>0</v>
      </c>
      <c r="B4932" s="55" t="str">
        <f>INDEX('11月'!$A$1:$E$301,ROW()-$B$35+2,2)&amp;IF(INDEX('11月'!$A$1:$E$301,ROW()-$B$35+2,3)="","","／"&amp;INDEX('11月'!$A$1:$E$301,ROW()-$B$35+2,3))</f>
        <v/>
      </c>
      <c r="C4932" s="57">
        <f>INDEX('11月'!$A$1:$E$301,ROW()-$B$35+2,4)</f>
        <v>0</v>
      </c>
      <c r="D4932" s="64">
        <f>INDEX('11月'!$A$1:$E$301,ROW()-$B$35+2,5)</f>
        <v>0</v>
      </c>
      <c r="E4932" s="65">
        <f>DATE(設定・集計!$B$2,INT(A4932/100),A4932-INT(A4932/100)*100)</f>
        <v>43799</v>
      </c>
      <c r="F4932" t="str">
        <f t="shared" si="154"/>
        <v/>
      </c>
      <c r="G4932" t="str">
        <f t="shared" si="153"/>
        <v/>
      </c>
    </row>
    <row r="4933" spans="1:7">
      <c r="A4933" s="57">
        <f>INDEX('11月'!$A$1:$E$301,ROW()-$B$35+2,1)</f>
        <v>0</v>
      </c>
      <c r="B4933" s="55" t="str">
        <f>INDEX('11月'!$A$1:$E$301,ROW()-$B$35+2,2)&amp;IF(INDEX('11月'!$A$1:$E$301,ROW()-$B$35+2,3)="","","／"&amp;INDEX('11月'!$A$1:$E$301,ROW()-$B$35+2,3))</f>
        <v/>
      </c>
      <c r="C4933" s="57">
        <f>INDEX('11月'!$A$1:$E$301,ROW()-$B$35+2,4)</f>
        <v>0</v>
      </c>
      <c r="D4933" s="64">
        <f>INDEX('11月'!$A$1:$E$301,ROW()-$B$35+2,5)</f>
        <v>0</v>
      </c>
      <c r="E4933" s="65">
        <f>DATE(設定・集計!$B$2,INT(A4933/100),A4933-INT(A4933/100)*100)</f>
        <v>43799</v>
      </c>
      <c r="F4933" t="str">
        <f t="shared" si="154"/>
        <v/>
      </c>
      <c r="G4933" t="str">
        <f t="shared" si="153"/>
        <v/>
      </c>
    </row>
    <row r="4934" spans="1:7">
      <c r="A4934" s="57">
        <f>INDEX('11月'!$A$1:$E$301,ROW()-$B$35+2,1)</f>
        <v>0</v>
      </c>
      <c r="B4934" s="55" t="str">
        <f>INDEX('11月'!$A$1:$E$301,ROW()-$B$35+2,2)&amp;IF(INDEX('11月'!$A$1:$E$301,ROW()-$B$35+2,3)="","","／"&amp;INDEX('11月'!$A$1:$E$301,ROW()-$B$35+2,3))</f>
        <v/>
      </c>
      <c r="C4934" s="57">
        <f>INDEX('11月'!$A$1:$E$301,ROW()-$B$35+2,4)</f>
        <v>0</v>
      </c>
      <c r="D4934" s="64">
        <f>INDEX('11月'!$A$1:$E$301,ROW()-$B$35+2,5)</f>
        <v>0</v>
      </c>
      <c r="E4934" s="65">
        <f>DATE(設定・集計!$B$2,INT(A4934/100),A4934-INT(A4934/100)*100)</f>
        <v>43799</v>
      </c>
      <c r="F4934" t="str">
        <f t="shared" si="154"/>
        <v/>
      </c>
      <c r="G4934" t="str">
        <f t="shared" si="153"/>
        <v/>
      </c>
    </row>
    <row r="4935" spans="1:7">
      <c r="A4935" s="57">
        <f>INDEX('11月'!$A$1:$E$301,ROW()-$B$35+2,1)</f>
        <v>0</v>
      </c>
      <c r="B4935" s="55" t="str">
        <f>INDEX('11月'!$A$1:$E$301,ROW()-$B$35+2,2)&amp;IF(INDEX('11月'!$A$1:$E$301,ROW()-$B$35+2,3)="","","／"&amp;INDEX('11月'!$A$1:$E$301,ROW()-$B$35+2,3))</f>
        <v/>
      </c>
      <c r="C4935" s="57">
        <f>INDEX('11月'!$A$1:$E$301,ROW()-$B$35+2,4)</f>
        <v>0</v>
      </c>
      <c r="D4935" s="64">
        <f>INDEX('11月'!$A$1:$E$301,ROW()-$B$35+2,5)</f>
        <v>0</v>
      </c>
      <c r="E4935" s="65">
        <f>DATE(設定・集計!$B$2,INT(A4935/100),A4935-INT(A4935/100)*100)</f>
        <v>43799</v>
      </c>
      <c r="F4935" t="str">
        <f t="shared" si="154"/>
        <v/>
      </c>
      <c r="G4935" t="str">
        <f t="shared" si="153"/>
        <v/>
      </c>
    </row>
    <row r="4936" spans="1:7">
      <c r="A4936" s="57">
        <f>INDEX('11月'!$A$1:$E$301,ROW()-$B$35+2,1)</f>
        <v>0</v>
      </c>
      <c r="B4936" s="55" t="str">
        <f>INDEX('11月'!$A$1:$E$301,ROW()-$B$35+2,2)&amp;IF(INDEX('11月'!$A$1:$E$301,ROW()-$B$35+2,3)="","","／"&amp;INDEX('11月'!$A$1:$E$301,ROW()-$B$35+2,3))</f>
        <v/>
      </c>
      <c r="C4936" s="57">
        <f>INDEX('11月'!$A$1:$E$301,ROW()-$B$35+2,4)</f>
        <v>0</v>
      </c>
      <c r="D4936" s="64">
        <f>INDEX('11月'!$A$1:$E$301,ROW()-$B$35+2,5)</f>
        <v>0</v>
      </c>
      <c r="E4936" s="65">
        <f>DATE(設定・集計!$B$2,INT(A4936/100),A4936-INT(A4936/100)*100)</f>
        <v>43799</v>
      </c>
      <c r="F4936" t="str">
        <f t="shared" si="154"/>
        <v/>
      </c>
      <c r="G4936" t="str">
        <f t="shared" si="153"/>
        <v/>
      </c>
    </row>
    <row r="4937" spans="1:7">
      <c r="A4937" s="57">
        <f>INDEX('11月'!$A$1:$E$301,ROW()-$B$35+2,1)</f>
        <v>0</v>
      </c>
      <c r="B4937" s="55" t="str">
        <f>INDEX('11月'!$A$1:$E$301,ROW()-$B$35+2,2)&amp;IF(INDEX('11月'!$A$1:$E$301,ROW()-$B$35+2,3)="","","／"&amp;INDEX('11月'!$A$1:$E$301,ROW()-$B$35+2,3))</f>
        <v/>
      </c>
      <c r="C4937" s="57">
        <f>INDEX('11月'!$A$1:$E$301,ROW()-$B$35+2,4)</f>
        <v>0</v>
      </c>
      <c r="D4937" s="64">
        <f>INDEX('11月'!$A$1:$E$301,ROW()-$B$35+2,5)</f>
        <v>0</v>
      </c>
      <c r="E4937" s="65">
        <f>DATE(設定・集計!$B$2,INT(A4937/100),A4937-INT(A4937/100)*100)</f>
        <v>43799</v>
      </c>
      <c r="F4937" t="str">
        <f t="shared" si="154"/>
        <v/>
      </c>
      <c r="G4937" t="str">
        <f t="shared" si="153"/>
        <v/>
      </c>
    </row>
    <row r="4938" spans="1:7">
      <c r="A4938" s="57">
        <f>INDEX('11月'!$A$1:$E$301,ROW()-$B$35+2,1)</f>
        <v>0</v>
      </c>
      <c r="B4938" s="55" t="str">
        <f>INDEX('11月'!$A$1:$E$301,ROW()-$B$35+2,2)&amp;IF(INDEX('11月'!$A$1:$E$301,ROW()-$B$35+2,3)="","","／"&amp;INDEX('11月'!$A$1:$E$301,ROW()-$B$35+2,3))</f>
        <v/>
      </c>
      <c r="C4938" s="57">
        <f>INDEX('11月'!$A$1:$E$301,ROW()-$B$35+2,4)</f>
        <v>0</v>
      </c>
      <c r="D4938" s="64">
        <f>INDEX('11月'!$A$1:$E$301,ROW()-$B$35+2,5)</f>
        <v>0</v>
      </c>
      <c r="E4938" s="65">
        <f>DATE(設定・集計!$B$2,INT(A4938/100),A4938-INT(A4938/100)*100)</f>
        <v>43799</v>
      </c>
      <c r="F4938" t="str">
        <f t="shared" si="154"/>
        <v/>
      </c>
      <c r="G4938" t="str">
        <f t="shared" si="153"/>
        <v/>
      </c>
    </row>
    <row r="4939" spans="1:7">
      <c r="A4939" s="57">
        <f>INDEX('11月'!$A$1:$E$301,ROW()-$B$35+2,1)</f>
        <v>0</v>
      </c>
      <c r="B4939" s="55" t="str">
        <f>INDEX('11月'!$A$1:$E$301,ROW()-$B$35+2,2)&amp;IF(INDEX('11月'!$A$1:$E$301,ROW()-$B$35+2,3)="","","／"&amp;INDEX('11月'!$A$1:$E$301,ROW()-$B$35+2,3))</f>
        <v/>
      </c>
      <c r="C4939" s="57">
        <f>INDEX('11月'!$A$1:$E$301,ROW()-$B$35+2,4)</f>
        <v>0</v>
      </c>
      <c r="D4939" s="64">
        <f>INDEX('11月'!$A$1:$E$301,ROW()-$B$35+2,5)</f>
        <v>0</v>
      </c>
      <c r="E4939" s="65">
        <f>DATE(設定・集計!$B$2,INT(A4939/100),A4939-INT(A4939/100)*100)</f>
        <v>43799</v>
      </c>
      <c r="F4939" t="str">
        <f t="shared" si="154"/>
        <v/>
      </c>
      <c r="G4939" t="str">
        <f t="shared" si="153"/>
        <v/>
      </c>
    </row>
    <row r="4940" spans="1:7">
      <c r="A4940" s="57">
        <f>INDEX('11月'!$A$1:$E$301,ROW()-$B$35+2,1)</f>
        <v>0</v>
      </c>
      <c r="B4940" s="55" t="str">
        <f>INDEX('11月'!$A$1:$E$301,ROW()-$B$35+2,2)&amp;IF(INDEX('11月'!$A$1:$E$301,ROW()-$B$35+2,3)="","","／"&amp;INDEX('11月'!$A$1:$E$301,ROW()-$B$35+2,3))</f>
        <v/>
      </c>
      <c r="C4940" s="57">
        <f>INDEX('11月'!$A$1:$E$301,ROW()-$B$35+2,4)</f>
        <v>0</v>
      </c>
      <c r="D4940" s="64">
        <f>INDEX('11月'!$A$1:$E$301,ROW()-$B$35+2,5)</f>
        <v>0</v>
      </c>
      <c r="E4940" s="65">
        <f>DATE(設定・集計!$B$2,INT(A4940/100),A4940-INT(A4940/100)*100)</f>
        <v>43799</v>
      </c>
      <c r="F4940" t="str">
        <f t="shared" si="154"/>
        <v/>
      </c>
      <c r="G4940" t="str">
        <f t="shared" si="153"/>
        <v/>
      </c>
    </row>
    <row r="4941" spans="1:7">
      <c r="A4941" s="57">
        <f>INDEX('11月'!$A$1:$E$301,ROW()-$B$35+2,1)</f>
        <v>0</v>
      </c>
      <c r="B4941" s="55" t="str">
        <f>INDEX('11月'!$A$1:$E$301,ROW()-$B$35+2,2)&amp;IF(INDEX('11月'!$A$1:$E$301,ROW()-$B$35+2,3)="","","／"&amp;INDEX('11月'!$A$1:$E$301,ROW()-$B$35+2,3))</f>
        <v/>
      </c>
      <c r="C4941" s="57">
        <f>INDEX('11月'!$A$1:$E$301,ROW()-$B$35+2,4)</f>
        <v>0</v>
      </c>
      <c r="D4941" s="64">
        <f>INDEX('11月'!$A$1:$E$301,ROW()-$B$35+2,5)</f>
        <v>0</v>
      </c>
      <c r="E4941" s="65">
        <f>DATE(設定・集計!$B$2,INT(A4941/100),A4941-INT(A4941/100)*100)</f>
        <v>43799</v>
      </c>
      <c r="F4941" t="str">
        <f t="shared" si="154"/>
        <v/>
      </c>
      <c r="G4941" t="str">
        <f t="shared" si="153"/>
        <v/>
      </c>
    </row>
    <row r="4942" spans="1:7">
      <c r="A4942" s="57">
        <f>INDEX('11月'!$A$1:$E$301,ROW()-$B$35+2,1)</f>
        <v>0</v>
      </c>
      <c r="B4942" s="55" t="str">
        <f>INDEX('11月'!$A$1:$E$301,ROW()-$B$35+2,2)&amp;IF(INDEX('11月'!$A$1:$E$301,ROW()-$B$35+2,3)="","","／"&amp;INDEX('11月'!$A$1:$E$301,ROW()-$B$35+2,3))</f>
        <v/>
      </c>
      <c r="C4942" s="57">
        <f>INDEX('11月'!$A$1:$E$301,ROW()-$B$35+2,4)</f>
        <v>0</v>
      </c>
      <c r="D4942" s="64">
        <f>INDEX('11月'!$A$1:$E$301,ROW()-$B$35+2,5)</f>
        <v>0</v>
      </c>
      <c r="E4942" s="65">
        <f>DATE(設定・集計!$B$2,INT(A4942/100),A4942-INT(A4942/100)*100)</f>
        <v>43799</v>
      </c>
      <c r="F4942" t="str">
        <f t="shared" si="154"/>
        <v/>
      </c>
      <c r="G4942" t="str">
        <f t="shared" si="153"/>
        <v/>
      </c>
    </row>
    <row r="4943" spans="1:7">
      <c r="A4943" s="57">
        <f>INDEX('11月'!$A$1:$E$301,ROW()-$B$35+2,1)</f>
        <v>0</v>
      </c>
      <c r="B4943" s="55" t="str">
        <f>INDEX('11月'!$A$1:$E$301,ROW()-$B$35+2,2)&amp;IF(INDEX('11月'!$A$1:$E$301,ROW()-$B$35+2,3)="","","／"&amp;INDEX('11月'!$A$1:$E$301,ROW()-$B$35+2,3))</f>
        <v/>
      </c>
      <c r="C4943" s="57">
        <f>INDEX('11月'!$A$1:$E$301,ROW()-$B$35+2,4)</f>
        <v>0</v>
      </c>
      <c r="D4943" s="64">
        <f>INDEX('11月'!$A$1:$E$301,ROW()-$B$35+2,5)</f>
        <v>0</v>
      </c>
      <c r="E4943" s="65">
        <f>DATE(設定・集計!$B$2,INT(A4943/100),A4943-INT(A4943/100)*100)</f>
        <v>43799</v>
      </c>
      <c r="F4943" t="str">
        <f t="shared" si="154"/>
        <v/>
      </c>
      <c r="G4943" t="str">
        <f t="shared" si="153"/>
        <v/>
      </c>
    </row>
    <row r="4944" spans="1:7">
      <c r="A4944" s="57">
        <f>INDEX('11月'!$A$1:$E$301,ROW()-$B$35+2,1)</f>
        <v>0</v>
      </c>
      <c r="B4944" s="55" t="str">
        <f>INDEX('11月'!$A$1:$E$301,ROW()-$B$35+2,2)&amp;IF(INDEX('11月'!$A$1:$E$301,ROW()-$B$35+2,3)="","","／"&amp;INDEX('11月'!$A$1:$E$301,ROW()-$B$35+2,3))</f>
        <v/>
      </c>
      <c r="C4944" s="57">
        <f>INDEX('11月'!$A$1:$E$301,ROW()-$B$35+2,4)</f>
        <v>0</v>
      </c>
      <c r="D4944" s="64">
        <f>INDEX('11月'!$A$1:$E$301,ROW()-$B$35+2,5)</f>
        <v>0</v>
      </c>
      <c r="E4944" s="65">
        <f>DATE(設定・集計!$B$2,INT(A4944/100),A4944-INT(A4944/100)*100)</f>
        <v>43799</v>
      </c>
      <c r="F4944" t="str">
        <f t="shared" si="154"/>
        <v/>
      </c>
      <c r="G4944" t="str">
        <f t="shared" si="153"/>
        <v/>
      </c>
    </row>
    <row r="4945" spans="1:7">
      <c r="A4945" s="57">
        <f>INDEX('11月'!$A$1:$E$301,ROW()-$B$35+2,1)</f>
        <v>0</v>
      </c>
      <c r="B4945" s="55" t="str">
        <f>INDEX('11月'!$A$1:$E$301,ROW()-$B$35+2,2)&amp;IF(INDEX('11月'!$A$1:$E$301,ROW()-$B$35+2,3)="","","／"&amp;INDEX('11月'!$A$1:$E$301,ROW()-$B$35+2,3))</f>
        <v/>
      </c>
      <c r="C4945" s="57">
        <f>INDEX('11月'!$A$1:$E$301,ROW()-$B$35+2,4)</f>
        <v>0</v>
      </c>
      <c r="D4945" s="64">
        <f>INDEX('11月'!$A$1:$E$301,ROW()-$B$35+2,5)</f>
        <v>0</v>
      </c>
      <c r="E4945" s="65">
        <f>DATE(設定・集計!$B$2,INT(A4945/100),A4945-INT(A4945/100)*100)</f>
        <v>43799</v>
      </c>
      <c r="F4945" t="str">
        <f t="shared" si="154"/>
        <v/>
      </c>
      <c r="G4945" t="str">
        <f t="shared" si="153"/>
        <v/>
      </c>
    </row>
    <row r="4946" spans="1:7">
      <c r="A4946" s="57">
        <f>INDEX('11月'!$A$1:$E$301,ROW()-$B$35+2,1)</f>
        <v>0</v>
      </c>
      <c r="B4946" s="55" t="str">
        <f>INDEX('11月'!$A$1:$E$301,ROW()-$B$35+2,2)&amp;IF(INDEX('11月'!$A$1:$E$301,ROW()-$B$35+2,3)="","","／"&amp;INDEX('11月'!$A$1:$E$301,ROW()-$B$35+2,3))</f>
        <v/>
      </c>
      <c r="C4946" s="57">
        <f>INDEX('11月'!$A$1:$E$301,ROW()-$B$35+2,4)</f>
        <v>0</v>
      </c>
      <c r="D4946" s="64">
        <f>INDEX('11月'!$A$1:$E$301,ROW()-$B$35+2,5)</f>
        <v>0</v>
      </c>
      <c r="E4946" s="65">
        <f>DATE(設定・集計!$B$2,INT(A4946/100),A4946-INT(A4946/100)*100)</f>
        <v>43799</v>
      </c>
      <c r="F4946" t="str">
        <f t="shared" si="154"/>
        <v/>
      </c>
      <c r="G4946" t="str">
        <f t="shared" si="153"/>
        <v/>
      </c>
    </row>
    <row r="4947" spans="1:7">
      <c r="A4947" s="57">
        <f>INDEX('11月'!$A$1:$E$301,ROW()-$B$35+2,1)</f>
        <v>0</v>
      </c>
      <c r="B4947" s="55" t="str">
        <f>INDEX('11月'!$A$1:$E$301,ROW()-$B$35+2,2)&amp;IF(INDEX('11月'!$A$1:$E$301,ROW()-$B$35+2,3)="","","／"&amp;INDEX('11月'!$A$1:$E$301,ROW()-$B$35+2,3))</f>
        <v/>
      </c>
      <c r="C4947" s="57">
        <f>INDEX('11月'!$A$1:$E$301,ROW()-$B$35+2,4)</f>
        <v>0</v>
      </c>
      <c r="D4947" s="64">
        <f>INDEX('11月'!$A$1:$E$301,ROW()-$B$35+2,5)</f>
        <v>0</v>
      </c>
      <c r="E4947" s="65">
        <f>DATE(設定・集計!$B$2,INT(A4947/100),A4947-INT(A4947/100)*100)</f>
        <v>43799</v>
      </c>
      <c r="F4947" t="str">
        <f t="shared" si="154"/>
        <v/>
      </c>
      <c r="G4947" t="str">
        <f t="shared" si="153"/>
        <v/>
      </c>
    </row>
    <row r="4948" spans="1:7">
      <c r="A4948" s="57">
        <f>INDEX('11月'!$A$1:$E$301,ROW()-$B$35+2,1)</f>
        <v>0</v>
      </c>
      <c r="B4948" s="55" t="str">
        <f>INDEX('11月'!$A$1:$E$301,ROW()-$B$35+2,2)&amp;IF(INDEX('11月'!$A$1:$E$301,ROW()-$B$35+2,3)="","","／"&amp;INDEX('11月'!$A$1:$E$301,ROW()-$B$35+2,3))</f>
        <v/>
      </c>
      <c r="C4948" s="57">
        <f>INDEX('11月'!$A$1:$E$301,ROW()-$B$35+2,4)</f>
        <v>0</v>
      </c>
      <c r="D4948" s="64">
        <f>INDEX('11月'!$A$1:$E$301,ROW()-$B$35+2,5)</f>
        <v>0</v>
      </c>
      <c r="E4948" s="65">
        <f>DATE(設定・集計!$B$2,INT(A4948/100),A4948-INT(A4948/100)*100)</f>
        <v>43799</v>
      </c>
      <c r="F4948" t="str">
        <f t="shared" si="154"/>
        <v/>
      </c>
      <c r="G4948" t="str">
        <f t="shared" si="153"/>
        <v/>
      </c>
    </row>
    <row r="4949" spans="1:7">
      <c r="A4949" s="57">
        <f>INDEX('11月'!$A$1:$E$301,ROW()-$B$35+2,1)</f>
        <v>0</v>
      </c>
      <c r="B4949" s="55" t="str">
        <f>INDEX('11月'!$A$1:$E$301,ROW()-$B$35+2,2)&amp;IF(INDEX('11月'!$A$1:$E$301,ROW()-$B$35+2,3)="","","／"&amp;INDEX('11月'!$A$1:$E$301,ROW()-$B$35+2,3))</f>
        <v/>
      </c>
      <c r="C4949" s="57">
        <f>INDEX('11月'!$A$1:$E$301,ROW()-$B$35+2,4)</f>
        <v>0</v>
      </c>
      <c r="D4949" s="64">
        <f>INDEX('11月'!$A$1:$E$301,ROW()-$B$35+2,5)</f>
        <v>0</v>
      </c>
      <c r="E4949" s="65">
        <f>DATE(設定・集計!$B$2,INT(A4949/100),A4949-INT(A4949/100)*100)</f>
        <v>43799</v>
      </c>
      <c r="F4949" t="str">
        <f t="shared" si="154"/>
        <v/>
      </c>
      <c r="G4949" t="str">
        <f t="shared" si="153"/>
        <v/>
      </c>
    </row>
    <row r="4950" spans="1:7">
      <c r="A4950" s="57">
        <f>INDEX('11月'!$A$1:$E$301,ROW()-$B$35+2,1)</f>
        <v>0</v>
      </c>
      <c r="B4950" s="55" t="str">
        <f>INDEX('11月'!$A$1:$E$301,ROW()-$B$35+2,2)&amp;IF(INDEX('11月'!$A$1:$E$301,ROW()-$B$35+2,3)="","","／"&amp;INDEX('11月'!$A$1:$E$301,ROW()-$B$35+2,3))</f>
        <v/>
      </c>
      <c r="C4950" s="57">
        <f>INDEX('11月'!$A$1:$E$301,ROW()-$B$35+2,4)</f>
        <v>0</v>
      </c>
      <c r="D4950" s="64">
        <f>INDEX('11月'!$A$1:$E$301,ROW()-$B$35+2,5)</f>
        <v>0</v>
      </c>
      <c r="E4950" s="65">
        <f>DATE(設定・集計!$B$2,INT(A4950/100),A4950-INT(A4950/100)*100)</f>
        <v>43799</v>
      </c>
      <c r="F4950" t="str">
        <f t="shared" si="154"/>
        <v/>
      </c>
      <c r="G4950" t="str">
        <f t="shared" si="153"/>
        <v/>
      </c>
    </row>
    <row r="4951" spans="1:7">
      <c r="A4951" s="57">
        <f>INDEX('11月'!$A$1:$E$301,ROW()-$B$35+2,1)</f>
        <v>0</v>
      </c>
      <c r="B4951" s="55" t="str">
        <f>INDEX('11月'!$A$1:$E$301,ROW()-$B$35+2,2)&amp;IF(INDEX('11月'!$A$1:$E$301,ROW()-$B$35+2,3)="","","／"&amp;INDEX('11月'!$A$1:$E$301,ROW()-$B$35+2,3))</f>
        <v/>
      </c>
      <c r="C4951" s="57">
        <f>INDEX('11月'!$A$1:$E$301,ROW()-$B$35+2,4)</f>
        <v>0</v>
      </c>
      <c r="D4951" s="64">
        <f>INDEX('11月'!$A$1:$E$301,ROW()-$B$35+2,5)</f>
        <v>0</v>
      </c>
      <c r="E4951" s="65">
        <f>DATE(設定・集計!$B$2,INT(A4951/100),A4951-INT(A4951/100)*100)</f>
        <v>43799</v>
      </c>
      <c r="F4951" t="str">
        <f t="shared" si="154"/>
        <v/>
      </c>
      <c r="G4951" t="str">
        <f t="shared" si="153"/>
        <v/>
      </c>
    </row>
    <row r="4952" spans="1:7">
      <c r="A4952" s="57">
        <f>INDEX('11月'!$A$1:$E$301,ROW()-$B$35+2,1)</f>
        <v>0</v>
      </c>
      <c r="B4952" s="55" t="str">
        <f>INDEX('11月'!$A$1:$E$301,ROW()-$B$35+2,2)&amp;IF(INDEX('11月'!$A$1:$E$301,ROW()-$B$35+2,3)="","","／"&amp;INDEX('11月'!$A$1:$E$301,ROW()-$B$35+2,3))</f>
        <v/>
      </c>
      <c r="C4952" s="57">
        <f>INDEX('11月'!$A$1:$E$301,ROW()-$B$35+2,4)</f>
        <v>0</v>
      </c>
      <c r="D4952" s="64">
        <f>INDEX('11月'!$A$1:$E$301,ROW()-$B$35+2,5)</f>
        <v>0</v>
      </c>
      <c r="E4952" s="65">
        <f>DATE(設定・集計!$B$2,INT(A4952/100),A4952-INT(A4952/100)*100)</f>
        <v>43799</v>
      </c>
      <c r="F4952" t="str">
        <f t="shared" si="154"/>
        <v/>
      </c>
      <c r="G4952" t="str">
        <f t="shared" si="153"/>
        <v/>
      </c>
    </row>
    <row r="4953" spans="1:7">
      <c r="A4953" s="57">
        <f>INDEX('11月'!$A$1:$E$301,ROW()-$B$35+2,1)</f>
        <v>0</v>
      </c>
      <c r="B4953" s="55" t="str">
        <f>INDEX('11月'!$A$1:$E$301,ROW()-$B$35+2,2)&amp;IF(INDEX('11月'!$A$1:$E$301,ROW()-$B$35+2,3)="","","／"&amp;INDEX('11月'!$A$1:$E$301,ROW()-$B$35+2,3))</f>
        <v/>
      </c>
      <c r="C4953" s="57">
        <f>INDEX('11月'!$A$1:$E$301,ROW()-$B$35+2,4)</f>
        <v>0</v>
      </c>
      <c r="D4953" s="64">
        <f>INDEX('11月'!$A$1:$E$301,ROW()-$B$35+2,5)</f>
        <v>0</v>
      </c>
      <c r="E4953" s="65">
        <f>DATE(設定・集計!$B$2,INT(A4953/100),A4953-INT(A4953/100)*100)</f>
        <v>43799</v>
      </c>
      <c r="F4953" t="str">
        <f t="shared" si="154"/>
        <v/>
      </c>
      <c r="G4953" t="str">
        <f t="shared" si="153"/>
        <v/>
      </c>
    </row>
    <row r="4954" spans="1:7">
      <c r="A4954" s="57">
        <f>INDEX('11月'!$A$1:$E$301,ROW()-$B$35+2,1)</f>
        <v>0</v>
      </c>
      <c r="B4954" s="55" t="str">
        <f>INDEX('11月'!$A$1:$E$301,ROW()-$B$35+2,2)&amp;IF(INDEX('11月'!$A$1:$E$301,ROW()-$B$35+2,3)="","","／"&amp;INDEX('11月'!$A$1:$E$301,ROW()-$B$35+2,3))</f>
        <v/>
      </c>
      <c r="C4954" s="57">
        <f>INDEX('11月'!$A$1:$E$301,ROW()-$B$35+2,4)</f>
        <v>0</v>
      </c>
      <c r="D4954" s="64">
        <f>INDEX('11月'!$A$1:$E$301,ROW()-$B$35+2,5)</f>
        <v>0</v>
      </c>
      <c r="E4954" s="65">
        <f>DATE(設定・集計!$B$2,INT(A4954/100),A4954-INT(A4954/100)*100)</f>
        <v>43799</v>
      </c>
      <c r="F4954" t="str">
        <f t="shared" si="154"/>
        <v/>
      </c>
      <c r="G4954" t="str">
        <f t="shared" si="153"/>
        <v/>
      </c>
    </row>
    <row r="4955" spans="1:7">
      <c r="A4955" s="57">
        <f>INDEX('11月'!$A$1:$E$301,ROW()-$B$35+2,1)</f>
        <v>0</v>
      </c>
      <c r="B4955" s="55" t="str">
        <f>INDEX('11月'!$A$1:$E$301,ROW()-$B$35+2,2)&amp;IF(INDEX('11月'!$A$1:$E$301,ROW()-$B$35+2,3)="","","／"&amp;INDEX('11月'!$A$1:$E$301,ROW()-$B$35+2,3))</f>
        <v/>
      </c>
      <c r="C4955" s="57">
        <f>INDEX('11月'!$A$1:$E$301,ROW()-$B$35+2,4)</f>
        <v>0</v>
      </c>
      <c r="D4955" s="64">
        <f>INDEX('11月'!$A$1:$E$301,ROW()-$B$35+2,5)</f>
        <v>0</v>
      </c>
      <c r="E4955" s="65">
        <f>DATE(設定・集計!$B$2,INT(A4955/100),A4955-INT(A4955/100)*100)</f>
        <v>43799</v>
      </c>
      <c r="F4955" t="str">
        <f t="shared" si="154"/>
        <v/>
      </c>
      <c r="G4955" t="str">
        <f t="shared" si="153"/>
        <v/>
      </c>
    </row>
    <row r="4956" spans="1:7">
      <c r="A4956" s="57">
        <f>INDEX('11月'!$A$1:$E$301,ROW()-$B$35+2,1)</f>
        <v>0</v>
      </c>
      <c r="B4956" s="55" t="str">
        <f>INDEX('11月'!$A$1:$E$301,ROW()-$B$35+2,2)&amp;IF(INDEX('11月'!$A$1:$E$301,ROW()-$B$35+2,3)="","","／"&amp;INDEX('11月'!$A$1:$E$301,ROW()-$B$35+2,3))</f>
        <v/>
      </c>
      <c r="C4956" s="57">
        <f>INDEX('11月'!$A$1:$E$301,ROW()-$B$35+2,4)</f>
        <v>0</v>
      </c>
      <c r="D4956" s="64">
        <f>INDEX('11月'!$A$1:$E$301,ROW()-$B$35+2,5)</f>
        <v>0</v>
      </c>
      <c r="E4956" s="65">
        <f>DATE(設定・集計!$B$2,INT(A4956/100),A4956-INT(A4956/100)*100)</f>
        <v>43799</v>
      </c>
      <c r="F4956" t="str">
        <f t="shared" si="154"/>
        <v/>
      </c>
      <c r="G4956" t="str">
        <f t="shared" si="153"/>
        <v/>
      </c>
    </row>
    <row r="4957" spans="1:7">
      <c r="A4957" s="57">
        <f>INDEX('11月'!$A$1:$E$301,ROW()-$B$35+2,1)</f>
        <v>0</v>
      </c>
      <c r="B4957" s="55" t="str">
        <f>INDEX('11月'!$A$1:$E$301,ROW()-$B$35+2,2)&amp;IF(INDEX('11月'!$A$1:$E$301,ROW()-$B$35+2,3)="","","／"&amp;INDEX('11月'!$A$1:$E$301,ROW()-$B$35+2,3))</f>
        <v/>
      </c>
      <c r="C4957" s="57">
        <f>INDEX('11月'!$A$1:$E$301,ROW()-$B$35+2,4)</f>
        <v>0</v>
      </c>
      <c r="D4957" s="64">
        <f>INDEX('11月'!$A$1:$E$301,ROW()-$B$35+2,5)</f>
        <v>0</v>
      </c>
      <c r="E4957" s="65">
        <f>DATE(設定・集計!$B$2,INT(A4957/100),A4957-INT(A4957/100)*100)</f>
        <v>43799</v>
      </c>
      <c r="F4957" t="str">
        <f t="shared" si="154"/>
        <v/>
      </c>
      <c r="G4957" t="str">
        <f t="shared" si="153"/>
        <v/>
      </c>
    </row>
    <row r="4958" spans="1:7">
      <c r="A4958" s="57">
        <f>INDEX('11月'!$A$1:$E$301,ROW()-$B$35+2,1)</f>
        <v>0</v>
      </c>
      <c r="B4958" s="55" t="str">
        <f>INDEX('11月'!$A$1:$E$301,ROW()-$B$35+2,2)&amp;IF(INDEX('11月'!$A$1:$E$301,ROW()-$B$35+2,3)="","","／"&amp;INDEX('11月'!$A$1:$E$301,ROW()-$B$35+2,3))</f>
        <v/>
      </c>
      <c r="C4958" s="57">
        <f>INDEX('11月'!$A$1:$E$301,ROW()-$B$35+2,4)</f>
        <v>0</v>
      </c>
      <c r="D4958" s="64">
        <f>INDEX('11月'!$A$1:$E$301,ROW()-$B$35+2,5)</f>
        <v>0</v>
      </c>
      <c r="E4958" s="65">
        <f>DATE(設定・集計!$B$2,INT(A4958/100),A4958-INT(A4958/100)*100)</f>
        <v>43799</v>
      </c>
      <c r="F4958" t="str">
        <f t="shared" si="154"/>
        <v/>
      </c>
      <c r="G4958" t="str">
        <f t="shared" si="153"/>
        <v/>
      </c>
    </row>
    <row r="4959" spans="1:7">
      <c r="A4959" s="57">
        <f>INDEX('11月'!$A$1:$E$301,ROW()-$B$35+2,1)</f>
        <v>0</v>
      </c>
      <c r="B4959" s="55" t="str">
        <f>INDEX('11月'!$A$1:$E$301,ROW()-$B$35+2,2)&amp;IF(INDEX('11月'!$A$1:$E$301,ROW()-$B$35+2,3)="","","／"&amp;INDEX('11月'!$A$1:$E$301,ROW()-$B$35+2,3))</f>
        <v/>
      </c>
      <c r="C4959" s="57">
        <f>INDEX('11月'!$A$1:$E$301,ROW()-$B$35+2,4)</f>
        <v>0</v>
      </c>
      <c r="D4959" s="64">
        <f>INDEX('11月'!$A$1:$E$301,ROW()-$B$35+2,5)</f>
        <v>0</v>
      </c>
      <c r="E4959" s="65">
        <f>DATE(設定・集計!$B$2,INT(A4959/100),A4959-INT(A4959/100)*100)</f>
        <v>43799</v>
      </c>
      <c r="F4959" t="str">
        <f t="shared" si="154"/>
        <v/>
      </c>
      <c r="G4959" t="str">
        <f t="shared" si="153"/>
        <v/>
      </c>
    </row>
    <row r="4960" spans="1:7">
      <c r="A4960" s="57">
        <f>INDEX('11月'!$A$1:$E$301,ROW()-$B$35+2,1)</f>
        <v>0</v>
      </c>
      <c r="B4960" s="55" t="str">
        <f>INDEX('11月'!$A$1:$E$301,ROW()-$B$35+2,2)&amp;IF(INDEX('11月'!$A$1:$E$301,ROW()-$B$35+2,3)="","","／"&amp;INDEX('11月'!$A$1:$E$301,ROW()-$B$35+2,3))</f>
        <v/>
      </c>
      <c r="C4960" s="57">
        <f>INDEX('11月'!$A$1:$E$301,ROW()-$B$35+2,4)</f>
        <v>0</v>
      </c>
      <c r="D4960" s="64">
        <f>INDEX('11月'!$A$1:$E$301,ROW()-$B$35+2,5)</f>
        <v>0</v>
      </c>
      <c r="E4960" s="65">
        <f>DATE(設定・集計!$B$2,INT(A4960/100),A4960-INT(A4960/100)*100)</f>
        <v>43799</v>
      </c>
      <c r="F4960" t="str">
        <f t="shared" si="154"/>
        <v/>
      </c>
      <c r="G4960" t="str">
        <f t="shared" si="153"/>
        <v/>
      </c>
    </row>
    <row r="4961" spans="1:7">
      <c r="A4961" s="57">
        <f>INDEX('11月'!$A$1:$E$301,ROW()-$B$35+2,1)</f>
        <v>0</v>
      </c>
      <c r="B4961" s="55" t="str">
        <f>INDEX('11月'!$A$1:$E$301,ROW()-$B$35+2,2)&amp;IF(INDEX('11月'!$A$1:$E$301,ROW()-$B$35+2,3)="","","／"&amp;INDEX('11月'!$A$1:$E$301,ROW()-$B$35+2,3))</f>
        <v/>
      </c>
      <c r="C4961" s="57">
        <f>INDEX('11月'!$A$1:$E$301,ROW()-$B$35+2,4)</f>
        <v>0</v>
      </c>
      <c r="D4961" s="64">
        <f>INDEX('11月'!$A$1:$E$301,ROW()-$B$35+2,5)</f>
        <v>0</v>
      </c>
      <c r="E4961" s="65">
        <f>DATE(設定・集計!$B$2,INT(A4961/100),A4961-INT(A4961/100)*100)</f>
        <v>43799</v>
      </c>
      <c r="F4961" t="str">
        <f t="shared" si="154"/>
        <v/>
      </c>
      <c r="G4961" t="str">
        <f t="shared" si="153"/>
        <v/>
      </c>
    </row>
    <row r="4962" spans="1:7">
      <c r="A4962" s="57">
        <f>INDEX('11月'!$A$1:$E$301,ROW()-$B$35+2,1)</f>
        <v>0</v>
      </c>
      <c r="B4962" s="55" t="str">
        <f>INDEX('11月'!$A$1:$E$301,ROW()-$B$35+2,2)&amp;IF(INDEX('11月'!$A$1:$E$301,ROW()-$B$35+2,3)="","","／"&amp;INDEX('11月'!$A$1:$E$301,ROW()-$B$35+2,3))</f>
        <v/>
      </c>
      <c r="C4962" s="57">
        <f>INDEX('11月'!$A$1:$E$301,ROW()-$B$35+2,4)</f>
        <v>0</v>
      </c>
      <c r="D4962" s="64">
        <f>INDEX('11月'!$A$1:$E$301,ROW()-$B$35+2,5)</f>
        <v>0</v>
      </c>
      <c r="E4962" s="65">
        <f>DATE(設定・集計!$B$2,INT(A4962/100),A4962-INT(A4962/100)*100)</f>
        <v>43799</v>
      </c>
      <c r="F4962" t="str">
        <f t="shared" si="154"/>
        <v/>
      </c>
      <c r="G4962" t="str">
        <f t="shared" si="153"/>
        <v/>
      </c>
    </row>
    <row r="4963" spans="1:7">
      <c r="A4963" s="57">
        <f>INDEX('11月'!$A$1:$E$301,ROW()-$B$35+2,1)</f>
        <v>0</v>
      </c>
      <c r="B4963" s="55" t="str">
        <f>INDEX('11月'!$A$1:$E$301,ROW()-$B$35+2,2)&amp;IF(INDEX('11月'!$A$1:$E$301,ROW()-$B$35+2,3)="","","／"&amp;INDEX('11月'!$A$1:$E$301,ROW()-$B$35+2,3))</f>
        <v/>
      </c>
      <c r="C4963" s="57">
        <f>INDEX('11月'!$A$1:$E$301,ROW()-$B$35+2,4)</f>
        <v>0</v>
      </c>
      <c r="D4963" s="64">
        <f>INDEX('11月'!$A$1:$E$301,ROW()-$B$35+2,5)</f>
        <v>0</v>
      </c>
      <c r="E4963" s="65">
        <f>DATE(設定・集計!$B$2,INT(A4963/100),A4963-INT(A4963/100)*100)</f>
        <v>43799</v>
      </c>
      <c r="F4963" t="str">
        <f t="shared" si="154"/>
        <v/>
      </c>
      <c r="G4963" t="str">
        <f t="shared" si="153"/>
        <v/>
      </c>
    </row>
    <row r="4964" spans="1:7">
      <c r="A4964" s="57">
        <f>INDEX('11月'!$A$1:$E$301,ROW()-$B$35+2,1)</f>
        <v>0</v>
      </c>
      <c r="B4964" s="55" t="str">
        <f>INDEX('11月'!$A$1:$E$301,ROW()-$B$35+2,2)&amp;IF(INDEX('11月'!$A$1:$E$301,ROW()-$B$35+2,3)="","","／"&amp;INDEX('11月'!$A$1:$E$301,ROW()-$B$35+2,3))</f>
        <v/>
      </c>
      <c r="C4964" s="57">
        <f>INDEX('11月'!$A$1:$E$301,ROW()-$B$35+2,4)</f>
        <v>0</v>
      </c>
      <c r="D4964" s="64">
        <f>INDEX('11月'!$A$1:$E$301,ROW()-$B$35+2,5)</f>
        <v>0</v>
      </c>
      <c r="E4964" s="65">
        <f>DATE(設定・集計!$B$2,INT(A4964/100),A4964-INT(A4964/100)*100)</f>
        <v>43799</v>
      </c>
      <c r="F4964" t="str">
        <f t="shared" si="154"/>
        <v/>
      </c>
      <c r="G4964" t="str">
        <f t="shared" si="153"/>
        <v/>
      </c>
    </row>
    <row r="4965" spans="1:7">
      <c r="A4965" s="57">
        <f>INDEX('11月'!$A$1:$E$301,ROW()-$B$35+2,1)</f>
        <v>0</v>
      </c>
      <c r="B4965" s="55" t="str">
        <f>INDEX('11月'!$A$1:$E$301,ROW()-$B$35+2,2)&amp;IF(INDEX('11月'!$A$1:$E$301,ROW()-$B$35+2,3)="","","／"&amp;INDEX('11月'!$A$1:$E$301,ROW()-$B$35+2,3))</f>
        <v/>
      </c>
      <c r="C4965" s="57">
        <f>INDEX('11月'!$A$1:$E$301,ROW()-$B$35+2,4)</f>
        <v>0</v>
      </c>
      <c r="D4965" s="64">
        <f>INDEX('11月'!$A$1:$E$301,ROW()-$B$35+2,5)</f>
        <v>0</v>
      </c>
      <c r="E4965" s="65">
        <f>DATE(設定・集計!$B$2,INT(A4965/100),A4965-INT(A4965/100)*100)</f>
        <v>43799</v>
      </c>
      <c r="F4965" t="str">
        <f t="shared" si="154"/>
        <v/>
      </c>
      <c r="G4965" t="str">
        <f t="shared" si="153"/>
        <v/>
      </c>
    </row>
    <row r="4966" spans="1:7">
      <c r="A4966" s="57">
        <f>INDEX('11月'!$A$1:$E$301,ROW()-$B$35+2,1)</f>
        <v>0</v>
      </c>
      <c r="B4966" s="55" t="str">
        <f>INDEX('11月'!$A$1:$E$301,ROW()-$B$35+2,2)&amp;IF(INDEX('11月'!$A$1:$E$301,ROW()-$B$35+2,3)="","","／"&amp;INDEX('11月'!$A$1:$E$301,ROW()-$B$35+2,3))</f>
        <v/>
      </c>
      <c r="C4966" s="57">
        <f>INDEX('11月'!$A$1:$E$301,ROW()-$B$35+2,4)</f>
        <v>0</v>
      </c>
      <c r="D4966" s="64">
        <f>INDEX('11月'!$A$1:$E$301,ROW()-$B$35+2,5)</f>
        <v>0</v>
      </c>
      <c r="E4966" s="65">
        <f>DATE(設定・集計!$B$2,INT(A4966/100),A4966-INT(A4966/100)*100)</f>
        <v>43799</v>
      </c>
      <c r="F4966" t="str">
        <f t="shared" si="154"/>
        <v/>
      </c>
      <c r="G4966" t="str">
        <f t="shared" si="153"/>
        <v/>
      </c>
    </row>
    <row r="4967" spans="1:7">
      <c r="A4967" s="57">
        <f>INDEX('11月'!$A$1:$E$301,ROW()-$B$35+2,1)</f>
        <v>0</v>
      </c>
      <c r="B4967" s="55" t="str">
        <f>INDEX('11月'!$A$1:$E$301,ROW()-$B$35+2,2)&amp;IF(INDEX('11月'!$A$1:$E$301,ROW()-$B$35+2,3)="","","／"&amp;INDEX('11月'!$A$1:$E$301,ROW()-$B$35+2,3))</f>
        <v/>
      </c>
      <c r="C4967" s="57">
        <f>INDEX('11月'!$A$1:$E$301,ROW()-$B$35+2,4)</f>
        <v>0</v>
      </c>
      <c r="D4967" s="64">
        <f>INDEX('11月'!$A$1:$E$301,ROW()-$B$35+2,5)</f>
        <v>0</v>
      </c>
      <c r="E4967" s="65">
        <f>DATE(設定・集計!$B$2,INT(A4967/100),A4967-INT(A4967/100)*100)</f>
        <v>43799</v>
      </c>
      <c r="F4967" t="str">
        <f t="shared" si="154"/>
        <v/>
      </c>
      <c r="G4967" t="str">
        <f t="shared" si="153"/>
        <v/>
      </c>
    </row>
    <row r="4968" spans="1:7">
      <c r="A4968" s="57">
        <f>INDEX('11月'!$A$1:$E$301,ROW()-$B$35+2,1)</f>
        <v>0</v>
      </c>
      <c r="B4968" s="55" t="str">
        <f>INDEX('11月'!$A$1:$E$301,ROW()-$B$35+2,2)&amp;IF(INDEX('11月'!$A$1:$E$301,ROW()-$B$35+2,3)="","","／"&amp;INDEX('11月'!$A$1:$E$301,ROW()-$B$35+2,3))</f>
        <v/>
      </c>
      <c r="C4968" s="57">
        <f>INDEX('11月'!$A$1:$E$301,ROW()-$B$35+2,4)</f>
        <v>0</v>
      </c>
      <c r="D4968" s="64">
        <f>INDEX('11月'!$A$1:$E$301,ROW()-$B$35+2,5)</f>
        <v>0</v>
      </c>
      <c r="E4968" s="65">
        <f>DATE(設定・集計!$B$2,INT(A4968/100),A4968-INT(A4968/100)*100)</f>
        <v>43799</v>
      </c>
      <c r="F4968" t="str">
        <f t="shared" si="154"/>
        <v/>
      </c>
      <c r="G4968" t="str">
        <f t="shared" si="153"/>
        <v/>
      </c>
    </row>
    <row r="4969" spans="1:7">
      <c r="A4969" s="57">
        <f>INDEX('11月'!$A$1:$E$301,ROW()-$B$35+2,1)</f>
        <v>0</v>
      </c>
      <c r="B4969" s="55" t="str">
        <f>INDEX('11月'!$A$1:$E$301,ROW()-$B$35+2,2)&amp;IF(INDEX('11月'!$A$1:$E$301,ROW()-$B$35+2,3)="","","／"&amp;INDEX('11月'!$A$1:$E$301,ROW()-$B$35+2,3))</f>
        <v/>
      </c>
      <c r="C4969" s="57">
        <f>INDEX('11月'!$A$1:$E$301,ROW()-$B$35+2,4)</f>
        <v>0</v>
      </c>
      <c r="D4969" s="64">
        <f>INDEX('11月'!$A$1:$E$301,ROW()-$B$35+2,5)</f>
        <v>0</v>
      </c>
      <c r="E4969" s="65">
        <f>DATE(設定・集計!$B$2,INT(A4969/100),A4969-INT(A4969/100)*100)</f>
        <v>43799</v>
      </c>
      <c r="F4969" t="str">
        <f t="shared" si="154"/>
        <v/>
      </c>
      <c r="G4969" t="str">
        <f t="shared" si="153"/>
        <v/>
      </c>
    </row>
    <row r="4970" spans="1:7">
      <c r="A4970" s="57">
        <f>INDEX('11月'!$A$1:$E$301,ROW()-$B$35+2,1)</f>
        <v>0</v>
      </c>
      <c r="B4970" s="55" t="str">
        <f>INDEX('11月'!$A$1:$E$301,ROW()-$B$35+2,2)&amp;IF(INDEX('11月'!$A$1:$E$301,ROW()-$B$35+2,3)="","","／"&amp;INDEX('11月'!$A$1:$E$301,ROW()-$B$35+2,3))</f>
        <v/>
      </c>
      <c r="C4970" s="57">
        <f>INDEX('11月'!$A$1:$E$301,ROW()-$B$35+2,4)</f>
        <v>0</v>
      </c>
      <c r="D4970" s="64">
        <f>INDEX('11月'!$A$1:$E$301,ROW()-$B$35+2,5)</f>
        <v>0</v>
      </c>
      <c r="E4970" s="65">
        <f>DATE(設定・集計!$B$2,INT(A4970/100),A4970-INT(A4970/100)*100)</f>
        <v>43799</v>
      </c>
      <c r="F4970" t="str">
        <f t="shared" si="154"/>
        <v/>
      </c>
      <c r="G4970" t="str">
        <f t="shared" si="153"/>
        <v/>
      </c>
    </row>
    <row r="4971" spans="1:7">
      <c r="A4971" s="57">
        <f>INDEX('11月'!$A$1:$E$301,ROW()-$B$35+2,1)</f>
        <v>0</v>
      </c>
      <c r="B4971" s="55" t="str">
        <f>INDEX('11月'!$A$1:$E$301,ROW()-$B$35+2,2)&amp;IF(INDEX('11月'!$A$1:$E$301,ROW()-$B$35+2,3)="","","／"&amp;INDEX('11月'!$A$1:$E$301,ROW()-$B$35+2,3))</f>
        <v/>
      </c>
      <c r="C4971" s="57">
        <f>INDEX('11月'!$A$1:$E$301,ROW()-$B$35+2,4)</f>
        <v>0</v>
      </c>
      <c r="D4971" s="64">
        <f>INDEX('11月'!$A$1:$E$301,ROW()-$B$35+2,5)</f>
        <v>0</v>
      </c>
      <c r="E4971" s="65">
        <f>DATE(設定・集計!$B$2,INT(A4971/100),A4971-INT(A4971/100)*100)</f>
        <v>43799</v>
      </c>
      <c r="F4971" t="str">
        <f t="shared" si="154"/>
        <v/>
      </c>
      <c r="G4971" t="str">
        <f t="shared" si="153"/>
        <v/>
      </c>
    </row>
    <row r="4972" spans="1:7">
      <c r="A4972" s="57">
        <f>INDEX('11月'!$A$1:$E$301,ROW()-$B$35+2,1)</f>
        <v>0</v>
      </c>
      <c r="B4972" s="55" t="str">
        <f>INDEX('11月'!$A$1:$E$301,ROW()-$B$35+2,2)&amp;IF(INDEX('11月'!$A$1:$E$301,ROW()-$B$35+2,3)="","","／"&amp;INDEX('11月'!$A$1:$E$301,ROW()-$B$35+2,3))</f>
        <v/>
      </c>
      <c r="C4972" s="57">
        <f>INDEX('11月'!$A$1:$E$301,ROW()-$B$35+2,4)</f>
        <v>0</v>
      </c>
      <c r="D4972" s="64">
        <f>INDEX('11月'!$A$1:$E$301,ROW()-$B$35+2,5)</f>
        <v>0</v>
      </c>
      <c r="E4972" s="65">
        <f>DATE(設定・集計!$B$2,INT(A4972/100),A4972-INT(A4972/100)*100)</f>
        <v>43799</v>
      </c>
      <c r="F4972" t="str">
        <f t="shared" si="154"/>
        <v/>
      </c>
      <c r="G4972" t="str">
        <f t="shared" si="153"/>
        <v/>
      </c>
    </row>
    <row r="4973" spans="1:7">
      <c r="A4973" s="57">
        <f>INDEX('11月'!$A$1:$E$301,ROW()-$B$35+2,1)</f>
        <v>0</v>
      </c>
      <c r="B4973" s="55" t="str">
        <f>INDEX('11月'!$A$1:$E$301,ROW()-$B$35+2,2)&amp;IF(INDEX('11月'!$A$1:$E$301,ROW()-$B$35+2,3)="","","／"&amp;INDEX('11月'!$A$1:$E$301,ROW()-$B$35+2,3))</f>
        <v/>
      </c>
      <c r="C4973" s="57">
        <f>INDEX('11月'!$A$1:$E$301,ROW()-$B$35+2,4)</f>
        <v>0</v>
      </c>
      <c r="D4973" s="64">
        <f>INDEX('11月'!$A$1:$E$301,ROW()-$B$35+2,5)</f>
        <v>0</v>
      </c>
      <c r="E4973" s="65">
        <f>DATE(設定・集計!$B$2,INT(A4973/100),A4973-INT(A4973/100)*100)</f>
        <v>43799</v>
      </c>
      <c r="F4973" t="str">
        <f t="shared" si="154"/>
        <v/>
      </c>
      <c r="G4973" t="str">
        <f t="shared" si="153"/>
        <v/>
      </c>
    </row>
    <row r="4974" spans="1:7">
      <c r="A4974" s="57">
        <f>INDEX('11月'!$A$1:$E$301,ROW()-$B$35+2,1)</f>
        <v>0</v>
      </c>
      <c r="B4974" s="55" t="str">
        <f>INDEX('11月'!$A$1:$E$301,ROW()-$B$35+2,2)&amp;IF(INDEX('11月'!$A$1:$E$301,ROW()-$B$35+2,3)="","","／"&amp;INDEX('11月'!$A$1:$E$301,ROW()-$B$35+2,3))</f>
        <v/>
      </c>
      <c r="C4974" s="57">
        <f>INDEX('11月'!$A$1:$E$301,ROW()-$B$35+2,4)</f>
        <v>0</v>
      </c>
      <c r="D4974" s="64">
        <f>INDEX('11月'!$A$1:$E$301,ROW()-$B$35+2,5)</f>
        <v>0</v>
      </c>
      <c r="E4974" s="65">
        <f>DATE(設定・集計!$B$2,INT(A4974/100),A4974-INT(A4974/100)*100)</f>
        <v>43799</v>
      </c>
      <c r="F4974" t="str">
        <f t="shared" si="154"/>
        <v/>
      </c>
      <c r="G4974" t="str">
        <f t="shared" si="153"/>
        <v/>
      </c>
    </row>
    <row r="4975" spans="1:7">
      <c r="A4975" s="57">
        <f>INDEX('11月'!$A$1:$E$301,ROW()-$B$35+2,1)</f>
        <v>0</v>
      </c>
      <c r="B4975" s="55" t="str">
        <f>INDEX('11月'!$A$1:$E$301,ROW()-$B$35+2,2)&amp;IF(INDEX('11月'!$A$1:$E$301,ROW()-$B$35+2,3)="","","／"&amp;INDEX('11月'!$A$1:$E$301,ROW()-$B$35+2,3))</f>
        <v/>
      </c>
      <c r="C4975" s="57">
        <f>INDEX('11月'!$A$1:$E$301,ROW()-$B$35+2,4)</f>
        <v>0</v>
      </c>
      <c r="D4975" s="64">
        <f>INDEX('11月'!$A$1:$E$301,ROW()-$B$35+2,5)</f>
        <v>0</v>
      </c>
      <c r="E4975" s="65">
        <f>DATE(設定・集計!$B$2,INT(A4975/100),A4975-INT(A4975/100)*100)</f>
        <v>43799</v>
      </c>
      <c r="F4975" t="str">
        <f t="shared" si="154"/>
        <v/>
      </c>
      <c r="G4975" t="str">
        <f t="shared" ref="G4975:G5038" si="155">IF(F4975="","",RANK(F4975,$F$46:$F$6000,1))</f>
        <v/>
      </c>
    </row>
    <row r="4976" spans="1:7">
      <c r="A4976" s="57">
        <f>INDEX('11月'!$A$1:$E$301,ROW()-$B$35+2,1)</f>
        <v>0</v>
      </c>
      <c r="B4976" s="55" t="str">
        <f>INDEX('11月'!$A$1:$E$301,ROW()-$B$35+2,2)&amp;IF(INDEX('11月'!$A$1:$E$301,ROW()-$B$35+2,3)="","","／"&amp;INDEX('11月'!$A$1:$E$301,ROW()-$B$35+2,3))</f>
        <v/>
      </c>
      <c r="C4976" s="57">
        <f>INDEX('11月'!$A$1:$E$301,ROW()-$B$35+2,4)</f>
        <v>0</v>
      </c>
      <c r="D4976" s="64">
        <f>INDEX('11月'!$A$1:$E$301,ROW()-$B$35+2,5)</f>
        <v>0</v>
      </c>
      <c r="E4976" s="65">
        <f>DATE(設定・集計!$B$2,INT(A4976/100),A4976-INT(A4976/100)*100)</f>
        <v>43799</v>
      </c>
      <c r="F4976" t="str">
        <f t="shared" si="154"/>
        <v/>
      </c>
      <c r="G4976" t="str">
        <f t="shared" si="155"/>
        <v/>
      </c>
    </row>
    <row r="4977" spans="1:7">
      <c r="A4977" s="57">
        <f>INDEX('11月'!$A$1:$E$301,ROW()-$B$35+2,1)</f>
        <v>0</v>
      </c>
      <c r="B4977" s="55" t="str">
        <f>INDEX('11月'!$A$1:$E$301,ROW()-$B$35+2,2)&amp;IF(INDEX('11月'!$A$1:$E$301,ROW()-$B$35+2,3)="","","／"&amp;INDEX('11月'!$A$1:$E$301,ROW()-$B$35+2,3))</f>
        <v/>
      </c>
      <c r="C4977" s="57">
        <f>INDEX('11月'!$A$1:$E$301,ROW()-$B$35+2,4)</f>
        <v>0</v>
      </c>
      <c r="D4977" s="64">
        <f>INDEX('11月'!$A$1:$E$301,ROW()-$B$35+2,5)</f>
        <v>0</v>
      </c>
      <c r="E4977" s="65">
        <f>DATE(設定・集計!$B$2,INT(A4977/100),A4977-INT(A4977/100)*100)</f>
        <v>43799</v>
      </c>
      <c r="F4977" t="str">
        <f t="shared" si="154"/>
        <v/>
      </c>
      <c r="G4977" t="str">
        <f t="shared" si="155"/>
        <v/>
      </c>
    </row>
    <row r="4978" spans="1:7">
      <c r="A4978" s="57">
        <f>INDEX('11月'!$A$1:$E$301,ROW()-$B$35+2,1)</f>
        <v>0</v>
      </c>
      <c r="B4978" s="55" t="str">
        <f>INDEX('11月'!$A$1:$E$301,ROW()-$B$35+2,2)&amp;IF(INDEX('11月'!$A$1:$E$301,ROW()-$B$35+2,3)="","","／"&amp;INDEX('11月'!$A$1:$E$301,ROW()-$B$35+2,3))</f>
        <v/>
      </c>
      <c r="C4978" s="57">
        <f>INDEX('11月'!$A$1:$E$301,ROW()-$B$35+2,4)</f>
        <v>0</v>
      </c>
      <c r="D4978" s="64">
        <f>INDEX('11月'!$A$1:$E$301,ROW()-$B$35+2,5)</f>
        <v>0</v>
      </c>
      <c r="E4978" s="65">
        <f>DATE(設定・集計!$B$2,INT(A4978/100),A4978-INT(A4978/100)*100)</f>
        <v>43799</v>
      </c>
      <c r="F4978" t="str">
        <f t="shared" si="154"/>
        <v/>
      </c>
      <c r="G4978" t="str">
        <f t="shared" si="155"/>
        <v/>
      </c>
    </row>
    <row r="4979" spans="1:7">
      <c r="A4979" s="57">
        <f>INDEX('11月'!$A$1:$E$301,ROW()-$B$35+2,1)</f>
        <v>0</v>
      </c>
      <c r="B4979" s="55" t="str">
        <f>INDEX('11月'!$A$1:$E$301,ROW()-$B$35+2,2)&amp;IF(INDEX('11月'!$A$1:$E$301,ROW()-$B$35+2,3)="","","／"&amp;INDEX('11月'!$A$1:$E$301,ROW()-$B$35+2,3))</f>
        <v/>
      </c>
      <c r="C4979" s="57">
        <f>INDEX('11月'!$A$1:$E$301,ROW()-$B$35+2,4)</f>
        <v>0</v>
      </c>
      <c r="D4979" s="64">
        <f>INDEX('11月'!$A$1:$E$301,ROW()-$B$35+2,5)</f>
        <v>0</v>
      </c>
      <c r="E4979" s="65">
        <f>DATE(設定・集計!$B$2,INT(A4979/100),A4979-INT(A4979/100)*100)</f>
        <v>43799</v>
      </c>
      <c r="F4979" t="str">
        <f t="shared" si="154"/>
        <v/>
      </c>
      <c r="G4979" t="str">
        <f t="shared" si="155"/>
        <v/>
      </c>
    </row>
    <row r="4980" spans="1:7">
      <c r="A4980" s="57">
        <f>INDEX('11月'!$A$1:$E$301,ROW()-$B$35+2,1)</f>
        <v>0</v>
      </c>
      <c r="B4980" s="55" t="str">
        <f>INDEX('11月'!$A$1:$E$301,ROW()-$B$35+2,2)&amp;IF(INDEX('11月'!$A$1:$E$301,ROW()-$B$35+2,3)="","","／"&amp;INDEX('11月'!$A$1:$E$301,ROW()-$B$35+2,3))</f>
        <v/>
      </c>
      <c r="C4980" s="57">
        <f>INDEX('11月'!$A$1:$E$301,ROW()-$B$35+2,4)</f>
        <v>0</v>
      </c>
      <c r="D4980" s="64">
        <f>INDEX('11月'!$A$1:$E$301,ROW()-$B$35+2,5)</f>
        <v>0</v>
      </c>
      <c r="E4980" s="65">
        <f>DATE(設定・集計!$B$2,INT(A4980/100),A4980-INT(A4980/100)*100)</f>
        <v>43799</v>
      </c>
      <c r="F4980" t="str">
        <f t="shared" si="154"/>
        <v/>
      </c>
      <c r="G4980" t="str">
        <f t="shared" si="155"/>
        <v/>
      </c>
    </row>
    <row r="4981" spans="1:7">
      <c r="A4981" s="57">
        <f>INDEX('11月'!$A$1:$E$301,ROW()-$B$35+2,1)</f>
        <v>0</v>
      </c>
      <c r="B4981" s="55" t="str">
        <f>INDEX('11月'!$A$1:$E$301,ROW()-$B$35+2,2)&amp;IF(INDEX('11月'!$A$1:$E$301,ROW()-$B$35+2,3)="","","／"&amp;INDEX('11月'!$A$1:$E$301,ROW()-$B$35+2,3))</f>
        <v/>
      </c>
      <c r="C4981" s="57">
        <f>INDEX('11月'!$A$1:$E$301,ROW()-$B$35+2,4)</f>
        <v>0</v>
      </c>
      <c r="D4981" s="64">
        <f>INDEX('11月'!$A$1:$E$301,ROW()-$B$35+2,5)</f>
        <v>0</v>
      </c>
      <c r="E4981" s="65">
        <f>DATE(設定・集計!$B$2,INT(A4981/100),A4981-INT(A4981/100)*100)</f>
        <v>43799</v>
      </c>
      <c r="F4981" t="str">
        <f t="shared" si="154"/>
        <v/>
      </c>
      <c r="G4981" t="str">
        <f t="shared" si="155"/>
        <v/>
      </c>
    </row>
    <row r="4982" spans="1:7">
      <c r="A4982" s="57">
        <f>INDEX('11月'!$A$1:$E$301,ROW()-$B$35+2,1)</f>
        <v>0</v>
      </c>
      <c r="B4982" s="55" t="str">
        <f>INDEX('11月'!$A$1:$E$301,ROW()-$B$35+2,2)&amp;IF(INDEX('11月'!$A$1:$E$301,ROW()-$B$35+2,3)="","","／"&amp;INDEX('11月'!$A$1:$E$301,ROW()-$B$35+2,3))</f>
        <v/>
      </c>
      <c r="C4982" s="57">
        <f>INDEX('11月'!$A$1:$E$301,ROW()-$B$35+2,4)</f>
        <v>0</v>
      </c>
      <c r="D4982" s="64">
        <f>INDEX('11月'!$A$1:$E$301,ROW()-$B$35+2,5)</f>
        <v>0</v>
      </c>
      <c r="E4982" s="65">
        <f>DATE(設定・集計!$B$2,INT(A4982/100),A4982-INT(A4982/100)*100)</f>
        <v>43799</v>
      </c>
      <c r="F4982" t="str">
        <f t="shared" si="154"/>
        <v/>
      </c>
      <c r="G4982" t="str">
        <f t="shared" si="155"/>
        <v/>
      </c>
    </row>
    <row r="4983" spans="1:7">
      <c r="A4983" s="57">
        <f>INDEX('11月'!$A$1:$E$301,ROW()-$B$35+2,1)</f>
        <v>0</v>
      </c>
      <c r="B4983" s="55" t="str">
        <f>INDEX('11月'!$A$1:$E$301,ROW()-$B$35+2,2)&amp;IF(INDEX('11月'!$A$1:$E$301,ROW()-$B$35+2,3)="","","／"&amp;INDEX('11月'!$A$1:$E$301,ROW()-$B$35+2,3))</f>
        <v/>
      </c>
      <c r="C4983" s="57">
        <f>INDEX('11月'!$A$1:$E$301,ROW()-$B$35+2,4)</f>
        <v>0</v>
      </c>
      <c r="D4983" s="64">
        <f>INDEX('11月'!$A$1:$E$301,ROW()-$B$35+2,5)</f>
        <v>0</v>
      </c>
      <c r="E4983" s="65">
        <f>DATE(設定・集計!$B$2,INT(A4983/100),A4983-INT(A4983/100)*100)</f>
        <v>43799</v>
      </c>
      <c r="F4983" t="str">
        <f t="shared" si="154"/>
        <v/>
      </c>
      <c r="G4983" t="str">
        <f t="shared" si="155"/>
        <v/>
      </c>
    </row>
    <row r="4984" spans="1:7">
      <c r="A4984" s="57">
        <f>INDEX('11月'!$A$1:$E$301,ROW()-$B$35+2,1)</f>
        <v>0</v>
      </c>
      <c r="B4984" s="55" t="str">
        <f>INDEX('11月'!$A$1:$E$301,ROW()-$B$35+2,2)&amp;IF(INDEX('11月'!$A$1:$E$301,ROW()-$B$35+2,3)="","","／"&amp;INDEX('11月'!$A$1:$E$301,ROW()-$B$35+2,3))</f>
        <v/>
      </c>
      <c r="C4984" s="57">
        <f>INDEX('11月'!$A$1:$E$301,ROW()-$B$35+2,4)</f>
        <v>0</v>
      </c>
      <c r="D4984" s="64">
        <f>INDEX('11月'!$A$1:$E$301,ROW()-$B$35+2,5)</f>
        <v>0</v>
      </c>
      <c r="E4984" s="65">
        <f>DATE(設定・集計!$B$2,INT(A4984/100),A4984-INT(A4984/100)*100)</f>
        <v>43799</v>
      </c>
      <c r="F4984" t="str">
        <f t="shared" si="154"/>
        <v/>
      </c>
      <c r="G4984" t="str">
        <f t="shared" si="155"/>
        <v/>
      </c>
    </row>
    <row r="4985" spans="1:7">
      <c r="A4985" s="57">
        <f>INDEX('11月'!$A$1:$E$301,ROW()-$B$35+2,1)</f>
        <v>0</v>
      </c>
      <c r="B4985" s="55" t="str">
        <f>INDEX('11月'!$A$1:$E$301,ROW()-$B$35+2,2)&amp;IF(INDEX('11月'!$A$1:$E$301,ROW()-$B$35+2,3)="","","／"&amp;INDEX('11月'!$A$1:$E$301,ROW()-$B$35+2,3))</f>
        <v/>
      </c>
      <c r="C4985" s="57">
        <f>INDEX('11月'!$A$1:$E$301,ROW()-$B$35+2,4)</f>
        <v>0</v>
      </c>
      <c r="D4985" s="64">
        <f>INDEX('11月'!$A$1:$E$301,ROW()-$B$35+2,5)</f>
        <v>0</v>
      </c>
      <c r="E4985" s="65">
        <f>DATE(設定・集計!$B$2,INT(A4985/100),A4985-INT(A4985/100)*100)</f>
        <v>43799</v>
      </c>
      <c r="F4985" t="str">
        <f t="shared" si="154"/>
        <v/>
      </c>
      <c r="G4985" t="str">
        <f t="shared" si="155"/>
        <v/>
      </c>
    </row>
    <row r="4986" spans="1:7">
      <c r="A4986" s="57">
        <f>INDEX('11月'!$A$1:$E$301,ROW()-$B$35+2,1)</f>
        <v>0</v>
      </c>
      <c r="B4986" s="55" t="str">
        <f>INDEX('11月'!$A$1:$E$301,ROW()-$B$35+2,2)&amp;IF(INDEX('11月'!$A$1:$E$301,ROW()-$B$35+2,3)="","","／"&amp;INDEX('11月'!$A$1:$E$301,ROW()-$B$35+2,3))</f>
        <v/>
      </c>
      <c r="C4986" s="57">
        <f>INDEX('11月'!$A$1:$E$301,ROW()-$B$35+2,4)</f>
        <v>0</v>
      </c>
      <c r="D4986" s="64">
        <f>INDEX('11月'!$A$1:$E$301,ROW()-$B$35+2,5)</f>
        <v>0</v>
      </c>
      <c r="E4986" s="65">
        <f>DATE(設定・集計!$B$2,INT(A4986/100),A4986-INT(A4986/100)*100)</f>
        <v>43799</v>
      </c>
      <c r="F4986" t="str">
        <f t="shared" si="154"/>
        <v/>
      </c>
      <c r="G4986" t="str">
        <f t="shared" si="155"/>
        <v/>
      </c>
    </row>
    <row r="4987" spans="1:7">
      <c r="A4987" s="57">
        <f>INDEX('11月'!$A$1:$E$301,ROW()-$B$35+2,1)</f>
        <v>0</v>
      </c>
      <c r="B4987" s="55" t="str">
        <f>INDEX('11月'!$A$1:$E$301,ROW()-$B$35+2,2)&amp;IF(INDEX('11月'!$A$1:$E$301,ROW()-$B$35+2,3)="","","／"&amp;INDEX('11月'!$A$1:$E$301,ROW()-$B$35+2,3))</f>
        <v/>
      </c>
      <c r="C4987" s="57">
        <f>INDEX('11月'!$A$1:$E$301,ROW()-$B$35+2,4)</f>
        <v>0</v>
      </c>
      <c r="D4987" s="64">
        <f>INDEX('11月'!$A$1:$E$301,ROW()-$B$35+2,5)</f>
        <v>0</v>
      </c>
      <c r="E4987" s="65">
        <f>DATE(設定・集計!$B$2,INT(A4987/100),A4987-INT(A4987/100)*100)</f>
        <v>43799</v>
      </c>
      <c r="F4987" t="str">
        <f t="shared" ref="F4987:F5050" si="156">IF(A4987=0,"",A4987*10000+ROW())</f>
        <v/>
      </c>
      <c r="G4987" t="str">
        <f t="shared" si="155"/>
        <v/>
      </c>
    </row>
    <row r="4988" spans="1:7">
      <c r="A4988" s="57">
        <f>INDEX('11月'!$A$1:$E$301,ROW()-$B$35+2,1)</f>
        <v>0</v>
      </c>
      <c r="B4988" s="55" t="str">
        <f>INDEX('11月'!$A$1:$E$301,ROW()-$B$35+2,2)&amp;IF(INDEX('11月'!$A$1:$E$301,ROW()-$B$35+2,3)="","","／"&amp;INDEX('11月'!$A$1:$E$301,ROW()-$B$35+2,3))</f>
        <v/>
      </c>
      <c r="C4988" s="57">
        <f>INDEX('11月'!$A$1:$E$301,ROW()-$B$35+2,4)</f>
        <v>0</v>
      </c>
      <c r="D4988" s="64">
        <f>INDEX('11月'!$A$1:$E$301,ROW()-$B$35+2,5)</f>
        <v>0</v>
      </c>
      <c r="E4988" s="65">
        <f>DATE(設定・集計!$B$2,INT(A4988/100),A4988-INT(A4988/100)*100)</f>
        <v>43799</v>
      </c>
      <c r="F4988" t="str">
        <f t="shared" si="156"/>
        <v/>
      </c>
      <c r="G4988" t="str">
        <f t="shared" si="155"/>
        <v/>
      </c>
    </row>
    <row r="4989" spans="1:7">
      <c r="A4989" s="57">
        <f>INDEX('11月'!$A$1:$E$301,ROW()-$B$35+2,1)</f>
        <v>0</v>
      </c>
      <c r="B4989" s="55" t="str">
        <f>INDEX('11月'!$A$1:$E$301,ROW()-$B$35+2,2)&amp;IF(INDEX('11月'!$A$1:$E$301,ROW()-$B$35+2,3)="","","／"&amp;INDEX('11月'!$A$1:$E$301,ROW()-$B$35+2,3))</f>
        <v/>
      </c>
      <c r="C4989" s="57">
        <f>INDEX('11月'!$A$1:$E$301,ROW()-$B$35+2,4)</f>
        <v>0</v>
      </c>
      <c r="D4989" s="64">
        <f>INDEX('11月'!$A$1:$E$301,ROW()-$B$35+2,5)</f>
        <v>0</v>
      </c>
      <c r="E4989" s="65">
        <f>DATE(設定・集計!$B$2,INT(A4989/100),A4989-INT(A4989/100)*100)</f>
        <v>43799</v>
      </c>
      <c r="F4989" t="str">
        <f t="shared" si="156"/>
        <v/>
      </c>
      <c r="G4989" t="str">
        <f t="shared" si="155"/>
        <v/>
      </c>
    </row>
    <row r="4990" spans="1:7">
      <c r="A4990" s="57">
        <f>INDEX('11月'!$A$1:$E$301,ROW()-$B$35+2,1)</f>
        <v>0</v>
      </c>
      <c r="B4990" s="55" t="str">
        <f>INDEX('11月'!$A$1:$E$301,ROW()-$B$35+2,2)&amp;IF(INDEX('11月'!$A$1:$E$301,ROW()-$B$35+2,3)="","","／"&amp;INDEX('11月'!$A$1:$E$301,ROW()-$B$35+2,3))</f>
        <v/>
      </c>
      <c r="C4990" s="57">
        <f>INDEX('11月'!$A$1:$E$301,ROW()-$B$35+2,4)</f>
        <v>0</v>
      </c>
      <c r="D4990" s="64">
        <f>INDEX('11月'!$A$1:$E$301,ROW()-$B$35+2,5)</f>
        <v>0</v>
      </c>
      <c r="E4990" s="65">
        <f>DATE(設定・集計!$B$2,INT(A4990/100),A4990-INT(A4990/100)*100)</f>
        <v>43799</v>
      </c>
      <c r="F4990" t="str">
        <f t="shared" si="156"/>
        <v/>
      </c>
      <c r="G4990" t="str">
        <f t="shared" si="155"/>
        <v/>
      </c>
    </row>
    <row r="4991" spans="1:7">
      <c r="A4991" s="57">
        <f>INDEX('11月'!$A$1:$E$301,ROW()-$B$35+2,1)</f>
        <v>0</v>
      </c>
      <c r="B4991" s="55" t="str">
        <f>INDEX('11月'!$A$1:$E$301,ROW()-$B$35+2,2)&amp;IF(INDEX('11月'!$A$1:$E$301,ROW()-$B$35+2,3)="","","／"&amp;INDEX('11月'!$A$1:$E$301,ROW()-$B$35+2,3))</f>
        <v/>
      </c>
      <c r="C4991" s="57">
        <f>INDEX('11月'!$A$1:$E$301,ROW()-$B$35+2,4)</f>
        <v>0</v>
      </c>
      <c r="D4991" s="64">
        <f>INDEX('11月'!$A$1:$E$301,ROW()-$B$35+2,5)</f>
        <v>0</v>
      </c>
      <c r="E4991" s="65">
        <f>DATE(設定・集計!$B$2,INT(A4991/100),A4991-INT(A4991/100)*100)</f>
        <v>43799</v>
      </c>
      <c r="F4991" t="str">
        <f t="shared" si="156"/>
        <v/>
      </c>
      <c r="G4991" t="str">
        <f t="shared" si="155"/>
        <v/>
      </c>
    </row>
    <row r="4992" spans="1:7">
      <c r="A4992" s="57">
        <f>INDEX('11月'!$A$1:$E$301,ROW()-$B$35+2,1)</f>
        <v>0</v>
      </c>
      <c r="B4992" s="55" t="str">
        <f>INDEX('11月'!$A$1:$E$301,ROW()-$B$35+2,2)&amp;IF(INDEX('11月'!$A$1:$E$301,ROW()-$B$35+2,3)="","","／"&amp;INDEX('11月'!$A$1:$E$301,ROW()-$B$35+2,3))</f>
        <v/>
      </c>
      <c r="C4992" s="57">
        <f>INDEX('11月'!$A$1:$E$301,ROW()-$B$35+2,4)</f>
        <v>0</v>
      </c>
      <c r="D4992" s="64">
        <f>INDEX('11月'!$A$1:$E$301,ROW()-$B$35+2,5)</f>
        <v>0</v>
      </c>
      <c r="E4992" s="65">
        <f>DATE(設定・集計!$B$2,INT(A4992/100),A4992-INT(A4992/100)*100)</f>
        <v>43799</v>
      </c>
      <c r="F4992" t="str">
        <f t="shared" si="156"/>
        <v/>
      </c>
      <c r="G4992" t="str">
        <f t="shared" si="155"/>
        <v/>
      </c>
    </row>
    <row r="4993" spans="1:7">
      <c r="A4993" s="57">
        <f>INDEX('11月'!$A$1:$E$301,ROW()-$B$35+2,1)</f>
        <v>0</v>
      </c>
      <c r="B4993" s="55" t="str">
        <f>INDEX('11月'!$A$1:$E$301,ROW()-$B$35+2,2)&amp;IF(INDEX('11月'!$A$1:$E$301,ROW()-$B$35+2,3)="","","／"&amp;INDEX('11月'!$A$1:$E$301,ROW()-$B$35+2,3))</f>
        <v/>
      </c>
      <c r="C4993" s="57">
        <f>INDEX('11月'!$A$1:$E$301,ROW()-$B$35+2,4)</f>
        <v>0</v>
      </c>
      <c r="D4993" s="64">
        <f>INDEX('11月'!$A$1:$E$301,ROW()-$B$35+2,5)</f>
        <v>0</v>
      </c>
      <c r="E4993" s="65">
        <f>DATE(設定・集計!$B$2,INT(A4993/100),A4993-INT(A4993/100)*100)</f>
        <v>43799</v>
      </c>
      <c r="F4993" t="str">
        <f t="shared" si="156"/>
        <v/>
      </c>
      <c r="G4993" t="str">
        <f t="shared" si="155"/>
        <v/>
      </c>
    </row>
    <row r="4994" spans="1:7">
      <c r="A4994" s="57">
        <f>INDEX('11月'!$A$1:$E$301,ROW()-$B$35+2,1)</f>
        <v>0</v>
      </c>
      <c r="B4994" s="55" t="str">
        <f>INDEX('11月'!$A$1:$E$301,ROW()-$B$35+2,2)&amp;IF(INDEX('11月'!$A$1:$E$301,ROW()-$B$35+2,3)="","","／"&amp;INDEX('11月'!$A$1:$E$301,ROW()-$B$35+2,3))</f>
        <v/>
      </c>
      <c r="C4994" s="57">
        <f>INDEX('11月'!$A$1:$E$301,ROW()-$B$35+2,4)</f>
        <v>0</v>
      </c>
      <c r="D4994" s="64">
        <f>INDEX('11月'!$A$1:$E$301,ROW()-$B$35+2,5)</f>
        <v>0</v>
      </c>
      <c r="E4994" s="65">
        <f>DATE(設定・集計!$B$2,INT(A4994/100),A4994-INT(A4994/100)*100)</f>
        <v>43799</v>
      </c>
      <c r="F4994" t="str">
        <f t="shared" si="156"/>
        <v/>
      </c>
      <c r="G4994" t="str">
        <f t="shared" si="155"/>
        <v/>
      </c>
    </row>
    <row r="4995" spans="1:7">
      <c r="A4995" s="57">
        <f>INDEX('11月'!$A$1:$E$301,ROW()-$B$35+2,1)</f>
        <v>0</v>
      </c>
      <c r="B4995" s="55" t="str">
        <f>INDEX('11月'!$A$1:$E$301,ROW()-$B$35+2,2)&amp;IF(INDEX('11月'!$A$1:$E$301,ROW()-$B$35+2,3)="","","／"&amp;INDEX('11月'!$A$1:$E$301,ROW()-$B$35+2,3))</f>
        <v/>
      </c>
      <c r="C4995" s="57">
        <f>INDEX('11月'!$A$1:$E$301,ROW()-$B$35+2,4)</f>
        <v>0</v>
      </c>
      <c r="D4995" s="64">
        <f>INDEX('11月'!$A$1:$E$301,ROW()-$B$35+2,5)</f>
        <v>0</v>
      </c>
      <c r="E4995" s="65">
        <f>DATE(設定・集計!$B$2,INT(A4995/100),A4995-INT(A4995/100)*100)</f>
        <v>43799</v>
      </c>
      <c r="F4995" t="str">
        <f t="shared" si="156"/>
        <v/>
      </c>
      <c r="G4995" t="str">
        <f t="shared" si="155"/>
        <v/>
      </c>
    </row>
    <row r="4996" spans="1:7">
      <c r="A4996" s="57">
        <f>INDEX('11月'!$A$1:$E$301,ROW()-$B$35+2,1)</f>
        <v>0</v>
      </c>
      <c r="B4996" s="55" t="str">
        <f>INDEX('11月'!$A$1:$E$301,ROW()-$B$35+2,2)&amp;IF(INDEX('11月'!$A$1:$E$301,ROW()-$B$35+2,3)="","","／"&amp;INDEX('11月'!$A$1:$E$301,ROW()-$B$35+2,3))</f>
        <v/>
      </c>
      <c r="C4996" s="57">
        <f>INDEX('11月'!$A$1:$E$301,ROW()-$B$35+2,4)</f>
        <v>0</v>
      </c>
      <c r="D4996" s="64">
        <f>INDEX('11月'!$A$1:$E$301,ROW()-$B$35+2,5)</f>
        <v>0</v>
      </c>
      <c r="E4996" s="65">
        <f>DATE(設定・集計!$B$2,INT(A4996/100),A4996-INT(A4996/100)*100)</f>
        <v>43799</v>
      </c>
      <c r="F4996" t="str">
        <f t="shared" si="156"/>
        <v/>
      </c>
      <c r="G4996" t="str">
        <f t="shared" si="155"/>
        <v/>
      </c>
    </row>
    <row r="4997" spans="1:7">
      <c r="A4997" s="57">
        <f>INDEX('11月'!$A$1:$E$301,ROW()-$B$35+2,1)</f>
        <v>0</v>
      </c>
      <c r="B4997" s="55" t="str">
        <f>INDEX('11月'!$A$1:$E$301,ROW()-$B$35+2,2)&amp;IF(INDEX('11月'!$A$1:$E$301,ROW()-$B$35+2,3)="","","／"&amp;INDEX('11月'!$A$1:$E$301,ROW()-$B$35+2,3))</f>
        <v/>
      </c>
      <c r="C4997" s="57">
        <f>INDEX('11月'!$A$1:$E$301,ROW()-$B$35+2,4)</f>
        <v>0</v>
      </c>
      <c r="D4997" s="64">
        <f>INDEX('11月'!$A$1:$E$301,ROW()-$B$35+2,5)</f>
        <v>0</v>
      </c>
      <c r="E4997" s="65">
        <f>DATE(設定・集計!$B$2,INT(A4997/100),A4997-INT(A4997/100)*100)</f>
        <v>43799</v>
      </c>
      <c r="F4997" t="str">
        <f t="shared" si="156"/>
        <v/>
      </c>
      <c r="G4997" t="str">
        <f t="shared" si="155"/>
        <v/>
      </c>
    </row>
    <row r="4998" spans="1:7">
      <c r="A4998" s="57">
        <f>INDEX('11月'!$A$1:$E$301,ROW()-$B$35+2,1)</f>
        <v>0</v>
      </c>
      <c r="B4998" s="55" t="str">
        <f>INDEX('11月'!$A$1:$E$301,ROW()-$B$35+2,2)&amp;IF(INDEX('11月'!$A$1:$E$301,ROW()-$B$35+2,3)="","","／"&amp;INDEX('11月'!$A$1:$E$301,ROW()-$B$35+2,3))</f>
        <v/>
      </c>
      <c r="C4998" s="57">
        <f>INDEX('11月'!$A$1:$E$301,ROW()-$B$35+2,4)</f>
        <v>0</v>
      </c>
      <c r="D4998" s="64">
        <f>INDEX('11月'!$A$1:$E$301,ROW()-$B$35+2,5)</f>
        <v>0</v>
      </c>
      <c r="E4998" s="65">
        <f>DATE(設定・集計!$B$2,INT(A4998/100),A4998-INT(A4998/100)*100)</f>
        <v>43799</v>
      </c>
      <c r="F4998" t="str">
        <f t="shared" si="156"/>
        <v/>
      </c>
      <c r="G4998" t="str">
        <f t="shared" si="155"/>
        <v/>
      </c>
    </row>
    <row r="4999" spans="1:7">
      <c r="A4999" s="57">
        <f>INDEX('11月'!$A$1:$E$301,ROW()-$B$35+2,1)</f>
        <v>0</v>
      </c>
      <c r="B4999" s="55" t="str">
        <f>INDEX('11月'!$A$1:$E$301,ROW()-$B$35+2,2)&amp;IF(INDEX('11月'!$A$1:$E$301,ROW()-$B$35+2,3)="","","／"&amp;INDEX('11月'!$A$1:$E$301,ROW()-$B$35+2,3))</f>
        <v/>
      </c>
      <c r="C4999" s="57">
        <f>INDEX('11月'!$A$1:$E$301,ROW()-$B$35+2,4)</f>
        <v>0</v>
      </c>
      <c r="D4999" s="64">
        <f>INDEX('11月'!$A$1:$E$301,ROW()-$B$35+2,5)</f>
        <v>0</v>
      </c>
      <c r="E4999" s="65">
        <f>DATE(設定・集計!$B$2,INT(A4999/100),A4999-INT(A4999/100)*100)</f>
        <v>43799</v>
      </c>
      <c r="F4999" t="str">
        <f t="shared" si="156"/>
        <v/>
      </c>
      <c r="G4999" t="str">
        <f t="shared" si="155"/>
        <v/>
      </c>
    </row>
    <row r="5000" spans="1:7">
      <c r="A5000" s="57">
        <f>INDEX('11月'!$A$1:$E$301,ROW()-$B$35+2,1)</f>
        <v>0</v>
      </c>
      <c r="B5000" s="55" t="str">
        <f>INDEX('11月'!$A$1:$E$301,ROW()-$B$35+2,2)&amp;IF(INDEX('11月'!$A$1:$E$301,ROW()-$B$35+2,3)="","","／"&amp;INDEX('11月'!$A$1:$E$301,ROW()-$B$35+2,3))</f>
        <v/>
      </c>
      <c r="C5000" s="57">
        <f>INDEX('11月'!$A$1:$E$301,ROW()-$B$35+2,4)</f>
        <v>0</v>
      </c>
      <c r="D5000" s="64">
        <f>INDEX('11月'!$A$1:$E$301,ROW()-$B$35+2,5)</f>
        <v>0</v>
      </c>
      <c r="E5000" s="65">
        <f>DATE(設定・集計!$B$2,INT(A5000/100),A5000-INT(A5000/100)*100)</f>
        <v>43799</v>
      </c>
      <c r="F5000" t="str">
        <f t="shared" si="156"/>
        <v/>
      </c>
      <c r="G5000" t="str">
        <f t="shared" si="155"/>
        <v/>
      </c>
    </row>
    <row r="5001" spans="1:7">
      <c r="A5001" s="57">
        <f>INDEX('11月'!$A$1:$E$301,ROW()-$B$35+2,1)</f>
        <v>0</v>
      </c>
      <c r="B5001" s="55" t="str">
        <f>INDEX('11月'!$A$1:$E$301,ROW()-$B$35+2,2)&amp;IF(INDEX('11月'!$A$1:$E$301,ROW()-$B$35+2,3)="","","／"&amp;INDEX('11月'!$A$1:$E$301,ROW()-$B$35+2,3))</f>
        <v/>
      </c>
      <c r="C5001" s="57">
        <f>INDEX('11月'!$A$1:$E$301,ROW()-$B$35+2,4)</f>
        <v>0</v>
      </c>
      <c r="D5001" s="64">
        <f>INDEX('11月'!$A$1:$E$301,ROW()-$B$35+2,5)</f>
        <v>0</v>
      </c>
      <c r="E5001" s="65">
        <f>DATE(設定・集計!$B$2,INT(A5001/100),A5001-INT(A5001/100)*100)</f>
        <v>43799</v>
      </c>
      <c r="F5001" t="str">
        <f t="shared" si="156"/>
        <v/>
      </c>
      <c r="G5001" t="str">
        <f t="shared" si="155"/>
        <v/>
      </c>
    </row>
    <row r="5002" spans="1:7">
      <c r="A5002" s="57">
        <f>INDEX('11月'!$A$1:$E$301,ROW()-$B$35+2,1)</f>
        <v>0</v>
      </c>
      <c r="B5002" s="55" t="str">
        <f>INDEX('11月'!$A$1:$E$301,ROW()-$B$35+2,2)&amp;IF(INDEX('11月'!$A$1:$E$301,ROW()-$B$35+2,3)="","","／"&amp;INDEX('11月'!$A$1:$E$301,ROW()-$B$35+2,3))</f>
        <v/>
      </c>
      <c r="C5002" s="57">
        <f>INDEX('11月'!$A$1:$E$301,ROW()-$B$35+2,4)</f>
        <v>0</v>
      </c>
      <c r="D5002" s="64">
        <f>INDEX('11月'!$A$1:$E$301,ROW()-$B$35+2,5)</f>
        <v>0</v>
      </c>
      <c r="E5002" s="65">
        <f>DATE(設定・集計!$B$2,INT(A5002/100),A5002-INT(A5002/100)*100)</f>
        <v>43799</v>
      </c>
      <c r="F5002" t="str">
        <f t="shared" si="156"/>
        <v/>
      </c>
      <c r="G5002" t="str">
        <f t="shared" si="155"/>
        <v/>
      </c>
    </row>
    <row r="5003" spans="1:7">
      <c r="A5003" s="57">
        <f>INDEX('11月'!$A$1:$E$301,ROW()-$B$35+2,1)</f>
        <v>0</v>
      </c>
      <c r="B5003" s="55" t="str">
        <f>INDEX('11月'!$A$1:$E$301,ROW()-$B$35+2,2)&amp;IF(INDEX('11月'!$A$1:$E$301,ROW()-$B$35+2,3)="","","／"&amp;INDEX('11月'!$A$1:$E$301,ROW()-$B$35+2,3))</f>
        <v/>
      </c>
      <c r="C5003" s="57">
        <f>INDEX('11月'!$A$1:$E$301,ROW()-$B$35+2,4)</f>
        <v>0</v>
      </c>
      <c r="D5003" s="64">
        <f>INDEX('11月'!$A$1:$E$301,ROW()-$B$35+2,5)</f>
        <v>0</v>
      </c>
      <c r="E5003" s="65">
        <f>DATE(設定・集計!$B$2,INT(A5003/100),A5003-INT(A5003/100)*100)</f>
        <v>43799</v>
      </c>
      <c r="F5003" t="str">
        <f t="shared" si="156"/>
        <v/>
      </c>
      <c r="G5003" t="str">
        <f t="shared" si="155"/>
        <v/>
      </c>
    </row>
    <row r="5004" spans="1:7">
      <c r="A5004" s="57">
        <f>INDEX('11月'!$A$1:$E$301,ROW()-$B$35+2,1)</f>
        <v>0</v>
      </c>
      <c r="B5004" s="55" t="str">
        <f>INDEX('11月'!$A$1:$E$301,ROW()-$B$35+2,2)&amp;IF(INDEX('11月'!$A$1:$E$301,ROW()-$B$35+2,3)="","","／"&amp;INDEX('11月'!$A$1:$E$301,ROW()-$B$35+2,3))</f>
        <v/>
      </c>
      <c r="C5004" s="57">
        <f>INDEX('11月'!$A$1:$E$301,ROW()-$B$35+2,4)</f>
        <v>0</v>
      </c>
      <c r="D5004" s="64">
        <f>INDEX('11月'!$A$1:$E$301,ROW()-$B$35+2,5)</f>
        <v>0</v>
      </c>
      <c r="E5004" s="65">
        <f>DATE(設定・集計!$B$2,INT(A5004/100),A5004-INT(A5004/100)*100)</f>
        <v>43799</v>
      </c>
      <c r="F5004" t="str">
        <f t="shared" si="156"/>
        <v/>
      </c>
      <c r="G5004" t="str">
        <f t="shared" si="155"/>
        <v/>
      </c>
    </row>
    <row r="5005" spans="1:7">
      <c r="A5005" s="57">
        <f>INDEX('11月'!$A$1:$E$301,ROW()-$B$35+2,1)</f>
        <v>0</v>
      </c>
      <c r="B5005" s="55" t="str">
        <f>INDEX('11月'!$A$1:$E$301,ROW()-$B$35+2,2)&amp;IF(INDEX('11月'!$A$1:$E$301,ROW()-$B$35+2,3)="","","／"&amp;INDEX('11月'!$A$1:$E$301,ROW()-$B$35+2,3))</f>
        <v/>
      </c>
      <c r="C5005" s="57">
        <f>INDEX('11月'!$A$1:$E$301,ROW()-$B$35+2,4)</f>
        <v>0</v>
      </c>
      <c r="D5005" s="64">
        <f>INDEX('11月'!$A$1:$E$301,ROW()-$B$35+2,5)</f>
        <v>0</v>
      </c>
      <c r="E5005" s="65">
        <f>DATE(設定・集計!$B$2,INT(A5005/100),A5005-INT(A5005/100)*100)</f>
        <v>43799</v>
      </c>
      <c r="F5005" t="str">
        <f t="shared" si="156"/>
        <v/>
      </c>
      <c r="G5005" t="str">
        <f t="shared" si="155"/>
        <v/>
      </c>
    </row>
    <row r="5006" spans="1:7">
      <c r="A5006" s="57">
        <f>INDEX('11月'!$A$1:$E$301,ROW()-$B$35+2,1)</f>
        <v>0</v>
      </c>
      <c r="B5006" s="55" t="str">
        <f>INDEX('11月'!$A$1:$E$301,ROW()-$B$35+2,2)&amp;IF(INDEX('11月'!$A$1:$E$301,ROW()-$B$35+2,3)="","","／"&amp;INDEX('11月'!$A$1:$E$301,ROW()-$B$35+2,3))</f>
        <v/>
      </c>
      <c r="C5006" s="57">
        <f>INDEX('11月'!$A$1:$E$301,ROW()-$B$35+2,4)</f>
        <v>0</v>
      </c>
      <c r="D5006" s="64">
        <f>INDEX('11月'!$A$1:$E$301,ROW()-$B$35+2,5)</f>
        <v>0</v>
      </c>
      <c r="E5006" s="65">
        <f>DATE(設定・集計!$B$2,INT(A5006/100),A5006-INT(A5006/100)*100)</f>
        <v>43799</v>
      </c>
      <c r="F5006" t="str">
        <f t="shared" si="156"/>
        <v/>
      </c>
      <c r="G5006" t="str">
        <f t="shared" si="155"/>
        <v/>
      </c>
    </row>
    <row r="5007" spans="1:7">
      <c r="A5007" s="57">
        <f>INDEX('11月'!$A$1:$E$301,ROW()-$B$35+2,1)</f>
        <v>0</v>
      </c>
      <c r="B5007" s="55" t="str">
        <f>INDEX('11月'!$A$1:$E$301,ROW()-$B$35+2,2)&amp;IF(INDEX('11月'!$A$1:$E$301,ROW()-$B$35+2,3)="","","／"&amp;INDEX('11月'!$A$1:$E$301,ROW()-$B$35+2,3))</f>
        <v/>
      </c>
      <c r="C5007" s="57">
        <f>INDEX('11月'!$A$1:$E$301,ROW()-$B$35+2,4)</f>
        <v>0</v>
      </c>
      <c r="D5007" s="64">
        <f>INDEX('11月'!$A$1:$E$301,ROW()-$B$35+2,5)</f>
        <v>0</v>
      </c>
      <c r="E5007" s="65">
        <f>DATE(設定・集計!$B$2,INT(A5007/100),A5007-INT(A5007/100)*100)</f>
        <v>43799</v>
      </c>
      <c r="F5007" t="str">
        <f t="shared" si="156"/>
        <v/>
      </c>
      <c r="G5007" t="str">
        <f t="shared" si="155"/>
        <v/>
      </c>
    </row>
    <row r="5008" spans="1:7">
      <c r="A5008" s="57">
        <f>INDEX('11月'!$A$1:$E$301,ROW()-$B$35+2,1)</f>
        <v>0</v>
      </c>
      <c r="B5008" s="55" t="str">
        <f>INDEX('11月'!$A$1:$E$301,ROW()-$B$35+2,2)&amp;IF(INDEX('11月'!$A$1:$E$301,ROW()-$B$35+2,3)="","","／"&amp;INDEX('11月'!$A$1:$E$301,ROW()-$B$35+2,3))</f>
        <v/>
      </c>
      <c r="C5008" s="57">
        <f>INDEX('11月'!$A$1:$E$301,ROW()-$B$35+2,4)</f>
        <v>0</v>
      </c>
      <c r="D5008" s="64">
        <f>INDEX('11月'!$A$1:$E$301,ROW()-$B$35+2,5)</f>
        <v>0</v>
      </c>
      <c r="E5008" s="65">
        <f>DATE(設定・集計!$B$2,INT(A5008/100),A5008-INT(A5008/100)*100)</f>
        <v>43799</v>
      </c>
      <c r="F5008" t="str">
        <f t="shared" si="156"/>
        <v/>
      </c>
      <c r="G5008" t="str">
        <f t="shared" si="155"/>
        <v/>
      </c>
    </row>
    <row r="5009" spans="1:7">
      <c r="A5009" s="57">
        <f>INDEX('11月'!$A$1:$E$301,ROW()-$B$35+2,1)</f>
        <v>0</v>
      </c>
      <c r="B5009" s="55" t="str">
        <f>INDEX('11月'!$A$1:$E$301,ROW()-$B$35+2,2)&amp;IF(INDEX('11月'!$A$1:$E$301,ROW()-$B$35+2,3)="","","／"&amp;INDEX('11月'!$A$1:$E$301,ROW()-$B$35+2,3))</f>
        <v/>
      </c>
      <c r="C5009" s="57">
        <f>INDEX('11月'!$A$1:$E$301,ROW()-$B$35+2,4)</f>
        <v>0</v>
      </c>
      <c r="D5009" s="64">
        <f>INDEX('11月'!$A$1:$E$301,ROW()-$B$35+2,5)</f>
        <v>0</v>
      </c>
      <c r="E5009" s="65">
        <f>DATE(設定・集計!$B$2,INT(A5009/100),A5009-INT(A5009/100)*100)</f>
        <v>43799</v>
      </c>
      <c r="F5009" t="str">
        <f t="shared" si="156"/>
        <v/>
      </c>
      <c r="G5009" t="str">
        <f t="shared" si="155"/>
        <v/>
      </c>
    </row>
    <row r="5010" spans="1:7">
      <c r="A5010" s="57">
        <f>INDEX('11月'!$A$1:$E$301,ROW()-$B$35+2,1)</f>
        <v>0</v>
      </c>
      <c r="B5010" s="55" t="str">
        <f>INDEX('11月'!$A$1:$E$301,ROW()-$B$35+2,2)&amp;IF(INDEX('11月'!$A$1:$E$301,ROW()-$B$35+2,3)="","","／"&amp;INDEX('11月'!$A$1:$E$301,ROW()-$B$35+2,3))</f>
        <v/>
      </c>
      <c r="C5010" s="57">
        <f>INDEX('11月'!$A$1:$E$301,ROW()-$B$35+2,4)</f>
        <v>0</v>
      </c>
      <c r="D5010" s="64">
        <f>INDEX('11月'!$A$1:$E$301,ROW()-$B$35+2,5)</f>
        <v>0</v>
      </c>
      <c r="E5010" s="65">
        <f>DATE(設定・集計!$B$2,INT(A5010/100),A5010-INT(A5010/100)*100)</f>
        <v>43799</v>
      </c>
      <c r="F5010" t="str">
        <f t="shared" si="156"/>
        <v/>
      </c>
      <c r="G5010" t="str">
        <f t="shared" si="155"/>
        <v/>
      </c>
    </row>
    <row r="5011" spans="1:7">
      <c r="A5011" s="57">
        <f>INDEX('11月'!$A$1:$E$301,ROW()-$B$35+2,1)</f>
        <v>0</v>
      </c>
      <c r="B5011" s="55" t="str">
        <f>INDEX('11月'!$A$1:$E$301,ROW()-$B$35+2,2)&amp;IF(INDEX('11月'!$A$1:$E$301,ROW()-$B$35+2,3)="","","／"&amp;INDEX('11月'!$A$1:$E$301,ROW()-$B$35+2,3))</f>
        <v/>
      </c>
      <c r="C5011" s="57">
        <f>INDEX('11月'!$A$1:$E$301,ROW()-$B$35+2,4)</f>
        <v>0</v>
      </c>
      <c r="D5011" s="64">
        <f>INDEX('11月'!$A$1:$E$301,ROW()-$B$35+2,5)</f>
        <v>0</v>
      </c>
      <c r="E5011" s="65">
        <f>DATE(設定・集計!$B$2,INT(A5011/100),A5011-INT(A5011/100)*100)</f>
        <v>43799</v>
      </c>
      <c r="F5011" t="str">
        <f t="shared" si="156"/>
        <v/>
      </c>
      <c r="G5011" t="str">
        <f t="shared" si="155"/>
        <v/>
      </c>
    </row>
    <row r="5012" spans="1:7">
      <c r="A5012" s="57">
        <f>INDEX('11月'!$A$1:$E$301,ROW()-$B$35+2,1)</f>
        <v>0</v>
      </c>
      <c r="B5012" s="55" t="str">
        <f>INDEX('11月'!$A$1:$E$301,ROW()-$B$35+2,2)&amp;IF(INDEX('11月'!$A$1:$E$301,ROW()-$B$35+2,3)="","","／"&amp;INDEX('11月'!$A$1:$E$301,ROW()-$B$35+2,3))</f>
        <v/>
      </c>
      <c r="C5012" s="57">
        <f>INDEX('11月'!$A$1:$E$301,ROW()-$B$35+2,4)</f>
        <v>0</v>
      </c>
      <c r="D5012" s="64">
        <f>INDEX('11月'!$A$1:$E$301,ROW()-$B$35+2,5)</f>
        <v>0</v>
      </c>
      <c r="E5012" s="65">
        <f>DATE(設定・集計!$B$2,INT(A5012/100),A5012-INT(A5012/100)*100)</f>
        <v>43799</v>
      </c>
      <c r="F5012" t="str">
        <f t="shared" si="156"/>
        <v/>
      </c>
      <c r="G5012" t="str">
        <f t="shared" si="155"/>
        <v/>
      </c>
    </row>
    <row r="5013" spans="1:7">
      <c r="A5013" s="57">
        <f>INDEX('11月'!$A$1:$E$301,ROW()-$B$35+2,1)</f>
        <v>0</v>
      </c>
      <c r="B5013" s="55" t="str">
        <f>INDEX('11月'!$A$1:$E$301,ROW()-$B$35+2,2)&amp;IF(INDEX('11月'!$A$1:$E$301,ROW()-$B$35+2,3)="","","／"&amp;INDEX('11月'!$A$1:$E$301,ROW()-$B$35+2,3))</f>
        <v/>
      </c>
      <c r="C5013" s="57">
        <f>INDEX('11月'!$A$1:$E$301,ROW()-$B$35+2,4)</f>
        <v>0</v>
      </c>
      <c r="D5013" s="64">
        <f>INDEX('11月'!$A$1:$E$301,ROW()-$B$35+2,5)</f>
        <v>0</v>
      </c>
      <c r="E5013" s="65">
        <f>DATE(設定・集計!$B$2,INT(A5013/100),A5013-INT(A5013/100)*100)</f>
        <v>43799</v>
      </c>
      <c r="F5013" t="str">
        <f t="shared" si="156"/>
        <v/>
      </c>
      <c r="G5013" t="str">
        <f t="shared" si="155"/>
        <v/>
      </c>
    </row>
    <row r="5014" spans="1:7">
      <c r="A5014" s="57">
        <f>INDEX('11月'!$A$1:$E$301,ROW()-$B$35+2,1)</f>
        <v>0</v>
      </c>
      <c r="B5014" s="55" t="str">
        <f>INDEX('11月'!$A$1:$E$301,ROW()-$B$35+2,2)&amp;IF(INDEX('11月'!$A$1:$E$301,ROW()-$B$35+2,3)="","","／"&amp;INDEX('11月'!$A$1:$E$301,ROW()-$B$35+2,3))</f>
        <v/>
      </c>
      <c r="C5014" s="57">
        <f>INDEX('11月'!$A$1:$E$301,ROW()-$B$35+2,4)</f>
        <v>0</v>
      </c>
      <c r="D5014" s="64">
        <f>INDEX('11月'!$A$1:$E$301,ROW()-$B$35+2,5)</f>
        <v>0</v>
      </c>
      <c r="E5014" s="65">
        <f>DATE(設定・集計!$B$2,INT(A5014/100),A5014-INT(A5014/100)*100)</f>
        <v>43799</v>
      </c>
      <c r="F5014" t="str">
        <f t="shared" si="156"/>
        <v/>
      </c>
      <c r="G5014" t="str">
        <f t="shared" si="155"/>
        <v/>
      </c>
    </row>
    <row r="5015" spans="1:7">
      <c r="A5015" s="57">
        <f>INDEX('11月'!$A$1:$E$301,ROW()-$B$35+2,1)</f>
        <v>0</v>
      </c>
      <c r="B5015" s="55" t="str">
        <f>INDEX('11月'!$A$1:$E$301,ROW()-$B$35+2,2)&amp;IF(INDEX('11月'!$A$1:$E$301,ROW()-$B$35+2,3)="","","／"&amp;INDEX('11月'!$A$1:$E$301,ROW()-$B$35+2,3))</f>
        <v/>
      </c>
      <c r="C5015" s="57">
        <f>INDEX('11月'!$A$1:$E$301,ROW()-$B$35+2,4)</f>
        <v>0</v>
      </c>
      <c r="D5015" s="64">
        <f>INDEX('11月'!$A$1:$E$301,ROW()-$B$35+2,5)</f>
        <v>0</v>
      </c>
      <c r="E5015" s="65">
        <f>DATE(設定・集計!$B$2,INT(A5015/100),A5015-INT(A5015/100)*100)</f>
        <v>43799</v>
      </c>
      <c r="F5015" t="str">
        <f t="shared" si="156"/>
        <v/>
      </c>
      <c r="G5015" t="str">
        <f t="shared" si="155"/>
        <v/>
      </c>
    </row>
    <row r="5016" spans="1:7">
      <c r="A5016" s="57">
        <f>INDEX('11月'!$A$1:$E$301,ROW()-$B$35+2,1)</f>
        <v>0</v>
      </c>
      <c r="B5016" s="55" t="str">
        <f>INDEX('11月'!$A$1:$E$301,ROW()-$B$35+2,2)&amp;IF(INDEX('11月'!$A$1:$E$301,ROW()-$B$35+2,3)="","","／"&amp;INDEX('11月'!$A$1:$E$301,ROW()-$B$35+2,3))</f>
        <v/>
      </c>
      <c r="C5016" s="57">
        <f>INDEX('11月'!$A$1:$E$301,ROW()-$B$35+2,4)</f>
        <v>0</v>
      </c>
      <c r="D5016" s="64">
        <f>INDEX('11月'!$A$1:$E$301,ROW()-$B$35+2,5)</f>
        <v>0</v>
      </c>
      <c r="E5016" s="65">
        <f>DATE(設定・集計!$B$2,INT(A5016/100),A5016-INT(A5016/100)*100)</f>
        <v>43799</v>
      </c>
      <c r="F5016" t="str">
        <f t="shared" si="156"/>
        <v/>
      </c>
      <c r="G5016" t="str">
        <f t="shared" si="155"/>
        <v/>
      </c>
    </row>
    <row r="5017" spans="1:7">
      <c r="A5017" s="57">
        <f>INDEX('11月'!$A$1:$E$301,ROW()-$B$35+2,1)</f>
        <v>0</v>
      </c>
      <c r="B5017" s="55" t="str">
        <f>INDEX('11月'!$A$1:$E$301,ROW()-$B$35+2,2)&amp;IF(INDEX('11月'!$A$1:$E$301,ROW()-$B$35+2,3)="","","／"&amp;INDEX('11月'!$A$1:$E$301,ROW()-$B$35+2,3))</f>
        <v/>
      </c>
      <c r="C5017" s="57">
        <f>INDEX('11月'!$A$1:$E$301,ROW()-$B$35+2,4)</f>
        <v>0</v>
      </c>
      <c r="D5017" s="64">
        <f>INDEX('11月'!$A$1:$E$301,ROW()-$B$35+2,5)</f>
        <v>0</v>
      </c>
      <c r="E5017" s="65">
        <f>DATE(設定・集計!$B$2,INT(A5017/100),A5017-INT(A5017/100)*100)</f>
        <v>43799</v>
      </c>
      <c r="F5017" t="str">
        <f t="shared" si="156"/>
        <v/>
      </c>
      <c r="G5017" t="str">
        <f t="shared" si="155"/>
        <v/>
      </c>
    </row>
    <row r="5018" spans="1:7">
      <c r="A5018" s="57">
        <f>INDEX('11月'!$A$1:$E$301,ROW()-$B$35+2,1)</f>
        <v>0</v>
      </c>
      <c r="B5018" s="55" t="str">
        <f>INDEX('11月'!$A$1:$E$301,ROW()-$B$35+2,2)&amp;IF(INDEX('11月'!$A$1:$E$301,ROW()-$B$35+2,3)="","","／"&amp;INDEX('11月'!$A$1:$E$301,ROW()-$B$35+2,3))</f>
        <v/>
      </c>
      <c r="C5018" s="57">
        <f>INDEX('11月'!$A$1:$E$301,ROW()-$B$35+2,4)</f>
        <v>0</v>
      </c>
      <c r="D5018" s="64">
        <f>INDEX('11月'!$A$1:$E$301,ROW()-$B$35+2,5)</f>
        <v>0</v>
      </c>
      <c r="E5018" s="65">
        <f>DATE(設定・集計!$B$2,INT(A5018/100),A5018-INT(A5018/100)*100)</f>
        <v>43799</v>
      </c>
      <c r="F5018" t="str">
        <f t="shared" si="156"/>
        <v/>
      </c>
      <c r="G5018" t="str">
        <f t="shared" si="155"/>
        <v/>
      </c>
    </row>
    <row r="5019" spans="1:7">
      <c r="A5019" s="57">
        <f>INDEX('11月'!$A$1:$E$301,ROW()-$B$35+2,1)</f>
        <v>0</v>
      </c>
      <c r="B5019" s="55" t="str">
        <f>INDEX('11月'!$A$1:$E$301,ROW()-$B$35+2,2)&amp;IF(INDEX('11月'!$A$1:$E$301,ROW()-$B$35+2,3)="","","／"&amp;INDEX('11月'!$A$1:$E$301,ROW()-$B$35+2,3))</f>
        <v/>
      </c>
      <c r="C5019" s="57">
        <f>INDEX('11月'!$A$1:$E$301,ROW()-$B$35+2,4)</f>
        <v>0</v>
      </c>
      <c r="D5019" s="64">
        <f>INDEX('11月'!$A$1:$E$301,ROW()-$B$35+2,5)</f>
        <v>0</v>
      </c>
      <c r="E5019" s="65">
        <f>DATE(設定・集計!$B$2,INT(A5019/100),A5019-INT(A5019/100)*100)</f>
        <v>43799</v>
      </c>
      <c r="F5019" t="str">
        <f t="shared" si="156"/>
        <v/>
      </c>
      <c r="G5019" t="str">
        <f t="shared" si="155"/>
        <v/>
      </c>
    </row>
    <row r="5020" spans="1:7">
      <c r="A5020" s="57">
        <f>INDEX('11月'!$A$1:$E$301,ROW()-$B$35+2,1)</f>
        <v>0</v>
      </c>
      <c r="B5020" s="55" t="str">
        <f>INDEX('11月'!$A$1:$E$301,ROW()-$B$35+2,2)&amp;IF(INDEX('11月'!$A$1:$E$301,ROW()-$B$35+2,3)="","","／"&amp;INDEX('11月'!$A$1:$E$301,ROW()-$B$35+2,3))</f>
        <v/>
      </c>
      <c r="C5020" s="57">
        <f>INDEX('11月'!$A$1:$E$301,ROW()-$B$35+2,4)</f>
        <v>0</v>
      </c>
      <c r="D5020" s="64">
        <f>INDEX('11月'!$A$1:$E$301,ROW()-$B$35+2,5)</f>
        <v>0</v>
      </c>
      <c r="E5020" s="65">
        <f>DATE(設定・集計!$B$2,INT(A5020/100),A5020-INT(A5020/100)*100)</f>
        <v>43799</v>
      </c>
      <c r="F5020" t="str">
        <f t="shared" si="156"/>
        <v/>
      </c>
      <c r="G5020" t="str">
        <f t="shared" si="155"/>
        <v/>
      </c>
    </row>
    <row r="5021" spans="1:7">
      <c r="A5021" s="57">
        <f>INDEX('11月'!$A$1:$E$301,ROW()-$B$35+2,1)</f>
        <v>0</v>
      </c>
      <c r="B5021" s="55" t="str">
        <f>INDEX('11月'!$A$1:$E$301,ROW()-$B$35+2,2)&amp;IF(INDEX('11月'!$A$1:$E$301,ROW()-$B$35+2,3)="","","／"&amp;INDEX('11月'!$A$1:$E$301,ROW()-$B$35+2,3))</f>
        <v/>
      </c>
      <c r="C5021" s="57">
        <f>INDEX('11月'!$A$1:$E$301,ROW()-$B$35+2,4)</f>
        <v>0</v>
      </c>
      <c r="D5021" s="64">
        <f>INDEX('11月'!$A$1:$E$301,ROW()-$B$35+2,5)</f>
        <v>0</v>
      </c>
      <c r="E5021" s="65">
        <f>DATE(設定・集計!$B$2,INT(A5021/100),A5021-INT(A5021/100)*100)</f>
        <v>43799</v>
      </c>
      <c r="F5021" t="str">
        <f t="shared" si="156"/>
        <v/>
      </c>
      <c r="G5021" t="str">
        <f t="shared" si="155"/>
        <v/>
      </c>
    </row>
    <row r="5022" spans="1:7">
      <c r="A5022" s="57">
        <f>INDEX('11月'!$A$1:$E$301,ROW()-$B$35+2,1)</f>
        <v>0</v>
      </c>
      <c r="B5022" s="55" t="str">
        <f>INDEX('11月'!$A$1:$E$301,ROW()-$B$35+2,2)&amp;IF(INDEX('11月'!$A$1:$E$301,ROW()-$B$35+2,3)="","","／"&amp;INDEX('11月'!$A$1:$E$301,ROW()-$B$35+2,3))</f>
        <v/>
      </c>
      <c r="C5022" s="57">
        <f>INDEX('11月'!$A$1:$E$301,ROW()-$B$35+2,4)</f>
        <v>0</v>
      </c>
      <c r="D5022" s="64">
        <f>INDEX('11月'!$A$1:$E$301,ROW()-$B$35+2,5)</f>
        <v>0</v>
      </c>
      <c r="E5022" s="65">
        <f>DATE(設定・集計!$B$2,INT(A5022/100),A5022-INT(A5022/100)*100)</f>
        <v>43799</v>
      </c>
      <c r="F5022" t="str">
        <f t="shared" si="156"/>
        <v/>
      </c>
      <c r="G5022" t="str">
        <f t="shared" si="155"/>
        <v/>
      </c>
    </row>
    <row r="5023" spans="1:7">
      <c r="A5023" s="57">
        <f>INDEX('11月'!$A$1:$E$301,ROW()-$B$35+2,1)</f>
        <v>0</v>
      </c>
      <c r="B5023" s="55" t="str">
        <f>INDEX('11月'!$A$1:$E$301,ROW()-$B$35+2,2)&amp;IF(INDEX('11月'!$A$1:$E$301,ROW()-$B$35+2,3)="","","／"&amp;INDEX('11月'!$A$1:$E$301,ROW()-$B$35+2,3))</f>
        <v/>
      </c>
      <c r="C5023" s="57">
        <f>INDEX('11月'!$A$1:$E$301,ROW()-$B$35+2,4)</f>
        <v>0</v>
      </c>
      <c r="D5023" s="64">
        <f>INDEX('11月'!$A$1:$E$301,ROW()-$B$35+2,5)</f>
        <v>0</v>
      </c>
      <c r="E5023" s="65">
        <f>DATE(設定・集計!$B$2,INT(A5023/100),A5023-INT(A5023/100)*100)</f>
        <v>43799</v>
      </c>
      <c r="F5023" t="str">
        <f t="shared" si="156"/>
        <v/>
      </c>
      <c r="G5023" t="str">
        <f t="shared" si="155"/>
        <v/>
      </c>
    </row>
    <row r="5024" spans="1:7">
      <c r="A5024" s="57">
        <f>INDEX('11月'!$A$1:$E$301,ROW()-$B$35+2,1)</f>
        <v>0</v>
      </c>
      <c r="B5024" s="55" t="str">
        <f>INDEX('11月'!$A$1:$E$301,ROW()-$B$35+2,2)&amp;IF(INDEX('11月'!$A$1:$E$301,ROW()-$B$35+2,3)="","","／"&amp;INDEX('11月'!$A$1:$E$301,ROW()-$B$35+2,3))</f>
        <v/>
      </c>
      <c r="C5024" s="57">
        <f>INDEX('11月'!$A$1:$E$301,ROW()-$B$35+2,4)</f>
        <v>0</v>
      </c>
      <c r="D5024" s="64">
        <f>INDEX('11月'!$A$1:$E$301,ROW()-$B$35+2,5)</f>
        <v>0</v>
      </c>
      <c r="E5024" s="65">
        <f>DATE(設定・集計!$B$2,INT(A5024/100),A5024-INT(A5024/100)*100)</f>
        <v>43799</v>
      </c>
      <c r="F5024" t="str">
        <f t="shared" si="156"/>
        <v/>
      </c>
      <c r="G5024" t="str">
        <f t="shared" si="155"/>
        <v/>
      </c>
    </row>
    <row r="5025" spans="1:7">
      <c r="A5025" s="57">
        <f>INDEX('11月'!$A$1:$E$301,ROW()-$B$35+2,1)</f>
        <v>0</v>
      </c>
      <c r="B5025" s="55" t="str">
        <f>INDEX('11月'!$A$1:$E$301,ROW()-$B$35+2,2)&amp;IF(INDEX('11月'!$A$1:$E$301,ROW()-$B$35+2,3)="","","／"&amp;INDEX('11月'!$A$1:$E$301,ROW()-$B$35+2,3))</f>
        <v/>
      </c>
      <c r="C5025" s="57">
        <f>INDEX('11月'!$A$1:$E$301,ROW()-$B$35+2,4)</f>
        <v>0</v>
      </c>
      <c r="D5025" s="64">
        <f>INDEX('11月'!$A$1:$E$301,ROW()-$B$35+2,5)</f>
        <v>0</v>
      </c>
      <c r="E5025" s="65">
        <f>DATE(設定・集計!$B$2,INT(A5025/100),A5025-INT(A5025/100)*100)</f>
        <v>43799</v>
      </c>
      <c r="F5025" t="str">
        <f t="shared" si="156"/>
        <v/>
      </c>
      <c r="G5025" t="str">
        <f t="shared" si="155"/>
        <v/>
      </c>
    </row>
    <row r="5026" spans="1:7">
      <c r="A5026" s="57">
        <f>INDEX('11月'!$A$1:$E$301,ROW()-$B$35+2,1)</f>
        <v>0</v>
      </c>
      <c r="B5026" s="55" t="str">
        <f>INDEX('11月'!$A$1:$E$301,ROW()-$B$35+2,2)&amp;IF(INDEX('11月'!$A$1:$E$301,ROW()-$B$35+2,3)="","","／"&amp;INDEX('11月'!$A$1:$E$301,ROW()-$B$35+2,3))</f>
        <v/>
      </c>
      <c r="C5026" s="57">
        <f>INDEX('11月'!$A$1:$E$301,ROW()-$B$35+2,4)</f>
        <v>0</v>
      </c>
      <c r="D5026" s="64">
        <f>INDEX('11月'!$A$1:$E$301,ROW()-$B$35+2,5)</f>
        <v>0</v>
      </c>
      <c r="E5026" s="65">
        <f>DATE(設定・集計!$B$2,INT(A5026/100),A5026-INT(A5026/100)*100)</f>
        <v>43799</v>
      </c>
      <c r="F5026" t="str">
        <f t="shared" si="156"/>
        <v/>
      </c>
      <c r="G5026" t="str">
        <f t="shared" si="155"/>
        <v/>
      </c>
    </row>
    <row r="5027" spans="1:7">
      <c r="A5027" s="57">
        <f>INDEX('11月'!$A$1:$E$301,ROW()-$B$35+2,1)</f>
        <v>0</v>
      </c>
      <c r="B5027" s="55" t="str">
        <f>INDEX('11月'!$A$1:$E$301,ROW()-$B$35+2,2)&amp;IF(INDEX('11月'!$A$1:$E$301,ROW()-$B$35+2,3)="","","／"&amp;INDEX('11月'!$A$1:$E$301,ROW()-$B$35+2,3))</f>
        <v/>
      </c>
      <c r="C5027" s="57">
        <f>INDEX('11月'!$A$1:$E$301,ROW()-$B$35+2,4)</f>
        <v>0</v>
      </c>
      <c r="D5027" s="64">
        <f>INDEX('11月'!$A$1:$E$301,ROW()-$B$35+2,5)</f>
        <v>0</v>
      </c>
      <c r="E5027" s="65">
        <f>DATE(設定・集計!$B$2,INT(A5027/100),A5027-INT(A5027/100)*100)</f>
        <v>43799</v>
      </c>
      <c r="F5027" t="str">
        <f t="shared" si="156"/>
        <v/>
      </c>
      <c r="G5027" t="str">
        <f t="shared" si="155"/>
        <v/>
      </c>
    </row>
    <row r="5028" spans="1:7">
      <c r="A5028" s="57">
        <f>INDEX('11月'!$A$1:$E$301,ROW()-$B$35+2,1)</f>
        <v>0</v>
      </c>
      <c r="B5028" s="55" t="str">
        <f>INDEX('11月'!$A$1:$E$301,ROW()-$B$35+2,2)&amp;IF(INDEX('11月'!$A$1:$E$301,ROW()-$B$35+2,3)="","","／"&amp;INDEX('11月'!$A$1:$E$301,ROW()-$B$35+2,3))</f>
        <v/>
      </c>
      <c r="C5028" s="57">
        <f>INDEX('11月'!$A$1:$E$301,ROW()-$B$35+2,4)</f>
        <v>0</v>
      </c>
      <c r="D5028" s="64">
        <f>INDEX('11月'!$A$1:$E$301,ROW()-$B$35+2,5)</f>
        <v>0</v>
      </c>
      <c r="E5028" s="65">
        <f>DATE(設定・集計!$B$2,INT(A5028/100),A5028-INT(A5028/100)*100)</f>
        <v>43799</v>
      </c>
      <c r="F5028" t="str">
        <f t="shared" si="156"/>
        <v/>
      </c>
      <c r="G5028" t="str">
        <f t="shared" si="155"/>
        <v/>
      </c>
    </row>
    <row r="5029" spans="1:7">
      <c r="A5029" s="57">
        <f>INDEX('11月'!$A$1:$E$301,ROW()-$B$35+2,1)</f>
        <v>0</v>
      </c>
      <c r="B5029" s="55" t="str">
        <f>INDEX('11月'!$A$1:$E$301,ROW()-$B$35+2,2)&amp;IF(INDEX('11月'!$A$1:$E$301,ROW()-$B$35+2,3)="","","／"&amp;INDEX('11月'!$A$1:$E$301,ROW()-$B$35+2,3))</f>
        <v/>
      </c>
      <c r="C5029" s="57">
        <f>INDEX('11月'!$A$1:$E$301,ROW()-$B$35+2,4)</f>
        <v>0</v>
      </c>
      <c r="D5029" s="64">
        <f>INDEX('11月'!$A$1:$E$301,ROW()-$B$35+2,5)</f>
        <v>0</v>
      </c>
      <c r="E5029" s="65">
        <f>DATE(設定・集計!$B$2,INT(A5029/100),A5029-INT(A5029/100)*100)</f>
        <v>43799</v>
      </c>
      <c r="F5029" t="str">
        <f t="shared" si="156"/>
        <v/>
      </c>
      <c r="G5029" t="str">
        <f t="shared" si="155"/>
        <v/>
      </c>
    </row>
    <row r="5030" spans="1:7">
      <c r="A5030" s="57">
        <f>INDEX('11月'!$A$1:$E$301,ROW()-$B$35+2,1)</f>
        <v>0</v>
      </c>
      <c r="B5030" s="55" t="str">
        <f>INDEX('11月'!$A$1:$E$301,ROW()-$B$35+2,2)&amp;IF(INDEX('11月'!$A$1:$E$301,ROW()-$B$35+2,3)="","","／"&amp;INDEX('11月'!$A$1:$E$301,ROW()-$B$35+2,3))</f>
        <v/>
      </c>
      <c r="C5030" s="57">
        <f>INDEX('11月'!$A$1:$E$301,ROW()-$B$35+2,4)</f>
        <v>0</v>
      </c>
      <c r="D5030" s="64">
        <f>INDEX('11月'!$A$1:$E$301,ROW()-$B$35+2,5)</f>
        <v>0</v>
      </c>
      <c r="E5030" s="65">
        <f>DATE(設定・集計!$B$2,INT(A5030/100),A5030-INT(A5030/100)*100)</f>
        <v>43799</v>
      </c>
      <c r="F5030" t="str">
        <f t="shared" si="156"/>
        <v/>
      </c>
      <c r="G5030" t="str">
        <f t="shared" si="155"/>
        <v/>
      </c>
    </row>
    <row r="5031" spans="1:7">
      <c r="A5031" s="57">
        <f>INDEX('11月'!$A$1:$E$301,ROW()-$B$35+2,1)</f>
        <v>0</v>
      </c>
      <c r="B5031" s="55" t="str">
        <f>INDEX('11月'!$A$1:$E$301,ROW()-$B$35+2,2)&amp;IF(INDEX('11月'!$A$1:$E$301,ROW()-$B$35+2,3)="","","／"&amp;INDEX('11月'!$A$1:$E$301,ROW()-$B$35+2,3))</f>
        <v/>
      </c>
      <c r="C5031" s="57">
        <f>INDEX('11月'!$A$1:$E$301,ROW()-$B$35+2,4)</f>
        <v>0</v>
      </c>
      <c r="D5031" s="64">
        <f>INDEX('11月'!$A$1:$E$301,ROW()-$B$35+2,5)</f>
        <v>0</v>
      </c>
      <c r="E5031" s="65">
        <f>DATE(設定・集計!$B$2,INT(A5031/100),A5031-INT(A5031/100)*100)</f>
        <v>43799</v>
      </c>
      <c r="F5031" t="str">
        <f t="shared" si="156"/>
        <v/>
      </c>
      <c r="G5031" t="str">
        <f t="shared" si="155"/>
        <v/>
      </c>
    </row>
    <row r="5032" spans="1:7">
      <c r="A5032" s="57">
        <f>INDEX('11月'!$A$1:$E$301,ROW()-$B$35+2,1)</f>
        <v>0</v>
      </c>
      <c r="B5032" s="55" t="str">
        <f>INDEX('11月'!$A$1:$E$301,ROW()-$B$35+2,2)&amp;IF(INDEX('11月'!$A$1:$E$301,ROW()-$B$35+2,3)="","","／"&amp;INDEX('11月'!$A$1:$E$301,ROW()-$B$35+2,3))</f>
        <v/>
      </c>
      <c r="C5032" s="57">
        <f>INDEX('11月'!$A$1:$E$301,ROW()-$B$35+2,4)</f>
        <v>0</v>
      </c>
      <c r="D5032" s="64">
        <f>INDEX('11月'!$A$1:$E$301,ROW()-$B$35+2,5)</f>
        <v>0</v>
      </c>
      <c r="E5032" s="65">
        <f>DATE(設定・集計!$B$2,INT(A5032/100),A5032-INT(A5032/100)*100)</f>
        <v>43799</v>
      </c>
      <c r="F5032" t="str">
        <f t="shared" si="156"/>
        <v/>
      </c>
      <c r="G5032" t="str">
        <f t="shared" si="155"/>
        <v/>
      </c>
    </row>
    <row r="5033" spans="1:7">
      <c r="A5033" s="57">
        <f>INDEX('11月'!$A$1:$E$301,ROW()-$B$35+2,1)</f>
        <v>0</v>
      </c>
      <c r="B5033" s="55" t="str">
        <f>INDEX('11月'!$A$1:$E$301,ROW()-$B$35+2,2)&amp;IF(INDEX('11月'!$A$1:$E$301,ROW()-$B$35+2,3)="","","／"&amp;INDEX('11月'!$A$1:$E$301,ROW()-$B$35+2,3))</f>
        <v/>
      </c>
      <c r="C5033" s="57">
        <f>INDEX('11月'!$A$1:$E$301,ROW()-$B$35+2,4)</f>
        <v>0</v>
      </c>
      <c r="D5033" s="64">
        <f>INDEX('11月'!$A$1:$E$301,ROW()-$B$35+2,5)</f>
        <v>0</v>
      </c>
      <c r="E5033" s="65">
        <f>DATE(設定・集計!$B$2,INT(A5033/100),A5033-INT(A5033/100)*100)</f>
        <v>43799</v>
      </c>
      <c r="F5033" t="str">
        <f t="shared" si="156"/>
        <v/>
      </c>
      <c r="G5033" t="str">
        <f t="shared" si="155"/>
        <v/>
      </c>
    </row>
    <row r="5034" spans="1:7">
      <c r="A5034" s="57">
        <f>INDEX('11月'!$A$1:$E$301,ROW()-$B$35+2,1)</f>
        <v>0</v>
      </c>
      <c r="B5034" s="55" t="str">
        <f>INDEX('11月'!$A$1:$E$301,ROW()-$B$35+2,2)&amp;IF(INDEX('11月'!$A$1:$E$301,ROW()-$B$35+2,3)="","","／"&amp;INDEX('11月'!$A$1:$E$301,ROW()-$B$35+2,3))</f>
        <v/>
      </c>
      <c r="C5034" s="57">
        <f>INDEX('11月'!$A$1:$E$301,ROW()-$B$35+2,4)</f>
        <v>0</v>
      </c>
      <c r="D5034" s="64">
        <f>INDEX('11月'!$A$1:$E$301,ROW()-$B$35+2,5)</f>
        <v>0</v>
      </c>
      <c r="E5034" s="65">
        <f>DATE(設定・集計!$B$2,INT(A5034/100),A5034-INT(A5034/100)*100)</f>
        <v>43799</v>
      </c>
      <c r="F5034" t="str">
        <f t="shared" si="156"/>
        <v/>
      </c>
      <c r="G5034" t="str">
        <f t="shared" si="155"/>
        <v/>
      </c>
    </row>
    <row r="5035" spans="1:7">
      <c r="A5035" s="57">
        <f>INDEX('11月'!$A$1:$E$301,ROW()-$B$35+2,1)</f>
        <v>0</v>
      </c>
      <c r="B5035" s="55" t="str">
        <f>INDEX('11月'!$A$1:$E$301,ROW()-$B$35+2,2)&amp;IF(INDEX('11月'!$A$1:$E$301,ROW()-$B$35+2,3)="","","／"&amp;INDEX('11月'!$A$1:$E$301,ROW()-$B$35+2,3))</f>
        <v/>
      </c>
      <c r="C5035" s="57">
        <f>INDEX('11月'!$A$1:$E$301,ROW()-$B$35+2,4)</f>
        <v>0</v>
      </c>
      <c r="D5035" s="64">
        <f>INDEX('11月'!$A$1:$E$301,ROW()-$B$35+2,5)</f>
        <v>0</v>
      </c>
      <c r="E5035" s="65">
        <f>DATE(設定・集計!$B$2,INT(A5035/100),A5035-INT(A5035/100)*100)</f>
        <v>43799</v>
      </c>
      <c r="F5035" t="str">
        <f t="shared" si="156"/>
        <v/>
      </c>
      <c r="G5035" t="str">
        <f t="shared" si="155"/>
        <v/>
      </c>
    </row>
    <row r="5036" spans="1:7">
      <c r="A5036" s="57">
        <f>INDEX('11月'!$A$1:$E$301,ROW()-$B$35+2,1)</f>
        <v>0</v>
      </c>
      <c r="B5036" s="55" t="str">
        <f>INDEX('11月'!$A$1:$E$301,ROW()-$B$35+2,2)&amp;IF(INDEX('11月'!$A$1:$E$301,ROW()-$B$35+2,3)="","","／"&amp;INDEX('11月'!$A$1:$E$301,ROW()-$B$35+2,3))</f>
        <v/>
      </c>
      <c r="C5036" s="57">
        <f>INDEX('11月'!$A$1:$E$301,ROW()-$B$35+2,4)</f>
        <v>0</v>
      </c>
      <c r="D5036" s="64">
        <f>INDEX('11月'!$A$1:$E$301,ROW()-$B$35+2,5)</f>
        <v>0</v>
      </c>
      <c r="E5036" s="65">
        <f>DATE(設定・集計!$B$2,INT(A5036/100),A5036-INT(A5036/100)*100)</f>
        <v>43799</v>
      </c>
      <c r="F5036" t="str">
        <f t="shared" si="156"/>
        <v/>
      </c>
      <c r="G5036" t="str">
        <f t="shared" si="155"/>
        <v/>
      </c>
    </row>
    <row r="5037" spans="1:7">
      <c r="A5037" s="57">
        <f>INDEX('11月'!$A$1:$E$301,ROW()-$B$35+2,1)</f>
        <v>0</v>
      </c>
      <c r="B5037" s="55" t="str">
        <f>INDEX('11月'!$A$1:$E$301,ROW()-$B$35+2,2)&amp;IF(INDEX('11月'!$A$1:$E$301,ROW()-$B$35+2,3)="","","／"&amp;INDEX('11月'!$A$1:$E$301,ROW()-$B$35+2,3))</f>
        <v/>
      </c>
      <c r="C5037" s="57">
        <f>INDEX('11月'!$A$1:$E$301,ROW()-$B$35+2,4)</f>
        <v>0</v>
      </c>
      <c r="D5037" s="64">
        <f>INDEX('11月'!$A$1:$E$301,ROW()-$B$35+2,5)</f>
        <v>0</v>
      </c>
      <c r="E5037" s="65">
        <f>DATE(設定・集計!$B$2,INT(A5037/100),A5037-INT(A5037/100)*100)</f>
        <v>43799</v>
      </c>
      <c r="F5037" t="str">
        <f t="shared" si="156"/>
        <v/>
      </c>
      <c r="G5037" t="str">
        <f t="shared" si="155"/>
        <v/>
      </c>
    </row>
    <row r="5038" spans="1:7">
      <c r="A5038" s="57">
        <f>INDEX('11月'!$A$1:$E$301,ROW()-$B$35+2,1)</f>
        <v>0</v>
      </c>
      <c r="B5038" s="55" t="str">
        <f>INDEX('11月'!$A$1:$E$301,ROW()-$B$35+2,2)&amp;IF(INDEX('11月'!$A$1:$E$301,ROW()-$B$35+2,3)="","","／"&amp;INDEX('11月'!$A$1:$E$301,ROW()-$B$35+2,3))</f>
        <v/>
      </c>
      <c r="C5038" s="57">
        <f>INDEX('11月'!$A$1:$E$301,ROW()-$B$35+2,4)</f>
        <v>0</v>
      </c>
      <c r="D5038" s="64">
        <f>INDEX('11月'!$A$1:$E$301,ROW()-$B$35+2,5)</f>
        <v>0</v>
      </c>
      <c r="E5038" s="65">
        <f>DATE(設定・集計!$B$2,INT(A5038/100),A5038-INT(A5038/100)*100)</f>
        <v>43799</v>
      </c>
      <c r="F5038" t="str">
        <f t="shared" si="156"/>
        <v/>
      </c>
      <c r="G5038" t="str">
        <f t="shared" si="155"/>
        <v/>
      </c>
    </row>
    <row r="5039" spans="1:7">
      <c r="A5039" s="57">
        <f>INDEX('11月'!$A$1:$E$301,ROW()-$B$35+2,1)</f>
        <v>0</v>
      </c>
      <c r="B5039" s="55" t="str">
        <f>INDEX('11月'!$A$1:$E$301,ROW()-$B$35+2,2)&amp;IF(INDEX('11月'!$A$1:$E$301,ROW()-$B$35+2,3)="","","／"&amp;INDEX('11月'!$A$1:$E$301,ROW()-$B$35+2,3))</f>
        <v/>
      </c>
      <c r="C5039" s="57">
        <f>INDEX('11月'!$A$1:$E$301,ROW()-$B$35+2,4)</f>
        <v>0</v>
      </c>
      <c r="D5039" s="64">
        <f>INDEX('11月'!$A$1:$E$301,ROW()-$B$35+2,5)</f>
        <v>0</v>
      </c>
      <c r="E5039" s="65">
        <f>DATE(設定・集計!$B$2,INT(A5039/100),A5039-INT(A5039/100)*100)</f>
        <v>43799</v>
      </c>
      <c r="F5039" t="str">
        <f t="shared" si="156"/>
        <v/>
      </c>
      <c r="G5039" t="str">
        <f t="shared" ref="G5039:G5102" si="157">IF(F5039="","",RANK(F5039,$F$46:$F$6000,1))</f>
        <v/>
      </c>
    </row>
    <row r="5040" spans="1:7">
      <c r="A5040" s="57">
        <f>INDEX('11月'!$A$1:$E$301,ROW()-$B$35+2,1)</f>
        <v>0</v>
      </c>
      <c r="B5040" s="55" t="str">
        <f>INDEX('11月'!$A$1:$E$301,ROW()-$B$35+2,2)&amp;IF(INDEX('11月'!$A$1:$E$301,ROW()-$B$35+2,3)="","","／"&amp;INDEX('11月'!$A$1:$E$301,ROW()-$B$35+2,3))</f>
        <v/>
      </c>
      <c r="C5040" s="57">
        <f>INDEX('11月'!$A$1:$E$301,ROW()-$B$35+2,4)</f>
        <v>0</v>
      </c>
      <c r="D5040" s="64">
        <f>INDEX('11月'!$A$1:$E$301,ROW()-$B$35+2,5)</f>
        <v>0</v>
      </c>
      <c r="E5040" s="65">
        <f>DATE(設定・集計!$B$2,INT(A5040/100),A5040-INT(A5040/100)*100)</f>
        <v>43799</v>
      </c>
      <c r="F5040" t="str">
        <f t="shared" si="156"/>
        <v/>
      </c>
      <c r="G5040" t="str">
        <f t="shared" si="157"/>
        <v/>
      </c>
    </row>
    <row r="5041" spans="1:7">
      <c r="A5041" s="57">
        <f>INDEX('11月'!$A$1:$E$301,ROW()-$B$35+2,1)</f>
        <v>0</v>
      </c>
      <c r="B5041" s="55" t="str">
        <f>INDEX('11月'!$A$1:$E$301,ROW()-$B$35+2,2)&amp;IF(INDEX('11月'!$A$1:$E$301,ROW()-$B$35+2,3)="","","／"&amp;INDEX('11月'!$A$1:$E$301,ROW()-$B$35+2,3))</f>
        <v/>
      </c>
      <c r="C5041" s="57">
        <f>INDEX('11月'!$A$1:$E$301,ROW()-$B$35+2,4)</f>
        <v>0</v>
      </c>
      <c r="D5041" s="64">
        <f>INDEX('11月'!$A$1:$E$301,ROW()-$B$35+2,5)</f>
        <v>0</v>
      </c>
      <c r="E5041" s="65">
        <f>DATE(設定・集計!$B$2,INT(A5041/100),A5041-INT(A5041/100)*100)</f>
        <v>43799</v>
      </c>
      <c r="F5041" t="str">
        <f t="shared" si="156"/>
        <v/>
      </c>
      <c r="G5041" t="str">
        <f t="shared" si="157"/>
        <v/>
      </c>
    </row>
    <row r="5042" spans="1:7">
      <c r="A5042" s="57">
        <f>INDEX('11月'!$A$1:$E$301,ROW()-$B$35+2,1)</f>
        <v>0</v>
      </c>
      <c r="B5042" s="55" t="str">
        <f>INDEX('11月'!$A$1:$E$301,ROW()-$B$35+2,2)&amp;IF(INDEX('11月'!$A$1:$E$301,ROW()-$B$35+2,3)="","","／"&amp;INDEX('11月'!$A$1:$E$301,ROW()-$B$35+2,3))</f>
        <v/>
      </c>
      <c r="C5042" s="57">
        <f>INDEX('11月'!$A$1:$E$301,ROW()-$B$35+2,4)</f>
        <v>0</v>
      </c>
      <c r="D5042" s="64">
        <f>INDEX('11月'!$A$1:$E$301,ROW()-$B$35+2,5)</f>
        <v>0</v>
      </c>
      <c r="E5042" s="65">
        <f>DATE(設定・集計!$B$2,INT(A5042/100),A5042-INT(A5042/100)*100)</f>
        <v>43799</v>
      </c>
      <c r="F5042" t="str">
        <f t="shared" si="156"/>
        <v/>
      </c>
      <c r="G5042" t="str">
        <f t="shared" si="157"/>
        <v/>
      </c>
    </row>
    <row r="5043" spans="1:7">
      <c r="A5043" s="57">
        <f>INDEX('11月'!$A$1:$E$301,ROW()-$B$35+2,1)</f>
        <v>0</v>
      </c>
      <c r="B5043" s="55" t="str">
        <f>INDEX('11月'!$A$1:$E$301,ROW()-$B$35+2,2)&amp;IF(INDEX('11月'!$A$1:$E$301,ROW()-$B$35+2,3)="","","／"&amp;INDEX('11月'!$A$1:$E$301,ROW()-$B$35+2,3))</f>
        <v/>
      </c>
      <c r="C5043" s="57">
        <f>INDEX('11月'!$A$1:$E$301,ROW()-$B$35+2,4)</f>
        <v>0</v>
      </c>
      <c r="D5043" s="64">
        <f>INDEX('11月'!$A$1:$E$301,ROW()-$B$35+2,5)</f>
        <v>0</v>
      </c>
      <c r="E5043" s="65">
        <f>DATE(設定・集計!$B$2,INT(A5043/100),A5043-INT(A5043/100)*100)</f>
        <v>43799</v>
      </c>
      <c r="F5043" t="str">
        <f t="shared" si="156"/>
        <v/>
      </c>
      <c r="G5043" t="str">
        <f t="shared" si="157"/>
        <v/>
      </c>
    </row>
    <row r="5044" spans="1:7">
      <c r="A5044" s="57">
        <f>INDEX('11月'!$A$1:$E$301,ROW()-$B$35+2,1)</f>
        <v>0</v>
      </c>
      <c r="B5044" s="55" t="str">
        <f>INDEX('11月'!$A$1:$E$301,ROW()-$B$35+2,2)&amp;IF(INDEX('11月'!$A$1:$E$301,ROW()-$B$35+2,3)="","","／"&amp;INDEX('11月'!$A$1:$E$301,ROW()-$B$35+2,3))</f>
        <v/>
      </c>
      <c r="C5044" s="57">
        <f>INDEX('11月'!$A$1:$E$301,ROW()-$B$35+2,4)</f>
        <v>0</v>
      </c>
      <c r="D5044" s="64">
        <f>INDEX('11月'!$A$1:$E$301,ROW()-$B$35+2,5)</f>
        <v>0</v>
      </c>
      <c r="E5044" s="65">
        <f>DATE(設定・集計!$B$2,INT(A5044/100),A5044-INT(A5044/100)*100)</f>
        <v>43799</v>
      </c>
      <c r="F5044" t="str">
        <f t="shared" si="156"/>
        <v/>
      </c>
      <c r="G5044" t="str">
        <f t="shared" si="157"/>
        <v/>
      </c>
    </row>
    <row r="5045" spans="1:7">
      <c r="A5045" s="57">
        <f>INDEX('11月'!$A$1:$E$301,ROW()-$B$35+2,1)</f>
        <v>0</v>
      </c>
      <c r="B5045" s="55" t="str">
        <f>INDEX('11月'!$A$1:$E$301,ROW()-$B$35+2,2)&amp;IF(INDEX('11月'!$A$1:$E$301,ROW()-$B$35+2,3)="","","／"&amp;INDEX('11月'!$A$1:$E$301,ROW()-$B$35+2,3))</f>
        <v/>
      </c>
      <c r="C5045" s="57">
        <f>INDEX('11月'!$A$1:$E$301,ROW()-$B$35+2,4)</f>
        <v>0</v>
      </c>
      <c r="D5045" s="64">
        <f>INDEX('11月'!$A$1:$E$301,ROW()-$B$35+2,5)</f>
        <v>0</v>
      </c>
      <c r="E5045" s="65">
        <f>DATE(設定・集計!$B$2,INT(A5045/100),A5045-INT(A5045/100)*100)</f>
        <v>43799</v>
      </c>
      <c r="F5045" t="str">
        <f t="shared" si="156"/>
        <v/>
      </c>
      <c r="G5045" t="str">
        <f t="shared" si="157"/>
        <v/>
      </c>
    </row>
    <row r="5046" spans="1:7">
      <c r="A5046" s="57">
        <f>INDEX('11月'!$A$1:$E$301,ROW()-$B$35+2,1)</f>
        <v>0</v>
      </c>
      <c r="B5046" s="55" t="str">
        <f>INDEX('11月'!$A$1:$E$301,ROW()-$B$35+2,2)&amp;IF(INDEX('11月'!$A$1:$E$301,ROW()-$B$35+2,3)="","","／"&amp;INDEX('11月'!$A$1:$E$301,ROW()-$B$35+2,3))</f>
        <v/>
      </c>
      <c r="C5046" s="57">
        <f>INDEX('11月'!$A$1:$E$301,ROW()-$B$35+2,4)</f>
        <v>0</v>
      </c>
      <c r="D5046" s="64">
        <f>INDEX('11月'!$A$1:$E$301,ROW()-$B$35+2,5)</f>
        <v>0</v>
      </c>
      <c r="E5046" s="65">
        <f>DATE(設定・集計!$B$2,INT(A5046/100),A5046-INT(A5046/100)*100)</f>
        <v>43799</v>
      </c>
      <c r="F5046" t="str">
        <f t="shared" si="156"/>
        <v/>
      </c>
      <c r="G5046" t="str">
        <f t="shared" si="157"/>
        <v/>
      </c>
    </row>
    <row r="5047" spans="1:7">
      <c r="A5047" s="57">
        <f>INDEX('11月'!$A$1:$E$301,ROW()-$B$35+2,1)</f>
        <v>0</v>
      </c>
      <c r="B5047" s="55" t="str">
        <f>INDEX('11月'!$A$1:$E$301,ROW()-$B$35+2,2)&amp;IF(INDEX('11月'!$A$1:$E$301,ROW()-$B$35+2,3)="","","／"&amp;INDEX('11月'!$A$1:$E$301,ROW()-$B$35+2,3))</f>
        <v/>
      </c>
      <c r="C5047" s="57">
        <f>INDEX('11月'!$A$1:$E$301,ROW()-$B$35+2,4)</f>
        <v>0</v>
      </c>
      <c r="D5047" s="64">
        <f>INDEX('11月'!$A$1:$E$301,ROW()-$B$35+2,5)</f>
        <v>0</v>
      </c>
      <c r="E5047" s="65">
        <f>DATE(設定・集計!$B$2,INT(A5047/100),A5047-INT(A5047/100)*100)</f>
        <v>43799</v>
      </c>
      <c r="F5047" t="str">
        <f t="shared" si="156"/>
        <v/>
      </c>
      <c r="G5047" t="str">
        <f t="shared" si="157"/>
        <v/>
      </c>
    </row>
    <row r="5048" spans="1:7">
      <c r="A5048" s="57">
        <f>INDEX('11月'!$A$1:$E$301,ROW()-$B$35+2,1)</f>
        <v>0</v>
      </c>
      <c r="B5048" s="55" t="str">
        <f>INDEX('11月'!$A$1:$E$301,ROW()-$B$35+2,2)&amp;IF(INDEX('11月'!$A$1:$E$301,ROW()-$B$35+2,3)="","","／"&amp;INDEX('11月'!$A$1:$E$301,ROW()-$B$35+2,3))</f>
        <v/>
      </c>
      <c r="C5048" s="57">
        <f>INDEX('11月'!$A$1:$E$301,ROW()-$B$35+2,4)</f>
        <v>0</v>
      </c>
      <c r="D5048" s="64">
        <f>INDEX('11月'!$A$1:$E$301,ROW()-$B$35+2,5)</f>
        <v>0</v>
      </c>
      <c r="E5048" s="65">
        <f>DATE(設定・集計!$B$2,INT(A5048/100),A5048-INT(A5048/100)*100)</f>
        <v>43799</v>
      </c>
      <c r="F5048" t="str">
        <f t="shared" si="156"/>
        <v/>
      </c>
      <c r="G5048" t="str">
        <f t="shared" si="157"/>
        <v/>
      </c>
    </row>
    <row r="5049" spans="1:7">
      <c r="A5049" s="57">
        <f>INDEX('11月'!$A$1:$E$301,ROW()-$B$35+2,1)</f>
        <v>0</v>
      </c>
      <c r="B5049" s="55" t="str">
        <f>INDEX('11月'!$A$1:$E$301,ROW()-$B$35+2,2)&amp;IF(INDEX('11月'!$A$1:$E$301,ROW()-$B$35+2,3)="","","／"&amp;INDEX('11月'!$A$1:$E$301,ROW()-$B$35+2,3))</f>
        <v/>
      </c>
      <c r="C5049" s="57">
        <f>INDEX('11月'!$A$1:$E$301,ROW()-$B$35+2,4)</f>
        <v>0</v>
      </c>
      <c r="D5049" s="64">
        <f>INDEX('11月'!$A$1:$E$301,ROW()-$B$35+2,5)</f>
        <v>0</v>
      </c>
      <c r="E5049" s="65">
        <f>DATE(設定・集計!$B$2,INT(A5049/100),A5049-INT(A5049/100)*100)</f>
        <v>43799</v>
      </c>
      <c r="F5049" t="str">
        <f t="shared" si="156"/>
        <v/>
      </c>
      <c r="G5049" t="str">
        <f t="shared" si="157"/>
        <v/>
      </c>
    </row>
    <row r="5050" spans="1:7">
      <c r="A5050" s="57">
        <f>INDEX('11月'!$A$1:$E$301,ROW()-$B$35+2,1)</f>
        <v>0</v>
      </c>
      <c r="B5050" s="55" t="str">
        <f>INDEX('11月'!$A$1:$E$301,ROW()-$B$35+2,2)&amp;IF(INDEX('11月'!$A$1:$E$301,ROW()-$B$35+2,3)="","","／"&amp;INDEX('11月'!$A$1:$E$301,ROW()-$B$35+2,3))</f>
        <v/>
      </c>
      <c r="C5050" s="57">
        <f>INDEX('11月'!$A$1:$E$301,ROW()-$B$35+2,4)</f>
        <v>0</v>
      </c>
      <c r="D5050" s="64">
        <f>INDEX('11月'!$A$1:$E$301,ROW()-$B$35+2,5)</f>
        <v>0</v>
      </c>
      <c r="E5050" s="65">
        <f>DATE(設定・集計!$B$2,INT(A5050/100),A5050-INT(A5050/100)*100)</f>
        <v>43799</v>
      </c>
      <c r="F5050" t="str">
        <f t="shared" si="156"/>
        <v/>
      </c>
      <c r="G5050" t="str">
        <f t="shared" si="157"/>
        <v/>
      </c>
    </row>
    <row r="5051" spans="1:7">
      <c r="A5051" s="57">
        <f>INDEX('11月'!$A$1:$E$301,ROW()-$B$35+2,1)</f>
        <v>0</v>
      </c>
      <c r="B5051" s="55" t="str">
        <f>INDEX('11月'!$A$1:$E$301,ROW()-$B$35+2,2)&amp;IF(INDEX('11月'!$A$1:$E$301,ROW()-$B$35+2,3)="","","／"&amp;INDEX('11月'!$A$1:$E$301,ROW()-$B$35+2,3))</f>
        <v/>
      </c>
      <c r="C5051" s="57">
        <f>INDEX('11月'!$A$1:$E$301,ROW()-$B$35+2,4)</f>
        <v>0</v>
      </c>
      <c r="D5051" s="64">
        <f>INDEX('11月'!$A$1:$E$301,ROW()-$B$35+2,5)</f>
        <v>0</v>
      </c>
      <c r="E5051" s="65">
        <f>DATE(設定・集計!$B$2,INT(A5051/100),A5051-INT(A5051/100)*100)</f>
        <v>43799</v>
      </c>
      <c r="F5051" t="str">
        <f t="shared" ref="F5051:F5114" si="158">IF(A5051=0,"",A5051*10000+ROW())</f>
        <v/>
      </c>
      <c r="G5051" t="str">
        <f t="shared" si="157"/>
        <v/>
      </c>
    </row>
    <row r="5052" spans="1:7">
      <c r="A5052" s="57">
        <f>INDEX('11月'!$A$1:$E$301,ROW()-$B$35+2,1)</f>
        <v>0</v>
      </c>
      <c r="B5052" s="55" t="str">
        <f>INDEX('11月'!$A$1:$E$301,ROW()-$B$35+2,2)&amp;IF(INDEX('11月'!$A$1:$E$301,ROW()-$B$35+2,3)="","","／"&amp;INDEX('11月'!$A$1:$E$301,ROW()-$B$35+2,3))</f>
        <v/>
      </c>
      <c r="C5052" s="57">
        <f>INDEX('11月'!$A$1:$E$301,ROW()-$B$35+2,4)</f>
        <v>0</v>
      </c>
      <c r="D5052" s="64">
        <f>INDEX('11月'!$A$1:$E$301,ROW()-$B$35+2,5)</f>
        <v>0</v>
      </c>
      <c r="E5052" s="65">
        <f>DATE(設定・集計!$B$2,INT(A5052/100),A5052-INT(A5052/100)*100)</f>
        <v>43799</v>
      </c>
      <c r="F5052" t="str">
        <f t="shared" si="158"/>
        <v/>
      </c>
      <c r="G5052" t="str">
        <f t="shared" si="157"/>
        <v/>
      </c>
    </row>
    <row r="5053" spans="1:7">
      <c r="A5053" s="66"/>
      <c r="B5053" s="67"/>
      <c r="C5053" s="66"/>
      <c r="D5053" s="68"/>
      <c r="E5053" s="65">
        <f>DATE(設定・集計!$B$2,INT(A5053/100),A5053-INT(A5053/100)*100)</f>
        <v>43799</v>
      </c>
      <c r="F5053" t="str">
        <f t="shared" si="158"/>
        <v/>
      </c>
      <c r="G5053" t="str">
        <f t="shared" si="157"/>
        <v/>
      </c>
    </row>
    <row r="5054" spans="1:7">
      <c r="A5054" s="57">
        <f>INDEX('12月'!$A$1:$E$301,ROW()-$B$38+2,1)</f>
        <v>0</v>
      </c>
      <c r="B5054" s="55" t="str">
        <f>INDEX('12月'!$A$1:$E$301,ROW()-$B$38+2,2)&amp;IF(INDEX('12月'!$A$1:$E$301,ROW()-$B$38+2,3)="","","／"&amp;INDEX('12月'!$A$1:$E$301,ROW()-$B$38+2,3))</f>
        <v/>
      </c>
      <c r="C5054" s="57">
        <f>INDEX('12月'!$A$1:$E$301,ROW()-$B$38+2,4)</f>
        <v>0</v>
      </c>
      <c r="D5054" s="64">
        <f>INDEX('12月'!$A$1:$E$301,ROW()-$B$38+2,5)</f>
        <v>0</v>
      </c>
      <c r="E5054" s="65">
        <f>DATE(設定・集計!$B$2,INT(A5054/100),A5054-INT(A5054/100)*100)</f>
        <v>43799</v>
      </c>
      <c r="F5054" t="str">
        <f t="shared" si="158"/>
        <v/>
      </c>
      <c r="G5054" t="str">
        <f t="shared" si="157"/>
        <v/>
      </c>
    </row>
    <row r="5055" spans="1:7">
      <c r="A5055" s="57">
        <f>INDEX('12月'!$A$1:$E$301,ROW()-$B$38+2,1)</f>
        <v>0</v>
      </c>
      <c r="B5055" s="55" t="str">
        <f>INDEX('12月'!$A$1:$E$301,ROW()-$B$38+2,2)&amp;IF(INDEX('12月'!$A$1:$E$301,ROW()-$B$38+2,3)="","","／"&amp;INDEX('12月'!$A$1:$E$301,ROW()-$B$38+2,3))</f>
        <v/>
      </c>
      <c r="C5055" s="57">
        <f>INDEX('12月'!$A$1:$E$301,ROW()-$B$38+2,4)</f>
        <v>0</v>
      </c>
      <c r="D5055" s="64">
        <f>INDEX('12月'!$A$1:$E$301,ROW()-$B$38+2,5)</f>
        <v>0</v>
      </c>
      <c r="E5055" s="65">
        <f>DATE(設定・集計!$B$2,INT(A5055/100),A5055-INT(A5055/100)*100)</f>
        <v>43799</v>
      </c>
      <c r="F5055" t="str">
        <f t="shared" si="158"/>
        <v/>
      </c>
      <c r="G5055" t="str">
        <f t="shared" si="157"/>
        <v/>
      </c>
    </row>
    <row r="5056" spans="1:7">
      <c r="A5056" s="57">
        <f>INDEX('12月'!$A$1:$E$301,ROW()-$B$38+2,1)</f>
        <v>0</v>
      </c>
      <c r="B5056" s="55" t="str">
        <f>INDEX('12月'!$A$1:$E$301,ROW()-$B$38+2,2)&amp;IF(INDEX('12月'!$A$1:$E$301,ROW()-$B$38+2,3)="","","／"&amp;INDEX('12月'!$A$1:$E$301,ROW()-$B$38+2,3))</f>
        <v/>
      </c>
      <c r="C5056" s="57">
        <f>INDEX('12月'!$A$1:$E$301,ROW()-$B$38+2,4)</f>
        <v>0</v>
      </c>
      <c r="D5056" s="64">
        <f>INDEX('12月'!$A$1:$E$301,ROW()-$B$38+2,5)</f>
        <v>0</v>
      </c>
      <c r="E5056" s="65">
        <f>DATE(設定・集計!$B$2,INT(A5056/100),A5056-INT(A5056/100)*100)</f>
        <v>43799</v>
      </c>
      <c r="F5056" t="str">
        <f t="shared" si="158"/>
        <v/>
      </c>
      <c r="G5056" t="str">
        <f t="shared" si="157"/>
        <v/>
      </c>
    </row>
    <row r="5057" spans="1:7">
      <c r="A5057" s="57">
        <f>INDEX('12月'!$A$1:$E$301,ROW()-$B$38+2,1)</f>
        <v>0</v>
      </c>
      <c r="B5057" s="55" t="str">
        <f>INDEX('12月'!$A$1:$E$301,ROW()-$B$38+2,2)&amp;IF(INDEX('12月'!$A$1:$E$301,ROW()-$B$38+2,3)="","","／"&amp;INDEX('12月'!$A$1:$E$301,ROW()-$B$38+2,3))</f>
        <v/>
      </c>
      <c r="C5057" s="57">
        <f>INDEX('12月'!$A$1:$E$301,ROW()-$B$38+2,4)</f>
        <v>0</v>
      </c>
      <c r="D5057" s="64">
        <f>INDEX('12月'!$A$1:$E$301,ROW()-$B$38+2,5)</f>
        <v>0</v>
      </c>
      <c r="E5057" s="65">
        <f>DATE(設定・集計!$B$2,INT(A5057/100),A5057-INT(A5057/100)*100)</f>
        <v>43799</v>
      </c>
      <c r="F5057" t="str">
        <f t="shared" si="158"/>
        <v/>
      </c>
      <c r="G5057" t="str">
        <f t="shared" si="157"/>
        <v/>
      </c>
    </row>
    <row r="5058" spans="1:7">
      <c r="A5058" s="57">
        <f>INDEX('12月'!$A$1:$E$301,ROW()-$B$38+2,1)</f>
        <v>0</v>
      </c>
      <c r="B5058" s="55" t="str">
        <f>INDEX('12月'!$A$1:$E$301,ROW()-$B$38+2,2)&amp;IF(INDEX('12月'!$A$1:$E$301,ROW()-$B$38+2,3)="","","／"&amp;INDEX('12月'!$A$1:$E$301,ROW()-$B$38+2,3))</f>
        <v/>
      </c>
      <c r="C5058" s="57">
        <f>INDEX('12月'!$A$1:$E$301,ROW()-$B$38+2,4)</f>
        <v>0</v>
      </c>
      <c r="D5058" s="64">
        <f>INDEX('12月'!$A$1:$E$301,ROW()-$B$38+2,5)</f>
        <v>0</v>
      </c>
      <c r="E5058" s="65">
        <f>DATE(設定・集計!$B$2,INT(A5058/100),A5058-INT(A5058/100)*100)</f>
        <v>43799</v>
      </c>
      <c r="F5058" t="str">
        <f t="shared" si="158"/>
        <v/>
      </c>
      <c r="G5058" t="str">
        <f t="shared" si="157"/>
        <v/>
      </c>
    </row>
    <row r="5059" spans="1:7">
      <c r="A5059" s="57">
        <f>INDEX('12月'!$A$1:$E$301,ROW()-$B$38+2,1)</f>
        <v>0</v>
      </c>
      <c r="B5059" s="55" t="str">
        <f>INDEX('12月'!$A$1:$E$301,ROW()-$B$38+2,2)&amp;IF(INDEX('12月'!$A$1:$E$301,ROW()-$B$38+2,3)="","","／"&amp;INDEX('12月'!$A$1:$E$301,ROW()-$B$38+2,3))</f>
        <v/>
      </c>
      <c r="C5059" s="57">
        <f>INDEX('12月'!$A$1:$E$301,ROW()-$B$38+2,4)</f>
        <v>0</v>
      </c>
      <c r="D5059" s="64">
        <f>INDEX('12月'!$A$1:$E$301,ROW()-$B$38+2,5)</f>
        <v>0</v>
      </c>
      <c r="E5059" s="65">
        <f>DATE(設定・集計!$B$2,INT(A5059/100),A5059-INT(A5059/100)*100)</f>
        <v>43799</v>
      </c>
      <c r="F5059" t="str">
        <f t="shared" si="158"/>
        <v/>
      </c>
      <c r="G5059" t="str">
        <f t="shared" si="157"/>
        <v/>
      </c>
    </row>
    <row r="5060" spans="1:7">
      <c r="A5060" s="57">
        <f>INDEX('12月'!$A$1:$E$301,ROW()-$B$38+2,1)</f>
        <v>0</v>
      </c>
      <c r="B5060" s="55" t="str">
        <f>INDEX('12月'!$A$1:$E$301,ROW()-$B$38+2,2)&amp;IF(INDEX('12月'!$A$1:$E$301,ROW()-$B$38+2,3)="","","／"&amp;INDEX('12月'!$A$1:$E$301,ROW()-$B$38+2,3))</f>
        <v/>
      </c>
      <c r="C5060" s="57">
        <f>INDEX('12月'!$A$1:$E$301,ROW()-$B$38+2,4)</f>
        <v>0</v>
      </c>
      <c r="D5060" s="64">
        <f>INDEX('12月'!$A$1:$E$301,ROW()-$B$38+2,5)</f>
        <v>0</v>
      </c>
      <c r="E5060" s="65">
        <f>DATE(設定・集計!$B$2,INT(A5060/100),A5060-INT(A5060/100)*100)</f>
        <v>43799</v>
      </c>
      <c r="F5060" t="str">
        <f t="shared" si="158"/>
        <v/>
      </c>
      <c r="G5060" t="str">
        <f t="shared" si="157"/>
        <v/>
      </c>
    </row>
    <row r="5061" spans="1:7">
      <c r="A5061" s="57">
        <f>INDEX('12月'!$A$1:$E$301,ROW()-$B$38+2,1)</f>
        <v>0</v>
      </c>
      <c r="B5061" s="55" t="str">
        <f>INDEX('12月'!$A$1:$E$301,ROW()-$B$38+2,2)&amp;IF(INDEX('12月'!$A$1:$E$301,ROW()-$B$38+2,3)="","","／"&amp;INDEX('12月'!$A$1:$E$301,ROW()-$B$38+2,3))</f>
        <v/>
      </c>
      <c r="C5061" s="57">
        <f>INDEX('12月'!$A$1:$E$301,ROW()-$B$38+2,4)</f>
        <v>0</v>
      </c>
      <c r="D5061" s="64">
        <f>INDEX('12月'!$A$1:$E$301,ROW()-$B$38+2,5)</f>
        <v>0</v>
      </c>
      <c r="E5061" s="65">
        <f>DATE(設定・集計!$B$2,INT(A5061/100),A5061-INT(A5061/100)*100)</f>
        <v>43799</v>
      </c>
      <c r="F5061" t="str">
        <f t="shared" si="158"/>
        <v/>
      </c>
      <c r="G5061" t="str">
        <f t="shared" si="157"/>
        <v/>
      </c>
    </row>
    <row r="5062" spans="1:7">
      <c r="A5062" s="57">
        <f>INDEX('12月'!$A$1:$E$301,ROW()-$B$38+2,1)</f>
        <v>0</v>
      </c>
      <c r="B5062" s="55" t="str">
        <f>INDEX('12月'!$A$1:$E$301,ROW()-$B$38+2,2)&amp;IF(INDEX('12月'!$A$1:$E$301,ROW()-$B$38+2,3)="","","／"&amp;INDEX('12月'!$A$1:$E$301,ROW()-$B$38+2,3))</f>
        <v/>
      </c>
      <c r="C5062" s="57">
        <f>INDEX('12月'!$A$1:$E$301,ROW()-$B$38+2,4)</f>
        <v>0</v>
      </c>
      <c r="D5062" s="64">
        <f>INDEX('12月'!$A$1:$E$301,ROW()-$B$38+2,5)</f>
        <v>0</v>
      </c>
      <c r="E5062" s="65">
        <f>DATE(設定・集計!$B$2,INT(A5062/100),A5062-INT(A5062/100)*100)</f>
        <v>43799</v>
      </c>
      <c r="F5062" t="str">
        <f t="shared" si="158"/>
        <v/>
      </c>
      <c r="G5062" t="str">
        <f t="shared" si="157"/>
        <v/>
      </c>
    </row>
    <row r="5063" spans="1:7">
      <c r="A5063" s="57">
        <f>INDEX('12月'!$A$1:$E$301,ROW()-$B$38+2,1)</f>
        <v>0</v>
      </c>
      <c r="B5063" s="55" t="str">
        <f>INDEX('12月'!$A$1:$E$301,ROW()-$B$38+2,2)&amp;IF(INDEX('12月'!$A$1:$E$301,ROW()-$B$38+2,3)="","","／"&amp;INDEX('12月'!$A$1:$E$301,ROW()-$B$38+2,3))</f>
        <v/>
      </c>
      <c r="C5063" s="57">
        <f>INDEX('12月'!$A$1:$E$301,ROW()-$B$38+2,4)</f>
        <v>0</v>
      </c>
      <c r="D5063" s="64">
        <f>INDEX('12月'!$A$1:$E$301,ROW()-$B$38+2,5)</f>
        <v>0</v>
      </c>
      <c r="E5063" s="65">
        <f>DATE(設定・集計!$B$2,INT(A5063/100),A5063-INT(A5063/100)*100)</f>
        <v>43799</v>
      </c>
      <c r="F5063" t="str">
        <f t="shared" si="158"/>
        <v/>
      </c>
      <c r="G5063" t="str">
        <f t="shared" si="157"/>
        <v/>
      </c>
    </row>
    <row r="5064" spans="1:7">
      <c r="A5064" s="57">
        <f>INDEX('12月'!$A$1:$E$301,ROW()-$B$38+2,1)</f>
        <v>0</v>
      </c>
      <c r="B5064" s="55" t="str">
        <f>INDEX('12月'!$A$1:$E$301,ROW()-$B$38+2,2)&amp;IF(INDEX('12月'!$A$1:$E$301,ROW()-$B$38+2,3)="","","／"&amp;INDEX('12月'!$A$1:$E$301,ROW()-$B$38+2,3))</f>
        <v/>
      </c>
      <c r="C5064" s="57">
        <f>INDEX('12月'!$A$1:$E$301,ROW()-$B$38+2,4)</f>
        <v>0</v>
      </c>
      <c r="D5064" s="64">
        <f>INDEX('12月'!$A$1:$E$301,ROW()-$B$38+2,5)</f>
        <v>0</v>
      </c>
      <c r="E5064" s="65">
        <f>DATE(設定・集計!$B$2,INT(A5064/100),A5064-INT(A5064/100)*100)</f>
        <v>43799</v>
      </c>
      <c r="F5064" t="str">
        <f t="shared" si="158"/>
        <v/>
      </c>
      <c r="G5064" t="str">
        <f t="shared" si="157"/>
        <v/>
      </c>
    </row>
    <row r="5065" spans="1:7">
      <c r="A5065" s="57">
        <f>INDEX('12月'!$A$1:$E$301,ROW()-$B$38+2,1)</f>
        <v>0</v>
      </c>
      <c r="B5065" s="55" t="str">
        <f>INDEX('12月'!$A$1:$E$301,ROW()-$B$38+2,2)&amp;IF(INDEX('12月'!$A$1:$E$301,ROW()-$B$38+2,3)="","","／"&amp;INDEX('12月'!$A$1:$E$301,ROW()-$B$38+2,3))</f>
        <v/>
      </c>
      <c r="C5065" s="57">
        <f>INDEX('12月'!$A$1:$E$301,ROW()-$B$38+2,4)</f>
        <v>0</v>
      </c>
      <c r="D5065" s="64">
        <f>INDEX('12月'!$A$1:$E$301,ROW()-$B$38+2,5)</f>
        <v>0</v>
      </c>
      <c r="E5065" s="65">
        <f>DATE(設定・集計!$B$2,INT(A5065/100),A5065-INT(A5065/100)*100)</f>
        <v>43799</v>
      </c>
      <c r="F5065" t="str">
        <f t="shared" si="158"/>
        <v/>
      </c>
      <c r="G5065" t="str">
        <f t="shared" si="157"/>
        <v/>
      </c>
    </row>
    <row r="5066" spans="1:7">
      <c r="A5066" s="57">
        <f>INDEX('12月'!$A$1:$E$301,ROW()-$B$38+2,1)</f>
        <v>0</v>
      </c>
      <c r="B5066" s="55" t="str">
        <f>INDEX('12月'!$A$1:$E$301,ROW()-$B$38+2,2)&amp;IF(INDEX('12月'!$A$1:$E$301,ROW()-$B$38+2,3)="","","／"&amp;INDEX('12月'!$A$1:$E$301,ROW()-$B$38+2,3))</f>
        <v/>
      </c>
      <c r="C5066" s="57">
        <f>INDEX('12月'!$A$1:$E$301,ROW()-$B$38+2,4)</f>
        <v>0</v>
      </c>
      <c r="D5066" s="64">
        <f>INDEX('12月'!$A$1:$E$301,ROW()-$B$38+2,5)</f>
        <v>0</v>
      </c>
      <c r="E5066" s="65">
        <f>DATE(設定・集計!$B$2,INT(A5066/100),A5066-INT(A5066/100)*100)</f>
        <v>43799</v>
      </c>
      <c r="F5066" t="str">
        <f t="shared" si="158"/>
        <v/>
      </c>
      <c r="G5066" t="str">
        <f t="shared" si="157"/>
        <v/>
      </c>
    </row>
    <row r="5067" spans="1:7">
      <c r="A5067" s="57">
        <f>INDEX('12月'!$A$1:$E$301,ROW()-$B$38+2,1)</f>
        <v>0</v>
      </c>
      <c r="B5067" s="55" t="str">
        <f>INDEX('12月'!$A$1:$E$301,ROW()-$B$38+2,2)&amp;IF(INDEX('12月'!$A$1:$E$301,ROW()-$B$38+2,3)="","","／"&amp;INDEX('12月'!$A$1:$E$301,ROW()-$B$38+2,3))</f>
        <v/>
      </c>
      <c r="C5067" s="57">
        <f>INDEX('12月'!$A$1:$E$301,ROW()-$B$38+2,4)</f>
        <v>0</v>
      </c>
      <c r="D5067" s="64">
        <f>INDEX('12月'!$A$1:$E$301,ROW()-$B$38+2,5)</f>
        <v>0</v>
      </c>
      <c r="E5067" s="65">
        <f>DATE(設定・集計!$B$2,INT(A5067/100),A5067-INT(A5067/100)*100)</f>
        <v>43799</v>
      </c>
      <c r="F5067" t="str">
        <f t="shared" si="158"/>
        <v/>
      </c>
      <c r="G5067" t="str">
        <f t="shared" si="157"/>
        <v/>
      </c>
    </row>
    <row r="5068" spans="1:7">
      <c r="A5068" s="57">
        <f>INDEX('12月'!$A$1:$E$301,ROW()-$B$38+2,1)</f>
        <v>0</v>
      </c>
      <c r="B5068" s="55" t="str">
        <f>INDEX('12月'!$A$1:$E$301,ROW()-$B$38+2,2)&amp;IF(INDEX('12月'!$A$1:$E$301,ROW()-$B$38+2,3)="","","／"&amp;INDEX('12月'!$A$1:$E$301,ROW()-$B$38+2,3))</f>
        <v/>
      </c>
      <c r="C5068" s="57">
        <f>INDEX('12月'!$A$1:$E$301,ROW()-$B$38+2,4)</f>
        <v>0</v>
      </c>
      <c r="D5068" s="64">
        <f>INDEX('12月'!$A$1:$E$301,ROW()-$B$38+2,5)</f>
        <v>0</v>
      </c>
      <c r="E5068" s="65">
        <f>DATE(設定・集計!$B$2,INT(A5068/100),A5068-INT(A5068/100)*100)</f>
        <v>43799</v>
      </c>
      <c r="F5068" t="str">
        <f t="shared" si="158"/>
        <v/>
      </c>
      <c r="G5068" t="str">
        <f t="shared" si="157"/>
        <v/>
      </c>
    </row>
    <row r="5069" spans="1:7">
      <c r="A5069" s="57">
        <f>INDEX('12月'!$A$1:$E$301,ROW()-$B$38+2,1)</f>
        <v>0</v>
      </c>
      <c r="B5069" s="55" t="str">
        <f>INDEX('12月'!$A$1:$E$301,ROW()-$B$38+2,2)&amp;IF(INDEX('12月'!$A$1:$E$301,ROW()-$B$38+2,3)="","","／"&amp;INDEX('12月'!$A$1:$E$301,ROW()-$B$38+2,3))</f>
        <v/>
      </c>
      <c r="C5069" s="57">
        <f>INDEX('12月'!$A$1:$E$301,ROW()-$B$38+2,4)</f>
        <v>0</v>
      </c>
      <c r="D5069" s="64">
        <f>INDEX('12月'!$A$1:$E$301,ROW()-$B$38+2,5)</f>
        <v>0</v>
      </c>
      <c r="E5069" s="65">
        <f>DATE(設定・集計!$B$2,INT(A5069/100),A5069-INT(A5069/100)*100)</f>
        <v>43799</v>
      </c>
      <c r="F5069" t="str">
        <f t="shared" si="158"/>
        <v/>
      </c>
      <c r="G5069" t="str">
        <f t="shared" si="157"/>
        <v/>
      </c>
    </row>
    <row r="5070" spans="1:7">
      <c r="A5070" s="57">
        <f>INDEX('12月'!$A$1:$E$301,ROW()-$B$38+2,1)</f>
        <v>0</v>
      </c>
      <c r="B5070" s="55" t="str">
        <f>INDEX('12月'!$A$1:$E$301,ROW()-$B$38+2,2)&amp;IF(INDEX('12月'!$A$1:$E$301,ROW()-$B$38+2,3)="","","／"&amp;INDEX('12月'!$A$1:$E$301,ROW()-$B$38+2,3))</f>
        <v/>
      </c>
      <c r="C5070" s="57">
        <f>INDEX('12月'!$A$1:$E$301,ROW()-$B$38+2,4)</f>
        <v>0</v>
      </c>
      <c r="D5070" s="64">
        <f>INDEX('12月'!$A$1:$E$301,ROW()-$B$38+2,5)</f>
        <v>0</v>
      </c>
      <c r="E5070" s="65">
        <f>DATE(設定・集計!$B$2,INT(A5070/100),A5070-INT(A5070/100)*100)</f>
        <v>43799</v>
      </c>
      <c r="F5070" t="str">
        <f t="shared" si="158"/>
        <v/>
      </c>
      <c r="G5070" t="str">
        <f t="shared" si="157"/>
        <v/>
      </c>
    </row>
    <row r="5071" spans="1:7">
      <c r="A5071" s="57">
        <f>INDEX('12月'!$A$1:$E$301,ROW()-$B$38+2,1)</f>
        <v>0</v>
      </c>
      <c r="B5071" s="55" t="str">
        <f>INDEX('12月'!$A$1:$E$301,ROW()-$B$38+2,2)&amp;IF(INDEX('12月'!$A$1:$E$301,ROW()-$B$38+2,3)="","","／"&amp;INDEX('12月'!$A$1:$E$301,ROW()-$B$38+2,3))</f>
        <v/>
      </c>
      <c r="C5071" s="57">
        <f>INDEX('12月'!$A$1:$E$301,ROW()-$B$38+2,4)</f>
        <v>0</v>
      </c>
      <c r="D5071" s="64">
        <f>INDEX('12月'!$A$1:$E$301,ROW()-$B$38+2,5)</f>
        <v>0</v>
      </c>
      <c r="E5071" s="65">
        <f>DATE(設定・集計!$B$2,INT(A5071/100),A5071-INT(A5071/100)*100)</f>
        <v>43799</v>
      </c>
      <c r="F5071" t="str">
        <f t="shared" si="158"/>
        <v/>
      </c>
      <c r="G5071" t="str">
        <f t="shared" si="157"/>
        <v/>
      </c>
    </row>
    <row r="5072" spans="1:7">
      <c r="A5072" s="57">
        <f>INDEX('12月'!$A$1:$E$301,ROW()-$B$38+2,1)</f>
        <v>0</v>
      </c>
      <c r="B5072" s="55" t="str">
        <f>INDEX('12月'!$A$1:$E$301,ROW()-$B$38+2,2)&amp;IF(INDEX('12月'!$A$1:$E$301,ROW()-$B$38+2,3)="","","／"&amp;INDEX('12月'!$A$1:$E$301,ROW()-$B$38+2,3))</f>
        <v/>
      </c>
      <c r="C5072" s="57">
        <f>INDEX('12月'!$A$1:$E$301,ROW()-$B$38+2,4)</f>
        <v>0</v>
      </c>
      <c r="D5072" s="64">
        <f>INDEX('12月'!$A$1:$E$301,ROW()-$B$38+2,5)</f>
        <v>0</v>
      </c>
      <c r="E5072" s="65">
        <f>DATE(設定・集計!$B$2,INT(A5072/100),A5072-INT(A5072/100)*100)</f>
        <v>43799</v>
      </c>
      <c r="F5072" t="str">
        <f t="shared" si="158"/>
        <v/>
      </c>
      <c r="G5072" t="str">
        <f t="shared" si="157"/>
        <v/>
      </c>
    </row>
    <row r="5073" spans="1:7">
      <c r="A5073" s="57">
        <f>INDEX('12月'!$A$1:$E$301,ROW()-$B$38+2,1)</f>
        <v>0</v>
      </c>
      <c r="B5073" s="55" t="str">
        <f>INDEX('12月'!$A$1:$E$301,ROW()-$B$38+2,2)&amp;IF(INDEX('12月'!$A$1:$E$301,ROW()-$B$38+2,3)="","","／"&amp;INDEX('12月'!$A$1:$E$301,ROW()-$B$38+2,3))</f>
        <v/>
      </c>
      <c r="C5073" s="57">
        <f>INDEX('12月'!$A$1:$E$301,ROW()-$B$38+2,4)</f>
        <v>0</v>
      </c>
      <c r="D5073" s="64">
        <f>INDEX('12月'!$A$1:$E$301,ROW()-$B$38+2,5)</f>
        <v>0</v>
      </c>
      <c r="E5073" s="65">
        <f>DATE(設定・集計!$B$2,INT(A5073/100),A5073-INT(A5073/100)*100)</f>
        <v>43799</v>
      </c>
      <c r="F5073" t="str">
        <f t="shared" si="158"/>
        <v/>
      </c>
      <c r="G5073" t="str">
        <f t="shared" si="157"/>
        <v/>
      </c>
    </row>
    <row r="5074" spans="1:7">
      <c r="A5074" s="57">
        <f>INDEX('12月'!$A$1:$E$301,ROW()-$B$38+2,1)</f>
        <v>0</v>
      </c>
      <c r="B5074" s="55" t="str">
        <f>INDEX('12月'!$A$1:$E$301,ROW()-$B$38+2,2)&amp;IF(INDEX('12月'!$A$1:$E$301,ROW()-$B$38+2,3)="","","／"&amp;INDEX('12月'!$A$1:$E$301,ROW()-$B$38+2,3))</f>
        <v/>
      </c>
      <c r="C5074" s="57">
        <f>INDEX('12月'!$A$1:$E$301,ROW()-$B$38+2,4)</f>
        <v>0</v>
      </c>
      <c r="D5074" s="64">
        <f>INDEX('12月'!$A$1:$E$301,ROW()-$B$38+2,5)</f>
        <v>0</v>
      </c>
      <c r="E5074" s="65">
        <f>DATE(設定・集計!$B$2,INT(A5074/100),A5074-INT(A5074/100)*100)</f>
        <v>43799</v>
      </c>
      <c r="F5074" t="str">
        <f t="shared" si="158"/>
        <v/>
      </c>
      <c r="G5074" t="str">
        <f t="shared" si="157"/>
        <v/>
      </c>
    </row>
    <row r="5075" spans="1:7">
      <c r="A5075" s="57">
        <f>INDEX('12月'!$A$1:$E$301,ROW()-$B$38+2,1)</f>
        <v>0</v>
      </c>
      <c r="B5075" s="55" t="str">
        <f>INDEX('12月'!$A$1:$E$301,ROW()-$B$38+2,2)&amp;IF(INDEX('12月'!$A$1:$E$301,ROW()-$B$38+2,3)="","","／"&amp;INDEX('12月'!$A$1:$E$301,ROW()-$B$38+2,3))</f>
        <v/>
      </c>
      <c r="C5075" s="57">
        <f>INDEX('12月'!$A$1:$E$301,ROW()-$B$38+2,4)</f>
        <v>0</v>
      </c>
      <c r="D5075" s="64">
        <f>INDEX('12月'!$A$1:$E$301,ROW()-$B$38+2,5)</f>
        <v>0</v>
      </c>
      <c r="E5075" s="65">
        <f>DATE(設定・集計!$B$2,INT(A5075/100),A5075-INT(A5075/100)*100)</f>
        <v>43799</v>
      </c>
      <c r="F5075" t="str">
        <f t="shared" si="158"/>
        <v/>
      </c>
      <c r="G5075" t="str">
        <f t="shared" si="157"/>
        <v/>
      </c>
    </row>
    <row r="5076" spans="1:7">
      <c r="A5076" s="57">
        <f>INDEX('12月'!$A$1:$E$301,ROW()-$B$38+2,1)</f>
        <v>0</v>
      </c>
      <c r="B5076" s="55" t="str">
        <f>INDEX('12月'!$A$1:$E$301,ROW()-$B$38+2,2)&amp;IF(INDEX('12月'!$A$1:$E$301,ROW()-$B$38+2,3)="","","／"&amp;INDEX('12月'!$A$1:$E$301,ROW()-$B$38+2,3))</f>
        <v/>
      </c>
      <c r="C5076" s="57">
        <f>INDEX('12月'!$A$1:$E$301,ROW()-$B$38+2,4)</f>
        <v>0</v>
      </c>
      <c r="D5076" s="64">
        <f>INDEX('12月'!$A$1:$E$301,ROW()-$B$38+2,5)</f>
        <v>0</v>
      </c>
      <c r="E5076" s="65">
        <f>DATE(設定・集計!$B$2,INT(A5076/100),A5076-INT(A5076/100)*100)</f>
        <v>43799</v>
      </c>
      <c r="F5076" t="str">
        <f t="shared" si="158"/>
        <v/>
      </c>
      <c r="G5076" t="str">
        <f t="shared" si="157"/>
        <v/>
      </c>
    </row>
    <row r="5077" spans="1:7">
      <c r="A5077" s="57">
        <f>INDEX('12月'!$A$1:$E$301,ROW()-$B$38+2,1)</f>
        <v>0</v>
      </c>
      <c r="B5077" s="55" t="str">
        <f>INDEX('12月'!$A$1:$E$301,ROW()-$B$38+2,2)&amp;IF(INDEX('12月'!$A$1:$E$301,ROW()-$B$38+2,3)="","","／"&amp;INDEX('12月'!$A$1:$E$301,ROW()-$B$38+2,3))</f>
        <v/>
      </c>
      <c r="C5077" s="57">
        <f>INDEX('12月'!$A$1:$E$301,ROW()-$B$38+2,4)</f>
        <v>0</v>
      </c>
      <c r="D5077" s="64">
        <f>INDEX('12月'!$A$1:$E$301,ROW()-$B$38+2,5)</f>
        <v>0</v>
      </c>
      <c r="E5077" s="65">
        <f>DATE(設定・集計!$B$2,INT(A5077/100),A5077-INT(A5077/100)*100)</f>
        <v>43799</v>
      </c>
      <c r="F5077" t="str">
        <f t="shared" si="158"/>
        <v/>
      </c>
      <c r="G5077" t="str">
        <f t="shared" si="157"/>
        <v/>
      </c>
    </row>
    <row r="5078" spans="1:7">
      <c r="A5078" s="57">
        <f>INDEX('12月'!$A$1:$E$301,ROW()-$B$38+2,1)</f>
        <v>0</v>
      </c>
      <c r="B5078" s="55" t="str">
        <f>INDEX('12月'!$A$1:$E$301,ROW()-$B$38+2,2)&amp;IF(INDEX('12月'!$A$1:$E$301,ROW()-$B$38+2,3)="","","／"&amp;INDEX('12月'!$A$1:$E$301,ROW()-$B$38+2,3))</f>
        <v/>
      </c>
      <c r="C5078" s="57">
        <f>INDEX('12月'!$A$1:$E$301,ROW()-$B$38+2,4)</f>
        <v>0</v>
      </c>
      <c r="D5078" s="64">
        <f>INDEX('12月'!$A$1:$E$301,ROW()-$B$38+2,5)</f>
        <v>0</v>
      </c>
      <c r="E5078" s="65">
        <f>DATE(設定・集計!$B$2,INT(A5078/100),A5078-INT(A5078/100)*100)</f>
        <v>43799</v>
      </c>
      <c r="F5078" t="str">
        <f t="shared" si="158"/>
        <v/>
      </c>
      <c r="G5078" t="str">
        <f t="shared" si="157"/>
        <v/>
      </c>
    </row>
    <row r="5079" spans="1:7">
      <c r="A5079" s="57">
        <f>INDEX('12月'!$A$1:$E$301,ROW()-$B$38+2,1)</f>
        <v>0</v>
      </c>
      <c r="B5079" s="55" t="str">
        <f>INDEX('12月'!$A$1:$E$301,ROW()-$B$38+2,2)&amp;IF(INDEX('12月'!$A$1:$E$301,ROW()-$B$38+2,3)="","","／"&amp;INDEX('12月'!$A$1:$E$301,ROW()-$B$38+2,3))</f>
        <v/>
      </c>
      <c r="C5079" s="57">
        <f>INDEX('12月'!$A$1:$E$301,ROW()-$B$38+2,4)</f>
        <v>0</v>
      </c>
      <c r="D5079" s="64">
        <f>INDEX('12月'!$A$1:$E$301,ROW()-$B$38+2,5)</f>
        <v>0</v>
      </c>
      <c r="E5079" s="65">
        <f>DATE(設定・集計!$B$2,INT(A5079/100),A5079-INT(A5079/100)*100)</f>
        <v>43799</v>
      </c>
      <c r="F5079" t="str">
        <f t="shared" si="158"/>
        <v/>
      </c>
      <c r="G5079" t="str">
        <f t="shared" si="157"/>
        <v/>
      </c>
    </row>
    <row r="5080" spans="1:7">
      <c r="A5080" s="57">
        <f>INDEX('12月'!$A$1:$E$301,ROW()-$B$38+2,1)</f>
        <v>0</v>
      </c>
      <c r="B5080" s="55" t="str">
        <f>INDEX('12月'!$A$1:$E$301,ROW()-$B$38+2,2)&amp;IF(INDEX('12月'!$A$1:$E$301,ROW()-$B$38+2,3)="","","／"&amp;INDEX('12月'!$A$1:$E$301,ROW()-$B$38+2,3))</f>
        <v/>
      </c>
      <c r="C5080" s="57">
        <f>INDEX('12月'!$A$1:$E$301,ROW()-$B$38+2,4)</f>
        <v>0</v>
      </c>
      <c r="D5080" s="64">
        <f>INDEX('12月'!$A$1:$E$301,ROW()-$B$38+2,5)</f>
        <v>0</v>
      </c>
      <c r="E5080" s="65">
        <f>DATE(設定・集計!$B$2,INT(A5080/100),A5080-INT(A5080/100)*100)</f>
        <v>43799</v>
      </c>
      <c r="F5080" t="str">
        <f t="shared" si="158"/>
        <v/>
      </c>
      <c r="G5080" t="str">
        <f t="shared" si="157"/>
        <v/>
      </c>
    </row>
    <row r="5081" spans="1:7">
      <c r="A5081" s="57">
        <f>INDEX('12月'!$A$1:$E$301,ROW()-$B$38+2,1)</f>
        <v>0</v>
      </c>
      <c r="B5081" s="55" t="str">
        <f>INDEX('12月'!$A$1:$E$301,ROW()-$B$38+2,2)&amp;IF(INDEX('12月'!$A$1:$E$301,ROW()-$B$38+2,3)="","","／"&amp;INDEX('12月'!$A$1:$E$301,ROW()-$B$38+2,3))</f>
        <v/>
      </c>
      <c r="C5081" s="57">
        <f>INDEX('12月'!$A$1:$E$301,ROW()-$B$38+2,4)</f>
        <v>0</v>
      </c>
      <c r="D5081" s="64">
        <f>INDEX('12月'!$A$1:$E$301,ROW()-$B$38+2,5)</f>
        <v>0</v>
      </c>
      <c r="E5081" s="65">
        <f>DATE(設定・集計!$B$2,INT(A5081/100),A5081-INT(A5081/100)*100)</f>
        <v>43799</v>
      </c>
      <c r="F5081" t="str">
        <f t="shared" si="158"/>
        <v/>
      </c>
      <c r="G5081" t="str">
        <f t="shared" si="157"/>
        <v/>
      </c>
    </row>
    <row r="5082" spans="1:7">
      <c r="A5082" s="57">
        <f>INDEX('12月'!$A$1:$E$301,ROW()-$B$38+2,1)</f>
        <v>0</v>
      </c>
      <c r="B5082" s="55" t="str">
        <f>INDEX('12月'!$A$1:$E$301,ROW()-$B$38+2,2)&amp;IF(INDEX('12月'!$A$1:$E$301,ROW()-$B$38+2,3)="","","／"&amp;INDEX('12月'!$A$1:$E$301,ROW()-$B$38+2,3))</f>
        <v/>
      </c>
      <c r="C5082" s="57">
        <f>INDEX('12月'!$A$1:$E$301,ROW()-$B$38+2,4)</f>
        <v>0</v>
      </c>
      <c r="D5082" s="64">
        <f>INDEX('12月'!$A$1:$E$301,ROW()-$B$38+2,5)</f>
        <v>0</v>
      </c>
      <c r="E5082" s="65">
        <f>DATE(設定・集計!$B$2,INT(A5082/100),A5082-INT(A5082/100)*100)</f>
        <v>43799</v>
      </c>
      <c r="F5082" t="str">
        <f t="shared" si="158"/>
        <v/>
      </c>
      <c r="G5082" t="str">
        <f t="shared" si="157"/>
        <v/>
      </c>
    </row>
    <row r="5083" spans="1:7">
      <c r="A5083" s="57">
        <f>INDEX('12月'!$A$1:$E$301,ROW()-$B$38+2,1)</f>
        <v>0</v>
      </c>
      <c r="B5083" s="55" t="str">
        <f>INDEX('12月'!$A$1:$E$301,ROW()-$B$38+2,2)&amp;IF(INDEX('12月'!$A$1:$E$301,ROW()-$B$38+2,3)="","","／"&amp;INDEX('12月'!$A$1:$E$301,ROW()-$B$38+2,3))</f>
        <v/>
      </c>
      <c r="C5083" s="57">
        <f>INDEX('12月'!$A$1:$E$301,ROW()-$B$38+2,4)</f>
        <v>0</v>
      </c>
      <c r="D5083" s="64">
        <f>INDEX('12月'!$A$1:$E$301,ROW()-$B$38+2,5)</f>
        <v>0</v>
      </c>
      <c r="E5083" s="65">
        <f>DATE(設定・集計!$B$2,INT(A5083/100),A5083-INT(A5083/100)*100)</f>
        <v>43799</v>
      </c>
      <c r="F5083" t="str">
        <f t="shared" si="158"/>
        <v/>
      </c>
      <c r="G5083" t="str">
        <f t="shared" si="157"/>
        <v/>
      </c>
    </row>
    <row r="5084" spans="1:7">
      <c r="A5084" s="57">
        <f>INDEX('12月'!$A$1:$E$301,ROW()-$B$38+2,1)</f>
        <v>0</v>
      </c>
      <c r="B5084" s="55" t="str">
        <f>INDEX('12月'!$A$1:$E$301,ROW()-$B$38+2,2)&amp;IF(INDEX('12月'!$A$1:$E$301,ROW()-$B$38+2,3)="","","／"&amp;INDEX('12月'!$A$1:$E$301,ROW()-$B$38+2,3))</f>
        <v/>
      </c>
      <c r="C5084" s="57">
        <f>INDEX('12月'!$A$1:$E$301,ROW()-$B$38+2,4)</f>
        <v>0</v>
      </c>
      <c r="D5084" s="64">
        <f>INDEX('12月'!$A$1:$E$301,ROW()-$B$38+2,5)</f>
        <v>0</v>
      </c>
      <c r="E5084" s="65">
        <f>DATE(設定・集計!$B$2,INT(A5084/100),A5084-INT(A5084/100)*100)</f>
        <v>43799</v>
      </c>
      <c r="F5084" t="str">
        <f t="shared" si="158"/>
        <v/>
      </c>
      <c r="G5084" t="str">
        <f t="shared" si="157"/>
        <v/>
      </c>
    </row>
    <row r="5085" spans="1:7">
      <c r="A5085" s="57">
        <f>INDEX('12月'!$A$1:$E$301,ROW()-$B$38+2,1)</f>
        <v>0</v>
      </c>
      <c r="B5085" s="55" t="str">
        <f>INDEX('12月'!$A$1:$E$301,ROW()-$B$38+2,2)&amp;IF(INDEX('12月'!$A$1:$E$301,ROW()-$B$38+2,3)="","","／"&amp;INDEX('12月'!$A$1:$E$301,ROW()-$B$38+2,3))</f>
        <v/>
      </c>
      <c r="C5085" s="57">
        <f>INDEX('12月'!$A$1:$E$301,ROW()-$B$38+2,4)</f>
        <v>0</v>
      </c>
      <c r="D5085" s="64">
        <f>INDEX('12月'!$A$1:$E$301,ROW()-$B$38+2,5)</f>
        <v>0</v>
      </c>
      <c r="E5085" s="65">
        <f>DATE(設定・集計!$B$2,INT(A5085/100),A5085-INT(A5085/100)*100)</f>
        <v>43799</v>
      </c>
      <c r="F5085" t="str">
        <f t="shared" si="158"/>
        <v/>
      </c>
      <c r="G5085" t="str">
        <f t="shared" si="157"/>
        <v/>
      </c>
    </row>
    <row r="5086" spans="1:7">
      <c r="A5086" s="57">
        <f>INDEX('12月'!$A$1:$E$301,ROW()-$B$38+2,1)</f>
        <v>0</v>
      </c>
      <c r="B5086" s="55" t="str">
        <f>INDEX('12月'!$A$1:$E$301,ROW()-$B$38+2,2)&amp;IF(INDEX('12月'!$A$1:$E$301,ROW()-$B$38+2,3)="","","／"&amp;INDEX('12月'!$A$1:$E$301,ROW()-$B$38+2,3))</f>
        <v/>
      </c>
      <c r="C5086" s="57">
        <f>INDEX('12月'!$A$1:$E$301,ROW()-$B$38+2,4)</f>
        <v>0</v>
      </c>
      <c r="D5086" s="64">
        <f>INDEX('12月'!$A$1:$E$301,ROW()-$B$38+2,5)</f>
        <v>0</v>
      </c>
      <c r="E5086" s="65">
        <f>DATE(設定・集計!$B$2,INT(A5086/100),A5086-INT(A5086/100)*100)</f>
        <v>43799</v>
      </c>
      <c r="F5086" t="str">
        <f t="shared" si="158"/>
        <v/>
      </c>
      <c r="G5086" t="str">
        <f t="shared" si="157"/>
        <v/>
      </c>
    </row>
    <row r="5087" spans="1:7">
      <c r="A5087" s="57">
        <f>INDEX('12月'!$A$1:$E$301,ROW()-$B$38+2,1)</f>
        <v>0</v>
      </c>
      <c r="B5087" s="55" t="str">
        <f>INDEX('12月'!$A$1:$E$301,ROW()-$B$38+2,2)&amp;IF(INDEX('12月'!$A$1:$E$301,ROW()-$B$38+2,3)="","","／"&amp;INDEX('12月'!$A$1:$E$301,ROW()-$B$38+2,3))</f>
        <v/>
      </c>
      <c r="C5087" s="57">
        <f>INDEX('12月'!$A$1:$E$301,ROW()-$B$38+2,4)</f>
        <v>0</v>
      </c>
      <c r="D5087" s="64">
        <f>INDEX('12月'!$A$1:$E$301,ROW()-$B$38+2,5)</f>
        <v>0</v>
      </c>
      <c r="E5087" s="65">
        <f>DATE(設定・集計!$B$2,INT(A5087/100),A5087-INT(A5087/100)*100)</f>
        <v>43799</v>
      </c>
      <c r="F5087" t="str">
        <f t="shared" si="158"/>
        <v/>
      </c>
      <c r="G5087" t="str">
        <f t="shared" si="157"/>
        <v/>
      </c>
    </row>
    <row r="5088" spans="1:7">
      <c r="A5088" s="57">
        <f>INDEX('12月'!$A$1:$E$301,ROW()-$B$38+2,1)</f>
        <v>0</v>
      </c>
      <c r="B5088" s="55" t="str">
        <f>INDEX('12月'!$A$1:$E$301,ROW()-$B$38+2,2)&amp;IF(INDEX('12月'!$A$1:$E$301,ROW()-$B$38+2,3)="","","／"&amp;INDEX('12月'!$A$1:$E$301,ROW()-$B$38+2,3))</f>
        <v/>
      </c>
      <c r="C5088" s="57">
        <f>INDEX('12月'!$A$1:$E$301,ROW()-$B$38+2,4)</f>
        <v>0</v>
      </c>
      <c r="D5088" s="64">
        <f>INDEX('12月'!$A$1:$E$301,ROW()-$B$38+2,5)</f>
        <v>0</v>
      </c>
      <c r="E5088" s="65">
        <f>DATE(設定・集計!$B$2,INT(A5088/100),A5088-INT(A5088/100)*100)</f>
        <v>43799</v>
      </c>
      <c r="F5088" t="str">
        <f t="shared" si="158"/>
        <v/>
      </c>
      <c r="G5088" t="str">
        <f t="shared" si="157"/>
        <v/>
      </c>
    </row>
    <row r="5089" spans="1:7">
      <c r="A5089" s="57">
        <f>INDEX('12月'!$A$1:$E$301,ROW()-$B$38+2,1)</f>
        <v>0</v>
      </c>
      <c r="B5089" s="55" t="str">
        <f>INDEX('12月'!$A$1:$E$301,ROW()-$B$38+2,2)&amp;IF(INDEX('12月'!$A$1:$E$301,ROW()-$B$38+2,3)="","","／"&amp;INDEX('12月'!$A$1:$E$301,ROW()-$B$38+2,3))</f>
        <v/>
      </c>
      <c r="C5089" s="57">
        <f>INDEX('12月'!$A$1:$E$301,ROW()-$B$38+2,4)</f>
        <v>0</v>
      </c>
      <c r="D5089" s="64">
        <f>INDEX('12月'!$A$1:$E$301,ROW()-$B$38+2,5)</f>
        <v>0</v>
      </c>
      <c r="E5089" s="65">
        <f>DATE(設定・集計!$B$2,INT(A5089/100),A5089-INT(A5089/100)*100)</f>
        <v>43799</v>
      </c>
      <c r="F5089" t="str">
        <f t="shared" si="158"/>
        <v/>
      </c>
      <c r="G5089" t="str">
        <f t="shared" si="157"/>
        <v/>
      </c>
    </row>
    <row r="5090" spans="1:7">
      <c r="A5090" s="57">
        <f>INDEX('12月'!$A$1:$E$301,ROW()-$B$38+2,1)</f>
        <v>0</v>
      </c>
      <c r="B5090" s="55" t="str">
        <f>INDEX('12月'!$A$1:$E$301,ROW()-$B$38+2,2)&amp;IF(INDEX('12月'!$A$1:$E$301,ROW()-$B$38+2,3)="","","／"&amp;INDEX('12月'!$A$1:$E$301,ROW()-$B$38+2,3))</f>
        <v/>
      </c>
      <c r="C5090" s="57">
        <f>INDEX('12月'!$A$1:$E$301,ROW()-$B$38+2,4)</f>
        <v>0</v>
      </c>
      <c r="D5090" s="64">
        <f>INDEX('12月'!$A$1:$E$301,ROW()-$B$38+2,5)</f>
        <v>0</v>
      </c>
      <c r="E5090" s="65">
        <f>DATE(設定・集計!$B$2,INT(A5090/100),A5090-INT(A5090/100)*100)</f>
        <v>43799</v>
      </c>
      <c r="F5090" t="str">
        <f t="shared" si="158"/>
        <v/>
      </c>
      <c r="G5090" t="str">
        <f t="shared" si="157"/>
        <v/>
      </c>
    </row>
    <row r="5091" spans="1:7">
      <c r="A5091" s="57">
        <f>INDEX('12月'!$A$1:$E$301,ROW()-$B$38+2,1)</f>
        <v>0</v>
      </c>
      <c r="B5091" s="55" t="str">
        <f>INDEX('12月'!$A$1:$E$301,ROW()-$B$38+2,2)&amp;IF(INDEX('12月'!$A$1:$E$301,ROW()-$B$38+2,3)="","","／"&amp;INDEX('12月'!$A$1:$E$301,ROW()-$B$38+2,3))</f>
        <v/>
      </c>
      <c r="C5091" s="57">
        <f>INDEX('12月'!$A$1:$E$301,ROW()-$B$38+2,4)</f>
        <v>0</v>
      </c>
      <c r="D5091" s="64">
        <f>INDEX('12月'!$A$1:$E$301,ROW()-$B$38+2,5)</f>
        <v>0</v>
      </c>
      <c r="E5091" s="65">
        <f>DATE(設定・集計!$B$2,INT(A5091/100),A5091-INT(A5091/100)*100)</f>
        <v>43799</v>
      </c>
      <c r="F5091" t="str">
        <f t="shared" si="158"/>
        <v/>
      </c>
      <c r="G5091" t="str">
        <f t="shared" si="157"/>
        <v/>
      </c>
    </row>
    <row r="5092" spans="1:7">
      <c r="A5092" s="57">
        <f>INDEX('12月'!$A$1:$E$301,ROW()-$B$38+2,1)</f>
        <v>0</v>
      </c>
      <c r="B5092" s="55" t="str">
        <f>INDEX('12月'!$A$1:$E$301,ROW()-$B$38+2,2)&amp;IF(INDEX('12月'!$A$1:$E$301,ROW()-$B$38+2,3)="","","／"&amp;INDEX('12月'!$A$1:$E$301,ROW()-$B$38+2,3))</f>
        <v/>
      </c>
      <c r="C5092" s="57">
        <f>INDEX('12月'!$A$1:$E$301,ROW()-$B$38+2,4)</f>
        <v>0</v>
      </c>
      <c r="D5092" s="64">
        <f>INDEX('12月'!$A$1:$E$301,ROW()-$B$38+2,5)</f>
        <v>0</v>
      </c>
      <c r="E5092" s="65">
        <f>DATE(設定・集計!$B$2,INT(A5092/100),A5092-INT(A5092/100)*100)</f>
        <v>43799</v>
      </c>
      <c r="F5092" t="str">
        <f t="shared" si="158"/>
        <v/>
      </c>
      <c r="G5092" t="str">
        <f t="shared" si="157"/>
        <v/>
      </c>
    </row>
    <row r="5093" spans="1:7">
      <c r="A5093" s="57">
        <f>INDEX('12月'!$A$1:$E$301,ROW()-$B$38+2,1)</f>
        <v>0</v>
      </c>
      <c r="B5093" s="55" t="str">
        <f>INDEX('12月'!$A$1:$E$301,ROW()-$B$38+2,2)&amp;IF(INDEX('12月'!$A$1:$E$301,ROW()-$B$38+2,3)="","","／"&amp;INDEX('12月'!$A$1:$E$301,ROW()-$B$38+2,3))</f>
        <v/>
      </c>
      <c r="C5093" s="57">
        <f>INDEX('12月'!$A$1:$E$301,ROW()-$B$38+2,4)</f>
        <v>0</v>
      </c>
      <c r="D5093" s="64">
        <f>INDEX('12月'!$A$1:$E$301,ROW()-$B$38+2,5)</f>
        <v>0</v>
      </c>
      <c r="E5093" s="65">
        <f>DATE(設定・集計!$B$2,INT(A5093/100),A5093-INT(A5093/100)*100)</f>
        <v>43799</v>
      </c>
      <c r="F5093" t="str">
        <f t="shared" si="158"/>
        <v/>
      </c>
      <c r="G5093" t="str">
        <f t="shared" si="157"/>
        <v/>
      </c>
    </row>
    <row r="5094" spans="1:7">
      <c r="A5094" s="57">
        <f>INDEX('12月'!$A$1:$E$301,ROW()-$B$38+2,1)</f>
        <v>0</v>
      </c>
      <c r="B5094" s="55" t="str">
        <f>INDEX('12月'!$A$1:$E$301,ROW()-$B$38+2,2)&amp;IF(INDEX('12月'!$A$1:$E$301,ROW()-$B$38+2,3)="","","／"&amp;INDEX('12月'!$A$1:$E$301,ROW()-$B$38+2,3))</f>
        <v/>
      </c>
      <c r="C5094" s="57">
        <f>INDEX('12月'!$A$1:$E$301,ROW()-$B$38+2,4)</f>
        <v>0</v>
      </c>
      <c r="D5094" s="64">
        <f>INDEX('12月'!$A$1:$E$301,ROW()-$B$38+2,5)</f>
        <v>0</v>
      </c>
      <c r="E5094" s="65">
        <f>DATE(設定・集計!$B$2,INT(A5094/100),A5094-INT(A5094/100)*100)</f>
        <v>43799</v>
      </c>
      <c r="F5094" t="str">
        <f t="shared" si="158"/>
        <v/>
      </c>
      <c r="G5094" t="str">
        <f t="shared" si="157"/>
        <v/>
      </c>
    </row>
    <row r="5095" spans="1:7">
      <c r="A5095" s="57">
        <f>INDEX('12月'!$A$1:$E$301,ROW()-$B$38+2,1)</f>
        <v>0</v>
      </c>
      <c r="B5095" s="55" t="str">
        <f>INDEX('12月'!$A$1:$E$301,ROW()-$B$38+2,2)&amp;IF(INDEX('12月'!$A$1:$E$301,ROW()-$B$38+2,3)="","","／"&amp;INDEX('12月'!$A$1:$E$301,ROW()-$B$38+2,3))</f>
        <v/>
      </c>
      <c r="C5095" s="57">
        <f>INDEX('12月'!$A$1:$E$301,ROW()-$B$38+2,4)</f>
        <v>0</v>
      </c>
      <c r="D5095" s="64">
        <f>INDEX('12月'!$A$1:$E$301,ROW()-$B$38+2,5)</f>
        <v>0</v>
      </c>
      <c r="E5095" s="65">
        <f>DATE(設定・集計!$B$2,INT(A5095/100),A5095-INT(A5095/100)*100)</f>
        <v>43799</v>
      </c>
      <c r="F5095" t="str">
        <f t="shared" si="158"/>
        <v/>
      </c>
      <c r="G5095" t="str">
        <f t="shared" si="157"/>
        <v/>
      </c>
    </row>
    <row r="5096" spans="1:7">
      <c r="A5096" s="57">
        <f>INDEX('12月'!$A$1:$E$301,ROW()-$B$38+2,1)</f>
        <v>0</v>
      </c>
      <c r="B5096" s="55" t="str">
        <f>INDEX('12月'!$A$1:$E$301,ROW()-$B$38+2,2)&amp;IF(INDEX('12月'!$A$1:$E$301,ROW()-$B$38+2,3)="","","／"&amp;INDEX('12月'!$A$1:$E$301,ROW()-$B$38+2,3))</f>
        <v/>
      </c>
      <c r="C5096" s="57">
        <f>INDEX('12月'!$A$1:$E$301,ROW()-$B$38+2,4)</f>
        <v>0</v>
      </c>
      <c r="D5096" s="64">
        <f>INDEX('12月'!$A$1:$E$301,ROW()-$B$38+2,5)</f>
        <v>0</v>
      </c>
      <c r="E5096" s="65">
        <f>DATE(設定・集計!$B$2,INT(A5096/100),A5096-INT(A5096/100)*100)</f>
        <v>43799</v>
      </c>
      <c r="F5096" t="str">
        <f t="shared" si="158"/>
        <v/>
      </c>
      <c r="G5096" t="str">
        <f t="shared" si="157"/>
        <v/>
      </c>
    </row>
    <row r="5097" spans="1:7">
      <c r="A5097" s="57">
        <f>INDEX('12月'!$A$1:$E$301,ROW()-$B$38+2,1)</f>
        <v>0</v>
      </c>
      <c r="B5097" s="55" t="str">
        <f>INDEX('12月'!$A$1:$E$301,ROW()-$B$38+2,2)&amp;IF(INDEX('12月'!$A$1:$E$301,ROW()-$B$38+2,3)="","","／"&amp;INDEX('12月'!$A$1:$E$301,ROW()-$B$38+2,3))</f>
        <v/>
      </c>
      <c r="C5097" s="57">
        <f>INDEX('12月'!$A$1:$E$301,ROW()-$B$38+2,4)</f>
        <v>0</v>
      </c>
      <c r="D5097" s="64">
        <f>INDEX('12月'!$A$1:$E$301,ROW()-$B$38+2,5)</f>
        <v>0</v>
      </c>
      <c r="E5097" s="65">
        <f>DATE(設定・集計!$B$2,INT(A5097/100),A5097-INT(A5097/100)*100)</f>
        <v>43799</v>
      </c>
      <c r="F5097" t="str">
        <f t="shared" si="158"/>
        <v/>
      </c>
      <c r="G5097" t="str">
        <f t="shared" si="157"/>
        <v/>
      </c>
    </row>
    <row r="5098" spans="1:7">
      <c r="A5098" s="57">
        <f>INDEX('12月'!$A$1:$E$301,ROW()-$B$38+2,1)</f>
        <v>0</v>
      </c>
      <c r="B5098" s="55" t="str">
        <f>INDEX('12月'!$A$1:$E$301,ROW()-$B$38+2,2)&amp;IF(INDEX('12月'!$A$1:$E$301,ROW()-$B$38+2,3)="","","／"&amp;INDEX('12月'!$A$1:$E$301,ROW()-$B$38+2,3))</f>
        <v/>
      </c>
      <c r="C5098" s="57">
        <f>INDEX('12月'!$A$1:$E$301,ROW()-$B$38+2,4)</f>
        <v>0</v>
      </c>
      <c r="D5098" s="64">
        <f>INDEX('12月'!$A$1:$E$301,ROW()-$B$38+2,5)</f>
        <v>0</v>
      </c>
      <c r="E5098" s="65">
        <f>DATE(設定・集計!$B$2,INT(A5098/100),A5098-INT(A5098/100)*100)</f>
        <v>43799</v>
      </c>
      <c r="F5098" t="str">
        <f t="shared" si="158"/>
        <v/>
      </c>
      <c r="G5098" t="str">
        <f t="shared" si="157"/>
        <v/>
      </c>
    </row>
    <row r="5099" spans="1:7">
      <c r="A5099" s="57">
        <f>INDEX('12月'!$A$1:$E$301,ROW()-$B$38+2,1)</f>
        <v>0</v>
      </c>
      <c r="B5099" s="55" t="str">
        <f>INDEX('12月'!$A$1:$E$301,ROW()-$B$38+2,2)&amp;IF(INDEX('12月'!$A$1:$E$301,ROW()-$B$38+2,3)="","","／"&amp;INDEX('12月'!$A$1:$E$301,ROW()-$B$38+2,3))</f>
        <v/>
      </c>
      <c r="C5099" s="57">
        <f>INDEX('12月'!$A$1:$E$301,ROW()-$B$38+2,4)</f>
        <v>0</v>
      </c>
      <c r="D5099" s="64">
        <f>INDEX('12月'!$A$1:$E$301,ROW()-$B$38+2,5)</f>
        <v>0</v>
      </c>
      <c r="E5099" s="65">
        <f>DATE(設定・集計!$B$2,INT(A5099/100),A5099-INT(A5099/100)*100)</f>
        <v>43799</v>
      </c>
      <c r="F5099" t="str">
        <f t="shared" si="158"/>
        <v/>
      </c>
      <c r="G5099" t="str">
        <f t="shared" si="157"/>
        <v/>
      </c>
    </row>
    <row r="5100" spans="1:7">
      <c r="A5100" s="57">
        <f>INDEX('12月'!$A$1:$E$301,ROW()-$B$38+2,1)</f>
        <v>0</v>
      </c>
      <c r="B5100" s="55" t="str">
        <f>INDEX('12月'!$A$1:$E$301,ROW()-$B$38+2,2)&amp;IF(INDEX('12月'!$A$1:$E$301,ROW()-$B$38+2,3)="","","／"&amp;INDEX('12月'!$A$1:$E$301,ROW()-$B$38+2,3))</f>
        <v/>
      </c>
      <c r="C5100" s="57">
        <f>INDEX('12月'!$A$1:$E$301,ROW()-$B$38+2,4)</f>
        <v>0</v>
      </c>
      <c r="D5100" s="64">
        <f>INDEX('12月'!$A$1:$E$301,ROW()-$B$38+2,5)</f>
        <v>0</v>
      </c>
      <c r="E5100" s="65">
        <f>DATE(設定・集計!$B$2,INT(A5100/100),A5100-INT(A5100/100)*100)</f>
        <v>43799</v>
      </c>
      <c r="F5100" t="str">
        <f t="shared" si="158"/>
        <v/>
      </c>
      <c r="G5100" t="str">
        <f t="shared" si="157"/>
        <v/>
      </c>
    </row>
    <row r="5101" spans="1:7">
      <c r="A5101" s="57">
        <f>INDEX('12月'!$A$1:$E$301,ROW()-$B$38+2,1)</f>
        <v>0</v>
      </c>
      <c r="B5101" s="55" t="str">
        <f>INDEX('12月'!$A$1:$E$301,ROW()-$B$38+2,2)&amp;IF(INDEX('12月'!$A$1:$E$301,ROW()-$B$38+2,3)="","","／"&amp;INDEX('12月'!$A$1:$E$301,ROW()-$B$38+2,3))</f>
        <v/>
      </c>
      <c r="C5101" s="57">
        <f>INDEX('12月'!$A$1:$E$301,ROW()-$B$38+2,4)</f>
        <v>0</v>
      </c>
      <c r="D5101" s="64">
        <f>INDEX('12月'!$A$1:$E$301,ROW()-$B$38+2,5)</f>
        <v>0</v>
      </c>
      <c r="E5101" s="65">
        <f>DATE(設定・集計!$B$2,INT(A5101/100),A5101-INT(A5101/100)*100)</f>
        <v>43799</v>
      </c>
      <c r="F5101" t="str">
        <f t="shared" si="158"/>
        <v/>
      </c>
      <c r="G5101" t="str">
        <f t="shared" si="157"/>
        <v/>
      </c>
    </row>
    <row r="5102" spans="1:7">
      <c r="A5102" s="57">
        <f>INDEX('12月'!$A$1:$E$301,ROW()-$B$38+2,1)</f>
        <v>0</v>
      </c>
      <c r="B5102" s="55" t="str">
        <f>INDEX('12月'!$A$1:$E$301,ROW()-$B$38+2,2)&amp;IF(INDEX('12月'!$A$1:$E$301,ROW()-$B$38+2,3)="","","／"&amp;INDEX('12月'!$A$1:$E$301,ROW()-$B$38+2,3))</f>
        <v/>
      </c>
      <c r="C5102" s="57">
        <f>INDEX('12月'!$A$1:$E$301,ROW()-$B$38+2,4)</f>
        <v>0</v>
      </c>
      <c r="D5102" s="64">
        <f>INDEX('12月'!$A$1:$E$301,ROW()-$B$38+2,5)</f>
        <v>0</v>
      </c>
      <c r="E5102" s="65">
        <f>DATE(設定・集計!$B$2,INT(A5102/100),A5102-INT(A5102/100)*100)</f>
        <v>43799</v>
      </c>
      <c r="F5102" t="str">
        <f t="shared" si="158"/>
        <v/>
      </c>
      <c r="G5102" t="str">
        <f t="shared" si="157"/>
        <v/>
      </c>
    </row>
    <row r="5103" spans="1:7">
      <c r="A5103" s="57">
        <f>INDEX('12月'!$A$1:$E$301,ROW()-$B$38+2,1)</f>
        <v>0</v>
      </c>
      <c r="B5103" s="55" t="str">
        <f>INDEX('12月'!$A$1:$E$301,ROW()-$B$38+2,2)&amp;IF(INDEX('12月'!$A$1:$E$301,ROW()-$B$38+2,3)="","","／"&amp;INDEX('12月'!$A$1:$E$301,ROW()-$B$38+2,3))</f>
        <v/>
      </c>
      <c r="C5103" s="57">
        <f>INDEX('12月'!$A$1:$E$301,ROW()-$B$38+2,4)</f>
        <v>0</v>
      </c>
      <c r="D5103" s="64">
        <f>INDEX('12月'!$A$1:$E$301,ROW()-$B$38+2,5)</f>
        <v>0</v>
      </c>
      <c r="E5103" s="65">
        <f>DATE(設定・集計!$B$2,INT(A5103/100),A5103-INT(A5103/100)*100)</f>
        <v>43799</v>
      </c>
      <c r="F5103" t="str">
        <f t="shared" si="158"/>
        <v/>
      </c>
      <c r="G5103" t="str">
        <f t="shared" ref="G5103:G5166" si="159">IF(F5103="","",RANK(F5103,$F$46:$F$6000,1))</f>
        <v/>
      </c>
    </row>
    <row r="5104" spans="1:7">
      <c r="A5104" s="57">
        <f>INDEX('12月'!$A$1:$E$301,ROW()-$B$38+2,1)</f>
        <v>0</v>
      </c>
      <c r="B5104" s="55" t="str">
        <f>INDEX('12月'!$A$1:$E$301,ROW()-$B$38+2,2)&amp;IF(INDEX('12月'!$A$1:$E$301,ROW()-$B$38+2,3)="","","／"&amp;INDEX('12月'!$A$1:$E$301,ROW()-$B$38+2,3))</f>
        <v/>
      </c>
      <c r="C5104" s="57">
        <f>INDEX('12月'!$A$1:$E$301,ROW()-$B$38+2,4)</f>
        <v>0</v>
      </c>
      <c r="D5104" s="64">
        <f>INDEX('12月'!$A$1:$E$301,ROW()-$B$38+2,5)</f>
        <v>0</v>
      </c>
      <c r="E5104" s="65">
        <f>DATE(設定・集計!$B$2,INT(A5104/100),A5104-INT(A5104/100)*100)</f>
        <v>43799</v>
      </c>
      <c r="F5104" t="str">
        <f t="shared" si="158"/>
        <v/>
      </c>
      <c r="G5104" t="str">
        <f t="shared" si="159"/>
        <v/>
      </c>
    </row>
    <row r="5105" spans="1:7">
      <c r="A5105" s="57">
        <f>INDEX('12月'!$A$1:$E$301,ROW()-$B$38+2,1)</f>
        <v>0</v>
      </c>
      <c r="B5105" s="55" t="str">
        <f>INDEX('12月'!$A$1:$E$301,ROW()-$B$38+2,2)&amp;IF(INDEX('12月'!$A$1:$E$301,ROW()-$B$38+2,3)="","","／"&amp;INDEX('12月'!$A$1:$E$301,ROW()-$B$38+2,3))</f>
        <v/>
      </c>
      <c r="C5105" s="57">
        <f>INDEX('12月'!$A$1:$E$301,ROW()-$B$38+2,4)</f>
        <v>0</v>
      </c>
      <c r="D5105" s="64">
        <f>INDEX('12月'!$A$1:$E$301,ROW()-$B$38+2,5)</f>
        <v>0</v>
      </c>
      <c r="E5105" s="65">
        <f>DATE(設定・集計!$B$2,INT(A5105/100),A5105-INT(A5105/100)*100)</f>
        <v>43799</v>
      </c>
      <c r="F5105" t="str">
        <f t="shared" si="158"/>
        <v/>
      </c>
      <c r="G5105" t="str">
        <f t="shared" si="159"/>
        <v/>
      </c>
    </row>
    <row r="5106" spans="1:7">
      <c r="A5106" s="57">
        <f>INDEX('12月'!$A$1:$E$301,ROW()-$B$38+2,1)</f>
        <v>0</v>
      </c>
      <c r="B5106" s="55" t="str">
        <f>INDEX('12月'!$A$1:$E$301,ROW()-$B$38+2,2)&amp;IF(INDEX('12月'!$A$1:$E$301,ROW()-$B$38+2,3)="","","／"&amp;INDEX('12月'!$A$1:$E$301,ROW()-$B$38+2,3))</f>
        <v/>
      </c>
      <c r="C5106" s="57">
        <f>INDEX('12月'!$A$1:$E$301,ROW()-$B$38+2,4)</f>
        <v>0</v>
      </c>
      <c r="D5106" s="64">
        <f>INDEX('12月'!$A$1:$E$301,ROW()-$B$38+2,5)</f>
        <v>0</v>
      </c>
      <c r="E5106" s="65">
        <f>DATE(設定・集計!$B$2,INT(A5106/100),A5106-INT(A5106/100)*100)</f>
        <v>43799</v>
      </c>
      <c r="F5106" t="str">
        <f t="shared" si="158"/>
        <v/>
      </c>
      <c r="G5106" t="str">
        <f t="shared" si="159"/>
        <v/>
      </c>
    </row>
    <row r="5107" spans="1:7">
      <c r="A5107" s="57">
        <f>INDEX('12月'!$A$1:$E$301,ROW()-$B$38+2,1)</f>
        <v>0</v>
      </c>
      <c r="B5107" s="55" t="str">
        <f>INDEX('12月'!$A$1:$E$301,ROW()-$B$38+2,2)&amp;IF(INDEX('12月'!$A$1:$E$301,ROW()-$B$38+2,3)="","","／"&amp;INDEX('12月'!$A$1:$E$301,ROW()-$B$38+2,3))</f>
        <v/>
      </c>
      <c r="C5107" s="57">
        <f>INDEX('12月'!$A$1:$E$301,ROW()-$B$38+2,4)</f>
        <v>0</v>
      </c>
      <c r="D5107" s="64">
        <f>INDEX('12月'!$A$1:$E$301,ROW()-$B$38+2,5)</f>
        <v>0</v>
      </c>
      <c r="E5107" s="65">
        <f>DATE(設定・集計!$B$2,INT(A5107/100),A5107-INT(A5107/100)*100)</f>
        <v>43799</v>
      </c>
      <c r="F5107" t="str">
        <f t="shared" si="158"/>
        <v/>
      </c>
      <c r="G5107" t="str">
        <f t="shared" si="159"/>
        <v/>
      </c>
    </row>
    <row r="5108" spans="1:7">
      <c r="A5108" s="57">
        <f>INDEX('12月'!$A$1:$E$301,ROW()-$B$38+2,1)</f>
        <v>0</v>
      </c>
      <c r="B5108" s="55" t="str">
        <f>INDEX('12月'!$A$1:$E$301,ROW()-$B$38+2,2)&amp;IF(INDEX('12月'!$A$1:$E$301,ROW()-$B$38+2,3)="","","／"&amp;INDEX('12月'!$A$1:$E$301,ROW()-$B$38+2,3))</f>
        <v/>
      </c>
      <c r="C5108" s="57">
        <f>INDEX('12月'!$A$1:$E$301,ROW()-$B$38+2,4)</f>
        <v>0</v>
      </c>
      <c r="D5108" s="64">
        <f>INDEX('12月'!$A$1:$E$301,ROW()-$B$38+2,5)</f>
        <v>0</v>
      </c>
      <c r="E5108" s="65">
        <f>DATE(設定・集計!$B$2,INT(A5108/100),A5108-INT(A5108/100)*100)</f>
        <v>43799</v>
      </c>
      <c r="F5108" t="str">
        <f t="shared" si="158"/>
        <v/>
      </c>
      <c r="G5108" t="str">
        <f t="shared" si="159"/>
        <v/>
      </c>
    </row>
    <row r="5109" spans="1:7">
      <c r="A5109" s="57">
        <f>INDEX('12月'!$A$1:$E$301,ROW()-$B$38+2,1)</f>
        <v>0</v>
      </c>
      <c r="B5109" s="55" t="str">
        <f>INDEX('12月'!$A$1:$E$301,ROW()-$B$38+2,2)&amp;IF(INDEX('12月'!$A$1:$E$301,ROW()-$B$38+2,3)="","","／"&amp;INDEX('12月'!$A$1:$E$301,ROW()-$B$38+2,3))</f>
        <v/>
      </c>
      <c r="C5109" s="57">
        <f>INDEX('12月'!$A$1:$E$301,ROW()-$B$38+2,4)</f>
        <v>0</v>
      </c>
      <c r="D5109" s="64">
        <f>INDEX('12月'!$A$1:$E$301,ROW()-$B$38+2,5)</f>
        <v>0</v>
      </c>
      <c r="E5109" s="65">
        <f>DATE(設定・集計!$B$2,INT(A5109/100),A5109-INT(A5109/100)*100)</f>
        <v>43799</v>
      </c>
      <c r="F5109" t="str">
        <f t="shared" si="158"/>
        <v/>
      </c>
      <c r="G5109" t="str">
        <f t="shared" si="159"/>
        <v/>
      </c>
    </row>
    <row r="5110" spans="1:7">
      <c r="A5110" s="57">
        <f>INDEX('12月'!$A$1:$E$301,ROW()-$B$38+2,1)</f>
        <v>0</v>
      </c>
      <c r="B5110" s="55" t="str">
        <f>INDEX('12月'!$A$1:$E$301,ROW()-$B$38+2,2)&amp;IF(INDEX('12月'!$A$1:$E$301,ROW()-$B$38+2,3)="","","／"&amp;INDEX('12月'!$A$1:$E$301,ROW()-$B$38+2,3))</f>
        <v/>
      </c>
      <c r="C5110" s="57">
        <f>INDEX('12月'!$A$1:$E$301,ROW()-$B$38+2,4)</f>
        <v>0</v>
      </c>
      <c r="D5110" s="64">
        <f>INDEX('12月'!$A$1:$E$301,ROW()-$B$38+2,5)</f>
        <v>0</v>
      </c>
      <c r="E5110" s="65">
        <f>DATE(設定・集計!$B$2,INT(A5110/100),A5110-INT(A5110/100)*100)</f>
        <v>43799</v>
      </c>
      <c r="F5110" t="str">
        <f t="shared" si="158"/>
        <v/>
      </c>
      <c r="G5110" t="str">
        <f t="shared" si="159"/>
        <v/>
      </c>
    </row>
    <row r="5111" spans="1:7">
      <c r="A5111" s="57">
        <f>INDEX('12月'!$A$1:$E$301,ROW()-$B$38+2,1)</f>
        <v>0</v>
      </c>
      <c r="B5111" s="55" t="str">
        <f>INDEX('12月'!$A$1:$E$301,ROW()-$B$38+2,2)&amp;IF(INDEX('12月'!$A$1:$E$301,ROW()-$B$38+2,3)="","","／"&amp;INDEX('12月'!$A$1:$E$301,ROW()-$B$38+2,3))</f>
        <v/>
      </c>
      <c r="C5111" s="57">
        <f>INDEX('12月'!$A$1:$E$301,ROW()-$B$38+2,4)</f>
        <v>0</v>
      </c>
      <c r="D5111" s="64">
        <f>INDEX('12月'!$A$1:$E$301,ROW()-$B$38+2,5)</f>
        <v>0</v>
      </c>
      <c r="E5111" s="65">
        <f>DATE(設定・集計!$B$2,INT(A5111/100),A5111-INT(A5111/100)*100)</f>
        <v>43799</v>
      </c>
      <c r="F5111" t="str">
        <f t="shared" si="158"/>
        <v/>
      </c>
      <c r="G5111" t="str">
        <f t="shared" si="159"/>
        <v/>
      </c>
    </row>
    <row r="5112" spans="1:7">
      <c r="A5112" s="57">
        <f>INDEX('12月'!$A$1:$E$301,ROW()-$B$38+2,1)</f>
        <v>0</v>
      </c>
      <c r="B5112" s="55" t="str">
        <f>INDEX('12月'!$A$1:$E$301,ROW()-$B$38+2,2)&amp;IF(INDEX('12月'!$A$1:$E$301,ROW()-$B$38+2,3)="","","／"&amp;INDEX('12月'!$A$1:$E$301,ROW()-$B$38+2,3))</f>
        <v/>
      </c>
      <c r="C5112" s="57">
        <f>INDEX('12月'!$A$1:$E$301,ROW()-$B$38+2,4)</f>
        <v>0</v>
      </c>
      <c r="D5112" s="64">
        <f>INDEX('12月'!$A$1:$E$301,ROW()-$B$38+2,5)</f>
        <v>0</v>
      </c>
      <c r="E5112" s="65">
        <f>DATE(設定・集計!$B$2,INT(A5112/100),A5112-INT(A5112/100)*100)</f>
        <v>43799</v>
      </c>
      <c r="F5112" t="str">
        <f t="shared" si="158"/>
        <v/>
      </c>
      <c r="G5112" t="str">
        <f t="shared" si="159"/>
        <v/>
      </c>
    </row>
    <row r="5113" spans="1:7">
      <c r="A5113" s="57">
        <f>INDEX('12月'!$A$1:$E$301,ROW()-$B$38+2,1)</f>
        <v>0</v>
      </c>
      <c r="B5113" s="55" t="str">
        <f>INDEX('12月'!$A$1:$E$301,ROW()-$B$38+2,2)&amp;IF(INDEX('12月'!$A$1:$E$301,ROW()-$B$38+2,3)="","","／"&amp;INDEX('12月'!$A$1:$E$301,ROW()-$B$38+2,3))</f>
        <v/>
      </c>
      <c r="C5113" s="57">
        <f>INDEX('12月'!$A$1:$E$301,ROW()-$B$38+2,4)</f>
        <v>0</v>
      </c>
      <c r="D5113" s="64">
        <f>INDEX('12月'!$A$1:$E$301,ROW()-$B$38+2,5)</f>
        <v>0</v>
      </c>
      <c r="E5113" s="65">
        <f>DATE(設定・集計!$B$2,INT(A5113/100),A5113-INT(A5113/100)*100)</f>
        <v>43799</v>
      </c>
      <c r="F5113" t="str">
        <f t="shared" si="158"/>
        <v/>
      </c>
      <c r="G5113" t="str">
        <f t="shared" si="159"/>
        <v/>
      </c>
    </row>
    <row r="5114" spans="1:7">
      <c r="A5114" s="57">
        <f>INDEX('12月'!$A$1:$E$301,ROW()-$B$38+2,1)</f>
        <v>0</v>
      </c>
      <c r="B5114" s="55" t="str">
        <f>INDEX('12月'!$A$1:$E$301,ROW()-$B$38+2,2)&amp;IF(INDEX('12月'!$A$1:$E$301,ROW()-$B$38+2,3)="","","／"&amp;INDEX('12月'!$A$1:$E$301,ROW()-$B$38+2,3))</f>
        <v/>
      </c>
      <c r="C5114" s="57">
        <f>INDEX('12月'!$A$1:$E$301,ROW()-$B$38+2,4)</f>
        <v>0</v>
      </c>
      <c r="D5114" s="64">
        <f>INDEX('12月'!$A$1:$E$301,ROW()-$B$38+2,5)</f>
        <v>0</v>
      </c>
      <c r="E5114" s="65">
        <f>DATE(設定・集計!$B$2,INT(A5114/100),A5114-INT(A5114/100)*100)</f>
        <v>43799</v>
      </c>
      <c r="F5114" t="str">
        <f t="shared" si="158"/>
        <v/>
      </c>
      <c r="G5114" t="str">
        <f t="shared" si="159"/>
        <v/>
      </c>
    </row>
    <row r="5115" spans="1:7">
      <c r="A5115" s="57">
        <f>INDEX('12月'!$A$1:$E$301,ROW()-$B$38+2,1)</f>
        <v>0</v>
      </c>
      <c r="B5115" s="55" t="str">
        <f>INDEX('12月'!$A$1:$E$301,ROW()-$B$38+2,2)&amp;IF(INDEX('12月'!$A$1:$E$301,ROW()-$B$38+2,3)="","","／"&amp;INDEX('12月'!$A$1:$E$301,ROW()-$B$38+2,3))</f>
        <v/>
      </c>
      <c r="C5115" s="57">
        <f>INDEX('12月'!$A$1:$E$301,ROW()-$B$38+2,4)</f>
        <v>0</v>
      </c>
      <c r="D5115" s="64">
        <f>INDEX('12月'!$A$1:$E$301,ROW()-$B$38+2,5)</f>
        <v>0</v>
      </c>
      <c r="E5115" s="65">
        <f>DATE(設定・集計!$B$2,INT(A5115/100),A5115-INT(A5115/100)*100)</f>
        <v>43799</v>
      </c>
      <c r="F5115" t="str">
        <f t="shared" ref="F5115:F5178" si="160">IF(A5115=0,"",A5115*10000+ROW())</f>
        <v/>
      </c>
      <c r="G5115" t="str">
        <f t="shared" si="159"/>
        <v/>
      </c>
    </row>
    <row r="5116" spans="1:7">
      <c r="A5116" s="57">
        <f>INDEX('12月'!$A$1:$E$301,ROW()-$B$38+2,1)</f>
        <v>0</v>
      </c>
      <c r="B5116" s="55" t="str">
        <f>INDEX('12月'!$A$1:$E$301,ROW()-$B$38+2,2)&amp;IF(INDEX('12月'!$A$1:$E$301,ROW()-$B$38+2,3)="","","／"&amp;INDEX('12月'!$A$1:$E$301,ROW()-$B$38+2,3))</f>
        <v/>
      </c>
      <c r="C5116" s="57">
        <f>INDEX('12月'!$A$1:$E$301,ROW()-$B$38+2,4)</f>
        <v>0</v>
      </c>
      <c r="D5116" s="64">
        <f>INDEX('12月'!$A$1:$E$301,ROW()-$B$38+2,5)</f>
        <v>0</v>
      </c>
      <c r="E5116" s="65">
        <f>DATE(設定・集計!$B$2,INT(A5116/100),A5116-INT(A5116/100)*100)</f>
        <v>43799</v>
      </c>
      <c r="F5116" t="str">
        <f t="shared" si="160"/>
        <v/>
      </c>
      <c r="G5116" t="str">
        <f t="shared" si="159"/>
        <v/>
      </c>
    </row>
    <row r="5117" spans="1:7">
      <c r="A5117" s="57">
        <f>INDEX('12月'!$A$1:$E$301,ROW()-$B$38+2,1)</f>
        <v>0</v>
      </c>
      <c r="B5117" s="55" t="str">
        <f>INDEX('12月'!$A$1:$E$301,ROW()-$B$38+2,2)&amp;IF(INDEX('12月'!$A$1:$E$301,ROW()-$B$38+2,3)="","","／"&amp;INDEX('12月'!$A$1:$E$301,ROW()-$B$38+2,3))</f>
        <v/>
      </c>
      <c r="C5117" s="57">
        <f>INDEX('12月'!$A$1:$E$301,ROW()-$B$38+2,4)</f>
        <v>0</v>
      </c>
      <c r="D5117" s="64">
        <f>INDEX('12月'!$A$1:$E$301,ROW()-$B$38+2,5)</f>
        <v>0</v>
      </c>
      <c r="E5117" s="65">
        <f>DATE(設定・集計!$B$2,INT(A5117/100),A5117-INT(A5117/100)*100)</f>
        <v>43799</v>
      </c>
      <c r="F5117" t="str">
        <f t="shared" si="160"/>
        <v/>
      </c>
      <c r="G5117" t="str">
        <f t="shared" si="159"/>
        <v/>
      </c>
    </row>
    <row r="5118" spans="1:7">
      <c r="A5118" s="57">
        <f>INDEX('12月'!$A$1:$E$301,ROW()-$B$38+2,1)</f>
        <v>0</v>
      </c>
      <c r="B5118" s="55" t="str">
        <f>INDEX('12月'!$A$1:$E$301,ROW()-$B$38+2,2)&amp;IF(INDEX('12月'!$A$1:$E$301,ROW()-$B$38+2,3)="","","／"&amp;INDEX('12月'!$A$1:$E$301,ROW()-$B$38+2,3))</f>
        <v/>
      </c>
      <c r="C5118" s="57">
        <f>INDEX('12月'!$A$1:$E$301,ROW()-$B$38+2,4)</f>
        <v>0</v>
      </c>
      <c r="D5118" s="64">
        <f>INDEX('12月'!$A$1:$E$301,ROW()-$B$38+2,5)</f>
        <v>0</v>
      </c>
      <c r="E5118" s="65">
        <f>DATE(設定・集計!$B$2,INT(A5118/100),A5118-INT(A5118/100)*100)</f>
        <v>43799</v>
      </c>
      <c r="F5118" t="str">
        <f t="shared" si="160"/>
        <v/>
      </c>
      <c r="G5118" t="str">
        <f t="shared" si="159"/>
        <v/>
      </c>
    </row>
    <row r="5119" spans="1:7">
      <c r="A5119" s="57">
        <f>INDEX('12月'!$A$1:$E$301,ROW()-$B$38+2,1)</f>
        <v>0</v>
      </c>
      <c r="B5119" s="55" t="str">
        <f>INDEX('12月'!$A$1:$E$301,ROW()-$B$38+2,2)&amp;IF(INDEX('12月'!$A$1:$E$301,ROW()-$B$38+2,3)="","","／"&amp;INDEX('12月'!$A$1:$E$301,ROW()-$B$38+2,3))</f>
        <v/>
      </c>
      <c r="C5119" s="57">
        <f>INDEX('12月'!$A$1:$E$301,ROW()-$B$38+2,4)</f>
        <v>0</v>
      </c>
      <c r="D5119" s="64">
        <f>INDEX('12月'!$A$1:$E$301,ROW()-$B$38+2,5)</f>
        <v>0</v>
      </c>
      <c r="E5119" s="65">
        <f>DATE(設定・集計!$B$2,INT(A5119/100),A5119-INT(A5119/100)*100)</f>
        <v>43799</v>
      </c>
      <c r="F5119" t="str">
        <f t="shared" si="160"/>
        <v/>
      </c>
      <c r="G5119" t="str">
        <f t="shared" si="159"/>
        <v/>
      </c>
    </row>
    <row r="5120" spans="1:7">
      <c r="A5120" s="57">
        <f>INDEX('12月'!$A$1:$E$301,ROW()-$B$38+2,1)</f>
        <v>0</v>
      </c>
      <c r="B5120" s="55" t="str">
        <f>INDEX('12月'!$A$1:$E$301,ROW()-$B$38+2,2)&amp;IF(INDEX('12月'!$A$1:$E$301,ROW()-$B$38+2,3)="","","／"&amp;INDEX('12月'!$A$1:$E$301,ROW()-$B$38+2,3))</f>
        <v/>
      </c>
      <c r="C5120" s="57">
        <f>INDEX('12月'!$A$1:$E$301,ROW()-$B$38+2,4)</f>
        <v>0</v>
      </c>
      <c r="D5120" s="64">
        <f>INDEX('12月'!$A$1:$E$301,ROW()-$B$38+2,5)</f>
        <v>0</v>
      </c>
      <c r="E5120" s="65">
        <f>DATE(設定・集計!$B$2,INT(A5120/100),A5120-INT(A5120/100)*100)</f>
        <v>43799</v>
      </c>
      <c r="F5120" t="str">
        <f t="shared" si="160"/>
        <v/>
      </c>
      <c r="G5120" t="str">
        <f t="shared" si="159"/>
        <v/>
      </c>
    </row>
    <row r="5121" spans="1:7">
      <c r="A5121" s="57">
        <f>INDEX('12月'!$A$1:$E$301,ROW()-$B$38+2,1)</f>
        <v>0</v>
      </c>
      <c r="B5121" s="55" t="str">
        <f>INDEX('12月'!$A$1:$E$301,ROW()-$B$38+2,2)&amp;IF(INDEX('12月'!$A$1:$E$301,ROW()-$B$38+2,3)="","","／"&amp;INDEX('12月'!$A$1:$E$301,ROW()-$B$38+2,3))</f>
        <v/>
      </c>
      <c r="C5121" s="57">
        <f>INDEX('12月'!$A$1:$E$301,ROW()-$B$38+2,4)</f>
        <v>0</v>
      </c>
      <c r="D5121" s="64">
        <f>INDEX('12月'!$A$1:$E$301,ROW()-$B$38+2,5)</f>
        <v>0</v>
      </c>
      <c r="E5121" s="65">
        <f>DATE(設定・集計!$B$2,INT(A5121/100),A5121-INT(A5121/100)*100)</f>
        <v>43799</v>
      </c>
      <c r="F5121" t="str">
        <f t="shared" si="160"/>
        <v/>
      </c>
      <c r="G5121" t="str">
        <f t="shared" si="159"/>
        <v/>
      </c>
    </row>
    <row r="5122" spans="1:7">
      <c r="A5122" s="57">
        <f>INDEX('12月'!$A$1:$E$301,ROW()-$B$38+2,1)</f>
        <v>0</v>
      </c>
      <c r="B5122" s="55" t="str">
        <f>INDEX('12月'!$A$1:$E$301,ROW()-$B$38+2,2)&amp;IF(INDEX('12月'!$A$1:$E$301,ROW()-$B$38+2,3)="","","／"&amp;INDEX('12月'!$A$1:$E$301,ROW()-$B$38+2,3))</f>
        <v/>
      </c>
      <c r="C5122" s="57">
        <f>INDEX('12月'!$A$1:$E$301,ROW()-$B$38+2,4)</f>
        <v>0</v>
      </c>
      <c r="D5122" s="64">
        <f>INDEX('12月'!$A$1:$E$301,ROW()-$B$38+2,5)</f>
        <v>0</v>
      </c>
      <c r="E5122" s="65">
        <f>DATE(設定・集計!$B$2,INT(A5122/100),A5122-INT(A5122/100)*100)</f>
        <v>43799</v>
      </c>
      <c r="F5122" t="str">
        <f t="shared" si="160"/>
        <v/>
      </c>
      <c r="G5122" t="str">
        <f t="shared" si="159"/>
        <v/>
      </c>
    </row>
    <row r="5123" spans="1:7">
      <c r="A5123" s="57">
        <f>INDEX('12月'!$A$1:$E$301,ROW()-$B$38+2,1)</f>
        <v>0</v>
      </c>
      <c r="B5123" s="55" t="str">
        <f>INDEX('12月'!$A$1:$E$301,ROW()-$B$38+2,2)&amp;IF(INDEX('12月'!$A$1:$E$301,ROW()-$B$38+2,3)="","","／"&amp;INDEX('12月'!$A$1:$E$301,ROW()-$B$38+2,3))</f>
        <v/>
      </c>
      <c r="C5123" s="57">
        <f>INDEX('12月'!$A$1:$E$301,ROW()-$B$38+2,4)</f>
        <v>0</v>
      </c>
      <c r="D5123" s="64">
        <f>INDEX('12月'!$A$1:$E$301,ROW()-$B$38+2,5)</f>
        <v>0</v>
      </c>
      <c r="E5123" s="65">
        <f>DATE(設定・集計!$B$2,INT(A5123/100),A5123-INT(A5123/100)*100)</f>
        <v>43799</v>
      </c>
      <c r="F5123" t="str">
        <f t="shared" si="160"/>
        <v/>
      </c>
      <c r="G5123" t="str">
        <f t="shared" si="159"/>
        <v/>
      </c>
    </row>
    <row r="5124" spans="1:7">
      <c r="A5124" s="57">
        <f>INDEX('12月'!$A$1:$E$301,ROW()-$B$38+2,1)</f>
        <v>0</v>
      </c>
      <c r="B5124" s="55" t="str">
        <f>INDEX('12月'!$A$1:$E$301,ROW()-$B$38+2,2)&amp;IF(INDEX('12月'!$A$1:$E$301,ROW()-$B$38+2,3)="","","／"&amp;INDEX('12月'!$A$1:$E$301,ROW()-$B$38+2,3))</f>
        <v/>
      </c>
      <c r="C5124" s="57">
        <f>INDEX('12月'!$A$1:$E$301,ROW()-$B$38+2,4)</f>
        <v>0</v>
      </c>
      <c r="D5124" s="64">
        <f>INDEX('12月'!$A$1:$E$301,ROW()-$B$38+2,5)</f>
        <v>0</v>
      </c>
      <c r="E5124" s="65">
        <f>DATE(設定・集計!$B$2,INT(A5124/100),A5124-INT(A5124/100)*100)</f>
        <v>43799</v>
      </c>
      <c r="F5124" t="str">
        <f t="shared" si="160"/>
        <v/>
      </c>
      <c r="G5124" t="str">
        <f t="shared" si="159"/>
        <v/>
      </c>
    </row>
    <row r="5125" spans="1:7">
      <c r="A5125" s="57">
        <f>INDEX('12月'!$A$1:$E$301,ROW()-$B$38+2,1)</f>
        <v>0</v>
      </c>
      <c r="B5125" s="55" t="str">
        <f>INDEX('12月'!$A$1:$E$301,ROW()-$B$38+2,2)&amp;IF(INDEX('12月'!$A$1:$E$301,ROW()-$B$38+2,3)="","","／"&amp;INDEX('12月'!$A$1:$E$301,ROW()-$B$38+2,3))</f>
        <v/>
      </c>
      <c r="C5125" s="57">
        <f>INDEX('12月'!$A$1:$E$301,ROW()-$B$38+2,4)</f>
        <v>0</v>
      </c>
      <c r="D5125" s="64">
        <f>INDEX('12月'!$A$1:$E$301,ROW()-$B$38+2,5)</f>
        <v>0</v>
      </c>
      <c r="E5125" s="65">
        <f>DATE(設定・集計!$B$2,INT(A5125/100),A5125-INT(A5125/100)*100)</f>
        <v>43799</v>
      </c>
      <c r="F5125" t="str">
        <f t="shared" si="160"/>
        <v/>
      </c>
      <c r="G5125" t="str">
        <f t="shared" si="159"/>
        <v/>
      </c>
    </row>
    <row r="5126" spans="1:7">
      <c r="A5126" s="57">
        <f>INDEX('12月'!$A$1:$E$301,ROW()-$B$38+2,1)</f>
        <v>0</v>
      </c>
      <c r="B5126" s="55" t="str">
        <f>INDEX('12月'!$A$1:$E$301,ROW()-$B$38+2,2)&amp;IF(INDEX('12月'!$A$1:$E$301,ROW()-$B$38+2,3)="","","／"&amp;INDEX('12月'!$A$1:$E$301,ROW()-$B$38+2,3))</f>
        <v/>
      </c>
      <c r="C5126" s="57">
        <f>INDEX('12月'!$A$1:$E$301,ROW()-$B$38+2,4)</f>
        <v>0</v>
      </c>
      <c r="D5126" s="64">
        <f>INDEX('12月'!$A$1:$E$301,ROW()-$B$38+2,5)</f>
        <v>0</v>
      </c>
      <c r="E5126" s="65">
        <f>DATE(設定・集計!$B$2,INT(A5126/100),A5126-INT(A5126/100)*100)</f>
        <v>43799</v>
      </c>
      <c r="F5126" t="str">
        <f t="shared" si="160"/>
        <v/>
      </c>
      <c r="G5126" t="str">
        <f t="shared" si="159"/>
        <v/>
      </c>
    </row>
    <row r="5127" spans="1:7">
      <c r="A5127" s="57">
        <f>INDEX('12月'!$A$1:$E$301,ROW()-$B$38+2,1)</f>
        <v>0</v>
      </c>
      <c r="B5127" s="55" t="str">
        <f>INDEX('12月'!$A$1:$E$301,ROW()-$B$38+2,2)&amp;IF(INDEX('12月'!$A$1:$E$301,ROW()-$B$38+2,3)="","","／"&amp;INDEX('12月'!$A$1:$E$301,ROW()-$B$38+2,3))</f>
        <v/>
      </c>
      <c r="C5127" s="57">
        <f>INDEX('12月'!$A$1:$E$301,ROW()-$B$38+2,4)</f>
        <v>0</v>
      </c>
      <c r="D5127" s="64">
        <f>INDEX('12月'!$A$1:$E$301,ROW()-$B$38+2,5)</f>
        <v>0</v>
      </c>
      <c r="E5127" s="65">
        <f>DATE(設定・集計!$B$2,INT(A5127/100),A5127-INT(A5127/100)*100)</f>
        <v>43799</v>
      </c>
      <c r="F5127" t="str">
        <f t="shared" si="160"/>
        <v/>
      </c>
      <c r="G5127" t="str">
        <f t="shared" si="159"/>
        <v/>
      </c>
    </row>
    <row r="5128" spans="1:7">
      <c r="A5128" s="57">
        <f>INDEX('12月'!$A$1:$E$301,ROW()-$B$38+2,1)</f>
        <v>0</v>
      </c>
      <c r="B5128" s="55" t="str">
        <f>INDEX('12月'!$A$1:$E$301,ROW()-$B$38+2,2)&amp;IF(INDEX('12月'!$A$1:$E$301,ROW()-$B$38+2,3)="","","／"&amp;INDEX('12月'!$A$1:$E$301,ROW()-$B$38+2,3))</f>
        <v/>
      </c>
      <c r="C5128" s="57">
        <f>INDEX('12月'!$A$1:$E$301,ROW()-$B$38+2,4)</f>
        <v>0</v>
      </c>
      <c r="D5128" s="64">
        <f>INDEX('12月'!$A$1:$E$301,ROW()-$B$38+2,5)</f>
        <v>0</v>
      </c>
      <c r="E5128" s="65">
        <f>DATE(設定・集計!$B$2,INT(A5128/100),A5128-INT(A5128/100)*100)</f>
        <v>43799</v>
      </c>
      <c r="F5128" t="str">
        <f t="shared" si="160"/>
        <v/>
      </c>
      <c r="G5128" t="str">
        <f t="shared" si="159"/>
        <v/>
      </c>
    </row>
    <row r="5129" spans="1:7">
      <c r="A5129" s="57">
        <f>INDEX('12月'!$A$1:$E$301,ROW()-$B$38+2,1)</f>
        <v>0</v>
      </c>
      <c r="B5129" s="55" t="str">
        <f>INDEX('12月'!$A$1:$E$301,ROW()-$B$38+2,2)&amp;IF(INDEX('12月'!$A$1:$E$301,ROW()-$B$38+2,3)="","","／"&amp;INDEX('12月'!$A$1:$E$301,ROW()-$B$38+2,3))</f>
        <v/>
      </c>
      <c r="C5129" s="57">
        <f>INDEX('12月'!$A$1:$E$301,ROW()-$B$38+2,4)</f>
        <v>0</v>
      </c>
      <c r="D5129" s="64">
        <f>INDEX('12月'!$A$1:$E$301,ROW()-$B$38+2,5)</f>
        <v>0</v>
      </c>
      <c r="E5129" s="65">
        <f>DATE(設定・集計!$B$2,INT(A5129/100),A5129-INT(A5129/100)*100)</f>
        <v>43799</v>
      </c>
      <c r="F5129" t="str">
        <f t="shared" si="160"/>
        <v/>
      </c>
      <c r="G5129" t="str">
        <f t="shared" si="159"/>
        <v/>
      </c>
    </row>
    <row r="5130" spans="1:7">
      <c r="A5130" s="57">
        <f>INDEX('12月'!$A$1:$E$301,ROW()-$B$38+2,1)</f>
        <v>0</v>
      </c>
      <c r="B5130" s="55" t="str">
        <f>INDEX('12月'!$A$1:$E$301,ROW()-$B$38+2,2)&amp;IF(INDEX('12月'!$A$1:$E$301,ROW()-$B$38+2,3)="","","／"&amp;INDEX('12月'!$A$1:$E$301,ROW()-$B$38+2,3))</f>
        <v/>
      </c>
      <c r="C5130" s="57">
        <f>INDEX('12月'!$A$1:$E$301,ROW()-$B$38+2,4)</f>
        <v>0</v>
      </c>
      <c r="D5130" s="64">
        <f>INDEX('12月'!$A$1:$E$301,ROW()-$B$38+2,5)</f>
        <v>0</v>
      </c>
      <c r="E5130" s="65">
        <f>DATE(設定・集計!$B$2,INT(A5130/100),A5130-INT(A5130/100)*100)</f>
        <v>43799</v>
      </c>
      <c r="F5130" t="str">
        <f t="shared" si="160"/>
        <v/>
      </c>
      <c r="G5130" t="str">
        <f t="shared" si="159"/>
        <v/>
      </c>
    </row>
    <row r="5131" spans="1:7">
      <c r="A5131" s="57">
        <f>INDEX('12月'!$A$1:$E$301,ROW()-$B$38+2,1)</f>
        <v>0</v>
      </c>
      <c r="B5131" s="55" t="str">
        <f>INDEX('12月'!$A$1:$E$301,ROW()-$B$38+2,2)&amp;IF(INDEX('12月'!$A$1:$E$301,ROW()-$B$38+2,3)="","","／"&amp;INDEX('12月'!$A$1:$E$301,ROW()-$B$38+2,3))</f>
        <v/>
      </c>
      <c r="C5131" s="57">
        <f>INDEX('12月'!$A$1:$E$301,ROW()-$B$38+2,4)</f>
        <v>0</v>
      </c>
      <c r="D5131" s="64">
        <f>INDEX('12月'!$A$1:$E$301,ROW()-$B$38+2,5)</f>
        <v>0</v>
      </c>
      <c r="E5131" s="65">
        <f>DATE(設定・集計!$B$2,INT(A5131/100),A5131-INT(A5131/100)*100)</f>
        <v>43799</v>
      </c>
      <c r="F5131" t="str">
        <f t="shared" si="160"/>
        <v/>
      </c>
      <c r="G5131" t="str">
        <f t="shared" si="159"/>
        <v/>
      </c>
    </row>
    <row r="5132" spans="1:7">
      <c r="A5132" s="57">
        <f>INDEX('12月'!$A$1:$E$301,ROW()-$B$38+2,1)</f>
        <v>0</v>
      </c>
      <c r="B5132" s="55" t="str">
        <f>INDEX('12月'!$A$1:$E$301,ROW()-$B$38+2,2)&amp;IF(INDEX('12月'!$A$1:$E$301,ROW()-$B$38+2,3)="","","／"&amp;INDEX('12月'!$A$1:$E$301,ROW()-$B$38+2,3))</f>
        <v/>
      </c>
      <c r="C5132" s="57">
        <f>INDEX('12月'!$A$1:$E$301,ROW()-$B$38+2,4)</f>
        <v>0</v>
      </c>
      <c r="D5132" s="64">
        <f>INDEX('12月'!$A$1:$E$301,ROW()-$B$38+2,5)</f>
        <v>0</v>
      </c>
      <c r="E5132" s="65">
        <f>DATE(設定・集計!$B$2,INT(A5132/100),A5132-INT(A5132/100)*100)</f>
        <v>43799</v>
      </c>
      <c r="F5132" t="str">
        <f t="shared" si="160"/>
        <v/>
      </c>
      <c r="G5132" t="str">
        <f t="shared" si="159"/>
        <v/>
      </c>
    </row>
    <row r="5133" spans="1:7">
      <c r="A5133" s="57">
        <f>INDEX('12月'!$A$1:$E$301,ROW()-$B$38+2,1)</f>
        <v>0</v>
      </c>
      <c r="B5133" s="55" t="str">
        <f>INDEX('12月'!$A$1:$E$301,ROW()-$B$38+2,2)&amp;IF(INDEX('12月'!$A$1:$E$301,ROW()-$B$38+2,3)="","","／"&amp;INDEX('12月'!$A$1:$E$301,ROW()-$B$38+2,3))</f>
        <v/>
      </c>
      <c r="C5133" s="57">
        <f>INDEX('12月'!$A$1:$E$301,ROW()-$B$38+2,4)</f>
        <v>0</v>
      </c>
      <c r="D5133" s="64">
        <f>INDEX('12月'!$A$1:$E$301,ROW()-$B$38+2,5)</f>
        <v>0</v>
      </c>
      <c r="E5133" s="65">
        <f>DATE(設定・集計!$B$2,INT(A5133/100),A5133-INT(A5133/100)*100)</f>
        <v>43799</v>
      </c>
      <c r="F5133" t="str">
        <f t="shared" si="160"/>
        <v/>
      </c>
      <c r="G5133" t="str">
        <f t="shared" si="159"/>
        <v/>
      </c>
    </row>
    <row r="5134" spans="1:7">
      <c r="A5134" s="57">
        <f>INDEX('12月'!$A$1:$E$301,ROW()-$B$38+2,1)</f>
        <v>0</v>
      </c>
      <c r="B5134" s="55" t="str">
        <f>INDEX('12月'!$A$1:$E$301,ROW()-$B$38+2,2)&amp;IF(INDEX('12月'!$A$1:$E$301,ROW()-$B$38+2,3)="","","／"&amp;INDEX('12月'!$A$1:$E$301,ROW()-$B$38+2,3))</f>
        <v/>
      </c>
      <c r="C5134" s="57">
        <f>INDEX('12月'!$A$1:$E$301,ROW()-$B$38+2,4)</f>
        <v>0</v>
      </c>
      <c r="D5134" s="64">
        <f>INDEX('12月'!$A$1:$E$301,ROW()-$B$38+2,5)</f>
        <v>0</v>
      </c>
      <c r="E5134" s="65">
        <f>DATE(設定・集計!$B$2,INT(A5134/100),A5134-INT(A5134/100)*100)</f>
        <v>43799</v>
      </c>
      <c r="F5134" t="str">
        <f t="shared" si="160"/>
        <v/>
      </c>
      <c r="G5134" t="str">
        <f t="shared" si="159"/>
        <v/>
      </c>
    </row>
    <row r="5135" spans="1:7">
      <c r="A5135" s="57">
        <f>INDEX('12月'!$A$1:$E$301,ROW()-$B$38+2,1)</f>
        <v>0</v>
      </c>
      <c r="B5135" s="55" t="str">
        <f>INDEX('12月'!$A$1:$E$301,ROW()-$B$38+2,2)&amp;IF(INDEX('12月'!$A$1:$E$301,ROW()-$B$38+2,3)="","","／"&amp;INDEX('12月'!$A$1:$E$301,ROW()-$B$38+2,3))</f>
        <v/>
      </c>
      <c r="C5135" s="57">
        <f>INDEX('12月'!$A$1:$E$301,ROW()-$B$38+2,4)</f>
        <v>0</v>
      </c>
      <c r="D5135" s="64">
        <f>INDEX('12月'!$A$1:$E$301,ROW()-$B$38+2,5)</f>
        <v>0</v>
      </c>
      <c r="E5135" s="65">
        <f>DATE(設定・集計!$B$2,INT(A5135/100),A5135-INT(A5135/100)*100)</f>
        <v>43799</v>
      </c>
      <c r="F5135" t="str">
        <f t="shared" si="160"/>
        <v/>
      </c>
      <c r="G5135" t="str">
        <f t="shared" si="159"/>
        <v/>
      </c>
    </row>
    <row r="5136" spans="1:7">
      <c r="A5136" s="57">
        <f>INDEX('12月'!$A$1:$E$301,ROW()-$B$38+2,1)</f>
        <v>0</v>
      </c>
      <c r="B5136" s="55" t="str">
        <f>INDEX('12月'!$A$1:$E$301,ROW()-$B$38+2,2)&amp;IF(INDEX('12月'!$A$1:$E$301,ROW()-$B$38+2,3)="","","／"&amp;INDEX('12月'!$A$1:$E$301,ROW()-$B$38+2,3))</f>
        <v/>
      </c>
      <c r="C5136" s="57">
        <f>INDEX('12月'!$A$1:$E$301,ROW()-$B$38+2,4)</f>
        <v>0</v>
      </c>
      <c r="D5136" s="64">
        <f>INDEX('12月'!$A$1:$E$301,ROW()-$B$38+2,5)</f>
        <v>0</v>
      </c>
      <c r="E5136" s="65">
        <f>DATE(設定・集計!$B$2,INT(A5136/100),A5136-INT(A5136/100)*100)</f>
        <v>43799</v>
      </c>
      <c r="F5136" t="str">
        <f t="shared" si="160"/>
        <v/>
      </c>
      <c r="G5136" t="str">
        <f t="shared" si="159"/>
        <v/>
      </c>
    </row>
    <row r="5137" spans="1:7">
      <c r="A5137" s="57">
        <f>INDEX('12月'!$A$1:$E$301,ROW()-$B$38+2,1)</f>
        <v>0</v>
      </c>
      <c r="B5137" s="55" t="str">
        <f>INDEX('12月'!$A$1:$E$301,ROW()-$B$38+2,2)&amp;IF(INDEX('12月'!$A$1:$E$301,ROW()-$B$38+2,3)="","","／"&amp;INDEX('12月'!$A$1:$E$301,ROW()-$B$38+2,3))</f>
        <v/>
      </c>
      <c r="C5137" s="57">
        <f>INDEX('12月'!$A$1:$E$301,ROW()-$B$38+2,4)</f>
        <v>0</v>
      </c>
      <c r="D5137" s="64">
        <f>INDEX('12月'!$A$1:$E$301,ROW()-$B$38+2,5)</f>
        <v>0</v>
      </c>
      <c r="E5137" s="65">
        <f>DATE(設定・集計!$B$2,INT(A5137/100),A5137-INT(A5137/100)*100)</f>
        <v>43799</v>
      </c>
      <c r="F5137" t="str">
        <f t="shared" si="160"/>
        <v/>
      </c>
      <c r="G5137" t="str">
        <f t="shared" si="159"/>
        <v/>
      </c>
    </row>
    <row r="5138" spans="1:7">
      <c r="A5138" s="57">
        <f>INDEX('12月'!$A$1:$E$301,ROW()-$B$38+2,1)</f>
        <v>0</v>
      </c>
      <c r="B5138" s="55" t="str">
        <f>INDEX('12月'!$A$1:$E$301,ROW()-$B$38+2,2)&amp;IF(INDEX('12月'!$A$1:$E$301,ROW()-$B$38+2,3)="","","／"&amp;INDEX('12月'!$A$1:$E$301,ROW()-$B$38+2,3))</f>
        <v/>
      </c>
      <c r="C5138" s="57">
        <f>INDEX('12月'!$A$1:$E$301,ROW()-$B$38+2,4)</f>
        <v>0</v>
      </c>
      <c r="D5138" s="64">
        <f>INDEX('12月'!$A$1:$E$301,ROW()-$B$38+2,5)</f>
        <v>0</v>
      </c>
      <c r="E5138" s="65">
        <f>DATE(設定・集計!$B$2,INT(A5138/100),A5138-INT(A5138/100)*100)</f>
        <v>43799</v>
      </c>
      <c r="F5138" t="str">
        <f t="shared" si="160"/>
        <v/>
      </c>
      <c r="G5138" t="str">
        <f t="shared" si="159"/>
        <v/>
      </c>
    </row>
    <row r="5139" spans="1:7">
      <c r="A5139" s="57">
        <f>INDEX('12月'!$A$1:$E$301,ROW()-$B$38+2,1)</f>
        <v>0</v>
      </c>
      <c r="B5139" s="55" t="str">
        <f>INDEX('12月'!$A$1:$E$301,ROW()-$B$38+2,2)&amp;IF(INDEX('12月'!$A$1:$E$301,ROW()-$B$38+2,3)="","","／"&amp;INDEX('12月'!$A$1:$E$301,ROW()-$B$38+2,3))</f>
        <v/>
      </c>
      <c r="C5139" s="57">
        <f>INDEX('12月'!$A$1:$E$301,ROW()-$B$38+2,4)</f>
        <v>0</v>
      </c>
      <c r="D5139" s="64">
        <f>INDEX('12月'!$A$1:$E$301,ROW()-$B$38+2,5)</f>
        <v>0</v>
      </c>
      <c r="E5139" s="65">
        <f>DATE(設定・集計!$B$2,INT(A5139/100),A5139-INT(A5139/100)*100)</f>
        <v>43799</v>
      </c>
      <c r="F5139" t="str">
        <f t="shared" si="160"/>
        <v/>
      </c>
      <c r="G5139" t="str">
        <f t="shared" si="159"/>
        <v/>
      </c>
    </row>
    <row r="5140" spans="1:7">
      <c r="A5140" s="57">
        <f>INDEX('12月'!$A$1:$E$301,ROW()-$B$38+2,1)</f>
        <v>0</v>
      </c>
      <c r="B5140" s="55" t="str">
        <f>INDEX('12月'!$A$1:$E$301,ROW()-$B$38+2,2)&amp;IF(INDEX('12月'!$A$1:$E$301,ROW()-$B$38+2,3)="","","／"&amp;INDEX('12月'!$A$1:$E$301,ROW()-$B$38+2,3))</f>
        <v/>
      </c>
      <c r="C5140" s="57">
        <f>INDEX('12月'!$A$1:$E$301,ROW()-$B$38+2,4)</f>
        <v>0</v>
      </c>
      <c r="D5140" s="64">
        <f>INDEX('12月'!$A$1:$E$301,ROW()-$B$38+2,5)</f>
        <v>0</v>
      </c>
      <c r="E5140" s="65">
        <f>DATE(設定・集計!$B$2,INT(A5140/100),A5140-INT(A5140/100)*100)</f>
        <v>43799</v>
      </c>
      <c r="F5140" t="str">
        <f t="shared" si="160"/>
        <v/>
      </c>
      <c r="G5140" t="str">
        <f t="shared" si="159"/>
        <v/>
      </c>
    </row>
    <row r="5141" spans="1:7">
      <c r="A5141" s="57">
        <f>INDEX('12月'!$A$1:$E$301,ROW()-$B$38+2,1)</f>
        <v>0</v>
      </c>
      <c r="B5141" s="55" t="str">
        <f>INDEX('12月'!$A$1:$E$301,ROW()-$B$38+2,2)&amp;IF(INDEX('12月'!$A$1:$E$301,ROW()-$B$38+2,3)="","","／"&amp;INDEX('12月'!$A$1:$E$301,ROW()-$B$38+2,3))</f>
        <v/>
      </c>
      <c r="C5141" s="57">
        <f>INDEX('12月'!$A$1:$E$301,ROW()-$B$38+2,4)</f>
        <v>0</v>
      </c>
      <c r="D5141" s="64">
        <f>INDEX('12月'!$A$1:$E$301,ROW()-$B$38+2,5)</f>
        <v>0</v>
      </c>
      <c r="E5141" s="65">
        <f>DATE(設定・集計!$B$2,INT(A5141/100),A5141-INT(A5141/100)*100)</f>
        <v>43799</v>
      </c>
      <c r="F5141" t="str">
        <f t="shared" si="160"/>
        <v/>
      </c>
      <c r="G5141" t="str">
        <f t="shared" si="159"/>
        <v/>
      </c>
    </row>
    <row r="5142" spans="1:7">
      <c r="A5142" s="57">
        <f>INDEX('12月'!$A$1:$E$301,ROW()-$B$38+2,1)</f>
        <v>0</v>
      </c>
      <c r="B5142" s="55" t="str">
        <f>INDEX('12月'!$A$1:$E$301,ROW()-$B$38+2,2)&amp;IF(INDEX('12月'!$A$1:$E$301,ROW()-$B$38+2,3)="","","／"&amp;INDEX('12月'!$A$1:$E$301,ROW()-$B$38+2,3))</f>
        <v/>
      </c>
      <c r="C5142" s="57">
        <f>INDEX('12月'!$A$1:$E$301,ROW()-$B$38+2,4)</f>
        <v>0</v>
      </c>
      <c r="D5142" s="64">
        <f>INDEX('12月'!$A$1:$E$301,ROW()-$B$38+2,5)</f>
        <v>0</v>
      </c>
      <c r="E5142" s="65">
        <f>DATE(設定・集計!$B$2,INT(A5142/100),A5142-INT(A5142/100)*100)</f>
        <v>43799</v>
      </c>
      <c r="F5142" t="str">
        <f t="shared" si="160"/>
        <v/>
      </c>
      <c r="G5142" t="str">
        <f t="shared" si="159"/>
        <v/>
      </c>
    </row>
    <row r="5143" spans="1:7">
      <c r="A5143" s="57">
        <f>INDEX('12月'!$A$1:$E$301,ROW()-$B$38+2,1)</f>
        <v>0</v>
      </c>
      <c r="B5143" s="55" t="str">
        <f>INDEX('12月'!$A$1:$E$301,ROW()-$B$38+2,2)&amp;IF(INDEX('12月'!$A$1:$E$301,ROW()-$B$38+2,3)="","","／"&amp;INDEX('12月'!$A$1:$E$301,ROW()-$B$38+2,3))</f>
        <v/>
      </c>
      <c r="C5143" s="57">
        <f>INDEX('12月'!$A$1:$E$301,ROW()-$B$38+2,4)</f>
        <v>0</v>
      </c>
      <c r="D5143" s="64">
        <f>INDEX('12月'!$A$1:$E$301,ROW()-$B$38+2,5)</f>
        <v>0</v>
      </c>
      <c r="E5143" s="65">
        <f>DATE(設定・集計!$B$2,INT(A5143/100),A5143-INT(A5143/100)*100)</f>
        <v>43799</v>
      </c>
      <c r="F5143" t="str">
        <f t="shared" si="160"/>
        <v/>
      </c>
      <c r="G5143" t="str">
        <f t="shared" si="159"/>
        <v/>
      </c>
    </row>
    <row r="5144" spans="1:7">
      <c r="A5144" s="57">
        <f>INDEX('12月'!$A$1:$E$301,ROW()-$B$38+2,1)</f>
        <v>0</v>
      </c>
      <c r="B5144" s="55" t="str">
        <f>INDEX('12月'!$A$1:$E$301,ROW()-$B$38+2,2)&amp;IF(INDEX('12月'!$A$1:$E$301,ROW()-$B$38+2,3)="","","／"&amp;INDEX('12月'!$A$1:$E$301,ROW()-$B$38+2,3))</f>
        <v/>
      </c>
      <c r="C5144" s="57">
        <f>INDEX('12月'!$A$1:$E$301,ROW()-$B$38+2,4)</f>
        <v>0</v>
      </c>
      <c r="D5144" s="64">
        <f>INDEX('12月'!$A$1:$E$301,ROW()-$B$38+2,5)</f>
        <v>0</v>
      </c>
      <c r="E5144" s="65">
        <f>DATE(設定・集計!$B$2,INT(A5144/100),A5144-INT(A5144/100)*100)</f>
        <v>43799</v>
      </c>
      <c r="F5144" t="str">
        <f t="shared" si="160"/>
        <v/>
      </c>
      <c r="G5144" t="str">
        <f t="shared" si="159"/>
        <v/>
      </c>
    </row>
    <row r="5145" spans="1:7">
      <c r="A5145" s="57">
        <f>INDEX('12月'!$A$1:$E$301,ROW()-$B$38+2,1)</f>
        <v>0</v>
      </c>
      <c r="B5145" s="55" t="str">
        <f>INDEX('12月'!$A$1:$E$301,ROW()-$B$38+2,2)&amp;IF(INDEX('12月'!$A$1:$E$301,ROW()-$B$38+2,3)="","","／"&amp;INDEX('12月'!$A$1:$E$301,ROW()-$B$38+2,3))</f>
        <v/>
      </c>
      <c r="C5145" s="57">
        <f>INDEX('12月'!$A$1:$E$301,ROW()-$B$38+2,4)</f>
        <v>0</v>
      </c>
      <c r="D5145" s="64">
        <f>INDEX('12月'!$A$1:$E$301,ROW()-$B$38+2,5)</f>
        <v>0</v>
      </c>
      <c r="E5145" s="65">
        <f>DATE(設定・集計!$B$2,INT(A5145/100),A5145-INT(A5145/100)*100)</f>
        <v>43799</v>
      </c>
      <c r="F5145" t="str">
        <f t="shared" si="160"/>
        <v/>
      </c>
      <c r="G5145" t="str">
        <f t="shared" si="159"/>
        <v/>
      </c>
    </row>
    <row r="5146" spans="1:7">
      <c r="A5146" s="57">
        <f>INDEX('12月'!$A$1:$E$301,ROW()-$B$38+2,1)</f>
        <v>0</v>
      </c>
      <c r="B5146" s="55" t="str">
        <f>INDEX('12月'!$A$1:$E$301,ROW()-$B$38+2,2)&amp;IF(INDEX('12月'!$A$1:$E$301,ROW()-$B$38+2,3)="","","／"&amp;INDEX('12月'!$A$1:$E$301,ROW()-$B$38+2,3))</f>
        <v/>
      </c>
      <c r="C5146" s="57">
        <f>INDEX('12月'!$A$1:$E$301,ROW()-$B$38+2,4)</f>
        <v>0</v>
      </c>
      <c r="D5146" s="64">
        <f>INDEX('12月'!$A$1:$E$301,ROW()-$B$38+2,5)</f>
        <v>0</v>
      </c>
      <c r="E5146" s="65">
        <f>DATE(設定・集計!$B$2,INT(A5146/100),A5146-INT(A5146/100)*100)</f>
        <v>43799</v>
      </c>
      <c r="F5146" t="str">
        <f t="shared" si="160"/>
        <v/>
      </c>
      <c r="G5146" t="str">
        <f t="shared" si="159"/>
        <v/>
      </c>
    </row>
    <row r="5147" spans="1:7">
      <c r="A5147" s="57">
        <f>INDEX('12月'!$A$1:$E$301,ROW()-$B$38+2,1)</f>
        <v>0</v>
      </c>
      <c r="B5147" s="55" t="str">
        <f>INDEX('12月'!$A$1:$E$301,ROW()-$B$38+2,2)&amp;IF(INDEX('12月'!$A$1:$E$301,ROW()-$B$38+2,3)="","","／"&amp;INDEX('12月'!$A$1:$E$301,ROW()-$B$38+2,3))</f>
        <v/>
      </c>
      <c r="C5147" s="57">
        <f>INDEX('12月'!$A$1:$E$301,ROW()-$B$38+2,4)</f>
        <v>0</v>
      </c>
      <c r="D5147" s="64">
        <f>INDEX('12月'!$A$1:$E$301,ROW()-$B$38+2,5)</f>
        <v>0</v>
      </c>
      <c r="E5147" s="65">
        <f>DATE(設定・集計!$B$2,INT(A5147/100),A5147-INT(A5147/100)*100)</f>
        <v>43799</v>
      </c>
      <c r="F5147" t="str">
        <f t="shared" si="160"/>
        <v/>
      </c>
      <c r="G5147" t="str">
        <f t="shared" si="159"/>
        <v/>
      </c>
    </row>
    <row r="5148" spans="1:7">
      <c r="A5148" s="57">
        <f>INDEX('12月'!$A$1:$E$301,ROW()-$B$38+2,1)</f>
        <v>0</v>
      </c>
      <c r="B5148" s="55" t="str">
        <f>INDEX('12月'!$A$1:$E$301,ROW()-$B$38+2,2)&amp;IF(INDEX('12月'!$A$1:$E$301,ROW()-$B$38+2,3)="","","／"&amp;INDEX('12月'!$A$1:$E$301,ROW()-$B$38+2,3))</f>
        <v/>
      </c>
      <c r="C5148" s="57">
        <f>INDEX('12月'!$A$1:$E$301,ROW()-$B$38+2,4)</f>
        <v>0</v>
      </c>
      <c r="D5148" s="64">
        <f>INDEX('12月'!$A$1:$E$301,ROW()-$B$38+2,5)</f>
        <v>0</v>
      </c>
      <c r="E5148" s="65">
        <f>DATE(設定・集計!$B$2,INT(A5148/100),A5148-INT(A5148/100)*100)</f>
        <v>43799</v>
      </c>
      <c r="F5148" t="str">
        <f t="shared" si="160"/>
        <v/>
      </c>
      <c r="G5148" t="str">
        <f t="shared" si="159"/>
        <v/>
      </c>
    </row>
    <row r="5149" spans="1:7">
      <c r="A5149" s="57">
        <f>INDEX('12月'!$A$1:$E$301,ROW()-$B$38+2,1)</f>
        <v>0</v>
      </c>
      <c r="B5149" s="55" t="str">
        <f>INDEX('12月'!$A$1:$E$301,ROW()-$B$38+2,2)&amp;IF(INDEX('12月'!$A$1:$E$301,ROW()-$B$38+2,3)="","","／"&amp;INDEX('12月'!$A$1:$E$301,ROW()-$B$38+2,3))</f>
        <v/>
      </c>
      <c r="C5149" s="57">
        <f>INDEX('12月'!$A$1:$E$301,ROW()-$B$38+2,4)</f>
        <v>0</v>
      </c>
      <c r="D5149" s="64">
        <f>INDEX('12月'!$A$1:$E$301,ROW()-$B$38+2,5)</f>
        <v>0</v>
      </c>
      <c r="E5149" s="65">
        <f>DATE(設定・集計!$B$2,INT(A5149/100),A5149-INT(A5149/100)*100)</f>
        <v>43799</v>
      </c>
      <c r="F5149" t="str">
        <f t="shared" si="160"/>
        <v/>
      </c>
      <c r="G5149" t="str">
        <f t="shared" si="159"/>
        <v/>
      </c>
    </row>
    <row r="5150" spans="1:7">
      <c r="A5150" s="57">
        <f>INDEX('12月'!$A$1:$E$301,ROW()-$B$38+2,1)</f>
        <v>0</v>
      </c>
      <c r="B5150" s="55" t="str">
        <f>INDEX('12月'!$A$1:$E$301,ROW()-$B$38+2,2)&amp;IF(INDEX('12月'!$A$1:$E$301,ROW()-$B$38+2,3)="","","／"&amp;INDEX('12月'!$A$1:$E$301,ROW()-$B$38+2,3))</f>
        <v/>
      </c>
      <c r="C5150" s="57">
        <f>INDEX('12月'!$A$1:$E$301,ROW()-$B$38+2,4)</f>
        <v>0</v>
      </c>
      <c r="D5150" s="64">
        <f>INDEX('12月'!$A$1:$E$301,ROW()-$B$38+2,5)</f>
        <v>0</v>
      </c>
      <c r="E5150" s="65">
        <f>DATE(設定・集計!$B$2,INT(A5150/100),A5150-INT(A5150/100)*100)</f>
        <v>43799</v>
      </c>
      <c r="F5150" t="str">
        <f t="shared" si="160"/>
        <v/>
      </c>
      <c r="G5150" t="str">
        <f t="shared" si="159"/>
        <v/>
      </c>
    </row>
    <row r="5151" spans="1:7">
      <c r="A5151" s="57">
        <f>INDEX('12月'!$A$1:$E$301,ROW()-$B$38+2,1)</f>
        <v>0</v>
      </c>
      <c r="B5151" s="55" t="str">
        <f>INDEX('12月'!$A$1:$E$301,ROW()-$B$38+2,2)&amp;IF(INDEX('12月'!$A$1:$E$301,ROW()-$B$38+2,3)="","","／"&amp;INDEX('12月'!$A$1:$E$301,ROW()-$B$38+2,3))</f>
        <v/>
      </c>
      <c r="C5151" s="57">
        <f>INDEX('12月'!$A$1:$E$301,ROW()-$B$38+2,4)</f>
        <v>0</v>
      </c>
      <c r="D5151" s="64">
        <f>INDEX('12月'!$A$1:$E$301,ROW()-$B$38+2,5)</f>
        <v>0</v>
      </c>
      <c r="E5151" s="65">
        <f>DATE(設定・集計!$B$2,INT(A5151/100),A5151-INT(A5151/100)*100)</f>
        <v>43799</v>
      </c>
      <c r="F5151" t="str">
        <f t="shared" si="160"/>
        <v/>
      </c>
      <c r="G5151" t="str">
        <f t="shared" si="159"/>
        <v/>
      </c>
    </row>
    <row r="5152" spans="1:7">
      <c r="A5152" s="57">
        <f>INDEX('12月'!$A$1:$E$301,ROW()-$B$38+2,1)</f>
        <v>0</v>
      </c>
      <c r="B5152" s="55" t="str">
        <f>INDEX('12月'!$A$1:$E$301,ROW()-$B$38+2,2)&amp;IF(INDEX('12月'!$A$1:$E$301,ROW()-$B$38+2,3)="","","／"&amp;INDEX('12月'!$A$1:$E$301,ROW()-$B$38+2,3))</f>
        <v/>
      </c>
      <c r="C5152" s="57">
        <f>INDEX('12月'!$A$1:$E$301,ROW()-$B$38+2,4)</f>
        <v>0</v>
      </c>
      <c r="D5152" s="64">
        <f>INDEX('12月'!$A$1:$E$301,ROW()-$B$38+2,5)</f>
        <v>0</v>
      </c>
      <c r="E5152" s="65">
        <f>DATE(設定・集計!$B$2,INT(A5152/100),A5152-INT(A5152/100)*100)</f>
        <v>43799</v>
      </c>
      <c r="F5152" t="str">
        <f t="shared" si="160"/>
        <v/>
      </c>
      <c r="G5152" t="str">
        <f t="shared" si="159"/>
        <v/>
      </c>
    </row>
    <row r="5153" spans="1:7">
      <c r="A5153" s="57">
        <f>INDEX('12月'!$A$1:$E$301,ROW()-$B$38+2,1)</f>
        <v>0</v>
      </c>
      <c r="B5153" s="55" t="str">
        <f>INDEX('12月'!$A$1:$E$301,ROW()-$B$38+2,2)&amp;IF(INDEX('12月'!$A$1:$E$301,ROW()-$B$38+2,3)="","","／"&amp;INDEX('12月'!$A$1:$E$301,ROW()-$B$38+2,3))</f>
        <v/>
      </c>
      <c r="C5153" s="57">
        <f>INDEX('12月'!$A$1:$E$301,ROW()-$B$38+2,4)</f>
        <v>0</v>
      </c>
      <c r="D5153" s="64">
        <f>INDEX('12月'!$A$1:$E$301,ROW()-$B$38+2,5)</f>
        <v>0</v>
      </c>
      <c r="E5153" s="65">
        <f>DATE(設定・集計!$B$2,INT(A5153/100),A5153-INT(A5153/100)*100)</f>
        <v>43799</v>
      </c>
      <c r="F5153" t="str">
        <f t="shared" si="160"/>
        <v/>
      </c>
      <c r="G5153" t="str">
        <f t="shared" si="159"/>
        <v/>
      </c>
    </row>
    <row r="5154" spans="1:7">
      <c r="A5154" s="57">
        <f>INDEX('12月'!$A$1:$E$301,ROW()-$B$38+2,1)</f>
        <v>0</v>
      </c>
      <c r="B5154" s="55" t="str">
        <f>INDEX('12月'!$A$1:$E$301,ROW()-$B$38+2,2)&amp;IF(INDEX('12月'!$A$1:$E$301,ROW()-$B$38+2,3)="","","／"&amp;INDEX('12月'!$A$1:$E$301,ROW()-$B$38+2,3))</f>
        <v/>
      </c>
      <c r="C5154" s="57">
        <f>INDEX('12月'!$A$1:$E$301,ROW()-$B$38+2,4)</f>
        <v>0</v>
      </c>
      <c r="D5154" s="64">
        <f>INDEX('12月'!$A$1:$E$301,ROW()-$B$38+2,5)</f>
        <v>0</v>
      </c>
      <c r="E5154" s="65">
        <f>DATE(設定・集計!$B$2,INT(A5154/100),A5154-INT(A5154/100)*100)</f>
        <v>43799</v>
      </c>
      <c r="F5154" t="str">
        <f t="shared" si="160"/>
        <v/>
      </c>
      <c r="G5154" t="str">
        <f t="shared" si="159"/>
        <v/>
      </c>
    </row>
    <row r="5155" spans="1:7">
      <c r="A5155" s="57">
        <f>INDEX('12月'!$A$1:$E$301,ROW()-$B$38+2,1)</f>
        <v>0</v>
      </c>
      <c r="B5155" s="55" t="str">
        <f>INDEX('12月'!$A$1:$E$301,ROW()-$B$38+2,2)&amp;IF(INDEX('12月'!$A$1:$E$301,ROW()-$B$38+2,3)="","","／"&amp;INDEX('12月'!$A$1:$E$301,ROW()-$B$38+2,3))</f>
        <v/>
      </c>
      <c r="C5155" s="57">
        <f>INDEX('12月'!$A$1:$E$301,ROW()-$B$38+2,4)</f>
        <v>0</v>
      </c>
      <c r="D5155" s="64">
        <f>INDEX('12月'!$A$1:$E$301,ROW()-$B$38+2,5)</f>
        <v>0</v>
      </c>
      <c r="E5155" s="65">
        <f>DATE(設定・集計!$B$2,INT(A5155/100),A5155-INT(A5155/100)*100)</f>
        <v>43799</v>
      </c>
      <c r="F5155" t="str">
        <f t="shared" si="160"/>
        <v/>
      </c>
      <c r="G5155" t="str">
        <f t="shared" si="159"/>
        <v/>
      </c>
    </row>
    <row r="5156" spans="1:7">
      <c r="A5156" s="57">
        <f>INDEX('12月'!$A$1:$E$301,ROW()-$B$38+2,1)</f>
        <v>0</v>
      </c>
      <c r="B5156" s="55" t="str">
        <f>INDEX('12月'!$A$1:$E$301,ROW()-$B$38+2,2)&amp;IF(INDEX('12月'!$A$1:$E$301,ROW()-$B$38+2,3)="","","／"&amp;INDEX('12月'!$A$1:$E$301,ROW()-$B$38+2,3))</f>
        <v/>
      </c>
      <c r="C5156" s="57">
        <f>INDEX('12月'!$A$1:$E$301,ROW()-$B$38+2,4)</f>
        <v>0</v>
      </c>
      <c r="D5156" s="64">
        <f>INDEX('12月'!$A$1:$E$301,ROW()-$B$38+2,5)</f>
        <v>0</v>
      </c>
      <c r="E5156" s="65">
        <f>DATE(設定・集計!$B$2,INT(A5156/100),A5156-INT(A5156/100)*100)</f>
        <v>43799</v>
      </c>
      <c r="F5156" t="str">
        <f t="shared" si="160"/>
        <v/>
      </c>
      <c r="G5156" t="str">
        <f t="shared" si="159"/>
        <v/>
      </c>
    </row>
    <row r="5157" spans="1:7">
      <c r="A5157" s="57">
        <f>INDEX('12月'!$A$1:$E$301,ROW()-$B$38+2,1)</f>
        <v>0</v>
      </c>
      <c r="B5157" s="55" t="str">
        <f>INDEX('12月'!$A$1:$E$301,ROW()-$B$38+2,2)&amp;IF(INDEX('12月'!$A$1:$E$301,ROW()-$B$38+2,3)="","","／"&amp;INDEX('12月'!$A$1:$E$301,ROW()-$B$38+2,3))</f>
        <v/>
      </c>
      <c r="C5157" s="57">
        <f>INDEX('12月'!$A$1:$E$301,ROW()-$B$38+2,4)</f>
        <v>0</v>
      </c>
      <c r="D5157" s="64">
        <f>INDEX('12月'!$A$1:$E$301,ROW()-$B$38+2,5)</f>
        <v>0</v>
      </c>
      <c r="E5157" s="65">
        <f>DATE(設定・集計!$B$2,INT(A5157/100),A5157-INT(A5157/100)*100)</f>
        <v>43799</v>
      </c>
      <c r="F5157" t="str">
        <f t="shared" si="160"/>
        <v/>
      </c>
      <c r="G5157" t="str">
        <f t="shared" si="159"/>
        <v/>
      </c>
    </row>
    <row r="5158" spans="1:7">
      <c r="A5158" s="57">
        <f>INDEX('12月'!$A$1:$E$301,ROW()-$B$38+2,1)</f>
        <v>0</v>
      </c>
      <c r="B5158" s="55" t="str">
        <f>INDEX('12月'!$A$1:$E$301,ROW()-$B$38+2,2)&amp;IF(INDEX('12月'!$A$1:$E$301,ROW()-$B$38+2,3)="","","／"&amp;INDEX('12月'!$A$1:$E$301,ROW()-$B$38+2,3))</f>
        <v/>
      </c>
      <c r="C5158" s="57">
        <f>INDEX('12月'!$A$1:$E$301,ROW()-$B$38+2,4)</f>
        <v>0</v>
      </c>
      <c r="D5158" s="64">
        <f>INDEX('12月'!$A$1:$E$301,ROW()-$B$38+2,5)</f>
        <v>0</v>
      </c>
      <c r="E5158" s="65">
        <f>DATE(設定・集計!$B$2,INT(A5158/100),A5158-INT(A5158/100)*100)</f>
        <v>43799</v>
      </c>
      <c r="F5158" t="str">
        <f t="shared" si="160"/>
        <v/>
      </c>
      <c r="G5158" t="str">
        <f t="shared" si="159"/>
        <v/>
      </c>
    </row>
    <row r="5159" spans="1:7">
      <c r="A5159" s="57">
        <f>INDEX('12月'!$A$1:$E$301,ROW()-$B$38+2,1)</f>
        <v>0</v>
      </c>
      <c r="B5159" s="55" t="str">
        <f>INDEX('12月'!$A$1:$E$301,ROW()-$B$38+2,2)&amp;IF(INDEX('12月'!$A$1:$E$301,ROW()-$B$38+2,3)="","","／"&amp;INDEX('12月'!$A$1:$E$301,ROW()-$B$38+2,3))</f>
        <v/>
      </c>
      <c r="C5159" s="57">
        <f>INDEX('12月'!$A$1:$E$301,ROW()-$B$38+2,4)</f>
        <v>0</v>
      </c>
      <c r="D5159" s="64">
        <f>INDEX('12月'!$A$1:$E$301,ROW()-$B$38+2,5)</f>
        <v>0</v>
      </c>
      <c r="E5159" s="65">
        <f>DATE(設定・集計!$B$2,INT(A5159/100),A5159-INT(A5159/100)*100)</f>
        <v>43799</v>
      </c>
      <c r="F5159" t="str">
        <f t="shared" si="160"/>
        <v/>
      </c>
      <c r="G5159" t="str">
        <f t="shared" si="159"/>
        <v/>
      </c>
    </row>
    <row r="5160" spans="1:7">
      <c r="A5160" s="57">
        <f>INDEX('12月'!$A$1:$E$301,ROW()-$B$38+2,1)</f>
        <v>0</v>
      </c>
      <c r="B5160" s="55" t="str">
        <f>INDEX('12月'!$A$1:$E$301,ROW()-$B$38+2,2)&amp;IF(INDEX('12月'!$A$1:$E$301,ROW()-$B$38+2,3)="","","／"&amp;INDEX('12月'!$A$1:$E$301,ROW()-$B$38+2,3))</f>
        <v/>
      </c>
      <c r="C5160" s="57">
        <f>INDEX('12月'!$A$1:$E$301,ROW()-$B$38+2,4)</f>
        <v>0</v>
      </c>
      <c r="D5160" s="64">
        <f>INDEX('12月'!$A$1:$E$301,ROW()-$B$38+2,5)</f>
        <v>0</v>
      </c>
      <c r="E5160" s="65">
        <f>DATE(設定・集計!$B$2,INT(A5160/100),A5160-INT(A5160/100)*100)</f>
        <v>43799</v>
      </c>
      <c r="F5160" t="str">
        <f t="shared" si="160"/>
        <v/>
      </c>
      <c r="G5160" t="str">
        <f t="shared" si="159"/>
        <v/>
      </c>
    </row>
    <row r="5161" spans="1:7">
      <c r="A5161" s="57">
        <f>INDEX('12月'!$A$1:$E$301,ROW()-$B$38+2,1)</f>
        <v>0</v>
      </c>
      <c r="B5161" s="55" t="str">
        <f>INDEX('12月'!$A$1:$E$301,ROW()-$B$38+2,2)&amp;IF(INDEX('12月'!$A$1:$E$301,ROW()-$B$38+2,3)="","","／"&amp;INDEX('12月'!$A$1:$E$301,ROW()-$B$38+2,3))</f>
        <v/>
      </c>
      <c r="C5161" s="57">
        <f>INDEX('12月'!$A$1:$E$301,ROW()-$B$38+2,4)</f>
        <v>0</v>
      </c>
      <c r="D5161" s="64">
        <f>INDEX('12月'!$A$1:$E$301,ROW()-$B$38+2,5)</f>
        <v>0</v>
      </c>
      <c r="E5161" s="65">
        <f>DATE(設定・集計!$B$2,INT(A5161/100),A5161-INT(A5161/100)*100)</f>
        <v>43799</v>
      </c>
      <c r="F5161" t="str">
        <f t="shared" si="160"/>
        <v/>
      </c>
      <c r="G5161" t="str">
        <f t="shared" si="159"/>
        <v/>
      </c>
    </row>
    <row r="5162" spans="1:7">
      <c r="A5162" s="57">
        <f>INDEX('12月'!$A$1:$E$301,ROW()-$B$38+2,1)</f>
        <v>0</v>
      </c>
      <c r="B5162" s="55" t="str">
        <f>INDEX('12月'!$A$1:$E$301,ROW()-$B$38+2,2)&amp;IF(INDEX('12月'!$A$1:$E$301,ROW()-$B$38+2,3)="","","／"&amp;INDEX('12月'!$A$1:$E$301,ROW()-$B$38+2,3))</f>
        <v/>
      </c>
      <c r="C5162" s="57">
        <f>INDEX('12月'!$A$1:$E$301,ROW()-$B$38+2,4)</f>
        <v>0</v>
      </c>
      <c r="D5162" s="64">
        <f>INDEX('12月'!$A$1:$E$301,ROW()-$B$38+2,5)</f>
        <v>0</v>
      </c>
      <c r="E5162" s="65">
        <f>DATE(設定・集計!$B$2,INT(A5162/100),A5162-INT(A5162/100)*100)</f>
        <v>43799</v>
      </c>
      <c r="F5162" t="str">
        <f t="shared" si="160"/>
        <v/>
      </c>
      <c r="G5162" t="str">
        <f t="shared" si="159"/>
        <v/>
      </c>
    </row>
    <row r="5163" spans="1:7">
      <c r="A5163" s="57">
        <f>INDEX('12月'!$A$1:$E$301,ROW()-$B$38+2,1)</f>
        <v>0</v>
      </c>
      <c r="B5163" s="55" t="str">
        <f>INDEX('12月'!$A$1:$E$301,ROW()-$B$38+2,2)&amp;IF(INDEX('12月'!$A$1:$E$301,ROW()-$B$38+2,3)="","","／"&amp;INDEX('12月'!$A$1:$E$301,ROW()-$B$38+2,3))</f>
        <v/>
      </c>
      <c r="C5163" s="57">
        <f>INDEX('12月'!$A$1:$E$301,ROW()-$B$38+2,4)</f>
        <v>0</v>
      </c>
      <c r="D5163" s="64">
        <f>INDEX('12月'!$A$1:$E$301,ROW()-$B$38+2,5)</f>
        <v>0</v>
      </c>
      <c r="E5163" s="65">
        <f>DATE(設定・集計!$B$2,INT(A5163/100),A5163-INT(A5163/100)*100)</f>
        <v>43799</v>
      </c>
      <c r="F5163" t="str">
        <f t="shared" si="160"/>
        <v/>
      </c>
      <c r="G5163" t="str">
        <f t="shared" si="159"/>
        <v/>
      </c>
    </row>
    <row r="5164" spans="1:7">
      <c r="A5164" s="57">
        <f>INDEX('12月'!$A$1:$E$301,ROW()-$B$38+2,1)</f>
        <v>0</v>
      </c>
      <c r="B5164" s="55" t="str">
        <f>INDEX('12月'!$A$1:$E$301,ROW()-$B$38+2,2)&amp;IF(INDEX('12月'!$A$1:$E$301,ROW()-$B$38+2,3)="","","／"&amp;INDEX('12月'!$A$1:$E$301,ROW()-$B$38+2,3))</f>
        <v/>
      </c>
      <c r="C5164" s="57">
        <f>INDEX('12月'!$A$1:$E$301,ROW()-$B$38+2,4)</f>
        <v>0</v>
      </c>
      <c r="D5164" s="64">
        <f>INDEX('12月'!$A$1:$E$301,ROW()-$B$38+2,5)</f>
        <v>0</v>
      </c>
      <c r="E5164" s="65">
        <f>DATE(設定・集計!$B$2,INT(A5164/100),A5164-INT(A5164/100)*100)</f>
        <v>43799</v>
      </c>
      <c r="F5164" t="str">
        <f t="shared" si="160"/>
        <v/>
      </c>
      <c r="G5164" t="str">
        <f t="shared" si="159"/>
        <v/>
      </c>
    </row>
    <row r="5165" spans="1:7">
      <c r="A5165" s="57">
        <f>INDEX('12月'!$A$1:$E$301,ROW()-$B$38+2,1)</f>
        <v>0</v>
      </c>
      <c r="B5165" s="55" t="str">
        <f>INDEX('12月'!$A$1:$E$301,ROW()-$B$38+2,2)&amp;IF(INDEX('12月'!$A$1:$E$301,ROW()-$B$38+2,3)="","","／"&amp;INDEX('12月'!$A$1:$E$301,ROW()-$B$38+2,3))</f>
        <v/>
      </c>
      <c r="C5165" s="57">
        <f>INDEX('12月'!$A$1:$E$301,ROW()-$B$38+2,4)</f>
        <v>0</v>
      </c>
      <c r="D5165" s="64">
        <f>INDEX('12月'!$A$1:$E$301,ROW()-$B$38+2,5)</f>
        <v>0</v>
      </c>
      <c r="E5165" s="65">
        <f>DATE(設定・集計!$B$2,INT(A5165/100),A5165-INT(A5165/100)*100)</f>
        <v>43799</v>
      </c>
      <c r="F5165" t="str">
        <f t="shared" si="160"/>
        <v/>
      </c>
      <c r="G5165" t="str">
        <f t="shared" si="159"/>
        <v/>
      </c>
    </row>
    <row r="5166" spans="1:7">
      <c r="A5166" s="57">
        <f>INDEX('12月'!$A$1:$E$301,ROW()-$B$38+2,1)</f>
        <v>0</v>
      </c>
      <c r="B5166" s="55" t="str">
        <f>INDEX('12月'!$A$1:$E$301,ROW()-$B$38+2,2)&amp;IF(INDEX('12月'!$A$1:$E$301,ROW()-$B$38+2,3)="","","／"&amp;INDEX('12月'!$A$1:$E$301,ROW()-$B$38+2,3))</f>
        <v/>
      </c>
      <c r="C5166" s="57">
        <f>INDEX('12月'!$A$1:$E$301,ROW()-$B$38+2,4)</f>
        <v>0</v>
      </c>
      <c r="D5166" s="64">
        <f>INDEX('12月'!$A$1:$E$301,ROW()-$B$38+2,5)</f>
        <v>0</v>
      </c>
      <c r="E5166" s="65">
        <f>DATE(設定・集計!$B$2,INT(A5166/100),A5166-INT(A5166/100)*100)</f>
        <v>43799</v>
      </c>
      <c r="F5166" t="str">
        <f t="shared" si="160"/>
        <v/>
      </c>
      <c r="G5166" t="str">
        <f t="shared" si="159"/>
        <v/>
      </c>
    </row>
    <row r="5167" spans="1:7">
      <c r="A5167" s="57">
        <f>INDEX('12月'!$A$1:$E$301,ROW()-$B$38+2,1)</f>
        <v>0</v>
      </c>
      <c r="B5167" s="55" t="str">
        <f>INDEX('12月'!$A$1:$E$301,ROW()-$B$38+2,2)&amp;IF(INDEX('12月'!$A$1:$E$301,ROW()-$B$38+2,3)="","","／"&amp;INDEX('12月'!$A$1:$E$301,ROW()-$B$38+2,3))</f>
        <v/>
      </c>
      <c r="C5167" s="57">
        <f>INDEX('12月'!$A$1:$E$301,ROW()-$B$38+2,4)</f>
        <v>0</v>
      </c>
      <c r="D5167" s="64">
        <f>INDEX('12月'!$A$1:$E$301,ROW()-$B$38+2,5)</f>
        <v>0</v>
      </c>
      <c r="E5167" s="65">
        <f>DATE(設定・集計!$B$2,INT(A5167/100),A5167-INT(A5167/100)*100)</f>
        <v>43799</v>
      </c>
      <c r="F5167" t="str">
        <f t="shared" si="160"/>
        <v/>
      </c>
      <c r="G5167" t="str">
        <f t="shared" ref="G5167:G5230" si="161">IF(F5167="","",RANK(F5167,$F$46:$F$6000,1))</f>
        <v/>
      </c>
    </row>
    <row r="5168" spans="1:7">
      <c r="A5168" s="57">
        <f>INDEX('12月'!$A$1:$E$301,ROW()-$B$38+2,1)</f>
        <v>0</v>
      </c>
      <c r="B5168" s="55" t="str">
        <f>INDEX('12月'!$A$1:$E$301,ROW()-$B$38+2,2)&amp;IF(INDEX('12月'!$A$1:$E$301,ROW()-$B$38+2,3)="","","／"&amp;INDEX('12月'!$A$1:$E$301,ROW()-$B$38+2,3))</f>
        <v/>
      </c>
      <c r="C5168" s="57">
        <f>INDEX('12月'!$A$1:$E$301,ROW()-$B$38+2,4)</f>
        <v>0</v>
      </c>
      <c r="D5168" s="64">
        <f>INDEX('12月'!$A$1:$E$301,ROW()-$B$38+2,5)</f>
        <v>0</v>
      </c>
      <c r="E5168" s="65">
        <f>DATE(設定・集計!$B$2,INT(A5168/100),A5168-INT(A5168/100)*100)</f>
        <v>43799</v>
      </c>
      <c r="F5168" t="str">
        <f t="shared" si="160"/>
        <v/>
      </c>
      <c r="G5168" t="str">
        <f t="shared" si="161"/>
        <v/>
      </c>
    </row>
    <row r="5169" spans="1:7">
      <c r="A5169" s="57">
        <f>INDEX('12月'!$A$1:$E$301,ROW()-$B$38+2,1)</f>
        <v>0</v>
      </c>
      <c r="B5169" s="55" t="str">
        <f>INDEX('12月'!$A$1:$E$301,ROW()-$B$38+2,2)&amp;IF(INDEX('12月'!$A$1:$E$301,ROW()-$B$38+2,3)="","","／"&amp;INDEX('12月'!$A$1:$E$301,ROW()-$B$38+2,3))</f>
        <v/>
      </c>
      <c r="C5169" s="57">
        <f>INDEX('12月'!$A$1:$E$301,ROW()-$B$38+2,4)</f>
        <v>0</v>
      </c>
      <c r="D5169" s="64">
        <f>INDEX('12月'!$A$1:$E$301,ROW()-$B$38+2,5)</f>
        <v>0</v>
      </c>
      <c r="E5169" s="65">
        <f>DATE(設定・集計!$B$2,INT(A5169/100),A5169-INT(A5169/100)*100)</f>
        <v>43799</v>
      </c>
      <c r="F5169" t="str">
        <f t="shared" si="160"/>
        <v/>
      </c>
      <c r="G5169" t="str">
        <f t="shared" si="161"/>
        <v/>
      </c>
    </row>
    <row r="5170" spans="1:7">
      <c r="A5170" s="57">
        <f>INDEX('12月'!$A$1:$E$301,ROW()-$B$38+2,1)</f>
        <v>0</v>
      </c>
      <c r="B5170" s="55" t="str">
        <f>INDEX('12月'!$A$1:$E$301,ROW()-$B$38+2,2)&amp;IF(INDEX('12月'!$A$1:$E$301,ROW()-$B$38+2,3)="","","／"&amp;INDEX('12月'!$A$1:$E$301,ROW()-$B$38+2,3))</f>
        <v/>
      </c>
      <c r="C5170" s="57">
        <f>INDEX('12月'!$A$1:$E$301,ROW()-$B$38+2,4)</f>
        <v>0</v>
      </c>
      <c r="D5170" s="64">
        <f>INDEX('12月'!$A$1:$E$301,ROW()-$B$38+2,5)</f>
        <v>0</v>
      </c>
      <c r="E5170" s="65">
        <f>DATE(設定・集計!$B$2,INT(A5170/100),A5170-INT(A5170/100)*100)</f>
        <v>43799</v>
      </c>
      <c r="F5170" t="str">
        <f t="shared" si="160"/>
        <v/>
      </c>
      <c r="G5170" t="str">
        <f t="shared" si="161"/>
        <v/>
      </c>
    </row>
    <row r="5171" spans="1:7">
      <c r="A5171" s="57">
        <f>INDEX('12月'!$A$1:$E$301,ROW()-$B$38+2,1)</f>
        <v>0</v>
      </c>
      <c r="B5171" s="55" t="str">
        <f>INDEX('12月'!$A$1:$E$301,ROW()-$B$38+2,2)&amp;IF(INDEX('12月'!$A$1:$E$301,ROW()-$B$38+2,3)="","","／"&amp;INDEX('12月'!$A$1:$E$301,ROW()-$B$38+2,3))</f>
        <v/>
      </c>
      <c r="C5171" s="57">
        <f>INDEX('12月'!$A$1:$E$301,ROW()-$B$38+2,4)</f>
        <v>0</v>
      </c>
      <c r="D5171" s="64">
        <f>INDEX('12月'!$A$1:$E$301,ROW()-$B$38+2,5)</f>
        <v>0</v>
      </c>
      <c r="E5171" s="65">
        <f>DATE(設定・集計!$B$2,INT(A5171/100),A5171-INT(A5171/100)*100)</f>
        <v>43799</v>
      </c>
      <c r="F5171" t="str">
        <f t="shared" si="160"/>
        <v/>
      </c>
      <c r="G5171" t="str">
        <f t="shared" si="161"/>
        <v/>
      </c>
    </row>
    <row r="5172" spans="1:7">
      <c r="A5172" s="57">
        <f>INDEX('12月'!$A$1:$E$301,ROW()-$B$38+2,1)</f>
        <v>0</v>
      </c>
      <c r="B5172" s="55" t="str">
        <f>INDEX('12月'!$A$1:$E$301,ROW()-$B$38+2,2)&amp;IF(INDEX('12月'!$A$1:$E$301,ROW()-$B$38+2,3)="","","／"&amp;INDEX('12月'!$A$1:$E$301,ROW()-$B$38+2,3))</f>
        <v/>
      </c>
      <c r="C5172" s="57">
        <f>INDEX('12月'!$A$1:$E$301,ROW()-$B$38+2,4)</f>
        <v>0</v>
      </c>
      <c r="D5172" s="64">
        <f>INDEX('12月'!$A$1:$E$301,ROW()-$B$38+2,5)</f>
        <v>0</v>
      </c>
      <c r="E5172" s="65">
        <f>DATE(設定・集計!$B$2,INT(A5172/100),A5172-INT(A5172/100)*100)</f>
        <v>43799</v>
      </c>
      <c r="F5172" t="str">
        <f t="shared" si="160"/>
        <v/>
      </c>
      <c r="G5172" t="str">
        <f t="shared" si="161"/>
        <v/>
      </c>
    </row>
    <row r="5173" spans="1:7">
      <c r="A5173" s="57">
        <f>INDEX('12月'!$A$1:$E$301,ROW()-$B$38+2,1)</f>
        <v>0</v>
      </c>
      <c r="B5173" s="55" t="str">
        <f>INDEX('12月'!$A$1:$E$301,ROW()-$B$38+2,2)&amp;IF(INDEX('12月'!$A$1:$E$301,ROW()-$B$38+2,3)="","","／"&amp;INDEX('12月'!$A$1:$E$301,ROW()-$B$38+2,3))</f>
        <v/>
      </c>
      <c r="C5173" s="57">
        <f>INDEX('12月'!$A$1:$E$301,ROW()-$B$38+2,4)</f>
        <v>0</v>
      </c>
      <c r="D5173" s="64">
        <f>INDEX('12月'!$A$1:$E$301,ROW()-$B$38+2,5)</f>
        <v>0</v>
      </c>
      <c r="E5173" s="65">
        <f>DATE(設定・集計!$B$2,INT(A5173/100),A5173-INT(A5173/100)*100)</f>
        <v>43799</v>
      </c>
      <c r="F5173" t="str">
        <f t="shared" si="160"/>
        <v/>
      </c>
      <c r="G5173" t="str">
        <f t="shared" si="161"/>
        <v/>
      </c>
    </row>
    <row r="5174" spans="1:7">
      <c r="A5174" s="57">
        <f>INDEX('12月'!$A$1:$E$301,ROW()-$B$38+2,1)</f>
        <v>0</v>
      </c>
      <c r="B5174" s="55" t="str">
        <f>INDEX('12月'!$A$1:$E$301,ROW()-$B$38+2,2)&amp;IF(INDEX('12月'!$A$1:$E$301,ROW()-$B$38+2,3)="","","／"&amp;INDEX('12月'!$A$1:$E$301,ROW()-$B$38+2,3))</f>
        <v/>
      </c>
      <c r="C5174" s="57">
        <f>INDEX('12月'!$A$1:$E$301,ROW()-$B$38+2,4)</f>
        <v>0</v>
      </c>
      <c r="D5174" s="64">
        <f>INDEX('12月'!$A$1:$E$301,ROW()-$B$38+2,5)</f>
        <v>0</v>
      </c>
      <c r="E5174" s="65">
        <f>DATE(設定・集計!$B$2,INT(A5174/100),A5174-INT(A5174/100)*100)</f>
        <v>43799</v>
      </c>
      <c r="F5174" t="str">
        <f t="shared" si="160"/>
        <v/>
      </c>
      <c r="G5174" t="str">
        <f t="shared" si="161"/>
        <v/>
      </c>
    </row>
    <row r="5175" spans="1:7">
      <c r="A5175" s="57">
        <f>INDEX('12月'!$A$1:$E$301,ROW()-$B$38+2,1)</f>
        <v>0</v>
      </c>
      <c r="B5175" s="55" t="str">
        <f>INDEX('12月'!$A$1:$E$301,ROW()-$B$38+2,2)&amp;IF(INDEX('12月'!$A$1:$E$301,ROW()-$B$38+2,3)="","","／"&amp;INDEX('12月'!$A$1:$E$301,ROW()-$B$38+2,3))</f>
        <v/>
      </c>
      <c r="C5175" s="57">
        <f>INDEX('12月'!$A$1:$E$301,ROW()-$B$38+2,4)</f>
        <v>0</v>
      </c>
      <c r="D5175" s="64">
        <f>INDEX('12月'!$A$1:$E$301,ROW()-$B$38+2,5)</f>
        <v>0</v>
      </c>
      <c r="E5175" s="65">
        <f>DATE(設定・集計!$B$2,INT(A5175/100),A5175-INT(A5175/100)*100)</f>
        <v>43799</v>
      </c>
      <c r="F5175" t="str">
        <f t="shared" si="160"/>
        <v/>
      </c>
      <c r="G5175" t="str">
        <f t="shared" si="161"/>
        <v/>
      </c>
    </row>
    <row r="5176" spans="1:7">
      <c r="A5176" s="57">
        <f>INDEX('12月'!$A$1:$E$301,ROW()-$B$38+2,1)</f>
        <v>0</v>
      </c>
      <c r="B5176" s="55" t="str">
        <f>INDEX('12月'!$A$1:$E$301,ROW()-$B$38+2,2)&amp;IF(INDEX('12月'!$A$1:$E$301,ROW()-$B$38+2,3)="","","／"&amp;INDEX('12月'!$A$1:$E$301,ROW()-$B$38+2,3))</f>
        <v/>
      </c>
      <c r="C5176" s="57">
        <f>INDEX('12月'!$A$1:$E$301,ROW()-$B$38+2,4)</f>
        <v>0</v>
      </c>
      <c r="D5176" s="64">
        <f>INDEX('12月'!$A$1:$E$301,ROW()-$B$38+2,5)</f>
        <v>0</v>
      </c>
      <c r="E5176" s="65">
        <f>DATE(設定・集計!$B$2,INT(A5176/100),A5176-INT(A5176/100)*100)</f>
        <v>43799</v>
      </c>
      <c r="F5176" t="str">
        <f t="shared" si="160"/>
        <v/>
      </c>
      <c r="G5176" t="str">
        <f t="shared" si="161"/>
        <v/>
      </c>
    </row>
    <row r="5177" spans="1:7">
      <c r="A5177" s="57">
        <f>INDEX('12月'!$A$1:$E$301,ROW()-$B$38+2,1)</f>
        <v>0</v>
      </c>
      <c r="B5177" s="55" t="str">
        <f>INDEX('12月'!$A$1:$E$301,ROW()-$B$38+2,2)&amp;IF(INDEX('12月'!$A$1:$E$301,ROW()-$B$38+2,3)="","","／"&amp;INDEX('12月'!$A$1:$E$301,ROW()-$B$38+2,3))</f>
        <v/>
      </c>
      <c r="C5177" s="57">
        <f>INDEX('12月'!$A$1:$E$301,ROW()-$B$38+2,4)</f>
        <v>0</v>
      </c>
      <c r="D5177" s="64">
        <f>INDEX('12月'!$A$1:$E$301,ROW()-$B$38+2,5)</f>
        <v>0</v>
      </c>
      <c r="E5177" s="65">
        <f>DATE(設定・集計!$B$2,INT(A5177/100),A5177-INT(A5177/100)*100)</f>
        <v>43799</v>
      </c>
      <c r="F5177" t="str">
        <f t="shared" si="160"/>
        <v/>
      </c>
      <c r="G5177" t="str">
        <f t="shared" si="161"/>
        <v/>
      </c>
    </row>
    <row r="5178" spans="1:7">
      <c r="A5178" s="57">
        <f>INDEX('12月'!$A$1:$E$301,ROW()-$B$38+2,1)</f>
        <v>0</v>
      </c>
      <c r="B5178" s="55" t="str">
        <f>INDEX('12月'!$A$1:$E$301,ROW()-$B$38+2,2)&amp;IF(INDEX('12月'!$A$1:$E$301,ROW()-$B$38+2,3)="","","／"&amp;INDEX('12月'!$A$1:$E$301,ROW()-$B$38+2,3))</f>
        <v/>
      </c>
      <c r="C5178" s="57">
        <f>INDEX('12月'!$A$1:$E$301,ROW()-$B$38+2,4)</f>
        <v>0</v>
      </c>
      <c r="D5178" s="64">
        <f>INDEX('12月'!$A$1:$E$301,ROW()-$B$38+2,5)</f>
        <v>0</v>
      </c>
      <c r="E5178" s="65">
        <f>DATE(設定・集計!$B$2,INT(A5178/100),A5178-INT(A5178/100)*100)</f>
        <v>43799</v>
      </c>
      <c r="F5178" t="str">
        <f t="shared" si="160"/>
        <v/>
      </c>
      <c r="G5178" t="str">
        <f t="shared" si="161"/>
        <v/>
      </c>
    </row>
    <row r="5179" spans="1:7">
      <c r="A5179" s="57">
        <f>INDEX('12月'!$A$1:$E$301,ROW()-$B$38+2,1)</f>
        <v>0</v>
      </c>
      <c r="B5179" s="55" t="str">
        <f>INDEX('12月'!$A$1:$E$301,ROW()-$B$38+2,2)&amp;IF(INDEX('12月'!$A$1:$E$301,ROW()-$B$38+2,3)="","","／"&amp;INDEX('12月'!$A$1:$E$301,ROW()-$B$38+2,3))</f>
        <v/>
      </c>
      <c r="C5179" s="57">
        <f>INDEX('12月'!$A$1:$E$301,ROW()-$B$38+2,4)</f>
        <v>0</v>
      </c>
      <c r="D5179" s="64">
        <f>INDEX('12月'!$A$1:$E$301,ROW()-$B$38+2,5)</f>
        <v>0</v>
      </c>
      <c r="E5179" s="65">
        <f>DATE(設定・集計!$B$2,INT(A5179/100),A5179-INT(A5179/100)*100)</f>
        <v>43799</v>
      </c>
      <c r="F5179" t="str">
        <f t="shared" ref="F5179:F5242" si="162">IF(A5179=0,"",A5179*10000+ROW())</f>
        <v/>
      </c>
      <c r="G5179" t="str">
        <f t="shared" si="161"/>
        <v/>
      </c>
    </row>
    <row r="5180" spans="1:7">
      <c r="A5180" s="57">
        <f>INDEX('12月'!$A$1:$E$301,ROW()-$B$38+2,1)</f>
        <v>0</v>
      </c>
      <c r="B5180" s="55" t="str">
        <f>INDEX('12月'!$A$1:$E$301,ROW()-$B$38+2,2)&amp;IF(INDEX('12月'!$A$1:$E$301,ROW()-$B$38+2,3)="","","／"&amp;INDEX('12月'!$A$1:$E$301,ROW()-$B$38+2,3))</f>
        <v/>
      </c>
      <c r="C5180" s="57">
        <f>INDEX('12月'!$A$1:$E$301,ROW()-$B$38+2,4)</f>
        <v>0</v>
      </c>
      <c r="D5180" s="64">
        <f>INDEX('12月'!$A$1:$E$301,ROW()-$B$38+2,5)</f>
        <v>0</v>
      </c>
      <c r="E5180" s="65">
        <f>DATE(設定・集計!$B$2,INT(A5180/100),A5180-INT(A5180/100)*100)</f>
        <v>43799</v>
      </c>
      <c r="F5180" t="str">
        <f t="shared" si="162"/>
        <v/>
      </c>
      <c r="G5180" t="str">
        <f t="shared" si="161"/>
        <v/>
      </c>
    </row>
    <row r="5181" spans="1:7">
      <c r="A5181" s="57">
        <f>INDEX('12月'!$A$1:$E$301,ROW()-$B$38+2,1)</f>
        <v>0</v>
      </c>
      <c r="B5181" s="55" t="str">
        <f>INDEX('12月'!$A$1:$E$301,ROW()-$B$38+2,2)&amp;IF(INDEX('12月'!$A$1:$E$301,ROW()-$B$38+2,3)="","","／"&amp;INDEX('12月'!$A$1:$E$301,ROW()-$B$38+2,3))</f>
        <v/>
      </c>
      <c r="C5181" s="57">
        <f>INDEX('12月'!$A$1:$E$301,ROW()-$B$38+2,4)</f>
        <v>0</v>
      </c>
      <c r="D5181" s="64">
        <f>INDEX('12月'!$A$1:$E$301,ROW()-$B$38+2,5)</f>
        <v>0</v>
      </c>
      <c r="E5181" s="65">
        <f>DATE(設定・集計!$B$2,INT(A5181/100),A5181-INT(A5181/100)*100)</f>
        <v>43799</v>
      </c>
      <c r="F5181" t="str">
        <f t="shared" si="162"/>
        <v/>
      </c>
      <c r="G5181" t="str">
        <f t="shared" si="161"/>
        <v/>
      </c>
    </row>
    <row r="5182" spans="1:7">
      <c r="A5182" s="57">
        <f>INDEX('12月'!$A$1:$E$301,ROW()-$B$38+2,1)</f>
        <v>0</v>
      </c>
      <c r="B5182" s="55" t="str">
        <f>INDEX('12月'!$A$1:$E$301,ROW()-$B$38+2,2)&amp;IF(INDEX('12月'!$A$1:$E$301,ROW()-$B$38+2,3)="","","／"&amp;INDEX('12月'!$A$1:$E$301,ROW()-$B$38+2,3))</f>
        <v/>
      </c>
      <c r="C5182" s="57">
        <f>INDEX('12月'!$A$1:$E$301,ROW()-$B$38+2,4)</f>
        <v>0</v>
      </c>
      <c r="D5182" s="64">
        <f>INDEX('12月'!$A$1:$E$301,ROW()-$B$38+2,5)</f>
        <v>0</v>
      </c>
      <c r="E5182" s="65">
        <f>DATE(設定・集計!$B$2,INT(A5182/100),A5182-INT(A5182/100)*100)</f>
        <v>43799</v>
      </c>
      <c r="F5182" t="str">
        <f t="shared" si="162"/>
        <v/>
      </c>
      <c r="G5182" t="str">
        <f t="shared" si="161"/>
        <v/>
      </c>
    </row>
    <row r="5183" spans="1:7">
      <c r="A5183" s="57">
        <f>INDEX('12月'!$A$1:$E$301,ROW()-$B$38+2,1)</f>
        <v>0</v>
      </c>
      <c r="B5183" s="55" t="str">
        <f>INDEX('12月'!$A$1:$E$301,ROW()-$B$38+2,2)&amp;IF(INDEX('12月'!$A$1:$E$301,ROW()-$B$38+2,3)="","","／"&amp;INDEX('12月'!$A$1:$E$301,ROW()-$B$38+2,3))</f>
        <v/>
      </c>
      <c r="C5183" s="57">
        <f>INDEX('12月'!$A$1:$E$301,ROW()-$B$38+2,4)</f>
        <v>0</v>
      </c>
      <c r="D5183" s="64">
        <f>INDEX('12月'!$A$1:$E$301,ROW()-$B$38+2,5)</f>
        <v>0</v>
      </c>
      <c r="E5183" s="65">
        <f>DATE(設定・集計!$B$2,INT(A5183/100),A5183-INT(A5183/100)*100)</f>
        <v>43799</v>
      </c>
      <c r="F5183" t="str">
        <f t="shared" si="162"/>
        <v/>
      </c>
      <c r="G5183" t="str">
        <f t="shared" si="161"/>
        <v/>
      </c>
    </row>
    <row r="5184" spans="1:7">
      <c r="A5184" s="57">
        <f>INDEX('12月'!$A$1:$E$301,ROW()-$B$38+2,1)</f>
        <v>0</v>
      </c>
      <c r="B5184" s="55" t="str">
        <f>INDEX('12月'!$A$1:$E$301,ROW()-$B$38+2,2)&amp;IF(INDEX('12月'!$A$1:$E$301,ROW()-$B$38+2,3)="","","／"&amp;INDEX('12月'!$A$1:$E$301,ROW()-$B$38+2,3))</f>
        <v/>
      </c>
      <c r="C5184" s="57">
        <f>INDEX('12月'!$A$1:$E$301,ROW()-$B$38+2,4)</f>
        <v>0</v>
      </c>
      <c r="D5184" s="64">
        <f>INDEX('12月'!$A$1:$E$301,ROW()-$B$38+2,5)</f>
        <v>0</v>
      </c>
      <c r="E5184" s="65">
        <f>DATE(設定・集計!$B$2,INT(A5184/100),A5184-INT(A5184/100)*100)</f>
        <v>43799</v>
      </c>
      <c r="F5184" t="str">
        <f t="shared" si="162"/>
        <v/>
      </c>
      <c r="G5184" t="str">
        <f t="shared" si="161"/>
        <v/>
      </c>
    </row>
    <row r="5185" spans="1:7">
      <c r="A5185" s="57">
        <f>INDEX('12月'!$A$1:$E$301,ROW()-$B$38+2,1)</f>
        <v>0</v>
      </c>
      <c r="B5185" s="55" t="str">
        <f>INDEX('12月'!$A$1:$E$301,ROW()-$B$38+2,2)&amp;IF(INDEX('12月'!$A$1:$E$301,ROW()-$B$38+2,3)="","","／"&amp;INDEX('12月'!$A$1:$E$301,ROW()-$B$38+2,3))</f>
        <v/>
      </c>
      <c r="C5185" s="57">
        <f>INDEX('12月'!$A$1:$E$301,ROW()-$B$38+2,4)</f>
        <v>0</v>
      </c>
      <c r="D5185" s="64">
        <f>INDEX('12月'!$A$1:$E$301,ROW()-$B$38+2,5)</f>
        <v>0</v>
      </c>
      <c r="E5185" s="65">
        <f>DATE(設定・集計!$B$2,INT(A5185/100),A5185-INT(A5185/100)*100)</f>
        <v>43799</v>
      </c>
      <c r="F5185" t="str">
        <f t="shared" si="162"/>
        <v/>
      </c>
      <c r="G5185" t="str">
        <f t="shared" si="161"/>
        <v/>
      </c>
    </row>
    <row r="5186" spans="1:7">
      <c r="A5186" s="57">
        <f>INDEX('12月'!$A$1:$E$301,ROW()-$B$38+2,1)</f>
        <v>0</v>
      </c>
      <c r="B5186" s="55" t="str">
        <f>INDEX('12月'!$A$1:$E$301,ROW()-$B$38+2,2)&amp;IF(INDEX('12月'!$A$1:$E$301,ROW()-$B$38+2,3)="","","／"&amp;INDEX('12月'!$A$1:$E$301,ROW()-$B$38+2,3))</f>
        <v/>
      </c>
      <c r="C5186" s="57">
        <f>INDEX('12月'!$A$1:$E$301,ROW()-$B$38+2,4)</f>
        <v>0</v>
      </c>
      <c r="D5186" s="64">
        <f>INDEX('12月'!$A$1:$E$301,ROW()-$B$38+2,5)</f>
        <v>0</v>
      </c>
      <c r="E5186" s="65">
        <f>DATE(設定・集計!$B$2,INT(A5186/100),A5186-INT(A5186/100)*100)</f>
        <v>43799</v>
      </c>
      <c r="F5186" t="str">
        <f t="shared" si="162"/>
        <v/>
      </c>
      <c r="G5186" t="str">
        <f t="shared" si="161"/>
        <v/>
      </c>
    </row>
    <row r="5187" spans="1:7">
      <c r="A5187" s="57">
        <f>INDEX('12月'!$A$1:$E$301,ROW()-$B$38+2,1)</f>
        <v>0</v>
      </c>
      <c r="B5187" s="55" t="str">
        <f>INDEX('12月'!$A$1:$E$301,ROW()-$B$38+2,2)&amp;IF(INDEX('12月'!$A$1:$E$301,ROW()-$B$38+2,3)="","","／"&amp;INDEX('12月'!$A$1:$E$301,ROW()-$B$38+2,3))</f>
        <v/>
      </c>
      <c r="C5187" s="57">
        <f>INDEX('12月'!$A$1:$E$301,ROW()-$B$38+2,4)</f>
        <v>0</v>
      </c>
      <c r="D5187" s="64">
        <f>INDEX('12月'!$A$1:$E$301,ROW()-$B$38+2,5)</f>
        <v>0</v>
      </c>
      <c r="E5187" s="65">
        <f>DATE(設定・集計!$B$2,INT(A5187/100),A5187-INT(A5187/100)*100)</f>
        <v>43799</v>
      </c>
      <c r="F5187" t="str">
        <f t="shared" si="162"/>
        <v/>
      </c>
      <c r="G5187" t="str">
        <f t="shared" si="161"/>
        <v/>
      </c>
    </row>
    <row r="5188" spans="1:7">
      <c r="A5188" s="57">
        <f>INDEX('12月'!$A$1:$E$301,ROW()-$B$38+2,1)</f>
        <v>0</v>
      </c>
      <c r="B5188" s="55" t="str">
        <f>INDEX('12月'!$A$1:$E$301,ROW()-$B$38+2,2)&amp;IF(INDEX('12月'!$A$1:$E$301,ROW()-$B$38+2,3)="","","／"&amp;INDEX('12月'!$A$1:$E$301,ROW()-$B$38+2,3))</f>
        <v/>
      </c>
      <c r="C5188" s="57">
        <f>INDEX('12月'!$A$1:$E$301,ROW()-$B$38+2,4)</f>
        <v>0</v>
      </c>
      <c r="D5188" s="64">
        <f>INDEX('12月'!$A$1:$E$301,ROW()-$B$38+2,5)</f>
        <v>0</v>
      </c>
      <c r="E5188" s="65">
        <f>DATE(設定・集計!$B$2,INT(A5188/100),A5188-INT(A5188/100)*100)</f>
        <v>43799</v>
      </c>
      <c r="F5188" t="str">
        <f t="shared" si="162"/>
        <v/>
      </c>
      <c r="G5188" t="str">
        <f t="shared" si="161"/>
        <v/>
      </c>
    </row>
    <row r="5189" spans="1:7">
      <c r="A5189" s="57">
        <f>INDEX('12月'!$A$1:$E$301,ROW()-$B$38+2,1)</f>
        <v>0</v>
      </c>
      <c r="B5189" s="55" t="str">
        <f>INDEX('12月'!$A$1:$E$301,ROW()-$B$38+2,2)&amp;IF(INDEX('12月'!$A$1:$E$301,ROW()-$B$38+2,3)="","","／"&amp;INDEX('12月'!$A$1:$E$301,ROW()-$B$38+2,3))</f>
        <v/>
      </c>
      <c r="C5189" s="57">
        <f>INDEX('12月'!$A$1:$E$301,ROW()-$B$38+2,4)</f>
        <v>0</v>
      </c>
      <c r="D5189" s="64">
        <f>INDEX('12月'!$A$1:$E$301,ROW()-$B$38+2,5)</f>
        <v>0</v>
      </c>
      <c r="E5189" s="65">
        <f>DATE(設定・集計!$B$2,INT(A5189/100),A5189-INT(A5189/100)*100)</f>
        <v>43799</v>
      </c>
      <c r="F5189" t="str">
        <f t="shared" si="162"/>
        <v/>
      </c>
      <c r="G5189" t="str">
        <f t="shared" si="161"/>
        <v/>
      </c>
    </row>
    <row r="5190" spans="1:7">
      <c r="A5190" s="57">
        <f>INDEX('12月'!$A$1:$E$301,ROW()-$B$38+2,1)</f>
        <v>0</v>
      </c>
      <c r="B5190" s="55" t="str">
        <f>INDEX('12月'!$A$1:$E$301,ROW()-$B$38+2,2)&amp;IF(INDEX('12月'!$A$1:$E$301,ROW()-$B$38+2,3)="","","／"&amp;INDEX('12月'!$A$1:$E$301,ROW()-$B$38+2,3))</f>
        <v/>
      </c>
      <c r="C5190" s="57">
        <f>INDEX('12月'!$A$1:$E$301,ROW()-$B$38+2,4)</f>
        <v>0</v>
      </c>
      <c r="D5190" s="64">
        <f>INDEX('12月'!$A$1:$E$301,ROW()-$B$38+2,5)</f>
        <v>0</v>
      </c>
      <c r="E5190" s="65">
        <f>DATE(設定・集計!$B$2,INT(A5190/100),A5190-INT(A5190/100)*100)</f>
        <v>43799</v>
      </c>
      <c r="F5190" t="str">
        <f t="shared" si="162"/>
        <v/>
      </c>
      <c r="G5190" t="str">
        <f t="shared" si="161"/>
        <v/>
      </c>
    </row>
    <row r="5191" spans="1:7">
      <c r="A5191" s="57">
        <f>INDEX('12月'!$A$1:$E$301,ROW()-$B$38+2,1)</f>
        <v>0</v>
      </c>
      <c r="B5191" s="55" t="str">
        <f>INDEX('12月'!$A$1:$E$301,ROW()-$B$38+2,2)&amp;IF(INDEX('12月'!$A$1:$E$301,ROW()-$B$38+2,3)="","","／"&amp;INDEX('12月'!$A$1:$E$301,ROW()-$B$38+2,3))</f>
        <v/>
      </c>
      <c r="C5191" s="57">
        <f>INDEX('12月'!$A$1:$E$301,ROW()-$B$38+2,4)</f>
        <v>0</v>
      </c>
      <c r="D5191" s="64">
        <f>INDEX('12月'!$A$1:$E$301,ROW()-$B$38+2,5)</f>
        <v>0</v>
      </c>
      <c r="E5191" s="65">
        <f>DATE(設定・集計!$B$2,INT(A5191/100),A5191-INT(A5191/100)*100)</f>
        <v>43799</v>
      </c>
      <c r="F5191" t="str">
        <f t="shared" si="162"/>
        <v/>
      </c>
      <c r="G5191" t="str">
        <f t="shared" si="161"/>
        <v/>
      </c>
    </row>
    <row r="5192" spans="1:7">
      <c r="A5192" s="57">
        <f>INDEX('12月'!$A$1:$E$301,ROW()-$B$38+2,1)</f>
        <v>0</v>
      </c>
      <c r="B5192" s="55" t="str">
        <f>INDEX('12月'!$A$1:$E$301,ROW()-$B$38+2,2)&amp;IF(INDEX('12月'!$A$1:$E$301,ROW()-$B$38+2,3)="","","／"&amp;INDEX('12月'!$A$1:$E$301,ROW()-$B$38+2,3))</f>
        <v/>
      </c>
      <c r="C5192" s="57">
        <f>INDEX('12月'!$A$1:$E$301,ROW()-$B$38+2,4)</f>
        <v>0</v>
      </c>
      <c r="D5192" s="64">
        <f>INDEX('12月'!$A$1:$E$301,ROW()-$B$38+2,5)</f>
        <v>0</v>
      </c>
      <c r="E5192" s="65">
        <f>DATE(設定・集計!$B$2,INT(A5192/100),A5192-INT(A5192/100)*100)</f>
        <v>43799</v>
      </c>
      <c r="F5192" t="str">
        <f t="shared" si="162"/>
        <v/>
      </c>
      <c r="G5192" t="str">
        <f t="shared" si="161"/>
        <v/>
      </c>
    </row>
    <row r="5193" spans="1:7">
      <c r="A5193" s="57">
        <f>INDEX('12月'!$A$1:$E$301,ROW()-$B$38+2,1)</f>
        <v>0</v>
      </c>
      <c r="B5193" s="55" t="str">
        <f>INDEX('12月'!$A$1:$E$301,ROW()-$B$38+2,2)&amp;IF(INDEX('12月'!$A$1:$E$301,ROW()-$B$38+2,3)="","","／"&amp;INDEX('12月'!$A$1:$E$301,ROW()-$B$38+2,3))</f>
        <v/>
      </c>
      <c r="C5193" s="57">
        <f>INDEX('12月'!$A$1:$E$301,ROW()-$B$38+2,4)</f>
        <v>0</v>
      </c>
      <c r="D5193" s="64">
        <f>INDEX('12月'!$A$1:$E$301,ROW()-$B$38+2,5)</f>
        <v>0</v>
      </c>
      <c r="E5193" s="65">
        <f>DATE(設定・集計!$B$2,INT(A5193/100),A5193-INT(A5193/100)*100)</f>
        <v>43799</v>
      </c>
      <c r="F5193" t="str">
        <f t="shared" si="162"/>
        <v/>
      </c>
      <c r="G5193" t="str">
        <f t="shared" si="161"/>
        <v/>
      </c>
    </row>
    <row r="5194" spans="1:7">
      <c r="A5194" s="57">
        <f>INDEX('12月'!$A$1:$E$301,ROW()-$B$38+2,1)</f>
        <v>0</v>
      </c>
      <c r="B5194" s="55" t="str">
        <f>INDEX('12月'!$A$1:$E$301,ROW()-$B$38+2,2)&amp;IF(INDEX('12月'!$A$1:$E$301,ROW()-$B$38+2,3)="","","／"&amp;INDEX('12月'!$A$1:$E$301,ROW()-$B$38+2,3))</f>
        <v/>
      </c>
      <c r="C5194" s="57">
        <f>INDEX('12月'!$A$1:$E$301,ROW()-$B$38+2,4)</f>
        <v>0</v>
      </c>
      <c r="D5194" s="64">
        <f>INDEX('12月'!$A$1:$E$301,ROW()-$B$38+2,5)</f>
        <v>0</v>
      </c>
      <c r="E5194" s="65">
        <f>DATE(設定・集計!$B$2,INT(A5194/100),A5194-INT(A5194/100)*100)</f>
        <v>43799</v>
      </c>
      <c r="F5194" t="str">
        <f t="shared" si="162"/>
        <v/>
      </c>
      <c r="G5194" t="str">
        <f t="shared" si="161"/>
        <v/>
      </c>
    </row>
    <row r="5195" spans="1:7">
      <c r="A5195" s="57">
        <f>INDEX('12月'!$A$1:$E$301,ROW()-$B$38+2,1)</f>
        <v>0</v>
      </c>
      <c r="B5195" s="55" t="str">
        <f>INDEX('12月'!$A$1:$E$301,ROW()-$B$38+2,2)&amp;IF(INDEX('12月'!$A$1:$E$301,ROW()-$B$38+2,3)="","","／"&amp;INDEX('12月'!$A$1:$E$301,ROW()-$B$38+2,3))</f>
        <v/>
      </c>
      <c r="C5195" s="57">
        <f>INDEX('12月'!$A$1:$E$301,ROW()-$B$38+2,4)</f>
        <v>0</v>
      </c>
      <c r="D5195" s="64">
        <f>INDEX('12月'!$A$1:$E$301,ROW()-$B$38+2,5)</f>
        <v>0</v>
      </c>
      <c r="E5195" s="65">
        <f>DATE(設定・集計!$B$2,INT(A5195/100),A5195-INT(A5195/100)*100)</f>
        <v>43799</v>
      </c>
      <c r="F5195" t="str">
        <f t="shared" si="162"/>
        <v/>
      </c>
      <c r="G5195" t="str">
        <f t="shared" si="161"/>
        <v/>
      </c>
    </row>
    <row r="5196" spans="1:7">
      <c r="A5196" s="57">
        <f>INDEX('12月'!$A$1:$E$301,ROW()-$B$38+2,1)</f>
        <v>0</v>
      </c>
      <c r="B5196" s="55" t="str">
        <f>INDEX('12月'!$A$1:$E$301,ROW()-$B$38+2,2)&amp;IF(INDEX('12月'!$A$1:$E$301,ROW()-$B$38+2,3)="","","／"&amp;INDEX('12月'!$A$1:$E$301,ROW()-$B$38+2,3))</f>
        <v/>
      </c>
      <c r="C5196" s="57">
        <f>INDEX('12月'!$A$1:$E$301,ROW()-$B$38+2,4)</f>
        <v>0</v>
      </c>
      <c r="D5196" s="64">
        <f>INDEX('12月'!$A$1:$E$301,ROW()-$B$38+2,5)</f>
        <v>0</v>
      </c>
      <c r="E5196" s="65">
        <f>DATE(設定・集計!$B$2,INT(A5196/100),A5196-INT(A5196/100)*100)</f>
        <v>43799</v>
      </c>
      <c r="F5196" t="str">
        <f t="shared" si="162"/>
        <v/>
      </c>
      <c r="G5196" t="str">
        <f t="shared" si="161"/>
        <v/>
      </c>
    </row>
    <row r="5197" spans="1:7">
      <c r="A5197" s="57">
        <f>INDEX('12月'!$A$1:$E$301,ROW()-$B$38+2,1)</f>
        <v>0</v>
      </c>
      <c r="B5197" s="55" t="str">
        <f>INDEX('12月'!$A$1:$E$301,ROW()-$B$38+2,2)&amp;IF(INDEX('12月'!$A$1:$E$301,ROW()-$B$38+2,3)="","","／"&amp;INDEX('12月'!$A$1:$E$301,ROW()-$B$38+2,3))</f>
        <v/>
      </c>
      <c r="C5197" s="57">
        <f>INDEX('12月'!$A$1:$E$301,ROW()-$B$38+2,4)</f>
        <v>0</v>
      </c>
      <c r="D5197" s="64">
        <f>INDEX('12月'!$A$1:$E$301,ROW()-$B$38+2,5)</f>
        <v>0</v>
      </c>
      <c r="E5197" s="65">
        <f>DATE(設定・集計!$B$2,INT(A5197/100),A5197-INT(A5197/100)*100)</f>
        <v>43799</v>
      </c>
      <c r="F5197" t="str">
        <f t="shared" si="162"/>
        <v/>
      </c>
      <c r="G5197" t="str">
        <f t="shared" si="161"/>
        <v/>
      </c>
    </row>
    <row r="5198" spans="1:7">
      <c r="A5198" s="57">
        <f>INDEX('12月'!$A$1:$E$301,ROW()-$B$38+2,1)</f>
        <v>0</v>
      </c>
      <c r="B5198" s="55" t="str">
        <f>INDEX('12月'!$A$1:$E$301,ROW()-$B$38+2,2)&amp;IF(INDEX('12月'!$A$1:$E$301,ROW()-$B$38+2,3)="","","／"&amp;INDEX('12月'!$A$1:$E$301,ROW()-$B$38+2,3))</f>
        <v/>
      </c>
      <c r="C5198" s="57">
        <f>INDEX('12月'!$A$1:$E$301,ROW()-$B$38+2,4)</f>
        <v>0</v>
      </c>
      <c r="D5198" s="64">
        <f>INDEX('12月'!$A$1:$E$301,ROW()-$B$38+2,5)</f>
        <v>0</v>
      </c>
      <c r="E5198" s="65">
        <f>DATE(設定・集計!$B$2,INT(A5198/100),A5198-INT(A5198/100)*100)</f>
        <v>43799</v>
      </c>
      <c r="F5198" t="str">
        <f t="shared" si="162"/>
        <v/>
      </c>
      <c r="G5198" t="str">
        <f t="shared" si="161"/>
        <v/>
      </c>
    </row>
    <row r="5199" spans="1:7">
      <c r="A5199" s="57">
        <f>INDEX('12月'!$A$1:$E$301,ROW()-$B$38+2,1)</f>
        <v>0</v>
      </c>
      <c r="B5199" s="55" t="str">
        <f>INDEX('12月'!$A$1:$E$301,ROW()-$B$38+2,2)&amp;IF(INDEX('12月'!$A$1:$E$301,ROW()-$B$38+2,3)="","","／"&amp;INDEX('12月'!$A$1:$E$301,ROW()-$B$38+2,3))</f>
        <v/>
      </c>
      <c r="C5199" s="57">
        <f>INDEX('12月'!$A$1:$E$301,ROW()-$B$38+2,4)</f>
        <v>0</v>
      </c>
      <c r="D5199" s="64">
        <f>INDEX('12月'!$A$1:$E$301,ROW()-$B$38+2,5)</f>
        <v>0</v>
      </c>
      <c r="E5199" s="65">
        <f>DATE(設定・集計!$B$2,INT(A5199/100),A5199-INT(A5199/100)*100)</f>
        <v>43799</v>
      </c>
      <c r="F5199" t="str">
        <f t="shared" si="162"/>
        <v/>
      </c>
      <c r="G5199" t="str">
        <f t="shared" si="161"/>
        <v/>
      </c>
    </row>
    <row r="5200" spans="1:7">
      <c r="A5200" s="57">
        <f>INDEX('12月'!$A$1:$E$301,ROW()-$B$38+2,1)</f>
        <v>0</v>
      </c>
      <c r="B5200" s="55" t="str">
        <f>INDEX('12月'!$A$1:$E$301,ROW()-$B$38+2,2)&amp;IF(INDEX('12月'!$A$1:$E$301,ROW()-$B$38+2,3)="","","／"&amp;INDEX('12月'!$A$1:$E$301,ROW()-$B$38+2,3))</f>
        <v/>
      </c>
      <c r="C5200" s="57">
        <f>INDEX('12月'!$A$1:$E$301,ROW()-$B$38+2,4)</f>
        <v>0</v>
      </c>
      <c r="D5200" s="64">
        <f>INDEX('12月'!$A$1:$E$301,ROW()-$B$38+2,5)</f>
        <v>0</v>
      </c>
      <c r="E5200" s="65">
        <f>DATE(設定・集計!$B$2,INT(A5200/100),A5200-INT(A5200/100)*100)</f>
        <v>43799</v>
      </c>
      <c r="F5200" t="str">
        <f t="shared" si="162"/>
        <v/>
      </c>
      <c r="G5200" t="str">
        <f t="shared" si="161"/>
        <v/>
      </c>
    </row>
    <row r="5201" spans="1:7">
      <c r="A5201" s="57">
        <f>INDEX('12月'!$A$1:$E$301,ROW()-$B$38+2,1)</f>
        <v>0</v>
      </c>
      <c r="B5201" s="55" t="str">
        <f>INDEX('12月'!$A$1:$E$301,ROW()-$B$38+2,2)&amp;IF(INDEX('12月'!$A$1:$E$301,ROW()-$B$38+2,3)="","","／"&amp;INDEX('12月'!$A$1:$E$301,ROW()-$B$38+2,3))</f>
        <v/>
      </c>
      <c r="C5201" s="57">
        <f>INDEX('12月'!$A$1:$E$301,ROW()-$B$38+2,4)</f>
        <v>0</v>
      </c>
      <c r="D5201" s="64">
        <f>INDEX('12月'!$A$1:$E$301,ROW()-$B$38+2,5)</f>
        <v>0</v>
      </c>
      <c r="E5201" s="65">
        <f>DATE(設定・集計!$B$2,INT(A5201/100),A5201-INT(A5201/100)*100)</f>
        <v>43799</v>
      </c>
      <c r="F5201" t="str">
        <f t="shared" si="162"/>
        <v/>
      </c>
      <c r="G5201" t="str">
        <f t="shared" si="161"/>
        <v/>
      </c>
    </row>
    <row r="5202" spans="1:7">
      <c r="A5202" s="57">
        <f>INDEX('12月'!$A$1:$E$301,ROW()-$B$38+2,1)</f>
        <v>0</v>
      </c>
      <c r="B5202" s="55" t="str">
        <f>INDEX('12月'!$A$1:$E$301,ROW()-$B$38+2,2)&amp;IF(INDEX('12月'!$A$1:$E$301,ROW()-$B$38+2,3)="","","／"&amp;INDEX('12月'!$A$1:$E$301,ROW()-$B$38+2,3))</f>
        <v/>
      </c>
      <c r="C5202" s="57">
        <f>INDEX('12月'!$A$1:$E$301,ROW()-$B$38+2,4)</f>
        <v>0</v>
      </c>
      <c r="D5202" s="64">
        <f>INDEX('12月'!$A$1:$E$301,ROW()-$B$38+2,5)</f>
        <v>0</v>
      </c>
      <c r="E5202" s="65">
        <f>DATE(設定・集計!$B$2,INT(A5202/100),A5202-INT(A5202/100)*100)</f>
        <v>43799</v>
      </c>
      <c r="F5202" t="str">
        <f t="shared" si="162"/>
        <v/>
      </c>
      <c r="G5202" t="str">
        <f t="shared" si="161"/>
        <v/>
      </c>
    </row>
    <row r="5203" spans="1:7">
      <c r="A5203" s="57">
        <f>INDEX('12月'!$A$1:$E$301,ROW()-$B$38+2,1)</f>
        <v>0</v>
      </c>
      <c r="B5203" s="55" t="str">
        <f>INDEX('12月'!$A$1:$E$301,ROW()-$B$38+2,2)&amp;IF(INDEX('12月'!$A$1:$E$301,ROW()-$B$38+2,3)="","","／"&amp;INDEX('12月'!$A$1:$E$301,ROW()-$B$38+2,3))</f>
        <v/>
      </c>
      <c r="C5203" s="57">
        <f>INDEX('12月'!$A$1:$E$301,ROW()-$B$38+2,4)</f>
        <v>0</v>
      </c>
      <c r="D5203" s="64">
        <f>INDEX('12月'!$A$1:$E$301,ROW()-$B$38+2,5)</f>
        <v>0</v>
      </c>
      <c r="E5203" s="65">
        <f>DATE(設定・集計!$B$2,INT(A5203/100),A5203-INT(A5203/100)*100)</f>
        <v>43799</v>
      </c>
      <c r="F5203" t="str">
        <f t="shared" si="162"/>
        <v/>
      </c>
      <c r="G5203" t="str">
        <f t="shared" si="161"/>
        <v/>
      </c>
    </row>
    <row r="5204" spans="1:7">
      <c r="A5204" s="57">
        <f>INDEX('12月'!$A$1:$E$301,ROW()-$B$38+2,1)</f>
        <v>0</v>
      </c>
      <c r="B5204" s="55" t="str">
        <f>INDEX('12月'!$A$1:$E$301,ROW()-$B$38+2,2)&amp;IF(INDEX('12月'!$A$1:$E$301,ROW()-$B$38+2,3)="","","／"&amp;INDEX('12月'!$A$1:$E$301,ROW()-$B$38+2,3))</f>
        <v/>
      </c>
      <c r="C5204" s="57">
        <f>INDEX('12月'!$A$1:$E$301,ROW()-$B$38+2,4)</f>
        <v>0</v>
      </c>
      <c r="D5204" s="64">
        <f>INDEX('12月'!$A$1:$E$301,ROW()-$B$38+2,5)</f>
        <v>0</v>
      </c>
      <c r="E5204" s="65">
        <f>DATE(設定・集計!$B$2,INT(A5204/100),A5204-INT(A5204/100)*100)</f>
        <v>43799</v>
      </c>
      <c r="F5204" t="str">
        <f t="shared" si="162"/>
        <v/>
      </c>
      <c r="G5204" t="str">
        <f t="shared" si="161"/>
        <v/>
      </c>
    </row>
    <row r="5205" spans="1:7">
      <c r="A5205" s="57">
        <f>INDEX('12月'!$A$1:$E$301,ROW()-$B$38+2,1)</f>
        <v>0</v>
      </c>
      <c r="B5205" s="55" t="str">
        <f>INDEX('12月'!$A$1:$E$301,ROW()-$B$38+2,2)&amp;IF(INDEX('12月'!$A$1:$E$301,ROW()-$B$38+2,3)="","","／"&amp;INDEX('12月'!$A$1:$E$301,ROW()-$B$38+2,3))</f>
        <v/>
      </c>
      <c r="C5205" s="57">
        <f>INDEX('12月'!$A$1:$E$301,ROW()-$B$38+2,4)</f>
        <v>0</v>
      </c>
      <c r="D5205" s="64">
        <f>INDEX('12月'!$A$1:$E$301,ROW()-$B$38+2,5)</f>
        <v>0</v>
      </c>
      <c r="E5205" s="65">
        <f>DATE(設定・集計!$B$2,INT(A5205/100),A5205-INT(A5205/100)*100)</f>
        <v>43799</v>
      </c>
      <c r="F5205" t="str">
        <f t="shared" si="162"/>
        <v/>
      </c>
      <c r="G5205" t="str">
        <f t="shared" si="161"/>
        <v/>
      </c>
    </row>
    <row r="5206" spans="1:7">
      <c r="A5206" s="57">
        <f>INDEX('12月'!$A$1:$E$301,ROW()-$B$38+2,1)</f>
        <v>0</v>
      </c>
      <c r="B5206" s="55" t="str">
        <f>INDEX('12月'!$A$1:$E$301,ROW()-$B$38+2,2)&amp;IF(INDEX('12月'!$A$1:$E$301,ROW()-$B$38+2,3)="","","／"&amp;INDEX('12月'!$A$1:$E$301,ROW()-$B$38+2,3))</f>
        <v/>
      </c>
      <c r="C5206" s="57">
        <f>INDEX('12月'!$A$1:$E$301,ROW()-$B$38+2,4)</f>
        <v>0</v>
      </c>
      <c r="D5206" s="64">
        <f>INDEX('12月'!$A$1:$E$301,ROW()-$B$38+2,5)</f>
        <v>0</v>
      </c>
      <c r="E5206" s="65">
        <f>DATE(設定・集計!$B$2,INT(A5206/100),A5206-INT(A5206/100)*100)</f>
        <v>43799</v>
      </c>
      <c r="F5206" t="str">
        <f t="shared" si="162"/>
        <v/>
      </c>
      <c r="G5206" t="str">
        <f t="shared" si="161"/>
        <v/>
      </c>
    </row>
    <row r="5207" spans="1:7">
      <c r="A5207" s="57">
        <f>INDEX('12月'!$A$1:$E$301,ROW()-$B$38+2,1)</f>
        <v>0</v>
      </c>
      <c r="B5207" s="55" t="str">
        <f>INDEX('12月'!$A$1:$E$301,ROW()-$B$38+2,2)&amp;IF(INDEX('12月'!$A$1:$E$301,ROW()-$B$38+2,3)="","","／"&amp;INDEX('12月'!$A$1:$E$301,ROW()-$B$38+2,3))</f>
        <v/>
      </c>
      <c r="C5207" s="57">
        <f>INDEX('12月'!$A$1:$E$301,ROW()-$B$38+2,4)</f>
        <v>0</v>
      </c>
      <c r="D5207" s="64">
        <f>INDEX('12月'!$A$1:$E$301,ROW()-$B$38+2,5)</f>
        <v>0</v>
      </c>
      <c r="E5207" s="65">
        <f>DATE(設定・集計!$B$2,INT(A5207/100),A5207-INT(A5207/100)*100)</f>
        <v>43799</v>
      </c>
      <c r="F5207" t="str">
        <f t="shared" si="162"/>
        <v/>
      </c>
      <c r="G5207" t="str">
        <f t="shared" si="161"/>
        <v/>
      </c>
    </row>
    <row r="5208" spans="1:7">
      <c r="A5208" s="57">
        <f>INDEX('12月'!$A$1:$E$301,ROW()-$B$38+2,1)</f>
        <v>0</v>
      </c>
      <c r="B5208" s="55" t="str">
        <f>INDEX('12月'!$A$1:$E$301,ROW()-$B$38+2,2)&amp;IF(INDEX('12月'!$A$1:$E$301,ROW()-$B$38+2,3)="","","／"&amp;INDEX('12月'!$A$1:$E$301,ROW()-$B$38+2,3))</f>
        <v/>
      </c>
      <c r="C5208" s="57">
        <f>INDEX('12月'!$A$1:$E$301,ROW()-$B$38+2,4)</f>
        <v>0</v>
      </c>
      <c r="D5208" s="64">
        <f>INDEX('12月'!$A$1:$E$301,ROW()-$B$38+2,5)</f>
        <v>0</v>
      </c>
      <c r="E5208" s="65">
        <f>DATE(設定・集計!$B$2,INT(A5208/100),A5208-INT(A5208/100)*100)</f>
        <v>43799</v>
      </c>
      <c r="F5208" t="str">
        <f t="shared" si="162"/>
        <v/>
      </c>
      <c r="G5208" t="str">
        <f t="shared" si="161"/>
        <v/>
      </c>
    </row>
    <row r="5209" spans="1:7">
      <c r="A5209" s="57">
        <f>INDEX('12月'!$A$1:$E$301,ROW()-$B$38+2,1)</f>
        <v>0</v>
      </c>
      <c r="B5209" s="55" t="str">
        <f>INDEX('12月'!$A$1:$E$301,ROW()-$B$38+2,2)&amp;IF(INDEX('12月'!$A$1:$E$301,ROW()-$B$38+2,3)="","","／"&amp;INDEX('12月'!$A$1:$E$301,ROW()-$B$38+2,3))</f>
        <v/>
      </c>
      <c r="C5209" s="57">
        <f>INDEX('12月'!$A$1:$E$301,ROW()-$B$38+2,4)</f>
        <v>0</v>
      </c>
      <c r="D5209" s="64">
        <f>INDEX('12月'!$A$1:$E$301,ROW()-$B$38+2,5)</f>
        <v>0</v>
      </c>
      <c r="E5209" s="65">
        <f>DATE(設定・集計!$B$2,INT(A5209/100),A5209-INT(A5209/100)*100)</f>
        <v>43799</v>
      </c>
      <c r="F5209" t="str">
        <f t="shared" si="162"/>
        <v/>
      </c>
      <c r="G5209" t="str">
        <f t="shared" si="161"/>
        <v/>
      </c>
    </row>
    <row r="5210" spans="1:7">
      <c r="A5210" s="57">
        <f>INDEX('12月'!$A$1:$E$301,ROW()-$B$38+2,1)</f>
        <v>0</v>
      </c>
      <c r="B5210" s="55" t="str">
        <f>INDEX('12月'!$A$1:$E$301,ROW()-$B$38+2,2)&amp;IF(INDEX('12月'!$A$1:$E$301,ROW()-$B$38+2,3)="","","／"&amp;INDEX('12月'!$A$1:$E$301,ROW()-$B$38+2,3))</f>
        <v/>
      </c>
      <c r="C5210" s="57">
        <f>INDEX('12月'!$A$1:$E$301,ROW()-$B$38+2,4)</f>
        <v>0</v>
      </c>
      <c r="D5210" s="64">
        <f>INDEX('12月'!$A$1:$E$301,ROW()-$B$38+2,5)</f>
        <v>0</v>
      </c>
      <c r="E5210" s="65">
        <f>DATE(設定・集計!$B$2,INT(A5210/100),A5210-INT(A5210/100)*100)</f>
        <v>43799</v>
      </c>
      <c r="F5210" t="str">
        <f t="shared" si="162"/>
        <v/>
      </c>
      <c r="G5210" t="str">
        <f t="shared" si="161"/>
        <v/>
      </c>
    </row>
    <row r="5211" spans="1:7">
      <c r="A5211" s="57">
        <f>INDEX('12月'!$A$1:$E$301,ROW()-$B$38+2,1)</f>
        <v>0</v>
      </c>
      <c r="B5211" s="55" t="str">
        <f>INDEX('12月'!$A$1:$E$301,ROW()-$B$38+2,2)&amp;IF(INDEX('12月'!$A$1:$E$301,ROW()-$B$38+2,3)="","","／"&amp;INDEX('12月'!$A$1:$E$301,ROW()-$B$38+2,3))</f>
        <v/>
      </c>
      <c r="C5211" s="57">
        <f>INDEX('12月'!$A$1:$E$301,ROW()-$B$38+2,4)</f>
        <v>0</v>
      </c>
      <c r="D5211" s="64">
        <f>INDEX('12月'!$A$1:$E$301,ROW()-$B$38+2,5)</f>
        <v>0</v>
      </c>
      <c r="E5211" s="65">
        <f>DATE(設定・集計!$B$2,INT(A5211/100),A5211-INT(A5211/100)*100)</f>
        <v>43799</v>
      </c>
      <c r="F5211" t="str">
        <f t="shared" si="162"/>
        <v/>
      </c>
      <c r="G5211" t="str">
        <f t="shared" si="161"/>
        <v/>
      </c>
    </row>
    <row r="5212" spans="1:7">
      <c r="A5212" s="57">
        <f>INDEX('12月'!$A$1:$E$301,ROW()-$B$38+2,1)</f>
        <v>0</v>
      </c>
      <c r="B5212" s="55" t="str">
        <f>INDEX('12月'!$A$1:$E$301,ROW()-$B$38+2,2)&amp;IF(INDEX('12月'!$A$1:$E$301,ROW()-$B$38+2,3)="","","／"&amp;INDEX('12月'!$A$1:$E$301,ROW()-$B$38+2,3))</f>
        <v/>
      </c>
      <c r="C5212" s="57">
        <f>INDEX('12月'!$A$1:$E$301,ROW()-$B$38+2,4)</f>
        <v>0</v>
      </c>
      <c r="D5212" s="64">
        <f>INDEX('12月'!$A$1:$E$301,ROW()-$B$38+2,5)</f>
        <v>0</v>
      </c>
      <c r="E5212" s="65">
        <f>DATE(設定・集計!$B$2,INT(A5212/100),A5212-INT(A5212/100)*100)</f>
        <v>43799</v>
      </c>
      <c r="F5212" t="str">
        <f t="shared" si="162"/>
        <v/>
      </c>
      <c r="G5212" t="str">
        <f t="shared" si="161"/>
        <v/>
      </c>
    </row>
    <row r="5213" spans="1:7">
      <c r="A5213" s="57">
        <f>INDEX('12月'!$A$1:$E$301,ROW()-$B$38+2,1)</f>
        <v>0</v>
      </c>
      <c r="B5213" s="55" t="str">
        <f>INDEX('12月'!$A$1:$E$301,ROW()-$B$38+2,2)&amp;IF(INDEX('12月'!$A$1:$E$301,ROW()-$B$38+2,3)="","","／"&amp;INDEX('12月'!$A$1:$E$301,ROW()-$B$38+2,3))</f>
        <v/>
      </c>
      <c r="C5213" s="57">
        <f>INDEX('12月'!$A$1:$E$301,ROW()-$B$38+2,4)</f>
        <v>0</v>
      </c>
      <c r="D5213" s="64">
        <f>INDEX('12月'!$A$1:$E$301,ROW()-$B$38+2,5)</f>
        <v>0</v>
      </c>
      <c r="E5213" s="65">
        <f>DATE(設定・集計!$B$2,INT(A5213/100),A5213-INT(A5213/100)*100)</f>
        <v>43799</v>
      </c>
      <c r="F5213" t="str">
        <f t="shared" si="162"/>
        <v/>
      </c>
      <c r="G5213" t="str">
        <f t="shared" si="161"/>
        <v/>
      </c>
    </row>
    <row r="5214" spans="1:7">
      <c r="A5214" s="57">
        <f>INDEX('12月'!$A$1:$E$301,ROW()-$B$38+2,1)</f>
        <v>0</v>
      </c>
      <c r="B5214" s="55" t="str">
        <f>INDEX('12月'!$A$1:$E$301,ROW()-$B$38+2,2)&amp;IF(INDEX('12月'!$A$1:$E$301,ROW()-$B$38+2,3)="","","／"&amp;INDEX('12月'!$A$1:$E$301,ROW()-$B$38+2,3))</f>
        <v/>
      </c>
      <c r="C5214" s="57">
        <f>INDEX('12月'!$A$1:$E$301,ROW()-$B$38+2,4)</f>
        <v>0</v>
      </c>
      <c r="D5214" s="64">
        <f>INDEX('12月'!$A$1:$E$301,ROW()-$B$38+2,5)</f>
        <v>0</v>
      </c>
      <c r="E5214" s="65">
        <f>DATE(設定・集計!$B$2,INT(A5214/100),A5214-INT(A5214/100)*100)</f>
        <v>43799</v>
      </c>
      <c r="F5214" t="str">
        <f t="shared" si="162"/>
        <v/>
      </c>
      <c r="G5214" t="str">
        <f t="shared" si="161"/>
        <v/>
      </c>
    </row>
    <row r="5215" spans="1:7">
      <c r="A5215" s="57">
        <f>INDEX('12月'!$A$1:$E$301,ROW()-$B$38+2,1)</f>
        <v>0</v>
      </c>
      <c r="B5215" s="55" t="str">
        <f>INDEX('12月'!$A$1:$E$301,ROW()-$B$38+2,2)&amp;IF(INDEX('12月'!$A$1:$E$301,ROW()-$B$38+2,3)="","","／"&amp;INDEX('12月'!$A$1:$E$301,ROW()-$B$38+2,3))</f>
        <v/>
      </c>
      <c r="C5215" s="57">
        <f>INDEX('12月'!$A$1:$E$301,ROW()-$B$38+2,4)</f>
        <v>0</v>
      </c>
      <c r="D5215" s="64">
        <f>INDEX('12月'!$A$1:$E$301,ROW()-$B$38+2,5)</f>
        <v>0</v>
      </c>
      <c r="E5215" s="65">
        <f>DATE(設定・集計!$B$2,INT(A5215/100),A5215-INT(A5215/100)*100)</f>
        <v>43799</v>
      </c>
      <c r="F5215" t="str">
        <f t="shared" si="162"/>
        <v/>
      </c>
      <c r="G5215" t="str">
        <f t="shared" si="161"/>
        <v/>
      </c>
    </row>
    <row r="5216" spans="1:7">
      <c r="A5216" s="57">
        <f>INDEX('12月'!$A$1:$E$301,ROW()-$B$38+2,1)</f>
        <v>0</v>
      </c>
      <c r="B5216" s="55" t="str">
        <f>INDEX('12月'!$A$1:$E$301,ROW()-$B$38+2,2)&amp;IF(INDEX('12月'!$A$1:$E$301,ROW()-$B$38+2,3)="","","／"&amp;INDEX('12月'!$A$1:$E$301,ROW()-$B$38+2,3))</f>
        <v/>
      </c>
      <c r="C5216" s="57">
        <f>INDEX('12月'!$A$1:$E$301,ROW()-$B$38+2,4)</f>
        <v>0</v>
      </c>
      <c r="D5216" s="64">
        <f>INDEX('12月'!$A$1:$E$301,ROW()-$B$38+2,5)</f>
        <v>0</v>
      </c>
      <c r="E5216" s="65">
        <f>DATE(設定・集計!$B$2,INT(A5216/100),A5216-INT(A5216/100)*100)</f>
        <v>43799</v>
      </c>
      <c r="F5216" t="str">
        <f t="shared" si="162"/>
        <v/>
      </c>
      <c r="G5216" t="str">
        <f t="shared" si="161"/>
        <v/>
      </c>
    </row>
    <row r="5217" spans="1:7">
      <c r="A5217" s="57">
        <f>INDEX('12月'!$A$1:$E$301,ROW()-$B$38+2,1)</f>
        <v>0</v>
      </c>
      <c r="B5217" s="55" t="str">
        <f>INDEX('12月'!$A$1:$E$301,ROW()-$B$38+2,2)&amp;IF(INDEX('12月'!$A$1:$E$301,ROW()-$B$38+2,3)="","","／"&amp;INDEX('12月'!$A$1:$E$301,ROW()-$B$38+2,3))</f>
        <v/>
      </c>
      <c r="C5217" s="57">
        <f>INDEX('12月'!$A$1:$E$301,ROW()-$B$38+2,4)</f>
        <v>0</v>
      </c>
      <c r="D5217" s="64">
        <f>INDEX('12月'!$A$1:$E$301,ROW()-$B$38+2,5)</f>
        <v>0</v>
      </c>
      <c r="E5217" s="65">
        <f>DATE(設定・集計!$B$2,INT(A5217/100),A5217-INT(A5217/100)*100)</f>
        <v>43799</v>
      </c>
      <c r="F5217" t="str">
        <f t="shared" si="162"/>
        <v/>
      </c>
      <c r="G5217" t="str">
        <f t="shared" si="161"/>
        <v/>
      </c>
    </row>
    <row r="5218" spans="1:7">
      <c r="A5218" s="57">
        <f>INDEX('12月'!$A$1:$E$301,ROW()-$B$38+2,1)</f>
        <v>0</v>
      </c>
      <c r="B5218" s="55" t="str">
        <f>INDEX('12月'!$A$1:$E$301,ROW()-$B$38+2,2)&amp;IF(INDEX('12月'!$A$1:$E$301,ROW()-$B$38+2,3)="","","／"&amp;INDEX('12月'!$A$1:$E$301,ROW()-$B$38+2,3))</f>
        <v/>
      </c>
      <c r="C5218" s="57">
        <f>INDEX('12月'!$A$1:$E$301,ROW()-$B$38+2,4)</f>
        <v>0</v>
      </c>
      <c r="D5218" s="64">
        <f>INDEX('12月'!$A$1:$E$301,ROW()-$B$38+2,5)</f>
        <v>0</v>
      </c>
      <c r="E5218" s="65">
        <f>DATE(設定・集計!$B$2,INT(A5218/100),A5218-INT(A5218/100)*100)</f>
        <v>43799</v>
      </c>
      <c r="F5218" t="str">
        <f t="shared" si="162"/>
        <v/>
      </c>
      <c r="G5218" t="str">
        <f t="shared" si="161"/>
        <v/>
      </c>
    </row>
    <row r="5219" spans="1:7">
      <c r="A5219" s="57">
        <f>INDEX('12月'!$A$1:$E$301,ROW()-$B$38+2,1)</f>
        <v>0</v>
      </c>
      <c r="B5219" s="55" t="str">
        <f>INDEX('12月'!$A$1:$E$301,ROW()-$B$38+2,2)&amp;IF(INDEX('12月'!$A$1:$E$301,ROW()-$B$38+2,3)="","","／"&amp;INDEX('12月'!$A$1:$E$301,ROW()-$B$38+2,3))</f>
        <v/>
      </c>
      <c r="C5219" s="57">
        <f>INDEX('12月'!$A$1:$E$301,ROW()-$B$38+2,4)</f>
        <v>0</v>
      </c>
      <c r="D5219" s="64">
        <f>INDEX('12月'!$A$1:$E$301,ROW()-$B$38+2,5)</f>
        <v>0</v>
      </c>
      <c r="E5219" s="65">
        <f>DATE(設定・集計!$B$2,INT(A5219/100),A5219-INT(A5219/100)*100)</f>
        <v>43799</v>
      </c>
      <c r="F5219" t="str">
        <f t="shared" si="162"/>
        <v/>
      </c>
      <c r="G5219" t="str">
        <f t="shared" si="161"/>
        <v/>
      </c>
    </row>
    <row r="5220" spans="1:7">
      <c r="A5220" s="57">
        <f>INDEX('12月'!$A$1:$E$301,ROW()-$B$38+2,1)</f>
        <v>0</v>
      </c>
      <c r="B5220" s="55" t="str">
        <f>INDEX('12月'!$A$1:$E$301,ROW()-$B$38+2,2)&amp;IF(INDEX('12月'!$A$1:$E$301,ROW()-$B$38+2,3)="","","／"&amp;INDEX('12月'!$A$1:$E$301,ROW()-$B$38+2,3))</f>
        <v/>
      </c>
      <c r="C5220" s="57">
        <f>INDEX('12月'!$A$1:$E$301,ROW()-$B$38+2,4)</f>
        <v>0</v>
      </c>
      <c r="D5220" s="64">
        <f>INDEX('12月'!$A$1:$E$301,ROW()-$B$38+2,5)</f>
        <v>0</v>
      </c>
      <c r="E5220" s="65">
        <f>DATE(設定・集計!$B$2,INT(A5220/100),A5220-INT(A5220/100)*100)</f>
        <v>43799</v>
      </c>
      <c r="F5220" t="str">
        <f t="shared" si="162"/>
        <v/>
      </c>
      <c r="G5220" t="str">
        <f t="shared" si="161"/>
        <v/>
      </c>
    </row>
    <row r="5221" spans="1:7">
      <c r="A5221" s="57">
        <f>INDEX('12月'!$A$1:$E$301,ROW()-$B$38+2,1)</f>
        <v>0</v>
      </c>
      <c r="B5221" s="55" t="str">
        <f>INDEX('12月'!$A$1:$E$301,ROW()-$B$38+2,2)&amp;IF(INDEX('12月'!$A$1:$E$301,ROW()-$B$38+2,3)="","","／"&amp;INDEX('12月'!$A$1:$E$301,ROW()-$B$38+2,3))</f>
        <v/>
      </c>
      <c r="C5221" s="57">
        <f>INDEX('12月'!$A$1:$E$301,ROW()-$B$38+2,4)</f>
        <v>0</v>
      </c>
      <c r="D5221" s="64">
        <f>INDEX('12月'!$A$1:$E$301,ROW()-$B$38+2,5)</f>
        <v>0</v>
      </c>
      <c r="E5221" s="65">
        <f>DATE(設定・集計!$B$2,INT(A5221/100),A5221-INT(A5221/100)*100)</f>
        <v>43799</v>
      </c>
      <c r="F5221" t="str">
        <f t="shared" si="162"/>
        <v/>
      </c>
      <c r="G5221" t="str">
        <f t="shared" si="161"/>
        <v/>
      </c>
    </row>
    <row r="5222" spans="1:7">
      <c r="A5222" s="57">
        <f>INDEX('12月'!$A$1:$E$301,ROW()-$B$38+2,1)</f>
        <v>0</v>
      </c>
      <c r="B5222" s="55" t="str">
        <f>INDEX('12月'!$A$1:$E$301,ROW()-$B$38+2,2)&amp;IF(INDEX('12月'!$A$1:$E$301,ROW()-$B$38+2,3)="","","／"&amp;INDEX('12月'!$A$1:$E$301,ROW()-$B$38+2,3))</f>
        <v/>
      </c>
      <c r="C5222" s="57">
        <f>INDEX('12月'!$A$1:$E$301,ROW()-$B$38+2,4)</f>
        <v>0</v>
      </c>
      <c r="D5222" s="64">
        <f>INDEX('12月'!$A$1:$E$301,ROW()-$B$38+2,5)</f>
        <v>0</v>
      </c>
      <c r="E5222" s="65">
        <f>DATE(設定・集計!$B$2,INT(A5222/100),A5222-INT(A5222/100)*100)</f>
        <v>43799</v>
      </c>
      <c r="F5222" t="str">
        <f t="shared" si="162"/>
        <v/>
      </c>
      <c r="G5222" t="str">
        <f t="shared" si="161"/>
        <v/>
      </c>
    </row>
    <row r="5223" spans="1:7">
      <c r="A5223" s="57">
        <f>INDEX('12月'!$A$1:$E$301,ROW()-$B$38+2,1)</f>
        <v>0</v>
      </c>
      <c r="B5223" s="55" t="str">
        <f>INDEX('12月'!$A$1:$E$301,ROW()-$B$38+2,2)&amp;IF(INDEX('12月'!$A$1:$E$301,ROW()-$B$38+2,3)="","","／"&amp;INDEX('12月'!$A$1:$E$301,ROW()-$B$38+2,3))</f>
        <v/>
      </c>
      <c r="C5223" s="57">
        <f>INDEX('12月'!$A$1:$E$301,ROW()-$B$38+2,4)</f>
        <v>0</v>
      </c>
      <c r="D5223" s="64">
        <f>INDEX('12月'!$A$1:$E$301,ROW()-$B$38+2,5)</f>
        <v>0</v>
      </c>
      <c r="E5223" s="65">
        <f>DATE(設定・集計!$B$2,INT(A5223/100),A5223-INT(A5223/100)*100)</f>
        <v>43799</v>
      </c>
      <c r="F5223" t="str">
        <f t="shared" si="162"/>
        <v/>
      </c>
      <c r="G5223" t="str">
        <f t="shared" si="161"/>
        <v/>
      </c>
    </row>
    <row r="5224" spans="1:7">
      <c r="A5224" s="57">
        <f>INDEX('12月'!$A$1:$E$301,ROW()-$B$38+2,1)</f>
        <v>0</v>
      </c>
      <c r="B5224" s="55" t="str">
        <f>INDEX('12月'!$A$1:$E$301,ROW()-$B$38+2,2)&amp;IF(INDEX('12月'!$A$1:$E$301,ROW()-$B$38+2,3)="","","／"&amp;INDEX('12月'!$A$1:$E$301,ROW()-$B$38+2,3))</f>
        <v/>
      </c>
      <c r="C5224" s="57">
        <f>INDEX('12月'!$A$1:$E$301,ROW()-$B$38+2,4)</f>
        <v>0</v>
      </c>
      <c r="D5224" s="64">
        <f>INDEX('12月'!$A$1:$E$301,ROW()-$B$38+2,5)</f>
        <v>0</v>
      </c>
      <c r="E5224" s="65">
        <f>DATE(設定・集計!$B$2,INT(A5224/100),A5224-INT(A5224/100)*100)</f>
        <v>43799</v>
      </c>
      <c r="F5224" t="str">
        <f t="shared" si="162"/>
        <v/>
      </c>
      <c r="G5224" t="str">
        <f t="shared" si="161"/>
        <v/>
      </c>
    </row>
    <row r="5225" spans="1:7">
      <c r="A5225" s="57">
        <f>INDEX('12月'!$A$1:$E$301,ROW()-$B$38+2,1)</f>
        <v>0</v>
      </c>
      <c r="B5225" s="55" t="str">
        <f>INDEX('12月'!$A$1:$E$301,ROW()-$B$38+2,2)&amp;IF(INDEX('12月'!$A$1:$E$301,ROW()-$B$38+2,3)="","","／"&amp;INDEX('12月'!$A$1:$E$301,ROW()-$B$38+2,3))</f>
        <v/>
      </c>
      <c r="C5225" s="57">
        <f>INDEX('12月'!$A$1:$E$301,ROW()-$B$38+2,4)</f>
        <v>0</v>
      </c>
      <c r="D5225" s="64">
        <f>INDEX('12月'!$A$1:$E$301,ROW()-$B$38+2,5)</f>
        <v>0</v>
      </c>
      <c r="E5225" s="65">
        <f>DATE(設定・集計!$B$2,INT(A5225/100),A5225-INT(A5225/100)*100)</f>
        <v>43799</v>
      </c>
      <c r="F5225" t="str">
        <f t="shared" si="162"/>
        <v/>
      </c>
      <c r="G5225" t="str">
        <f t="shared" si="161"/>
        <v/>
      </c>
    </row>
    <row r="5226" spans="1:7">
      <c r="A5226" s="57">
        <f>INDEX('12月'!$A$1:$E$301,ROW()-$B$38+2,1)</f>
        <v>0</v>
      </c>
      <c r="B5226" s="55" t="str">
        <f>INDEX('12月'!$A$1:$E$301,ROW()-$B$38+2,2)&amp;IF(INDEX('12月'!$A$1:$E$301,ROW()-$B$38+2,3)="","","／"&amp;INDEX('12月'!$A$1:$E$301,ROW()-$B$38+2,3))</f>
        <v/>
      </c>
      <c r="C5226" s="57">
        <f>INDEX('12月'!$A$1:$E$301,ROW()-$B$38+2,4)</f>
        <v>0</v>
      </c>
      <c r="D5226" s="64">
        <f>INDEX('12月'!$A$1:$E$301,ROW()-$B$38+2,5)</f>
        <v>0</v>
      </c>
      <c r="E5226" s="65">
        <f>DATE(設定・集計!$B$2,INT(A5226/100),A5226-INT(A5226/100)*100)</f>
        <v>43799</v>
      </c>
      <c r="F5226" t="str">
        <f t="shared" si="162"/>
        <v/>
      </c>
      <c r="G5226" t="str">
        <f t="shared" si="161"/>
        <v/>
      </c>
    </row>
    <row r="5227" spans="1:7">
      <c r="A5227" s="57">
        <f>INDEX('12月'!$A$1:$E$301,ROW()-$B$38+2,1)</f>
        <v>0</v>
      </c>
      <c r="B5227" s="55" t="str">
        <f>INDEX('12月'!$A$1:$E$301,ROW()-$B$38+2,2)&amp;IF(INDEX('12月'!$A$1:$E$301,ROW()-$B$38+2,3)="","","／"&amp;INDEX('12月'!$A$1:$E$301,ROW()-$B$38+2,3))</f>
        <v/>
      </c>
      <c r="C5227" s="57">
        <f>INDEX('12月'!$A$1:$E$301,ROW()-$B$38+2,4)</f>
        <v>0</v>
      </c>
      <c r="D5227" s="64">
        <f>INDEX('12月'!$A$1:$E$301,ROW()-$B$38+2,5)</f>
        <v>0</v>
      </c>
      <c r="E5227" s="65">
        <f>DATE(設定・集計!$B$2,INT(A5227/100),A5227-INT(A5227/100)*100)</f>
        <v>43799</v>
      </c>
      <c r="F5227" t="str">
        <f t="shared" si="162"/>
        <v/>
      </c>
      <c r="G5227" t="str">
        <f t="shared" si="161"/>
        <v/>
      </c>
    </row>
    <row r="5228" spans="1:7">
      <c r="A5228" s="57">
        <f>INDEX('12月'!$A$1:$E$301,ROW()-$B$38+2,1)</f>
        <v>0</v>
      </c>
      <c r="B5228" s="55" t="str">
        <f>INDEX('12月'!$A$1:$E$301,ROW()-$B$38+2,2)&amp;IF(INDEX('12月'!$A$1:$E$301,ROW()-$B$38+2,3)="","","／"&amp;INDEX('12月'!$A$1:$E$301,ROW()-$B$38+2,3))</f>
        <v/>
      </c>
      <c r="C5228" s="57">
        <f>INDEX('12月'!$A$1:$E$301,ROW()-$B$38+2,4)</f>
        <v>0</v>
      </c>
      <c r="D5228" s="64">
        <f>INDEX('12月'!$A$1:$E$301,ROW()-$B$38+2,5)</f>
        <v>0</v>
      </c>
      <c r="E5228" s="65">
        <f>DATE(設定・集計!$B$2,INT(A5228/100),A5228-INT(A5228/100)*100)</f>
        <v>43799</v>
      </c>
      <c r="F5228" t="str">
        <f t="shared" si="162"/>
        <v/>
      </c>
      <c r="G5228" t="str">
        <f t="shared" si="161"/>
        <v/>
      </c>
    </row>
    <row r="5229" spans="1:7">
      <c r="A5229" s="57">
        <f>INDEX('12月'!$A$1:$E$301,ROW()-$B$38+2,1)</f>
        <v>0</v>
      </c>
      <c r="B5229" s="55" t="str">
        <f>INDEX('12月'!$A$1:$E$301,ROW()-$B$38+2,2)&amp;IF(INDEX('12月'!$A$1:$E$301,ROW()-$B$38+2,3)="","","／"&amp;INDEX('12月'!$A$1:$E$301,ROW()-$B$38+2,3))</f>
        <v/>
      </c>
      <c r="C5229" s="57">
        <f>INDEX('12月'!$A$1:$E$301,ROW()-$B$38+2,4)</f>
        <v>0</v>
      </c>
      <c r="D5229" s="64">
        <f>INDEX('12月'!$A$1:$E$301,ROW()-$B$38+2,5)</f>
        <v>0</v>
      </c>
      <c r="E5229" s="65">
        <f>DATE(設定・集計!$B$2,INT(A5229/100),A5229-INT(A5229/100)*100)</f>
        <v>43799</v>
      </c>
      <c r="F5229" t="str">
        <f t="shared" si="162"/>
        <v/>
      </c>
      <c r="G5229" t="str">
        <f t="shared" si="161"/>
        <v/>
      </c>
    </row>
    <row r="5230" spans="1:7">
      <c r="A5230" s="57">
        <f>INDEX('12月'!$A$1:$E$301,ROW()-$B$38+2,1)</f>
        <v>0</v>
      </c>
      <c r="B5230" s="55" t="str">
        <f>INDEX('12月'!$A$1:$E$301,ROW()-$B$38+2,2)&amp;IF(INDEX('12月'!$A$1:$E$301,ROW()-$B$38+2,3)="","","／"&amp;INDEX('12月'!$A$1:$E$301,ROW()-$B$38+2,3))</f>
        <v/>
      </c>
      <c r="C5230" s="57">
        <f>INDEX('12月'!$A$1:$E$301,ROW()-$B$38+2,4)</f>
        <v>0</v>
      </c>
      <c r="D5230" s="64">
        <f>INDEX('12月'!$A$1:$E$301,ROW()-$B$38+2,5)</f>
        <v>0</v>
      </c>
      <c r="E5230" s="65">
        <f>DATE(設定・集計!$B$2,INT(A5230/100),A5230-INT(A5230/100)*100)</f>
        <v>43799</v>
      </c>
      <c r="F5230" t="str">
        <f t="shared" si="162"/>
        <v/>
      </c>
      <c r="G5230" t="str">
        <f t="shared" si="161"/>
        <v/>
      </c>
    </row>
    <row r="5231" spans="1:7">
      <c r="A5231" s="57">
        <f>INDEX('12月'!$A$1:$E$301,ROW()-$B$38+2,1)</f>
        <v>0</v>
      </c>
      <c r="B5231" s="55" t="str">
        <f>INDEX('12月'!$A$1:$E$301,ROW()-$B$38+2,2)&amp;IF(INDEX('12月'!$A$1:$E$301,ROW()-$B$38+2,3)="","","／"&amp;INDEX('12月'!$A$1:$E$301,ROW()-$B$38+2,3))</f>
        <v/>
      </c>
      <c r="C5231" s="57">
        <f>INDEX('12月'!$A$1:$E$301,ROW()-$B$38+2,4)</f>
        <v>0</v>
      </c>
      <c r="D5231" s="64">
        <f>INDEX('12月'!$A$1:$E$301,ROW()-$B$38+2,5)</f>
        <v>0</v>
      </c>
      <c r="E5231" s="65">
        <f>DATE(設定・集計!$B$2,INT(A5231/100),A5231-INT(A5231/100)*100)</f>
        <v>43799</v>
      </c>
      <c r="F5231" t="str">
        <f t="shared" si="162"/>
        <v/>
      </c>
      <c r="G5231" t="str">
        <f t="shared" ref="G5231:G5294" si="163">IF(F5231="","",RANK(F5231,$F$46:$F$6000,1))</f>
        <v/>
      </c>
    </row>
    <row r="5232" spans="1:7">
      <c r="A5232" s="57">
        <f>INDEX('12月'!$A$1:$E$301,ROW()-$B$38+2,1)</f>
        <v>0</v>
      </c>
      <c r="B5232" s="55" t="str">
        <f>INDEX('12月'!$A$1:$E$301,ROW()-$B$38+2,2)&amp;IF(INDEX('12月'!$A$1:$E$301,ROW()-$B$38+2,3)="","","／"&amp;INDEX('12月'!$A$1:$E$301,ROW()-$B$38+2,3))</f>
        <v/>
      </c>
      <c r="C5232" s="57">
        <f>INDEX('12月'!$A$1:$E$301,ROW()-$B$38+2,4)</f>
        <v>0</v>
      </c>
      <c r="D5232" s="64">
        <f>INDEX('12月'!$A$1:$E$301,ROW()-$B$38+2,5)</f>
        <v>0</v>
      </c>
      <c r="E5232" s="65">
        <f>DATE(設定・集計!$B$2,INT(A5232/100),A5232-INT(A5232/100)*100)</f>
        <v>43799</v>
      </c>
      <c r="F5232" t="str">
        <f t="shared" si="162"/>
        <v/>
      </c>
      <c r="G5232" t="str">
        <f t="shared" si="163"/>
        <v/>
      </c>
    </row>
    <row r="5233" spans="1:7">
      <c r="A5233" s="57">
        <f>INDEX('12月'!$A$1:$E$301,ROW()-$B$38+2,1)</f>
        <v>0</v>
      </c>
      <c r="B5233" s="55" t="str">
        <f>INDEX('12月'!$A$1:$E$301,ROW()-$B$38+2,2)&amp;IF(INDEX('12月'!$A$1:$E$301,ROW()-$B$38+2,3)="","","／"&amp;INDEX('12月'!$A$1:$E$301,ROW()-$B$38+2,3))</f>
        <v/>
      </c>
      <c r="C5233" s="57">
        <f>INDEX('12月'!$A$1:$E$301,ROW()-$B$38+2,4)</f>
        <v>0</v>
      </c>
      <c r="D5233" s="64">
        <f>INDEX('12月'!$A$1:$E$301,ROW()-$B$38+2,5)</f>
        <v>0</v>
      </c>
      <c r="E5233" s="65">
        <f>DATE(設定・集計!$B$2,INT(A5233/100),A5233-INT(A5233/100)*100)</f>
        <v>43799</v>
      </c>
      <c r="F5233" t="str">
        <f t="shared" si="162"/>
        <v/>
      </c>
      <c r="G5233" t="str">
        <f t="shared" si="163"/>
        <v/>
      </c>
    </row>
    <row r="5234" spans="1:7">
      <c r="A5234" s="57">
        <f>INDEX('12月'!$A$1:$E$301,ROW()-$B$38+2,1)</f>
        <v>0</v>
      </c>
      <c r="B5234" s="55" t="str">
        <f>INDEX('12月'!$A$1:$E$301,ROW()-$B$38+2,2)&amp;IF(INDEX('12月'!$A$1:$E$301,ROW()-$B$38+2,3)="","","／"&amp;INDEX('12月'!$A$1:$E$301,ROW()-$B$38+2,3))</f>
        <v/>
      </c>
      <c r="C5234" s="57">
        <f>INDEX('12月'!$A$1:$E$301,ROW()-$B$38+2,4)</f>
        <v>0</v>
      </c>
      <c r="D5234" s="64">
        <f>INDEX('12月'!$A$1:$E$301,ROW()-$B$38+2,5)</f>
        <v>0</v>
      </c>
      <c r="E5234" s="65">
        <f>DATE(設定・集計!$B$2,INT(A5234/100),A5234-INT(A5234/100)*100)</f>
        <v>43799</v>
      </c>
      <c r="F5234" t="str">
        <f t="shared" si="162"/>
        <v/>
      </c>
      <c r="G5234" t="str">
        <f t="shared" si="163"/>
        <v/>
      </c>
    </row>
    <row r="5235" spans="1:7">
      <c r="A5235" s="57">
        <f>INDEX('12月'!$A$1:$E$301,ROW()-$B$38+2,1)</f>
        <v>0</v>
      </c>
      <c r="B5235" s="55" t="str">
        <f>INDEX('12月'!$A$1:$E$301,ROW()-$B$38+2,2)&amp;IF(INDEX('12月'!$A$1:$E$301,ROW()-$B$38+2,3)="","","／"&amp;INDEX('12月'!$A$1:$E$301,ROW()-$B$38+2,3))</f>
        <v/>
      </c>
      <c r="C5235" s="57">
        <f>INDEX('12月'!$A$1:$E$301,ROW()-$B$38+2,4)</f>
        <v>0</v>
      </c>
      <c r="D5235" s="64">
        <f>INDEX('12月'!$A$1:$E$301,ROW()-$B$38+2,5)</f>
        <v>0</v>
      </c>
      <c r="E5235" s="65">
        <f>DATE(設定・集計!$B$2,INT(A5235/100),A5235-INT(A5235/100)*100)</f>
        <v>43799</v>
      </c>
      <c r="F5235" t="str">
        <f t="shared" si="162"/>
        <v/>
      </c>
      <c r="G5235" t="str">
        <f t="shared" si="163"/>
        <v/>
      </c>
    </row>
    <row r="5236" spans="1:7">
      <c r="A5236" s="57">
        <f>INDEX('12月'!$A$1:$E$301,ROW()-$B$38+2,1)</f>
        <v>0</v>
      </c>
      <c r="B5236" s="55" t="str">
        <f>INDEX('12月'!$A$1:$E$301,ROW()-$B$38+2,2)&amp;IF(INDEX('12月'!$A$1:$E$301,ROW()-$B$38+2,3)="","","／"&amp;INDEX('12月'!$A$1:$E$301,ROW()-$B$38+2,3))</f>
        <v/>
      </c>
      <c r="C5236" s="57">
        <f>INDEX('12月'!$A$1:$E$301,ROW()-$B$38+2,4)</f>
        <v>0</v>
      </c>
      <c r="D5236" s="64">
        <f>INDEX('12月'!$A$1:$E$301,ROW()-$B$38+2,5)</f>
        <v>0</v>
      </c>
      <c r="E5236" s="65">
        <f>DATE(設定・集計!$B$2,INT(A5236/100),A5236-INT(A5236/100)*100)</f>
        <v>43799</v>
      </c>
      <c r="F5236" t="str">
        <f t="shared" si="162"/>
        <v/>
      </c>
      <c r="G5236" t="str">
        <f t="shared" si="163"/>
        <v/>
      </c>
    </row>
    <row r="5237" spans="1:7">
      <c r="A5237" s="57">
        <f>INDEX('12月'!$A$1:$E$301,ROW()-$B$38+2,1)</f>
        <v>0</v>
      </c>
      <c r="B5237" s="55" t="str">
        <f>INDEX('12月'!$A$1:$E$301,ROW()-$B$38+2,2)&amp;IF(INDEX('12月'!$A$1:$E$301,ROW()-$B$38+2,3)="","","／"&amp;INDEX('12月'!$A$1:$E$301,ROW()-$B$38+2,3))</f>
        <v/>
      </c>
      <c r="C5237" s="57">
        <f>INDEX('12月'!$A$1:$E$301,ROW()-$B$38+2,4)</f>
        <v>0</v>
      </c>
      <c r="D5237" s="64">
        <f>INDEX('12月'!$A$1:$E$301,ROW()-$B$38+2,5)</f>
        <v>0</v>
      </c>
      <c r="E5237" s="65">
        <f>DATE(設定・集計!$B$2,INT(A5237/100),A5237-INT(A5237/100)*100)</f>
        <v>43799</v>
      </c>
      <c r="F5237" t="str">
        <f t="shared" si="162"/>
        <v/>
      </c>
      <c r="G5237" t="str">
        <f t="shared" si="163"/>
        <v/>
      </c>
    </row>
    <row r="5238" spans="1:7">
      <c r="A5238" s="57">
        <f>INDEX('12月'!$A$1:$E$301,ROW()-$B$38+2,1)</f>
        <v>0</v>
      </c>
      <c r="B5238" s="55" t="str">
        <f>INDEX('12月'!$A$1:$E$301,ROW()-$B$38+2,2)&amp;IF(INDEX('12月'!$A$1:$E$301,ROW()-$B$38+2,3)="","","／"&amp;INDEX('12月'!$A$1:$E$301,ROW()-$B$38+2,3))</f>
        <v/>
      </c>
      <c r="C5238" s="57">
        <f>INDEX('12月'!$A$1:$E$301,ROW()-$B$38+2,4)</f>
        <v>0</v>
      </c>
      <c r="D5238" s="64">
        <f>INDEX('12月'!$A$1:$E$301,ROW()-$B$38+2,5)</f>
        <v>0</v>
      </c>
      <c r="E5238" s="65">
        <f>DATE(設定・集計!$B$2,INT(A5238/100),A5238-INT(A5238/100)*100)</f>
        <v>43799</v>
      </c>
      <c r="F5238" t="str">
        <f t="shared" si="162"/>
        <v/>
      </c>
      <c r="G5238" t="str">
        <f t="shared" si="163"/>
        <v/>
      </c>
    </row>
    <row r="5239" spans="1:7">
      <c r="A5239" s="57">
        <f>INDEX('12月'!$A$1:$E$301,ROW()-$B$38+2,1)</f>
        <v>0</v>
      </c>
      <c r="B5239" s="55" t="str">
        <f>INDEX('12月'!$A$1:$E$301,ROW()-$B$38+2,2)&amp;IF(INDEX('12月'!$A$1:$E$301,ROW()-$B$38+2,3)="","","／"&amp;INDEX('12月'!$A$1:$E$301,ROW()-$B$38+2,3))</f>
        <v/>
      </c>
      <c r="C5239" s="57">
        <f>INDEX('12月'!$A$1:$E$301,ROW()-$B$38+2,4)</f>
        <v>0</v>
      </c>
      <c r="D5239" s="64">
        <f>INDEX('12月'!$A$1:$E$301,ROW()-$B$38+2,5)</f>
        <v>0</v>
      </c>
      <c r="E5239" s="65">
        <f>DATE(設定・集計!$B$2,INT(A5239/100),A5239-INT(A5239/100)*100)</f>
        <v>43799</v>
      </c>
      <c r="F5239" t="str">
        <f t="shared" si="162"/>
        <v/>
      </c>
      <c r="G5239" t="str">
        <f t="shared" si="163"/>
        <v/>
      </c>
    </row>
    <row r="5240" spans="1:7">
      <c r="A5240" s="57">
        <f>INDEX('12月'!$A$1:$E$301,ROW()-$B$38+2,1)</f>
        <v>0</v>
      </c>
      <c r="B5240" s="55" t="str">
        <f>INDEX('12月'!$A$1:$E$301,ROW()-$B$38+2,2)&amp;IF(INDEX('12月'!$A$1:$E$301,ROW()-$B$38+2,3)="","","／"&amp;INDEX('12月'!$A$1:$E$301,ROW()-$B$38+2,3))</f>
        <v/>
      </c>
      <c r="C5240" s="57">
        <f>INDEX('12月'!$A$1:$E$301,ROW()-$B$38+2,4)</f>
        <v>0</v>
      </c>
      <c r="D5240" s="64">
        <f>INDEX('12月'!$A$1:$E$301,ROW()-$B$38+2,5)</f>
        <v>0</v>
      </c>
      <c r="E5240" s="65">
        <f>DATE(設定・集計!$B$2,INT(A5240/100),A5240-INT(A5240/100)*100)</f>
        <v>43799</v>
      </c>
      <c r="F5240" t="str">
        <f t="shared" si="162"/>
        <v/>
      </c>
      <c r="G5240" t="str">
        <f t="shared" si="163"/>
        <v/>
      </c>
    </row>
    <row r="5241" spans="1:7">
      <c r="A5241" s="57">
        <f>INDEX('12月'!$A$1:$E$301,ROW()-$B$38+2,1)</f>
        <v>0</v>
      </c>
      <c r="B5241" s="55" t="str">
        <f>INDEX('12月'!$A$1:$E$301,ROW()-$B$38+2,2)&amp;IF(INDEX('12月'!$A$1:$E$301,ROW()-$B$38+2,3)="","","／"&amp;INDEX('12月'!$A$1:$E$301,ROW()-$B$38+2,3))</f>
        <v/>
      </c>
      <c r="C5241" s="57">
        <f>INDEX('12月'!$A$1:$E$301,ROW()-$B$38+2,4)</f>
        <v>0</v>
      </c>
      <c r="D5241" s="64">
        <f>INDEX('12月'!$A$1:$E$301,ROW()-$B$38+2,5)</f>
        <v>0</v>
      </c>
      <c r="E5241" s="65">
        <f>DATE(設定・集計!$B$2,INT(A5241/100),A5241-INT(A5241/100)*100)</f>
        <v>43799</v>
      </c>
      <c r="F5241" t="str">
        <f t="shared" si="162"/>
        <v/>
      </c>
      <c r="G5241" t="str">
        <f t="shared" si="163"/>
        <v/>
      </c>
    </row>
    <row r="5242" spans="1:7">
      <c r="A5242" s="57">
        <f>INDEX('12月'!$A$1:$E$301,ROW()-$B$38+2,1)</f>
        <v>0</v>
      </c>
      <c r="B5242" s="55" t="str">
        <f>INDEX('12月'!$A$1:$E$301,ROW()-$B$38+2,2)&amp;IF(INDEX('12月'!$A$1:$E$301,ROW()-$B$38+2,3)="","","／"&amp;INDEX('12月'!$A$1:$E$301,ROW()-$B$38+2,3))</f>
        <v/>
      </c>
      <c r="C5242" s="57">
        <f>INDEX('12月'!$A$1:$E$301,ROW()-$B$38+2,4)</f>
        <v>0</v>
      </c>
      <c r="D5242" s="64">
        <f>INDEX('12月'!$A$1:$E$301,ROW()-$B$38+2,5)</f>
        <v>0</v>
      </c>
      <c r="E5242" s="65">
        <f>DATE(設定・集計!$B$2,INT(A5242/100),A5242-INT(A5242/100)*100)</f>
        <v>43799</v>
      </c>
      <c r="F5242" t="str">
        <f t="shared" si="162"/>
        <v/>
      </c>
      <c r="G5242" t="str">
        <f t="shared" si="163"/>
        <v/>
      </c>
    </row>
    <row r="5243" spans="1:7">
      <c r="A5243" s="57">
        <f>INDEX('12月'!$A$1:$E$301,ROW()-$B$38+2,1)</f>
        <v>0</v>
      </c>
      <c r="B5243" s="55" t="str">
        <f>INDEX('12月'!$A$1:$E$301,ROW()-$B$38+2,2)&amp;IF(INDEX('12月'!$A$1:$E$301,ROW()-$B$38+2,3)="","","／"&amp;INDEX('12月'!$A$1:$E$301,ROW()-$B$38+2,3))</f>
        <v/>
      </c>
      <c r="C5243" s="57">
        <f>INDEX('12月'!$A$1:$E$301,ROW()-$B$38+2,4)</f>
        <v>0</v>
      </c>
      <c r="D5243" s="64">
        <f>INDEX('12月'!$A$1:$E$301,ROW()-$B$38+2,5)</f>
        <v>0</v>
      </c>
      <c r="E5243" s="65">
        <f>DATE(設定・集計!$B$2,INT(A5243/100),A5243-INT(A5243/100)*100)</f>
        <v>43799</v>
      </c>
      <c r="F5243" t="str">
        <f t="shared" ref="F5243:F5306" si="164">IF(A5243=0,"",A5243*10000+ROW())</f>
        <v/>
      </c>
      <c r="G5243" t="str">
        <f t="shared" si="163"/>
        <v/>
      </c>
    </row>
    <row r="5244" spans="1:7">
      <c r="A5244" s="57">
        <f>INDEX('12月'!$A$1:$E$301,ROW()-$B$38+2,1)</f>
        <v>0</v>
      </c>
      <c r="B5244" s="55" t="str">
        <f>INDEX('12月'!$A$1:$E$301,ROW()-$B$38+2,2)&amp;IF(INDEX('12月'!$A$1:$E$301,ROW()-$B$38+2,3)="","","／"&amp;INDEX('12月'!$A$1:$E$301,ROW()-$B$38+2,3))</f>
        <v/>
      </c>
      <c r="C5244" s="57">
        <f>INDEX('12月'!$A$1:$E$301,ROW()-$B$38+2,4)</f>
        <v>0</v>
      </c>
      <c r="D5244" s="64">
        <f>INDEX('12月'!$A$1:$E$301,ROW()-$B$38+2,5)</f>
        <v>0</v>
      </c>
      <c r="E5244" s="65">
        <f>DATE(設定・集計!$B$2,INT(A5244/100),A5244-INT(A5244/100)*100)</f>
        <v>43799</v>
      </c>
      <c r="F5244" t="str">
        <f t="shared" si="164"/>
        <v/>
      </c>
      <c r="G5244" t="str">
        <f t="shared" si="163"/>
        <v/>
      </c>
    </row>
    <row r="5245" spans="1:7">
      <c r="A5245" s="57">
        <f>INDEX('12月'!$A$1:$E$301,ROW()-$B$38+2,1)</f>
        <v>0</v>
      </c>
      <c r="B5245" s="55" t="str">
        <f>INDEX('12月'!$A$1:$E$301,ROW()-$B$38+2,2)&amp;IF(INDEX('12月'!$A$1:$E$301,ROW()-$B$38+2,3)="","","／"&amp;INDEX('12月'!$A$1:$E$301,ROW()-$B$38+2,3))</f>
        <v/>
      </c>
      <c r="C5245" s="57">
        <f>INDEX('12月'!$A$1:$E$301,ROW()-$B$38+2,4)</f>
        <v>0</v>
      </c>
      <c r="D5245" s="64">
        <f>INDEX('12月'!$A$1:$E$301,ROW()-$B$38+2,5)</f>
        <v>0</v>
      </c>
      <c r="E5245" s="65">
        <f>DATE(設定・集計!$B$2,INT(A5245/100),A5245-INT(A5245/100)*100)</f>
        <v>43799</v>
      </c>
      <c r="F5245" t="str">
        <f t="shared" si="164"/>
        <v/>
      </c>
      <c r="G5245" t="str">
        <f t="shared" si="163"/>
        <v/>
      </c>
    </row>
    <row r="5246" spans="1:7">
      <c r="A5246" s="57">
        <f>INDEX('12月'!$A$1:$E$301,ROW()-$B$38+2,1)</f>
        <v>0</v>
      </c>
      <c r="B5246" s="55" t="str">
        <f>INDEX('12月'!$A$1:$E$301,ROW()-$B$38+2,2)&amp;IF(INDEX('12月'!$A$1:$E$301,ROW()-$B$38+2,3)="","","／"&amp;INDEX('12月'!$A$1:$E$301,ROW()-$B$38+2,3))</f>
        <v/>
      </c>
      <c r="C5246" s="57">
        <f>INDEX('12月'!$A$1:$E$301,ROW()-$B$38+2,4)</f>
        <v>0</v>
      </c>
      <c r="D5246" s="64">
        <f>INDEX('12月'!$A$1:$E$301,ROW()-$B$38+2,5)</f>
        <v>0</v>
      </c>
      <c r="E5246" s="65">
        <f>DATE(設定・集計!$B$2,INT(A5246/100),A5246-INT(A5246/100)*100)</f>
        <v>43799</v>
      </c>
      <c r="F5246" t="str">
        <f t="shared" si="164"/>
        <v/>
      </c>
      <c r="G5246" t="str">
        <f t="shared" si="163"/>
        <v/>
      </c>
    </row>
    <row r="5247" spans="1:7">
      <c r="A5247" s="57">
        <f>INDEX('12月'!$A$1:$E$301,ROW()-$B$38+2,1)</f>
        <v>0</v>
      </c>
      <c r="B5247" s="55" t="str">
        <f>INDEX('12月'!$A$1:$E$301,ROW()-$B$38+2,2)&amp;IF(INDEX('12月'!$A$1:$E$301,ROW()-$B$38+2,3)="","","／"&amp;INDEX('12月'!$A$1:$E$301,ROW()-$B$38+2,3))</f>
        <v/>
      </c>
      <c r="C5247" s="57">
        <f>INDEX('12月'!$A$1:$E$301,ROW()-$B$38+2,4)</f>
        <v>0</v>
      </c>
      <c r="D5247" s="64">
        <f>INDEX('12月'!$A$1:$E$301,ROW()-$B$38+2,5)</f>
        <v>0</v>
      </c>
      <c r="E5247" s="65">
        <f>DATE(設定・集計!$B$2,INT(A5247/100),A5247-INT(A5247/100)*100)</f>
        <v>43799</v>
      </c>
      <c r="F5247" t="str">
        <f t="shared" si="164"/>
        <v/>
      </c>
      <c r="G5247" t="str">
        <f t="shared" si="163"/>
        <v/>
      </c>
    </row>
    <row r="5248" spans="1:7">
      <c r="A5248" s="57">
        <f>INDEX('12月'!$A$1:$E$301,ROW()-$B$38+2,1)</f>
        <v>0</v>
      </c>
      <c r="B5248" s="55" t="str">
        <f>INDEX('12月'!$A$1:$E$301,ROW()-$B$38+2,2)&amp;IF(INDEX('12月'!$A$1:$E$301,ROW()-$B$38+2,3)="","","／"&amp;INDEX('12月'!$A$1:$E$301,ROW()-$B$38+2,3))</f>
        <v/>
      </c>
      <c r="C5248" s="57">
        <f>INDEX('12月'!$A$1:$E$301,ROW()-$B$38+2,4)</f>
        <v>0</v>
      </c>
      <c r="D5248" s="64">
        <f>INDEX('12月'!$A$1:$E$301,ROW()-$B$38+2,5)</f>
        <v>0</v>
      </c>
      <c r="E5248" s="65">
        <f>DATE(設定・集計!$B$2,INT(A5248/100),A5248-INT(A5248/100)*100)</f>
        <v>43799</v>
      </c>
      <c r="F5248" t="str">
        <f t="shared" si="164"/>
        <v/>
      </c>
      <c r="G5248" t="str">
        <f t="shared" si="163"/>
        <v/>
      </c>
    </row>
    <row r="5249" spans="1:7">
      <c r="A5249" s="57">
        <f>INDEX('12月'!$A$1:$E$301,ROW()-$B$38+2,1)</f>
        <v>0</v>
      </c>
      <c r="B5249" s="55" t="str">
        <f>INDEX('12月'!$A$1:$E$301,ROW()-$B$38+2,2)&amp;IF(INDEX('12月'!$A$1:$E$301,ROW()-$B$38+2,3)="","","／"&amp;INDEX('12月'!$A$1:$E$301,ROW()-$B$38+2,3))</f>
        <v/>
      </c>
      <c r="C5249" s="57">
        <f>INDEX('12月'!$A$1:$E$301,ROW()-$B$38+2,4)</f>
        <v>0</v>
      </c>
      <c r="D5249" s="64">
        <f>INDEX('12月'!$A$1:$E$301,ROW()-$B$38+2,5)</f>
        <v>0</v>
      </c>
      <c r="E5249" s="65">
        <f>DATE(設定・集計!$B$2,INT(A5249/100),A5249-INT(A5249/100)*100)</f>
        <v>43799</v>
      </c>
      <c r="F5249" t="str">
        <f t="shared" si="164"/>
        <v/>
      </c>
      <c r="G5249" t="str">
        <f t="shared" si="163"/>
        <v/>
      </c>
    </row>
    <row r="5250" spans="1:7">
      <c r="A5250" s="57">
        <f>INDEX('12月'!$A$1:$E$301,ROW()-$B$38+2,1)</f>
        <v>0</v>
      </c>
      <c r="B5250" s="55" t="str">
        <f>INDEX('12月'!$A$1:$E$301,ROW()-$B$38+2,2)&amp;IF(INDEX('12月'!$A$1:$E$301,ROW()-$B$38+2,3)="","","／"&amp;INDEX('12月'!$A$1:$E$301,ROW()-$B$38+2,3))</f>
        <v/>
      </c>
      <c r="C5250" s="57">
        <f>INDEX('12月'!$A$1:$E$301,ROW()-$B$38+2,4)</f>
        <v>0</v>
      </c>
      <c r="D5250" s="64">
        <f>INDEX('12月'!$A$1:$E$301,ROW()-$B$38+2,5)</f>
        <v>0</v>
      </c>
      <c r="E5250" s="65">
        <f>DATE(設定・集計!$B$2,INT(A5250/100),A5250-INT(A5250/100)*100)</f>
        <v>43799</v>
      </c>
      <c r="F5250" t="str">
        <f t="shared" si="164"/>
        <v/>
      </c>
      <c r="G5250" t="str">
        <f t="shared" si="163"/>
        <v/>
      </c>
    </row>
    <row r="5251" spans="1:7">
      <c r="A5251" s="57">
        <f>INDEX('12月'!$A$1:$E$301,ROW()-$B$38+2,1)</f>
        <v>0</v>
      </c>
      <c r="B5251" s="55" t="str">
        <f>INDEX('12月'!$A$1:$E$301,ROW()-$B$38+2,2)&amp;IF(INDEX('12月'!$A$1:$E$301,ROW()-$B$38+2,3)="","","／"&amp;INDEX('12月'!$A$1:$E$301,ROW()-$B$38+2,3))</f>
        <v/>
      </c>
      <c r="C5251" s="57">
        <f>INDEX('12月'!$A$1:$E$301,ROW()-$B$38+2,4)</f>
        <v>0</v>
      </c>
      <c r="D5251" s="64">
        <f>INDEX('12月'!$A$1:$E$301,ROW()-$B$38+2,5)</f>
        <v>0</v>
      </c>
      <c r="E5251" s="65">
        <f>DATE(設定・集計!$B$2,INT(A5251/100),A5251-INT(A5251/100)*100)</f>
        <v>43799</v>
      </c>
      <c r="F5251" t="str">
        <f t="shared" si="164"/>
        <v/>
      </c>
      <c r="G5251" t="str">
        <f t="shared" si="163"/>
        <v/>
      </c>
    </row>
    <row r="5252" spans="1:7">
      <c r="A5252" s="57">
        <f>INDEX('12月'!$A$1:$E$301,ROW()-$B$38+2,1)</f>
        <v>0</v>
      </c>
      <c r="B5252" s="55" t="str">
        <f>INDEX('12月'!$A$1:$E$301,ROW()-$B$38+2,2)&amp;IF(INDEX('12月'!$A$1:$E$301,ROW()-$B$38+2,3)="","","／"&amp;INDEX('12月'!$A$1:$E$301,ROW()-$B$38+2,3))</f>
        <v/>
      </c>
      <c r="C5252" s="57">
        <f>INDEX('12月'!$A$1:$E$301,ROW()-$B$38+2,4)</f>
        <v>0</v>
      </c>
      <c r="D5252" s="64">
        <f>INDEX('12月'!$A$1:$E$301,ROW()-$B$38+2,5)</f>
        <v>0</v>
      </c>
      <c r="E5252" s="65">
        <f>DATE(設定・集計!$B$2,INT(A5252/100),A5252-INT(A5252/100)*100)</f>
        <v>43799</v>
      </c>
      <c r="F5252" t="str">
        <f t="shared" si="164"/>
        <v/>
      </c>
      <c r="G5252" t="str">
        <f t="shared" si="163"/>
        <v/>
      </c>
    </row>
    <row r="5253" spans="1:7">
      <c r="A5253" s="57">
        <f>INDEX('12月'!$A$1:$E$301,ROW()-$B$38+2,1)</f>
        <v>0</v>
      </c>
      <c r="B5253" s="55" t="str">
        <f>INDEX('12月'!$A$1:$E$301,ROW()-$B$38+2,2)&amp;IF(INDEX('12月'!$A$1:$E$301,ROW()-$B$38+2,3)="","","／"&amp;INDEX('12月'!$A$1:$E$301,ROW()-$B$38+2,3))</f>
        <v/>
      </c>
      <c r="C5253" s="57">
        <f>INDEX('12月'!$A$1:$E$301,ROW()-$B$38+2,4)</f>
        <v>0</v>
      </c>
      <c r="D5253" s="64">
        <f>INDEX('12月'!$A$1:$E$301,ROW()-$B$38+2,5)</f>
        <v>0</v>
      </c>
      <c r="E5253" s="65">
        <f>DATE(設定・集計!$B$2,INT(A5253/100),A5253-INT(A5253/100)*100)</f>
        <v>43799</v>
      </c>
      <c r="F5253" t="str">
        <f t="shared" si="164"/>
        <v/>
      </c>
      <c r="G5253" t="str">
        <f t="shared" si="163"/>
        <v/>
      </c>
    </row>
    <row r="5254" spans="1:7">
      <c r="A5254" s="57">
        <f>INDEX('12月'!$A$1:$E$301,ROW()-$B$38+2,1)</f>
        <v>0</v>
      </c>
      <c r="B5254" s="55" t="str">
        <f>INDEX('12月'!$A$1:$E$301,ROW()-$B$38+2,2)&amp;IF(INDEX('12月'!$A$1:$E$301,ROW()-$B$38+2,3)="","","／"&amp;INDEX('12月'!$A$1:$E$301,ROW()-$B$38+2,3))</f>
        <v/>
      </c>
      <c r="C5254" s="57">
        <f>INDEX('12月'!$A$1:$E$301,ROW()-$B$38+2,4)</f>
        <v>0</v>
      </c>
      <c r="D5254" s="64">
        <f>INDEX('12月'!$A$1:$E$301,ROW()-$B$38+2,5)</f>
        <v>0</v>
      </c>
      <c r="E5254" s="65">
        <f>DATE(設定・集計!$B$2,INT(A5254/100),A5254-INT(A5254/100)*100)</f>
        <v>43799</v>
      </c>
      <c r="F5254" t="str">
        <f t="shared" si="164"/>
        <v/>
      </c>
      <c r="G5254" t="str">
        <f t="shared" si="163"/>
        <v/>
      </c>
    </row>
    <row r="5255" spans="1:7">
      <c r="A5255" s="57">
        <f>INDEX('12月'!$A$1:$E$301,ROW()-$B$38+2,1)</f>
        <v>0</v>
      </c>
      <c r="B5255" s="55" t="str">
        <f>INDEX('12月'!$A$1:$E$301,ROW()-$B$38+2,2)&amp;IF(INDEX('12月'!$A$1:$E$301,ROW()-$B$38+2,3)="","","／"&amp;INDEX('12月'!$A$1:$E$301,ROW()-$B$38+2,3))</f>
        <v/>
      </c>
      <c r="C5255" s="57">
        <f>INDEX('12月'!$A$1:$E$301,ROW()-$B$38+2,4)</f>
        <v>0</v>
      </c>
      <c r="D5255" s="64">
        <f>INDEX('12月'!$A$1:$E$301,ROW()-$B$38+2,5)</f>
        <v>0</v>
      </c>
      <c r="E5255" s="65">
        <f>DATE(設定・集計!$B$2,INT(A5255/100),A5255-INT(A5255/100)*100)</f>
        <v>43799</v>
      </c>
      <c r="F5255" t="str">
        <f t="shared" si="164"/>
        <v/>
      </c>
      <c r="G5255" t="str">
        <f t="shared" si="163"/>
        <v/>
      </c>
    </row>
    <row r="5256" spans="1:7">
      <c r="A5256" s="57">
        <f>INDEX('12月'!$A$1:$E$301,ROW()-$B$38+2,1)</f>
        <v>0</v>
      </c>
      <c r="B5256" s="55" t="str">
        <f>INDEX('12月'!$A$1:$E$301,ROW()-$B$38+2,2)&amp;IF(INDEX('12月'!$A$1:$E$301,ROW()-$B$38+2,3)="","","／"&amp;INDEX('12月'!$A$1:$E$301,ROW()-$B$38+2,3))</f>
        <v/>
      </c>
      <c r="C5256" s="57">
        <f>INDEX('12月'!$A$1:$E$301,ROW()-$B$38+2,4)</f>
        <v>0</v>
      </c>
      <c r="D5256" s="64">
        <f>INDEX('12月'!$A$1:$E$301,ROW()-$B$38+2,5)</f>
        <v>0</v>
      </c>
      <c r="E5256" s="65">
        <f>DATE(設定・集計!$B$2,INT(A5256/100),A5256-INT(A5256/100)*100)</f>
        <v>43799</v>
      </c>
      <c r="F5256" t="str">
        <f t="shared" si="164"/>
        <v/>
      </c>
      <c r="G5256" t="str">
        <f t="shared" si="163"/>
        <v/>
      </c>
    </row>
    <row r="5257" spans="1:7">
      <c r="A5257" s="57">
        <f>INDEX('12月'!$A$1:$E$301,ROW()-$B$38+2,1)</f>
        <v>0</v>
      </c>
      <c r="B5257" s="55" t="str">
        <f>INDEX('12月'!$A$1:$E$301,ROW()-$B$38+2,2)&amp;IF(INDEX('12月'!$A$1:$E$301,ROW()-$B$38+2,3)="","","／"&amp;INDEX('12月'!$A$1:$E$301,ROW()-$B$38+2,3))</f>
        <v/>
      </c>
      <c r="C5257" s="57">
        <f>INDEX('12月'!$A$1:$E$301,ROW()-$B$38+2,4)</f>
        <v>0</v>
      </c>
      <c r="D5257" s="64">
        <f>INDEX('12月'!$A$1:$E$301,ROW()-$B$38+2,5)</f>
        <v>0</v>
      </c>
      <c r="E5257" s="65">
        <f>DATE(設定・集計!$B$2,INT(A5257/100),A5257-INT(A5257/100)*100)</f>
        <v>43799</v>
      </c>
      <c r="F5257" t="str">
        <f t="shared" si="164"/>
        <v/>
      </c>
      <c r="G5257" t="str">
        <f t="shared" si="163"/>
        <v/>
      </c>
    </row>
    <row r="5258" spans="1:7">
      <c r="A5258" s="57">
        <f>INDEX('12月'!$A$1:$E$301,ROW()-$B$38+2,1)</f>
        <v>0</v>
      </c>
      <c r="B5258" s="55" t="str">
        <f>INDEX('12月'!$A$1:$E$301,ROW()-$B$38+2,2)&amp;IF(INDEX('12月'!$A$1:$E$301,ROW()-$B$38+2,3)="","","／"&amp;INDEX('12月'!$A$1:$E$301,ROW()-$B$38+2,3))</f>
        <v/>
      </c>
      <c r="C5258" s="57">
        <f>INDEX('12月'!$A$1:$E$301,ROW()-$B$38+2,4)</f>
        <v>0</v>
      </c>
      <c r="D5258" s="64">
        <f>INDEX('12月'!$A$1:$E$301,ROW()-$B$38+2,5)</f>
        <v>0</v>
      </c>
      <c r="E5258" s="65">
        <f>DATE(設定・集計!$B$2,INT(A5258/100),A5258-INT(A5258/100)*100)</f>
        <v>43799</v>
      </c>
      <c r="F5258" t="str">
        <f t="shared" si="164"/>
        <v/>
      </c>
      <c r="G5258" t="str">
        <f t="shared" si="163"/>
        <v/>
      </c>
    </row>
    <row r="5259" spans="1:7">
      <c r="A5259" s="57">
        <f>INDEX('12月'!$A$1:$E$301,ROW()-$B$38+2,1)</f>
        <v>0</v>
      </c>
      <c r="B5259" s="55" t="str">
        <f>INDEX('12月'!$A$1:$E$301,ROW()-$B$38+2,2)&amp;IF(INDEX('12月'!$A$1:$E$301,ROW()-$B$38+2,3)="","","／"&amp;INDEX('12月'!$A$1:$E$301,ROW()-$B$38+2,3))</f>
        <v/>
      </c>
      <c r="C5259" s="57">
        <f>INDEX('12月'!$A$1:$E$301,ROW()-$B$38+2,4)</f>
        <v>0</v>
      </c>
      <c r="D5259" s="64">
        <f>INDEX('12月'!$A$1:$E$301,ROW()-$B$38+2,5)</f>
        <v>0</v>
      </c>
      <c r="E5259" s="65">
        <f>DATE(設定・集計!$B$2,INT(A5259/100),A5259-INT(A5259/100)*100)</f>
        <v>43799</v>
      </c>
      <c r="F5259" t="str">
        <f t="shared" si="164"/>
        <v/>
      </c>
      <c r="G5259" t="str">
        <f t="shared" si="163"/>
        <v/>
      </c>
    </row>
    <row r="5260" spans="1:7">
      <c r="A5260" s="57">
        <f>INDEX('12月'!$A$1:$E$301,ROW()-$B$38+2,1)</f>
        <v>0</v>
      </c>
      <c r="B5260" s="55" t="str">
        <f>INDEX('12月'!$A$1:$E$301,ROW()-$B$38+2,2)&amp;IF(INDEX('12月'!$A$1:$E$301,ROW()-$B$38+2,3)="","","／"&amp;INDEX('12月'!$A$1:$E$301,ROW()-$B$38+2,3))</f>
        <v/>
      </c>
      <c r="C5260" s="57">
        <f>INDEX('12月'!$A$1:$E$301,ROW()-$B$38+2,4)</f>
        <v>0</v>
      </c>
      <c r="D5260" s="64">
        <f>INDEX('12月'!$A$1:$E$301,ROW()-$B$38+2,5)</f>
        <v>0</v>
      </c>
      <c r="E5260" s="65">
        <f>DATE(設定・集計!$B$2,INT(A5260/100),A5260-INT(A5260/100)*100)</f>
        <v>43799</v>
      </c>
      <c r="F5260" t="str">
        <f t="shared" si="164"/>
        <v/>
      </c>
      <c r="G5260" t="str">
        <f t="shared" si="163"/>
        <v/>
      </c>
    </row>
    <row r="5261" spans="1:7">
      <c r="A5261" s="57">
        <f>INDEX('12月'!$A$1:$E$301,ROW()-$B$38+2,1)</f>
        <v>0</v>
      </c>
      <c r="B5261" s="55" t="str">
        <f>INDEX('12月'!$A$1:$E$301,ROW()-$B$38+2,2)&amp;IF(INDEX('12月'!$A$1:$E$301,ROW()-$B$38+2,3)="","","／"&amp;INDEX('12月'!$A$1:$E$301,ROW()-$B$38+2,3))</f>
        <v/>
      </c>
      <c r="C5261" s="57">
        <f>INDEX('12月'!$A$1:$E$301,ROW()-$B$38+2,4)</f>
        <v>0</v>
      </c>
      <c r="D5261" s="64">
        <f>INDEX('12月'!$A$1:$E$301,ROW()-$B$38+2,5)</f>
        <v>0</v>
      </c>
      <c r="E5261" s="65">
        <f>DATE(設定・集計!$B$2,INT(A5261/100),A5261-INT(A5261/100)*100)</f>
        <v>43799</v>
      </c>
      <c r="F5261" t="str">
        <f t="shared" si="164"/>
        <v/>
      </c>
      <c r="G5261" t="str">
        <f t="shared" si="163"/>
        <v/>
      </c>
    </row>
    <row r="5262" spans="1:7">
      <c r="A5262" s="57">
        <f>INDEX('12月'!$A$1:$E$301,ROW()-$B$38+2,1)</f>
        <v>0</v>
      </c>
      <c r="B5262" s="55" t="str">
        <f>INDEX('12月'!$A$1:$E$301,ROW()-$B$38+2,2)&amp;IF(INDEX('12月'!$A$1:$E$301,ROW()-$B$38+2,3)="","","／"&amp;INDEX('12月'!$A$1:$E$301,ROW()-$B$38+2,3))</f>
        <v/>
      </c>
      <c r="C5262" s="57">
        <f>INDEX('12月'!$A$1:$E$301,ROW()-$B$38+2,4)</f>
        <v>0</v>
      </c>
      <c r="D5262" s="64">
        <f>INDEX('12月'!$A$1:$E$301,ROW()-$B$38+2,5)</f>
        <v>0</v>
      </c>
      <c r="E5262" s="65">
        <f>DATE(設定・集計!$B$2,INT(A5262/100),A5262-INT(A5262/100)*100)</f>
        <v>43799</v>
      </c>
      <c r="F5262" t="str">
        <f t="shared" si="164"/>
        <v/>
      </c>
      <c r="G5262" t="str">
        <f t="shared" si="163"/>
        <v/>
      </c>
    </row>
    <row r="5263" spans="1:7">
      <c r="A5263" s="57">
        <f>INDEX('12月'!$A$1:$E$301,ROW()-$B$38+2,1)</f>
        <v>0</v>
      </c>
      <c r="B5263" s="55" t="str">
        <f>INDEX('12月'!$A$1:$E$301,ROW()-$B$38+2,2)&amp;IF(INDEX('12月'!$A$1:$E$301,ROW()-$B$38+2,3)="","","／"&amp;INDEX('12月'!$A$1:$E$301,ROW()-$B$38+2,3))</f>
        <v/>
      </c>
      <c r="C5263" s="57">
        <f>INDEX('12月'!$A$1:$E$301,ROW()-$B$38+2,4)</f>
        <v>0</v>
      </c>
      <c r="D5263" s="64">
        <f>INDEX('12月'!$A$1:$E$301,ROW()-$B$38+2,5)</f>
        <v>0</v>
      </c>
      <c r="E5263" s="65">
        <f>DATE(設定・集計!$B$2,INT(A5263/100),A5263-INT(A5263/100)*100)</f>
        <v>43799</v>
      </c>
      <c r="F5263" t="str">
        <f t="shared" si="164"/>
        <v/>
      </c>
      <c r="G5263" t="str">
        <f t="shared" si="163"/>
        <v/>
      </c>
    </row>
    <row r="5264" spans="1:7">
      <c r="A5264" s="57">
        <f>INDEX('12月'!$A$1:$E$301,ROW()-$B$38+2,1)</f>
        <v>0</v>
      </c>
      <c r="B5264" s="55" t="str">
        <f>INDEX('12月'!$A$1:$E$301,ROW()-$B$38+2,2)&amp;IF(INDEX('12月'!$A$1:$E$301,ROW()-$B$38+2,3)="","","／"&amp;INDEX('12月'!$A$1:$E$301,ROW()-$B$38+2,3))</f>
        <v/>
      </c>
      <c r="C5264" s="57">
        <f>INDEX('12月'!$A$1:$E$301,ROW()-$B$38+2,4)</f>
        <v>0</v>
      </c>
      <c r="D5264" s="64">
        <f>INDEX('12月'!$A$1:$E$301,ROW()-$B$38+2,5)</f>
        <v>0</v>
      </c>
      <c r="E5264" s="65">
        <f>DATE(設定・集計!$B$2,INT(A5264/100),A5264-INT(A5264/100)*100)</f>
        <v>43799</v>
      </c>
      <c r="F5264" t="str">
        <f t="shared" si="164"/>
        <v/>
      </c>
      <c r="G5264" t="str">
        <f t="shared" si="163"/>
        <v/>
      </c>
    </row>
    <row r="5265" spans="1:7">
      <c r="A5265" s="57">
        <f>INDEX('12月'!$A$1:$E$301,ROW()-$B$38+2,1)</f>
        <v>0</v>
      </c>
      <c r="B5265" s="55" t="str">
        <f>INDEX('12月'!$A$1:$E$301,ROW()-$B$38+2,2)&amp;IF(INDEX('12月'!$A$1:$E$301,ROW()-$B$38+2,3)="","","／"&amp;INDEX('12月'!$A$1:$E$301,ROW()-$B$38+2,3))</f>
        <v/>
      </c>
      <c r="C5265" s="57">
        <f>INDEX('12月'!$A$1:$E$301,ROW()-$B$38+2,4)</f>
        <v>0</v>
      </c>
      <c r="D5265" s="64">
        <f>INDEX('12月'!$A$1:$E$301,ROW()-$B$38+2,5)</f>
        <v>0</v>
      </c>
      <c r="E5265" s="65">
        <f>DATE(設定・集計!$B$2,INT(A5265/100),A5265-INT(A5265/100)*100)</f>
        <v>43799</v>
      </c>
      <c r="F5265" t="str">
        <f t="shared" si="164"/>
        <v/>
      </c>
      <c r="G5265" t="str">
        <f t="shared" si="163"/>
        <v/>
      </c>
    </row>
    <row r="5266" spans="1:7">
      <c r="A5266" s="57">
        <f>INDEX('12月'!$A$1:$E$301,ROW()-$B$38+2,1)</f>
        <v>0</v>
      </c>
      <c r="B5266" s="55" t="str">
        <f>INDEX('12月'!$A$1:$E$301,ROW()-$B$38+2,2)&amp;IF(INDEX('12月'!$A$1:$E$301,ROW()-$B$38+2,3)="","","／"&amp;INDEX('12月'!$A$1:$E$301,ROW()-$B$38+2,3))</f>
        <v/>
      </c>
      <c r="C5266" s="57">
        <f>INDEX('12月'!$A$1:$E$301,ROW()-$B$38+2,4)</f>
        <v>0</v>
      </c>
      <c r="D5266" s="64">
        <f>INDEX('12月'!$A$1:$E$301,ROW()-$B$38+2,5)</f>
        <v>0</v>
      </c>
      <c r="E5266" s="65">
        <f>DATE(設定・集計!$B$2,INT(A5266/100),A5266-INT(A5266/100)*100)</f>
        <v>43799</v>
      </c>
      <c r="F5266" t="str">
        <f t="shared" si="164"/>
        <v/>
      </c>
      <c r="G5266" t="str">
        <f t="shared" si="163"/>
        <v/>
      </c>
    </row>
    <row r="5267" spans="1:7">
      <c r="A5267" s="57">
        <f>INDEX('12月'!$A$1:$E$301,ROW()-$B$38+2,1)</f>
        <v>0</v>
      </c>
      <c r="B5267" s="55" t="str">
        <f>INDEX('12月'!$A$1:$E$301,ROW()-$B$38+2,2)&amp;IF(INDEX('12月'!$A$1:$E$301,ROW()-$B$38+2,3)="","","／"&amp;INDEX('12月'!$A$1:$E$301,ROW()-$B$38+2,3))</f>
        <v/>
      </c>
      <c r="C5267" s="57">
        <f>INDEX('12月'!$A$1:$E$301,ROW()-$B$38+2,4)</f>
        <v>0</v>
      </c>
      <c r="D5267" s="64">
        <f>INDEX('12月'!$A$1:$E$301,ROW()-$B$38+2,5)</f>
        <v>0</v>
      </c>
      <c r="E5267" s="65">
        <f>DATE(設定・集計!$B$2,INT(A5267/100),A5267-INT(A5267/100)*100)</f>
        <v>43799</v>
      </c>
      <c r="F5267" t="str">
        <f t="shared" si="164"/>
        <v/>
      </c>
      <c r="G5267" t="str">
        <f t="shared" si="163"/>
        <v/>
      </c>
    </row>
    <row r="5268" spans="1:7">
      <c r="A5268" s="57">
        <f>INDEX('12月'!$A$1:$E$301,ROW()-$B$38+2,1)</f>
        <v>0</v>
      </c>
      <c r="B5268" s="55" t="str">
        <f>INDEX('12月'!$A$1:$E$301,ROW()-$B$38+2,2)&amp;IF(INDEX('12月'!$A$1:$E$301,ROW()-$B$38+2,3)="","","／"&amp;INDEX('12月'!$A$1:$E$301,ROW()-$B$38+2,3))</f>
        <v/>
      </c>
      <c r="C5268" s="57">
        <f>INDEX('12月'!$A$1:$E$301,ROW()-$B$38+2,4)</f>
        <v>0</v>
      </c>
      <c r="D5268" s="64">
        <f>INDEX('12月'!$A$1:$E$301,ROW()-$B$38+2,5)</f>
        <v>0</v>
      </c>
      <c r="E5268" s="65">
        <f>DATE(設定・集計!$B$2,INT(A5268/100),A5268-INT(A5268/100)*100)</f>
        <v>43799</v>
      </c>
      <c r="F5268" t="str">
        <f t="shared" si="164"/>
        <v/>
      </c>
      <c r="G5268" t="str">
        <f t="shared" si="163"/>
        <v/>
      </c>
    </row>
    <row r="5269" spans="1:7">
      <c r="A5269" s="57">
        <f>INDEX('12月'!$A$1:$E$301,ROW()-$B$38+2,1)</f>
        <v>0</v>
      </c>
      <c r="B5269" s="55" t="str">
        <f>INDEX('12月'!$A$1:$E$301,ROW()-$B$38+2,2)&amp;IF(INDEX('12月'!$A$1:$E$301,ROW()-$B$38+2,3)="","","／"&amp;INDEX('12月'!$A$1:$E$301,ROW()-$B$38+2,3))</f>
        <v/>
      </c>
      <c r="C5269" s="57">
        <f>INDEX('12月'!$A$1:$E$301,ROW()-$B$38+2,4)</f>
        <v>0</v>
      </c>
      <c r="D5269" s="64">
        <f>INDEX('12月'!$A$1:$E$301,ROW()-$B$38+2,5)</f>
        <v>0</v>
      </c>
      <c r="E5269" s="65">
        <f>DATE(設定・集計!$B$2,INT(A5269/100),A5269-INT(A5269/100)*100)</f>
        <v>43799</v>
      </c>
      <c r="F5269" t="str">
        <f t="shared" si="164"/>
        <v/>
      </c>
      <c r="G5269" t="str">
        <f t="shared" si="163"/>
        <v/>
      </c>
    </row>
    <row r="5270" spans="1:7">
      <c r="A5270" s="57">
        <f>INDEX('12月'!$A$1:$E$301,ROW()-$B$38+2,1)</f>
        <v>0</v>
      </c>
      <c r="B5270" s="55" t="str">
        <f>INDEX('12月'!$A$1:$E$301,ROW()-$B$38+2,2)&amp;IF(INDEX('12月'!$A$1:$E$301,ROW()-$B$38+2,3)="","","／"&amp;INDEX('12月'!$A$1:$E$301,ROW()-$B$38+2,3))</f>
        <v/>
      </c>
      <c r="C5270" s="57">
        <f>INDEX('12月'!$A$1:$E$301,ROW()-$B$38+2,4)</f>
        <v>0</v>
      </c>
      <c r="D5270" s="64">
        <f>INDEX('12月'!$A$1:$E$301,ROW()-$B$38+2,5)</f>
        <v>0</v>
      </c>
      <c r="E5270" s="65">
        <f>DATE(設定・集計!$B$2,INT(A5270/100),A5270-INT(A5270/100)*100)</f>
        <v>43799</v>
      </c>
      <c r="F5270" t="str">
        <f t="shared" si="164"/>
        <v/>
      </c>
      <c r="G5270" t="str">
        <f t="shared" si="163"/>
        <v/>
      </c>
    </row>
    <row r="5271" spans="1:7">
      <c r="A5271" s="57">
        <f>INDEX('12月'!$A$1:$E$301,ROW()-$B$38+2,1)</f>
        <v>0</v>
      </c>
      <c r="B5271" s="55" t="str">
        <f>INDEX('12月'!$A$1:$E$301,ROW()-$B$38+2,2)&amp;IF(INDEX('12月'!$A$1:$E$301,ROW()-$B$38+2,3)="","","／"&amp;INDEX('12月'!$A$1:$E$301,ROW()-$B$38+2,3))</f>
        <v/>
      </c>
      <c r="C5271" s="57">
        <f>INDEX('12月'!$A$1:$E$301,ROW()-$B$38+2,4)</f>
        <v>0</v>
      </c>
      <c r="D5271" s="64">
        <f>INDEX('12月'!$A$1:$E$301,ROW()-$B$38+2,5)</f>
        <v>0</v>
      </c>
      <c r="E5271" s="65">
        <f>DATE(設定・集計!$B$2,INT(A5271/100),A5271-INT(A5271/100)*100)</f>
        <v>43799</v>
      </c>
      <c r="F5271" t="str">
        <f t="shared" si="164"/>
        <v/>
      </c>
      <c r="G5271" t="str">
        <f t="shared" si="163"/>
        <v/>
      </c>
    </row>
    <row r="5272" spans="1:7">
      <c r="A5272" s="57">
        <f>INDEX('12月'!$A$1:$E$301,ROW()-$B$38+2,1)</f>
        <v>0</v>
      </c>
      <c r="B5272" s="55" t="str">
        <f>INDEX('12月'!$A$1:$E$301,ROW()-$B$38+2,2)&amp;IF(INDEX('12月'!$A$1:$E$301,ROW()-$B$38+2,3)="","","／"&amp;INDEX('12月'!$A$1:$E$301,ROW()-$B$38+2,3))</f>
        <v/>
      </c>
      <c r="C5272" s="57">
        <f>INDEX('12月'!$A$1:$E$301,ROW()-$B$38+2,4)</f>
        <v>0</v>
      </c>
      <c r="D5272" s="64">
        <f>INDEX('12月'!$A$1:$E$301,ROW()-$B$38+2,5)</f>
        <v>0</v>
      </c>
      <c r="E5272" s="65">
        <f>DATE(設定・集計!$B$2,INT(A5272/100),A5272-INT(A5272/100)*100)</f>
        <v>43799</v>
      </c>
      <c r="F5272" t="str">
        <f t="shared" si="164"/>
        <v/>
      </c>
      <c r="G5272" t="str">
        <f t="shared" si="163"/>
        <v/>
      </c>
    </row>
    <row r="5273" spans="1:7">
      <c r="A5273" s="57">
        <f>INDEX('12月'!$A$1:$E$301,ROW()-$B$38+2,1)</f>
        <v>0</v>
      </c>
      <c r="B5273" s="55" t="str">
        <f>INDEX('12月'!$A$1:$E$301,ROW()-$B$38+2,2)&amp;IF(INDEX('12月'!$A$1:$E$301,ROW()-$B$38+2,3)="","","／"&amp;INDEX('12月'!$A$1:$E$301,ROW()-$B$38+2,3))</f>
        <v/>
      </c>
      <c r="C5273" s="57">
        <f>INDEX('12月'!$A$1:$E$301,ROW()-$B$38+2,4)</f>
        <v>0</v>
      </c>
      <c r="D5273" s="64">
        <f>INDEX('12月'!$A$1:$E$301,ROW()-$B$38+2,5)</f>
        <v>0</v>
      </c>
      <c r="E5273" s="65">
        <f>DATE(設定・集計!$B$2,INT(A5273/100),A5273-INT(A5273/100)*100)</f>
        <v>43799</v>
      </c>
      <c r="F5273" t="str">
        <f t="shared" si="164"/>
        <v/>
      </c>
      <c r="G5273" t="str">
        <f t="shared" si="163"/>
        <v/>
      </c>
    </row>
    <row r="5274" spans="1:7">
      <c r="A5274" s="57">
        <f>INDEX('12月'!$A$1:$E$301,ROW()-$B$38+2,1)</f>
        <v>0</v>
      </c>
      <c r="B5274" s="55" t="str">
        <f>INDEX('12月'!$A$1:$E$301,ROW()-$B$38+2,2)&amp;IF(INDEX('12月'!$A$1:$E$301,ROW()-$B$38+2,3)="","","／"&amp;INDEX('12月'!$A$1:$E$301,ROW()-$B$38+2,3))</f>
        <v/>
      </c>
      <c r="C5274" s="57">
        <f>INDEX('12月'!$A$1:$E$301,ROW()-$B$38+2,4)</f>
        <v>0</v>
      </c>
      <c r="D5274" s="64">
        <f>INDEX('12月'!$A$1:$E$301,ROW()-$B$38+2,5)</f>
        <v>0</v>
      </c>
      <c r="E5274" s="65">
        <f>DATE(設定・集計!$B$2,INT(A5274/100),A5274-INT(A5274/100)*100)</f>
        <v>43799</v>
      </c>
      <c r="F5274" t="str">
        <f t="shared" si="164"/>
        <v/>
      </c>
      <c r="G5274" t="str">
        <f t="shared" si="163"/>
        <v/>
      </c>
    </row>
    <row r="5275" spans="1:7">
      <c r="A5275" s="57">
        <f>INDEX('12月'!$A$1:$E$301,ROW()-$B$38+2,1)</f>
        <v>0</v>
      </c>
      <c r="B5275" s="55" t="str">
        <f>INDEX('12月'!$A$1:$E$301,ROW()-$B$38+2,2)&amp;IF(INDEX('12月'!$A$1:$E$301,ROW()-$B$38+2,3)="","","／"&amp;INDEX('12月'!$A$1:$E$301,ROW()-$B$38+2,3))</f>
        <v/>
      </c>
      <c r="C5275" s="57">
        <f>INDEX('12月'!$A$1:$E$301,ROW()-$B$38+2,4)</f>
        <v>0</v>
      </c>
      <c r="D5275" s="64">
        <f>INDEX('12月'!$A$1:$E$301,ROW()-$B$38+2,5)</f>
        <v>0</v>
      </c>
      <c r="E5275" s="65">
        <f>DATE(設定・集計!$B$2,INT(A5275/100),A5275-INT(A5275/100)*100)</f>
        <v>43799</v>
      </c>
      <c r="F5275" t="str">
        <f t="shared" si="164"/>
        <v/>
      </c>
      <c r="G5275" t="str">
        <f t="shared" si="163"/>
        <v/>
      </c>
    </row>
    <row r="5276" spans="1:7">
      <c r="A5276" s="57">
        <f>INDEX('12月'!$A$1:$E$301,ROW()-$B$38+2,1)</f>
        <v>0</v>
      </c>
      <c r="B5276" s="55" t="str">
        <f>INDEX('12月'!$A$1:$E$301,ROW()-$B$38+2,2)&amp;IF(INDEX('12月'!$A$1:$E$301,ROW()-$B$38+2,3)="","","／"&amp;INDEX('12月'!$A$1:$E$301,ROW()-$B$38+2,3))</f>
        <v/>
      </c>
      <c r="C5276" s="57">
        <f>INDEX('12月'!$A$1:$E$301,ROW()-$B$38+2,4)</f>
        <v>0</v>
      </c>
      <c r="D5276" s="64">
        <f>INDEX('12月'!$A$1:$E$301,ROW()-$B$38+2,5)</f>
        <v>0</v>
      </c>
      <c r="E5276" s="65">
        <f>DATE(設定・集計!$B$2,INT(A5276/100),A5276-INT(A5276/100)*100)</f>
        <v>43799</v>
      </c>
      <c r="F5276" t="str">
        <f t="shared" si="164"/>
        <v/>
      </c>
      <c r="G5276" t="str">
        <f t="shared" si="163"/>
        <v/>
      </c>
    </row>
    <row r="5277" spans="1:7">
      <c r="A5277" s="57">
        <f>INDEX('12月'!$A$1:$E$301,ROW()-$B$38+2,1)</f>
        <v>0</v>
      </c>
      <c r="B5277" s="55" t="str">
        <f>INDEX('12月'!$A$1:$E$301,ROW()-$B$38+2,2)&amp;IF(INDEX('12月'!$A$1:$E$301,ROW()-$B$38+2,3)="","","／"&amp;INDEX('12月'!$A$1:$E$301,ROW()-$B$38+2,3))</f>
        <v/>
      </c>
      <c r="C5277" s="57">
        <f>INDEX('12月'!$A$1:$E$301,ROW()-$B$38+2,4)</f>
        <v>0</v>
      </c>
      <c r="D5277" s="64">
        <f>INDEX('12月'!$A$1:$E$301,ROW()-$B$38+2,5)</f>
        <v>0</v>
      </c>
      <c r="E5277" s="65">
        <f>DATE(設定・集計!$B$2,INT(A5277/100),A5277-INT(A5277/100)*100)</f>
        <v>43799</v>
      </c>
      <c r="F5277" t="str">
        <f t="shared" si="164"/>
        <v/>
      </c>
      <c r="G5277" t="str">
        <f t="shared" si="163"/>
        <v/>
      </c>
    </row>
    <row r="5278" spans="1:7">
      <c r="A5278" s="57">
        <f>INDEX('12月'!$A$1:$E$301,ROW()-$B$38+2,1)</f>
        <v>0</v>
      </c>
      <c r="B5278" s="55" t="str">
        <f>INDEX('12月'!$A$1:$E$301,ROW()-$B$38+2,2)&amp;IF(INDEX('12月'!$A$1:$E$301,ROW()-$B$38+2,3)="","","／"&amp;INDEX('12月'!$A$1:$E$301,ROW()-$B$38+2,3))</f>
        <v/>
      </c>
      <c r="C5278" s="57">
        <f>INDEX('12月'!$A$1:$E$301,ROW()-$B$38+2,4)</f>
        <v>0</v>
      </c>
      <c r="D5278" s="64">
        <f>INDEX('12月'!$A$1:$E$301,ROW()-$B$38+2,5)</f>
        <v>0</v>
      </c>
      <c r="E5278" s="65">
        <f>DATE(設定・集計!$B$2,INT(A5278/100),A5278-INT(A5278/100)*100)</f>
        <v>43799</v>
      </c>
      <c r="F5278" t="str">
        <f t="shared" si="164"/>
        <v/>
      </c>
      <c r="G5278" t="str">
        <f t="shared" si="163"/>
        <v/>
      </c>
    </row>
    <row r="5279" spans="1:7">
      <c r="A5279" s="57">
        <f>INDEX('12月'!$A$1:$E$301,ROW()-$B$38+2,1)</f>
        <v>0</v>
      </c>
      <c r="B5279" s="55" t="str">
        <f>INDEX('12月'!$A$1:$E$301,ROW()-$B$38+2,2)&amp;IF(INDEX('12月'!$A$1:$E$301,ROW()-$B$38+2,3)="","","／"&amp;INDEX('12月'!$A$1:$E$301,ROW()-$B$38+2,3))</f>
        <v/>
      </c>
      <c r="C5279" s="57">
        <f>INDEX('12月'!$A$1:$E$301,ROW()-$B$38+2,4)</f>
        <v>0</v>
      </c>
      <c r="D5279" s="64">
        <f>INDEX('12月'!$A$1:$E$301,ROW()-$B$38+2,5)</f>
        <v>0</v>
      </c>
      <c r="E5279" s="65">
        <f>DATE(設定・集計!$B$2,INT(A5279/100),A5279-INT(A5279/100)*100)</f>
        <v>43799</v>
      </c>
      <c r="F5279" t="str">
        <f t="shared" si="164"/>
        <v/>
      </c>
      <c r="G5279" t="str">
        <f t="shared" si="163"/>
        <v/>
      </c>
    </row>
    <row r="5280" spans="1:7">
      <c r="A5280" s="57">
        <f>INDEX('12月'!$A$1:$E$301,ROW()-$B$38+2,1)</f>
        <v>0</v>
      </c>
      <c r="B5280" s="55" t="str">
        <f>INDEX('12月'!$A$1:$E$301,ROW()-$B$38+2,2)&amp;IF(INDEX('12月'!$A$1:$E$301,ROW()-$B$38+2,3)="","","／"&amp;INDEX('12月'!$A$1:$E$301,ROW()-$B$38+2,3))</f>
        <v/>
      </c>
      <c r="C5280" s="57">
        <f>INDEX('12月'!$A$1:$E$301,ROW()-$B$38+2,4)</f>
        <v>0</v>
      </c>
      <c r="D5280" s="64">
        <f>INDEX('12月'!$A$1:$E$301,ROW()-$B$38+2,5)</f>
        <v>0</v>
      </c>
      <c r="E5280" s="65">
        <f>DATE(設定・集計!$B$2,INT(A5280/100),A5280-INT(A5280/100)*100)</f>
        <v>43799</v>
      </c>
      <c r="F5280" t="str">
        <f t="shared" si="164"/>
        <v/>
      </c>
      <c r="G5280" t="str">
        <f t="shared" si="163"/>
        <v/>
      </c>
    </row>
    <row r="5281" spans="1:7">
      <c r="A5281" s="57">
        <f>INDEX('12月'!$A$1:$E$301,ROW()-$B$38+2,1)</f>
        <v>0</v>
      </c>
      <c r="B5281" s="55" t="str">
        <f>INDEX('12月'!$A$1:$E$301,ROW()-$B$38+2,2)&amp;IF(INDEX('12月'!$A$1:$E$301,ROW()-$B$38+2,3)="","","／"&amp;INDEX('12月'!$A$1:$E$301,ROW()-$B$38+2,3))</f>
        <v/>
      </c>
      <c r="C5281" s="57">
        <f>INDEX('12月'!$A$1:$E$301,ROW()-$B$38+2,4)</f>
        <v>0</v>
      </c>
      <c r="D5281" s="64">
        <f>INDEX('12月'!$A$1:$E$301,ROW()-$B$38+2,5)</f>
        <v>0</v>
      </c>
      <c r="E5281" s="65">
        <f>DATE(設定・集計!$B$2,INT(A5281/100),A5281-INT(A5281/100)*100)</f>
        <v>43799</v>
      </c>
      <c r="F5281" t="str">
        <f t="shared" si="164"/>
        <v/>
      </c>
      <c r="G5281" t="str">
        <f t="shared" si="163"/>
        <v/>
      </c>
    </row>
    <row r="5282" spans="1:7">
      <c r="A5282" s="57">
        <f>INDEX('12月'!$A$1:$E$301,ROW()-$B$38+2,1)</f>
        <v>0</v>
      </c>
      <c r="B5282" s="55" t="str">
        <f>INDEX('12月'!$A$1:$E$301,ROW()-$B$38+2,2)&amp;IF(INDEX('12月'!$A$1:$E$301,ROW()-$B$38+2,3)="","","／"&amp;INDEX('12月'!$A$1:$E$301,ROW()-$B$38+2,3))</f>
        <v/>
      </c>
      <c r="C5282" s="57">
        <f>INDEX('12月'!$A$1:$E$301,ROW()-$B$38+2,4)</f>
        <v>0</v>
      </c>
      <c r="D5282" s="64">
        <f>INDEX('12月'!$A$1:$E$301,ROW()-$B$38+2,5)</f>
        <v>0</v>
      </c>
      <c r="E5282" s="65">
        <f>DATE(設定・集計!$B$2,INT(A5282/100),A5282-INT(A5282/100)*100)</f>
        <v>43799</v>
      </c>
      <c r="F5282" t="str">
        <f t="shared" si="164"/>
        <v/>
      </c>
      <c r="G5282" t="str">
        <f t="shared" si="163"/>
        <v/>
      </c>
    </row>
    <row r="5283" spans="1:7">
      <c r="A5283" s="57">
        <f>INDEX('12月'!$A$1:$E$301,ROW()-$B$38+2,1)</f>
        <v>0</v>
      </c>
      <c r="B5283" s="55" t="str">
        <f>INDEX('12月'!$A$1:$E$301,ROW()-$B$38+2,2)&amp;IF(INDEX('12月'!$A$1:$E$301,ROW()-$B$38+2,3)="","","／"&amp;INDEX('12月'!$A$1:$E$301,ROW()-$B$38+2,3))</f>
        <v/>
      </c>
      <c r="C5283" s="57">
        <f>INDEX('12月'!$A$1:$E$301,ROW()-$B$38+2,4)</f>
        <v>0</v>
      </c>
      <c r="D5283" s="64">
        <f>INDEX('12月'!$A$1:$E$301,ROW()-$B$38+2,5)</f>
        <v>0</v>
      </c>
      <c r="E5283" s="65">
        <f>DATE(設定・集計!$B$2,INT(A5283/100),A5283-INT(A5283/100)*100)</f>
        <v>43799</v>
      </c>
      <c r="F5283" t="str">
        <f t="shared" si="164"/>
        <v/>
      </c>
      <c r="G5283" t="str">
        <f t="shared" si="163"/>
        <v/>
      </c>
    </row>
    <row r="5284" spans="1:7">
      <c r="A5284" s="57">
        <f>INDEX('12月'!$A$1:$E$301,ROW()-$B$38+2,1)</f>
        <v>0</v>
      </c>
      <c r="B5284" s="55" t="str">
        <f>INDEX('12月'!$A$1:$E$301,ROW()-$B$38+2,2)&amp;IF(INDEX('12月'!$A$1:$E$301,ROW()-$B$38+2,3)="","","／"&amp;INDEX('12月'!$A$1:$E$301,ROW()-$B$38+2,3))</f>
        <v/>
      </c>
      <c r="C5284" s="57">
        <f>INDEX('12月'!$A$1:$E$301,ROW()-$B$38+2,4)</f>
        <v>0</v>
      </c>
      <c r="D5284" s="64">
        <f>INDEX('12月'!$A$1:$E$301,ROW()-$B$38+2,5)</f>
        <v>0</v>
      </c>
      <c r="E5284" s="65">
        <f>DATE(設定・集計!$B$2,INT(A5284/100),A5284-INT(A5284/100)*100)</f>
        <v>43799</v>
      </c>
      <c r="F5284" t="str">
        <f t="shared" si="164"/>
        <v/>
      </c>
      <c r="G5284" t="str">
        <f t="shared" si="163"/>
        <v/>
      </c>
    </row>
    <row r="5285" spans="1:7">
      <c r="A5285" s="57">
        <f>INDEX('12月'!$A$1:$E$301,ROW()-$B$38+2,1)</f>
        <v>0</v>
      </c>
      <c r="B5285" s="55" t="str">
        <f>INDEX('12月'!$A$1:$E$301,ROW()-$B$38+2,2)&amp;IF(INDEX('12月'!$A$1:$E$301,ROW()-$B$38+2,3)="","","／"&amp;INDEX('12月'!$A$1:$E$301,ROW()-$B$38+2,3))</f>
        <v/>
      </c>
      <c r="C5285" s="57">
        <f>INDEX('12月'!$A$1:$E$301,ROW()-$B$38+2,4)</f>
        <v>0</v>
      </c>
      <c r="D5285" s="64">
        <f>INDEX('12月'!$A$1:$E$301,ROW()-$B$38+2,5)</f>
        <v>0</v>
      </c>
      <c r="E5285" s="65">
        <f>DATE(設定・集計!$B$2,INT(A5285/100),A5285-INT(A5285/100)*100)</f>
        <v>43799</v>
      </c>
      <c r="F5285" t="str">
        <f t="shared" si="164"/>
        <v/>
      </c>
      <c r="G5285" t="str">
        <f t="shared" si="163"/>
        <v/>
      </c>
    </row>
    <row r="5286" spans="1:7">
      <c r="A5286" s="57">
        <f>INDEX('12月'!$A$1:$E$301,ROW()-$B$38+2,1)</f>
        <v>0</v>
      </c>
      <c r="B5286" s="55" t="str">
        <f>INDEX('12月'!$A$1:$E$301,ROW()-$B$38+2,2)&amp;IF(INDEX('12月'!$A$1:$E$301,ROW()-$B$38+2,3)="","","／"&amp;INDEX('12月'!$A$1:$E$301,ROW()-$B$38+2,3))</f>
        <v/>
      </c>
      <c r="C5286" s="57">
        <f>INDEX('12月'!$A$1:$E$301,ROW()-$B$38+2,4)</f>
        <v>0</v>
      </c>
      <c r="D5286" s="64">
        <f>INDEX('12月'!$A$1:$E$301,ROW()-$B$38+2,5)</f>
        <v>0</v>
      </c>
      <c r="E5286" s="65">
        <f>DATE(設定・集計!$B$2,INT(A5286/100),A5286-INT(A5286/100)*100)</f>
        <v>43799</v>
      </c>
      <c r="F5286" t="str">
        <f t="shared" si="164"/>
        <v/>
      </c>
      <c r="G5286" t="str">
        <f t="shared" si="163"/>
        <v/>
      </c>
    </row>
    <row r="5287" spans="1:7">
      <c r="A5287" s="57">
        <f>INDEX('12月'!$A$1:$E$301,ROW()-$B$38+2,1)</f>
        <v>0</v>
      </c>
      <c r="B5287" s="55" t="str">
        <f>INDEX('12月'!$A$1:$E$301,ROW()-$B$38+2,2)&amp;IF(INDEX('12月'!$A$1:$E$301,ROW()-$B$38+2,3)="","","／"&amp;INDEX('12月'!$A$1:$E$301,ROW()-$B$38+2,3))</f>
        <v/>
      </c>
      <c r="C5287" s="57">
        <f>INDEX('12月'!$A$1:$E$301,ROW()-$B$38+2,4)</f>
        <v>0</v>
      </c>
      <c r="D5287" s="64">
        <f>INDEX('12月'!$A$1:$E$301,ROW()-$B$38+2,5)</f>
        <v>0</v>
      </c>
      <c r="E5287" s="65">
        <f>DATE(設定・集計!$B$2,INT(A5287/100),A5287-INT(A5287/100)*100)</f>
        <v>43799</v>
      </c>
      <c r="F5287" t="str">
        <f t="shared" si="164"/>
        <v/>
      </c>
      <c r="G5287" t="str">
        <f t="shared" si="163"/>
        <v/>
      </c>
    </row>
    <row r="5288" spans="1:7">
      <c r="A5288" s="57">
        <f>INDEX('12月'!$A$1:$E$301,ROW()-$B$38+2,1)</f>
        <v>0</v>
      </c>
      <c r="B5288" s="55" t="str">
        <f>INDEX('12月'!$A$1:$E$301,ROW()-$B$38+2,2)&amp;IF(INDEX('12月'!$A$1:$E$301,ROW()-$B$38+2,3)="","","／"&amp;INDEX('12月'!$A$1:$E$301,ROW()-$B$38+2,3))</f>
        <v/>
      </c>
      <c r="C5288" s="57">
        <f>INDEX('12月'!$A$1:$E$301,ROW()-$B$38+2,4)</f>
        <v>0</v>
      </c>
      <c r="D5288" s="64">
        <f>INDEX('12月'!$A$1:$E$301,ROW()-$B$38+2,5)</f>
        <v>0</v>
      </c>
      <c r="E5288" s="65">
        <f>DATE(設定・集計!$B$2,INT(A5288/100),A5288-INT(A5288/100)*100)</f>
        <v>43799</v>
      </c>
      <c r="F5288" t="str">
        <f t="shared" si="164"/>
        <v/>
      </c>
      <c r="G5288" t="str">
        <f t="shared" si="163"/>
        <v/>
      </c>
    </row>
    <row r="5289" spans="1:7">
      <c r="A5289" s="57">
        <f>INDEX('12月'!$A$1:$E$301,ROW()-$B$38+2,1)</f>
        <v>0</v>
      </c>
      <c r="B5289" s="55" t="str">
        <f>INDEX('12月'!$A$1:$E$301,ROW()-$B$38+2,2)&amp;IF(INDEX('12月'!$A$1:$E$301,ROW()-$B$38+2,3)="","","／"&amp;INDEX('12月'!$A$1:$E$301,ROW()-$B$38+2,3))</f>
        <v/>
      </c>
      <c r="C5289" s="57">
        <f>INDEX('12月'!$A$1:$E$301,ROW()-$B$38+2,4)</f>
        <v>0</v>
      </c>
      <c r="D5289" s="64">
        <f>INDEX('12月'!$A$1:$E$301,ROW()-$B$38+2,5)</f>
        <v>0</v>
      </c>
      <c r="E5289" s="65">
        <f>DATE(設定・集計!$B$2,INT(A5289/100),A5289-INT(A5289/100)*100)</f>
        <v>43799</v>
      </c>
      <c r="F5289" t="str">
        <f t="shared" si="164"/>
        <v/>
      </c>
      <c r="G5289" t="str">
        <f t="shared" si="163"/>
        <v/>
      </c>
    </row>
    <row r="5290" spans="1:7">
      <c r="A5290" s="57">
        <f>INDEX('12月'!$A$1:$E$301,ROW()-$B$38+2,1)</f>
        <v>0</v>
      </c>
      <c r="B5290" s="55" t="str">
        <f>INDEX('12月'!$A$1:$E$301,ROW()-$B$38+2,2)&amp;IF(INDEX('12月'!$A$1:$E$301,ROW()-$B$38+2,3)="","","／"&amp;INDEX('12月'!$A$1:$E$301,ROW()-$B$38+2,3))</f>
        <v/>
      </c>
      <c r="C5290" s="57">
        <f>INDEX('12月'!$A$1:$E$301,ROW()-$B$38+2,4)</f>
        <v>0</v>
      </c>
      <c r="D5290" s="64">
        <f>INDEX('12月'!$A$1:$E$301,ROW()-$B$38+2,5)</f>
        <v>0</v>
      </c>
      <c r="E5290" s="65">
        <f>DATE(設定・集計!$B$2,INT(A5290/100),A5290-INT(A5290/100)*100)</f>
        <v>43799</v>
      </c>
      <c r="F5290" t="str">
        <f t="shared" si="164"/>
        <v/>
      </c>
      <c r="G5290" t="str">
        <f t="shared" si="163"/>
        <v/>
      </c>
    </row>
    <row r="5291" spans="1:7">
      <c r="A5291" s="57">
        <f>INDEX('12月'!$A$1:$E$301,ROW()-$B$38+2,1)</f>
        <v>0</v>
      </c>
      <c r="B5291" s="55" t="str">
        <f>INDEX('12月'!$A$1:$E$301,ROW()-$B$38+2,2)&amp;IF(INDEX('12月'!$A$1:$E$301,ROW()-$B$38+2,3)="","","／"&amp;INDEX('12月'!$A$1:$E$301,ROW()-$B$38+2,3))</f>
        <v/>
      </c>
      <c r="C5291" s="57">
        <f>INDEX('12月'!$A$1:$E$301,ROW()-$B$38+2,4)</f>
        <v>0</v>
      </c>
      <c r="D5291" s="64">
        <f>INDEX('12月'!$A$1:$E$301,ROW()-$B$38+2,5)</f>
        <v>0</v>
      </c>
      <c r="E5291" s="65">
        <f>DATE(設定・集計!$B$2,INT(A5291/100),A5291-INT(A5291/100)*100)</f>
        <v>43799</v>
      </c>
      <c r="F5291" t="str">
        <f t="shared" si="164"/>
        <v/>
      </c>
      <c r="G5291" t="str">
        <f t="shared" si="163"/>
        <v/>
      </c>
    </row>
    <row r="5292" spans="1:7">
      <c r="A5292" s="57">
        <f>INDEX('12月'!$A$1:$E$301,ROW()-$B$38+2,1)</f>
        <v>0</v>
      </c>
      <c r="B5292" s="55" t="str">
        <f>INDEX('12月'!$A$1:$E$301,ROW()-$B$38+2,2)&amp;IF(INDEX('12月'!$A$1:$E$301,ROW()-$B$38+2,3)="","","／"&amp;INDEX('12月'!$A$1:$E$301,ROW()-$B$38+2,3))</f>
        <v/>
      </c>
      <c r="C5292" s="57">
        <f>INDEX('12月'!$A$1:$E$301,ROW()-$B$38+2,4)</f>
        <v>0</v>
      </c>
      <c r="D5292" s="64">
        <f>INDEX('12月'!$A$1:$E$301,ROW()-$B$38+2,5)</f>
        <v>0</v>
      </c>
      <c r="E5292" s="65">
        <f>DATE(設定・集計!$B$2,INT(A5292/100),A5292-INT(A5292/100)*100)</f>
        <v>43799</v>
      </c>
      <c r="F5292" t="str">
        <f t="shared" si="164"/>
        <v/>
      </c>
      <c r="G5292" t="str">
        <f t="shared" si="163"/>
        <v/>
      </c>
    </row>
    <row r="5293" spans="1:7">
      <c r="A5293" s="57">
        <f>INDEX('12月'!$A$1:$E$301,ROW()-$B$38+2,1)</f>
        <v>0</v>
      </c>
      <c r="B5293" s="55" t="str">
        <f>INDEX('12月'!$A$1:$E$301,ROW()-$B$38+2,2)&amp;IF(INDEX('12月'!$A$1:$E$301,ROW()-$B$38+2,3)="","","／"&amp;INDEX('12月'!$A$1:$E$301,ROW()-$B$38+2,3))</f>
        <v/>
      </c>
      <c r="C5293" s="57">
        <f>INDEX('12月'!$A$1:$E$301,ROW()-$B$38+2,4)</f>
        <v>0</v>
      </c>
      <c r="D5293" s="64">
        <f>INDEX('12月'!$A$1:$E$301,ROW()-$B$38+2,5)</f>
        <v>0</v>
      </c>
      <c r="E5293" s="65">
        <f>DATE(設定・集計!$B$2,INT(A5293/100),A5293-INT(A5293/100)*100)</f>
        <v>43799</v>
      </c>
      <c r="F5293" t="str">
        <f t="shared" si="164"/>
        <v/>
      </c>
      <c r="G5293" t="str">
        <f t="shared" si="163"/>
        <v/>
      </c>
    </row>
    <row r="5294" spans="1:7">
      <c r="A5294" s="57">
        <f>INDEX('12月'!$A$1:$E$301,ROW()-$B$38+2,1)</f>
        <v>0</v>
      </c>
      <c r="B5294" s="55" t="str">
        <f>INDEX('12月'!$A$1:$E$301,ROW()-$B$38+2,2)&amp;IF(INDEX('12月'!$A$1:$E$301,ROW()-$B$38+2,3)="","","／"&amp;INDEX('12月'!$A$1:$E$301,ROW()-$B$38+2,3))</f>
        <v/>
      </c>
      <c r="C5294" s="57">
        <f>INDEX('12月'!$A$1:$E$301,ROW()-$B$38+2,4)</f>
        <v>0</v>
      </c>
      <c r="D5294" s="64">
        <f>INDEX('12月'!$A$1:$E$301,ROW()-$B$38+2,5)</f>
        <v>0</v>
      </c>
      <c r="E5294" s="65">
        <f>DATE(設定・集計!$B$2,INT(A5294/100),A5294-INT(A5294/100)*100)</f>
        <v>43799</v>
      </c>
      <c r="F5294" t="str">
        <f t="shared" si="164"/>
        <v/>
      </c>
      <c r="G5294" t="str">
        <f t="shared" si="163"/>
        <v/>
      </c>
    </row>
    <row r="5295" spans="1:7">
      <c r="A5295" s="57">
        <f>INDEX('12月'!$A$1:$E$301,ROW()-$B$38+2,1)</f>
        <v>0</v>
      </c>
      <c r="B5295" s="55" t="str">
        <f>INDEX('12月'!$A$1:$E$301,ROW()-$B$38+2,2)&amp;IF(INDEX('12月'!$A$1:$E$301,ROW()-$B$38+2,3)="","","／"&amp;INDEX('12月'!$A$1:$E$301,ROW()-$B$38+2,3))</f>
        <v/>
      </c>
      <c r="C5295" s="57">
        <f>INDEX('12月'!$A$1:$E$301,ROW()-$B$38+2,4)</f>
        <v>0</v>
      </c>
      <c r="D5295" s="64">
        <f>INDEX('12月'!$A$1:$E$301,ROW()-$B$38+2,5)</f>
        <v>0</v>
      </c>
      <c r="E5295" s="65">
        <f>DATE(設定・集計!$B$2,INT(A5295/100),A5295-INT(A5295/100)*100)</f>
        <v>43799</v>
      </c>
      <c r="F5295" t="str">
        <f t="shared" si="164"/>
        <v/>
      </c>
      <c r="G5295" t="str">
        <f t="shared" ref="G5295:G5355" si="165">IF(F5295="","",RANK(F5295,$F$46:$F$6000,1))</f>
        <v/>
      </c>
    </row>
    <row r="5296" spans="1:7">
      <c r="A5296" s="57">
        <f>INDEX('12月'!$A$1:$E$301,ROW()-$B$38+2,1)</f>
        <v>0</v>
      </c>
      <c r="B5296" s="55" t="str">
        <f>INDEX('12月'!$A$1:$E$301,ROW()-$B$38+2,2)&amp;IF(INDEX('12月'!$A$1:$E$301,ROW()-$B$38+2,3)="","","／"&amp;INDEX('12月'!$A$1:$E$301,ROW()-$B$38+2,3))</f>
        <v/>
      </c>
      <c r="C5296" s="57">
        <f>INDEX('12月'!$A$1:$E$301,ROW()-$B$38+2,4)</f>
        <v>0</v>
      </c>
      <c r="D5296" s="64">
        <f>INDEX('12月'!$A$1:$E$301,ROW()-$B$38+2,5)</f>
        <v>0</v>
      </c>
      <c r="E5296" s="65">
        <f>DATE(設定・集計!$B$2,INT(A5296/100),A5296-INT(A5296/100)*100)</f>
        <v>43799</v>
      </c>
      <c r="F5296" t="str">
        <f t="shared" si="164"/>
        <v/>
      </c>
      <c r="G5296" t="str">
        <f t="shared" si="165"/>
        <v/>
      </c>
    </row>
    <row r="5297" spans="1:7">
      <c r="A5297" s="57">
        <f>INDEX('12月'!$A$1:$E$301,ROW()-$B$38+2,1)</f>
        <v>0</v>
      </c>
      <c r="B5297" s="55" t="str">
        <f>INDEX('12月'!$A$1:$E$301,ROW()-$B$38+2,2)&amp;IF(INDEX('12月'!$A$1:$E$301,ROW()-$B$38+2,3)="","","／"&amp;INDEX('12月'!$A$1:$E$301,ROW()-$B$38+2,3))</f>
        <v/>
      </c>
      <c r="C5297" s="57">
        <f>INDEX('12月'!$A$1:$E$301,ROW()-$B$38+2,4)</f>
        <v>0</v>
      </c>
      <c r="D5297" s="64">
        <f>INDEX('12月'!$A$1:$E$301,ROW()-$B$38+2,5)</f>
        <v>0</v>
      </c>
      <c r="E5297" s="65">
        <f>DATE(設定・集計!$B$2,INT(A5297/100),A5297-INT(A5297/100)*100)</f>
        <v>43799</v>
      </c>
      <c r="F5297" t="str">
        <f t="shared" si="164"/>
        <v/>
      </c>
      <c r="G5297" t="str">
        <f t="shared" si="165"/>
        <v/>
      </c>
    </row>
    <row r="5298" spans="1:7">
      <c r="A5298" s="57">
        <f>INDEX('12月'!$A$1:$E$301,ROW()-$B$38+2,1)</f>
        <v>0</v>
      </c>
      <c r="B5298" s="55" t="str">
        <f>INDEX('12月'!$A$1:$E$301,ROW()-$B$38+2,2)&amp;IF(INDEX('12月'!$A$1:$E$301,ROW()-$B$38+2,3)="","","／"&amp;INDEX('12月'!$A$1:$E$301,ROW()-$B$38+2,3))</f>
        <v/>
      </c>
      <c r="C5298" s="57">
        <f>INDEX('12月'!$A$1:$E$301,ROW()-$B$38+2,4)</f>
        <v>0</v>
      </c>
      <c r="D5298" s="64">
        <f>INDEX('12月'!$A$1:$E$301,ROW()-$B$38+2,5)</f>
        <v>0</v>
      </c>
      <c r="E5298" s="65">
        <f>DATE(設定・集計!$B$2,INT(A5298/100),A5298-INT(A5298/100)*100)</f>
        <v>43799</v>
      </c>
      <c r="F5298" t="str">
        <f t="shared" si="164"/>
        <v/>
      </c>
      <c r="G5298" t="str">
        <f t="shared" si="165"/>
        <v/>
      </c>
    </row>
    <row r="5299" spans="1:7">
      <c r="A5299" s="57">
        <f>INDEX('12月'!$A$1:$E$301,ROW()-$B$38+2,1)</f>
        <v>0</v>
      </c>
      <c r="B5299" s="55" t="str">
        <f>INDEX('12月'!$A$1:$E$301,ROW()-$B$38+2,2)&amp;IF(INDEX('12月'!$A$1:$E$301,ROW()-$B$38+2,3)="","","／"&amp;INDEX('12月'!$A$1:$E$301,ROW()-$B$38+2,3))</f>
        <v/>
      </c>
      <c r="C5299" s="57">
        <f>INDEX('12月'!$A$1:$E$301,ROW()-$B$38+2,4)</f>
        <v>0</v>
      </c>
      <c r="D5299" s="64">
        <f>INDEX('12月'!$A$1:$E$301,ROW()-$B$38+2,5)</f>
        <v>0</v>
      </c>
      <c r="E5299" s="65">
        <f>DATE(設定・集計!$B$2,INT(A5299/100),A5299-INT(A5299/100)*100)</f>
        <v>43799</v>
      </c>
      <c r="F5299" t="str">
        <f t="shared" si="164"/>
        <v/>
      </c>
      <c r="G5299" t="str">
        <f t="shared" si="165"/>
        <v/>
      </c>
    </row>
    <row r="5300" spans="1:7">
      <c r="A5300" s="57">
        <f>INDEX('12月'!$A$1:$E$301,ROW()-$B$38+2,1)</f>
        <v>0</v>
      </c>
      <c r="B5300" s="55" t="str">
        <f>INDEX('12月'!$A$1:$E$301,ROW()-$B$38+2,2)&amp;IF(INDEX('12月'!$A$1:$E$301,ROW()-$B$38+2,3)="","","／"&amp;INDEX('12月'!$A$1:$E$301,ROW()-$B$38+2,3))</f>
        <v/>
      </c>
      <c r="C5300" s="57">
        <f>INDEX('12月'!$A$1:$E$301,ROW()-$B$38+2,4)</f>
        <v>0</v>
      </c>
      <c r="D5300" s="64">
        <f>INDEX('12月'!$A$1:$E$301,ROW()-$B$38+2,5)</f>
        <v>0</v>
      </c>
      <c r="E5300" s="65">
        <f>DATE(設定・集計!$B$2,INT(A5300/100),A5300-INT(A5300/100)*100)</f>
        <v>43799</v>
      </c>
      <c r="F5300" t="str">
        <f t="shared" si="164"/>
        <v/>
      </c>
      <c r="G5300" t="str">
        <f t="shared" si="165"/>
        <v/>
      </c>
    </row>
    <row r="5301" spans="1:7">
      <c r="A5301" s="57">
        <f>INDEX('12月'!$A$1:$E$301,ROW()-$B$38+2,1)</f>
        <v>0</v>
      </c>
      <c r="B5301" s="55" t="str">
        <f>INDEX('12月'!$A$1:$E$301,ROW()-$B$38+2,2)&amp;IF(INDEX('12月'!$A$1:$E$301,ROW()-$B$38+2,3)="","","／"&amp;INDEX('12月'!$A$1:$E$301,ROW()-$B$38+2,3))</f>
        <v/>
      </c>
      <c r="C5301" s="57">
        <f>INDEX('12月'!$A$1:$E$301,ROW()-$B$38+2,4)</f>
        <v>0</v>
      </c>
      <c r="D5301" s="64">
        <f>INDEX('12月'!$A$1:$E$301,ROW()-$B$38+2,5)</f>
        <v>0</v>
      </c>
      <c r="E5301" s="65">
        <f>DATE(設定・集計!$B$2,INT(A5301/100),A5301-INT(A5301/100)*100)</f>
        <v>43799</v>
      </c>
      <c r="F5301" t="str">
        <f t="shared" si="164"/>
        <v/>
      </c>
      <c r="G5301" t="str">
        <f t="shared" si="165"/>
        <v/>
      </c>
    </row>
    <row r="5302" spans="1:7">
      <c r="A5302" s="57">
        <f>INDEX('12月'!$A$1:$E$301,ROW()-$B$38+2,1)</f>
        <v>0</v>
      </c>
      <c r="B5302" s="55" t="str">
        <f>INDEX('12月'!$A$1:$E$301,ROW()-$B$38+2,2)&amp;IF(INDEX('12月'!$A$1:$E$301,ROW()-$B$38+2,3)="","","／"&amp;INDEX('12月'!$A$1:$E$301,ROW()-$B$38+2,3))</f>
        <v/>
      </c>
      <c r="C5302" s="57">
        <f>INDEX('12月'!$A$1:$E$301,ROW()-$B$38+2,4)</f>
        <v>0</v>
      </c>
      <c r="D5302" s="64">
        <f>INDEX('12月'!$A$1:$E$301,ROW()-$B$38+2,5)</f>
        <v>0</v>
      </c>
      <c r="E5302" s="65">
        <f>DATE(設定・集計!$B$2,INT(A5302/100),A5302-INT(A5302/100)*100)</f>
        <v>43799</v>
      </c>
      <c r="F5302" t="str">
        <f t="shared" si="164"/>
        <v/>
      </c>
      <c r="G5302" t="str">
        <f t="shared" si="165"/>
        <v/>
      </c>
    </row>
    <row r="5303" spans="1:7">
      <c r="A5303" s="57">
        <f>INDEX('12月'!$A$1:$E$301,ROW()-$B$38+2,1)</f>
        <v>0</v>
      </c>
      <c r="B5303" s="55" t="str">
        <f>INDEX('12月'!$A$1:$E$301,ROW()-$B$38+2,2)&amp;IF(INDEX('12月'!$A$1:$E$301,ROW()-$B$38+2,3)="","","／"&amp;INDEX('12月'!$A$1:$E$301,ROW()-$B$38+2,3))</f>
        <v/>
      </c>
      <c r="C5303" s="57">
        <f>INDEX('12月'!$A$1:$E$301,ROW()-$B$38+2,4)</f>
        <v>0</v>
      </c>
      <c r="D5303" s="64">
        <f>INDEX('12月'!$A$1:$E$301,ROW()-$B$38+2,5)</f>
        <v>0</v>
      </c>
      <c r="E5303" s="65">
        <f>DATE(設定・集計!$B$2,INT(A5303/100),A5303-INT(A5303/100)*100)</f>
        <v>43799</v>
      </c>
      <c r="F5303" t="str">
        <f t="shared" si="164"/>
        <v/>
      </c>
      <c r="G5303" t="str">
        <f t="shared" si="165"/>
        <v/>
      </c>
    </row>
    <row r="5304" spans="1:7">
      <c r="A5304" s="57">
        <f>INDEX('12月'!$A$1:$E$301,ROW()-$B$38+2,1)</f>
        <v>0</v>
      </c>
      <c r="B5304" s="55" t="str">
        <f>INDEX('12月'!$A$1:$E$301,ROW()-$B$38+2,2)&amp;IF(INDEX('12月'!$A$1:$E$301,ROW()-$B$38+2,3)="","","／"&amp;INDEX('12月'!$A$1:$E$301,ROW()-$B$38+2,3))</f>
        <v/>
      </c>
      <c r="C5304" s="57">
        <f>INDEX('12月'!$A$1:$E$301,ROW()-$B$38+2,4)</f>
        <v>0</v>
      </c>
      <c r="D5304" s="64">
        <f>INDEX('12月'!$A$1:$E$301,ROW()-$B$38+2,5)</f>
        <v>0</v>
      </c>
      <c r="E5304" s="65">
        <f>DATE(設定・集計!$B$2,INT(A5304/100),A5304-INT(A5304/100)*100)</f>
        <v>43799</v>
      </c>
      <c r="F5304" t="str">
        <f t="shared" si="164"/>
        <v/>
      </c>
      <c r="G5304" t="str">
        <f t="shared" si="165"/>
        <v/>
      </c>
    </row>
    <row r="5305" spans="1:7">
      <c r="A5305" s="57">
        <f>INDEX('12月'!$A$1:$E$301,ROW()-$B$38+2,1)</f>
        <v>0</v>
      </c>
      <c r="B5305" s="55" t="str">
        <f>INDEX('12月'!$A$1:$E$301,ROW()-$B$38+2,2)&amp;IF(INDEX('12月'!$A$1:$E$301,ROW()-$B$38+2,3)="","","／"&amp;INDEX('12月'!$A$1:$E$301,ROW()-$B$38+2,3))</f>
        <v/>
      </c>
      <c r="C5305" s="57">
        <f>INDEX('12月'!$A$1:$E$301,ROW()-$B$38+2,4)</f>
        <v>0</v>
      </c>
      <c r="D5305" s="64">
        <f>INDEX('12月'!$A$1:$E$301,ROW()-$B$38+2,5)</f>
        <v>0</v>
      </c>
      <c r="E5305" s="65">
        <f>DATE(設定・集計!$B$2,INT(A5305/100),A5305-INT(A5305/100)*100)</f>
        <v>43799</v>
      </c>
      <c r="F5305" t="str">
        <f t="shared" si="164"/>
        <v/>
      </c>
      <c r="G5305" t="str">
        <f t="shared" si="165"/>
        <v/>
      </c>
    </row>
    <row r="5306" spans="1:7">
      <c r="A5306" s="57">
        <f>INDEX('12月'!$A$1:$E$301,ROW()-$B$38+2,1)</f>
        <v>0</v>
      </c>
      <c r="B5306" s="55" t="str">
        <f>INDEX('12月'!$A$1:$E$301,ROW()-$B$38+2,2)&amp;IF(INDEX('12月'!$A$1:$E$301,ROW()-$B$38+2,3)="","","／"&amp;INDEX('12月'!$A$1:$E$301,ROW()-$B$38+2,3))</f>
        <v/>
      </c>
      <c r="C5306" s="57">
        <f>INDEX('12月'!$A$1:$E$301,ROW()-$B$38+2,4)</f>
        <v>0</v>
      </c>
      <c r="D5306" s="64">
        <f>INDEX('12月'!$A$1:$E$301,ROW()-$B$38+2,5)</f>
        <v>0</v>
      </c>
      <c r="E5306" s="65">
        <f>DATE(設定・集計!$B$2,INT(A5306/100),A5306-INT(A5306/100)*100)</f>
        <v>43799</v>
      </c>
      <c r="F5306" t="str">
        <f t="shared" si="164"/>
        <v/>
      </c>
      <c r="G5306" t="str">
        <f t="shared" si="165"/>
        <v/>
      </c>
    </row>
    <row r="5307" spans="1:7">
      <c r="A5307" s="57">
        <f>INDEX('12月'!$A$1:$E$301,ROW()-$B$38+2,1)</f>
        <v>0</v>
      </c>
      <c r="B5307" s="55" t="str">
        <f>INDEX('12月'!$A$1:$E$301,ROW()-$B$38+2,2)&amp;IF(INDEX('12月'!$A$1:$E$301,ROW()-$B$38+2,3)="","","／"&amp;INDEX('12月'!$A$1:$E$301,ROW()-$B$38+2,3))</f>
        <v/>
      </c>
      <c r="C5307" s="57">
        <f>INDEX('12月'!$A$1:$E$301,ROW()-$B$38+2,4)</f>
        <v>0</v>
      </c>
      <c r="D5307" s="64">
        <f>INDEX('12月'!$A$1:$E$301,ROW()-$B$38+2,5)</f>
        <v>0</v>
      </c>
      <c r="E5307" s="65">
        <f>DATE(設定・集計!$B$2,INT(A5307/100),A5307-INT(A5307/100)*100)</f>
        <v>43799</v>
      </c>
      <c r="F5307" t="str">
        <f t="shared" ref="F5307:F5355" si="166">IF(A5307=0,"",A5307*10000+ROW())</f>
        <v/>
      </c>
      <c r="G5307" t="str">
        <f t="shared" si="165"/>
        <v/>
      </c>
    </row>
    <row r="5308" spans="1:7">
      <c r="A5308" s="57">
        <f>INDEX('12月'!$A$1:$E$301,ROW()-$B$38+2,1)</f>
        <v>0</v>
      </c>
      <c r="B5308" s="55" t="str">
        <f>INDEX('12月'!$A$1:$E$301,ROW()-$B$38+2,2)&amp;IF(INDEX('12月'!$A$1:$E$301,ROW()-$B$38+2,3)="","","／"&amp;INDEX('12月'!$A$1:$E$301,ROW()-$B$38+2,3))</f>
        <v/>
      </c>
      <c r="C5308" s="57">
        <f>INDEX('12月'!$A$1:$E$301,ROW()-$B$38+2,4)</f>
        <v>0</v>
      </c>
      <c r="D5308" s="64">
        <f>INDEX('12月'!$A$1:$E$301,ROW()-$B$38+2,5)</f>
        <v>0</v>
      </c>
      <c r="E5308" s="65">
        <f>DATE(設定・集計!$B$2,INT(A5308/100),A5308-INT(A5308/100)*100)</f>
        <v>43799</v>
      </c>
      <c r="F5308" t="str">
        <f t="shared" si="166"/>
        <v/>
      </c>
      <c r="G5308" t="str">
        <f t="shared" si="165"/>
        <v/>
      </c>
    </row>
    <row r="5309" spans="1:7">
      <c r="A5309" s="57">
        <f>INDEX('12月'!$A$1:$E$301,ROW()-$B$38+2,1)</f>
        <v>0</v>
      </c>
      <c r="B5309" s="55" t="str">
        <f>INDEX('12月'!$A$1:$E$301,ROW()-$B$38+2,2)&amp;IF(INDEX('12月'!$A$1:$E$301,ROW()-$B$38+2,3)="","","／"&amp;INDEX('12月'!$A$1:$E$301,ROW()-$B$38+2,3))</f>
        <v/>
      </c>
      <c r="C5309" s="57">
        <f>INDEX('12月'!$A$1:$E$301,ROW()-$B$38+2,4)</f>
        <v>0</v>
      </c>
      <c r="D5309" s="64">
        <f>INDEX('12月'!$A$1:$E$301,ROW()-$B$38+2,5)</f>
        <v>0</v>
      </c>
      <c r="E5309" s="65">
        <f>DATE(設定・集計!$B$2,INT(A5309/100),A5309-INT(A5309/100)*100)</f>
        <v>43799</v>
      </c>
      <c r="F5309" t="str">
        <f t="shared" si="166"/>
        <v/>
      </c>
      <c r="G5309" t="str">
        <f t="shared" si="165"/>
        <v/>
      </c>
    </row>
    <row r="5310" spans="1:7">
      <c r="A5310" s="57">
        <f>INDEX('12月'!$A$1:$E$301,ROW()-$B$38+2,1)</f>
        <v>0</v>
      </c>
      <c r="B5310" s="55" t="str">
        <f>INDEX('12月'!$A$1:$E$301,ROW()-$B$38+2,2)&amp;IF(INDEX('12月'!$A$1:$E$301,ROW()-$B$38+2,3)="","","／"&amp;INDEX('12月'!$A$1:$E$301,ROW()-$B$38+2,3))</f>
        <v/>
      </c>
      <c r="C5310" s="57">
        <f>INDEX('12月'!$A$1:$E$301,ROW()-$B$38+2,4)</f>
        <v>0</v>
      </c>
      <c r="D5310" s="64">
        <f>INDEX('12月'!$A$1:$E$301,ROW()-$B$38+2,5)</f>
        <v>0</v>
      </c>
      <c r="E5310" s="65">
        <f>DATE(設定・集計!$B$2,INT(A5310/100),A5310-INT(A5310/100)*100)</f>
        <v>43799</v>
      </c>
      <c r="F5310" t="str">
        <f t="shared" si="166"/>
        <v/>
      </c>
      <c r="G5310" t="str">
        <f t="shared" si="165"/>
        <v/>
      </c>
    </row>
    <row r="5311" spans="1:7">
      <c r="A5311" s="57">
        <f>INDEX('12月'!$A$1:$E$301,ROW()-$B$38+2,1)</f>
        <v>0</v>
      </c>
      <c r="B5311" s="55" t="str">
        <f>INDEX('12月'!$A$1:$E$301,ROW()-$B$38+2,2)&amp;IF(INDEX('12月'!$A$1:$E$301,ROW()-$B$38+2,3)="","","／"&amp;INDEX('12月'!$A$1:$E$301,ROW()-$B$38+2,3))</f>
        <v/>
      </c>
      <c r="C5311" s="57">
        <f>INDEX('12月'!$A$1:$E$301,ROW()-$B$38+2,4)</f>
        <v>0</v>
      </c>
      <c r="D5311" s="64">
        <f>INDEX('12月'!$A$1:$E$301,ROW()-$B$38+2,5)</f>
        <v>0</v>
      </c>
      <c r="E5311" s="65">
        <f>DATE(設定・集計!$B$2,INT(A5311/100),A5311-INT(A5311/100)*100)</f>
        <v>43799</v>
      </c>
      <c r="F5311" t="str">
        <f t="shared" si="166"/>
        <v/>
      </c>
      <c r="G5311" t="str">
        <f t="shared" si="165"/>
        <v/>
      </c>
    </row>
    <row r="5312" spans="1:7">
      <c r="A5312" s="57">
        <f>INDEX('12月'!$A$1:$E$301,ROW()-$B$38+2,1)</f>
        <v>0</v>
      </c>
      <c r="B5312" s="55" t="str">
        <f>INDEX('12月'!$A$1:$E$301,ROW()-$B$38+2,2)&amp;IF(INDEX('12月'!$A$1:$E$301,ROW()-$B$38+2,3)="","","／"&amp;INDEX('12月'!$A$1:$E$301,ROW()-$B$38+2,3))</f>
        <v/>
      </c>
      <c r="C5312" s="57">
        <f>INDEX('12月'!$A$1:$E$301,ROW()-$B$38+2,4)</f>
        <v>0</v>
      </c>
      <c r="D5312" s="64">
        <f>INDEX('12月'!$A$1:$E$301,ROW()-$B$38+2,5)</f>
        <v>0</v>
      </c>
      <c r="E5312" s="65">
        <f>DATE(設定・集計!$B$2,INT(A5312/100),A5312-INT(A5312/100)*100)</f>
        <v>43799</v>
      </c>
      <c r="F5312" t="str">
        <f t="shared" si="166"/>
        <v/>
      </c>
      <c r="G5312" t="str">
        <f t="shared" si="165"/>
        <v/>
      </c>
    </row>
    <row r="5313" spans="1:7">
      <c r="A5313" s="57">
        <f>INDEX('12月'!$A$1:$E$301,ROW()-$B$38+2,1)</f>
        <v>0</v>
      </c>
      <c r="B5313" s="55" t="str">
        <f>INDEX('12月'!$A$1:$E$301,ROW()-$B$38+2,2)&amp;IF(INDEX('12月'!$A$1:$E$301,ROW()-$B$38+2,3)="","","／"&amp;INDEX('12月'!$A$1:$E$301,ROW()-$B$38+2,3))</f>
        <v/>
      </c>
      <c r="C5313" s="57">
        <f>INDEX('12月'!$A$1:$E$301,ROW()-$B$38+2,4)</f>
        <v>0</v>
      </c>
      <c r="D5313" s="64">
        <f>INDEX('12月'!$A$1:$E$301,ROW()-$B$38+2,5)</f>
        <v>0</v>
      </c>
      <c r="E5313" s="65">
        <f>DATE(設定・集計!$B$2,INT(A5313/100),A5313-INT(A5313/100)*100)</f>
        <v>43799</v>
      </c>
      <c r="F5313" t="str">
        <f t="shared" si="166"/>
        <v/>
      </c>
      <c r="G5313" t="str">
        <f t="shared" si="165"/>
        <v/>
      </c>
    </row>
    <row r="5314" spans="1:7">
      <c r="A5314" s="57">
        <f>INDEX('12月'!$A$1:$E$301,ROW()-$B$38+2,1)</f>
        <v>0</v>
      </c>
      <c r="B5314" s="55" t="str">
        <f>INDEX('12月'!$A$1:$E$301,ROW()-$B$38+2,2)&amp;IF(INDEX('12月'!$A$1:$E$301,ROW()-$B$38+2,3)="","","／"&amp;INDEX('12月'!$A$1:$E$301,ROW()-$B$38+2,3))</f>
        <v/>
      </c>
      <c r="C5314" s="57">
        <f>INDEX('12月'!$A$1:$E$301,ROW()-$B$38+2,4)</f>
        <v>0</v>
      </c>
      <c r="D5314" s="64">
        <f>INDEX('12月'!$A$1:$E$301,ROW()-$B$38+2,5)</f>
        <v>0</v>
      </c>
      <c r="E5314" s="65">
        <f>DATE(設定・集計!$B$2,INT(A5314/100),A5314-INT(A5314/100)*100)</f>
        <v>43799</v>
      </c>
      <c r="F5314" t="str">
        <f t="shared" si="166"/>
        <v/>
      </c>
      <c r="G5314" t="str">
        <f t="shared" si="165"/>
        <v/>
      </c>
    </row>
    <row r="5315" spans="1:7">
      <c r="A5315" s="57">
        <f>INDEX('12月'!$A$1:$E$301,ROW()-$B$38+2,1)</f>
        <v>0</v>
      </c>
      <c r="B5315" s="55" t="str">
        <f>INDEX('12月'!$A$1:$E$301,ROW()-$B$38+2,2)&amp;IF(INDEX('12月'!$A$1:$E$301,ROW()-$B$38+2,3)="","","／"&amp;INDEX('12月'!$A$1:$E$301,ROW()-$B$38+2,3))</f>
        <v/>
      </c>
      <c r="C5315" s="57">
        <f>INDEX('12月'!$A$1:$E$301,ROW()-$B$38+2,4)</f>
        <v>0</v>
      </c>
      <c r="D5315" s="64">
        <f>INDEX('12月'!$A$1:$E$301,ROW()-$B$38+2,5)</f>
        <v>0</v>
      </c>
      <c r="E5315" s="65">
        <f>DATE(設定・集計!$B$2,INT(A5315/100),A5315-INT(A5315/100)*100)</f>
        <v>43799</v>
      </c>
      <c r="F5315" t="str">
        <f t="shared" si="166"/>
        <v/>
      </c>
      <c r="G5315" t="str">
        <f t="shared" si="165"/>
        <v/>
      </c>
    </row>
    <row r="5316" spans="1:7">
      <c r="A5316" s="57">
        <f>INDEX('12月'!$A$1:$E$301,ROW()-$B$38+2,1)</f>
        <v>0</v>
      </c>
      <c r="B5316" s="55" t="str">
        <f>INDEX('12月'!$A$1:$E$301,ROW()-$B$38+2,2)&amp;IF(INDEX('12月'!$A$1:$E$301,ROW()-$B$38+2,3)="","","／"&amp;INDEX('12月'!$A$1:$E$301,ROW()-$B$38+2,3))</f>
        <v/>
      </c>
      <c r="C5316" s="57">
        <f>INDEX('12月'!$A$1:$E$301,ROW()-$B$38+2,4)</f>
        <v>0</v>
      </c>
      <c r="D5316" s="64">
        <f>INDEX('12月'!$A$1:$E$301,ROW()-$B$38+2,5)</f>
        <v>0</v>
      </c>
      <c r="E5316" s="65">
        <f>DATE(設定・集計!$B$2,INT(A5316/100),A5316-INT(A5316/100)*100)</f>
        <v>43799</v>
      </c>
      <c r="F5316" t="str">
        <f t="shared" si="166"/>
        <v/>
      </c>
      <c r="G5316" t="str">
        <f t="shared" si="165"/>
        <v/>
      </c>
    </row>
    <row r="5317" spans="1:7">
      <c r="A5317" s="57">
        <f>INDEX('12月'!$A$1:$E$301,ROW()-$B$38+2,1)</f>
        <v>0</v>
      </c>
      <c r="B5317" s="55" t="str">
        <f>INDEX('12月'!$A$1:$E$301,ROW()-$B$38+2,2)&amp;IF(INDEX('12月'!$A$1:$E$301,ROW()-$B$38+2,3)="","","／"&amp;INDEX('12月'!$A$1:$E$301,ROW()-$B$38+2,3))</f>
        <v/>
      </c>
      <c r="C5317" s="57">
        <f>INDEX('12月'!$A$1:$E$301,ROW()-$B$38+2,4)</f>
        <v>0</v>
      </c>
      <c r="D5317" s="64">
        <f>INDEX('12月'!$A$1:$E$301,ROW()-$B$38+2,5)</f>
        <v>0</v>
      </c>
      <c r="E5317" s="65">
        <f>DATE(設定・集計!$B$2,INT(A5317/100),A5317-INT(A5317/100)*100)</f>
        <v>43799</v>
      </c>
      <c r="F5317" t="str">
        <f t="shared" si="166"/>
        <v/>
      </c>
      <c r="G5317" t="str">
        <f t="shared" si="165"/>
        <v/>
      </c>
    </row>
    <row r="5318" spans="1:7">
      <c r="A5318" s="57">
        <f>INDEX('12月'!$A$1:$E$301,ROW()-$B$38+2,1)</f>
        <v>0</v>
      </c>
      <c r="B5318" s="55" t="str">
        <f>INDEX('12月'!$A$1:$E$301,ROW()-$B$38+2,2)&amp;IF(INDEX('12月'!$A$1:$E$301,ROW()-$B$38+2,3)="","","／"&amp;INDEX('12月'!$A$1:$E$301,ROW()-$B$38+2,3))</f>
        <v/>
      </c>
      <c r="C5318" s="57">
        <f>INDEX('12月'!$A$1:$E$301,ROW()-$B$38+2,4)</f>
        <v>0</v>
      </c>
      <c r="D5318" s="64">
        <f>INDEX('12月'!$A$1:$E$301,ROW()-$B$38+2,5)</f>
        <v>0</v>
      </c>
      <c r="E5318" s="65">
        <f>DATE(設定・集計!$B$2,INT(A5318/100),A5318-INT(A5318/100)*100)</f>
        <v>43799</v>
      </c>
      <c r="F5318" t="str">
        <f t="shared" si="166"/>
        <v/>
      </c>
      <c r="G5318" t="str">
        <f t="shared" si="165"/>
        <v/>
      </c>
    </row>
    <row r="5319" spans="1:7">
      <c r="A5319" s="57">
        <f>INDEX('12月'!$A$1:$E$301,ROW()-$B$38+2,1)</f>
        <v>0</v>
      </c>
      <c r="B5319" s="55" t="str">
        <f>INDEX('12月'!$A$1:$E$301,ROW()-$B$38+2,2)&amp;IF(INDEX('12月'!$A$1:$E$301,ROW()-$B$38+2,3)="","","／"&amp;INDEX('12月'!$A$1:$E$301,ROW()-$B$38+2,3))</f>
        <v/>
      </c>
      <c r="C5319" s="57">
        <f>INDEX('12月'!$A$1:$E$301,ROW()-$B$38+2,4)</f>
        <v>0</v>
      </c>
      <c r="D5319" s="64">
        <f>INDEX('12月'!$A$1:$E$301,ROW()-$B$38+2,5)</f>
        <v>0</v>
      </c>
      <c r="E5319" s="65">
        <f>DATE(設定・集計!$B$2,INT(A5319/100),A5319-INT(A5319/100)*100)</f>
        <v>43799</v>
      </c>
      <c r="F5319" t="str">
        <f t="shared" si="166"/>
        <v/>
      </c>
      <c r="G5319" t="str">
        <f t="shared" si="165"/>
        <v/>
      </c>
    </row>
    <row r="5320" spans="1:7">
      <c r="A5320" s="57">
        <f>INDEX('12月'!$A$1:$E$301,ROW()-$B$38+2,1)</f>
        <v>0</v>
      </c>
      <c r="B5320" s="55" t="str">
        <f>INDEX('12月'!$A$1:$E$301,ROW()-$B$38+2,2)&amp;IF(INDEX('12月'!$A$1:$E$301,ROW()-$B$38+2,3)="","","／"&amp;INDEX('12月'!$A$1:$E$301,ROW()-$B$38+2,3))</f>
        <v/>
      </c>
      <c r="C5320" s="57">
        <f>INDEX('12月'!$A$1:$E$301,ROW()-$B$38+2,4)</f>
        <v>0</v>
      </c>
      <c r="D5320" s="64">
        <f>INDEX('12月'!$A$1:$E$301,ROW()-$B$38+2,5)</f>
        <v>0</v>
      </c>
      <c r="E5320" s="65">
        <f>DATE(設定・集計!$B$2,INT(A5320/100),A5320-INT(A5320/100)*100)</f>
        <v>43799</v>
      </c>
      <c r="F5320" t="str">
        <f t="shared" si="166"/>
        <v/>
      </c>
      <c r="G5320" t="str">
        <f t="shared" si="165"/>
        <v/>
      </c>
    </row>
    <row r="5321" spans="1:7">
      <c r="A5321" s="57">
        <f>INDEX('12月'!$A$1:$E$301,ROW()-$B$38+2,1)</f>
        <v>0</v>
      </c>
      <c r="B5321" s="55" t="str">
        <f>INDEX('12月'!$A$1:$E$301,ROW()-$B$38+2,2)&amp;IF(INDEX('12月'!$A$1:$E$301,ROW()-$B$38+2,3)="","","／"&amp;INDEX('12月'!$A$1:$E$301,ROW()-$B$38+2,3))</f>
        <v/>
      </c>
      <c r="C5321" s="57">
        <f>INDEX('12月'!$A$1:$E$301,ROW()-$B$38+2,4)</f>
        <v>0</v>
      </c>
      <c r="D5321" s="64">
        <f>INDEX('12月'!$A$1:$E$301,ROW()-$B$38+2,5)</f>
        <v>0</v>
      </c>
      <c r="E5321" s="65">
        <f>DATE(設定・集計!$B$2,INT(A5321/100),A5321-INT(A5321/100)*100)</f>
        <v>43799</v>
      </c>
      <c r="F5321" t="str">
        <f t="shared" si="166"/>
        <v/>
      </c>
      <c r="G5321" t="str">
        <f t="shared" si="165"/>
        <v/>
      </c>
    </row>
    <row r="5322" spans="1:7">
      <c r="A5322" s="57">
        <f>INDEX('12月'!$A$1:$E$301,ROW()-$B$38+2,1)</f>
        <v>0</v>
      </c>
      <c r="B5322" s="55" t="str">
        <f>INDEX('12月'!$A$1:$E$301,ROW()-$B$38+2,2)&amp;IF(INDEX('12月'!$A$1:$E$301,ROW()-$B$38+2,3)="","","／"&amp;INDEX('12月'!$A$1:$E$301,ROW()-$B$38+2,3))</f>
        <v/>
      </c>
      <c r="C5322" s="57">
        <f>INDEX('12月'!$A$1:$E$301,ROW()-$B$38+2,4)</f>
        <v>0</v>
      </c>
      <c r="D5322" s="64">
        <f>INDEX('12月'!$A$1:$E$301,ROW()-$B$38+2,5)</f>
        <v>0</v>
      </c>
      <c r="E5322" s="65">
        <f>DATE(設定・集計!$B$2,INT(A5322/100),A5322-INT(A5322/100)*100)</f>
        <v>43799</v>
      </c>
      <c r="F5322" t="str">
        <f t="shared" si="166"/>
        <v/>
      </c>
      <c r="G5322" t="str">
        <f t="shared" si="165"/>
        <v/>
      </c>
    </row>
    <row r="5323" spans="1:7">
      <c r="A5323" s="57">
        <f>INDEX('12月'!$A$1:$E$301,ROW()-$B$38+2,1)</f>
        <v>0</v>
      </c>
      <c r="B5323" s="55" t="str">
        <f>INDEX('12月'!$A$1:$E$301,ROW()-$B$38+2,2)&amp;IF(INDEX('12月'!$A$1:$E$301,ROW()-$B$38+2,3)="","","／"&amp;INDEX('12月'!$A$1:$E$301,ROW()-$B$38+2,3))</f>
        <v/>
      </c>
      <c r="C5323" s="57">
        <f>INDEX('12月'!$A$1:$E$301,ROW()-$B$38+2,4)</f>
        <v>0</v>
      </c>
      <c r="D5323" s="64">
        <f>INDEX('12月'!$A$1:$E$301,ROW()-$B$38+2,5)</f>
        <v>0</v>
      </c>
      <c r="E5323" s="65">
        <f>DATE(設定・集計!$B$2,INT(A5323/100),A5323-INT(A5323/100)*100)</f>
        <v>43799</v>
      </c>
      <c r="F5323" t="str">
        <f t="shared" si="166"/>
        <v/>
      </c>
      <c r="G5323" t="str">
        <f t="shared" si="165"/>
        <v/>
      </c>
    </row>
    <row r="5324" spans="1:7">
      <c r="A5324" s="57">
        <f>INDEX('12月'!$A$1:$E$301,ROW()-$B$38+2,1)</f>
        <v>0</v>
      </c>
      <c r="B5324" s="55" t="str">
        <f>INDEX('12月'!$A$1:$E$301,ROW()-$B$38+2,2)&amp;IF(INDEX('12月'!$A$1:$E$301,ROW()-$B$38+2,3)="","","／"&amp;INDEX('12月'!$A$1:$E$301,ROW()-$B$38+2,3))</f>
        <v/>
      </c>
      <c r="C5324" s="57">
        <f>INDEX('12月'!$A$1:$E$301,ROW()-$B$38+2,4)</f>
        <v>0</v>
      </c>
      <c r="D5324" s="64">
        <f>INDEX('12月'!$A$1:$E$301,ROW()-$B$38+2,5)</f>
        <v>0</v>
      </c>
      <c r="E5324" s="65">
        <f>DATE(設定・集計!$B$2,INT(A5324/100),A5324-INT(A5324/100)*100)</f>
        <v>43799</v>
      </c>
      <c r="F5324" t="str">
        <f t="shared" si="166"/>
        <v/>
      </c>
      <c r="G5324" t="str">
        <f t="shared" si="165"/>
        <v/>
      </c>
    </row>
    <row r="5325" spans="1:7">
      <c r="A5325" s="57">
        <f>INDEX('12月'!$A$1:$E$301,ROW()-$B$38+2,1)</f>
        <v>0</v>
      </c>
      <c r="B5325" s="55" t="str">
        <f>INDEX('12月'!$A$1:$E$301,ROW()-$B$38+2,2)&amp;IF(INDEX('12月'!$A$1:$E$301,ROW()-$B$38+2,3)="","","／"&amp;INDEX('12月'!$A$1:$E$301,ROW()-$B$38+2,3))</f>
        <v/>
      </c>
      <c r="C5325" s="57">
        <f>INDEX('12月'!$A$1:$E$301,ROW()-$B$38+2,4)</f>
        <v>0</v>
      </c>
      <c r="D5325" s="64">
        <f>INDEX('12月'!$A$1:$E$301,ROW()-$B$38+2,5)</f>
        <v>0</v>
      </c>
      <c r="E5325" s="65">
        <f>DATE(設定・集計!$B$2,INT(A5325/100),A5325-INT(A5325/100)*100)</f>
        <v>43799</v>
      </c>
      <c r="F5325" t="str">
        <f t="shared" si="166"/>
        <v/>
      </c>
      <c r="G5325" t="str">
        <f t="shared" si="165"/>
        <v/>
      </c>
    </row>
    <row r="5326" spans="1:7">
      <c r="A5326" s="57">
        <f>INDEX('12月'!$A$1:$E$301,ROW()-$B$38+2,1)</f>
        <v>0</v>
      </c>
      <c r="B5326" s="55" t="str">
        <f>INDEX('12月'!$A$1:$E$301,ROW()-$B$38+2,2)&amp;IF(INDEX('12月'!$A$1:$E$301,ROW()-$B$38+2,3)="","","／"&amp;INDEX('12月'!$A$1:$E$301,ROW()-$B$38+2,3))</f>
        <v/>
      </c>
      <c r="C5326" s="57">
        <f>INDEX('12月'!$A$1:$E$301,ROW()-$B$38+2,4)</f>
        <v>0</v>
      </c>
      <c r="D5326" s="64">
        <f>INDEX('12月'!$A$1:$E$301,ROW()-$B$38+2,5)</f>
        <v>0</v>
      </c>
      <c r="E5326" s="65">
        <f>DATE(設定・集計!$B$2,INT(A5326/100),A5326-INT(A5326/100)*100)</f>
        <v>43799</v>
      </c>
      <c r="F5326" t="str">
        <f t="shared" si="166"/>
        <v/>
      </c>
      <c r="G5326" t="str">
        <f t="shared" si="165"/>
        <v/>
      </c>
    </row>
    <row r="5327" spans="1:7">
      <c r="A5327" s="57">
        <f>INDEX('12月'!$A$1:$E$301,ROW()-$B$38+2,1)</f>
        <v>0</v>
      </c>
      <c r="B5327" s="55" t="str">
        <f>INDEX('12月'!$A$1:$E$301,ROW()-$B$38+2,2)&amp;IF(INDEX('12月'!$A$1:$E$301,ROW()-$B$38+2,3)="","","／"&amp;INDEX('12月'!$A$1:$E$301,ROW()-$B$38+2,3))</f>
        <v/>
      </c>
      <c r="C5327" s="57">
        <f>INDEX('12月'!$A$1:$E$301,ROW()-$B$38+2,4)</f>
        <v>0</v>
      </c>
      <c r="D5327" s="64">
        <f>INDEX('12月'!$A$1:$E$301,ROW()-$B$38+2,5)</f>
        <v>0</v>
      </c>
      <c r="E5327" s="65">
        <f>DATE(設定・集計!$B$2,INT(A5327/100),A5327-INT(A5327/100)*100)</f>
        <v>43799</v>
      </c>
      <c r="F5327" t="str">
        <f t="shared" si="166"/>
        <v/>
      </c>
      <c r="G5327" t="str">
        <f t="shared" si="165"/>
        <v/>
      </c>
    </row>
    <row r="5328" spans="1:7">
      <c r="A5328" s="57">
        <f>INDEX('12月'!$A$1:$E$301,ROW()-$B$38+2,1)</f>
        <v>0</v>
      </c>
      <c r="B5328" s="55" t="str">
        <f>INDEX('12月'!$A$1:$E$301,ROW()-$B$38+2,2)&amp;IF(INDEX('12月'!$A$1:$E$301,ROW()-$B$38+2,3)="","","／"&amp;INDEX('12月'!$A$1:$E$301,ROW()-$B$38+2,3))</f>
        <v/>
      </c>
      <c r="C5328" s="57">
        <f>INDEX('12月'!$A$1:$E$301,ROW()-$B$38+2,4)</f>
        <v>0</v>
      </c>
      <c r="D5328" s="64">
        <f>INDEX('12月'!$A$1:$E$301,ROW()-$B$38+2,5)</f>
        <v>0</v>
      </c>
      <c r="E5328" s="65">
        <f>DATE(設定・集計!$B$2,INT(A5328/100),A5328-INT(A5328/100)*100)</f>
        <v>43799</v>
      </c>
      <c r="F5328" t="str">
        <f t="shared" si="166"/>
        <v/>
      </c>
      <c r="G5328" t="str">
        <f t="shared" si="165"/>
        <v/>
      </c>
    </row>
    <row r="5329" spans="1:7">
      <c r="A5329" s="57">
        <f>INDEX('12月'!$A$1:$E$301,ROW()-$B$38+2,1)</f>
        <v>0</v>
      </c>
      <c r="B5329" s="55" t="str">
        <f>INDEX('12月'!$A$1:$E$301,ROW()-$B$38+2,2)&amp;IF(INDEX('12月'!$A$1:$E$301,ROW()-$B$38+2,3)="","","／"&amp;INDEX('12月'!$A$1:$E$301,ROW()-$B$38+2,3))</f>
        <v/>
      </c>
      <c r="C5329" s="57">
        <f>INDEX('12月'!$A$1:$E$301,ROW()-$B$38+2,4)</f>
        <v>0</v>
      </c>
      <c r="D5329" s="64">
        <f>INDEX('12月'!$A$1:$E$301,ROW()-$B$38+2,5)</f>
        <v>0</v>
      </c>
      <c r="E5329" s="65">
        <f>DATE(設定・集計!$B$2,INT(A5329/100),A5329-INT(A5329/100)*100)</f>
        <v>43799</v>
      </c>
      <c r="F5329" t="str">
        <f t="shared" si="166"/>
        <v/>
      </c>
      <c r="G5329" t="str">
        <f t="shared" si="165"/>
        <v/>
      </c>
    </row>
    <row r="5330" spans="1:7">
      <c r="A5330" s="57">
        <f>INDEX('12月'!$A$1:$E$301,ROW()-$B$38+2,1)</f>
        <v>0</v>
      </c>
      <c r="B5330" s="55" t="str">
        <f>INDEX('12月'!$A$1:$E$301,ROW()-$B$38+2,2)&amp;IF(INDEX('12月'!$A$1:$E$301,ROW()-$B$38+2,3)="","","／"&amp;INDEX('12月'!$A$1:$E$301,ROW()-$B$38+2,3))</f>
        <v/>
      </c>
      <c r="C5330" s="57">
        <f>INDEX('12月'!$A$1:$E$301,ROW()-$B$38+2,4)</f>
        <v>0</v>
      </c>
      <c r="D5330" s="64">
        <f>INDEX('12月'!$A$1:$E$301,ROW()-$B$38+2,5)</f>
        <v>0</v>
      </c>
      <c r="E5330" s="65">
        <f>DATE(設定・集計!$B$2,INT(A5330/100),A5330-INT(A5330/100)*100)</f>
        <v>43799</v>
      </c>
      <c r="F5330" t="str">
        <f t="shared" si="166"/>
        <v/>
      </c>
      <c r="G5330" t="str">
        <f t="shared" si="165"/>
        <v/>
      </c>
    </row>
    <row r="5331" spans="1:7">
      <c r="A5331" s="57">
        <f>INDEX('12月'!$A$1:$E$301,ROW()-$B$38+2,1)</f>
        <v>0</v>
      </c>
      <c r="B5331" s="55" t="str">
        <f>INDEX('12月'!$A$1:$E$301,ROW()-$B$38+2,2)&amp;IF(INDEX('12月'!$A$1:$E$301,ROW()-$B$38+2,3)="","","／"&amp;INDEX('12月'!$A$1:$E$301,ROW()-$B$38+2,3))</f>
        <v/>
      </c>
      <c r="C5331" s="57">
        <f>INDEX('12月'!$A$1:$E$301,ROW()-$B$38+2,4)</f>
        <v>0</v>
      </c>
      <c r="D5331" s="64">
        <f>INDEX('12月'!$A$1:$E$301,ROW()-$B$38+2,5)</f>
        <v>0</v>
      </c>
      <c r="E5331" s="65">
        <f>DATE(設定・集計!$B$2,INT(A5331/100),A5331-INT(A5331/100)*100)</f>
        <v>43799</v>
      </c>
      <c r="F5331" t="str">
        <f t="shared" si="166"/>
        <v/>
      </c>
      <c r="G5331" t="str">
        <f t="shared" si="165"/>
        <v/>
      </c>
    </row>
    <row r="5332" spans="1:7">
      <c r="A5332" s="57">
        <f>INDEX('12月'!$A$1:$E$301,ROW()-$B$38+2,1)</f>
        <v>0</v>
      </c>
      <c r="B5332" s="55" t="str">
        <f>INDEX('12月'!$A$1:$E$301,ROW()-$B$38+2,2)&amp;IF(INDEX('12月'!$A$1:$E$301,ROW()-$B$38+2,3)="","","／"&amp;INDEX('12月'!$A$1:$E$301,ROW()-$B$38+2,3))</f>
        <v/>
      </c>
      <c r="C5332" s="57">
        <f>INDEX('12月'!$A$1:$E$301,ROW()-$B$38+2,4)</f>
        <v>0</v>
      </c>
      <c r="D5332" s="64">
        <f>INDEX('12月'!$A$1:$E$301,ROW()-$B$38+2,5)</f>
        <v>0</v>
      </c>
      <c r="E5332" s="65">
        <f>DATE(設定・集計!$B$2,INT(A5332/100),A5332-INT(A5332/100)*100)</f>
        <v>43799</v>
      </c>
      <c r="F5332" t="str">
        <f t="shared" si="166"/>
        <v/>
      </c>
      <c r="G5332" t="str">
        <f t="shared" si="165"/>
        <v/>
      </c>
    </row>
    <row r="5333" spans="1:7">
      <c r="A5333" s="57">
        <f>INDEX('12月'!$A$1:$E$301,ROW()-$B$38+2,1)</f>
        <v>0</v>
      </c>
      <c r="B5333" s="55" t="str">
        <f>INDEX('12月'!$A$1:$E$301,ROW()-$B$38+2,2)&amp;IF(INDEX('12月'!$A$1:$E$301,ROW()-$B$38+2,3)="","","／"&amp;INDEX('12月'!$A$1:$E$301,ROW()-$B$38+2,3))</f>
        <v/>
      </c>
      <c r="C5333" s="57">
        <f>INDEX('12月'!$A$1:$E$301,ROW()-$B$38+2,4)</f>
        <v>0</v>
      </c>
      <c r="D5333" s="64">
        <f>INDEX('12月'!$A$1:$E$301,ROW()-$B$38+2,5)</f>
        <v>0</v>
      </c>
      <c r="E5333" s="65">
        <f>DATE(設定・集計!$B$2,INT(A5333/100),A5333-INT(A5333/100)*100)</f>
        <v>43799</v>
      </c>
      <c r="F5333" t="str">
        <f t="shared" si="166"/>
        <v/>
      </c>
      <c r="G5333" t="str">
        <f t="shared" si="165"/>
        <v/>
      </c>
    </row>
    <row r="5334" spans="1:7">
      <c r="A5334" s="57">
        <f>INDEX('12月'!$A$1:$E$301,ROW()-$B$38+2,1)</f>
        <v>0</v>
      </c>
      <c r="B5334" s="55" t="str">
        <f>INDEX('12月'!$A$1:$E$301,ROW()-$B$38+2,2)&amp;IF(INDEX('12月'!$A$1:$E$301,ROW()-$B$38+2,3)="","","／"&amp;INDEX('12月'!$A$1:$E$301,ROW()-$B$38+2,3))</f>
        <v/>
      </c>
      <c r="C5334" s="57">
        <f>INDEX('12月'!$A$1:$E$301,ROW()-$B$38+2,4)</f>
        <v>0</v>
      </c>
      <c r="D5334" s="64">
        <f>INDEX('12月'!$A$1:$E$301,ROW()-$B$38+2,5)</f>
        <v>0</v>
      </c>
      <c r="E5334" s="65">
        <f>DATE(設定・集計!$B$2,INT(A5334/100),A5334-INT(A5334/100)*100)</f>
        <v>43799</v>
      </c>
      <c r="F5334" t="str">
        <f t="shared" si="166"/>
        <v/>
      </c>
      <c r="G5334" t="str">
        <f t="shared" si="165"/>
        <v/>
      </c>
    </row>
    <row r="5335" spans="1:7">
      <c r="A5335" s="57">
        <f>INDEX('12月'!$A$1:$E$301,ROW()-$B$38+2,1)</f>
        <v>0</v>
      </c>
      <c r="B5335" s="55" t="str">
        <f>INDEX('12月'!$A$1:$E$301,ROW()-$B$38+2,2)&amp;IF(INDEX('12月'!$A$1:$E$301,ROW()-$B$38+2,3)="","","／"&amp;INDEX('12月'!$A$1:$E$301,ROW()-$B$38+2,3))</f>
        <v/>
      </c>
      <c r="C5335" s="57">
        <f>INDEX('12月'!$A$1:$E$301,ROW()-$B$38+2,4)</f>
        <v>0</v>
      </c>
      <c r="D5335" s="64">
        <f>INDEX('12月'!$A$1:$E$301,ROW()-$B$38+2,5)</f>
        <v>0</v>
      </c>
      <c r="E5335" s="65">
        <f>DATE(設定・集計!$B$2,INT(A5335/100),A5335-INT(A5335/100)*100)</f>
        <v>43799</v>
      </c>
      <c r="F5335" t="str">
        <f t="shared" si="166"/>
        <v/>
      </c>
      <c r="G5335" t="str">
        <f t="shared" si="165"/>
        <v/>
      </c>
    </row>
    <row r="5336" spans="1:7">
      <c r="A5336" s="57">
        <f>INDEX('12月'!$A$1:$E$301,ROW()-$B$38+2,1)</f>
        <v>0</v>
      </c>
      <c r="B5336" s="55" t="str">
        <f>INDEX('12月'!$A$1:$E$301,ROW()-$B$38+2,2)&amp;IF(INDEX('12月'!$A$1:$E$301,ROW()-$B$38+2,3)="","","／"&amp;INDEX('12月'!$A$1:$E$301,ROW()-$B$38+2,3))</f>
        <v/>
      </c>
      <c r="C5336" s="57">
        <f>INDEX('12月'!$A$1:$E$301,ROW()-$B$38+2,4)</f>
        <v>0</v>
      </c>
      <c r="D5336" s="64">
        <f>INDEX('12月'!$A$1:$E$301,ROW()-$B$38+2,5)</f>
        <v>0</v>
      </c>
      <c r="E5336" s="65">
        <f>DATE(設定・集計!$B$2,INT(A5336/100),A5336-INT(A5336/100)*100)</f>
        <v>43799</v>
      </c>
      <c r="F5336" t="str">
        <f t="shared" si="166"/>
        <v/>
      </c>
      <c r="G5336" t="str">
        <f t="shared" si="165"/>
        <v/>
      </c>
    </row>
    <row r="5337" spans="1:7">
      <c r="A5337" s="57">
        <f>INDEX('12月'!$A$1:$E$301,ROW()-$B$38+2,1)</f>
        <v>0</v>
      </c>
      <c r="B5337" s="55" t="str">
        <f>INDEX('12月'!$A$1:$E$301,ROW()-$B$38+2,2)&amp;IF(INDEX('12月'!$A$1:$E$301,ROW()-$B$38+2,3)="","","／"&amp;INDEX('12月'!$A$1:$E$301,ROW()-$B$38+2,3))</f>
        <v/>
      </c>
      <c r="C5337" s="57">
        <f>INDEX('12月'!$A$1:$E$301,ROW()-$B$38+2,4)</f>
        <v>0</v>
      </c>
      <c r="D5337" s="64">
        <f>INDEX('12月'!$A$1:$E$301,ROW()-$B$38+2,5)</f>
        <v>0</v>
      </c>
      <c r="E5337" s="65">
        <f>DATE(設定・集計!$B$2,INT(A5337/100),A5337-INT(A5337/100)*100)</f>
        <v>43799</v>
      </c>
      <c r="F5337" t="str">
        <f t="shared" si="166"/>
        <v/>
      </c>
      <c r="G5337" t="str">
        <f t="shared" si="165"/>
        <v/>
      </c>
    </row>
    <row r="5338" spans="1:7">
      <c r="A5338" s="57">
        <f>INDEX('12月'!$A$1:$E$301,ROW()-$B$38+2,1)</f>
        <v>0</v>
      </c>
      <c r="B5338" s="55" t="str">
        <f>INDEX('12月'!$A$1:$E$301,ROW()-$B$38+2,2)&amp;IF(INDEX('12月'!$A$1:$E$301,ROW()-$B$38+2,3)="","","／"&amp;INDEX('12月'!$A$1:$E$301,ROW()-$B$38+2,3))</f>
        <v/>
      </c>
      <c r="C5338" s="57">
        <f>INDEX('12月'!$A$1:$E$301,ROW()-$B$38+2,4)</f>
        <v>0</v>
      </c>
      <c r="D5338" s="64">
        <f>INDEX('12月'!$A$1:$E$301,ROW()-$B$38+2,5)</f>
        <v>0</v>
      </c>
      <c r="E5338" s="65">
        <f>DATE(設定・集計!$B$2,INT(A5338/100),A5338-INT(A5338/100)*100)</f>
        <v>43799</v>
      </c>
      <c r="F5338" t="str">
        <f t="shared" si="166"/>
        <v/>
      </c>
      <c r="G5338" t="str">
        <f t="shared" si="165"/>
        <v/>
      </c>
    </row>
    <row r="5339" spans="1:7">
      <c r="A5339" s="57">
        <f>INDEX('12月'!$A$1:$E$301,ROW()-$B$38+2,1)</f>
        <v>0</v>
      </c>
      <c r="B5339" s="55" t="str">
        <f>INDEX('12月'!$A$1:$E$301,ROW()-$B$38+2,2)&amp;IF(INDEX('12月'!$A$1:$E$301,ROW()-$B$38+2,3)="","","／"&amp;INDEX('12月'!$A$1:$E$301,ROW()-$B$38+2,3))</f>
        <v/>
      </c>
      <c r="C5339" s="57">
        <f>INDEX('12月'!$A$1:$E$301,ROW()-$B$38+2,4)</f>
        <v>0</v>
      </c>
      <c r="D5339" s="64">
        <f>INDEX('12月'!$A$1:$E$301,ROW()-$B$38+2,5)</f>
        <v>0</v>
      </c>
      <c r="E5339" s="65">
        <f>DATE(設定・集計!$B$2,INT(A5339/100),A5339-INT(A5339/100)*100)</f>
        <v>43799</v>
      </c>
      <c r="F5339" t="str">
        <f t="shared" si="166"/>
        <v/>
      </c>
      <c r="G5339" t="str">
        <f t="shared" si="165"/>
        <v/>
      </c>
    </row>
    <row r="5340" spans="1:7">
      <c r="A5340" s="57">
        <f>INDEX('12月'!$A$1:$E$301,ROW()-$B$38+2,1)</f>
        <v>0</v>
      </c>
      <c r="B5340" s="55" t="str">
        <f>INDEX('12月'!$A$1:$E$301,ROW()-$B$38+2,2)&amp;IF(INDEX('12月'!$A$1:$E$301,ROW()-$B$38+2,3)="","","／"&amp;INDEX('12月'!$A$1:$E$301,ROW()-$B$38+2,3))</f>
        <v/>
      </c>
      <c r="C5340" s="57">
        <f>INDEX('12月'!$A$1:$E$301,ROW()-$B$38+2,4)</f>
        <v>0</v>
      </c>
      <c r="D5340" s="64">
        <f>INDEX('12月'!$A$1:$E$301,ROW()-$B$38+2,5)</f>
        <v>0</v>
      </c>
      <c r="E5340" s="65">
        <f>DATE(設定・集計!$B$2,INT(A5340/100),A5340-INT(A5340/100)*100)</f>
        <v>43799</v>
      </c>
      <c r="F5340" t="str">
        <f t="shared" si="166"/>
        <v/>
      </c>
      <c r="G5340" t="str">
        <f t="shared" si="165"/>
        <v/>
      </c>
    </row>
    <row r="5341" spans="1:7">
      <c r="A5341" s="57">
        <f>INDEX('12月'!$A$1:$E$301,ROW()-$B$38+2,1)</f>
        <v>0</v>
      </c>
      <c r="B5341" s="55" t="str">
        <f>INDEX('12月'!$A$1:$E$301,ROW()-$B$38+2,2)&amp;IF(INDEX('12月'!$A$1:$E$301,ROW()-$B$38+2,3)="","","／"&amp;INDEX('12月'!$A$1:$E$301,ROW()-$B$38+2,3))</f>
        <v/>
      </c>
      <c r="C5341" s="57">
        <f>INDEX('12月'!$A$1:$E$301,ROW()-$B$38+2,4)</f>
        <v>0</v>
      </c>
      <c r="D5341" s="64">
        <f>INDEX('12月'!$A$1:$E$301,ROW()-$B$38+2,5)</f>
        <v>0</v>
      </c>
      <c r="E5341" s="65">
        <f>DATE(設定・集計!$B$2,INT(A5341/100),A5341-INT(A5341/100)*100)</f>
        <v>43799</v>
      </c>
      <c r="F5341" t="str">
        <f t="shared" si="166"/>
        <v/>
      </c>
      <c r="G5341" t="str">
        <f t="shared" si="165"/>
        <v/>
      </c>
    </row>
    <row r="5342" spans="1:7">
      <c r="A5342" s="57">
        <f>INDEX('12月'!$A$1:$E$301,ROW()-$B$38+2,1)</f>
        <v>0</v>
      </c>
      <c r="B5342" s="55" t="str">
        <f>INDEX('12月'!$A$1:$E$301,ROW()-$B$38+2,2)&amp;IF(INDEX('12月'!$A$1:$E$301,ROW()-$B$38+2,3)="","","／"&amp;INDEX('12月'!$A$1:$E$301,ROW()-$B$38+2,3))</f>
        <v/>
      </c>
      <c r="C5342" s="57">
        <f>INDEX('12月'!$A$1:$E$301,ROW()-$B$38+2,4)</f>
        <v>0</v>
      </c>
      <c r="D5342" s="64">
        <f>INDEX('12月'!$A$1:$E$301,ROW()-$B$38+2,5)</f>
        <v>0</v>
      </c>
      <c r="E5342" s="65">
        <f>DATE(設定・集計!$B$2,INT(A5342/100),A5342-INT(A5342/100)*100)</f>
        <v>43799</v>
      </c>
      <c r="F5342" t="str">
        <f t="shared" si="166"/>
        <v/>
      </c>
      <c r="G5342" t="str">
        <f t="shared" si="165"/>
        <v/>
      </c>
    </row>
    <row r="5343" spans="1:7">
      <c r="A5343" s="57">
        <f>INDEX('12月'!$A$1:$E$301,ROW()-$B$38+2,1)</f>
        <v>0</v>
      </c>
      <c r="B5343" s="55" t="str">
        <f>INDEX('12月'!$A$1:$E$301,ROW()-$B$38+2,2)&amp;IF(INDEX('12月'!$A$1:$E$301,ROW()-$B$38+2,3)="","","／"&amp;INDEX('12月'!$A$1:$E$301,ROW()-$B$38+2,3))</f>
        <v/>
      </c>
      <c r="C5343" s="57">
        <f>INDEX('12月'!$A$1:$E$301,ROW()-$B$38+2,4)</f>
        <v>0</v>
      </c>
      <c r="D5343" s="64">
        <f>INDEX('12月'!$A$1:$E$301,ROW()-$B$38+2,5)</f>
        <v>0</v>
      </c>
      <c r="E5343" s="65">
        <f>DATE(設定・集計!$B$2,INT(A5343/100),A5343-INT(A5343/100)*100)</f>
        <v>43799</v>
      </c>
      <c r="F5343" t="str">
        <f t="shared" si="166"/>
        <v/>
      </c>
      <c r="G5343" t="str">
        <f t="shared" si="165"/>
        <v/>
      </c>
    </row>
    <row r="5344" spans="1:7">
      <c r="A5344" s="57">
        <f>INDEX('12月'!$A$1:$E$301,ROW()-$B$38+2,1)</f>
        <v>0</v>
      </c>
      <c r="B5344" s="55" t="str">
        <f>INDEX('12月'!$A$1:$E$301,ROW()-$B$38+2,2)&amp;IF(INDEX('12月'!$A$1:$E$301,ROW()-$B$38+2,3)="","","／"&amp;INDEX('12月'!$A$1:$E$301,ROW()-$B$38+2,3))</f>
        <v/>
      </c>
      <c r="C5344" s="57">
        <f>INDEX('12月'!$A$1:$E$301,ROW()-$B$38+2,4)</f>
        <v>0</v>
      </c>
      <c r="D5344" s="64">
        <f>INDEX('12月'!$A$1:$E$301,ROW()-$B$38+2,5)</f>
        <v>0</v>
      </c>
      <c r="E5344" s="65">
        <f>DATE(設定・集計!$B$2,INT(A5344/100),A5344-INT(A5344/100)*100)</f>
        <v>43799</v>
      </c>
      <c r="F5344" t="str">
        <f t="shared" si="166"/>
        <v/>
      </c>
      <c r="G5344" t="str">
        <f t="shared" si="165"/>
        <v/>
      </c>
    </row>
    <row r="5345" spans="1:7">
      <c r="A5345" s="57">
        <f>INDEX('12月'!$A$1:$E$301,ROW()-$B$38+2,1)</f>
        <v>0</v>
      </c>
      <c r="B5345" s="55" t="str">
        <f>INDEX('12月'!$A$1:$E$301,ROW()-$B$38+2,2)&amp;IF(INDEX('12月'!$A$1:$E$301,ROW()-$B$38+2,3)="","","／"&amp;INDEX('12月'!$A$1:$E$301,ROW()-$B$38+2,3))</f>
        <v/>
      </c>
      <c r="C5345" s="57">
        <f>INDEX('12月'!$A$1:$E$301,ROW()-$B$38+2,4)</f>
        <v>0</v>
      </c>
      <c r="D5345" s="64">
        <f>INDEX('12月'!$A$1:$E$301,ROW()-$B$38+2,5)</f>
        <v>0</v>
      </c>
      <c r="E5345" s="65">
        <f>DATE(設定・集計!$B$2,INT(A5345/100),A5345-INT(A5345/100)*100)</f>
        <v>43799</v>
      </c>
      <c r="F5345" t="str">
        <f t="shared" si="166"/>
        <v/>
      </c>
      <c r="G5345" t="str">
        <f t="shared" si="165"/>
        <v/>
      </c>
    </row>
    <row r="5346" spans="1:7">
      <c r="A5346" s="57">
        <f>INDEX('12月'!$A$1:$E$301,ROW()-$B$38+2,1)</f>
        <v>0</v>
      </c>
      <c r="B5346" s="55" t="str">
        <f>INDEX('12月'!$A$1:$E$301,ROW()-$B$38+2,2)&amp;IF(INDEX('12月'!$A$1:$E$301,ROW()-$B$38+2,3)="","","／"&amp;INDEX('12月'!$A$1:$E$301,ROW()-$B$38+2,3))</f>
        <v/>
      </c>
      <c r="C5346" s="57">
        <f>INDEX('12月'!$A$1:$E$301,ROW()-$B$38+2,4)</f>
        <v>0</v>
      </c>
      <c r="D5346" s="64">
        <f>INDEX('12月'!$A$1:$E$301,ROW()-$B$38+2,5)</f>
        <v>0</v>
      </c>
      <c r="E5346" s="65">
        <f>DATE(設定・集計!$B$2,INT(A5346/100),A5346-INT(A5346/100)*100)</f>
        <v>43799</v>
      </c>
      <c r="F5346" t="str">
        <f t="shared" si="166"/>
        <v/>
      </c>
      <c r="G5346" t="str">
        <f t="shared" si="165"/>
        <v/>
      </c>
    </row>
    <row r="5347" spans="1:7">
      <c r="A5347" s="57">
        <f>INDEX('12月'!$A$1:$E$301,ROW()-$B$38+2,1)</f>
        <v>0</v>
      </c>
      <c r="B5347" s="55" t="str">
        <f>INDEX('12月'!$A$1:$E$301,ROW()-$B$38+2,2)&amp;IF(INDEX('12月'!$A$1:$E$301,ROW()-$B$38+2,3)="","","／"&amp;INDEX('12月'!$A$1:$E$301,ROW()-$B$38+2,3))</f>
        <v/>
      </c>
      <c r="C5347" s="57">
        <f>INDEX('12月'!$A$1:$E$301,ROW()-$B$38+2,4)</f>
        <v>0</v>
      </c>
      <c r="D5347" s="64">
        <f>INDEX('12月'!$A$1:$E$301,ROW()-$B$38+2,5)</f>
        <v>0</v>
      </c>
      <c r="E5347" s="65">
        <f>DATE(設定・集計!$B$2,INT(A5347/100),A5347-INT(A5347/100)*100)</f>
        <v>43799</v>
      </c>
      <c r="F5347" t="str">
        <f t="shared" si="166"/>
        <v/>
      </c>
      <c r="G5347" t="str">
        <f t="shared" si="165"/>
        <v/>
      </c>
    </row>
    <row r="5348" spans="1:7">
      <c r="A5348" s="57">
        <f>INDEX('12月'!$A$1:$E$301,ROW()-$B$38+2,1)</f>
        <v>0</v>
      </c>
      <c r="B5348" s="55" t="str">
        <f>INDEX('12月'!$A$1:$E$301,ROW()-$B$38+2,2)&amp;IF(INDEX('12月'!$A$1:$E$301,ROW()-$B$38+2,3)="","","／"&amp;INDEX('12月'!$A$1:$E$301,ROW()-$B$38+2,3))</f>
        <v/>
      </c>
      <c r="C5348" s="57">
        <f>INDEX('12月'!$A$1:$E$301,ROW()-$B$38+2,4)</f>
        <v>0</v>
      </c>
      <c r="D5348" s="64">
        <f>INDEX('12月'!$A$1:$E$301,ROW()-$B$38+2,5)</f>
        <v>0</v>
      </c>
      <c r="E5348" s="65">
        <f>DATE(設定・集計!$B$2,INT(A5348/100),A5348-INT(A5348/100)*100)</f>
        <v>43799</v>
      </c>
      <c r="F5348" t="str">
        <f t="shared" si="166"/>
        <v/>
      </c>
      <c r="G5348" t="str">
        <f t="shared" si="165"/>
        <v/>
      </c>
    </row>
    <row r="5349" spans="1:7">
      <c r="A5349" s="57">
        <f>INDEX('12月'!$A$1:$E$301,ROW()-$B$38+2,1)</f>
        <v>0</v>
      </c>
      <c r="B5349" s="55" t="str">
        <f>INDEX('12月'!$A$1:$E$301,ROW()-$B$38+2,2)&amp;IF(INDEX('12月'!$A$1:$E$301,ROW()-$B$38+2,3)="","","／"&amp;INDEX('12月'!$A$1:$E$301,ROW()-$B$38+2,3))</f>
        <v/>
      </c>
      <c r="C5349" s="57">
        <f>INDEX('12月'!$A$1:$E$301,ROW()-$B$38+2,4)</f>
        <v>0</v>
      </c>
      <c r="D5349" s="64">
        <f>INDEX('12月'!$A$1:$E$301,ROW()-$B$38+2,5)</f>
        <v>0</v>
      </c>
      <c r="E5349" s="65">
        <f>DATE(設定・集計!$B$2,INT(A5349/100),A5349-INT(A5349/100)*100)</f>
        <v>43799</v>
      </c>
      <c r="F5349" t="str">
        <f t="shared" si="166"/>
        <v/>
      </c>
      <c r="G5349" t="str">
        <f t="shared" si="165"/>
        <v/>
      </c>
    </row>
    <row r="5350" spans="1:7">
      <c r="A5350" s="57">
        <f>INDEX('12月'!$A$1:$E$301,ROW()-$B$38+2,1)</f>
        <v>0</v>
      </c>
      <c r="B5350" s="55" t="str">
        <f>INDEX('12月'!$A$1:$E$301,ROW()-$B$38+2,2)&amp;IF(INDEX('12月'!$A$1:$E$301,ROW()-$B$38+2,3)="","","／"&amp;INDEX('12月'!$A$1:$E$301,ROW()-$B$38+2,3))</f>
        <v/>
      </c>
      <c r="C5350" s="57">
        <f>INDEX('12月'!$A$1:$E$301,ROW()-$B$38+2,4)</f>
        <v>0</v>
      </c>
      <c r="D5350" s="64">
        <f>INDEX('12月'!$A$1:$E$301,ROW()-$B$38+2,5)</f>
        <v>0</v>
      </c>
      <c r="E5350" s="65">
        <f>DATE(設定・集計!$B$2,INT(A5350/100),A5350-INT(A5350/100)*100)</f>
        <v>43799</v>
      </c>
      <c r="F5350" t="str">
        <f t="shared" si="166"/>
        <v/>
      </c>
      <c r="G5350" t="str">
        <f t="shared" si="165"/>
        <v/>
      </c>
    </row>
    <row r="5351" spans="1:7">
      <c r="A5351" s="57">
        <f>INDEX('12月'!$A$1:$E$301,ROW()-$B$38+2,1)</f>
        <v>0</v>
      </c>
      <c r="B5351" s="55" t="str">
        <f>INDEX('12月'!$A$1:$E$301,ROW()-$B$38+2,2)&amp;IF(INDEX('12月'!$A$1:$E$301,ROW()-$B$38+2,3)="","","／"&amp;INDEX('12月'!$A$1:$E$301,ROW()-$B$38+2,3))</f>
        <v/>
      </c>
      <c r="C5351" s="57">
        <f>INDEX('12月'!$A$1:$E$301,ROW()-$B$38+2,4)</f>
        <v>0</v>
      </c>
      <c r="D5351" s="64">
        <f>INDEX('12月'!$A$1:$E$301,ROW()-$B$38+2,5)</f>
        <v>0</v>
      </c>
      <c r="E5351" s="65">
        <f>DATE(設定・集計!$B$2,INT(A5351/100),A5351-INT(A5351/100)*100)</f>
        <v>43799</v>
      </c>
      <c r="F5351" t="str">
        <f t="shared" si="166"/>
        <v/>
      </c>
      <c r="G5351" t="str">
        <f t="shared" si="165"/>
        <v/>
      </c>
    </row>
    <row r="5352" spans="1:7">
      <c r="A5352" s="57">
        <f>INDEX('12月'!$A$1:$E$301,ROW()-$B$38+2,1)</f>
        <v>0</v>
      </c>
      <c r="B5352" s="55" t="str">
        <f>INDEX('12月'!$A$1:$E$301,ROW()-$B$38+2,2)&amp;IF(INDEX('12月'!$A$1:$E$301,ROW()-$B$38+2,3)="","","／"&amp;INDEX('12月'!$A$1:$E$301,ROW()-$B$38+2,3))</f>
        <v/>
      </c>
      <c r="C5352" s="57">
        <f>INDEX('12月'!$A$1:$E$301,ROW()-$B$38+2,4)</f>
        <v>0</v>
      </c>
      <c r="D5352" s="64">
        <f>INDEX('12月'!$A$1:$E$301,ROW()-$B$38+2,5)</f>
        <v>0</v>
      </c>
      <c r="E5352" s="65">
        <f>DATE(設定・集計!$B$2,INT(A5352/100),A5352-INT(A5352/100)*100)</f>
        <v>43799</v>
      </c>
      <c r="F5352" t="str">
        <f t="shared" si="166"/>
        <v/>
      </c>
      <c r="G5352" t="str">
        <f t="shared" si="165"/>
        <v/>
      </c>
    </row>
    <row r="5353" spans="1:7">
      <c r="A5353" s="57">
        <f>INDEX('12月'!$A$1:$E$301,ROW()-$B$38+2,1)</f>
        <v>0</v>
      </c>
      <c r="B5353" s="55" t="str">
        <f>INDEX('12月'!$A$1:$E$301,ROW()-$B$38+2,2)&amp;IF(INDEX('12月'!$A$1:$E$301,ROW()-$B$38+2,3)="","","／"&amp;INDEX('12月'!$A$1:$E$301,ROW()-$B$38+2,3))</f>
        <v/>
      </c>
      <c r="C5353" s="57">
        <f>INDEX('12月'!$A$1:$E$301,ROW()-$B$38+2,4)</f>
        <v>0</v>
      </c>
      <c r="D5353" s="64">
        <f>INDEX('12月'!$A$1:$E$301,ROW()-$B$38+2,5)</f>
        <v>0</v>
      </c>
      <c r="E5353" s="65">
        <f>DATE(設定・集計!$B$2,INT(A5353/100),A5353-INT(A5353/100)*100)</f>
        <v>43799</v>
      </c>
      <c r="F5353" t="str">
        <f t="shared" si="166"/>
        <v/>
      </c>
      <c r="G5353" t="str">
        <f t="shared" si="165"/>
        <v/>
      </c>
    </row>
    <row r="5354" spans="1:7">
      <c r="A5354" s="66"/>
      <c r="B5354" s="67"/>
      <c r="C5354" s="66"/>
      <c r="D5354" s="68"/>
      <c r="E5354" s="65">
        <f>DATE(設定・集計!$B$2,INT(A5354/100),A5354-INT(A5354/100)*100)</f>
        <v>43799</v>
      </c>
      <c r="F5354" t="str">
        <f t="shared" si="166"/>
        <v/>
      </c>
      <c r="G5354" t="str">
        <f t="shared" si="165"/>
        <v/>
      </c>
    </row>
    <row r="5355" spans="1:7">
      <c r="A5355" s="57">
        <f>IF(INDEX(借入!$A$1:$F$301,ROW()-$B$41+2,6)&gt;0,INDEX(借入!$A$1:$F$301,ROW()-$B$41+2,1),0)</f>
        <v>0</v>
      </c>
      <c r="B5355" s="55" t="str">
        <f>IF(A5355&gt;0,INDEX(借入!$A$1:$E$301,ROW()-$B$41+2,2)&amp;IF(INDEX(借入!$A$1:$E$301,ROW()-$B$41+2,3)="","","／"&amp;INDEX(借入!$A$1:$E$301,ROW()-$B$41+2,3)),"")</f>
        <v/>
      </c>
      <c r="C5355" s="57">
        <f>IF(A5355&gt;0,設定・集計!$B$13,0)</f>
        <v>0</v>
      </c>
      <c r="D5355" s="64">
        <f>IF(A5355&gt;0,INDEX(借入!$A$1:$F$301,ROW()-$B$41+2,6),0)</f>
        <v>0</v>
      </c>
      <c r="E5355" s="65">
        <f>DATE(設定・集計!$B$2,INT(A5355/100),A5355-INT(A5355/100)*100)</f>
        <v>43799</v>
      </c>
      <c r="F5355" t="str">
        <f t="shared" si="166"/>
        <v/>
      </c>
      <c r="G5355" t="str">
        <f t="shared" si="165"/>
        <v/>
      </c>
    </row>
    <row r="5356" spans="1:7">
      <c r="A5356" s="57">
        <f>IF(INDEX(借入!$A$1:$F$301,ROW()-$B$41+2,6)&gt;0,INDEX(借入!$A$1:$F$301,ROW()-$B$41+2,1),0)</f>
        <v>0</v>
      </c>
      <c r="B5356" s="55" t="str">
        <f>IF(A5356&gt;0,INDEX(借入!$A$1:$E$301,ROW()-$B$41+2,2)&amp;IF(INDEX(借入!$A$1:$E$301,ROW()-$B$41+2,3)="","","／"&amp;INDEX(借入!$A$1:$E$301,ROW()-$B$41+2,3)),"")</f>
        <v/>
      </c>
      <c r="C5356" s="57">
        <f>IF(A5356&gt;0,設定・集計!$B$13,0)</f>
        <v>0</v>
      </c>
      <c r="D5356" s="64">
        <f>IF(A5356&gt;0,INDEX(借入!$A$1:$F$301,ROW()-$B$41+2,6),0)</f>
        <v>0</v>
      </c>
      <c r="E5356" s="65">
        <f>DATE(設定・集計!$B$2,INT(A5356/100),A5356-INT(A5356/100)*100)</f>
        <v>43799</v>
      </c>
      <c r="F5356" t="str">
        <f t="shared" ref="F5356:F5419" si="167">IF(A5356=0,"",A5356*10000+ROW())</f>
        <v/>
      </c>
      <c r="G5356" t="str">
        <f t="shared" ref="G5356:G5419" si="168">IF(F5356="","",RANK(F5356,$F$46:$F$6000,1))</f>
        <v/>
      </c>
    </row>
    <row r="5357" spans="1:7">
      <c r="A5357" s="57">
        <f>IF(INDEX(借入!$A$1:$F$301,ROW()-$B$41+2,6)&gt;0,INDEX(借入!$A$1:$F$301,ROW()-$B$41+2,1),0)</f>
        <v>0</v>
      </c>
      <c r="B5357" s="55" t="str">
        <f>IF(A5357&gt;0,INDEX(借入!$A$1:$E$301,ROW()-$B$41+2,2)&amp;IF(INDEX(借入!$A$1:$E$301,ROW()-$B$41+2,3)="","","／"&amp;INDEX(借入!$A$1:$E$301,ROW()-$B$41+2,3)),"")</f>
        <v/>
      </c>
      <c r="C5357" s="57">
        <f>IF(A5357&gt;0,設定・集計!$B$13,0)</f>
        <v>0</v>
      </c>
      <c r="D5357" s="64">
        <f>IF(A5357&gt;0,INDEX(借入!$A$1:$F$301,ROW()-$B$41+2,6),0)</f>
        <v>0</v>
      </c>
      <c r="E5357" s="65">
        <f>DATE(設定・集計!$B$2,INT(A5357/100),A5357-INT(A5357/100)*100)</f>
        <v>43799</v>
      </c>
      <c r="F5357" t="str">
        <f t="shared" si="167"/>
        <v/>
      </c>
      <c r="G5357" t="str">
        <f t="shared" si="168"/>
        <v/>
      </c>
    </row>
    <row r="5358" spans="1:7">
      <c r="A5358" s="57">
        <f>IF(INDEX(借入!$A$1:$F$301,ROW()-$B$41+2,6)&gt;0,INDEX(借入!$A$1:$F$301,ROW()-$B$41+2,1),0)</f>
        <v>0</v>
      </c>
      <c r="B5358" s="55" t="str">
        <f>IF(A5358&gt;0,INDEX(借入!$A$1:$E$301,ROW()-$B$41+2,2)&amp;IF(INDEX(借入!$A$1:$E$301,ROW()-$B$41+2,3)="","","／"&amp;INDEX(借入!$A$1:$E$301,ROW()-$B$41+2,3)),"")</f>
        <v/>
      </c>
      <c r="C5358" s="57">
        <f>IF(A5358&gt;0,設定・集計!$B$13,0)</f>
        <v>0</v>
      </c>
      <c r="D5358" s="64">
        <f>IF(A5358&gt;0,INDEX(借入!$A$1:$F$301,ROW()-$B$41+2,6),0)</f>
        <v>0</v>
      </c>
      <c r="E5358" s="65">
        <f>DATE(設定・集計!$B$2,INT(A5358/100),A5358-INT(A5358/100)*100)</f>
        <v>43799</v>
      </c>
      <c r="F5358" t="str">
        <f t="shared" si="167"/>
        <v/>
      </c>
      <c r="G5358" t="str">
        <f t="shared" si="168"/>
        <v/>
      </c>
    </row>
    <row r="5359" spans="1:7">
      <c r="A5359" s="57">
        <f>IF(INDEX(借入!$A$1:$F$301,ROW()-$B$41+2,6)&gt;0,INDEX(借入!$A$1:$F$301,ROW()-$B$41+2,1),0)</f>
        <v>0</v>
      </c>
      <c r="B5359" s="55" t="str">
        <f>IF(A5359&gt;0,INDEX(借入!$A$1:$E$301,ROW()-$B$41+2,2)&amp;IF(INDEX(借入!$A$1:$E$301,ROW()-$B$41+2,3)="","","／"&amp;INDEX(借入!$A$1:$E$301,ROW()-$B$41+2,3)),"")</f>
        <v/>
      </c>
      <c r="C5359" s="57">
        <f>IF(A5359&gt;0,設定・集計!$B$13,0)</f>
        <v>0</v>
      </c>
      <c r="D5359" s="64">
        <f>IF(A5359&gt;0,INDEX(借入!$A$1:$F$301,ROW()-$B$41+2,6),0)</f>
        <v>0</v>
      </c>
      <c r="E5359" s="65">
        <f>DATE(設定・集計!$B$2,INT(A5359/100),A5359-INT(A5359/100)*100)</f>
        <v>43799</v>
      </c>
      <c r="F5359" t="str">
        <f t="shared" si="167"/>
        <v/>
      </c>
      <c r="G5359" t="str">
        <f t="shared" si="168"/>
        <v/>
      </c>
    </row>
    <row r="5360" spans="1:7">
      <c r="A5360" s="57">
        <f>IF(INDEX(借入!$A$1:$F$301,ROW()-$B$41+2,6)&gt;0,INDEX(借入!$A$1:$F$301,ROW()-$B$41+2,1),0)</f>
        <v>0</v>
      </c>
      <c r="B5360" s="55" t="str">
        <f>IF(A5360&gt;0,INDEX(借入!$A$1:$E$301,ROW()-$B$41+2,2)&amp;IF(INDEX(借入!$A$1:$E$301,ROW()-$B$41+2,3)="","","／"&amp;INDEX(借入!$A$1:$E$301,ROW()-$B$41+2,3)),"")</f>
        <v/>
      </c>
      <c r="C5360" s="57">
        <f>IF(A5360&gt;0,設定・集計!$B$13,0)</f>
        <v>0</v>
      </c>
      <c r="D5360" s="64">
        <f>IF(A5360&gt;0,INDEX(借入!$A$1:$F$301,ROW()-$B$41+2,6),0)</f>
        <v>0</v>
      </c>
      <c r="E5360" s="65">
        <f>DATE(設定・集計!$B$2,INT(A5360/100),A5360-INT(A5360/100)*100)</f>
        <v>43799</v>
      </c>
      <c r="F5360" t="str">
        <f t="shared" si="167"/>
        <v/>
      </c>
      <c r="G5360" t="str">
        <f t="shared" si="168"/>
        <v/>
      </c>
    </row>
    <row r="5361" spans="1:7">
      <c r="A5361" s="57">
        <f>IF(INDEX(借入!$A$1:$F$301,ROW()-$B$41+2,6)&gt;0,INDEX(借入!$A$1:$F$301,ROW()-$B$41+2,1),0)</f>
        <v>0</v>
      </c>
      <c r="B5361" s="55" t="str">
        <f>IF(A5361&gt;0,INDEX(借入!$A$1:$E$301,ROW()-$B$41+2,2)&amp;IF(INDEX(借入!$A$1:$E$301,ROW()-$B$41+2,3)="","","／"&amp;INDEX(借入!$A$1:$E$301,ROW()-$B$41+2,3)),"")</f>
        <v/>
      </c>
      <c r="C5361" s="57">
        <f>IF(A5361&gt;0,設定・集計!$B$13,0)</f>
        <v>0</v>
      </c>
      <c r="D5361" s="64">
        <f>IF(A5361&gt;0,INDEX(借入!$A$1:$F$301,ROW()-$B$41+2,6),0)</f>
        <v>0</v>
      </c>
      <c r="E5361" s="65">
        <f>DATE(設定・集計!$B$2,INT(A5361/100),A5361-INT(A5361/100)*100)</f>
        <v>43799</v>
      </c>
      <c r="F5361" t="str">
        <f t="shared" si="167"/>
        <v/>
      </c>
      <c r="G5361" t="str">
        <f t="shared" si="168"/>
        <v/>
      </c>
    </row>
    <row r="5362" spans="1:7">
      <c r="A5362" s="57">
        <f>IF(INDEX(借入!$A$1:$F$301,ROW()-$B$41+2,6)&gt;0,INDEX(借入!$A$1:$F$301,ROW()-$B$41+2,1),0)</f>
        <v>0</v>
      </c>
      <c r="B5362" s="55" t="str">
        <f>IF(A5362&gt;0,INDEX(借入!$A$1:$E$301,ROW()-$B$41+2,2)&amp;IF(INDEX(借入!$A$1:$E$301,ROW()-$B$41+2,3)="","","／"&amp;INDEX(借入!$A$1:$E$301,ROW()-$B$41+2,3)),"")</f>
        <v/>
      </c>
      <c r="C5362" s="57">
        <f>IF(A5362&gt;0,設定・集計!$B$13,0)</f>
        <v>0</v>
      </c>
      <c r="D5362" s="64">
        <f>IF(A5362&gt;0,INDEX(借入!$A$1:$F$301,ROW()-$B$41+2,6),0)</f>
        <v>0</v>
      </c>
      <c r="E5362" s="65">
        <f>DATE(設定・集計!$B$2,INT(A5362/100),A5362-INT(A5362/100)*100)</f>
        <v>43799</v>
      </c>
      <c r="F5362" t="str">
        <f t="shared" si="167"/>
        <v/>
      </c>
      <c r="G5362" t="str">
        <f t="shared" si="168"/>
        <v/>
      </c>
    </row>
    <row r="5363" spans="1:7">
      <c r="A5363" s="57">
        <f>IF(INDEX(借入!$A$1:$F$301,ROW()-$B$41+2,6)&gt;0,INDEX(借入!$A$1:$F$301,ROW()-$B$41+2,1),0)</f>
        <v>0</v>
      </c>
      <c r="B5363" s="55" t="str">
        <f>IF(A5363&gt;0,INDEX(借入!$A$1:$E$301,ROW()-$B$41+2,2)&amp;IF(INDEX(借入!$A$1:$E$301,ROW()-$B$41+2,3)="","","／"&amp;INDEX(借入!$A$1:$E$301,ROW()-$B$41+2,3)),"")</f>
        <v/>
      </c>
      <c r="C5363" s="57">
        <f>IF(A5363&gt;0,設定・集計!$B$13,0)</f>
        <v>0</v>
      </c>
      <c r="D5363" s="64">
        <f>IF(A5363&gt;0,INDEX(借入!$A$1:$F$301,ROW()-$B$41+2,6),0)</f>
        <v>0</v>
      </c>
      <c r="E5363" s="65">
        <f>DATE(設定・集計!$B$2,INT(A5363/100),A5363-INT(A5363/100)*100)</f>
        <v>43799</v>
      </c>
      <c r="F5363" t="str">
        <f t="shared" si="167"/>
        <v/>
      </c>
      <c r="G5363" t="str">
        <f t="shared" si="168"/>
        <v/>
      </c>
    </row>
    <row r="5364" spans="1:7">
      <c r="A5364" s="57">
        <f>IF(INDEX(借入!$A$1:$F$301,ROW()-$B$41+2,6)&gt;0,INDEX(借入!$A$1:$F$301,ROW()-$B$41+2,1),0)</f>
        <v>0</v>
      </c>
      <c r="B5364" s="55" t="str">
        <f>IF(A5364&gt;0,INDEX(借入!$A$1:$E$301,ROW()-$B$41+2,2)&amp;IF(INDEX(借入!$A$1:$E$301,ROW()-$B$41+2,3)="","","／"&amp;INDEX(借入!$A$1:$E$301,ROW()-$B$41+2,3)),"")</f>
        <v/>
      </c>
      <c r="C5364" s="57">
        <f>IF(A5364&gt;0,設定・集計!$B$13,0)</f>
        <v>0</v>
      </c>
      <c r="D5364" s="64">
        <f>IF(A5364&gt;0,INDEX(借入!$A$1:$F$301,ROW()-$B$41+2,6),0)</f>
        <v>0</v>
      </c>
      <c r="E5364" s="65">
        <f>DATE(設定・集計!$B$2,INT(A5364/100),A5364-INT(A5364/100)*100)</f>
        <v>43799</v>
      </c>
      <c r="F5364" t="str">
        <f t="shared" si="167"/>
        <v/>
      </c>
      <c r="G5364" t="str">
        <f t="shared" si="168"/>
        <v/>
      </c>
    </row>
    <row r="5365" spans="1:7">
      <c r="A5365" s="57">
        <f>IF(INDEX(借入!$A$1:$F$301,ROW()-$B$41+2,6)&gt;0,INDEX(借入!$A$1:$F$301,ROW()-$B$41+2,1),0)</f>
        <v>0</v>
      </c>
      <c r="B5365" s="55" t="str">
        <f>IF(A5365&gt;0,INDEX(借入!$A$1:$E$301,ROW()-$B$41+2,2)&amp;IF(INDEX(借入!$A$1:$E$301,ROW()-$B$41+2,3)="","","／"&amp;INDEX(借入!$A$1:$E$301,ROW()-$B$41+2,3)),"")</f>
        <v/>
      </c>
      <c r="C5365" s="57">
        <f>IF(A5365&gt;0,設定・集計!$B$13,0)</f>
        <v>0</v>
      </c>
      <c r="D5365" s="64">
        <f>IF(A5365&gt;0,INDEX(借入!$A$1:$F$301,ROW()-$B$41+2,6),0)</f>
        <v>0</v>
      </c>
      <c r="E5365" s="65">
        <f>DATE(設定・集計!$B$2,INT(A5365/100),A5365-INT(A5365/100)*100)</f>
        <v>43799</v>
      </c>
      <c r="F5365" t="str">
        <f t="shared" si="167"/>
        <v/>
      </c>
      <c r="G5365" t="str">
        <f t="shared" si="168"/>
        <v/>
      </c>
    </row>
    <row r="5366" spans="1:7">
      <c r="A5366" s="57">
        <f>IF(INDEX(借入!$A$1:$F$301,ROW()-$B$41+2,6)&gt;0,INDEX(借入!$A$1:$F$301,ROW()-$B$41+2,1),0)</f>
        <v>0</v>
      </c>
      <c r="B5366" s="55" t="str">
        <f>IF(A5366&gt;0,INDEX(借入!$A$1:$E$301,ROW()-$B$41+2,2)&amp;IF(INDEX(借入!$A$1:$E$301,ROW()-$B$41+2,3)="","","／"&amp;INDEX(借入!$A$1:$E$301,ROW()-$B$41+2,3)),"")</f>
        <v/>
      </c>
      <c r="C5366" s="57">
        <f>IF(A5366&gt;0,設定・集計!$B$13,0)</f>
        <v>0</v>
      </c>
      <c r="D5366" s="64">
        <f>IF(A5366&gt;0,INDEX(借入!$A$1:$F$301,ROW()-$B$41+2,6),0)</f>
        <v>0</v>
      </c>
      <c r="E5366" s="65">
        <f>DATE(設定・集計!$B$2,INT(A5366/100),A5366-INT(A5366/100)*100)</f>
        <v>43799</v>
      </c>
      <c r="F5366" t="str">
        <f t="shared" si="167"/>
        <v/>
      </c>
      <c r="G5366" t="str">
        <f t="shared" si="168"/>
        <v/>
      </c>
    </row>
    <row r="5367" spans="1:7">
      <c r="A5367" s="57">
        <f>IF(INDEX(借入!$A$1:$F$301,ROW()-$B$41+2,6)&gt;0,INDEX(借入!$A$1:$F$301,ROW()-$B$41+2,1),0)</f>
        <v>0</v>
      </c>
      <c r="B5367" s="55" t="str">
        <f>IF(A5367&gt;0,INDEX(借入!$A$1:$E$301,ROW()-$B$41+2,2)&amp;IF(INDEX(借入!$A$1:$E$301,ROW()-$B$41+2,3)="","","／"&amp;INDEX(借入!$A$1:$E$301,ROW()-$B$41+2,3)),"")</f>
        <v/>
      </c>
      <c r="C5367" s="57">
        <f>IF(A5367&gt;0,設定・集計!$B$13,0)</f>
        <v>0</v>
      </c>
      <c r="D5367" s="64">
        <f>IF(A5367&gt;0,INDEX(借入!$A$1:$F$301,ROW()-$B$41+2,6),0)</f>
        <v>0</v>
      </c>
      <c r="E5367" s="65">
        <f>DATE(設定・集計!$B$2,INT(A5367/100),A5367-INT(A5367/100)*100)</f>
        <v>43799</v>
      </c>
      <c r="F5367" t="str">
        <f t="shared" si="167"/>
        <v/>
      </c>
      <c r="G5367" t="str">
        <f t="shared" si="168"/>
        <v/>
      </c>
    </row>
    <row r="5368" spans="1:7">
      <c r="A5368" s="57">
        <f>IF(INDEX(借入!$A$1:$F$301,ROW()-$B$41+2,6)&gt;0,INDEX(借入!$A$1:$F$301,ROW()-$B$41+2,1),0)</f>
        <v>0</v>
      </c>
      <c r="B5368" s="55" t="str">
        <f>IF(A5368&gt;0,INDEX(借入!$A$1:$E$301,ROW()-$B$41+2,2)&amp;IF(INDEX(借入!$A$1:$E$301,ROW()-$B$41+2,3)="","","／"&amp;INDEX(借入!$A$1:$E$301,ROW()-$B$41+2,3)),"")</f>
        <v/>
      </c>
      <c r="C5368" s="57">
        <f>IF(A5368&gt;0,設定・集計!$B$13,0)</f>
        <v>0</v>
      </c>
      <c r="D5368" s="64">
        <f>IF(A5368&gt;0,INDEX(借入!$A$1:$F$301,ROW()-$B$41+2,6),0)</f>
        <v>0</v>
      </c>
      <c r="E5368" s="65">
        <f>DATE(設定・集計!$B$2,INT(A5368/100),A5368-INT(A5368/100)*100)</f>
        <v>43799</v>
      </c>
      <c r="F5368" t="str">
        <f t="shared" si="167"/>
        <v/>
      </c>
      <c r="G5368" t="str">
        <f t="shared" si="168"/>
        <v/>
      </c>
    </row>
    <row r="5369" spans="1:7">
      <c r="A5369" s="57">
        <f>IF(INDEX(借入!$A$1:$F$301,ROW()-$B$41+2,6)&gt;0,INDEX(借入!$A$1:$F$301,ROW()-$B$41+2,1),0)</f>
        <v>0</v>
      </c>
      <c r="B5369" s="55" t="str">
        <f>IF(A5369&gt;0,INDEX(借入!$A$1:$E$301,ROW()-$B$41+2,2)&amp;IF(INDEX(借入!$A$1:$E$301,ROW()-$B$41+2,3)="","","／"&amp;INDEX(借入!$A$1:$E$301,ROW()-$B$41+2,3)),"")</f>
        <v/>
      </c>
      <c r="C5369" s="57">
        <f>IF(A5369&gt;0,設定・集計!$B$13,0)</f>
        <v>0</v>
      </c>
      <c r="D5369" s="64">
        <f>IF(A5369&gt;0,INDEX(借入!$A$1:$F$301,ROW()-$B$41+2,6),0)</f>
        <v>0</v>
      </c>
      <c r="E5369" s="65">
        <f>DATE(設定・集計!$B$2,INT(A5369/100),A5369-INT(A5369/100)*100)</f>
        <v>43799</v>
      </c>
      <c r="F5369" t="str">
        <f t="shared" si="167"/>
        <v/>
      </c>
      <c r="G5369" t="str">
        <f t="shared" si="168"/>
        <v/>
      </c>
    </row>
    <row r="5370" spans="1:7">
      <c r="A5370" s="57">
        <f>IF(INDEX(借入!$A$1:$F$301,ROW()-$B$41+2,6)&gt;0,INDEX(借入!$A$1:$F$301,ROW()-$B$41+2,1),0)</f>
        <v>0</v>
      </c>
      <c r="B5370" s="55" t="str">
        <f>IF(A5370&gt;0,INDEX(借入!$A$1:$E$301,ROW()-$B$41+2,2)&amp;IF(INDEX(借入!$A$1:$E$301,ROW()-$B$41+2,3)="","","／"&amp;INDEX(借入!$A$1:$E$301,ROW()-$B$41+2,3)),"")</f>
        <v/>
      </c>
      <c r="C5370" s="57">
        <f>IF(A5370&gt;0,設定・集計!$B$13,0)</f>
        <v>0</v>
      </c>
      <c r="D5370" s="64">
        <f>IF(A5370&gt;0,INDEX(借入!$A$1:$F$301,ROW()-$B$41+2,6),0)</f>
        <v>0</v>
      </c>
      <c r="E5370" s="65">
        <f>DATE(設定・集計!$B$2,INT(A5370/100),A5370-INT(A5370/100)*100)</f>
        <v>43799</v>
      </c>
      <c r="F5370" t="str">
        <f t="shared" si="167"/>
        <v/>
      </c>
      <c r="G5370" t="str">
        <f t="shared" si="168"/>
        <v/>
      </c>
    </row>
    <row r="5371" spans="1:7">
      <c r="A5371" s="57">
        <f>IF(INDEX(借入!$A$1:$F$301,ROW()-$B$41+2,6)&gt;0,INDEX(借入!$A$1:$F$301,ROW()-$B$41+2,1),0)</f>
        <v>0</v>
      </c>
      <c r="B5371" s="55" t="str">
        <f>IF(A5371&gt;0,INDEX(借入!$A$1:$E$301,ROW()-$B$41+2,2)&amp;IF(INDEX(借入!$A$1:$E$301,ROW()-$B$41+2,3)="","","／"&amp;INDEX(借入!$A$1:$E$301,ROW()-$B$41+2,3)),"")</f>
        <v/>
      </c>
      <c r="C5371" s="57">
        <f>IF(A5371&gt;0,設定・集計!$B$13,0)</f>
        <v>0</v>
      </c>
      <c r="D5371" s="64">
        <f>IF(A5371&gt;0,INDEX(借入!$A$1:$F$301,ROW()-$B$41+2,6),0)</f>
        <v>0</v>
      </c>
      <c r="E5371" s="65">
        <f>DATE(設定・集計!$B$2,INT(A5371/100),A5371-INT(A5371/100)*100)</f>
        <v>43799</v>
      </c>
      <c r="F5371" t="str">
        <f t="shared" si="167"/>
        <v/>
      </c>
      <c r="G5371" t="str">
        <f t="shared" si="168"/>
        <v/>
      </c>
    </row>
    <row r="5372" spans="1:7">
      <c r="A5372" s="57">
        <f>IF(INDEX(借入!$A$1:$F$301,ROW()-$B$41+2,6)&gt;0,INDEX(借入!$A$1:$F$301,ROW()-$B$41+2,1),0)</f>
        <v>0</v>
      </c>
      <c r="B5372" s="55" t="str">
        <f>IF(A5372&gt;0,INDEX(借入!$A$1:$E$301,ROW()-$B$41+2,2)&amp;IF(INDEX(借入!$A$1:$E$301,ROW()-$B$41+2,3)="","","／"&amp;INDEX(借入!$A$1:$E$301,ROW()-$B$41+2,3)),"")</f>
        <v/>
      </c>
      <c r="C5372" s="57">
        <f>IF(A5372&gt;0,設定・集計!$B$13,0)</f>
        <v>0</v>
      </c>
      <c r="D5372" s="64">
        <f>IF(A5372&gt;0,INDEX(借入!$A$1:$F$301,ROW()-$B$41+2,6),0)</f>
        <v>0</v>
      </c>
      <c r="E5372" s="65">
        <f>DATE(設定・集計!$B$2,INT(A5372/100),A5372-INT(A5372/100)*100)</f>
        <v>43799</v>
      </c>
      <c r="F5372" t="str">
        <f t="shared" si="167"/>
        <v/>
      </c>
      <c r="G5372" t="str">
        <f t="shared" si="168"/>
        <v/>
      </c>
    </row>
    <row r="5373" spans="1:7">
      <c r="A5373" s="57">
        <f>IF(INDEX(借入!$A$1:$F$301,ROW()-$B$41+2,6)&gt;0,INDEX(借入!$A$1:$F$301,ROW()-$B$41+2,1),0)</f>
        <v>0</v>
      </c>
      <c r="B5373" s="55" t="str">
        <f>IF(A5373&gt;0,INDEX(借入!$A$1:$E$301,ROW()-$B$41+2,2)&amp;IF(INDEX(借入!$A$1:$E$301,ROW()-$B$41+2,3)="","","／"&amp;INDEX(借入!$A$1:$E$301,ROW()-$B$41+2,3)),"")</f>
        <v/>
      </c>
      <c r="C5373" s="57">
        <f>IF(A5373&gt;0,設定・集計!$B$13,0)</f>
        <v>0</v>
      </c>
      <c r="D5373" s="64">
        <f>IF(A5373&gt;0,INDEX(借入!$A$1:$F$301,ROW()-$B$41+2,6),0)</f>
        <v>0</v>
      </c>
      <c r="E5373" s="65">
        <f>DATE(設定・集計!$B$2,INT(A5373/100),A5373-INT(A5373/100)*100)</f>
        <v>43799</v>
      </c>
      <c r="F5373" t="str">
        <f t="shared" si="167"/>
        <v/>
      </c>
      <c r="G5373" t="str">
        <f t="shared" si="168"/>
        <v/>
      </c>
    </row>
    <row r="5374" spans="1:7">
      <c r="A5374" s="57">
        <f>IF(INDEX(借入!$A$1:$F$301,ROW()-$B$41+2,6)&gt;0,INDEX(借入!$A$1:$F$301,ROW()-$B$41+2,1),0)</f>
        <v>0</v>
      </c>
      <c r="B5374" s="55" t="str">
        <f>IF(A5374&gt;0,INDEX(借入!$A$1:$E$301,ROW()-$B$41+2,2)&amp;IF(INDEX(借入!$A$1:$E$301,ROW()-$B$41+2,3)="","","／"&amp;INDEX(借入!$A$1:$E$301,ROW()-$B$41+2,3)),"")</f>
        <v/>
      </c>
      <c r="C5374" s="57">
        <f>IF(A5374&gt;0,設定・集計!$B$13,0)</f>
        <v>0</v>
      </c>
      <c r="D5374" s="64">
        <f>IF(A5374&gt;0,INDEX(借入!$A$1:$F$301,ROW()-$B$41+2,6),0)</f>
        <v>0</v>
      </c>
      <c r="E5374" s="65">
        <f>DATE(設定・集計!$B$2,INT(A5374/100),A5374-INT(A5374/100)*100)</f>
        <v>43799</v>
      </c>
      <c r="F5374" t="str">
        <f t="shared" si="167"/>
        <v/>
      </c>
      <c r="G5374" t="str">
        <f t="shared" si="168"/>
        <v/>
      </c>
    </row>
    <row r="5375" spans="1:7">
      <c r="A5375" s="57">
        <f>IF(INDEX(借入!$A$1:$F$301,ROW()-$B$41+2,6)&gt;0,INDEX(借入!$A$1:$F$301,ROW()-$B$41+2,1),0)</f>
        <v>0</v>
      </c>
      <c r="B5375" s="55" t="str">
        <f>IF(A5375&gt;0,INDEX(借入!$A$1:$E$301,ROW()-$B$41+2,2)&amp;IF(INDEX(借入!$A$1:$E$301,ROW()-$B$41+2,3)="","","／"&amp;INDEX(借入!$A$1:$E$301,ROW()-$B$41+2,3)),"")</f>
        <v/>
      </c>
      <c r="C5375" s="57">
        <f>IF(A5375&gt;0,設定・集計!$B$13,0)</f>
        <v>0</v>
      </c>
      <c r="D5375" s="64">
        <f>IF(A5375&gt;0,INDEX(借入!$A$1:$F$301,ROW()-$B$41+2,6),0)</f>
        <v>0</v>
      </c>
      <c r="E5375" s="65">
        <f>DATE(設定・集計!$B$2,INT(A5375/100),A5375-INT(A5375/100)*100)</f>
        <v>43799</v>
      </c>
      <c r="F5375" t="str">
        <f t="shared" si="167"/>
        <v/>
      </c>
      <c r="G5375" t="str">
        <f t="shared" si="168"/>
        <v/>
      </c>
    </row>
    <row r="5376" spans="1:7">
      <c r="A5376" s="57">
        <f>IF(INDEX(借入!$A$1:$F$301,ROW()-$B$41+2,6)&gt;0,INDEX(借入!$A$1:$F$301,ROW()-$B$41+2,1),0)</f>
        <v>0</v>
      </c>
      <c r="B5376" s="55" t="str">
        <f>IF(A5376&gt;0,INDEX(借入!$A$1:$E$301,ROW()-$B$41+2,2)&amp;IF(INDEX(借入!$A$1:$E$301,ROW()-$B$41+2,3)="","","／"&amp;INDEX(借入!$A$1:$E$301,ROW()-$B$41+2,3)),"")</f>
        <v/>
      </c>
      <c r="C5376" s="57">
        <f>IF(A5376&gt;0,設定・集計!$B$13,0)</f>
        <v>0</v>
      </c>
      <c r="D5376" s="64">
        <f>IF(A5376&gt;0,INDEX(借入!$A$1:$F$301,ROW()-$B$41+2,6),0)</f>
        <v>0</v>
      </c>
      <c r="E5376" s="65">
        <f>DATE(設定・集計!$B$2,INT(A5376/100),A5376-INT(A5376/100)*100)</f>
        <v>43799</v>
      </c>
      <c r="F5376" t="str">
        <f t="shared" si="167"/>
        <v/>
      </c>
      <c r="G5376" t="str">
        <f t="shared" si="168"/>
        <v/>
      </c>
    </row>
    <row r="5377" spans="1:7">
      <c r="A5377" s="57">
        <f>IF(INDEX(借入!$A$1:$F$301,ROW()-$B$41+2,6)&gt;0,INDEX(借入!$A$1:$F$301,ROW()-$B$41+2,1),0)</f>
        <v>0</v>
      </c>
      <c r="B5377" s="55" t="str">
        <f>IF(A5377&gt;0,INDEX(借入!$A$1:$E$301,ROW()-$B$41+2,2)&amp;IF(INDEX(借入!$A$1:$E$301,ROW()-$B$41+2,3)="","","／"&amp;INDEX(借入!$A$1:$E$301,ROW()-$B$41+2,3)),"")</f>
        <v/>
      </c>
      <c r="C5377" s="57">
        <f>IF(A5377&gt;0,設定・集計!$B$13,0)</f>
        <v>0</v>
      </c>
      <c r="D5377" s="64">
        <f>IF(A5377&gt;0,INDEX(借入!$A$1:$F$301,ROW()-$B$41+2,6),0)</f>
        <v>0</v>
      </c>
      <c r="E5377" s="65">
        <f>DATE(設定・集計!$B$2,INT(A5377/100),A5377-INT(A5377/100)*100)</f>
        <v>43799</v>
      </c>
      <c r="F5377" t="str">
        <f t="shared" si="167"/>
        <v/>
      </c>
      <c r="G5377" t="str">
        <f t="shared" si="168"/>
        <v/>
      </c>
    </row>
    <row r="5378" spans="1:7">
      <c r="A5378" s="57">
        <f>IF(INDEX(借入!$A$1:$F$301,ROW()-$B$41+2,6)&gt;0,INDEX(借入!$A$1:$F$301,ROW()-$B$41+2,1),0)</f>
        <v>0</v>
      </c>
      <c r="B5378" s="55" t="str">
        <f>IF(A5378&gt;0,INDEX(借入!$A$1:$E$301,ROW()-$B$41+2,2)&amp;IF(INDEX(借入!$A$1:$E$301,ROW()-$B$41+2,3)="","","／"&amp;INDEX(借入!$A$1:$E$301,ROW()-$B$41+2,3)),"")</f>
        <v/>
      </c>
      <c r="C5378" s="57">
        <f>IF(A5378&gt;0,設定・集計!$B$13,0)</f>
        <v>0</v>
      </c>
      <c r="D5378" s="64">
        <f>IF(A5378&gt;0,INDEX(借入!$A$1:$F$301,ROW()-$B$41+2,6),0)</f>
        <v>0</v>
      </c>
      <c r="E5378" s="65">
        <f>DATE(設定・集計!$B$2,INT(A5378/100),A5378-INT(A5378/100)*100)</f>
        <v>43799</v>
      </c>
      <c r="F5378" t="str">
        <f t="shared" si="167"/>
        <v/>
      </c>
      <c r="G5378" t="str">
        <f t="shared" si="168"/>
        <v/>
      </c>
    </row>
    <row r="5379" spans="1:7">
      <c r="A5379" s="57">
        <f>IF(INDEX(借入!$A$1:$F$301,ROW()-$B$41+2,6)&gt;0,INDEX(借入!$A$1:$F$301,ROW()-$B$41+2,1),0)</f>
        <v>0</v>
      </c>
      <c r="B5379" s="55" t="str">
        <f>IF(A5379&gt;0,INDEX(借入!$A$1:$E$301,ROW()-$B$41+2,2)&amp;IF(INDEX(借入!$A$1:$E$301,ROW()-$B$41+2,3)="","","／"&amp;INDEX(借入!$A$1:$E$301,ROW()-$B$41+2,3)),"")</f>
        <v/>
      </c>
      <c r="C5379" s="57">
        <f>IF(A5379&gt;0,設定・集計!$B$13,0)</f>
        <v>0</v>
      </c>
      <c r="D5379" s="64">
        <f>IF(A5379&gt;0,INDEX(借入!$A$1:$F$301,ROW()-$B$41+2,6),0)</f>
        <v>0</v>
      </c>
      <c r="E5379" s="65">
        <f>DATE(設定・集計!$B$2,INT(A5379/100),A5379-INT(A5379/100)*100)</f>
        <v>43799</v>
      </c>
      <c r="F5379" t="str">
        <f t="shared" si="167"/>
        <v/>
      </c>
      <c r="G5379" t="str">
        <f t="shared" si="168"/>
        <v/>
      </c>
    </row>
    <row r="5380" spans="1:7">
      <c r="A5380" s="57">
        <f>IF(INDEX(借入!$A$1:$F$301,ROW()-$B$41+2,6)&gt;0,INDEX(借入!$A$1:$F$301,ROW()-$B$41+2,1),0)</f>
        <v>0</v>
      </c>
      <c r="B5380" s="55" t="str">
        <f>IF(A5380&gt;0,INDEX(借入!$A$1:$E$301,ROW()-$B$41+2,2)&amp;IF(INDEX(借入!$A$1:$E$301,ROW()-$B$41+2,3)="","","／"&amp;INDEX(借入!$A$1:$E$301,ROW()-$B$41+2,3)),"")</f>
        <v/>
      </c>
      <c r="C5380" s="57">
        <f>IF(A5380&gt;0,設定・集計!$B$13,0)</f>
        <v>0</v>
      </c>
      <c r="D5380" s="64">
        <f>IF(A5380&gt;0,INDEX(借入!$A$1:$F$301,ROW()-$B$41+2,6),0)</f>
        <v>0</v>
      </c>
      <c r="E5380" s="65">
        <f>DATE(設定・集計!$B$2,INT(A5380/100),A5380-INT(A5380/100)*100)</f>
        <v>43799</v>
      </c>
      <c r="F5380" t="str">
        <f t="shared" si="167"/>
        <v/>
      </c>
      <c r="G5380" t="str">
        <f t="shared" si="168"/>
        <v/>
      </c>
    </row>
    <row r="5381" spans="1:7">
      <c r="A5381" s="57">
        <f>IF(INDEX(借入!$A$1:$F$301,ROW()-$B$41+2,6)&gt;0,INDEX(借入!$A$1:$F$301,ROW()-$B$41+2,1),0)</f>
        <v>0</v>
      </c>
      <c r="B5381" s="55" t="str">
        <f>IF(A5381&gt;0,INDEX(借入!$A$1:$E$301,ROW()-$B$41+2,2)&amp;IF(INDEX(借入!$A$1:$E$301,ROW()-$B$41+2,3)="","","／"&amp;INDEX(借入!$A$1:$E$301,ROW()-$B$41+2,3)),"")</f>
        <v/>
      </c>
      <c r="C5381" s="57">
        <f>IF(A5381&gt;0,設定・集計!$B$13,0)</f>
        <v>0</v>
      </c>
      <c r="D5381" s="64">
        <f>IF(A5381&gt;0,INDEX(借入!$A$1:$F$301,ROW()-$B$41+2,6),0)</f>
        <v>0</v>
      </c>
      <c r="E5381" s="65">
        <f>DATE(設定・集計!$B$2,INT(A5381/100),A5381-INT(A5381/100)*100)</f>
        <v>43799</v>
      </c>
      <c r="F5381" t="str">
        <f t="shared" si="167"/>
        <v/>
      </c>
      <c r="G5381" t="str">
        <f t="shared" si="168"/>
        <v/>
      </c>
    </row>
    <row r="5382" spans="1:7">
      <c r="A5382" s="57">
        <f>IF(INDEX(借入!$A$1:$F$301,ROW()-$B$41+2,6)&gt;0,INDEX(借入!$A$1:$F$301,ROW()-$B$41+2,1),0)</f>
        <v>0</v>
      </c>
      <c r="B5382" s="55" t="str">
        <f>IF(A5382&gt;0,INDEX(借入!$A$1:$E$301,ROW()-$B$41+2,2)&amp;IF(INDEX(借入!$A$1:$E$301,ROW()-$B$41+2,3)="","","／"&amp;INDEX(借入!$A$1:$E$301,ROW()-$B$41+2,3)),"")</f>
        <v/>
      </c>
      <c r="C5382" s="57">
        <f>IF(A5382&gt;0,設定・集計!$B$13,0)</f>
        <v>0</v>
      </c>
      <c r="D5382" s="64">
        <f>IF(A5382&gt;0,INDEX(借入!$A$1:$F$301,ROW()-$B$41+2,6),0)</f>
        <v>0</v>
      </c>
      <c r="E5382" s="65">
        <f>DATE(設定・集計!$B$2,INT(A5382/100),A5382-INT(A5382/100)*100)</f>
        <v>43799</v>
      </c>
      <c r="F5382" t="str">
        <f t="shared" si="167"/>
        <v/>
      </c>
      <c r="G5382" t="str">
        <f t="shared" si="168"/>
        <v/>
      </c>
    </row>
    <row r="5383" spans="1:7">
      <c r="A5383" s="57">
        <f>IF(INDEX(借入!$A$1:$F$301,ROW()-$B$41+2,6)&gt;0,INDEX(借入!$A$1:$F$301,ROW()-$B$41+2,1),0)</f>
        <v>0</v>
      </c>
      <c r="B5383" s="55" t="str">
        <f>IF(A5383&gt;0,INDEX(借入!$A$1:$E$301,ROW()-$B$41+2,2)&amp;IF(INDEX(借入!$A$1:$E$301,ROW()-$B$41+2,3)="","","／"&amp;INDEX(借入!$A$1:$E$301,ROW()-$B$41+2,3)),"")</f>
        <v/>
      </c>
      <c r="C5383" s="57">
        <f>IF(A5383&gt;0,設定・集計!$B$13,0)</f>
        <v>0</v>
      </c>
      <c r="D5383" s="64">
        <f>IF(A5383&gt;0,INDEX(借入!$A$1:$F$301,ROW()-$B$41+2,6),0)</f>
        <v>0</v>
      </c>
      <c r="E5383" s="65">
        <f>DATE(設定・集計!$B$2,INT(A5383/100),A5383-INT(A5383/100)*100)</f>
        <v>43799</v>
      </c>
      <c r="F5383" t="str">
        <f t="shared" si="167"/>
        <v/>
      </c>
      <c r="G5383" t="str">
        <f t="shared" si="168"/>
        <v/>
      </c>
    </row>
    <row r="5384" spans="1:7">
      <c r="A5384" s="57">
        <f>IF(INDEX(借入!$A$1:$F$301,ROW()-$B$41+2,6)&gt;0,INDEX(借入!$A$1:$F$301,ROW()-$B$41+2,1),0)</f>
        <v>0</v>
      </c>
      <c r="B5384" s="55" t="str">
        <f>IF(A5384&gt;0,INDEX(借入!$A$1:$E$301,ROW()-$B$41+2,2)&amp;IF(INDEX(借入!$A$1:$E$301,ROW()-$B$41+2,3)="","","／"&amp;INDEX(借入!$A$1:$E$301,ROW()-$B$41+2,3)),"")</f>
        <v/>
      </c>
      <c r="C5384" s="57">
        <f>IF(A5384&gt;0,設定・集計!$B$13,0)</f>
        <v>0</v>
      </c>
      <c r="D5384" s="64">
        <f>IF(A5384&gt;0,INDEX(借入!$A$1:$F$301,ROW()-$B$41+2,6),0)</f>
        <v>0</v>
      </c>
      <c r="E5384" s="65">
        <f>DATE(設定・集計!$B$2,INT(A5384/100),A5384-INT(A5384/100)*100)</f>
        <v>43799</v>
      </c>
      <c r="F5384" t="str">
        <f t="shared" si="167"/>
        <v/>
      </c>
      <c r="G5384" t="str">
        <f t="shared" si="168"/>
        <v/>
      </c>
    </row>
    <row r="5385" spans="1:7">
      <c r="A5385" s="57">
        <f>IF(INDEX(借入!$A$1:$F$301,ROW()-$B$41+2,6)&gt;0,INDEX(借入!$A$1:$F$301,ROW()-$B$41+2,1),0)</f>
        <v>0</v>
      </c>
      <c r="B5385" s="55" t="str">
        <f>IF(A5385&gt;0,INDEX(借入!$A$1:$E$301,ROW()-$B$41+2,2)&amp;IF(INDEX(借入!$A$1:$E$301,ROW()-$B$41+2,3)="","","／"&amp;INDEX(借入!$A$1:$E$301,ROW()-$B$41+2,3)),"")</f>
        <v/>
      </c>
      <c r="C5385" s="57">
        <f>IF(A5385&gt;0,設定・集計!$B$13,0)</f>
        <v>0</v>
      </c>
      <c r="D5385" s="64">
        <f>IF(A5385&gt;0,INDEX(借入!$A$1:$F$301,ROW()-$B$41+2,6),0)</f>
        <v>0</v>
      </c>
      <c r="E5385" s="65">
        <f>DATE(設定・集計!$B$2,INT(A5385/100),A5385-INT(A5385/100)*100)</f>
        <v>43799</v>
      </c>
      <c r="F5385" t="str">
        <f t="shared" si="167"/>
        <v/>
      </c>
      <c r="G5385" t="str">
        <f t="shared" si="168"/>
        <v/>
      </c>
    </row>
    <row r="5386" spans="1:7">
      <c r="A5386" s="57">
        <f>IF(INDEX(借入!$A$1:$F$301,ROW()-$B$41+2,6)&gt;0,INDEX(借入!$A$1:$F$301,ROW()-$B$41+2,1),0)</f>
        <v>0</v>
      </c>
      <c r="B5386" s="55" t="str">
        <f>IF(A5386&gt;0,INDEX(借入!$A$1:$E$301,ROW()-$B$41+2,2)&amp;IF(INDEX(借入!$A$1:$E$301,ROW()-$B$41+2,3)="","","／"&amp;INDEX(借入!$A$1:$E$301,ROW()-$B$41+2,3)),"")</f>
        <v/>
      </c>
      <c r="C5386" s="57">
        <f>IF(A5386&gt;0,設定・集計!$B$13,0)</f>
        <v>0</v>
      </c>
      <c r="D5386" s="64">
        <f>IF(A5386&gt;0,INDEX(借入!$A$1:$F$301,ROW()-$B$41+2,6),0)</f>
        <v>0</v>
      </c>
      <c r="E5386" s="65">
        <f>DATE(設定・集計!$B$2,INT(A5386/100),A5386-INT(A5386/100)*100)</f>
        <v>43799</v>
      </c>
      <c r="F5386" t="str">
        <f t="shared" si="167"/>
        <v/>
      </c>
      <c r="G5386" t="str">
        <f t="shared" si="168"/>
        <v/>
      </c>
    </row>
    <row r="5387" spans="1:7">
      <c r="A5387" s="57">
        <f>IF(INDEX(借入!$A$1:$F$301,ROW()-$B$41+2,6)&gt;0,INDEX(借入!$A$1:$F$301,ROW()-$B$41+2,1),0)</f>
        <v>0</v>
      </c>
      <c r="B5387" s="55" t="str">
        <f>IF(A5387&gt;0,INDEX(借入!$A$1:$E$301,ROW()-$B$41+2,2)&amp;IF(INDEX(借入!$A$1:$E$301,ROW()-$B$41+2,3)="","","／"&amp;INDEX(借入!$A$1:$E$301,ROW()-$B$41+2,3)),"")</f>
        <v/>
      </c>
      <c r="C5387" s="57">
        <f>IF(A5387&gt;0,設定・集計!$B$13,0)</f>
        <v>0</v>
      </c>
      <c r="D5387" s="64">
        <f>IF(A5387&gt;0,INDEX(借入!$A$1:$F$301,ROW()-$B$41+2,6),0)</f>
        <v>0</v>
      </c>
      <c r="E5387" s="65">
        <f>DATE(設定・集計!$B$2,INT(A5387/100),A5387-INT(A5387/100)*100)</f>
        <v>43799</v>
      </c>
      <c r="F5387" t="str">
        <f t="shared" si="167"/>
        <v/>
      </c>
      <c r="G5387" t="str">
        <f t="shared" si="168"/>
        <v/>
      </c>
    </row>
    <row r="5388" spans="1:7">
      <c r="A5388" s="57">
        <f>IF(INDEX(借入!$A$1:$F$301,ROW()-$B$41+2,6)&gt;0,INDEX(借入!$A$1:$F$301,ROW()-$B$41+2,1),0)</f>
        <v>0</v>
      </c>
      <c r="B5388" s="55" t="str">
        <f>IF(A5388&gt;0,INDEX(借入!$A$1:$E$301,ROW()-$B$41+2,2)&amp;IF(INDEX(借入!$A$1:$E$301,ROW()-$B$41+2,3)="","","／"&amp;INDEX(借入!$A$1:$E$301,ROW()-$B$41+2,3)),"")</f>
        <v/>
      </c>
      <c r="C5388" s="57">
        <f>IF(A5388&gt;0,設定・集計!$B$13,0)</f>
        <v>0</v>
      </c>
      <c r="D5388" s="64">
        <f>IF(A5388&gt;0,INDEX(借入!$A$1:$F$301,ROW()-$B$41+2,6),0)</f>
        <v>0</v>
      </c>
      <c r="E5388" s="65">
        <f>DATE(設定・集計!$B$2,INT(A5388/100),A5388-INT(A5388/100)*100)</f>
        <v>43799</v>
      </c>
      <c r="F5388" t="str">
        <f t="shared" si="167"/>
        <v/>
      </c>
      <c r="G5388" t="str">
        <f t="shared" si="168"/>
        <v/>
      </c>
    </row>
    <row r="5389" spans="1:7">
      <c r="A5389" s="57">
        <f>IF(INDEX(借入!$A$1:$F$301,ROW()-$B$41+2,6)&gt;0,INDEX(借入!$A$1:$F$301,ROW()-$B$41+2,1),0)</f>
        <v>0</v>
      </c>
      <c r="B5389" s="55" t="str">
        <f>IF(A5389&gt;0,INDEX(借入!$A$1:$E$301,ROW()-$B$41+2,2)&amp;IF(INDEX(借入!$A$1:$E$301,ROW()-$B$41+2,3)="","","／"&amp;INDEX(借入!$A$1:$E$301,ROW()-$B$41+2,3)),"")</f>
        <v/>
      </c>
      <c r="C5389" s="57">
        <f>IF(A5389&gt;0,設定・集計!$B$13,0)</f>
        <v>0</v>
      </c>
      <c r="D5389" s="64">
        <f>IF(A5389&gt;0,INDEX(借入!$A$1:$F$301,ROW()-$B$41+2,6),0)</f>
        <v>0</v>
      </c>
      <c r="E5389" s="65">
        <f>DATE(設定・集計!$B$2,INT(A5389/100),A5389-INT(A5389/100)*100)</f>
        <v>43799</v>
      </c>
      <c r="F5389" t="str">
        <f t="shared" si="167"/>
        <v/>
      </c>
      <c r="G5389" t="str">
        <f t="shared" si="168"/>
        <v/>
      </c>
    </row>
    <row r="5390" spans="1:7">
      <c r="A5390" s="57">
        <f>IF(INDEX(借入!$A$1:$F$301,ROW()-$B$41+2,6)&gt;0,INDEX(借入!$A$1:$F$301,ROW()-$B$41+2,1),0)</f>
        <v>0</v>
      </c>
      <c r="B5390" s="55" t="str">
        <f>IF(A5390&gt;0,INDEX(借入!$A$1:$E$301,ROW()-$B$41+2,2)&amp;IF(INDEX(借入!$A$1:$E$301,ROW()-$B$41+2,3)="","","／"&amp;INDEX(借入!$A$1:$E$301,ROW()-$B$41+2,3)),"")</f>
        <v/>
      </c>
      <c r="C5390" s="57">
        <f>IF(A5390&gt;0,設定・集計!$B$13,0)</f>
        <v>0</v>
      </c>
      <c r="D5390" s="64">
        <f>IF(A5390&gt;0,INDEX(借入!$A$1:$F$301,ROW()-$B$41+2,6),0)</f>
        <v>0</v>
      </c>
      <c r="E5390" s="65">
        <f>DATE(設定・集計!$B$2,INT(A5390/100),A5390-INT(A5390/100)*100)</f>
        <v>43799</v>
      </c>
      <c r="F5390" t="str">
        <f t="shared" si="167"/>
        <v/>
      </c>
      <c r="G5390" t="str">
        <f t="shared" si="168"/>
        <v/>
      </c>
    </row>
    <row r="5391" spans="1:7">
      <c r="A5391" s="57">
        <f>IF(INDEX(借入!$A$1:$F$301,ROW()-$B$41+2,6)&gt;0,INDEX(借入!$A$1:$F$301,ROW()-$B$41+2,1),0)</f>
        <v>0</v>
      </c>
      <c r="B5391" s="55" t="str">
        <f>IF(A5391&gt;0,INDEX(借入!$A$1:$E$301,ROW()-$B$41+2,2)&amp;IF(INDEX(借入!$A$1:$E$301,ROW()-$B$41+2,3)="","","／"&amp;INDEX(借入!$A$1:$E$301,ROW()-$B$41+2,3)),"")</f>
        <v/>
      </c>
      <c r="C5391" s="57">
        <f>IF(A5391&gt;0,設定・集計!$B$13,0)</f>
        <v>0</v>
      </c>
      <c r="D5391" s="64">
        <f>IF(A5391&gt;0,INDEX(借入!$A$1:$F$301,ROW()-$B$41+2,6),0)</f>
        <v>0</v>
      </c>
      <c r="E5391" s="65">
        <f>DATE(設定・集計!$B$2,INT(A5391/100),A5391-INT(A5391/100)*100)</f>
        <v>43799</v>
      </c>
      <c r="F5391" t="str">
        <f t="shared" si="167"/>
        <v/>
      </c>
      <c r="G5391" t="str">
        <f t="shared" si="168"/>
        <v/>
      </c>
    </row>
    <row r="5392" spans="1:7">
      <c r="A5392" s="57">
        <f>IF(INDEX(借入!$A$1:$F$301,ROW()-$B$41+2,6)&gt;0,INDEX(借入!$A$1:$F$301,ROW()-$B$41+2,1),0)</f>
        <v>0</v>
      </c>
      <c r="B5392" s="55" t="str">
        <f>IF(A5392&gt;0,INDEX(借入!$A$1:$E$301,ROW()-$B$41+2,2)&amp;IF(INDEX(借入!$A$1:$E$301,ROW()-$B$41+2,3)="","","／"&amp;INDEX(借入!$A$1:$E$301,ROW()-$B$41+2,3)),"")</f>
        <v/>
      </c>
      <c r="C5392" s="57">
        <f>IF(A5392&gt;0,設定・集計!$B$13,0)</f>
        <v>0</v>
      </c>
      <c r="D5392" s="64">
        <f>IF(A5392&gt;0,INDEX(借入!$A$1:$F$301,ROW()-$B$41+2,6),0)</f>
        <v>0</v>
      </c>
      <c r="E5392" s="65">
        <f>DATE(設定・集計!$B$2,INT(A5392/100),A5392-INT(A5392/100)*100)</f>
        <v>43799</v>
      </c>
      <c r="F5392" t="str">
        <f t="shared" si="167"/>
        <v/>
      </c>
      <c r="G5392" t="str">
        <f t="shared" si="168"/>
        <v/>
      </c>
    </row>
    <row r="5393" spans="1:7">
      <c r="A5393" s="57">
        <f>IF(INDEX(借入!$A$1:$F$301,ROW()-$B$41+2,6)&gt;0,INDEX(借入!$A$1:$F$301,ROW()-$B$41+2,1),0)</f>
        <v>0</v>
      </c>
      <c r="B5393" s="55" t="str">
        <f>IF(A5393&gt;0,INDEX(借入!$A$1:$E$301,ROW()-$B$41+2,2)&amp;IF(INDEX(借入!$A$1:$E$301,ROW()-$B$41+2,3)="","","／"&amp;INDEX(借入!$A$1:$E$301,ROW()-$B$41+2,3)),"")</f>
        <v/>
      </c>
      <c r="C5393" s="57">
        <f>IF(A5393&gt;0,設定・集計!$B$13,0)</f>
        <v>0</v>
      </c>
      <c r="D5393" s="64">
        <f>IF(A5393&gt;0,INDEX(借入!$A$1:$F$301,ROW()-$B$41+2,6),0)</f>
        <v>0</v>
      </c>
      <c r="E5393" s="65">
        <f>DATE(設定・集計!$B$2,INT(A5393/100),A5393-INT(A5393/100)*100)</f>
        <v>43799</v>
      </c>
      <c r="F5393" t="str">
        <f t="shared" si="167"/>
        <v/>
      </c>
      <c r="G5393" t="str">
        <f t="shared" si="168"/>
        <v/>
      </c>
    </row>
    <row r="5394" spans="1:7">
      <c r="A5394" s="57">
        <f>IF(INDEX(借入!$A$1:$F$301,ROW()-$B$41+2,6)&gt;0,INDEX(借入!$A$1:$F$301,ROW()-$B$41+2,1),0)</f>
        <v>0</v>
      </c>
      <c r="B5394" s="55" t="str">
        <f>IF(A5394&gt;0,INDEX(借入!$A$1:$E$301,ROW()-$B$41+2,2)&amp;IF(INDEX(借入!$A$1:$E$301,ROW()-$B$41+2,3)="","","／"&amp;INDEX(借入!$A$1:$E$301,ROW()-$B$41+2,3)),"")</f>
        <v/>
      </c>
      <c r="C5394" s="57">
        <f>IF(A5394&gt;0,設定・集計!$B$13,0)</f>
        <v>0</v>
      </c>
      <c r="D5394" s="64">
        <f>IF(A5394&gt;0,INDEX(借入!$A$1:$F$301,ROW()-$B$41+2,6),0)</f>
        <v>0</v>
      </c>
      <c r="E5394" s="65">
        <f>DATE(設定・集計!$B$2,INT(A5394/100),A5394-INT(A5394/100)*100)</f>
        <v>43799</v>
      </c>
      <c r="F5394" t="str">
        <f t="shared" si="167"/>
        <v/>
      </c>
      <c r="G5394" t="str">
        <f t="shared" si="168"/>
        <v/>
      </c>
    </row>
    <row r="5395" spans="1:7">
      <c r="A5395" s="57">
        <f>IF(INDEX(借入!$A$1:$F$301,ROW()-$B$41+2,6)&gt;0,INDEX(借入!$A$1:$F$301,ROW()-$B$41+2,1),0)</f>
        <v>0</v>
      </c>
      <c r="B5395" s="55" t="str">
        <f>IF(A5395&gt;0,INDEX(借入!$A$1:$E$301,ROW()-$B$41+2,2)&amp;IF(INDEX(借入!$A$1:$E$301,ROW()-$B$41+2,3)="","","／"&amp;INDEX(借入!$A$1:$E$301,ROW()-$B$41+2,3)),"")</f>
        <v/>
      </c>
      <c r="C5395" s="57">
        <f>IF(A5395&gt;0,設定・集計!$B$13,0)</f>
        <v>0</v>
      </c>
      <c r="D5395" s="64">
        <f>IF(A5395&gt;0,INDEX(借入!$A$1:$F$301,ROW()-$B$41+2,6),0)</f>
        <v>0</v>
      </c>
      <c r="E5395" s="65">
        <f>DATE(設定・集計!$B$2,INT(A5395/100),A5395-INT(A5395/100)*100)</f>
        <v>43799</v>
      </c>
      <c r="F5395" t="str">
        <f t="shared" si="167"/>
        <v/>
      </c>
      <c r="G5395" t="str">
        <f t="shared" si="168"/>
        <v/>
      </c>
    </row>
    <row r="5396" spans="1:7">
      <c r="A5396" s="57">
        <f>IF(INDEX(借入!$A$1:$F$301,ROW()-$B$41+2,6)&gt;0,INDEX(借入!$A$1:$F$301,ROW()-$B$41+2,1),0)</f>
        <v>0</v>
      </c>
      <c r="B5396" s="55" t="str">
        <f>IF(A5396&gt;0,INDEX(借入!$A$1:$E$301,ROW()-$B$41+2,2)&amp;IF(INDEX(借入!$A$1:$E$301,ROW()-$B$41+2,3)="","","／"&amp;INDEX(借入!$A$1:$E$301,ROW()-$B$41+2,3)),"")</f>
        <v/>
      </c>
      <c r="C5396" s="57">
        <f>IF(A5396&gt;0,設定・集計!$B$13,0)</f>
        <v>0</v>
      </c>
      <c r="D5396" s="64">
        <f>IF(A5396&gt;0,INDEX(借入!$A$1:$F$301,ROW()-$B$41+2,6),0)</f>
        <v>0</v>
      </c>
      <c r="E5396" s="65">
        <f>DATE(設定・集計!$B$2,INT(A5396/100),A5396-INT(A5396/100)*100)</f>
        <v>43799</v>
      </c>
      <c r="F5396" t="str">
        <f t="shared" si="167"/>
        <v/>
      </c>
      <c r="G5396" t="str">
        <f t="shared" si="168"/>
        <v/>
      </c>
    </row>
    <row r="5397" spans="1:7">
      <c r="A5397" s="57">
        <f>IF(INDEX(借入!$A$1:$F$301,ROW()-$B$41+2,6)&gt;0,INDEX(借入!$A$1:$F$301,ROW()-$B$41+2,1),0)</f>
        <v>0</v>
      </c>
      <c r="B5397" s="55" t="str">
        <f>IF(A5397&gt;0,INDEX(借入!$A$1:$E$301,ROW()-$B$41+2,2)&amp;IF(INDEX(借入!$A$1:$E$301,ROW()-$B$41+2,3)="","","／"&amp;INDEX(借入!$A$1:$E$301,ROW()-$B$41+2,3)),"")</f>
        <v/>
      </c>
      <c r="C5397" s="57">
        <f>IF(A5397&gt;0,設定・集計!$B$13,0)</f>
        <v>0</v>
      </c>
      <c r="D5397" s="64">
        <f>IF(A5397&gt;0,INDEX(借入!$A$1:$F$301,ROW()-$B$41+2,6),0)</f>
        <v>0</v>
      </c>
      <c r="E5397" s="65">
        <f>DATE(設定・集計!$B$2,INT(A5397/100),A5397-INT(A5397/100)*100)</f>
        <v>43799</v>
      </c>
      <c r="F5397" t="str">
        <f t="shared" si="167"/>
        <v/>
      </c>
      <c r="G5397" t="str">
        <f t="shared" si="168"/>
        <v/>
      </c>
    </row>
    <row r="5398" spans="1:7">
      <c r="A5398" s="57">
        <f>IF(INDEX(借入!$A$1:$F$301,ROW()-$B$41+2,6)&gt;0,INDEX(借入!$A$1:$F$301,ROW()-$B$41+2,1),0)</f>
        <v>0</v>
      </c>
      <c r="B5398" s="55" t="str">
        <f>IF(A5398&gt;0,INDEX(借入!$A$1:$E$301,ROW()-$B$41+2,2)&amp;IF(INDEX(借入!$A$1:$E$301,ROW()-$B$41+2,3)="","","／"&amp;INDEX(借入!$A$1:$E$301,ROW()-$B$41+2,3)),"")</f>
        <v/>
      </c>
      <c r="C5398" s="57">
        <f>IF(A5398&gt;0,設定・集計!$B$13,0)</f>
        <v>0</v>
      </c>
      <c r="D5398" s="64">
        <f>IF(A5398&gt;0,INDEX(借入!$A$1:$F$301,ROW()-$B$41+2,6),0)</f>
        <v>0</v>
      </c>
      <c r="E5398" s="65">
        <f>DATE(設定・集計!$B$2,INT(A5398/100),A5398-INT(A5398/100)*100)</f>
        <v>43799</v>
      </c>
      <c r="F5398" t="str">
        <f t="shared" si="167"/>
        <v/>
      </c>
      <c r="G5398" t="str">
        <f t="shared" si="168"/>
        <v/>
      </c>
    </row>
    <row r="5399" spans="1:7">
      <c r="A5399" s="57">
        <f>IF(INDEX(借入!$A$1:$F$301,ROW()-$B$41+2,6)&gt;0,INDEX(借入!$A$1:$F$301,ROW()-$B$41+2,1),0)</f>
        <v>0</v>
      </c>
      <c r="B5399" s="55" t="str">
        <f>IF(A5399&gt;0,INDEX(借入!$A$1:$E$301,ROW()-$B$41+2,2)&amp;IF(INDEX(借入!$A$1:$E$301,ROW()-$B$41+2,3)="","","／"&amp;INDEX(借入!$A$1:$E$301,ROW()-$B$41+2,3)),"")</f>
        <v/>
      </c>
      <c r="C5399" s="57">
        <f>IF(A5399&gt;0,設定・集計!$B$13,0)</f>
        <v>0</v>
      </c>
      <c r="D5399" s="64">
        <f>IF(A5399&gt;0,INDEX(借入!$A$1:$F$301,ROW()-$B$41+2,6),0)</f>
        <v>0</v>
      </c>
      <c r="E5399" s="65">
        <f>DATE(設定・集計!$B$2,INT(A5399/100),A5399-INT(A5399/100)*100)</f>
        <v>43799</v>
      </c>
      <c r="F5399" t="str">
        <f t="shared" si="167"/>
        <v/>
      </c>
      <c r="G5399" t="str">
        <f t="shared" si="168"/>
        <v/>
      </c>
    </row>
    <row r="5400" spans="1:7">
      <c r="A5400" s="57">
        <f>IF(INDEX(借入!$A$1:$F$301,ROW()-$B$41+2,6)&gt;0,INDEX(借入!$A$1:$F$301,ROW()-$B$41+2,1),0)</f>
        <v>0</v>
      </c>
      <c r="B5400" s="55" t="str">
        <f>IF(A5400&gt;0,INDEX(借入!$A$1:$E$301,ROW()-$B$41+2,2)&amp;IF(INDEX(借入!$A$1:$E$301,ROW()-$B$41+2,3)="","","／"&amp;INDEX(借入!$A$1:$E$301,ROW()-$B$41+2,3)),"")</f>
        <v/>
      </c>
      <c r="C5400" s="57">
        <f>IF(A5400&gt;0,設定・集計!$B$13,0)</f>
        <v>0</v>
      </c>
      <c r="D5400" s="64">
        <f>IF(A5400&gt;0,INDEX(借入!$A$1:$F$301,ROW()-$B$41+2,6),0)</f>
        <v>0</v>
      </c>
      <c r="E5400" s="65">
        <f>DATE(設定・集計!$B$2,INT(A5400/100),A5400-INT(A5400/100)*100)</f>
        <v>43799</v>
      </c>
      <c r="F5400" t="str">
        <f t="shared" si="167"/>
        <v/>
      </c>
      <c r="G5400" t="str">
        <f t="shared" si="168"/>
        <v/>
      </c>
    </row>
    <row r="5401" spans="1:7">
      <c r="A5401" s="57">
        <f>IF(INDEX(借入!$A$1:$F$301,ROW()-$B$41+2,6)&gt;0,INDEX(借入!$A$1:$F$301,ROW()-$B$41+2,1),0)</f>
        <v>0</v>
      </c>
      <c r="B5401" s="55" t="str">
        <f>IF(A5401&gt;0,INDEX(借入!$A$1:$E$301,ROW()-$B$41+2,2)&amp;IF(INDEX(借入!$A$1:$E$301,ROW()-$B$41+2,3)="","","／"&amp;INDEX(借入!$A$1:$E$301,ROW()-$B$41+2,3)),"")</f>
        <v/>
      </c>
      <c r="C5401" s="57">
        <f>IF(A5401&gt;0,設定・集計!$B$13,0)</f>
        <v>0</v>
      </c>
      <c r="D5401" s="64">
        <f>IF(A5401&gt;0,INDEX(借入!$A$1:$F$301,ROW()-$B$41+2,6),0)</f>
        <v>0</v>
      </c>
      <c r="E5401" s="65">
        <f>DATE(設定・集計!$B$2,INT(A5401/100),A5401-INT(A5401/100)*100)</f>
        <v>43799</v>
      </c>
      <c r="F5401" t="str">
        <f t="shared" si="167"/>
        <v/>
      </c>
      <c r="G5401" t="str">
        <f t="shared" si="168"/>
        <v/>
      </c>
    </row>
    <row r="5402" spans="1:7">
      <c r="A5402" s="57">
        <f>IF(INDEX(借入!$A$1:$F$301,ROW()-$B$41+2,6)&gt;0,INDEX(借入!$A$1:$F$301,ROW()-$B$41+2,1),0)</f>
        <v>0</v>
      </c>
      <c r="B5402" s="55" t="str">
        <f>IF(A5402&gt;0,INDEX(借入!$A$1:$E$301,ROW()-$B$41+2,2)&amp;IF(INDEX(借入!$A$1:$E$301,ROW()-$B$41+2,3)="","","／"&amp;INDEX(借入!$A$1:$E$301,ROW()-$B$41+2,3)),"")</f>
        <v/>
      </c>
      <c r="C5402" s="57">
        <f>IF(A5402&gt;0,設定・集計!$B$13,0)</f>
        <v>0</v>
      </c>
      <c r="D5402" s="64">
        <f>IF(A5402&gt;0,INDEX(借入!$A$1:$F$301,ROW()-$B$41+2,6),0)</f>
        <v>0</v>
      </c>
      <c r="E5402" s="65">
        <f>DATE(設定・集計!$B$2,INT(A5402/100),A5402-INT(A5402/100)*100)</f>
        <v>43799</v>
      </c>
      <c r="F5402" t="str">
        <f t="shared" si="167"/>
        <v/>
      </c>
      <c r="G5402" t="str">
        <f t="shared" si="168"/>
        <v/>
      </c>
    </row>
    <row r="5403" spans="1:7">
      <c r="A5403" s="57">
        <f>IF(INDEX(借入!$A$1:$F$301,ROW()-$B$41+2,6)&gt;0,INDEX(借入!$A$1:$F$301,ROW()-$B$41+2,1),0)</f>
        <v>0</v>
      </c>
      <c r="B5403" s="55" t="str">
        <f>IF(A5403&gt;0,INDEX(借入!$A$1:$E$301,ROW()-$B$41+2,2)&amp;IF(INDEX(借入!$A$1:$E$301,ROW()-$B$41+2,3)="","","／"&amp;INDEX(借入!$A$1:$E$301,ROW()-$B$41+2,3)),"")</f>
        <v/>
      </c>
      <c r="C5403" s="57">
        <f>IF(A5403&gt;0,設定・集計!$B$13,0)</f>
        <v>0</v>
      </c>
      <c r="D5403" s="64">
        <f>IF(A5403&gt;0,INDEX(借入!$A$1:$F$301,ROW()-$B$41+2,6),0)</f>
        <v>0</v>
      </c>
      <c r="E5403" s="65">
        <f>DATE(設定・集計!$B$2,INT(A5403/100),A5403-INT(A5403/100)*100)</f>
        <v>43799</v>
      </c>
      <c r="F5403" t="str">
        <f t="shared" si="167"/>
        <v/>
      </c>
      <c r="G5403" t="str">
        <f t="shared" si="168"/>
        <v/>
      </c>
    </row>
    <row r="5404" spans="1:7">
      <c r="A5404" s="57">
        <f>IF(INDEX(借入!$A$1:$F$301,ROW()-$B$41+2,6)&gt;0,INDEX(借入!$A$1:$F$301,ROW()-$B$41+2,1),0)</f>
        <v>0</v>
      </c>
      <c r="B5404" s="55" t="str">
        <f>IF(A5404&gt;0,INDEX(借入!$A$1:$E$301,ROW()-$B$41+2,2)&amp;IF(INDEX(借入!$A$1:$E$301,ROW()-$B$41+2,3)="","","／"&amp;INDEX(借入!$A$1:$E$301,ROW()-$B$41+2,3)),"")</f>
        <v/>
      </c>
      <c r="C5404" s="57">
        <f>IF(A5404&gt;0,設定・集計!$B$13,0)</f>
        <v>0</v>
      </c>
      <c r="D5404" s="64">
        <f>IF(A5404&gt;0,INDEX(借入!$A$1:$F$301,ROW()-$B$41+2,6),0)</f>
        <v>0</v>
      </c>
      <c r="E5404" s="65">
        <f>DATE(設定・集計!$B$2,INT(A5404/100),A5404-INT(A5404/100)*100)</f>
        <v>43799</v>
      </c>
      <c r="F5404" t="str">
        <f t="shared" si="167"/>
        <v/>
      </c>
      <c r="G5404" t="str">
        <f t="shared" si="168"/>
        <v/>
      </c>
    </row>
    <row r="5405" spans="1:7">
      <c r="A5405" s="57">
        <f>IF(INDEX(借入!$A$1:$F$301,ROW()-$B$41+2,6)&gt;0,INDEX(借入!$A$1:$F$301,ROW()-$B$41+2,1),0)</f>
        <v>0</v>
      </c>
      <c r="B5405" s="55" t="str">
        <f>IF(A5405&gt;0,INDEX(借入!$A$1:$E$301,ROW()-$B$41+2,2)&amp;IF(INDEX(借入!$A$1:$E$301,ROW()-$B$41+2,3)="","","／"&amp;INDEX(借入!$A$1:$E$301,ROW()-$B$41+2,3)),"")</f>
        <v/>
      </c>
      <c r="C5405" s="57">
        <f>IF(A5405&gt;0,設定・集計!$B$13,0)</f>
        <v>0</v>
      </c>
      <c r="D5405" s="64">
        <f>IF(A5405&gt;0,INDEX(借入!$A$1:$F$301,ROW()-$B$41+2,6),0)</f>
        <v>0</v>
      </c>
      <c r="E5405" s="65">
        <f>DATE(設定・集計!$B$2,INT(A5405/100),A5405-INT(A5405/100)*100)</f>
        <v>43799</v>
      </c>
      <c r="F5405" t="str">
        <f t="shared" si="167"/>
        <v/>
      </c>
      <c r="G5405" t="str">
        <f t="shared" si="168"/>
        <v/>
      </c>
    </row>
    <row r="5406" spans="1:7">
      <c r="A5406" s="57">
        <f>IF(INDEX(借入!$A$1:$F$301,ROW()-$B$41+2,6)&gt;0,INDEX(借入!$A$1:$F$301,ROW()-$B$41+2,1),0)</f>
        <v>0</v>
      </c>
      <c r="B5406" s="55" t="str">
        <f>IF(A5406&gt;0,INDEX(借入!$A$1:$E$301,ROW()-$B$41+2,2)&amp;IF(INDEX(借入!$A$1:$E$301,ROW()-$B$41+2,3)="","","／"&amp;INDEX(借入!$A$1:$E$301,ROW()-$B$41+2,3)),"")</f>
        <v/>
      </c>
      <c r="C5406" s="57">
        <f>IF(A5406&gt;0,設定・集計!$B$13,0)</f>
        <v>0</v>
      </c>
      <c r="D5406" s="64">
        <f>IF(A5406&gt;0,INDEX(借入!$A$1:$F$301,ROW()-$B$41+2,6),0)</f>
        <v>0</v>
      </c>
      <c r="E5406" s="65">
        <f>DATE(設定・集計!$B$2,INT(A5406/100),A5406-INT(A5406/100)*100)</f>
        <v>43799</v>
      </c>
      <c r="F5406" t="str">
        <f t="shared" si="167"/>
        <v/>
      </c>
      <c r="G5406" t="str">
        <f t="shared" si="168"/>
        <v/>
      </c>
    </row>
    <row r="5407" spans="1:7">
      <c r="A5407" s="57">
        <f>IF(INDEX(借入!$A$1:$F$301,ROW()-$B$41+2,6)&gt;0,INDEX(借入!$A$1:$F$301,ROW()-$B$41+2,1),0)</f>
        <v>0</v>
      </c>
      <c r="B5407" s="55" t="str">
        <f>IF(A5407&gt;0,INDEX(借入!$A$1:$E$301,ROW()-$B$41+2,2)&amp;IF(INDEX(借入!$A$1:$E$301,ROW()-$B$41+2,3)="","","／"&amp;INDEX(借入!$A$1:$E$301,ROW()-$B$41+2,3)),"")</f>
        <v/>
      </c>
      <c r="C5407" s="57">
        <f>IF(A5407&gt;0,設定・集計!$B$13,0)</f>
        <v>0</v>
      </c>
      <c r="D5407" s="64">
        <f>IF(A5407&gt;0,INDEX(借入!$A$1:$F$301,ROW()-$B$41+2,6),0)</f>
        <v>0</v>
      </c>
      <c r="E5407" s="65">
        <f>DATE(設定・集計!$B$2,INT(A5407/100),A5407-INT(A5407/100)*100)</f>
        <v>43799</v>
      </c>
      <c r="F5407" t="str">
        <f t="shared" si="167"/>
        <v/>
      </c>
      <c r="G5407" t="str">
        <f t="shared" si="168"/>
        <v/>
      </c>
    </row>
    <row r="5408" spans="1:7">
      <c r="A5408" s="57">
        <f>IF(INDEX(借入!$A$1:$F$301,ROW()-$B$41+2,6)&gt;0,INDEX(借入!$A$1:$F$301,ROW()-$B$41+2,1),0)</f>
        <v>0</v>
      </c>
      <c r="B5408" s="55" t="str">
        <f>IF(A5408&gt;0,INDEX(借入!$A$1:$E$301,ROW()-$B$41+2,2)&amp;IF(INDEX(借入!$A$1:$E$301,ROW()-$B$41+2,3)="","","／"&amp;INDEX(借入!$A$1:$E$301,ROW()-$B$41+2,3)),"")</f>
        <v/>
      </c>
      <c r="C5408" s="57">
        <f>IF(A5408&gt;0,設定・集計!$B$13,0)</f>
        <v>0</v>
      </c>
      <c r="D5408" s="64">
        <f>IF(A5408&gt;0,INDEX(借入!$A$1:$F$301,ROW()-$B$41+2,6),0)</f>
        <v>0</v>
      </c>
      <c r="E5408" s="65">
        <f>DATE(設定・集計!$B$2,INT(A5408/100),A5408-INT(A5408/100)*100)</f>
        <v>43799</v>
      </c>
      <c r="F5408" t="str">
        <f t="shared" si="167"/>
        <v/>
      </c>
      <c r="G5408" t="str">
        <f t="shared" si="168"/>
        <v/>
      </c>
    </row>
    <row r="5409" spans="1:7">
      <c r="A5409" s="57">
        <f>IF(INDEX(借入!$A$1:$F$301,ROW()-$B$41+2,6)&gt;0,INDEX(借入!$A$1:$F$301,ROW()-$B$41+2,1),0)</f>
        <v>0</v>
      </c>
      <c r="B5409" s="55" t="str">
        <f>IF(A5409&gt;0,INDEX(借入!$A$1:$E$301,ROW()-$B$41+2,2)&amp;IF(INDEX(借入!$A$1:$E$301,ROW()-$B$41+2,3)="","","／"&amp;INDEX(借入!$A$1:$E$301,ROW()-$B$41+2,3)),"")</f>
        <v/>
      </c>
      <c r="C5409" s="57">
        <f>IF(A5409&gt;0,設定・集計!$B$13,0)</f>
        <v>0</v>
      </c>
      <c r="D5409" s="64">
        <f>IF(A5409&gt;0,INDEX(借入!$A$1:$F$301,ROW()-$B$41+2,6),0)</f>
        <v>0</v>
      </c>
      <c r="E5409" s="65">
        <f>DATE(設定・集計!$B$2,INT(A5409/100),A5409-INT(A5409/100)*100)</f>
        <v>43799</v>
      </c>
      <c r="F5409" t="str">
        <f t="shared" si="167"/>
        <v/>
      </c>
      <c r="G5409" t="str">
        <f t="shared" si="168"/>
        <v/>
      </c>
    </row>
    <row r="5410" spans="1:7">
      <c r="A5410" s="57">
        <f>IF(INDEX(借入!$A$1:$F$301,ROW()-$B$41+2,6)&gt;0,INDEX(借入!$A$1:$F$301,ROW()-$B$41+2,1),0)</f>
        <v>0</v>
      </c>
      <c r="B5410" s="55" t="str">
        <f>IF(A5410&gt;0,INDEX(借入!$A$1:$E$301,ROW()-$B$41+2,2)&amp;IF(INDEX(借入!$A$1:$E$301,ROW()-$B$41+2,3)="","","／"&amp;INDEX(借入!$A$1:$E$301,ROW()-$B$41+2,3)),"")</f>
        <v/>
      </c>
      <c r="C5410" s="57">
        <f>IF(A5410&gt;0,設定・集計!$B$13,0)</f>
        <v>0</v>
      </c>
      <c r="D5410" s="64">
        <f>IF(A5410&gt;0,INDEX(借入!$A$1:$F$301,ROW()-$B$41+2,6),0)</f>
        <v>0</v>
      </c>
      <c r="E5410" s="65">
        <f>DATE(設定・集計!$B$2,INT(A5410/100),A5410-INT(A5410/100)*100)</f>
        <v>43799</v>
      </c>
      <c r="F5410" t="str">
        <f t="shared" si="167"/>
        <v/>
      </c>
      <c r="G5410" t="str">
        <f t="shared" si="168"/>
        <v/>
      </c>
    </row>
    <row r="5411" spans="1:7">
      <c r="A5411" s="57">
        <f>IF(INDEX(借入!$A$1:$F$301,ROW()-$B$41+2,6)&gt;0,INDEX(借入!$A$1:$F$301,ROW()-$B$41+2,1),0)</f>
        <v>0</v>
      </c>
      <c r="B5411" s="55" t="str">
        <f>IF(A5411&gt;0,INDEX(借入!$A$1:$E$301,ROW()-$B$41+2,2)&amp;IF(INDEX(借入!$A$1:$E$301,ROW()-$B$41+2,3)="","","／"&amp;INDEX(借入!$A$1:$E$301,ROW()-$B$41+2,3)),"")</f>
        <v/>
      </c>
      <c r="C5411" s="57">
        <f>IF(A5411&gt;0,設定・集計!$B$13,0)</f>
        <v>0</v>
      </c>
      <c r="D5411" s="64">
        <f>IF(A5411&gt;0,INDEX(借入!$A$1:$F$301,ROW()-$B$41+2,6),0)</f>
        <v>0</v>
      </c>
      <c r="E5411" s="65">
        <f>DATE(設定・集計!$B$2,INT(A5411/100),A5411-INT(A5411/100)*100)</f>
        <v>43799</v>
      </c>
      <c r="F5411" t="str">
        <f t="shared" si="167"/>
        <v/>
      </c>
      <c r="G5411" t="str">
        <f t="shared" si="168"/>
        <v/>
      </c>
    </row>
    <row r="5412" spans="1:7">
      <c r="A5412" s="57">
        <f>IF(INDEX(借入!$A$1:$F$301,ROW()-$B$41+2,6)&gt;0,INDEX(借入!$A$1:$F$301,ROW()-$B$41+2,1),0)</f>
        <v>0</v>
      </c>
      <c r="B5412" s="55" t="str">
        <f>IF(A5412&gt;0,INDEX(借入!$A$1:$E$301,ROW()-$B$41+2,2)&amp;IF(INDEX(借入!$A$1:$E$301,ROW()-$B$41+2,3)="","","／"&amp;INDEX(借入!$A$1:$E$301,ROW()-$B$41+2,3)),"")</f>
        <v/>
      </c>
      <c r="C5412" s="57">
        <f>IF(A5412&gt;0,設定・集計!$B$13,0)</f>
        <v>0</v>
      </c>
      <c r="D5412" s="64">
        <f>IF(A5412&gt;0,INDEX(借入!$A$1:$F$301,ROW()-$B$41+2,6),0)</f>
        <v>0</v>
      </c>
      <c r="E5412" s="65">
        <f>DATE(設定・集計!$B$2,INT(A5412/100),A5412-INT(A5412/100)*100)</f>
        <v>43799</v>
      </c>
      <c r="F5412" t="str">
        <f t="shared" si="167"/>
        <v/>
      </c>
      <c r="G5412" t="str">
        <f t="shared" si="168"/>
        <v/>
      </c>
    </row>
    <row r="5413" spans="1:7">
      <c r="A5413" s="57">
        <f>IF(INDEX(借入!$A$1:$F$301,ROW()-$B$41+2,6)&gt;0,INDEX(借入!$A$1:$F$301,ROW()-$B$41+2,1),0)</f>
        <v>0</v>
      </c>
      <c r="B5413" s="55" t="str">
        <f>IF(A5413&gt;0,INDEX(借入!$A$1:$E$301,ROW()-$B$41+2,2)&amp;IF(INDEX(借入!$A$1:$E$301,ROW()-$B$41+2,3)="","","／"&amp;INDEX(借入!$A$1:$E$301,ROW()-$B$41+2,3)),"")</f>
        <v/>
      </c>
      <c r="C5413" s="57">
        <f>IF(A5413&gt;0,設定・集計!$B$13,0)</f>
        <v>0</v>
      </c>
      <c r="D5413" s="64">
        <f>IF(A5413&gt;0,INDEX(借入!$A$1:$F$301,ROW()-$B$41+2,6),0)</f>
        <v>0</v>
      </c>
      <c r="E5413" s="65">
        <f>DATE(設定・集計!$B$2,INT(A5413/100),A5413-INT(A5413/100)*100)</f>
        <v>43799</v>
      </c>
      <c r="F5413" t="str">
        <f t="shared" si="167"/>
        <v/>
      </c>
      <c r="G5413" t="str">
        <f t="shared" si="168"/>
        <v/>
      </c>
    </row>
    <row r="5414" spans="1:7">
      <c r="A5414" s="57">
        <f>IF(INDEX(借入!$A$1:$F$301,ROW()-$B$41+2,6)&gt;0,INDEX(借入!$A$1:$F$301,ROW()-$B$41+2,1),0)</f>
        <v>0</v>
      </c>
      <c r="B5414" s="55" t="str">
        <f>IF(A5414&gt;0,INDEX(借入!$A$1:$E$301,ROW()-$B$41+2,2)&amp;IF(INDEX(借入!$A$1:$E$301,ROW()-$B$41+2,3)="","","／"&amp;INDEX(借入!$A$1:$E$301,ROW()-$B$41+2,3)),"")</f>
        <v/>
      </c>
      <c r="C5414" s="57">
        <f>IF(A5414&gt;0,設定・集計!$B$13,0)</f>
        <v>0</v>
      </c>
      <c r="D5414" s="64">
        <f>IF(A5414&gt;0,INDEX(借入!$A$1:$F$301,ROW()-$B$41+2,6),0)</f>
        <v>0</v>
      </c>
      <c r="E5414" s="65">
        <f>DATE(設定・集計!$B$2,INT(A5414/100),A5414-INT(A5414/100)*100)</f>
        <v>43799</v>
      </c>
      <c r="F5414" t="str">
        <f t="shared" si="167"/>
        <v/>
      </c>
      <c r="G5414" t="str">
        <f t="shared" si="168"/>
        <v/>
      </c>
    </row>
    <row r="5415" spans="1:7">
      <c r="A5415" s="57">
        <f>IF(INDEX(借入!$A$1:$F$301,ROW()-$B$41+2,6)&gt;0,INDEX(借入!$A$1:$F$301,ROW()-$B$41+2,1),0)</f>
        <v>0</v>
      </c>
      <c r="B5415" s="55" t="str">
        <f>IF(A5415&gt;0,INDEX(借入!$A$1:$E$301,ROW()-$B$41+2,2)&amp;IF(INDEX(借入!$A$1:$E$301,ROW()-$B$41+2,3)="","","／"&amp;INDEX(借入!$A$1:$E$301,ROW()-$B$41+2,3)),"")</f>
        <v/>
      </c>
      <c r="C5415" s="57">
        <f>IF(A5415&gt;0,設定・集計!$B$13,0)</f>
        <v>0</v>
      </c>
      <c r="D5415" s="64">
        <f>IF(A5415&gt;0,INDEX(借入!$A$1:$F$301,ROW()-$B$41+2,6),0)</f>
        <v>0</v>
      </c>
      <c r="E5415" s="65">
        <f>DATE(設定・集計!$B$2,INT(A5415/100),A5415-INT(A5415/100)*100)</f>
        <v>43799</v>
      </c>
      <c r="F5415" t="str">
        <f t="shared" si="167"/>
        <v/>
      </c>
      <c r="G5415" t="str">
        <f t="shared" si="168"/>
        <v/>
      </c>
    </row>
    <row r="5416" spans="1:7">
      <c r="A5416" s="57">
        <f>IF(INDEX(借入!$A$1:$F$301,ROW()-$B$41+2,6)&gt;0,INDEX(借入!$A$1:$F$301,ROW()-$B$41+2,1),0)</f>
        <v>0</v>
      </c>
      <c r="B5416" s="55" t="str">
        <f>IF(A5416&gt;0,INDEX(借入!$A$1:$E$301,ROW()-$B$41+2,2)&amp;IF(INDEX(借入!$A$1:$E$301,ROW()-$B$41+2,3)="","","／"&amp;INDEX(借入!$A$1:$E$301,ROW()-$B$41+2,3)),"")</f>
        <v/>
      </c>
      <c r="C5416" s="57">
        <f>IF(A5416&gt;0,設定・集計!$B$13,0)</f>
        <v>0</v>
      </c>
      <c r="D5416" s="64">
        <f>IF(A5416&gt;0,INDEX(借入!$A$1:$F$301,ROW()-$B$41+2,6),0)</f>
        <v>0</v>
      </c>
      <c r="E5416" s="65">
        <f>DATE(設定・集計!$B$2,INT(A5416/100),A5416-INT(A5416/100)*100)</f>
        <v>43799</v>
      </c>
      <c r="F5416" t="str">
        <f t="shared" si="167"/>
        <v/>
      </c>
      <c r="G5416" t="str">
        <f t="shared" si="168"/>
        <v/>
      </c>
    </row>
    <row r="5417" spans="1:7">
      <c r="A5417" s="57">
        <f>IF(INDEX(借入!$A$1:$F$301,ROW()-$B$41+2,6)&gt;0,INDEX(借入!$A$1:$F$301,ROW()-$B$41+2,1),0)</f>
        <v>0</v>
      </c>
      <c r="B5417" s="55" t="str">
        <f>IF(A5417&gt;0,INDEX(借入!$A$1:$E$301,ROW()-$B$41+2,2)&amp;IF(INDEX(借入!$A$1:$E$301,ROW()-$B$41+2,3)="","","／"&amp;INDEX(借入!$A$1:$E$301,ROW()-$B$41+2,3)),"")</f>
        <v/>
      </c>
      <c r="C5417" s="57">
        <f>IF(A5417&gt;0,設定・集計!$B$13,0)</f>
        <v>0</v>
      </c>
      <c r="D5417" s="64">
        <f>IF(A5417&gt;0,INDEX(借入!$A$1:$F$301,ROW()-$B$41+2,6),0)</f>
        <v>0</v>
      </c>
      <c r="E5417" s="65">
        <f>DATE(設定・集計!$B$2,INT(A5417/100),A5417-INT(A5417/100)*100)</f>
        <v>43799</v>
      </c>
      <c r="F5417" t="str">
        <f t="shared" si="167"/>
        <v/>
      </c>
      <c r="G5417" t="str">
        <f t="shared" si="168"/>
        <v/>
      </c>
    </row>
    <row r="5418" spans="1:7">
      <c r="A5418" s="57">
        <f>IF(INDEX(借入!$A$1:$F$301,ROW()-$B$41+2,6)&gt;0,INDEX(借入!$A$1:$F$301,ROW()-$B$41+2,1),0)</f>
        <v>0</v>
      </c>
      <c r="B5418" s="55" t="str">
        <f>IF(A5418&gt;0,INDEX(借入!$A$1:$E$301,ROW()-$B$41+2,2)&amp;IF(INDEX(借入!$A$1:$E$301,ROW()-$B$41+2,3)="","","／"&amp;INDEX(借入!$A$1:$E$301,ROW()-$B$41+2,3)),"")</f>
        <v/>
      </c>
      <c r="C5418" s="57">
        <f>IF(A5418&gt;0,設定・集計!$B$13,0)</f>
        <v>0</v>
      </c>
      <c r="D5418" s="64">
        <f>IF(A5418&gt;0,INDEX(借入!$A$1:$F$301,ROW()-$B$41+2,6),0)</f>
        <v>0</v>
      </c>
      <c r="E5418" s="65">
        <f>DATE(設定・集計!$B$2,INT(A5418/100),A5418-INT(A5418/100)*100)</f>
        <v>43799</v>
      </c>
      <c r="F5418" t="str">
        <f t="shared" si="167"/>
        <v/>
      </c>
      <c r="G5418" t="str">
        <f t="shared" si="168"/>
        <v/>
      </c>
    </row>
    <row r="5419" spans="1:7">
      <c r="A5419" s="57">
        <f>IF(INDEX(借入!$A$1:$F$301,ROW()-$B$41+2,6)&gt;0,INDEX(借入!$A$1:$F$301,ROW()-$B$41+2,1),0)</f>
        <v>0</v>
      </c>
      <c r="B5419" s="55" t="str">
        <f>IF(A5419&gt;0,INDEX(借入!$A$1:$E$301,ROW()-$B$41+2,2)&amp;IF(INDEX(借入!$A$1:$E$301,ROW()-$B$41+2,3)="","","／"&amp;INDEX(借入!$A$1:$E$301,ROW()-$B$41+2,3)),"")</f>
        <v/>
      </c>
      <c r="C5419" s="57">
        <f>IF(A5419&gt;0,設定・集計!$B$13,0)</f>
        <v>0</v>
      </c>
      <c r="D5419" s="64">
        <f>IF(A5419&gt;0,INDEX(借入!$A$1:$F$301,ROW()-$B$41+2,6),0)</f>
        <v>0</v>
      </c>
      <c r="E5419" s="65">
        <f>DATE(設定・集計!$B$2,INT(A5419/100),A5419-INT(A5419/100)*100)</f>
        <v>43799</v>
      </c>
      <c r="F5419" t="str">
        <f t="shared" si="167"/>
        <v/>
      </c>
      <c r="G5419" t="str">
        <f t="shared" si="168"/>
        <v/>
      </c>
    </row>
    <row r="5420" spans="1:7">
      <c r="A5420" s="57">
        <f>IF(INDEX(借入!$A$1:$F$301,ROW()-$B$41+2,6)&gt;0,INDEX(借入!$A$1:$F$301,ROW()-$B$41+2,1),0)</f>
        <v>0</v>
      </c>
      <c r="B5420" s="55" t="str">
        <f>IF(A5420&gt;0,INDEX(借入!$A$1:$E$301,ROW()-$B$41+2,2)&amp;IF(INDEX(借入!$A$1:$E$301,ROW()-$B$41+2,3)="","","／"&amp;INDEX(借入!$A$1:$E$301,ROW()-$B$41+2,3)),"")</f>
        <v/>
      </c>
      <c r="C5420" s="57">
        <f>IF(A5420&gt;0,設定・集計!$B$13,0)</f>
        <v>0</v>
      </c>
      <c r="D5420" s="64">
        <f>IF(A5420&gt;0,INDEX(借入!$A$1:$F$301,ROW()-$B$41+2,6),0)</f>
        <v>0</v>
      </c>
      <c r="E5420" s="65">
        <f>DATE(設定・集計!$B$2,INT(A5420/100),A5420-INT(A5420/100)*100)</f>
        <v>43799</v>
      </c>
      <c r="F5420" t="str">
        <f t="shared" ref="F5420:F5483" si="169">IF(A5420=0,"",A5420*10000+ROW())</f>
        <v/>
      </c>
      <c r="G5420" t="str">
        <f t="shared" ref="G5420:G5483" si="170">IF(F5420="","",RANK(F5420,$F$46:$F$6000,1))</f>
        <v/>
      </c>
    </row>
    <row r="5421" spans="1:7">
      <c r="A5421" s="57">
        <f>IF(INDEX(借入!$A$1:$F$301,ROW()-$B$41+2,6)&gt;0,INDEX(借入!$A$1:$F$301,ROW()-$B$41+2,1),0)</f>
        <v>0</v>
      </c>
      <c r="B5421" s="55" t="str">
        <f>IF(A5421&gt;0,INDEX(借入!$A$1:$E$301,ROW()-$B$41+2,2)&amp;IF(INDEX(借入!$A$1:$E$301,ROW()-$B$41+2,3)="","","／"&amp;INDEX(借入!$A$1:$E$301,ROW()-$B$41+2,3)),"")</f>
        <v/>
      </c>
      <c r="C5421" s="57">
        <f>IF(A5421&gt;0,設定・集計!$B$13,0)</f>
        <v>0</v>
      </c>
      <c r="D5421" s="64">
        <f>IF(A5421&gt;0,INDEX(借入!$A$1:$F$301,ROW()-$B$41+2,6),0)</f>
        <v>0</v>
      </c>
      <c r="E5421" s="65">
        <f>DATE(設定・集計!$B$2,INT(A5421/100),A5421-INT(A5421/100)*100)</f>
        <v>43799</v>
      </c>
      <c r="F5421" t="str">
        <f t="shared" si="169"/>
        <v/>
      </c>
      <c r="G5421" t="str">
        <f t="shared" si="170"/>
        <v/>
      </c>
    </row>
    <row r="5422" spans="1:7">
      <c r="A5422" s="57">
        <f>IF(INDEX(借入!$A$1:$F$301,ROW()-$B$41+2,6)&gt;0,INDEX(借入!$A$1:$F$301,ROW()-$B$41+2,1),0)</f>
        <v>0</v>
      </c>
      <c r="B5422" s="55" t="str">
        <f>IF(A5422&gt;0,INDEX(借入!$A$1:$E$301,ROW()-$B$41+2,2)&amp;IF(INDEX(借入!$A$1:$E$301,ROW()-$B$41+2,3)="","","／"&amp;INDEX(借入!$A$1:$E$301,ROW()-$B$41+2,3)),"")</f>
        <v/>
      </c>
      <c r="C5422" s="57">
        <f>IF(A5422&gt;0,設定・集計!$B$13,0)</f>
        <v>0</v>
      </c>
      <c r="D5422" s="64">
        <f>IF(A5422&gt;0,INDEX(借入!$A$1:$F$301,ROW()-$B$41+2,6),0)</f>
        <v>0</v>
      </c>
      <c r="E5422" s="65">
        <f>DATE(設定・集計!$B$2,INT(A5422/100),A5422-INT(A5422/100)*100)</f>
        <v>43799</v>
      </c>
      <c r="F5422" t="str">
        <f t="shared" si="169"/>
        <v/>
      </c>
      <c r="G5422" t="str">
        <f t="shared" si="170"/>
        <v/>
      </c>
    </row>
    <row r="5423" spans="1:7">
      <c r="A5423" s="57">
        <f>IF(INDEX(借入!$A$1:$F$301,ROW()-$B$41+2,6)&gt;0,INDEX(借入!$A$1:$F$301,ROW()-$B$41+2,1),0)</f>
        <v>0</v>
      </c>
      <c r="B5423" s="55" t="str">
        <f>IF(A5423&gt;0,INDEX(借入!$A$1:$E$301,ROW()-$B$41+2,2)&amp;IF(INDEX(借入!$A$1:$E$301,ROW()-$B$41+2,3)="","","／"&amp;INDEX(借入!$A$1:$E$301,ROW()-$B$41+2,3)),"")</f>
        <v/>
      </c>
      <c r="C5423" s="57">
        <f>IF(A5423&gt;0,設定・集計!$B$13,0)</f>
        <v>0</v>
      </c>
      <c r="D5423" s="64">
        <f>IF(A5423&gt;0,INDEX(借入!$A$1:$F$301,ROW()-$B$41+2,6),0)</f>
        <v>0</v>
      </c>
      <c r="E5423" s="65">
        <f>DATE(設定・集計!$B$2,INT(A5423/100),A5423-INT(A5423/100)*100)</f>
        <v>43799</v>
      </c>
      <c r="F5423" t="str">
        <f t="shared" si="169"/>
        <v/>
      </c>
      <c r="G5423" t="str">
        <f t="shared" si="170"/>
        <v/>
      </c>
    </row>
    <row r="5424" spans="1:7">
      <c r="A5424" s="57">
        <f>IF(INDEX(借入!$A$1:$F$301,ROW()-$B$41+2,6)&gt;0,INDEX(借入!$A$1:$F$301,ROW()-$B$41+2,1),0)</f>
        <v>0</v>
      </c>
      <c r="B5424" s="55" t="str">
        <f>IF(A5424&gt;0,INDEX(借入!$A$1:$E$301,ROW()-$B$41+2,2)&amp;IF(INDEX(借入!$A$1:$E$301,ROW()-$B$41+2,3)="","","／"&amp;INDEX(借入!$A$1:$E$301,ROW()-$B$41+2,3)),"")</f>
        <v/>
      </c>
      <c r="C5424" s="57">
        <f>IF(A5424&gt;0,設定・集計!$B$13,0)</f>
        <v>0</v>
      </c>
      <c r="D5424" s="64">
        <f>IF(A5424&gt;0,INDEX(借入!$A$1:$F$301,ROW()-$B$41+2,6),0)</f>
        <v>0</v>
      </c>
      <c r="E5424" s="65">
        <f>DATE(設定・集計!$B$2,INT(A5424/100),A5424-INT(A5424/100)*100)</f>
        <v>43799</v>
      </c>
      <c r="F5424" t="str">
        <f t="shared" si="169"/>
        <v/>
      </c>
      <c r="G5424" t="str">
        <f t="shared" si="170"/>
        <v/>
      </c>
    </row>
    <row r="5425" spans="1:7">
      <c r="A5425" s="57">
        <f>IF(INDEX(借入!$A$1:$F$301,ROW()-$B$41+2,6)&gt;0,INDEX(借入!$A$1:$F$301,ROW()-$B$41+2,1),0)</f>
        <v>0</v>
      </c>
      <c r="B5425" s="55" t="str">
        <f>IF(A5425&gt;0,INDEX(借入!$A$1:$E$301,ROW()-$B$41+2,2)&amp;IF(INDEX(借入!$A$1:$E$301,ROW()-$B$41+2,3)="","","／"&amp;INDEX(借入!$A$1:$E$301,ROW()-$B$41+2,3)),"")</f>
        <v/>
      </c>
      <c r="C5425" s="57">
        <f>IF(A5425&gt;0,設定・集計!$B$13,0)</f>
        <v>0</v>
      </c>
      <c r="D5425" s="64">
        <f>IF(A5425&gt;0,INDEX(借入!$A$1:$F$301,ROW()-$B$41+2,6),0)</f>
        <v>0</v>
      </c>
      <c r="E5425" s="65">
        <f>DATE(設定・集計!$B$2,INT(A5425/100),A5425-INT(A5425/100)*100)</f>
        <v>43799</v>
      </c>
      <c r="F5425" t="str">
        <f t="shared" si="169"/>
        <v/>
      </c>
      <c r="G5425" t="str">
        <f t="shared" si="170"/>
        <v/>
      </c>
    </row>
    <row r="5426" spans="1:7">
      <c r="A5426" s="57">
        <f>IF(INDEX(借入!$A$1:$F$301,ROW()-$B$41+2,6)&gt;0,INDEX(借入!$A$1:$F$301,ROW()-$B$41+2,1),0)</f>
        <v>0</v>
      </c>
      <c r="B5426" s="55" t="str">
        <f>IF(A5426&gt;0,INDEX(借入!$A$1:$E$301,ROW()-$B$41+2,2)&amp;IF(INDEX(借入!$A$1:$E$301,ROW()-$B$41+2,3)="","","／"&amp;INDEX(借入!$A$1:$E$301,ROW()-$B$41+2,3)),"")</f>
        <v/>
      </c>
      <c r="C5426" s="57">
        <f>IF(A5426&gt;0,設定・集計!$B$13,0)</f>
        <v>0</v>
      </c>
      <c r="D5426" s="64">
        <f>IF(A5426&gt;0,INDEX(借入!$A$1:$F$301,ROW()-$B$41+2,6),0)</f>
        <v>0</v>
      </c>
      <c r="E5426" s="65">
        <f>DATE(設定・集計!$B$2,INT(A5426/100),A5426-INT(A5426/100)*100)</f>
        <v>43799</v>
      </c>
      <c r="F5426" t="str">
        <f t="shared" si="169"/>
        <v/>
      </c>
      <c r="G5426" t="str">
        <f t="shared" si="170"/>
        <v/>
      </c>
    </row>
    <row r="5427" spans="1:7">
      <c r="A5427" s="57">
        <f>IF(INDEX(借入!$A$1:$F$301,ROW()-$B$41+2,6)&gt;0,INDEX(借入!$A$1:$F$301,ROW()-$B$41+2,1),0)</f>
        <v>0</v>
      </c>
      <c r="B5427" s="55" t="str">
        <f>IF(A5427&gt;0,INDEX(借入!$A$1:$E$301,ROW()-$B$41+2,2)&amp;IF(INDEX(借入!$A$1:$E$301,ROW()-$B$41+2,3)="","","／"&amp;INDEX(借入!$A$1:$E$301,ROW()-$B$41+2,3)),"")</f>
        <v/>
      </c>
      <c r="C5427" s="57">
        <f>IF(A5427&gt;0,設定・集計!$B$13,0)</f>
        <v>0</v>
      </c>
      <c r="D5427" s="64">
        <f>IF(A5427&gt;0,INDEX(借入!$A$1:$F$301,ROW()-$B$41+2,6),0)</f>
        <v>0</v>
      </c>
      <c r="E5427" s="65">
        <f>DATE(設定・集計!$B$2,INT(A5427/100),A5427-INT(A5427/100)*100)</f>
        <v>43799</v>
      </c>
      <c r="F5427" t="str">
        <f t="shared" si="169"/>
        <v/>
      </c>
      <c r="G5427" t="str">
        <f t="shared" si="170"/>
        <v/>
      </c>
    </row>
    <row r="5428" spans="1:7">
      <c r="A5428" s="57">
        <f>IF(INDEX(借入!$A$1:$F$301,ROW()-$B$41+2,6)&gt;0,INDEX(借入!$A$1:$F$301,ROW()-$B$41+2,1),0)</f>
        <v>0</v>
      </c>
      <c r="B5428" s="55" t="str">
        <f>IF(A5428&gt;0,INDEX(借入!$A$1:$E$301,ROW()-$B$41+2,2)&amp;IF(INDEX(借入!$A$1:$E$301,ROW()-$B$41+2,3)="","","／"&amp;INDEX(借入!$A$1:$E$301,ROW()-$B$41+2,3)),"")</f>
        <v/>
      </c>
      <c r="C5428" s="57">
        <f>IF(A5428&gt;0,設定・集計!$B$13,0)</f>
        <v>0</v>
      </c>
      <c r="D5428" s="64">
        <f>IF(A5428&gt;0,INDEX(借入!$A$1:$F$301,ROW()-$B$41+2,6),0)</f>
        <v>0</v>
      </c>
      <c r="E5428" s="65">
        <f>DATE(設定・集計!$B$2,INT(A5428/100),A5428-INT(A5428/100)*100)</f>
        <v>43799</v>
      </c>
      <c r="F5428" t="str">
        <f t="shared" si="169"/>
        <v/>
      </c>
      <c r="G5428" t="str">
        <f t="shared" si="170"/>
        <v/>
      </c>
    </row>
    <row r="5429" spans="1:7">
      <c r="A5429" s="57">
        <f>IF(INDEX(借入!$A$1:$F$301,ROW()-$B$41+2,6)&gt;0,INDEX(借入!$A$1:$F$301,ROW()-$B$41+2,1),0)</f>
        <v>0</v>
      </c>
      <c r="B5429" s="55" t="str">
        <f>IF(A5429&gt;0,INDEX(借入!$A$1:$E$301,ROW()-$B$41+2,2)&amp;IF(INDEX(借入!$A$1:$E$301,ROW()-$B$41+2,3)="","","／"&amp;INDEX(借入!$A$1:$E$301,ROW()-$B$41+2,3)),"")</f>
        <v/>
      </c>
      <c r="C5429" s="57">
        <f>IF(A5429&gt;0,設定・集計!$B$13,0)</f>
        <v>0</v>
      </c>
      <c r="D5429" s="64">
        <f>IF(A5429&gt;0,INDEX(借入!$A$1:$F$301,ROW()-$B$41+2,6),0)</f>
        <v>0</v>
      </c>
      <c r="E5429" s="65">
        <f>DATE(設定・集計!$B$2,INT(A5429/100),A5429-INT(A5429/100)*100)</f>
        <v>43799</v>
      </c>
      <c r="F5429" t="str">
        <f t="shared" si="169"/>
        <v/>
      </c>
      <c r="G5429" t="str">
        <f t="shared" si="170"/>
        <v/>
      </c>
    </row>
    <row r="5430" spans="1:7">
      <c r="A5430" s="57">
        <f>IF(INDEX(借入!$A$1:$F$301,ROW()-$B$41+2,6)&gt;0,INDEX(借入!$A$1:$F$301,ROW()-$B$41+2,1),0)</f>
        <v>0</v>
      </c>
      <c r="B5430" s="55" t="str">
        <f>IF(A5430&gt;0,INDEX(借入!$A$1:$E$301,ROW()-$B$41+2,2)&amp;IF(INDEX(借入!$A$1:$E$301,ROW()-$B$41+2,3)="","","／"&amp;INDEX(借入!$A$1:$E$301,ROW()-$B$41+2,3)),"")</f>
        <v/>
      </c>
      <c r="C5430" s="57">
        <f>IF(A5430&gt;0,設定・集計!$B$13,0)</f>
        <v>0</v>
      </c>
      <c r="D5430" s="64">
        <f>IF(A5430&gt;0,INDEX(借入!$A$1:$F$301,ROW()-$B$41+2,6),0)</f>
        <v>0</v>
      </c>
      <c r="E5430" s="65">
        <f>DATE(設定・集計!$B$2,INT(A5430/100),A5430-INT(A5430/100)*100)</f>
        <v>43799</v>
      </c>
      <c r="F5430" t="str">
        <f t="shared" si="169"/>
        <v/>
      </c>
      <c r="G5430" t="str">
        <f t="shared" si="170"/>
        <v/>
      </c>
    </row>
    <row r="5431" spans="1:7">
      <c r="A5431" s="57">
        <f>IF(INDEX(借入!$A$1:$F$301,ROW()-$B$41+2,6)&gt;0,INDEX(借入!$A$1:$F$301,ROW()-$B$41+2,1),0)</f>
        <v>0</v>
      </c>
      <c r="B5431" s="55" t="str">
        <f>IF(A5431&gt;0,INDEX(借入!$A$1:$E$301,ROW()-$B$41+2,2)&amp;IF(INDEX(借入!$A$1:$E$301,ROW()-$B$41+2,3)="","","／"&amp;INDEX(借入!$A$1:$E$301,ROW()-$B$41+2,3)),"")</f>
        <v/>
      </c>
      <c r="C5431" s="57">
        <f>IF(A5431&gt;0,設定・集計!$B$13,0)</f>
        <v>0</v>
      </c>
      <c r="D5431" s="64">
        <f>IF(A5431&gt;0,INDEX(借入!$A$1:$F$301,ROW()-$B$41+2,6),0)</f>
        <v>0</v>
      </c>
      <c r="E5431" s="65">
        <f>DATE(設定・集計!$B$2,INT(A5431/100),A5431-INT(A5431/100)*100)</f>
        <v>43799</v>
      </c>
      <c r="F5431" t="str">
        <f t="shared" si="169"/>
        <v/>
      </c>
      <c r="G5431" t="str">
        <f t="shared" si="170"/>
        <v/>
      </c>
    </row>
    <row r="5432" spans="1:7">
      <c r="A5432" s="57">
        <f>IF(INDEX(借入!$A$1:$F$301,ROW()-$B$41+2,6)&gt;0,INDEX(借入!$A$1:$F$301,ROW()-$B$41+2,1),0)</f>
        <v>0</v>
      </c>
      <c r="B5432" s="55" t="str">
        <f>IF(A5432&gt;0,INDEX(借入!$A$1:$E$301,ROW()-$B$41+2,2)&amp;IF(INDEX(借入!$A$1:$E$301,ROW()-$B$41+2,3)="","","／"&amp;INDEX(借入!$A$1:$E$301,ROW()-$B$41+2,3)),"")</f>
        <v/>
      </c>
      <c r="C5432" s="57">
        <f>IF(A5432&gt;0,設定・集計!$B$13,0)</f>
        <v>0</v>
      </c>
      <c r="D5432" s="64">
        <f>IF(A5432&gt;0,INDEX(借入!$A$1:$F$301,ROW()-$B$41+2,6),0)</f>
        <v>0</v>
      </c>
      <c r="E5432" s="65">
        <f>DATE(設定・集計!$B$2,INT(A5432/100),A5432-INT(A5432/100)*100)</f>
        <v>43799</v>
      </c>
      <c r="F5432" t="str">
        <f t="shared" si="169"/>
        <v/>
      </c>
      <c r="G5432" t="str">
        <f t="shared" si="170"/>
        <v/>
      </c>
    </row>
    <row r="5433" spans="1:7">
      <c r="A5433" s="57">
        <f>IF(INDEX(借入!$A$1:$F$301,ROW()-$B$41+2,6)&gt;0,INDEX(借入!$A$1:$F$301,ROW()-$B$41+2,1),0)</f>
        <v>0</v>
      </c>
      <c r="B5433" s="55" t="str">
        <f>IF(A5433&gt;0,INDEX(借入!$A$1:$E$301,ROW()-$B$41+2,2)&amp;IF(INDEX(借入!$A$1:$E$301,ROW()-$B$41+2,3)="","","／"&amp;INDEX(借入!$A$1:$E$301,ROW()-$B$41+2,3)),"")</f>
        <v/>
      </c>
      <c r="C5433" s="57">
        <f>IF(A5433&gt;0,設定・集計!$B$13,0)</f>
        <v>0</v>
      </c>
      <c r="D5433" s="64">
        <f>IF(A5433&gt;0,INDEX(借入!$A$1:$F$301,ROW()-$B$41+2,6),0)</f>
        <v>0</v>
      </c>
      <c r="E5433" s="65">
        <f>DATE(設定・集計!$B$2,INT(A5433/100),A5433-INT(A5433/100)*100)</f>
        <v>43799</v>
      </c>
      <c r="F5433" t="str">
        <f t="shared" si="169"/>
        <v/>
      </c>
      <c r="G5433" t="str">
        <f t="shared" si="170"/>
        <v/>
      </c>
    </row>
    <row r="5434" spans="1:7">
      <c r="A5434" s="57">
        <f>IF(INDEX(借入!$A$1:$F$301,ROW()-$B$41+2,6)&gt;0,INDEX(借入!$A$1:$F$301,ROW()-$B$41+2,1),0)</f>
        <v>0</v>
      </c>
      <c r="B5434" s="55" t="str">
        <f>IF(A5434&gt;0,INDEX(借入!$A$1:$E$301,ROW()-$B$41+2,2)&amp;IF(INDEX(借入!$A$1:$E$301,ROW()-$B$41+2,3)="","","／"&amp;INDEX(借入!$A$1:$E$301,ROW()-$B$41+2,3)),"")</f>
        <v/>
      </c>
      <c r="C5434" s="57">
        <f>IF(A5434&gt;0,設定・集計!$B$13,0)</f>
        <v>0</v>
      </c>
      <c r="D5434" s="64">
        <f>IF(A5434&gt;0,INDEX(借入!$A$1:$F$301,ROW()-$B$41+2,6),0)</f>
        <v>0</v>
      </c>
      <c r="E5434" s="65">
        <f>DATE(設定・集計!$B$2,INT(A5434/100),A5434-INT(A5434/100)*100)</f>
        <v>43799</v>
      </c>
      <c r="F5434" t="str">
        <f t="shared" si="169"/>
        <v/>
      </c>
      <c r="G5434" t="str">
        <f t="shared" si="170"/>
        <v/>
      </c>
    </row>
    <row r="5435" spans="1:7">
      <c r="A5435" s="57">
        <f>IF(INDEX(借入!$A$1:$F$301,ROW()-$B$41+2,6)&gt;0,INDEX(借入!$A$1:$F$301,ROW()-$B$41+2,1),0)</f>
        <v>0</v>
      </c>
      <c r="B5435" s="55" t="str">
        <f>IF(A5435&gt;0,INDEX(借入!$A$1:$E$301,ROW()-$B$41+2,2)&amp;IF(INDEX(借入!$A$1:$E$301,ROW()-$B$41+2,3)="","","／"&amp;INDEX(借入!$A$1:$E$301,ROW()-$B$41+2,3)),"")</f>
        <v/>
      </c>
      <c r="C5435" s="57">
        <f>IF(A5435&gt;0,設定・集計!$B$13,0)</f>
        <v>0</v>
      </c>
      <c r="D5435" s="64">
        <f>IF(A5435&gt;0,INDEX(借入!$A$1:$F$301,ROW()-$B$41+2,6),0)</f>
        <v>0</v>
      </c>
      <c r="E5435" s="65">
        <f>DATE(設定・集計!$B$2,INT(A5435/100),A5435-INT(A5435/100)*100)</f>
        <v>43799</v>
      </c>
      <c r="F5435" t="str">
        <f t="shared" si="169"/>
        <v/>
      </c>
      <c r="G5435" t="str">
        <f t="shared" si="170"/>
        <v/>
      </c>
    </row>
    <row r="5436" spans="1:7">
      <c r="A5436" s="57">
        <f>IF(INDEX(借入!$A$1:$F$301,ROW()-$B$41+2,6)&gt;0,INDEX(借入!$A$1:$F$301,ROW()-$B$41+2,1),0)</f>
        <v>0</v>
      </c>
      <c r="B5436" s="55" t="str">
        <f>IF(A5436&gt;0,INDEX(借入!$A$1:$E$301,ROW()-$B$41+2,2)&amp;IF(INDEX(借入!$A$1:$E$301,ROW()-$B$41+2,3)="","","／"&amp;INDEX(借入!$A$1:$E$301,ROW()-$B$41+2,3)),"")</f>
        <v/>
      </c>
      <c r="C5436" s="57">
        <f>IF(A5436&gt;0,設定・集計!$B$13,0)</f>
        <v>0</v>
      </c>
      <c r="D5436" s="64">
        <f>IF(A5436&gt;0,INDEX(借入!$A$1:$F$301,ROW()-$B$41+2,6),0)</f>
        <v>0</v>
      </c>
      <c r="E5436" s="65">
        <f>DATE(設定・集計!$B$2,INT(A5436/100),A5436-INT(A5436/100)*100)</f>
        <v>43799</v>
      </c>
      <c r="F5436" t="str">
        <f t="shared" si="169"/>
        <v/>
      </c>
      <c r="G5436" t="str">
        <f t="shared" si="170"/>
        <v/>
      </c>
    </row>
    <row r="5437" spans="1:7">
      <c r="A5437" s="57">
        <f>IF(INDEX(借入!$A$1:$F$301,ROW()-$B$41+2,6)&gt;0,INDEX(借入!$A$1:$F$301,ROW()-$B$41+2,1),0)</f>
        <v>0</v>
      </c>
      <c r="B5437" s="55" t="str">
        <f>IF(A5437&gt;0,INDEX(借入!$A$1:$E$301,ROW()-$B$41+2,2)&amp;IF(INDEX(借入!$A$1:$E$301,ROW()-$B$41+2,3)="","","／"&amp;INDEX(借入!$A$1:$E$301,ROW()-$B$41+2,3)),"")</f>
        <v/>
      </c>
      <c r="C5437" s="57">
        <f>IF(A5437&gt;0,設定・集計!$B$13,0)</f>
        <v>0</v>
      </c>
      <c r="D5437" s="64">
        <f>IF(A5437&gt;0,INDEX(借入!$A$1:$F$301,ROW()-$B$41+2,6),0)</f>
        <v>0</v>
      </c>
      <c r="E5437" s="65">
        <f>DATE(設定・集計!$B$2,INT(A5437/100),A5437-INT(A5437/100)*100)</f>
        <v>43799</v>
      </c>
      <c r="F5437" t="str">
        <f t="shared" si="169"/>
        <v/>
      </c>
      <c r="G5437" t="str">
        <f t="shared" si="170"/>
        <v/>
      </c>
    </row>
    <row r="5438" spans="1:7">
      <c r="A5438" s="57">
        <f>IF(INDEX(借入!$A$1:$F$301,ROW()-$B$41+2,6)&gt;0,INDEX(借入!$A$1:$F$301,ROW()-$B$41+2,1),0)</f>
        <v>0</v>
      </c>
      <c r="B5438" s="55" t="str">
        <f>IF(A5438&gt;0,INDEX(借入!$A$1:$E$301,ROW()-$B$41+2,2)&amp;IF(INDEX(借入!$A$1:$E$301,ROW()-$B$41+2,3)="","","／"&amp;INDEX(借入!$A$1:$E$301,ROW()-$B$41+2,3)),"")</f>
        <v/>
      </c>
      <c r="C5438" s="57">
        <f>IF(A5438&gt;0,設定・集計!$B$13,0)</f>
        <v>0</v>
      </c>
      <c r="D5438" s="64">
        <f>IF(A5438&gt;0,INDEX(借入!$A$1:$F$301,ROW()-$B$41+2,6),0)</f>
        <v>0</v>
      </c>
      <c r="E5438" s="65">
        <f>DATE(設定・集計!$B$2,INT(A5438/100),A5438-INT(A5438/100)*100)</f>
        <v>43799</v>
      </c>
      <c r="F5438" t="str">
        <f t="shared" si="169"/>
        <v/>
      </c>
      <c r="G5438" t="str">
        <f t="shared" si="170"/>
        <v/>
      </c>
    </row>
    <row r="5439" spans="1:7">
      <c r="A5439" s="57">
        <f>IF(INDEX(借入!$A$1:$F$301,ROW()-$B$41+2,6)&gt;0,INDEX(借入!$A$1:$F$301,ROW()-$B$41+2,1),0)</f>
        <v>0</v>
      </c>
      <c r="B5439" s="55" t="str">
        <f>IF(A5439&gt;0,INDEX(借入!$A$1:$E$301,ROW()-$B$41+2,2)&amp;IF(INDEX(借入!$A$1:$E$301,ROW()-$B$41+2,3)="","","／"&amp;INDEX(借入!$A$1:$E$301,ROW()-$B$41+2,3)),"")</f>
        <v/>
      </c>
      <c r="C5439" s="57">
        <f>IF(A5439&gt;0,設定・集計!$B$13,0)</f>
        <v>0</v>
      </c>
      <c r="D5439" s="64">
        <f>IF(A5439&gt;0,INDEX(借入!$A$1:$F$301,ROW()-$B$41+2,6),0)</f>
        <v>0</v>
      </c>
      <c r="E5439" s="65">
        <f>DATE(設定・集計!$B$2,INT(A5439/100),A5439-INT(A5439/100)*100)</f>
        <v>43799</v>
      </c>
      <c r="F5439" t="str">
        <f t="shared" si="169"/>
        <v/>
      </c>
      <c r="G5439" t="str">
        <f t="shared" si="170"/>
        <v/>
      </c>
    </row>
    <row r="5440" spans="1:7">
      <c r="A5440" s="57">
        <f>IF(INDEX(借入!$A$1:$F$301,ROW()-$B$41+2,6)&gt;0,INDEX(借入!$A$1:$F$301,ROW()-$B$41+2,1),0)</f>
        <v>0</v>
      </c>
      <c r="B5440" s="55" t="str">
        <f>IF(A5440&gt;0,INDEX(借入!$A$1:$E$301,ROW()-$B$41+2,2)&amp;IF(INDEX(借入!$A$1:$E$301,ROW()-$B$41+2,3)="","","／"&amp;INDEX(借入!$A$1:$E$301,ROW()-$B$41+2,3)),"")</f>
        <v/>
      </c>
      <c r="C5440" s="57">
        <f>IF(A5440&gt;0,設定・集計!$B$13,0)</f>
        <v>0</v>
      </c>
      <c r="D5440" s="64">
        <f>IF(A5440&gt;0,INDEX(借入!$A$1:$F$301,ROW()-$B$41+2,6),0)</f>
        <v>0</v>
      </c>
      <c r="E5440" s="65">
        <f>DATE(設定・集計!$B$2,INT(A5440/100),A5440-INT(A5440/100)*100)</f>
        <v>43799</v>
      </c>
      <c r="F5440" t="str">
        <f t="shared" si="169"/>
        <v/>
      </c>
      <c r="G5440" t="str">
        <f t="shared" si="170"/>
        <v/>
      </c>
    </row>
    <row r="5441" spans="1:7">
      <c r="A5441" s="57">
        <f>IF(INDEX(借入!$A$1:$F$301,ROW()-$B$41+2,6)&gt;0,INDEX(借入!$A$1:$F$301,ROW()-$B$41+2,1),0)</f>
        <v>0</v>
      </c>
      <c r="B5441" s="55" t="str">
        <f>IF(A5441&gt;0,INDEX(借入!$A$1:$E$301,ROW()-$B$41+2,2)&amp;IF(INDEX(借入!$A$1:$E$301,ROW()-$B$41+2,3)="","","／"&amp;INDEX(借入!$A$1:$E$301,ROW()-$B$41+2,3)),"")</f>
        <v/>
      </c>
      <c r="C5441" s="57">
        <f>IF(A5441&gt;0,設定・集計!$B$13,0)</f>
        <v>0</v>
      </c>
      <c r="D5441" s="64">
        <f>IF(A5441&gt;0,INDEX(借入!$A$1:$F$301,ROW()-$B$41+2,6),0)</f>
        <v>0</v>
      </c>
      <c r="E5441" s="65">
        <f>DATE(設定・集計!$B$2,INT(A5441/100),A5441-INT(A5441/100)*100)</f>
        <v>43799</v>
      </c>
      <c r="F5441" t="str">
        <f t="shared" si="169"/>
        <v/>
      </c>
      <c r="G5441" t="str">
        <f t="shared" si="170"/>
        <v/>
      </c>
    </row>
    <row r="5442" spans="1:7">
      <c r="A5442" s="57">
        <f>IF(INDEX(借入!$A$1:$F$301,ROW()-$B$41+2,6)&gt;0,INDEX(借入!$A$1:$F$301,ROW()-$B$41+2,1),0)</f>
        <v>0</v>
      </c>
      <c r="B5442" s="55" t="str">
        <f>IF(A5442&gt;0,INDEX(借入!$A$1:$E$301,ROW()-$B$41+2,2)&amp;IF(INDEX(借入!$A$1:$E$301,ROW()-$B$41+2,3)="","","／"&amp;INDEX(借入!$A$1:$E$301,ROW()-$B$41+2,3)),"")</f>
        <v/>
      </c>
      <c r="C5442" s="57">
        <f>IF(A5442&gt;0,設定・集計!$B$13,0)</f>
        <v>0</v>
      </c>
      <c r="D5442" s="64">
        <f>IF(A5442&gt;0,INDEX(借入!$A$1:$F$301,ROW()-$B$41+2,6),0)</f>
        <v>0</v>
      </c>
      <c r="E5442" s="65">
        <f>DATE(設定・集計!$B$2,INT(A5442/100),A5442-INT(A5442/100)*100)</f>
        <v>43799</v>
      </c>
      <c r="F5442" t="str">
        <f t="shared" si="169"/>
        <v/>
      </c>
      <c r="G5442" t="str">
        <f t="shared" si="170"/>
        <v/>
      </c>
    </row>
    <row r="5443" spans="1:7">
      <c r="A5443" s="57">
        <f>IF(INDEX(借入!$A$1:$F$301,ROW()-$B$41+2,6)&gt;0,INDEX(借入!$A$1:$F$301,ROW()-$B$41+2,1),0)</f>
        <v>0</v>
      </c>
      <c r="B5443" s="55" t="str">
        <f>IF(A5443&gt;0,INDEX(借入!$A$1:$E$301,ROW()-$B$41+2,2)&amp;IF(INDEX(借入!$A$1:$E$301,ROW()-$B$41+2,3)="","","／"&amp;INDEX(借入!$A$1:$E$301,ROW()-$B$41+2,3)),"")</f>
        <v/>
      </c>
      <c r="C5443" s="57">
        <f>IF(A5443&gt;0,設定・集計!$B$13,0)</f>
        <v>0</v>
      </c>
      <c r="D5443" s="64">
        <f>IF(A5443&gt;0,INDEX(借入!$A$1:$F$301,ROW()-$B$41+2,6),0)</f>
        <v>0</v>
      </c>
      <c r="E5443" s="65">
        <f>DATE(設定・集計!$B$2,INT(A5443/100),A5443-INT(A5443/100)*100)</f>
        <v>43799</v>
      </c>
      <c r="F5443" t="str">
        <f t="shared" si="169"/>
        <v/>
      </c>
      <c r="G5443" t="str">
        <f t="shared" si="170"/>
        <v/>
      </c>
    </row>
    <row r="5444" spans="1:7">
      <c r="A5444" s="57">
        <f>IF(INDEX(借入!$A$1:$F$301,ROW()-$B$41+2,6)&gt;0,INDEX(借入!$A$1:$F$301,ROW()-$B$41+2,1),0)</f>
        <v>0</v>
      </c>
      <c r="B5444" s="55" t="str">
        <f>IF(A5444&gt;0,INDEX(借入!$A$1:$E$301,ROW()-$B$41+2,2)&amp;IF(INDEX(借入!$A$1:$E$301,ROW()-$B$41+2,3)="","","／"&amp;INDEX(借入!$A$1:$E$301,ROW()-$B$41+2,3)),"")</f>
        <v/>
      </c>
      <c r="C5444" s="57">
        <f>IF(A5444&gt;0,設定・集計!$B$13,0)</f>
        <v>0</v>
      </c>
      <c r="D5444" s="64">
        <f>IF(A5444&gt;0,INDEX(借入!$A$1:$F$301,ROW()-$B$41+2,6),0)</f>
        <v>0</v>
      </c>
      <c r="E5444" s="65">
        <f>DATE(設定・集計!$B$2,INT(A5444/100),A5444-INT(A5444/100)*100)</f>
        <v>43799</v>
      </c>
      <c r="F5444" t="str">
        <f t="shared" si="169"/>
        <v/>
      </c>
      <c r="G5444" t="str">
        <f t="shared" si="170"/>
        <v/>
      </c>
    </row>
    <row r="5445" spans="1:7">
      <c r="A5445" s="57">
        <f>IF(INDEX(借入!$A$1:$F$301,ROW()-$B$41+2,6)&gt;0,INDEX(借入!$A$1:$F$301,ROW()-$B$41+2,1),0)</f>
        <v>0</v>
      </c>
      <c r="B5445" s="55" t="str">
        <f>IF(A5445&gt;0,INDEX(借入!$A$1:$E$301,ROW()-$B$41+2,2)&amp;IF(INDEX(借入!$A$1:$E$301,ROW()-$B$41+2,3)="","","／"&amp;INDEX(借入!$A$1:$E$301,ROW()-$B$41+2,3)),"")</f>
        <v/>
      </c>
      <c r="C5445" s="57">
        <f>IF(A5445&gt;0,設定・集計!$B$13,0)</f>
        <v>0</v>
      </c>
      <c r="D5445" s="64">
        <f>IF(A5445&gt;0,INDEX(借入!$A$1:$F$301,ROW()-$B$41+2,6),0)</f>
        <v>0</v>
      </c>
      <c r="E5445" s="65">
        <f>DATE(設定・集計!$B$2,INT(A5445/100),A5445-INT(A5445/100)*100)</f>
        <v>43799</v>
      </c>
      <c r="F5445" t="str">
        <f t="shared" si="169"/>
        <v/>
      </c>
      <c r="G5445" t="str">
        <f t="shared" si="170"/>
        <v/>
      </c>
    </row>
    <row r="5446" spans="1:7">
      <c r="A5446" s="57">
        <f>IF(INDEX(借入!$A$1:$F$301,ROW()-$B$41+2,6)&gt;0,INDEX(借入!$A$1:$F$301,ROW()-$B$41+2,1),0)</f>
        <v>0</v>
      </c>
      <c r="B5446" s="55" t="str">
        <f>IF(A5446&gt;0,INDEX(借入!$A$1:$E$301,ROW()-$B$41+2,2)&amp;IF(INDEX(借入!$A$1:$E$301,ROW()-$B$41+2,3)="","","／"&amp;INDEX(借入!$A$1:$E$301,ROW()-$B$41+2,3)),"")</f>
        <v/>
      </c>
      <c r="C5446" s="57">
        <f>IF(A5446&gt;0,設定・集計!$B$13,0)</f>
        <v>0</v>
      </c>
      <c r="D5446" s="64">
        <f>IF(A5446&gt;0,INDEX(借入!$A$1:$F$301,ROW()-$B$41+2,6),0)</f>
        <v>0</v>
      </c>
      <c r="E5446" s="65">
        <f>DATE(設定・集計!$B$2,INT(A5446/100),A5446-INT(A5446/100)*100)</f>
        <v>43799</v>
      </c>
      <c r="F5446" t="str">
        <f t="shared" si="169"/>
        <v/>
      </c>
      <c r="G5446" t="str">
        <f t="shared" si="170"/>
        <v/>
      </c>
    </row>
    <row r="5447" spans="1:7">
      <c r="A5447" s="57">
        <f>IF(INDEX(借入!$A$1:$F$301,ROW()-$B$41+2,6)&gt;0,INDEX(借入!$A$1:$F$301,ROW()-$B$41+2,1),0)</f>
        <v>0</v>
      </c>
      <c r="B5447" s="55" t="str">
        <f>IF(A5447&gt;0,INDEX(借入!$A$1:$E$301,ROW()-$B$41+2,2)&amp;IF(INDEX(借入!$A$1:$E$301,ROW()-$B$41+2,3)="","","／"&amp;INDEX(借入!$A$1:$E$301,ROW()-$B$41+2,3)),"")</f>
        <v/>
      </c>
      <c r="C5447" s="57">
        <f>IF(A5447&gt;0,設定・集計!$B$13,0)</f>
        <v>0</v>
      </c>
      <c r="D5447" s="64">
        <f>IF(A5447&gt;0,INDEX(借入!$A$1:$F$301,ROW()-$B$41+2,6),0)</f>
        <v>0</v>
      </c>
      <c r="E5447" s="65">
        <f>DATE(設定・集計!$B$2,INT(A5447/100),A5447-INT(A5447/100)*100)</f>
        <v>43799</v>
      </c>
      <c r="F5447" t="str">
        <f t="shared" si="169"/>
        <v/>
      </c>
      <c r="G5447" t="str">
        <f t="shared" si="170"/>
        <v/>
      </c>
    </row>
    <row r="5448" spans="1:7">
      <c r="A5448" s="57">
        <f>IF(INDEX(借入!$A$1:$F$301,ROW()-$B$41+2,6)&gt;0,INDEX(借入!$A$1:$F$301,ROW()-$B$41+2,1),0)</f>
        <v>0</v>
      </c>
      <c r="B5448" s="55" t="str">
        <f>IF(A5448&gt;0,INDEX(借入!$A$1:$E$301,ROW()-$B$41+2,2)&amp;IF(INDEX(借入!$A$1:$E$301,ROW()-$B$41+2,3)="","","／"&amp;INDEX(借入!$A$1:$E$301,ROW()-$B$41+2,3)),"")</f>
        <v/>
      </c>
      <c r="C5448" s="57">
        <f>IF(A5448&gt;0,設定・集計!$B$13,0)</f>
        <v>0</v>
      </c>
      <c r="D5448" s="64">
        <f>IF(A5448&gt;0,INDEX(借入!$A$1:$F$301,ROW()-$B$41+2,6),0)</f>
        <v>0</v>
      </c>
      <c r="E5448" s="65">
        <f>DATE(設定・集計!$B$2,INT(A5448/100),A5448-INT(A5448/100)*100)</f>
        <v>43799</v>
      </c>
      <c r="F5448" t="str">
        <f t="shared" si="169"/>
        <v/>
      </c>
      <c r="G5448" t="str">
        <f t="shared" si="170"/>
        <v/>
      </c>
    </row>
    <row r="5449" spans="1:7">
      <c r="A5449" s="57">
        <f>IF(INDEX(借入!$A$1:$F$301,ROW()-$B$41+2,6)&gt;0,INDEX(借入!$A$1:$F$301,ROW()-$B$41+2,1),0)</f>
        <v>0</v>
      </c>
      <c r="B5449" s="55" t="str">
        <f>IF(A5449&gt;0,INDEX(借入!$A$1:$E$301,ROW()-$B$41+2,2)&amp;IF(INDEX(借入!$A$1:$E$301,ROW()-$B$41+2,3)="","","／"&amp;INDEX(借入!$A$1:$E$301,ROW()-$B$41+2,3)),"")</f>
        <v/>
      </c>
      <c r="C5449" s="57">
        <f>IF(A5449&gt;0,設定・集計!$B$13,0)</f>
        <v>0</v>
      </c>
      <c r="D5449" s="64">
        <f>IF(A5449&gt;0,INDEX(借入!$A$1:$F$301,ROW()-$B$41+2,6),0)</f>
        <v>0</v>
      </c>
      <c r="E5449" s="65">
        <f>DATE(設定・集計!$B$2,INT(A5449/100),A5449-INT(A5449/100)*100)</f>
        <v>43799</v>
      </c>
      <c r="F5449" t="str">
        <f t="shared" si="169"/>
        <v/>
      </c>
      <c r="G5449" t="str">
        <f t="shared" si="170"/>
        <v/>
      </c>
    </row>
    <row r="5450" spans="1:7">
      <c r="A5450" s="57">
        <f>IF(INDEX(借入!$A$1:$F$301,ROW()-$B$41+2,6)&gt;0,INDEX(借入!$A$1:$F$301,ROW()-$B$41+2,1),0)</f>
        <v>0</v>
      </c>
      <c r="B5450" s="55" t="str">
        <f>IF(A5450&gt;0,INDEX(借入!$A$1:$E$301,ROW()-$B$41+2,2)&amp;IF(INDEX(借入!$A$1:$E$301,ROW()-$B$41+2,3)="","","／"&amp;INDEX(借入!$A$1:$E$301,ROW()-$B$41+2,3)),"")</f>
        <v/>
      </c>
      <c r="C5450" s="57">
        <f>IF(A5450&gt;0,設定・集計!$B$13,0)</f>
        <v>0</v>
      </c>
      <c r="D5450" s="64">
        <f>IF(A5450&gt;0,INDEX(借入!$A$1:$F$301,ROW()-$B$41+2,6),0)</f>
        <v>0</v>
      </c>
      <c r="E5450" s="65">
        <f>DATE(設定・集計!$B$2,INT(A5450/100),A5450-INT(A5450/100)*100)</f>
        <v>43799</v>
      </c>
      <c r="F5450" t="str">
        <f t="shared" si="169"/>
        <v/>
      </c>
      <c r="G5450" t="str">
        <f t="shared" si="170"/>
        <v/>
      </c>
    </row>
    <row r="5451" spans="1:7">
      <c r="A5451" s="57">
        <f>IF(INDEX(借入!$A$1:$F$301,ROW()-$B$41+2,6)&gt;0,INDEX(借入!$A$1:$F$301,ROW()-$B$41+2,1),0)</f>
        <v>0</v>
      </c>
      <c r="B5451" s="55" t="str">
        <f>IF(A5451&gt;0,INDEX(借入!$A$1:$E$301,ROW()-$B$41+2,2)&amp;IF(INDEX(借入!$A$1:$E$301,ROW()-$B$41+2,3)="","","／"&amp;INDEX(借入!$A$1:$E$301,ROW()-$B$41+2,3)),"")</f>
        <v/>
      </c>
      <c r="C5451" s="57">
        <f>IF(A5451&gt;0,設定・集計!$B$13,0)</f>
        <v>0</v>
      </c>
      <c r="D5451" s="64">
        <f>IF(A5451&gt;0,INDEX(借入!$A$1:$F$301,ROW()-$B$41+2,6),0)</f>
        <v>0</v>
      </c>
      <c r="E5451" s="65">
        <f>DATE(設定・集計!$B$2,INT(A5451/100),A5451-INT(A5451/100)*100)</f>
        <v>43799</v>
      </c>
      <c r="F5451" t="str">
        <f t="shared" si="169"/>
        <v/>
      </c>
      <c r="G5451" t="str">
        <f t="shared" si="170"/>
        <v/>
      </c>
    </row>
    <row r="5452" spans="1:7">
      <c r="A5452" s="57">
        <f>IF(INDEX(借入!$A$1:$F$301,ROW()-$B$41+2,6)&gt;0,INDEX(借入!$A$1:$F$301,ROW()-$B$41+2,1),0)</f>
        <v>0</v>
      </c>
      <c r="B5452" s="55" t="str">
        <f>IF(A5452&gt;0,INDEX(借入!$A$1:$E$301,ROW()-$B$41+2,2)&amp;IF(INDEX(借入!$A$1:$E$301,ROW()-$B$41+2,3)="","","／"&amp;INDEX(借入!$A$1:$E$301,ROW()-$B$41+2,3)),"")</f>
        <v/>
      </c>
      <c r="C5452" s="57">
        <f>IF(A5452&gt;0,設定・集計!$B$13,0)</f>
        <v>0</v>
      </c>
      <c r="D5452" s="64">
        <f>IF(A5452&gt;0,INDEX(借入!$A$1:$F$301,ROW()-$B$41+2,6),0)</f>
        <v>0</v>
      </c>
      <c r="E5452" s="65">
        <f>DATE(設定・集計!$B$2,INT(A5452/100),A5452-INT(A5452/100)*100)</f>
        <v>43799</v>
      </c>
      <c r="F5452" t="str">
        <f t="shared" si="169"/>
        <v/>
      </c>
      <c r="G5452" t="str">
        <f t="shared" si="170"/>
        <v/>
      </c>
    </row>
    <row r="5453" spans="1:7">
      <c r="A5453" s="57">
        <f>IF(INDEX(借入!$A$1:$F$301,ROW()-$B$41+2,6)&gt;0,INDEX(借入!$A$1:$F$301,ROW()-$B$41+2,1),0)</f>
        <v>0</v>
      </c>
      <c r="B5453" s="55" t="str">
        <f>IF(A5453&gt;0,INDEX(借入!$A$1:$E$301,ROW()-$B$41+2,2)&amp;IF(INDEX(借入!$A$1:$E$301,ROW()-$B$41+2,3)="","","／"&amp;INDEX(借入!$A$1:$E$301,ROW()-$B$41+2,3)),"")</f>
        <v/>
      </c>
      <c r="C5453" s="57">
        <f>IF(A5453&gt;0,設定・集計!$B$13,0)</f>
        <v>0</v>
      </c>
      <c r="D5453" s="64">
        <f>IF(A5453&gt;0,INDEX(借入!$A$1:$F$301,ROW()-$B$41+2,6),0)</f>
        <v>0</v>
      </c>
      <c r="E5453" s="65">
        <f>DATE(設定・集計!$B$2,INT(A5453/100),A5453-INT(A5453/100)*100)</f>
        <v>43799</v>
      </c>
      <c r="F5453" t="str">
        <f t="shared" si="169"/>
        <v/>
      </c>
      <c r="G5453" t="str">
        <f t="shared" si="170"/>
        <v/>
      </c>
    </row>
    <row r="5454" spans="1:7">
      <c r="A5454" s="57">
        <f>IF(INDEX(借入!$A$1:$F$301,ROW()-$B$41+2,6)&gt;0,INDEX(借入!$A$1:$F$301,ROW()-$B$41+2,1),0)</f>
        <v>0</v>
      </c>
      <c r="B5454" s="55" t="str">
        <f>IF(A5454&gt;0,INDEX(借入!$A$1:$E$301,ROW()-$B$41+2,2)&amp;IF(INDEX(借入!$A$1:$E$301,ROW()-$B$41+2,3)="","","／"&amp;INDEX(借入!$A$1:$E$301,ROW()-$B$41+2,3)),"")</f>
        <v/>
      </c>
      <c r="C5454" s="57">
        <f>IF(A5454&gt;0,設定・集計!$B$13,0)</f>
        <v>0</v>
      </c>
      <c r="D5454" s="64">
        <f>IF(A5454&gt;0,INDEX(借入!$A$1:$F$301,ROW()-$B$41+2,6),0)</f>
        <v>0</v>
      </c>
      <c r="E5454" s="65">
        <f>DATE(設定・集計!$B$2,INT(A5454/100),A5454-INT(A5454/100)*100)</f>
        <v>43799</v>
      </c>
      <c r="F5454" t="str">
        <f t="shared" si="169"/>
        <v/>
      </c>
      <c r="G5454" t="str">
        <f t="shared" si="170"/>
        <v/>
      </c>
    </row>
    <row r="5455" spans="1:7">
      <c r="A5455" s="57">
        <f>IF(INDEX(借入!$A$1:$F$301,ROW()-$B$41+2,6)&gt;0,INDEX(借入!$A$1:$F$301,ROW()-$B$41+2,1),0)</f>
        <v>0</v>
      </c>
      <c r="B5455" s="55" t="str">
        <f>IF(A5455&gt;0,INDEX(借入!$A$1:$E$301,ROW()-$B$41+2,2)&amp;IF(INDEX(借入!$A$1:$E$301,ROW()-$B$41+2,3)="","","／"&amp;INDEX(借入!$A$1:$E$301,ROW()-$B$41+2,3)),"")</f>
        <v/>
      </c>
      <c r="C5455" s="57">
        <f>IF(A5455&gt;0,設定・集計!$B$13,0)</f>
        <v>0</v>
      </c>
      <c r="D5455" s="64">
        <f>IF(A5455&gt;0,INDEX(借入!$A$1:$F$301,ROW()-$B$41+2,6),0)</f>
        <v>0</v>
      </c>
      <c r="E5455" s="65">
        <f>DATE(設定・集計!$B$2,INT(A5455/100),A5455-INT(A5455/100)*100)</f>
        <v>43799</v>
      </c>
      <c r="F5455" t="str">
        <f t="shared" si="169"/>
        <v/>
      </c>
      <c r="G5455" t="str">
        <f t="shared" si="170"/>
        <v/>
      </c>
    </row>
    <row r="5456" spans="1:7">
      <c r="A5456" s="57">
        <f>IF(INDEX(借入!$A$1:$F$301,ROW()-$B$41+2,6)&gt;0,INDEX(借入!$A$1:$F$301,ROW()-$B$41+2,1),0)</f>
        <v>0</v>
      </c>
      <c r="B5456" s="55" t="str">
        <f>IF(A5456&gt;0,INDEX(借入!$A$1:$E$301,ROW()-$B$41+2,2)&amp;IF(INDEX(借入!$A$1:$E$301,ROW()-$B$41+2,3)="","","／"&amp;INDEX(借入!$A$1:$E$301,ROW()-$B$41+2,3)),"")</f>
        <v/>
      </c>
      <c r="C5456" s="57">
        <f>IF(A5456&gt;0,設定・集計!$B$13,0)</f>
        <v>0</v>
      </c>
      <c r="D5456" s="64">
        <f>IF(A5456&gt;0,INDEX(借入!$A$1:$F$301,ROW()-$B$41+2,6),0)</f>
        <v>0</v>
      </c>
      <c r="E5456" s="65">
        <f>DATE(設定・集計!$B$2,INT(A5456/100),A5456-INT(A5456/100)*100)</f>
        <v>43799</v>
      </c>
      <c r="F5456" t="str">
        <f t="shared" si="169"/>
        <v/>
      </c>
      <c r="G5456" t="str">
        <f t="shared" si="170"/>
        <v/>
      </c>
    </row>
    <row r="5457" spans="1:7">
      <c r="A5457" s="57">
        <f>IF(INDEX(借入!$A$1:$F$301,ROW()-$B$41+2,6)&gt;0,INDEX(借入!$A$1:$F$301,ROW()-$B$41+2,1),0)</f>
        <v>0</v>
      </c>
      <c r="B5457" s="55" t="str">
        <f>IF(A5457&gt;0,INDEX(借入!$A$1:$E$301,ROW()-$B$41+2,2)&amp;IF(INDEX(借入!$A$1:$E$301,ROW()-$B$41+2,3)="","","／"&amp;INDEX(借入!$A$1:$E$301,ROW()-$B$41+2,3)),"")</f>
        <v/>
      </c>
      <c r="C5457" s="57">
        <f>IF(A5457&gt;0,設定・集計!$B$13,0)</f>
        <v>0</v>
      </c>
      <c r="D5457" s="64">
        <f>IF(A5457&gt;0,INDEX(借入!$A$1:$F$301,ROW()-$B$41+2,6),0)</f>
        <v>0</v>
      </c>
      <c r="E5457" s="65">
        <f>DATE(設定・集計!$B$2,INT(A5457/100),A5457-INT(A5457/100)*100)</f>
        <v>43799</v>
      </c>
      <c r="F5457" t="str">
        <f t="shared" si="169"/>
        <v/>
      </c>
      <c r="G5457" t="str">
        <f t="shared" si="170"/>
        <v/>
      </c>
    </row>
    <row r="5458" spans="1:7">
      <c r="A5458" s="57">
        <f>IF(INDEX(借入!$A$1:$F$301,ROW()-$B$41+2,6)&gt;0,INDEX(借入!$A$1:$F$301,ROW()-$B$41+2,1),0)</f>
        <v>0</v>
      </c>
      <c r="B5458" s="55" t="str">
        <f>IF(A5458&gt;0,INDEX(借入!$A$1:$E$301,ROW()-$B$41+2,2)&amp;IF(INDEX(借入!$A$1:$E$301,ROW()-$B$41+2,3)="","","／"&amp;INDEX(借入!$A$1:$E$301,ROW()-$B$41+2,3)),"")</f>
        <v/>
      </c>
      <c r="C5458" s="57">
        <f>IF(A5458&gt;0,設定・集計!$B$13,0)</f>
        <v>0</v>
      </c>
      <c r="D5458" s="64">
        <f>IF(A5458&gt;0,INDEX(借入!$A$1:$F$301,ROW()-$B$41+2,6),0)</f>
        <v>0</v>
      </c>
      <c r="E5458" s="65">
        <f>DATE(設定・集計!$B$2,INT(A5458/100),A5458-INT(A5458/100)*100)</f>
        <v>43799</v>
      </c>
      <c r="F5458" t="str">
        <f t="shared" si="169"/>
        <v/>
      </c>
      <c r="G5458" t="str">
        <f t="shared" si="170"/>
        <v/>
      </c>
    </row>
    <row r="5459" spans="1:7">
      <c r="A5459" s="57">
        <f>IF(INDEX(借入!$A$1:$F$301,ROW()-$B$41+2,6)&gt;0,INDEX(借入!$A$1:$F$301,ROW()-$B$41+2,1),0)</f>
        <v>0</v>
      </c>
      <c r="B5459" s="55" t="str">
        <f>IF(A5459&gt;0,INDEX(借入!$A$1:$E$301,ROW()-$B$41+2,2)&amp;IF(INDEX(借入!$A$1:$E$301,ROW()-$B$41+2,3)="","","／"&amp;INDEX(借入!$A$1:$E$301,ROW()-$B$41+2,3)),"")</f>
        <v/>
      </c>
      <c r="C5459" s="57">
        <f>IF(A5459&gt;0,設定・集計!$B$13,0)</f>
        <v>0</v>
      </c>
      <c r="D5459" s="64">
        <f>IF(A5459&gt;0,INDEX(借入!$A$1:$F$301,ROW()-$B$41+2,6),0)</f>
        <v>0</v>
      </c>
      <c r="E5459" s="65">
        <f>DATE(設定・集計!$B$2,INT(A5459/100),A5459-INT(A5459/100)*100)</f>
        <v>43799</v>
      </c>
      <c r="F5459" t="str">
        <f t="shared" si="169"/>
        <v/>
      </c>
      <c r="G5459" t="str">
        <f t="shared" si="170"/>
        <v/>
      </c>
    </row>
    <row r="5460" spans="1:7">
      <c r="A5460" s="57">
        <f>IF(INDEX(借入!$A$1:$F$301,ROW()-$B$41+2,6)&gt;0,INDEX(借入!$A$1:$F$301,ROW()-$B$41+2,1),0)</f>
        <v>0</v>
      </c>
      <c r="B5460" s="55" t="str">
        <f>IF(A5460&gt;0,INDEX(借入!$A$1:$E$301,ROW()-$B$41+2,2)&amp;IF(INDEX(借入!$A$1:$E$301,ROW()-$B$41+2,3)="","","／"&amp;INDEX(借入!$A$1:$E$301,ROW()-$B$41+2,3)),"")</f>
        <v/>
      </c>
      <c r="C5460" s="57">
        <f>IF(A5460&gt;0,設定・集計!$B$13,0)</f>
        <v>0</v>
      </c>
      <c r="D5460" s="64">
        <f>IF(A5460&gt;0,INDEX(借入!$A$1:$F$301,ROW()-$B$41+2,6),0)</f>
        <v>0</v>
      </c>
      <c r="E5460" s="65">
        <f>DATE(設定・集計!$B$2,INT(A5460/100),A5460-INT(A5460/100)*100)</f>
        <v>43799</v>
      </c>
      <c r="F5460" t="str">
        <f t="shared" si="169"/>
        <v/>
      </c>
      <c r="G5460" t="str">
        <f t="shared" si="170"/>
        <v/>
      </c>
    </row>
    <row r="5461" spans="1:7">
      <c r="A5461" s="57">
        <f>IF(INDEX(借入!$A$1:$F$301,ROW()-$B$41+2,6)&gt;0,INDEX(借入!$A$1:$F$301,ROW()-$B$41+2,1),0)</f>
        <v>0</v>
      </c>
      <c r="B5461" s="55" t="str">
        <f>IF(A5461&gt;0,INDEX(借入!$A$1:$E$301,ROW()-$B$41+2,2)&amp;IF(INDEX(借入!$A$1:$E$301,ROW()-$B$41+2,3)="","","／"&amp;INDEX(借入!$A$1:$E$301,ROW()-$B$41+2,3)),"")</f>
        <v/>
      </c>
      <c r="C5461" s="57">
        <f>IF(A5461&gt;0,設定・集計!$B$13,0)</f>
        <v>0</v>
      </c>
      <c r="D5461" s="64">
        <f>IF(A5461&gt;0,INDEX(借入!$A$1:$F$301,ROW()-$B$41+2,6),0)</f>
        <v>0</v>
      </c>
      <c r="E5461" s="65">
        <f>DATE(設定・集計!$B$2,INT(A5461/100),A5461-INT(A5461/100)*100)</f>
        <v>43799</v>
      </c>
      <c r="F5461" t="str">
        <f t="shared" si="169"/>
        <v/>
      </c>
      <c r="G5461" t="str">
        <f t="shared" si="170"/>
        <v/>
      </c>
    </row>
    <row r="5462" spans="1:7">
      <c r="A5462" s="57">
        <f>IF(INDEX(借入!$A$1:$F$301,ROW()-$B$41+2,6)&gt;0,INDEX(借入!$A$1:$F$301,ROW()-$B$41+2,1),0)</f>
        <v>0</v>
      </c>
      <c r="B5462" s="55" t="str">
        <f>IF(A5462&gt;0,INDEX(借入!$A$1:$E$301,ROW()-$B$41+2,2)&amp;IF(INDEX(借入!$A$1:$E$301,ROW()-$B$41+2,3)="","","／"&amp;INDEX(借入!$A$1:$E$301,ROW()-$B$41+2,3)),"")</f>
        <v/>
      </c>
      <c r="C5462" s="57">
        <f>IF(A5462&gt;0,設定・集計!$B$13,0)</f>
        <v>0</v>
      </c>
      <c r="D5462" s="64">
        <f>IF(A5462&gt;0,INDEX(借入!$A$1:$F$301,ROW()-$B$41+2,6),0)</f>
        <v>0</v>
      </c>
      <c r="E5462" s="65">
        <f>DATE(設定・集計!$B$2,INT(A5462/100),A5462-INT(A5462/100)*100)</f>
        <v>43799</v>
      </c>
      <c r="F5462" t="str">
        <f t="shared" si="169"/>
        <v/>
      </c>
      <c r="G5462" t="str">
        <f t="shared" si="170"/>
        <v/>
      </c>
    </row>
    <row r="5463" spans="1:7">
      <c r="A5463" s="57">
        <f>IF(INDEX(借入!$A$1:$F$301,ROW()-$B$41+2,6)&gt;0,INDEX(借入!$A$1:$F$301,ROW()-$B$41+2,1),0)</f>
        <v>0</v>
      </c>
      <c r="B5463" s="55" t="str">
        <f>IF(A5463&gt;0,INDEX(借入!$A$1:$E$301,ROW()-$B$41+2,2)&amp;IF(INDEX(借入!$A$1:$E$301,ROW()-$B$41+2,3)="","","／"&amp;INDEX(借入!$A$1:$E$301,ROW()-$B$41+2,3)),"")</f>
        <v/>
      </c>
      <c r="C5463" s="57">
        <f>IF(A5463&gt;0,設定・集計!$B$13,0)</f>
        <v>0</v>
      </c>
      <c r="D5463" s="64">
        <f>IF(A5463&gt;0,INDEX(借入!$A$1:$F$301,ROW()-$B$41+2,6),0)</f>
        <v>0</v>
      </c>
      <c r="E5463" s="65">
        <f>DATE(設定・集計!$B$2,INT(A5463/100),A5463-INT(A5463/100)*100)</f>
        <v>43799</v>
      </c>
      <c r="F5463" t="str">
        <f t="shared" si="169"/>
        <v/>
      </c>
      <c r="G5463" t="str">
        <f t="shared" si="170"/>
        <v/>
      </c>
    </row>
    <row r="5464" spans="1:7">
      <c r="A5464" s="57">
        <f>IF(INDEX(借入!$A$1:$F$301,ROW()-$B$41+2,6)&gt;0,INDEX(借入!$A$1:$F$301,ROW()-$B$41+2,1),0)</f>
        <v>0</v>
      </c>
      <c r="B5464" s="55" t="str">
        <f>IF(A5464&gt;0,INDEX(借入!$A$1:$E$301,ROW()-$B$41+2,2)&amp;IF(INDEX(借入!$A$1:$E$301,ROW()-$B$41+2,3)="","","／"&amp;INDEX(借入!$A$1:$E$301,ROW()-$B$41+2,3)),"")</f>
        <v/>
      </c>
      <c r="C5464" s="57">
        <f>IF(A5464&gt;0,設定・集計!$B$13,0)</f>
        <v>0</v>
      </c>
      <c r="D5464" s="64">
        <f>IF(A5464&gt;0,INDEX(借入!$A$1:$F$301,ROW()-$B$41+2,6),0)</f>
        <v>0</v>
      </c>
      <c r="E5464" s="65">
        <f>DATE(設定・集計!$B$2,INT(A5464/100),A5464-INT(A5464/100)*100)</f>
        <v>43799</v>
      </c>
      <c r="F5464" t="str">
        <f t="shared" si="169"/>
        <v/>
      </c>
      <c r="G5464" t="str">
        <f t="shared" si="170"/>
        <v/>
      </c>
    </row>
    <row r="5465" spans="1:7">
      <c r="A5465" s="57">
        <f>IF(INDEX(借入!$A$1:$F$301,ROW()-$B$41+2,6)&gt;0,INDEX(借入!$A$1:$F$301,ROW()-$B$41+2,1),0)</f>
        <v>0</v>
      </c>
      <c r="B5465" s="55" t="str">
        <f>IF(A5465&gt;0,INDEX(借入!$A$1:$E$301,ROW()-$B$41+2,2)&amp;IF(INDEX(借入!$A$1:$E$301,ROW()-$B$41+2,3)="","","／"&amp;INDEX(借入!$A$1:$E$301,ROW()-$B$41+2,3)),"")</f>
        <v/>
      </c>
      <c r="C5465" s="57">
        <f>IF(A5465&gt;0,設定・集計!$B$13,0)</f>
        <v>0</v>
      </c>
      <c r="D5465" s="64">
        <f>IF(A5465&gt;0,INDEX(借入!$A$1:$F$301,ROW()-$B$41+2,6),0)</f>
        <v>0</v>
      </c>
      <c r="E5465" s="65">
        <f>DATE(設定・集計!$B$2,INT(A5465/100),A5465-INT(A5465/100)*100)</f>
        <v>43799</v>
      </c>
      <c r="F5465" t="str">
        <f t="shared" si="169"/>
        <v/>
      </c>
      <c r="G5465" t="str">
        <f t="shared" si="170"/>
        <v/>
      </c>
    </row>
    <row r="5466" spans="1:7">
      <c r="A5466" s="57">
        <f>IF(INDEX(借入!$A$1:$F$301,ROW()-$B$41+2,6)&gt;0,INDEX(借入!$A$1:$F$301,ROW()-$B$41+2,1),0)</f>
        <v>0</v>
      </c>
      <c r="B5466" s="55" t="str">
        <f>IF(A5466&gt;0,INDEX(借入!$A$1:$E$301,ROW()-$B$41+2,2)&amp;IF(INDEX(借入!$A$1:$E$301,ROW()-$B$41+2,3)="","","／"&amp;INDEX(借入!$A$1:$E$301,ROW()-$B$41+2,3)),"")</f>
        <v/>
      </c>
      <c r="C5466" s="57">
        <f>IF(A5466&gt;0,設定・集計!$B$13,0)</f>
        <v>0</v>
      </c>
      <c r="D5466" s="64">
        <f>IF(A5466&gt;0,INDEX(借入!$A$1:$F$301,ROW()-$B$41+2,6),0)</f>
        <v>0</v>
      </c>
      <c r="E5466" s="65">
        <f>DATE(設定・集計!$B$2,INT(A5466/100),A5466-INT(A5466/100)*100)</f>
        <v>43799</v>
      </c>
      <c r="F5466" t="str">
        <f t="shared" si="169"/>
        <v/>
      </c>
      <c r="G5466" t="str">
        <f t="shared" si="170"/>
        <v/>
      </c>
    </row>
    <row r="5467" spans="1:7">
      <c r="A5467" s="57">
        <f>IF(INDEX(借入!$A$1:$F$301,ROW()-$B$41+2,6)&gt;0,INDEX(借入!$A$1:$F$301,ROW()-$B$41+2,1),0)</f>
        <v>0</v>
      </c>
      <c r="B5467" s="55" t="str">
        <f>IF(A5467&gt;0,INDEX(借入!$A$1:$E$301,ROW()-$B$41+2,2)&amp;IF(INDEX(借入!$A$1:$E$301,ROW()-$B$41+2,3)="","","／"&amp;INDEX(借入!$A$1:$E$301,ROW()-$B$41+2,3)),"")</f>
        <v/>
      </c>
      <c r="C5467" s="57">
        <f>IF(A5467&gt;0,設定・集計!$B$13,0)</f>
        <v>0</v>
      </c>
      <c r="D5467" s="64">
        <f>IF(A5467&gt;0,INDEX(借入!$A$1:$F$301,ROW()-$B$41+2,6),0)</f>
        <v>0</v>
      </c>
      <c r="E5467" s="65">
        <f>DATE(設定・集計!$B$2,INT(A5467/100),A5467-INT(A5467/100)*100)</f>
        <v>43799</v>
      </c>
      <c r="F5467" t="str">
        <f t="shared" si="169"/>
        <v/>
      </c>
      <c r="G5467" t="str">
        <f t="shared" si="170"/>
        <v/>
      </c>
    </row>
    <row r="5468" spans="1:7">
      <c r="A5468" s="57">
        <f>IF(INDEX(借入!$A$1:$F$301,ROW()-$B$41+2,6)&gt;0,INDEX(借入!$A$1:$F$301,ROW()-$B$41+2,1),0)</f>
        <v>0</v>
      </c>
      <c r="B5468" s="55" t="str">
        <f>IF(A5468&gt;0,INDEX(借入!$A$1:$E$301,ROW()-$B$41+2,2)&amp;IF(INDEX(借入!$A$1:$E$301,ROW()-$B$41+2,3)="","","／"&amp;INDEX(借入!$A$1:$E$301,ROW()-$B$41+2,3)),"")</f>
        <v/>
      </c>
      <c r="C5468" s="57">
        <f>IF(A5468&gt;0,設定・集計!$B$13,0)</f>
        <v>0</v>
      </c>
      <c r="D5468" s="64">
        <f>IF(A5468&gt;0,INDEX(借入!$A$1:$F$301,ROW()-$B$41+2,6),0)</f>
        <v>0</v>
      </c>
      <c r="E5468" s="65">
        <f>DATE(設定・集計!$B$2,INT(A5468/100),A5468-INT(A5468/100)*100)</f>
        <v>43799</v>
      </c>
      <c r="F5468" t="str">
        <f t="shared" si="169"/>
        <v/>
      </c>
      <c r="G5468" t="str">
        <f t="shared" si="170"/>
        <v/>
      </c>
    </row>
    <row r="5469" spans="1:7">
      <c r="A5469" s="57">
        <f>IF(INDEX(借入!$A$1:$F$301,ROW()-$B$41+2,6)&gt;0,INDEX(借入!$A$1:$F$301,ROW()-$B$41+2,1),0)</f>
        <v>0</v>
      </c>
      <c r="B5469" s="55" t="str">
        <f>IF(A5469&gt;0,INDEX(借入!$A$1:$E$301,ROW()-$B$41+2,2)&amp;IF(INDEX(借入!$A$1:$E$301,ROW()-$B$41+2,3)="","","／"&amp;INDEX(借入!$A$1:$E$301,ROW()-$B$41+2,3)),"")</f>
        <v/>
      </c>
      <c r="C5469" s="57">
        <f>IF(A5469&gt;0,設定・集計!$B$13,0)</f>
        <v>0</v>
      </c>
      <c r="D5469" s="64">
        <f>IF(A5469&gt;0,INDEX(借入!$A$1:$F$301,ROW()-$B$41+2,6),0)</f>
        <v>0</v>
      </c>
      <c r="E5469" s="65">
        <f>DATE(設定・集計!$B$2,INT(A5469/100),A5469-INT(A5469/100)*100)</f>
        <v>43799</v>
      </c>
      <c r="F5469" t="str">
        <f t="shared" si="169"/>
        <v/>
      </c>
      <c r="G5469" t="str">
        <f t="shared" si="170"/>
        <v/>
      </c>
    </row>
    <row r="5470" spans="1:7">
      <c r="A5470" s="57">
        <f>IF(INDEX(借入!$A$1:$F$301,ROW()-$B$41+2,6)&gt;0,INDEX(借入!$A$1:$F$301,ROW()-$B$41+2,1),0)</f>
        <v>0</v>
      </c>
      <c r="B5470" s="55" t="str">
        <f>IF(A5470&gt;0,INDEX(借入!$A$1:$E$301,ROW()-$B$41+2,2)&amp;IF(INDEX(借入!$A$1:$E$301,ROW()-$B$41+2,3)="","","／"&amp;INDEX(借入!$A$1:$E$301,ROW()-$B$41+2,3)),"")</f>
        <v/>
      </c>
      <c r="C5470" s="57">
        <f>IF(A5470&gt;0,設定・集計!$B$13,0)</f>
        <v>0</v>
      </c>
      <c r="D5470" s="64">
        <f>IF(A5470&gt;0,INDEX(借入!$A$1:$F$301,ROW()-$B$41+2,6),0)</f>
        <v>0</v>
      </c>
      <c r="E5470" s="65">
        <f>DATE(設定・集計!$B$2,INT(A5470/100),A5470-INT(A5470/100)*100)</f>
        <v>43799</v>
      </c>
      <c r="F5470" t="str">
        <f t="shared" si="169"/>
        <v/>
      </c>
      <c r="G5470" t="str">
        <f t="shared" si="170"/>
        <v/>
      </c>
    </row>
    <row r="5471" spans="1:7">
      <c r="A5471" s="57">
        <f>IF(INDEX(借入!$A$1:$F$301,ROW()-$B$41+2,6)&gt;0,INDEX(借入!$A$1:$F$301,ROW()-$B$41+2,1),0)</f>
        <v>0</v>
      </c>
      <c r="B5471" s="55" t="str">
        <f>IF(A5471&gt;0,INDEX(借入!$A$1:$E$301,ROW()-$B$41+2,2)&amp;IF(INDEX(借入!$A$1:$E$301,ROW()-$B$41+2,3)="","","／"&amp;INDEX(借入!$A$1:$E$301,ROW()-$B$41+2,3)),"")</f>
        <v/>
      </c>
      <c r="C5471" s="57">
        <f>IF(A5471&gt;0,設定・集計!$B$13,0)</f>
        <v>0</v>
      </c>
      <c r="D5471" s="64">
        <f>IF(A5471&gt;0,INDEX(借入!$A$1:$F$301,ROW()-$B$41+2,6),0)</f>
        <v>0</v>
      </c>
      <c r="E5471" s="65">
        <f>DATE(設定・集計!$B$2,INT(A5471/100),A5471-INT(A5471/100)*100)</f>
        <v>43799</v>
      </c>
      <c r="F5471" t="str">
        <f t="shared" si="169"/>
        <v/>
      </c>
      <c r="G5471" t="str">
        <f t="shared" si="170"/>
        <v/>
      </c>
    </row>
    <row r="5472" spans="1:7">
      <c r="A5472" s="57">
        <f>IF(INDEX(借入!$A$1:$F$301,ROW()-$B$41+2,6)&gt;0,INDEX(借入!$A$1:$F$301,ROW()-$B$41+2,1),0)</f>
        <v>0</v>
      </c>
      <c r="B5472" s="55" t="str">
        <f>IF(A5472&gt;0,INDEX(借入!$A$1:$E$301,ROW()-$B$41+2,2)&amp;IF(INDEX(借入!$A$1:$E$301,ROW()-$B$41+2,3)="","","／"&amp;INDEX(借入!$A$1:$E$301,ROW()-$B$41+2,3)),"")</f>
        <v/>
      </c>
      <c r="C5472" s="57">
        <f>IF(A5472&gt;0,設定・集計!$B$13,0)</f>
        <v>0</v>
      </c>
      <c r="D5472" s="64">
        <f>IF(A5472&gt;0,INDEX(借入!$A$1:$F$301,ROW()-$B$41+2,6),0)</f>
        <v>0</v>
      </c>
      <c r="E5472" s="65">
        <f>DATE(設定・集計!$B$2,INT(A5472/100),A5472-INT(A5472/100)*100)</f>
        <v>43799</v>
      </c>
      <c r="F5472" t="str">
        <f t="shared" si="169"/>
        <v/>
      </c>
      <c r="G5472" t="str">
        <f t="shared" si="170"/>
        <v/>
      </c>
    </row>
    <row r="5473" spans="1:7">
      <c r="A5473" s="57">
        <f>IF(INDEX(借入!$A$1:$F$301,ROW()-$B$41+2,6)&gt;0,INDEX(借入!$A$1:$F$301,ROW()-$B$41+2,1),0)</f>
        <v>0</v>
      </c>
      <c r="B5473" s="55" t="str">
        <f>IF(A5473&gt;0,INDEX(借入!$A$1:$E$301,ROW()-$B$41+2,2)&amp;IF(INDEX(借入!$A$1:$E$301,ROW()-$B$41+2,3)="","","／"&amp;INDEX(借入!$A$1:$E$301,ROW()-$B$41+2,3)),"")</f>
        <v/>
      </c>
      <c r="C5473" s="57">
        <f>IF(A5473&gt;0,設定・集計!$B$13,0)</f>
        <v>0</v>
      </c>
      <c r="D5473" s="64">
        <f>IF(A5473&gt;0,INDEX(借入!$A$1:$F$301,ROW()-$B$41+2,6),0)</f>
        <v>0</v>
      </c>
      <c r="E5473" s="65">
        <f>DATE(設定・集計!$B$2,INT(A5473/100),A5473-INT(A5473/100)*100)</f>
        <v>43799</v>
      </c>
      <c r="F5473" t="str">
        <f t="shared" si="169"/>
        <v/>
      </c>
      <c r="G5473" t="str">
        <f t="shared" si="170"/>
        <v/>
      </c>
    </row>
    <row r="5474" spans="1:7">
      <c r="A5474" s="57">
        <f>IF(INDEX(借入!$A$1:$F$301,ROW()-$B$41+2,6)&gt;0,INDEX(借入!$A$1:$F$301,ROW()-$B$41+2,1),0)</f>
        <v>0</v>
      </c>
      <c r="B5474" s="55" t="str">
        <f>IF(A5474&gt;0,INDEX(借入!$A$1:$E$301,ROW()-$B$41+2,2)&amp;IF(INDEX(借入!$A$1:$E$301,ROW()-$B$41+2,3)="","","／"&amp;INDEX(借入!$A$1:$E$301,ROW()-$B$41+2,3)),"")</f>
        <v/>
      </c>
      <c r="C5474" s="57">
        <f>IF(A5474&gt;0,設定・集計!$B$13,0)</f>
        <v>0</v>
      </c>
      <c r="D5474" s="64">
        <f>IF(A5474&gt;0,INDEX(借入!$A$1:$F$301,ROW()-$B$41+2,6),0)</f>
        <v>0</v>
      </c>
      <c r="E5474" s="65">
        <f>DATE(設定・集計!$B$2,INT(A5474/100),A5474-INT(A5474/100)*100)</f>
        <v>43799</v>
      </c>
      <c r="F5474" t="str">
        <f t="shared" si="169"/>
        <v/>
      </c>
      <c r="G5474" t="str">
        <f t="shared" si="170"/>
        <v/>
      </c>
    </row>
    <row r="5475" spans="1:7">
      <c r="A5475" s="57">
        <f>IF(INDEX(借入!$A$1:$F$301,ROW()-$B$41+2,6)&gt;0,INDEX(借入!$A$1:$F$301,ROW()-$B$41+2,1),0)</f>
        <v>0</v>
      </c>
      <c r="B5475" s="55" t="str">
        <f>IF(A5475&gt;0,INDEX(借入!$A$1:$E$301,ROW()-$B$41+2,2)&amp;IF(INDEX(借入!$A$1:$E$301,ROW()-$B$41+2,3)="","","／"&amp;INDEX(借入!$A$1:$E$301,ROW()-$B$41+2,3)),"")</f>
        <v/>
      </c>
      <c r="C5475" s="57">
        <f>IF(A5475&gt;0,設定・集計!$B$13,0)</f>
        <v>0</v>
      </c>
      <c r="D5475" s="64">
        <f>IF(A5475&gt;0,INDEX(借入!$A$1:$F$301,ROW()-$B$41+2,6),0)</f>
        <v>0</v>
      </c>
      <c r="E5475" s="65">
        <f>DATE(設定・集計!$B$2,INT(A5475/100),A5475-INT(A5475/100)*100)</f>
        <v>43799</v>
      </c>
      <c r="F5475" t="str">
        <f t="shared" si="169"/>
        <v/>
      </c>
      <c r="G5475" t="str">
        <f t="shared" si="170"/>
        <v/>
      </c>
    </row>
    <row r="5476" spans="1:7">
      <c r="A5476" s="57">
        <f>IF(INDEX(借入!$A$1:$F$301,ROW()-$B$41+2,6)&gt;0,INDEX(借入!$A$1:$F$301,ROW()-$B$41+2,1),0)</f>
        <v>0</v>
      </c>
      <c r="B5476" s="55" t="str">
        <f>IF(A5476&gt;0,INDEX(借入!$A$1:$E$301,ROW()-$B$41+2,2)&amp;IF(INDEX(借入!$A$1:$E$301,ROW()-$B$41+2,3)="","","／"&amp;INDEX(借入!$A$1:$E$301,ROW()-$B$41+2,3)),"")</f>
        <v/>
      </c>
      <c r="C5476" s="57">
        <f>IF(A5476&gt;0,設定・集計!$B$13,0)</f>
        <v>0</v>
      </c>
      <c r="D5476" s="64">
        <f>IF(A5476&gt;0,INDEX(借入!$A$1:$F$301,ROW()-$B$41+2,6),0)</f>
        <v>0</v>
      </c>
      <c r="E5476" s="65">
        <f>DATE(設定・集計!$B$2,INT(A5476/100),A5476-INT(A5476/100)*100)</f>
        <v>43799</v>
      </c>
      <c r="F5476" t="str">
        <f t="shared" si="169"/>
        <v/>
      </c>
      <c r="G5476" t="str">
        <f t="shared" si="170"/>
        <v/>
      </c>
    </row>
    <row r="5477" spans="1:7">
      <c r="A5477" s="57">
        <f>IF(INDEX(借入!$A$1:$F$301,ROW()-$B$41+2,6)&gt;0,INDEX(借入!$A$1:$F$301,ROW()-$B$41+2,1),0)</f>
        <v>0</v>
      </c>
      <c r="B5477" s="55" t="str">
        <f>IF(A5477&gt;0,INDEX(借入!$A$1:$E$301,ROW()-$B$41+2,2)&amp;IF(INDEX(借入!$A$1:$E$301,ROW()-$B$41+2,3)="","","／"&amp;INDEX(借入!$A$1:$E$301,ROW()-$B$41+2,3)),"")</f>
        <v/>
      </c>
      <c r="C5477" s="57">
        <f>IF(A5477&gt;0,設定・集計!$B$13,0)</f>
        <v>0</v>
      </c>
      <c r="D5477" s="64">
        <f>IF(A5477&gt;0,INDEX(借入!$A$1:$F$301,ROW()-$B$41+2,6),0)</f>
        <v>0</v>
      </c>
      <c r="E5477" s="65">
        <f>DATE(設定・集計!$B$2,INT(A5477/100),A5477-INT(A5477/100)*100)</f>
        <v>43799</v>
      </c>
      <c r="F5477" t="str">
        <f t="shared" si="169"/>
        <v/>
      </c>
      <c r="G5477" t="str">
        <f t="shared" si="170"/>
        <v/>
      </c>
    </row>
    <row r="5478" spans="1:7">
      <c r="A5478" s="57">
        <f>IF(INDEX(借入!$A$1:$F$301,ROW()-$B$41+2,6)&gt;0,INDEX(借入!$A$1:$F$301,ROW()-$B$41+2,1),0)</f>
        <v>0</v>
      </c>
      <c r="B5478" s="55" t="str">
        <f>IF(A5478&gt;0,INDEX(借入!$A$1:$E$301,ROW()-$B$41+2,2)&amp;IF(INDEX(借入!$A$1:$E$301,ROW()-$B$41+2,3)="","","／"&amp;INDEX(借入!$A$1:$E$301,ROW()-$B$41+2,3)),"")</f>
        <v/>
      </c>
      <c r="C5478" s="57">
        <f>IF(A5478&gt;0,設定・集計!$B$13,0)</f>
        <v>0</v>
      </c>
      <c r="D5478" s="64">
        <f>IF(A5478&gt;0,INDEX(借入!$A$1:$F$301,ROW()-$B$41+2,6),0)</f>
        <v>0</v>
      </c>
      <c r="E5478" s="65">
        <f>DATE(設定・集計!$B$2,INT(A5478/100),A5478-INT(A5478/100)*100)</f>
        <v>43799</v>
      </c>
      <c r="F5478" t="str">
        <f t="shared" si="169"/>
        <v/>
      </c>
      <c r="G5478" t="str">
        <f t="shared" si="170"/>
        <v/>
      </c>
    </row>
    <row r="5479" spans="1:7">
      <c r="A5479" s="57">
        <f>IF(INDEX(借入!$A$1:$F$301,ROW()-$B$41+2,6)&gt;0,INDEX(借入!$A$1:$F$301,ROW()-$B$41+2,1),0)</f>
        <v>0</v>
      </c>
      <c r="B5479" s="55" t="str">
        <f>IF(A5479&gt;0,INDEX(借入!$A$1:$E$301,ROW()-$B$41+2,2)&amp;IF(INDEX(借入!$A$1:$E$301,ROW()-$B$41+2,3)="","","／"&amp;INDEX(借入!$A$1:$E$301,ROW()-$B$41+2,3)),"")</f>
        <v/>
      </c>
      <c r="C5479" s="57">
        <f>IF(A5479&gt;0,設定・集計!$B$13,0)</f>
        <v>0</v>
      </c>
      <c r="D5479" s="64">
        <f>IF(A5479&gt;0,INDEX(借入!$A$1:$F$301,ROW()-$B$41+2,6),0)</f>
        <v>0</v>
      </c>
      <c r="E5479" s="65">
        <f>DATE(設定・集計!$B$2,INT(A5479/100),A5479-INT(A5479/100)*100)</f>
        <v>43799</v>
      </c>
      <c r="F5479" t="str">
        <f t="shared" si="169"/>
        <v/>
      </c>
      <c r="G5479" t="str">
        <f t="shared" si="170"/>
        <v/>
      </c>
    </row>
    <row r="5480" spans="1:7">
      <c r="A5480" s="57">
        <f>IF(INDEX(借入!$A$1:$F$301,ROW()-$B$41+2,6)&gt;0,INDEX(借入!$A$1:$F$301,ROW()-$B$41+2,1),0)</f>
        <v>0</v>
      </c>
      <c r="B5480" s="55" t="str">
        <f>IF(A5480&gt;0,INDEX(借入!$A$1:$E$301,ROW()-$B$41+2,2)&amp;IF(INDEX(借入!$A$1:$E$301,ROW()-$B$41+2,3)="","","／"&amp;INDEX(借入!$A$1:$E$301,ROW()-$B$41+2,3)),"")</f>
        <v/>
      </c>
      <c r="C5480" s="57">
        <f>IF(A5480&gt;0,設定・集計!$B$13,0)</f>
        <v>0</v>
      </c>
      <c r="D5480" s="64">
        <f>IF(A5480&gt;0,INDEX(借入!$A$1:$F$301,ROW()-$B$41+2,6),0)</f>
        <v>0</v>
      </c>
      <c r="E5480" s="65">
        <f>DATE(設定・集計!$B$2,INT(A5480/100),A5480-INT(A5480/100)*100)</f>
        <v>43799</v>
      </c>
      <c r="F5480" t="str">
        <f t="shared" si="169"/>
        <v/>
      </c>
      <c r="G5480" t="str">
        <f t="shared" si="170"/>
        <v/>
      </c>
    </row>
    <row r="5481" spans="1:7">
      <c r="A5481" s="57">
        <f>IF(INDEX(借入!$A$1:$F$301,ROW()-$B$41+2,6)&gt;0,INDEX(借入!$A$1:$F$301,ROW()-$B$41+2,1),0)</f>
        <v>0</v>
      </c>
      <c r="B5481" s="55" t="str">
        <f>IF(A5481&gt;0,INDEX(借入!$A$1:$E$301,ROW()-$B$41+2,2)&amp;IF(INDEX(借入!$A$1:$E$301,ROW()-$B$41+2,3)="","","／"&amp;INDEX(借入!$A$1:$E$301,ROW()-$B$41+2,3)),"")</f>
        <v/>
      </c>
      <c r="C5481" s="57">
        <f>IF(A5481&gt;0,設定・集計!$B$13,0)</f>
        <v>0</v>
      </c>
      <c r="D5481" s="64">
        <f>IF(A5481&gt;0,INDEX(借入!$A$1:$F$301,ROW()-$B$41+2,6),0)</f>
        <v>0</v>
      </c>
      <c r="E5481" s="65">
        <f>DATE(設定・集計!$B$2,INT(A5481/100),A5481-INT(A5481/100)*100)</f>
        <v>43799</v>
      </c>
      <c r="F5481" t="str">
        <f t="shared" si="169"/>
        <v/>
      </c>
      <c r="G5481" t="str">
        <f t="shared" si="170"/>
        <v/>
      </c>
    </row>
    <row r="5482" spans="1:7">
      <c r="A5482" s="57">
        <f>IF(INDEX(借入!$A$1:$F$301,ROW()-$B$41+2,6)&gt;0,INDEX(借入!$A$1:$F$301,ROW()-$B$41+2,1),0)</f>
        <v>0</v>
      </c>
      <c r="B5482" s="55" t="str">
        <f>IF(A5482&gt;0,INDEX(借入!$A$1:$E$301,ROW()-$B$41+2,2)&amp;IF(INDEX(借入!$A$1:$E$301,ROW()-$B$41+2,3)="","","／"&amp;INDEX(借入!$A$1:$E$301,ROW()-$B$41+2,3)),"")</f>
        <v/>
      </c>
      <c r="C5482" s="57">
        <f>IF(A5482&gt;0,設定・集計!$B$13,0)</f>
        <v>0</v>
      </c>
      <c r="D5482" s="64">
        <f>IF(A5482&gt;0,INDEX(借入!$A$1:$F$301,ROW()-$B$41+2,6),0)</f>
        <v>0</v>
      </c>
      <c r="E5482" s="65">
        <f>DATE(設定・集計!$B$2,INT(A5482/100),A5482-INT(A5482/100)*100)</f>
        <v>43799</v>
      </c>
      <c r="F5482" t="str">
        <f t="shared" si="169"/>
        <v/>
      </c>
      <c r="G5482" t="str">
        <f t="shared" si="170"/>
        <v/>
      </c>
    </row>
    <row r="5483" spans="1:7">
      <c r="A5483" s="57">
        <f>IF(INDEX(借入!$A$1:$F$301,ROW()-$B$41+2,6)&gt;0,INDEX(借入!$A$1:$F$301,ROW()-$B$41+2,1),0)</f>
        <v>0</v>
      </c>
      <c r="B5483" s="55" t="str">
        <f>IF(A5483&gt;0,INDEX(借入!$A$1:$E$301,ROW()-$B$41+2,2)&amp;IF(INDEX(借入!$A$1:$E$301,ROW()-$B$41+2,3)="","","／"&amp;INDEX(借入!$A$1:$E$301,ROW()-$B$41+2,3)),"")</f>
        <v/>
      </c>
      <c r="C5483" s="57">
        <f>IF(A5483&gt;0,設定・集計!$B$13,0)</f>
        <v>0</v>
      </c>
      <c r="D5483" s="64">
        <f>IF(A5483&gt;0,INDEX(借入!$A$1:$F$301,ROW()-$B$41+2,6),0)</f>
        <v>0</v>
      </c>
      <c r="E5483" s="65">
        <f>DATE(設定・集計!$B$2,INT(A5483/100),A5483-INT(A5483/100)*100)</f>
        <v>43799</v>
      </c>
      <c r="F5483" t="str">
        <f t="shared" si="169"/>
        <v/>
      </c>
      <c r="G5483" t="str">
        <f t="shared" si="170"/>
        <v/>
      </c>
    </row>
    <row r="5484" spans="1:7">
      <c r="A5484" s="57">
        <f>IF(INDEX(借入!$A$1:$F$301,ROW()-$B$41+2,6)&gt;0,INDEX(借入!$A$1:$F$301,ROW()-$B$41+2,1),0)</f>
        <v>0</v>
      </c>
      <c r="B5484" s="55" t="str">
        <f>IF(A5484&gt;0,INDEX(借入!$A$1:$E$301,ROW()-$B$41+2,2)&amp;IF(INDEX(借入!$A$1:$E$301,ROW()-$B$41+2,3)="","","／"&amp;INDEX(借入!$A$1:$E$301,ROW()-$B$41+2,3)),"")</f>
        <v/>
      </c>
      <c r="C5484" s="57">
        <f>IF(A5484&gt;0,設定・集計!$B$13,0)</f>
        <v>0</v>
      </c>
      <c r="D5484" s="64">
        <f>IF(A5484&gt;0,INDEX(借入!$A$1:$F$301,ROW()-$B$41+2,6),0)</f>
        <v>0</v>
      </c>
      <c r="E5484" s="65">
        <f>DATE(設定・集計!$B$2,INT(A5484/100),A5484-INT(A5484/100)*100)</f>
        <v>43799</v>
      </c>
      <c r="F5484" t="str">
        <f t="shared" ref="F5484:F5547" si="171">IF(A5484=0,"",A5484*10000+ROW())</f>
        <v/>
      </c>
      <c r="G5484" t="str">
        <f t="shared" ref="G5484:G5547" si="172">IF(F5484="","",RANK(F5484,$F$46:$F$6000,1))</f>
        <v/>
      </c>
    </row>
    <row r="5485" spans="1:7">
      <c r="A5485" s="57">
        <f>IF(INDEX(借入!$A$1:$F$301,ROW()-$B$41+2,6)&gt;0,INDEX(借入!$A$1:$F$301,ROW()-$B$41+2,1),0)</f>
        <v>0</v>
      </c>
      <c r="B5485" s="55" t="str">
        <f>IF(A5485&gt;0,INDEX(借入!$A$1:$E$301,ROW()-$B$41+2,2)&amp;IF(INDEX(借入!$A$1:$E$301,ROW()-$B$41+2,3)="","","／"&amp;INDEX(借入!$A$1:$E$301,ROW()-$B$41+2,3)),"")</f>
        <v/>
      </c>
      <c r="C5485" s="57">
        <f>IF(A5485&gt;0,設定・集計!$B$13,0)</f>
        <v>0</v>
      </c>
      <c r="D5485" s="64">
        <f>IF(A5485&gt;0,INDEX(借入!$A$1:$F$301,ROW()-$B$41+2,6),0)</f>
        <v>0</v>
      </c>
      <c r="E5485" s="65">
        <f>DATE(設定・集計!$B$2,INT(A5485/100),A5485-INT(A5485/100)*100)</f>
        <v>43799</v>
      </c>
      <c r="F5485" t="str">
        <f t="shared" si="171"/>
        <v/>
      </c>
      <c r="G5485" t="str">
        <f t="shared" si="172"/>
        <v/>
      </c>
    </row>
    <row r="5486" spans="1:7">
      <c r="A5486" s="57">
        <f>IF(INDEX(借入!$A$1:$F$301,ROW()-$B$41+2,6)&gt;0,INDEX(借入!$A$1:$F$301,ROW()-$B$41+2,1),0)</f>
        <v>0</v>
      </c>
      <c r="B5486" s="55" t="str">
        <f>IF(A5486&gt;0,INDEX(借入!$A$1:$E$301,ROW()-$B$41+2,2)&amp;IF(INDEX(借入!$A$1:$E$301,ROW()-$B$41+2,3)="","","／"&amp;INDEX(借入!$A$1:$E$301,ROW()-$B$41+2,3)),"")</f>
        <v/>
      </c>
      <c r="C5486" s="57">
        <f>IF(A5486&gt;0,設定・集計!$B$13,0)</f>
        <v>0</v>
      </c>
      <c r="D5486" s="64">
        <f>IF(A5486&gt;0,INDEX(借入!$A$1:$F$301,ROW()-$B$41+2,6),0)</f>
        <v>0</v>
      </c>
      <c r="E5486" s="65">
        <f>DATE(設定・集計!$B$2,INT(A5486/100),A5486-INT(A5486/100)*100)</f>
        <v>43799</v>
      </c>
      <c r="F5486" t="str">
        <f t="shared" si="171"/>
        <v/>
      </c>
      <c r="G5486" t="str">
        <f t="shared" si="172"/>
        <v/>
      </c>
    </row>
    <row r="5487" spans="1:7">
      <c r="A5487" s="57">
        <f>IF(INDEX(借入!$A$1:$F$301,ROW()-$B$41+2,6)&gt;0,INDEX(借入!$A$1:$F$301,ROW()-$B$41+2,1),0)</f>
        <v>0</v>
      </c>
      <c r="B5487" s="55" t="str">
        <f>IF(A5487&gt;0,INDEX(借入!$A$1:$E$301,ROW()-$B$41+2,2)&amp;IF(INDEX(借入!$A$1:$E$301,ROW()-$B$41+2,3)="","","／"&amp;INDEX(借入!$A$1:$E$301,ROW()-$B$41+2,3)),"")</f>
        <v/>
      </c>
      <c r="C5487" s="57">
        <f>IF(A5487&gt;0,設定・集計!$B$13,0)</f>
        <v>0</v>
      </c>
      <c r="D5487" s="64">
        <f>IF(A5487&gt;0,INDEX(借入!$A$1:$F$301,ROW()-$B$41+2,6),0)</f>
        <v>0</v>
      </c>
      <c r="E5487" s="65">
        <f>DATE(設定・集計!$B$2,INT(A5487/100),A5487-INT(A5487/100)*100)</f>
        <v>43799</v>
      </c>
      <c r="F5487" t="str">
        <f t="shared" si="171"/>
        <v/>
      </c>
      <c r="G5487" t="str">
        <f t="shared" si="172"/>
        <v/>
      </c>
    </row>
    <row r="5488" spans="1:7">
      <c r="A5488" s="57">
        <f>IF(INDEX(借入!$A$1:$F$301,ROW()-$B$41+2,6)&gt;0,INDEX(借入!$A$1:$F$301,ROW()-$B$41+2,1),0)</f>
        <v>0</v>
      </c>
      <c r="B5488" s="55" t="str">
        <f>IF(A5488&gt;0,INDEX(借入!$A$1:$E$301,ROW()-$B$41+2,2)&amp;IF(INDEX(借入!$A$1:$E$301,ROW()-$B$41+2,3)="","","／"&amp;INDEX(借入!$A$1:$E$301,ROW()-$B$41+2,3)),"")</f>
        <v/>
      </c>
      <c r="C5488" s="57">
        <f>IF(A5488&gt;0,設定・集計!$B$13,0)</f>
        <v>0</v>
      </c>
      <c r="D5488" s="64">
        <f>IF(A5488&gt;0,INDEX(借入!$A$1:$F$301,ROW()-$B$41+2,6),0)</f>
        <v>0</v>
      </c>
      <c r="E5488" s="65">
        <f>DATE(設定・集計!$B$2,INT(A5488/100),A5488-INT(A5488/100)*100)</f>
        <v>43799</v>
      </c>
      <c r="F5488" t="str">
        <f t="shared" si="171"/>
        <v/>
      </c>
      <c r="G5488" t="str">
        <f t="shared" si="172"/>
        <v/>
      </c>
    </row>
    <row r="5489" spans="1:7">
      <c r="A5489" s="57">
        <f>IF(INDEX(借入!$A$1:$F$301,ROW()-$B$41+2,6)&gt;0,INDEX(借入!$A$1:$F$301,ROW()-$B$41+2,1),0)</f>
        <v>0</v>
      </c>
      <c r="B5489" s="55" t="str">
        <f>IF(A5489&gt;0,INDEX(借入!$A$1:$E$301,ROW()-$B$41+2,2)&amp;IF(INDEX(借入!$A$1:$E$301,ROW()-$B$41+2,3)="","","／"&amp;INDEX(借入!$A$1:$E$301,ROW()-$B$41+2,3)),"")</f>
        <v/>
      </c>
      <c r="C5489" s="57">
        <f>IF(A5489&gt;0,設定・集計!$B$13,0)</f>
        <v>0</v>
      </c>
      <c r="D5489" s="64">
        <f>IF(A5489&gt;0,INDEX(借入!$A$1:$F$301,ROW()-$B$41+2,6),0)</f>
        <v>0</v>
      </c>
      <c r="E5489" s="65">
        <f>DATE(設定・集計!$B$2,INT(A5489/100),A5489-INT(A5489/100)*100)</f>
        <v>43799</v>
      </c>
      <c r="F5489" t="str">
        <f t="shared" si="171"/>
        <v/>
      </c>
      <c r="G5489" t="str">
        <f t="shared" si="172"/>
        <v/>
      </c>
    </row>
    <row r="5490" spans="1:7">
      <c r="A5490" s="57">
        <f>IF(INDEX(借入!$A$1:$F$301,ROW()-$B$41+2,6)&gt;0,INDEX(借入!$A$1:$F$301,ROW()-$B$41+2,1),0)</f>
        <v>0</v>
      </c>
      <c r="B5490" s="55" t="str">
        <f>IF(A5490&gt;0,INDEX(借入!$A$1:$E$301,ROW()-$B$41+2,2)&amp;IF(INDEX(借入!$A$1:$E$301,ROW()-$B$41+2,3)="","","／"&amp;INDEX(借入!$A$1:$E$301,ROW()-$B$41+2,3)),"")</f>
        <v/>
      </c>
      <c r="C5490" s="57">
        <f>IF(A5490&gt;0,設定・集計!$B$13,0)</f>
        <v>0</v>
      </c>
      <c r="D5490" s="64">
        <f>IF(A5490&gt;0,INDEX(借入!$A$1:$F$301,ROW()-$B$41+2,6),0)</f>
        <v>0</v>
      </c>
      <c r="E5490" s="65">
        <f>DATE(設定・集計!$B$2,INT(A5490/100),A5490-INT(A5490/100)*100)</f>
        <v>43799</v>
      </c>
      <c r="F5490" t="str">
        <f t="shared" si="171"/>
        <v/>
      </c>
      <c r="G5490" t="str">
        <f t="shared" si="172"/>
        <v/>
      </c>
    </row>
    <row r="5491" spans="1:7">
      <c r="A5491" s="57">
        <f>IF(INDEX(借入!$A$1:$F$301,ROW()-$B$41+2,6)&gt;0,INDEX(借入!$A$1:$F$301,ROW()-$B$41+2,1),0)</f>
        <v>0</v>
      </c>
      <c r="B5491" s="55" t="str">
        <f>IF(A5491&gt;0,INDEX(借入!$A$1:$E$301,ROW()-$B$41+2,2)&amp;IF(INDEX(借入!$A$1:$E$301,ROW()-$B$41+2,3)="","","／"&amp;INDEX(借入!$A$1:$E$301,ROW()-$B$41+2,3)),"")</f>
        <v/>
      </c>
      <c r="C5491" s="57">
        <f>IF(A5491&gt;0,設定・集計!$B$13,0)</f>
        <v>0</v>
      </c>
      <c r="D5491" s="64">
        <f>IF(A5491&gt;0,INDEX(借入!$A$1:$F$301,ROW()-$B$41+2,6),0)</f>
        <v>0</v>
      </c>
      <c r="E5491" s="65">
        <f>DATE(設定・集計!$B$2,INT(A5491/100),A5491-INT(A5491/100)*100)</f>
        <v>43799</v>
      </c>
      <c r="F5491" t="str">
        <f t="shared" si="171"/>
        <v/>
      </c>
      <c r="G5491" t="str">
        <f t="shared" si="172"/>
        <v/>
      </c>
    </row>
    <row r="5492" spans="1:7">
      <c r="A5492" s="57">
        <f>IF(INDEX(借入!$A$1:$F$301,ROW()-$B$41+2,6)&gt;0,INDEX(借入!$A$1:$F$301,ROW()-$B$41+2,1),0)</f>
        <v>0</v>
      </c>
      <c r="B5492" s="55" t="str">
        <f>IF(A5492&gt;0,INDEX(借入!$A$1:$E$301,ROW()-$B$41+2,2)&amp;IF(INDEX(借入!$A$1:$E$301,ROW()-$B$41+2,3)="","","／"&amp;INDEX(借入!$A$1:$E$301,ROW()-$B$41+2,3)),"")</f>
        <v/>
      </c>
      <c r="C5492" s="57">
        <f>IF(A5492&gt;0,設定・集計!$B$13,0)</f>
        <v>0</v>
      </c>
      <c r="D5492" s="64">
        <f>IF(A5492&gt;0,INDEX(借入!$A$1:$F$301,ROW()-$B$41+2,6),0)</f>
        <v>0</v>
      </c>
      <c r="E5492" s="65">
        <f>DATE(設定・集計!$B$2,INT(A5492/100),A5492-INT(A5492/100)*100)</f>
        <v>43799</v>
      </c>
      <c r="F5492" t="str">
        <f t="shared" si="171"/>
        <v/>
      </c>
      <c r="G5492" t="str">
        <f t="shared" si="172"/>
        <v/>
      </c>
    </row>
    <row r="5493" spans="1:7">
      <c r="A5493" s="57">
        <f>IF(INDEX(借入!$A$1:$F$301,ROW()-$B$41+2,6)&gt;0,INDEX(借入!$A$1:$F$301,ROW()-$B$41+2,1),0)</f>
        <v>0</v>
      </c>
      <c r="B5493" s="55" t="str">
        <f>IF(A5493&gt;0,INDEX(借入!$A$1:$E$301,ROW()-$B$41+2,2)&amp;IF(INDEX(借入!$A$1:$E$301,ROW()-$B$41+2,3)="","","／"&amp;INDEX(借入!$A$1:$E$301,ROW()-$B$41+2,3)),"")</f>
        <v/>
      </c>
      <c r="C5493" s="57">
        <f>IF(A5493&gt;0,設定・集計!$B$13,0)</f>
        <v>0</v>
      </c>
      <c r="D5493" s="64">
        <f>IF(A5493&gt;0,INDEX(借入!$A$1:$F$301,ROW()-$B$41+2,6),0)</f>
        <v>0</v>
      </c>
      <c r="E5493" s="65">
        <f>DATE(設定・集計!$B$2,INT(A5493/100),A5493-INT(A5493/100)*100)</f>
        <v>43799</v>
      </c>
      <c r="F5493" t="str">
        <f t="shared" si="171"/>
        <v/>
      </c>
      <c r="G5493" t="str">
        <f t="shared" si="172"/>
        <v/>
      </c>
    </row>
    <row r="5494" spans="1:7">
      <c r="A5494" s="57">
        <f>IF(INDEX(借入!$A$1:$F$301,ROW()-$B$41+2,6)&gt;0,INDEX(借入!$A$1:$F$301,ROW()-$B$41+2,1),0)</f>
        <v>0</v>
      </c>
      <c r="B5494" s="55" t="str">
        <f>IF(A5494&gt;0,INDEX(借入!$A$1:$E$301,ROW()-$B$41+2,2)&amp;IF(INDEX(借入!$A$1:$E$301,ROW()-$B$41+2,3)="","","／"&amp;INDEX(借入!$A$1:$E$301,ROW()-$B$41+2,3)),"")</f>
        <v/>
      </c>
      <c r="C5494" s="57">
        <f>IF(A5494&gt;0,設定・集計!$B$13,0)</f>
        <v>0</v>
      </c>
      <c r="D5494" s="64">
        <f>IF(A5494&gt;0,INDEX(借入!$A$1:$F$301,ROW()-$B$41+2,6),0)</f>
        <v>0</v>
      </c>
      <c r="E5494" s="65">
        <f>DATE(設定・集計!$B$2,INT(A5494/100),A5494-INT(A5494/100)*100)</f>
        <v>43799</v>
      </c>
      <c r="F5494" t="str">
        <f t="shared" si="171"/>
        <v/>
      </c>
      <c r="G5494" t="str">
        <f t="shared" si="172"/>
        <v/>
      </c>
    </row>
    <row r="5495" spans="1:7">
      <c r="A5495" s="57">
        <f>IF(INDEX(借入!$A$1:$F$301,ROW()-$B$41+2,6)&gt;0,INDEX(借入!$A$1:$F$301,ROW()-$B$41+2,1),0)</f>
        <v>0</v>
      </c>
      <c r="B5495" s="55" t="str">
        <f>IF(A5495&gt;0,INDEX(借入!$A$1:$E$301,ROW()-$B$41+2,2)&amp;IF(INDEX(借入!$A$1:$E$301,ROW()-$B$41+2,3)="","","／"&amp;INDEX(借入!$A$1:$E$301,ROW()-$B$41+2,3)),"")</f>
        <v/>
      </c>
      <c r="C5495" s="57">
        <f>IF(A5495&gt;0,設定・集計!$B$13,0)</f>
        <v>0</v>
      </c>
      <c r="D5495" s="64">
        <f>IF(A5495&gt;0,INDEX(借入!$A$1:$F$301,ROW()-$B$41+2,6),0)</f>
        <v>0</v>
      </c>
      <c r="E5495" s="65">
        <f>DATE(設定・集計!$B$2,INT(A5495/100),A5495-INT(A5495/100)*100)</f>
        <v>43799</v>
      </c>
      <c r="F5495" t="str">
        <f t="shared" si="171"/>
        <v/>
      </c>
      <c r="G5495" t="str">
        <f t="shared" si="172"/>
        <v/>
      </c>
    </row>
    <row r="5496" spans="1:7">
      <c r="A5496" s="57">
        <f>IF(INDEX(借入!$A$1:$F$301,ROW()-$B$41+2,6)&gt;0,INDEX(借入!$A$1:$F$301,ROW()-$B$41+2,1),0)</f>
        <v>0</v>
      </c>
      <c r="B5496" s="55" t="str">
        <f>IF(A5496&gt;0,INDEX(借入!$A$1:$E$301,ROW()-$B$41+2,2)&amp;IF(INDEX(借入!$A$1:$E$301,ROW()-$B$41+2,3)="","","／"&amp;INDEX(借入!$A$1:$E$301,ROW()-$B$41+2,3)),"")</f>
        <v/>
      </c>
      <c r="C5496" s="57">
        <f>IF(A5496&gt;0,設定・集計!$B$13,0)</f>
        <v>0</v>
      </c>
      <c r="D5496" s="64">
        <f>IF(A5496&gt;0,INDEX(借入!$A$1:$F$301,ROW()-$B$41+2,6),0)</f>
        <v>0</v>
      </c>
      <c r="E5496" s="65">
        <f>DATE(設定・集計!$B$2,INT(A5496/100),A5496-INT(A5496/100)*100)</f>
        <v>43799</v>
      </c>
      <c r="F5496" t="str">
        <f t="shared" si="171"/>
        <v/>
      </c>
      <c r="G5496" t="str">
        <f t="shared" si="172"/>
        <v/>
      </c>
    </row>
    <row r="5497" spans="1:7">
      <c r="A5497" s="57">
        <f>IF(INDEX(借入!$A$1:$F$301,ROW()-$B$41+2,6)&gt;0,INDEX(借入!$A$1:$F$301,ROW()-$B$41+2,1),0)</f>
        <v>0</v>
      </c>
      <c r="B5497" s="55" t="str">
        <f>IF(A5497&gt;0,INDEX(借入!$A$1:$E$301,ROW()-$B$41+2,2)&amp;IF(INDEX(借入!$A$1:$E$301,ROW()-$B$41+2,3)="","","／"&amp;INDEX(借入!$A$1:$E$301,ROW()-$B$41+2,3)),"")</f>
        <v/>
      </c>
      <c r="C5497" s="57">
        <f>IF(A5497&gt;0,設定・集計!$B$13,0)</f>
        <v>0</v>
      </c>
      <c r="D5497" s="64">
        <f>IF(A5497&gt;0,INDEX(借入!$A$1:$F$301,ROW()-$B$41+2,6),0)</f>
        <v>0</v>
      </c>
      <c r="E5497" s="65">
        <f>DATE(設定・集計!$B$2,INT(A5497/100),A5497-INT(A5497/100)*100)</f>
        <v>43799</v>
      </c>
      <c r="F5497" t="str">
        <f t="shared" si="171"/>
        <v/>
      </c>
      <c r="G5497" t="str">
        <f t="shared" si="172"/>
        <v/>
      </c>
    </row>
    <row r="5498" spans="1:7">
      <c r="A5498" s="57">
        <f>IF(INDEX(借入!$A$1:$F$301,ROW()-$B$41+2,6)&gt;0,INDEX(借入!$A$1:$F$301,ROW()-$B$41+2,1),0)</f>
        <v>0</v>
      </c>
      <c r="B5498" s="55" t="str">
        <f>IF(A5498&gt;0,INDEX(借入!$A$1:$E$301,ROW()-$B$41+2,2)&amp;IF(INDEX(借入!$A$1:$E$301,ROW()-$B$41+2,3)="","","／"&amp;INDEX(借入!$A$1:$E$301,ROW()-$B$41+2,3)),"")</f>
        <v/>
      </c>
      <c r="C5498" s="57">
        <f>IF(A5498&gt;0,設定・集計!$B$13,0)</f>
        <v>0</v>
      </c>
      <c r="D5498" s="64">
        <f>IF(A5498&gt;0,INDEX(借入!$A$1:$F$301,ROW()-$B$41+2,6),0)</f>
        <v>0</v>
      </c>
      <c r="E5498" s="65">
        <f>DATE(設定・集計!$B$2,INT(A5498/100),A5498-INT(A5498/100)*100)</f>
        <v>43799</v>
      </c>
      <c r="F5498" t="str">
        <f t="shared" si="171"/>
        <v/>
      </c>
      <c r="G5498" t="str">
        <f t="shared" si="172"/>
        <v/>
      </c>
    </row>
    <row r="5499" spans="1:7">
      <c r="A5499" s="57">
        <f>IF(INDEX(借入!$A$1:$F$301,ROW()-$B$41+2,6)&gt;0,INDEX(借入!$A$1:$F$301,ROW()-$B$41+2,1),0)</f>
        <v>0</v>
      </c>
      <c r="B5499" s="55" t="str">
        <f>IF(A5499&gt;0,INDEX(借入!$A$1:$E$301,ROW()-$B$41+2,2)&amp;IF(INDEX(借入!$A$1:$E$301,ROW()-$B$41+2,3)="","","／"&amp;INDEX(借入!$A$1:$E$301,ROW()-$B$41+2,3)),"")</f>
        <v/>
      </c>
      <c r="C5499" s="57">
        <f>IF(A5499&gt;0,設定・集計!$B$13,0)</f>
        <v>0</v>
      </c>
      <c r="D5499" s="64">
        <f>IF(A5499&gt;0,INDEX(借入!$A$1:$F$301,ROW()-$B$41+2,6),0)</f>
        <v>0</v>
      </c>
      <c r="E5499" s="65">
        <f>DATE(設定・集計!$B$2,INT(A5499/100),A5499-INT(A5499/100)*100)</f>
        <v>43799</v>
      </c>
      <c r="F5499" t="str">
        <f t="shared" si="171"/>
        <v/>
      </c>
      <c r="G5499" t="str">
        <f t="shared" si="172"/>
        <v/>
      </c>
    </row>
    <row r="5500" spans="1:7">
      <c r="A5500" s="57">
        <f>IF(INDEX(借入!$A$1:$F$301,ROW()-$B$41+2,6)&gt;0,INDEX(借入!$A$1:$F$301,ROW()-$B$41+2,1),0)</f>
        <v>0</v>
      </c>
      <c r="B5500" s="55" t="str">
        <f>IF(A5500&gt;0,INDEX(借入!$A$1:$E$301,ROW()-$B$41+2,2)&amp;IF(INDEX(借入!$A$1:$E$301,ROW()-$B$41+2,3)="","","／"&amp;INDEX(借入!$A$1:$E$301,ROW()-$B$41+2,3)),"")</f>
        <v/>
      </c>
      <c r="C5500" s="57">
        <f>IF(A5500&gt;0,設定・集計!$B$13,0)</f>
        <v>0</v>
      </c>
      <c r="D5500" s="64">
        <f>IF(A5500&gt;0,INDEX(借入!$A$1:$F$301,ROW()-$B$41+2,6),0)</f>
        <v>0</v>
      </c>
      <c r="E5500" s="65">
        <f>DATE(設定・集計!$B$2,INT(A5500/100),A5500-INT(A5500/100)*100)</f>
        <v>43799</v>
      </c>
      <c r="F5500" t="str">
        <f t="shared" si="171"/>
        <v/>
      </c>
      <c r="G5500" t="str">
        <f t="shared" si="172"/>
        <v/>
      </c>
    </row>
    <row r="5501" spans="1:7">
      <c r="A5501" s="57">
        <f>IF(INDEX(借入!$A$1:$F$301,ROW()-$B$41+2,6)&gt;0,INDEX(借入!$A$1:$F$301,ROW()-$B$41+2,1),0)</f>
        <v>0</v>
      </c>
      <c r="B5501" s="55" t="str">
        <f>IF(A5501&gt;0,INDEX(借入!$A$1:$E$301,ROW()-$B$41+2,2)&amp;IF(INDEX(借入!$A$1:$E$301,ROW()-$B$41+2,3)="","","／"&amp;INDEX(借入!$A$1:$E$301,ROW()-$B$41+2,3)),"")</f>
        <v/>
      </c>
      <c r="C5501" s="57">
        <f>IF(A5501&gt;0,設定・集計!$B$13,0)</f>
        <v>0</v>
      </c>
      <c r="D5501" s="64">
        <f>IF(A5501&gt;0,INDEX(借入!$A$1:$F$301,ROW()-$B$41+2,6),0)</f>
        <v>0</v>
      </c>
      <c r="E5501" s="65">
        <f>DATE(設定・集計!$B$2,INT(A5501/100),A5501-INT(A5501/100)*100)</f>
        <v>43799</v>
      </c>
      <c r="F5501" t="str">
        <f t="shared" si="171"/>
        <v/>
      </c>
      <c r="G5501" t="str">
        <f t="shared" si="172"/>
        <v/>
      </c>
    </row>
    <row r="5502" spans="1:7">
      <c r="A5502" s="57">
        <f>IF(INDEX(借入!$A$1:$F$301,ROW()-$B$41+2,6)&gt;0,INDEX(借入!$A$1:$F$301,ROW()-$B$41+2,1),0)</f>
        <v>0</v>
      </c>
      <c r="B5502" s="55" t="str">
        <f>IF(A5502&gt;0,INDEX(借入!$A$1:$E$301,ROW()-$B$41+2,2)&amp;IF(INDEX(借入!$A$1:$E$301,ROW()-$B$41+2,3)="","","／"&amp;INDEX(借入!$A$1:$E$301,ROW()-$B$41+2,3)),"")</f>
        <v/>
      </c>
      <c r="C5502" s="57">
        <f>IF(A5502&gt;0,設定・集計!$B$13,0)</f>
        <v>0</v>
      </c>
      <c r="D5502" s="64">
        <f>IF(A5502&gt;0,INDEX(借入!$A$1:$F$301,ROW()-$B$41+2,6),0)</f>
        <v>0</v>
      </c>
      <c r="E5502" s="65">
        <f>DATE(設定・集計!$B$2,INT(A5502/100),A5502-INT(A5502/100)*100)</f>
        <v>43799</v>
      </c>
      <c r="F5502" t="str">
        <f t="shared" si="171"/>
        <v/>
      </c>
      <c r="G5502" t="str">
        <f t="shared" si="172"/>
        <v/>
      </c>
    </row>
    <row r="5503" spans="1:7">
      <c r="A5503" s="57">
        <f>IF(INDEX(借入!$A$1:$F$301,ROW()-$B$41+2,6)&gt;0,INDEX(借入!$A$1:$F$301,ROW()-$B$41+2,1),0)</f>
        <v>0</v>
      </c>
      <c r="B5503" s="55" t="str">
        <f>IF(A5503&gt;0,INDEX(借入!$A$1:$E$301,ROW()-$B$41+2,2)&amp;IF(INDEX(借入!$A$1:$E$301,ROW()-$B$41+2,3)="","","／"&amp;INDEX(借入!$A$1:$E$301,ROW()-$B$41+2,3)),"")</f>
        <v/>
      </c>
      <c r="C5503" s="57">
        <f>IF(A5503&gt;0,設定・集計!$B$13,0)</f>
        <v>0</v>
      </c>
      <c r="D5503" s="64">
        <f>IF(A5503&gt;0,INDEX(借入!$A$1:$F$301,ROW()-$B$41+2,6),0)</f>
        <v>0</v>
      </c>
      <c r="E5503" s="65">
        <f>DATE(設定・集計!$B$2,INT(A5503/100),A5503-INT(A5503/100)*100)</f>
        <v>43799</v>
      </c>
      <c r="F5503" t="str">
        <f t="shared" si="171"/>
        <v/>
      </c>
      <c r="G5503" t="str">
        <f t="shared" si="172"/>
        <v/>
      </c>
    </row>
    <row r="5504" spans="1:7">
      <c r="A5504" s="57">
        <f>IF(INDEX(借入!$A$1:$F$301,ROW()-$B$41+2,6)&gt;0,INDEX(借入!$A$1:$F$301,ROW()-$B$41+2,1),0)</f>
        <v>0</v>
      </c>
      <c r="B5504" s="55" t="str">
        <f>IF(A5504&gt;0,INDEX(借入!$A$1:$E$301,ROW()-$B$41+2,2)&amp;IF(INDEX(借入!$A$1:$E$301,ROW()-$B$41+2,3)="","","／"&amp;INDEX(借入!$A$1:$E$301,ROW()-$B$41+2,3)),"")</f>
        <v/>
      </c>
      <c r="C5504" s="57">
        <f>IF(A5504&gt;0,設定・集計!$B$13,0)</f>
        <v>0</v>
      </c>
      <c r="D5504" s="64">
        <f>IF(A5504&gt;0,INDEX(借入!$A$1:$F$301,ROW()-$B$41+2,6),0)</f>
        <v>0</v>
      </c>
      <c r="E5504" s="65">
        <f>DATE(設定・集計!$B$2,INT(A5504/100),A5504-INT(A5504/100)*100)</f>
        <v>43799</v>
      </c>
      <c r="F5504" t="str">
        <f t="shared" si="171"/>
        <v/>
      </c>
      <c r="G5504" t="str">
        <f t="shared" si="172"/>
        <v/>
      </c>
    </row>
    <row r="5505" spans="1:7">
      <c r="A5505" s="57">
        <f>IF(INDEX(借入!$A$1:$F$301,ROW()-$B$41+2,6)&gt;0,INDEX(借入!$A$1:$F$301,ROW()-$B$41+2,1),0)</f>
        <v>0</v>
      </c>
      <c r="B5505" s="55" t="str">
        <f>IF(A5505&gt;0,INDEX(借入!$A$1:$E$301,ROW()-$B$41+2,2)&amp;IF(INDEX(借入!$A$1:$E$301,ROW()-$B$41+2,3)="","","／"&amp;INDEX(借入!$A$1:$E$301,ROW()-$B$41+2,3)),"")</f>
        <v/>
      </c>
      <c r="C5505" s="57">
        <f>IF(A5505&gt;0,設定・集計!$B$13,0)</f>
        <v>0</v>
      </c>
      <c r="D5505" s="64">
        <f>IF(A5505&gt;0,INDEX(借入!$A$1:$F$301,ROW()-$B$41+2,6),0)</f>
        <v>0</v>
      </c>
      <c r="E5505" s="65">
        <f>DATE(設定・集計!$B$2,INT(A5505/100),A5505-INT(A5505/100)*100)</f>
        <v>43799</v>
      </c>
      <c r="F5505" t="str">
        <f t="shared" si="171"/>
        <v/>
      </c>
      <c r="G5505" t="str">
        <f t="shared" si="172"/>
        <v/>
      </c>
    </row>
    <row r="5506" spans="1:7">
      <c r="A5506" s="57">
        <f>IF(INDEX(借入!$A$1:$F$301,ROW()-$B$41+2,6)&gt;0,INDEX(借入!$A$1:$F$301,ROW()-$B$41+2,1),0)</f>
        <v>0</v>
      </c>
      <c r="B5506" s="55" t="str">
        <f>IF(A5506&gt;0,INDEX(借入!$A$1:$E$301,ROW()-$B$41+2,2)&amp;IF(INDEX(借入!$A$1:$E$301,ROW()-$B$41+2,3)="","","／"&amp;INDEX(借入!$A$1:$E$301,ROW()-$B$41+2,3)),"")</f>
        <v/>
      </c>
      <c r="C5506" s="57">
        <f>IF(A5506&gt;0,設定・集計!$B$13,0)</f>
        <v>0</v>
      </c>
      <c r="D5506" s="64">
        <f>IF(A5506&gt;0,INDEX(借入!$A$1:$F$301,ROW()-$B$41+2,6),0)</f>
        <v>0</v>
      </c>
      <c r="E5506" s="65">
        <f>DATE(設定・集計!$B$2,INT(A5506/100),A5506-INT(A5506/100)*100)</f>
        <v>43799</v>
      </c>
      <c r="F5506" t="str">
        <f t="shared" si="171"/>
        <v/>
      </c>
      <c r="G5506" t="str">
        <f t="shared" si="172"/>
        <v/>
      </c>
    </row>
    <row r="5507" spans="1:7">
      <c r="A5507" s="57">
        <f>IF(INDEX(借入!$A$1:$F$301,ROW()-$B$41+2,6)&gt;0,INDEX(借入!$A$1:$F$301,ROW()-$B$41+2,1),0)</f>
        <v>0</v>
      </c>
      <c r="B5507" s="55" t="str">
        <f>IF(A5507&gt;0,INDEX(借入!$A$1:$E$301,ROW()-$B$41+2,2)&amp;IF(INDEX(借入!$A$1:$E$301,ROW()-$B$41+2,3)="","","／"&amp;INDEX(借入!$A$1:$E$301,ROW()-$B$41+2,3)),"")</f>
        <v/>
      </c>
      <c r="C5507" s="57">
        <f>IF(A5507&gt;0,設定・集計!$B$13,0)</f>
        <v>0</v>
      </c>
      <c r="D5507" s="64">
        <f>IF(A5507&gt;0,INDEX(借入!$A$1:$F$301,ROW()-$B$41+2,6),0)</f>
        <v>0</v>
      </c>
      <c r="E5507" s="65">
        <f>DATE(設定・集計!$B$2,INT(A5507/100),A5507-INT(A5507/100)*100)</f>
        <v>43799</v>
      </c>
      <c r="F5507" t="str">
        <f t="shared" si="171"/>
        <v/>
      </c>
      <c r="G5507" t="str">
        <f t="shared" si="172"/>
        <v/>
      </c>
    </row>
    <row r="5508" spans="1:7">
      <c r="A5508" s="57">
        <f>IF(INDEX(借入!$A$1:$F$301,ROW()-$B$41+2,6)&gt;0,INDEX(借入!$A$1:$F$301,ROW()-$B$41+2,1),0)</f>
        <v>0</v>
      </c>
      <c r="B5508" s="55" t="str">
        <f>IF(A5508&gt;0,INDEX(借入!$A$1:$E$301,ROW()-$B$41+2,2)&amp;IF(INDEX(借入!$A$1:$E$301,ROW()-$B$41+2,3)="","","／"&amp;INDEX(借入!$A$1:$E$301,ROW()-$B$41+2,3)),"")</f>
        <v/>
      </c>
      <c r="C5508" s="57">
        <f>IF(A5508&gt;0,設定・集計!$B$13,0)</f>
        <v>0</v>
      </c>
      <c r="D5508" s="64">
        <f>IF(A5508&gt;0,INDEX(借入!$A$1:$F$301,ROW()-$B$41+2,6),0)</f>
        <v>0</v>
      </c>
      <c r="E5508" s="65">
        <f>DATE(設定・集計!$B$2,INT(A5508/100),A5508-INT(A5508/100)*100)</f>
        <v>43799</v>
      </c>
      <c r="F5508" t="str">
        <f t="shared" si="171"/>
        <v/>
      </c>
      <c r="G5508" t="str">
        <f t="shared" si="172"/>
        <v/>
      </c>
    </row>
    <row r="5509" spans="1:7">
      <c r="A5509" s="57">
        <f>IF(INDEX(借入!$A$1:$F$301,ROW()-$B$41+2,6)&gt;0,INDEX(借入!$A$1:$F$301,ROW()-$B$41+2,1),0)</f>
        <v>0</v>
      </c>
      <c r="B5509" s="55" t="str">
        <f>IF(A5509&gt;0,INDEX(借入!$A$1:$E$301,ROW()-$B$41+2,2)&amp;IF(INDEX(借入!$A$1:$E$301,ROW()-$B$41+2,3)="","","／"&amp;INDEX(借入!$A$1:$E$301,ROW()-$B$41+2,3)),"")</f>
        <v/>
      </c>
      <c r="C5509" s="57">
        <f>IF(A5509&gt;0,設定・集計!$B$13,0)</f>
        <v>0</v>
      </c>
      <c r="D5509" s="64">
        <f>IF(A5509&gt;0,INDEX(借入!$A$1:$F$301,ROW()-$B$41+2,6),0)</f>
        <v>0</v>
      </c>
      <c r="E5509" s="65">
        <f>DATE(設定・集計!$B$2,INT(A5509/100),A5509-INT(A5509/100)*100)</f>
        <v>43799</v>
      </c>
      <c r="F5509" t="str">
        <f t="shared" si="171"/>
        <v/>
      </c>
      <c r="G5509" t="str">
        <f t="shared" si="172"/>
        <v/>
      </c>
    </row>
    <row r="5510" spans="1:7">
      <c r="A5510" s="57">
        <f>IF(INDEX(借入!$A$1:$F$301,ROW()-$B$41+2,6)&gt;0,INDEX(借入!$A$1:$F$301,ROW()-$B$41+2,1),0)</f>
        <v>0</v>
      </c>
      <c r="B5510" s="55" t="str">
        <f>IF(A5510&gt;0,INDEX(借入!$A$1:$E$301,ROW()-$B$41+2,2)&amp;IF(INDEX(借入!$A$1:$E$301,ROW()-$B$41+2,3)="","","／"&amp;INDEX(借入!$A$1:$E$301,ROW()-$B$41+2,3)),"")</f>
        <v/>
      </c>
      <c r="C5510" s="57">
        <f>IF(A5510&gt;0,設定・集計!$B$13,0)</f>
        <v>0</v>
      </c>
      <c r="D5510" s="64">
        <f>IF(A5510&gt;0,INDEX(借入!$A$1:$F$301,ROW()-$B$41+2,6),0)</f>
        <v>0</v>
      </c>
      <c r="E5510" s="65">
        <f>DATE(設定・集計!$B$2,INT(A5510/100),A5510-INT(A5510/100)*100)</f>
        <v>43799</v>
      </c>
      <c r="F5510" t="str">
        <f t="shared" si="171"/>
        <v/>
      </c>
      <c r="G5510" t="str">
        <f t="shared" si="172"/>
        <v/>
      </c>
    </row>
    <row r="5511" spans="1:7">
      <c r="A5511" s="57">
        <f>IF(INDEX(借入!$A$1:$F$301,ROW()-$B$41+2,6)&gt;0,INDEX(借入!$A$1:$F$301,ROW()-$B$41+2,1),0)</f>
        <v>0</v>
      </c>
      <c r="B5511" s="55" t="str">
        <f>IF(A5511&gt;0,INDEX(借入!$A$1:$E$301,ROW()-$B$41+2,2)&amp;IF(INDEX(借入!$A$1:$E$301,ROW()-$B$41+2,3)="","","／"&amp;INDEX(借入!$A$1:$E$301,ROW()-$B$41+2,3)),"")</f>
        <v/>
      </c>
      <c r="C5511" s="57">
        <f>IF(A5511&gt;0,設定・集計!$B$13,0)</f>
        <v>0</v>
      </c>
      <c r="D5511" s="64">
        <f>IF(A5511&gt;0,INDEX(借入!$A$1:$F$301,ROW()-$B$41+2,6),0)</f>
        <v>0</v>
      </c>
      <c r="E5511" s="65">
        <f>DATE(設定・集計!$B$2,INT(A5511/100),A5511-INT(A5511/100)*100)</f>
        <v>43799</v>
      </c>
      <c r="F5511" t="str">
        <f t="shared" si="171"/>
        <v/>
      </c>
      <c r="G5511" t="str">
        <f t="shared" si="172"/>
        <v/>
      </c>
    </row>
    <row r="5512" spans="1:7">
      <c r="A5512" s="57">
        <f>IF(INDEX(借入!$A$1:$F$301,ROW()-$B$41+2,6)&gt;0,INDEX(借入!$A$1:$F$301,ROW()-$B$41+2,1),0)</f>
        <v>0</v>
      </c>
      <c r="B5512" s="55" t="str">
        <f>IF(A5512&gt;0,INDEX(借入!$A$1:$E$301,ROW()-$B$41+2,2)&amp;IF(INDEX(借入!$A$1:$E$301,ROW()-$B$41+2,3)="","","／"&amp;INDEX(借入!$A$1:$E$301,ROW()-$B$41+2,3)),"")</f>
        <v/>
      </c>
      <c r="C5512" s="57">
        <f>IF(A5512&gt;0,設定・集計!$B$13,0)</f>
        <v>0</v>
      </c>
      <c r="D5512" s="64">
        <f>IF(A5512&gt;0,INDEX(借入!$A$1:$F$301,ROW()-$B$41+2,6),0)</f>
        <v>0</v>
      </c>
      <c r="E5512" s="65">
        <f>DATE(設定・集計!$B$2,INT(A5512/100),A5512-INT(A5512/100)*100)</f>
        <v>43799</v>
      </c>
      <c r="F5512" t="str">
        <f t="shared" si="171"/>
        <v/>
      </c>
      <c r="G5512" t="str">
        <f t="shared" si="172"/>
        <v/>
      </c>
    </row>
    <row r="5513" spans="1:7">
      <c r="A5513" s="57">
        <f>IF(INDEX(借入!$A$1:$F$301,ROW()-$B$41+2,6)&gt;0,INDEX(借入!$A$1:$F$301,ROW()-$B$41+2,1),0)</f>
        <v>0</v>
      </c>
      <c r="B5513" s="55" t="str">
        <f>IF(A5513&gt;0,INDEX(借入!$A$1:$E$301,ROW()-$B$41+2,2)&amp;IF(INDEX(借入!$A$1:$E$301,ROW()-$B$41+2,3)="","","／"&amp;INDEX(借入!$A$1:$E$301,ROW()-$B$41+2,3)),"")</f>
        <v/>
      </c>
      <c r="C5513" s="57">
        <f>IF(A5513&gt;0,設定・集計!$B$13,0)</f>
        <v>0</v>
      </c>
      <c r="D5513" s="64">
        <f>IF(A5513&gt;0,INDEX(借入!$A$1:$F$301,ROW()-$B$41+2,6),0)</f>
        <v>0</v>
      </c>
      <c r="E5513" s="65">
        <f>DATE(設定・集計!$B$2,INT(A5513/100),A5513-INT(A5513/100)*100)</f>
        <v>43799</v>
      </c>
      <c r="F5513" t="str">
        <f t="shared" si="171"/>
        <v/>
      </c>
      <c r="G5513" t="str">
        <f t="shared" si="172"/>
        <v/>
      </c>
    </row>
    <row r="5514" spans="1:7">
      <c r="A5514" s="57">
        <f>IF(INDEX(借入!$A$1:$F$301,ROW()-$B$41+2,6)&gt;0,INDEX(借入!$A$1:$F$301,ROW()-$B$41+2,1),0)</f>
        <v>0</v>
      </c>
      <c r="B5514" s="55" t="str">
        <f>IF(A5514&gt;0,INDEX(借入!$A$1:$E$301,ROW()-$B$41+2,2)&amp;IF(INDEX(借入!$A$1:$E$301,ROW()-$B$41+2,3)="","","／"&amp;INDEX(借入!$A$1:$E$301,ROW()-$B$41+2,3)),"")</f>
        <v/>
      </c>
      <c r="C5514" s="57">
        <f>IF(A5514&gt;0,設定・集計!$B$13,0)</f>
        <v>0</v>
      </c>
      <c r="D5514" s="64">
        <f>IF(A5514&gt;0,INDEX(借入!$A$1:$F$301,ROW()-$B$41+2,6),0)</f>
        <v>0</v>
      </c>
      <c r="E5514" s="65">
        <f>DATE(設定・集計!$B$2,INT(A5514/100),A5514-INT(A5514/100)*100)</f>
        <v>43799</v>
      </c>
      <c r="F5514" t="str">
        <f t="shared" si="171"/>
        <v/>
      </c>
      <c r="G5514" t="str">
        <f t="shared" si="172"/>
        <v/>
      </c>
    </row>
    <row r="5515" spans="1:7">
      <c r="A5515" s="57">
        <f>IF(INDEX(借入!$A$1:$F$301,ROW()-$B$41+2,6)&gt;0,INDEX(借入!$A$1:$F$301,ROW()-$B$41+2,1),0)</f>
        <v>0</v>
      </c>
      <c r="B5515" s="55" t="str">
        <f>IF(A5515&gt;0,INDEX(借入!$A$1:$E$301,ROW()-$B$41+2,2)&amp;IF(INDEX(借入!$A$1:$E$301,ROW()-$B$41+2,3)="","","／"&amp;INDEX(借入!$A$1:$E$301,ROW()-$B$41+2,3)),"")</f>
        <v/>
      </c>
      <c r="C5515" s="57">
        <f>IF(A5515&gt;0,設定・集計!$B$13,0)</f>
        <v>0</v>
      </c>
      <c r="D5515" s="64">
        <f>IF(A5515&gt;0,INDEX(借入!$A$1:$F$301,ROW()-$B$41+2,6),0)</f>
        <v>0</v>
      </c>
      <c r="E5515" s="65">
        <f>DATE(設定・集計!$B$2,INT(A5515/100),A5515-INT(A5515/100)*100)</f>
        <v>43799</v>
      </c>
      <c r="F5515" t="str">
        <f t="shared" si="171"/>
        <v/>
      </c>
      <c r="G5515" t="str">
        <f t="shared" si="172"/>
        <v/>
      </c>
    </row>
    <row r="5516" spans="1:7">
      <c r="A5516" s="57">
        <f>IF(INDEX(借入!$A$1:$F$301,ROW()-$B$41+2,6)&gt;0,INDEX(借入!$A$1:$F$301,ROW()-$B$41+2,1),0)</f>
        <v>0</v>
      </c>
      <c r="B5516" s="55" t="str">
        <f>IF(A5516&gt;0,INDEX(借入!$A$1:$E$301,ROW()-$B$41+2,2)&amp;IF(INDEX(借入!$A$1:$E$301,ROW()-$B$41+2,3)="","","／"&amp;INDEX(借入!$A$1:$E$301,ROW()-$B$41+2,3)),"")</f>
        <v/>
      </c>
      <c r="C5516" s="57">
        <f>IF(A5516&gt;0,設定・集計!$B$13,0)</f>
        <v>0</v>
      </c>
      <c r="D5516" s="64">
        <f>IF(A5516&gt;0,INDEX(借入!$A$1:$F$301,ROW()-$B$41+2,6),0)</f>
        <v>0</v>
      </c>
      <c r="E5516" s="65">
        <f>DATE(設定・集計!$B$2,INT(A5516/100),A5516-INT(A5516/100)*100)</f>
        <v>43799</v>
      </c>
      <c r="F5516" t="str">
        <f t="shared" si="171"/>
        <v/>
      </c>
      <c r="G5516" t="str">
        <f t="shared" si="172"/>
        <v/>
      </c>
    </row>
    <row r="5517" spans="1:7">
      <c r="A5517" s="57">
        <f>IF(INDEX(借入!$A$1:$F$301,ROW()-$B$41+2,6)&gt;0,INDEX(借入!$A$1:$F$301,ROW()-$B$41+2,1),0)</f>
        <v>0</v>
      </c>
      <c r="B5517" s="55" t="str">
        <f>IF(A5517&gt;0,INDEX(借入!$A$1:$E$301,ROW()-$B$41+2,2)&amp;IF(INDEX(借入!$A$1:$E$301,ROW()-$B$41+2,3)="","","／"&amp;INDEX(借入!$A$1:$E$301,ROW()-$B$41+2,3)),"")</f>
        <v/>
      </c>
      <c r="C5517" s="57">
        <f>IF(A5517&gt;0,設定・集計!$B$13,0)</f>
        <v>0</v>
      </c>
      <c r="D5517" s="64">
        <f>IF(A5517&gt;0,INDEX(借入!$A$1:$F$301,ROW()-$B$41+2,6),0)</f>
        <v>0</v>
      </c>
      <c r="E5517" s="65">
        <f>DATE(設定・集計!$B$2,INT(A5517/100),A5517-INT(A5517/100)*100)</f>
        <v>43799</v>
      </c>
      <c r="F5517" t="str">
        <f t="shared" si="171"/>
        <v/>
      </c>
      <c r="G5517" t="str">
        <f t="shared" si="172"/>
        <v/>
      </c>
    </row>
    <row r="5518" spans="1:7">
      <c r="A5518" s="57">
        <f>IF(INDEX(借入!$A$1:$F$301,ROW()-$B$41+2,6)&gt;0,INDEX(借入!$A$1:$F$301,ROW()-$B$41+2,1),0)</f>
        <v>0</v>
      </c>
      <c r="B5518" s="55" t="str">
        <f>IF(A5518&gt;0,INDEX(借入!$A$1:$E$301,ROW()-$B$41+2,2)&amp;IF(INDEX(借入!$A$1:$E$301,ROW()-$B$41+2,3)="","","／"&amp;INDEX(借入!$A$1:$E$301,ROW()-$B$41+2,3)),"")</f>
        <v/>
      </c>
      <c r="C5518" s="57">
        <f>IF(A5518&gt;0,設定・集計!$B$13,0)</f>
        <v>0</v>
      </c>
      <c r="D5518" s="64">
        <f>IF(A5518&gt;0,INDEX(借入!$A$1:$F$301,ROW()-$B$41+2,6),0)</f>
        <v>0</v>
      </c>
      <c r="E5518" s="65">
        <f>DATE(設定・集計!$B$2,INT(A5518/100),A5518-INT(A5518/100)*100)</f>
        <v>43799</v>
      </c>
      <c r="F5518" t="str">
        <f t="shared" si="171"/>
        <v/>
      </c>
      <c r="G5518" t="str">
        <f t="shared" si="172"/>
        <v/>
      </c>
    </row>
    <row r="5519" spans="1:7">
      <c r="A5519" s="57">
        <f>IF(INDEX(借入!$A$1:$F$301,ROW()-$B$41+2,6)&gt;0,INDEX(借入!$A$1:$F$301,ROW()-$B$41+2,1),0)</f>
        <v>0</v>
      </c>
      <c r="B5519" s="55" t="str">
        <f>IF(A5519&gt;0,INDEX(借入!$A$1:$E$301,ROW()-$B$41+2,2)&amp;IF(INDEX(借入!$A$1:$E$301,ROW()-$B$41+2,3)="","","／"&amp;INDEX(借入!$A$1:$E$301,ROW()-$B$41+2,3)),"")</f>
        <v/>
      </c>
      <c r="C5519" s="57">
        <f>IF(A5519&gt;0,設定・集計!$B$13,0)</f>
        <v>0</v>
      </c>
      <c r="D5519" s="64">
        <f>IF(A5519&gt;0,INDEX(借入!$A$1:$F$301,ROW()-$B$41+2,6),0)</f>
        <v>0</v>
      </c>
      <c r="E5519" s="65">
        <f>DATE(設定・集計!$B$2,INT(A5519/100),A5519-INT(A5519/100)*100)</f>
        <v>43799</v>
      </c>
      <c r="F5519" t="str">
        <f t="shared" si="171"/>
        <v/>
      </c>
      <c r="G5519" t="str">
        <f t="shared" si="172"/>
        <v/>
      </c>
    </row>
    <row r="5520" spans="1:7">
      <c r="A5520" s="57">
        <f>IF(INDEX(借入!$A$1:$F$301,ROW()-$B$41+2,6)&gt;0,INDEX(借入!$A$1:$F$301,ROW()-$B$41+2,1),0)</f>
        <v>0</v>
      </c>
      <c r="B5520" s="55" t="str">
        <f>IF(A5520&gt;0,INDEX(借入!$A$1:$E$301,ROW()-$B$41+2,2)&amp;IF(INDEX(借入!$A$1:$E$301,ROW()-$B$41+2,3)="","","／"&amp;INDEX(借入!$A$1:$E$301,ROW()-$B$41+2,3)),"")</f>
        <v/>
      </c>
      <c r="C5520" s="57">
        <f>IF(A5520&gt;0,設定・集計!$B$13,0)</f>
        <v>0</v>
      </c>
      <c r="D5520" s="64">
        <f>IF(A5520&gt;0,INDEX(借入!$A$1:$F$301,ROW()-$B$41+2,6),0)</f>
        <v>0</v>
      </c>
      <c r="E5520" s="65">
        <f>DATE(設定・集計!$B$2,INT(A5520/100),A5520-INT(A5520/100)*100)</f>
        <v>43799</v>
      </c>
      <c r="F5520" t="str">
        <f t="shared" si="171"/>
        <v/>
      </c>
      <c r="G5520" t="str">
        <f t="shared" si="172"/>
        <v/>
      </c>
    </row>
    <row r="5521" spans="1:7">
      <c r="A5521" s="57">
        <f>IF(INDEX(借入!$A$1:$F$301,ROW()-$B$41+2,6)&gt;0,INDEX(借入!$A$1:$F$301,ROW()-$B$41+2,1),0)</f>
        <v>0</v>
      </c>
      <c r="B5521" s="55" t="str">
        <f>IF(A5521&gt;0,INDEX(借入!$A$1:$E$301,ROW()-$B$41+2,2)&amp;IF(INDEX(借入!$A$1:$E$301,ROW()-$B$41+2,3)="","","／"&amp;INDEX(借入!$A$1:$E$301,ROW()-$B$41+2,3)),"")</f>
        <v/>
      </c>
      <c r="C5521" s="57">
        <f>IF(A5521&gt;0,設定・集計!$B$13,0)</f>
        <v>0</v>
      </c>
      <c r="D5521" s="64">
        <f>IF(A5521&gt;0,INDEX(借入!$A$1:$F$301,ROW()-$B$41+2,6),0)</f>
        <v>0</v>
      </c>
      <c r="E5521" s="65">
        <f>DATE(設定・集計!$B$2,INT(A5521/100),A5521-INT(A5521/100)*100)</f>
        <v>43799</v>
      </c>
      <c r="F5521" t="str">
        <f t="shared" si="171"/>
        <v/>
      </c>
      <c r="G5521" t="str">
        <f t="shared" si="172"/>
        <v/>
      </c>
    </row>
    <row r="5522" spans="1:7">
      <c r="A5522" s="57">
        <f>IF(INDEX(借入!$A$1:$F$301,ROW()-$B$41+2,6)&gt;0,INDEX(借入!$A$1:$F$301,ROW()-$B$41+2,1),0)</f>
        <v>0</v>
      </c>
      <c r="B5522" s="55" t="str">
        <f>IF(A5522&gt;0,INDEX(借入!$A$1:$E$301,ROW()-$B$41+2,2)&amp;IF(INDEX(借入!$A$1:$E$301,ROW()-$B$41+2,3)="","","／"&amp;INDEX(借入!$A$1:$E$301,ROW()-$B$41+2,3)),"")</f>
        <v/>
      </c>
      <c r="C5522" s="57">
        <f>IF(A5522&gt;0,設定・集計!$B$13,0)</f>
        <v>0</v>
      </c>
      <c r="D5522" s="64">
        <f>IF(A5522&gt;0,INDEX(借入!$A$1:$F$301,ROW()-$B$41+2,6),0)</f>
        <v>0</v>
      </c>
      <c r="E5522" s="65">
        <f>DATE(設定・集計!$B$2,INT(A5522/100),A5522-INT(A5522/100)*100)</f>
        <v>43799</v>
      </c>
      <c r="F5522" t="str">
        <f t="shared" si="171"/>
        <v/>
      </c>
      <c r="G5522" t="str">
        <f t="shared" si="172"/>
        <v/>
      </c>
    </row>
    <row r="5523" spans="1:7">
      <c r="A5523" s="57">
        <f>IF(INDEX(借入!$A$1:$F$301,ROW()-$B$41+2,6)&gt;0,INDEX(借入!$A$1:$F$301,ROW()-$B$41+2,1),0)</f>
        <v>0</v>
      </c>
      <c r="B5523" s="55" t="str">
        <f>IF(A5523&gt;0,INDEX(借入!$A$1:$E$301,ROW()-$B$41+2,2)&amp;IF(INDEX(借入!$A$1:$E$301,ROW()-$B$41+2,3)="","","／"&amp;INDEX(借入!$A$1:$E$301,ROW()-$B$41+2,3)),"")</f>
        <v/>
      </c>
      <c r="C5523" s="57">
        <f>IF(A5523&gt;0,設定・集計!$B$13,0)</f>
        <v>0</v>
      </c>
      <c r="D5523" s="64">
        <f>IF(A5523&gt;0,INDEX(借入!$A$1:$F$301,ROW()-$B$41+2,6),0)</f>
        <v>0</v>
      </c>
      <c r="E5523" s="65">
        <f>DATE(設定・集計!$B$2,INT(A5523/100),A5523-INT(A5523/100)*100)</f>
        <v>43799</v>
      </c>
      <c r="F5523" t="str">
        <f t="shared" si="171"/>
        <v/>
      </c>
      <c r="G5523" t="str">
        <f t="shared" si="172"/>
        <v/>
      </c>
    </row>
    <row r="5524" spans="1:7">
      <c r="A5524" s="57">
        <f>IF(INDEX(借入!$A$1:$F$301,ROW()-$B$41+2,6)&gt;0,INDEX(借入!$A$1:$F$301,ROW()-$B$41+2,1),0)</f>
        <v>0</v>
      </c>
      <c r="B5524" s="55" t="str">
        <f>IF(A5524&gt;0,INDEX(借入!$A$1:$E$301,ROW()-$B$41+2,2)&amp;IF(INDEX(借入!$A$1:$E$301,ROW()-$B$41+2,3)="","","／"&amp;INDEX(借入!$A$1:$E$301,ROW()-$B$41+2,3)),"")</f>
        <v/>
      </c>
      <c r="C5524" s="57">
        <f>IF(A5524&gt;0,設定・集計!$B$13,0)</f>
        <v>0</v>
      </c>
      <c r="D5524" s="64">
        <f>IF(A5524&gt;0,INDEX(借入!$A$1:$F$301,ROW()-$B$41+2,6),0)</f>
        <v>0</v>
      </c>
      <c r="E5524" s="65">
        <f>DATE(設定・集計!$B$2,INT(A5524/100),A5524-INT(A5524/100)*100)</f>
        <v>43799</v>
      </c>
      <c r="F5524" t="str">
        <f t="shared" si="171"/>
        <v/>
      </c>
      <c r="G5524" t="str">
        <f t="shared" si="172"/>
        <v/>
      </c>
    </row>
    <row r="5525" spans="1:7">
      <c r="A5525" s="57">
        <f>IF(INDEX(借入!$A$1:$F$301,ROW()-$B$41+2,6)&gt;0,INDEX(借入!$A$1:$F$301,ROW()-$B$41+2,1),0)</f>
        <v>0</v>
      </c>
      <c r="B5525" s="55" t="str">
        <f>IF(A5525&gt;0,INDEX(借入!$A$1:$E$301,ROW()-$B$41+2,2)&amp;IF(INDEX(借入!$A$1:$E$301,ROW()-$B$41+2,3)="","","／"&amp;INDEX(借入!$A$1:$E$301,ROW()-$B$41+2,3)),"")</f>
        <v/>
      </c>
      <c r="C5525" s="57">
        <f>IF(A5525&gt;0,設定・集計!$B$13,0)</f>
        <v>0</v>
      </c>
      <c r="D5525" s="64">
        <f>IF(A5525&gt;0,INDEX(借入!$A$1:$F$301,ROW()-$B$41+2,6),0)</f>
        <v>0</v>
      </c>
      <c r="E5525" s="65">
        <f>DATE(設定・集計!$B$2,INT(A5525/100),A5525-INT(A5525/100)*100)</f>
        <v>43799</v>
      </c>
      <c r="F5525" t="str">
        <f t="shared" si="171"/>
        <v/>
      </c>
      <c r="G5525" t="str">
        <f t="shared" si="172"/>
        <v/>
      </c>
    </row>
    <row r="5526" spans="1:7">
      <c r="A5526" s="57">
        <f>IF(INDEX(借入!$A$1:$F$301,ROW()-$B$41+2,6)&gt;0,INDEX(借入!$A$1:$F$301,ROW()-$B$41+2,1),0)</f>
        <v>0</v>
      </c>
      <c r="B5526" s="55" t="str">
        <f>IF(A5526&gt;0,INDEX(借入!$A$1:$E$301,ROW()-$B$41+2,2)&amp;IF(INDEX(借入!$A$1:$E$301,ROW()-$B$41+2,3)="","","／"&amp;INDEX(借入!$A$1:$E$301,ROW()-$B$41+2,3)),"")</f>
        <v/>
      </c>
      <c r="C5526" s="57">
        <f>IF(A5526&gt;0,設定・集計!$B$13,0)</f>
        <v>0</v>
      </c>
      <c r="D5526" s="64">
        <f>IF(A5526&gt;0,INDEX(借入!$A$1:$F$301,ROW()-$B$41+2,6),0)</f>
        <v>0</v>
      </c>
      <c r="E5526" s="65">
        <f>DATE(設定・集計!$B$2,INT(A5526/100),A5526-INT(A5526/100)*100)</f>
        <v>43799</v>
      </c>
      <c r="F5526" t="str">
        <f t="shared" si="171"/>
        <v/>
      </c>
      <c r="G5526" t="str">
        <f t="shared" si="172"/>
        <v/>
      </c>
    </row>
    <row r="5527" spans="1:7">
      <c r="A5527" s="57">
        <f>IF(INDEX(借入!$A$1:$F$301,ROW()-$B$41+2,6)&gt;0,INDEX(借入!$A$1:$F$301,ROW()-$B$41+2,1),0)</f>
        <v>0</v>
      </c>
      <c r="B5527" s="55" t="str">
        <f>IF(A5527&gt;0,INDEX(借入!$A$1:$E$301,ROW()-$B$41+2,2)&amp;IF(INDEX(借入!$A$1:$E$301,ROW()-$B$41+2,3)="","","／"&amp;INDEX(借入!$A$1:$E$301,ROW()-$B$41+2,3)),"")</f>
        <v/>
      </c>
      <c r="C5527" s="57">
        <f>IF(A5527&gt;0,設定・集計!$B$13,0)</f>
        <v>0</v>
      </c>
      <c r="D5527" s="64">
        <f>IF(A5527&gt;0,INDEX(借入!$A$1:$F$301,ROW()-$B$41+2,6),0)</f>
        <v>0</v>
      </c>
      <c r="E5527" s="65">
        <f>DATE(設定・集計!$B$2,INT(A5527/100),A5527-INT(A5527/100)*100)</f>
        <v>43799</v>
      </c>
      <c r="F5527" t="str">
        <f t="shared" si="171"/>
        <v/>
      </c>
      <c r="G5527" t="str">
        <f t="shared" si="172"/>
        <v/>
      </c>
    </row>
    <row r="5528" spans="1:7">
      <c r="A5528" s="57">
        <f>IF(INDEX(借入!$A$1:$F$301,ROW()-$B$41+2,6)&gt;0,INDEX(借入!$A$1:$F$301,ROW()-$B$41+2,1),0)</f>
        <v>0</v>
      </c>
      <c r="B5528" s="55" t="str">
        <f>IF(A5528&gt;0,INDEX(借入!$A$1:$E$301,ROW()-$B$41+2,2)&amp;IF(INDEX(借入!$A$1:$E$301,ROW()-$B$41+2,3)="","","／"&amp;INDEX(借入!$A$1:$E$301,ROW()-$B$41+2,3)),"")</f>
        <v/>
      </c>
      <c r="C5528" s="57">
        <f>IF(A5528&gt;0,設定・集計!$B$13,0)</f>
        <v>0</v>
      </c>
      <c r="D5528" s="64">
        <f>IF(A5528&gt;0,INDEX(借入!$A$1:$F$301,ROW()-$B$41+2,6),0)</f>
        <v>0</v>
      </c>
      <c r="E5528" s="65">
        <f>DATE(設定・集計!$B$2,INT(A5528/100),A5528-INT(A5528/100)*100)</f>
        <v>43799</v>
      </c>
      <c r="F5528" t="str">
        <f t="shared" si="171"/>
        <v/>
      </c>
      <c r="G5528" t="str">
        <f t="shared" si="172"/>
        <v/>
      </c>
    </row>
    <row r="5529" spans="1:7">
      <c r="A5529" s="57">
        <f>IF(INDEX(借入!$A$1:$F$301,ROW()-$B$41+2,6)&gt;0,INDEX(借入!$A$1:$F$301,ROW()-$B$41+2,1),0)</f>
        <v>0</v>
      </c>
      <c r="B5529" s="55" t="str">
        <f>IF(A5529&gt;0,INDEX(借入!$A$1:$E$301,ROW()-$B$41+2,2)&amp;IF(INDEX(借入!$A$1:$E$301,ROW()-$B$41+2,3)="","","／"&amp;INDEX(借入!$A$1:$E$301,ROW()-$B$41+2,3)),"")</f>
        <v/>
      </c>
      <c r="C5529" s="57">
        <f>IF(A5529&gt;0,設定・集計!$B$13,0)</f>
        <v>0</v>
      </c>
      <c r="D5529" s="64">
        <f>IF(A5529&gt;0,INDEX(借入!$A$1:$F$301,ROW()-$B$41+2,6),0)</f>
        <v>0</v>
      </c>
      <c r="E5529" s="65">
        <f>DATE(設定・集計!$B$2,INT(A5529/100),A5529-INT(A5529/100)*100)</f>
        <v>43799</v>
      </c>
      <c r="F5529" t="str">
        <f t="shared" si="171"/>
        <v/>
      </c>
      <c r="G5529" t="str">
        <f t="shared" si="172"/>
        <v/>
      </c>
    </row>
    <row r="5530" spans="1:7">
      <c r="A5530" s="57">
        <f>IF(INDEX(借入!$A$1:$F$301,ROW()-$B$41+2,6)&gt;0,INDEX(借入!$A$1:$F$301,ROW()-$B$41+2,1),0)</f>
        <v>0</v>
      </c>
      <c r="B5530" s="55" t="str">
        <f>IF(A5530&gt;0,INDEX(借入!$A$1:$E$301,ROW()-$B$41+2,2)&amp;IF(INDEX(借入!$A$1:$E$301,ROW()-$B$41+2,3)="","","／"&amp;INDEX(借入!$A$1:$E$301,ROW()-$B$41+2,3)),"")</f>
        <v/>
      </c>
      <c r="C5530" s="57">
        <f>IF(A5530&gt;0,設定・集計!$B$13,0)</f>
        <v>0</v>
      </c>
      <c r="D5530" s="64">
        <f>IF(A5530&gt;0,INDEX(借入!$A$1:$F$301,ROW()-$B$41+2,6),0)</f>
        <v>0</v>
      </c>
      <c r="E5530" s="65">
        <f>DATE(設定・集計!$B$2,INT(A5530/100),A5530-INT(A5530/100)*100)</f>
        <v>43799</v>
      </c>
      <c r="F5530" t="str">
        <f t="shared" si="171"/>
        <v/>
      </c>
      <c r="G5530" t="str">
        <f t="shared" si="172"/>
        <v/>
      </c>
    </row>
    <row r="5531" spans="1:7">
      <c r="A5531" s="57">
        <f>IF(INDEX(借入!$A$1:$F$301,ROW()-$B$41+2,6)&gt;0,INDEX(借入!$A$1:$F$301,ROW()-$B$41+2,1),0)</f>
        <v>0</v>
      </c>
      <c r="B5531" s="55" t="str">
        <f>IF(A5531&gt;0,INDEX(借入!$A$1:$E$301,ROW()-$B$41+2,2)&amp;IF(INDEX(借入!$A$1:$E$301,ROW()-$B$41+2,3)="","","／"&amp;INDEX(借入!$A$1:$E$301,ROW()-$B$41+2,3)),"")</f>
        <v/>
      </c>
      <c r="C5531" s="57">
        <f>IF(A5531&gt;0,設定・集計!$B$13,0)</f>
        <v>0</v>
      </c>
      <c r="D5531" s="64">
        <f>IF(A5531&gt;0,INDEX(借入!$A$1:$F$301,ROW()-$B$41+2,6),0)</f>
        <v>0</v>
      </c>
      <c r="E5531" s="65">
        <f>DATE(設定・集計!$B$2,INT(A5531/100),A5531-INT(A5531/100)*100)</f>
        <v>43799</v>
      </c>
      <c r="F5531" t="str">
        <f t="shared" si="171"/>
        <v/>
      </c>
      <c r="G5531" t="str">
        <f t="shared" si="172"/>
        <v/>
      </c>
    </row>
    <row r="5532" spans="1:7">
      <c r="A5532" s="57">
        <f>IF(INDEX(借入!$A$1:$F$301,ROW()-$B$41+2,6)&gt;0,INDEX(借入!$A$1:$F$301,ROW()-$B$41+2,1),0)</f>
        <v>0</v>
      </c>
      <c r="B5532" s="55" t="str">
        <f>IF(A5532&gt;0,INDEX(借入!$A$1:$E$301,ROW()-$B$41+2,2)&amp;IF(INDEX(借入!$A$1:$E$301,ROW()-$B$41+2,3)="","","／"&amp;INDEX(借入!$A$1:$E$301,ROW()-$B$41+2,3)),"")</f>
        <v/>
      </c>
      <c r="C5532" s="57">
        <f>IF(A5532&gt;0,設定・集計!$B$13,0)</f>
        <v>0</v>
      </c>
      <c r="D5532" s="64">
        <f>IF(A5532&gt;0,INDEX(借入!$A$1:$F$301,ROW()-$B$41+2,6),0)</f>
        <v>0</v>
      </c>
      <c r="E5532" s="65">
        <f>DATE(設定・集計!$B$2,INT(A5532/100),A5532-INT(A5532/100)*100)</f>
        <v>43799</v>
      </c>
      <c r="F5532" t="str">
        <f t="shared" si="171"/>
        <v/>
      </c>
      <c r="G5532" t="str">
        <f t="shared" si="172"/>
        <v/>
      </c>
    </row>
    <row r="5533" spans="1:7">
      <c r="A5533" s="57">
        <f>IF(INDEX(借入!$A$1:$F$301,ROW()-$B$41+2,6)&gt;0,INDEX(借入!$A$1:$F$301,ROW()-$B$41+2,1),0)</f>
        <v>0</v>
      </c>
      <c r="B5533" s="55" t="str">
        <f>IF(A5533&gt;0,INDEX(借入!$A$1:$E$301,ROW()-$B$41+2,2)&amp;IF(INDEX(借入!$A$1:$E$301,ROW()-$B$41+2,3)="","","／"&amp;INDEX(借入!$A$1:$E$301,ROW()-$B$41+2,3)),"")</f>
        <v/>
      </c>
      <c r="C5533" s="57">
        <f>IF(A5533&gt;0,設定・集計!$B$13,0)</f>
        <v>0</v>
      </c>
      <c r="D5533" s="64">
        <f>IF(A5533&gt;0,INDEX(借入!$A$1:$F$301,ROW()-$B$41+2,6),0)</f>
        <v>0</v>
      </c>
      <c r="E5533" s="65">
        <f>DATE(設定・集計!$B$2,INT(A5533/100),A5533-INT(A5533/100)*100)</f>
        <v>43799</v>
      </c>
      <c r="F5533" t="str">
        <f t="shared" si="171"/>
        <v/>
      </c>
      <c r="G5533" t="str">
        <f t="shared" si="172"/>
        <v/>
      </c>
    </row>
    <row r="5534" spans="1:7">
      <c r="A5534" s="57">
        <f>IF(INDEX(借入!$A$1:$F$301,ROW()-$B$41+2,6)&gt;0,INDEX(借入!$A$1:$F$301,ROW()-$B$41+2,1),0)</f>
        <v>0</v>
      </c>
      <c r="B5534" s="55" t="str">
        <f>IF(A5534&gt;0,INDEX(借入!$A$1:$E$301,ROW()-$B$41+2,2)&amp;IF(INDEX(借入!$A$1:$E$301,ROW()-$B$41+2,3)="","","／"&amp;INDEX(借入!$A$1:$E$301,ROW()-$B$41+2,3)),"")</f>
        <v/>
      </c>
      <c r="C5534" s="57">
        <f>IF(A5534&gt;0,設定・集計!$B$13,0)</f>
        <v>0</v>
      </c>
      <c r="D5534" s="64">
        <f>IF(A5534&gt;0,INDEX(借入!$A$1:$F$301,ROW()-$B$41+2,6),0)</f>
        <v>0</v>
      </c>
      <c r="E5534" s="65">
        <f>DATE(設定・集計!$B$2,INT(A5534/100),A5534-INT(A5534/100)*100)</f>
        <v>43799</v>
      </c>
      <c r="F5534" t="str">
        <f t="shared" si="171"/>
        <v/>
      </c>
      <c r="G5534" t="str">
        <f t="shared" si="172"/>
        <v/>
      </c>
    </row>
    <row r="5535" spans="1:7">
      <c r="A5535" s="57">
        <f>IF(INDEX(借入!$A$1:$F$301,ROW()-$B$41+2,6)&gt;0,INDEX(借入!$A$1:$F$301,ROW()-$B$41+2,1),0)</f>
        <v>0</v>
      </c>
      <c r="B5535" s="55" t="str">
        <f>IF(A5535&gt;0,INDEX(借入!$A$1:$E$301,ROW()-$B$41+2,2)&amp;IF(INDEX(借入!$A$1:$E$301,ROW()-$B$41+2,3)="","","／"&amp;INDEX(借入!$A$1:$E$301,ROW()-$B$41+2,3)),"")</f>
        <v/>
      </c>
      <c r="C5535" s="57">
        <f>IF(A5535&gt;0,設定・集計!$B$13,0)</f>
        <v>0</v>
      </c>
      <c r="D5535" s="64">
        <f>IF(A5535&gt;0,INDEX(借入!$A$1:$F$301,ROW()-$B$41+2,6),0)</f>
        <v>0</v>
      </c>
      <c r="E5535" s="65">
        <f>DATE(設定・集計!$B$2,INT(A5535/100),A5535-INT(A5535/100)*100)</f>
        <v>43799</v>
      </c>
      <c r="F5535" t="str">
        <f t="shared" si="171"/>
        <v/>
      </c>
      <c r="G5535" t="str">
        <f t="shared" si="172"/>
        <v/>
      </c>
    </row>
    <row r="5536" spans="1:7">
      <c r="A5536" s="57">
        <f>IF(INDEX(借入!$A$1:$F$301,ROW()-$B$41+2,6)&gt;0,INDEX(借入!$A$1:$F$301,ROW()-$B$41+2,1),0)</f>
        <v>0</v>
      </c>
      <c r="B5536" s="55" t="str">
        <f>IF(A5536&gt;0,INDEX(借入!$A$1:$E$301,ROW()-$B$41+2,2)&amp;IF(INDEX(借入!$A$1:$E$301,ROW()-$B$41+2,3)="","","／"&amp;INDEX(借入!$A$1:$E$301,ROW()-$B$41+2,3)),"")</f>
        <v/>
      </c>
      <c r="C5536" s="57">
        <f>IF(A5536&gt;0,設定・集計!$B$13,0)</f>
        <v>0</v>
      </c>
      <c r="D5536" s="64">
        <f>IF(A5536&gt;0,INDEX(借入!$A$1:$F$301,ROW()-$B$41+2,6),0)</f>
        <v>0</v>
      </c>
      <c r="E5536" s="65">
        <f>DATE(設定・集計!$B$2,INT(A5536/100),A5536-INT(A5536/100)*100)</f>
        <v>43799</v>
      </c>
      <c r="F5536" t="str">
        <f t="shared" si="171"/>
        <v/>
      </c>
      <c r="G5536" t="str">
        <f t="shared" si="172"/>
        <v/>
      </c>
    </row>
    <row r="5537" spans="1:7">
      <c r="A5537" s="57">
        <f>IF(INDEX(借入!$A$1:$F$301,ROW()-$B$41+2,6)&gt;0,INDEX(借入!$A$1:$F$301,ROW()-$B$41+2,1),0)</f>
        <v>0</v>
      </c>
      <c r="B5537" s="55" t="str">
        <f>IF(A5537&gt;0,INDEX(借入!$A$1:$E$301,ROW()-$B$41+2,2)&amp;IF(INDEX(借入!$A$1:$E$301,ROW()-$B$41+2,3)="","","／"&amp;INDEX(借入!$A$1:$E$301,ROW()-$B$41+2,3)),"")</f>
        <v/>
      </c>
      <c r="C5537" s="57">
        <f>IF(A5537&gt;0,設定・集計!$B$13,0)</f>
        <v>0</v>
      </c>
      <c r="D5537" s="64">
        <f>IF(A5537&gt;0,INDEX(借入!$A$1:$F$301,ROW()-$B$41+2,6),0)</f>
        <v>0</v>
      </c>
      <c r="E5537" s="65">
        <f>DATE(設定・集計!$B$2,INT(A5537/100),A5537-INT(A5537/100)*100)</f>
        <v>43799</v>
      </c>
      <c r="F5537" t="str">
        <f t="shared" si="171"/>
        <v/>
      </c>
      <c r="G5537" t="str">
        <f t="shared" si="172"/>
        <v/>
      </c>
    </row>
    <row r="5538" spans="1:7">
      <c r="A5538" s="57">
        <f>IF(INDEX(借入!$A$1:$F$301,ROW()-$B$41+2,6)&gt;0,INDEX(借入!$A$1:$F$301,ROW()-$B$41+2,1),0)</f>
        <v>0</v>
      </c>
      <c r="B5538" s="55" t="str">
        <f>IF(A5538&gt;0,INDEX(借入!$A$1:$E$301,ROW()-$B$41+2,2)&amp;IF(INDEX(借入!$A$1:$E$301,ROW()-$B$41+2,3)="","","／"&amp;INDEX(借入!$A$1:$E$301,ROW()-$B$41+2,3)),"")</f>
        <v/>
      </c>
      <c r="C5538" s="57">
        <f>IF(A5538&gt;0,設定・集計!$B$13,0)</f>
        <v>0</v>
      </c>
      <c r="D5538" s="64">
        <f>IF(A5538&gt;0,INDEX(借入!$A$1:$F$301,ROW()-$B$41+2,6),0)</f>
        <v>0</v>
      </c>
      <c r="E5538" s="65">
        <f>DATE(設定・集計!$B$2,INT(A5538/100),A5538-INT(A5538/100)*100)</f>
        <v>43799</v>
      </c>
      <c r="F5538" t="str">
        <f t="shared" si="171"/>
        <v/>
      </c>
      <c r="G5538" t="str">
        <f t="shared" si="172"/>
        <v/>
      </c>
    </row>
    <row r="5539" spans="1:7">
      <c r="A5539" s="57">
        <f>IF(INDEX(借入!$A$1:$F$301,ROW()-$B$41+2,6)&gt;0,INDEX(借入!$A$1:$F$301,ROW()-$B$41+2,1),0)</f>
        <v>0</v>
      </c>
      <c r="B5539" s="55" t="str">
        <f>IF(A5539&gt;0,INDEX(借入!$A$1:$E$301,ROW()-$B$41+2,2)&amp;IF(INDEX(借入!$A$1:$E$301,ROW()-$B$41+2,3)="","","／"&amp;INDEX(借入!$A$1:$E$301,ROW()-$B$41+2,3)),"")</f>
        <v/>
      </c>
      <c r="C5539" s="57">
        <f>IF(A5539&gt;0,設定・集計!$B$13,0)</f>
        <v>0</v>
      </c>
      <c r="D5539" s="64">
        <f>IF(A5539&gt;0,INDEX(借入!$A$1:$F$301,ROW()-$B$41+2,6),0)</f>
        <v>0</v>
      </c>
      <c r="E5539" s="65">
        <f>DATE(設定・集計!$B$2,INT(A5539/100),A5539-INT(A5539/100)*100)</f>
        <v>43799</v>
      </c>
      <c r="F5539" t="str">
        <f t="shared" si="171"/>
        <v/>
      </c>
      <c r="G5539" t="str">
        <f t="shared" si="172"/>
        <v/>
      </c>
    </row>
    <row r="5540" spans="1:7">
      <c r="A5540" s="57">
        <f>IF(INDEX(借入!$A$1:$F$301,ROW()-$B$41+2,6)&gt;0,INDEX(借入!$A$1:$F$301,ROW()-$B$41+2,1),0)</f>
        <v>0</v>
      </c>
      <c r="B5540" s="55" t="str">
        <f>IF(A5540&gt;0,INDEX(借入!$A$1:$E$301,ROW()-$B$41+2,2)&amp;IF(INDEX(借入!$A$1:$E$301,ROW()-$B$41+2,3)="","","／"&amp;INDEX(借入!$A$1:$E$301,ROW()-$B$41+2,3)),"")</f>
        <v/>
      </c>
      <c r="C5540" s="57">
        <f>IF(A5540&gt;0,設定・集計!$B$13,0)</f>
        <v>0</v>
      </c>
      <c r="D5540" s="64">
        <f>IF(A5540&gt;0,INDEX(借入!$A$1:$F$301,ROW()-$B$41+2,6),0)</f>
        <v>0</v>
      </c>
      <c r="E5540" s="65">
        <f>DATE(設定・集計!$B$2,INT(A5540/100),A5540-INT(A5540/100)*100)</f>
        <v>43799</v>
      </c>
      <c r="F5540" t="str">
        <f t="shared" si="171"/>
        <v/>
      </c>
      <c r="G5540" t="str">
        <f t="shared" si="172"/>
        <v/>
      </c>
    </row>
    <row r="5541" spans="1:7">
      <c r="A5541" s="57">
        <f>IF(INDEX(借入!$A$1:$F$301,ROW()-$B$41+2,6)&gt;0,INDEX(借入!$A$1:$F$301,ROW()-$B$41+2,1),0)</f>
        <v>0</v>
      </c>
      <c r="B5541" s="55" t="str">
        <f>IF(A5541&gt;0,INDEX(借入!$A$1:$E$301,ROW()-$B$41+2,2)&amp;IF(INDEX(借入!$A$1:$E$301,ROW()-$B$41+2,3)="","","／"&amp;INDEX(借入!$A$1:$E$301,ROW()-$B$41+2,3)),"")</f>
        <v/>
      </c>
      <c r="C5541" s="57">
        <f>IF(A5541&gt;0,設定・集計!$B$13,0)</f>
        <v>0</v>
      </c>
      <c r="D5541" s="64">
        <f>IF(A5541&gt;0,INDEX(借入!$A$1:$F$301,ROW()-$B$41+2,6),0)</f>
        <v>0</v>
      </c>
      <c r="E5541" s="65">
        <f>DATE(設定・集計!$B$2,INT(A5541/100),A5541-INT(A5541/100)*100)</f>
        <v>43799</v>
      </c>
      <c r="F5541" t="str">
        <f t="shared" si="171"/>
        <v/>
      </c>
      <c r="G5541" t="str">
        <f t="shared" si="172"/>
        <v/>
      </c>
    </row>
    <row r="5542" spans="1:7">
      <c r="A5542" s="57">
        <f>IF(INDEX(借入!$A$1:$F$301,ROW()-$B$41+2,6)&gt;0,INDEX(借入!$A$1:$F$301,ROW()-$B$41+2,1),0)</f>
        <v>0</v>
      </c>
      <c r="B5542" s="55" t="str">
        <f>IF(A5542&gt;0,INDEX(借入!$A$1:$E$301,ROW()-$B$41+2,2)&amp;IF(INDEX(借入!$A$1:$E$301,ROW()-$B$41+2,3)="","","／"&amp;INDEX(借入!$A$1:$E$301,ROW()-$B$41+2,3)),"")</f>
        <v/>
      </c>
      <c r="C5542" s="57">
        <f>IF(A5542&gt;0,設定・集計!$B$13,0)</f>
        <v>0</v>
      </c>
      <c r="D5542" s="64">
        <f>IF(A5542&gt;0,INDEX(借入!$A$1:$F$301,ROW()-$B$41+2,6),0)</f>
        <v>0</v>
      </c>
      <c r="E5542" s="65">
        <f>DATE(設定・集計!$B$2,INT(A5542/100),A5542-INT(A5542/100)*100)</f>
        <v>43799</v>
      </c>
      <c r="F5542" t="str">
        <f t="shared" si="171"/>
        <v/>
      </c>
      <c r="G5542" t="str">
        <f t="shared" si="172"/>
        <v/>
      </c>
    </row>
    <row r="5543" spans="1:7">
      <c r="A5543" s="57">
        <f>IF(INDEX(借入!$A$1:$F$301,ROW()-$B$41+2,6)&gt;0,INDEX(借入!$A$1:$F$301,ROW()-$B$41+2,1),0)</f>
        <v>0</v>
      </c>
      <c r="B5543" s="55" t="str">
        <f>IF(A5543&gt;0,INDEX(借入!$A$1:$E$301,ROW()-$B$41+2,2)&amp;IF(INDEX(借入!$A$1:$E$301,ROW()-$B$41+2,3)="","","／"&amp;INDEX(借入!$A$1:$E$301,ROW()-$B$41+2,3)),"")</f>
        <v/>
      </c>
      <c r="C5543" s="57">
        <f>IF(A5543&gt;0,設定・集計!$B$13,0)</f>
        <v>0</v>
      </c>
      <c r="D5543" s="64">
        <f>IF(A5543&gt;0,INDEX(借入!$A$1:$F$301,ROW()-$B$41+2,6),0)</f>
        <v>0</v>
      </c>
      <c r="E5543" s="65">
        <f>DATE(設定・集計!$B$2,INT(A5543/100),A5543-INT(A5543/100)*100)</f>
        <v>43799</v>
      </c>
      <c r="F5543" t="str">
        <f t="shared" si="171"/>
        <v/>
      </c>
      <c r="G5543" t="str">
        <f t="shared" si="172"/>
        <v/>
      </c>
    </row>
    <row r="5544" spans="1:7">
      <c r="A5544" s="57">
        <f>IF(INDEX(借入!$A$1:$F$301,ROW()-$B$41+2,6)&gt;0,INDEX(借入!$A$1:$F$301,ROW()-$B$41+2,1),0)</f>
        <v>0</v>
      </c>
      <c r="B5544" s="55" t="str">
        <f>IF(A5544&gt;0,INDEX(借入!$A$1:$E$301,ROW()-$B$41+2,2)&amp;IF(INDEX(借入!$A$1:$E$301,ROW()-$B$41+2,3)="","","／"&amp;INDEX(借入!$A$1:$E$301,ROW()-$B$41+2,3)),"")</f>
        <v/>
      </c>
      <c r="C5544" s="57">
        <f>IF(A5544&gt;0,設定・集計!$B$13,0)</f>
        <v>0</v>
      </c>
      <c r="D5544" s="64">
        <f>IF(A5544&gt;0,INDEX(借入!$A$1:$F$301,ROW()-$B$41+2,6),0)</f>
        <v>0</v>
      </c>
      <c r="E5544" s="65">
        <f>DATE(設定・集計!$B$2,INT(A5544/100),A5544-INT(A5544/100)*100)</f>
        <v>43799</v>
      </c>
      <c r="F5544" t="str">
        <f t="shared" si="171"/>
        <v/>
      </c>
      <c r="G5544" t="str">
        <f t="shared" si="172"/>
        <v/>
      </c>
    </row>
    <row r="5545" spans="1:7">
      <c r="A5545" s="57">
        <f>IF(INDEX(借入!$A$1:$F$301,ROW()-$B$41+2,6)&gt;0,INDEX(借入!$A$1:$F$301,ROW()-$B$41+2,1),0)</f>
        <v>0</v>
      </c>
      <c r="B5545" s="55" t="str">
        <f>IF(A5545&gt;0,INDEX(借入!$A$1:$E$301,ROW()-$B$41+2,2)&amp;IF(INDEX(借入!$A$1:$E$301,ROW()-$B$41+2,3)="","","／"&amp;INDEX(借入!$A$1:$E$301,ROW()-$B$41+2,3)),"")</f>
        <v/>
      </c>
      <c r="C5545" s="57">
        <f>IF(A5545&gt;0,設定・集計!$B$13,0)</f>
        <v>0</v>
      </c>
      <c r="D5545" s="64">
        <f>IF(A5545&gt;0,INDEX(借入!$A$1:$F$301,ROW()-$B$41+2,6),0)</f>
        <v>0</v>
      </c>
      <c r="E5545" s="65">
        <f>DATE(設定・集計!$B$2,INT(A5545/100),A5545-INT(A5545/100)*100)</f>
        <v>43799</v>
      </c>
      <c r="F5545" t="str">
        <f t="shared" si="171"/>
        <v/>
      </c>
      <c r="G5545" t="str">
        <f t="shared" si="172"/>
        <v/>
      </c>
    </row>
    <row r="5546" spans="1:7">
      <c r="A5546" s="57">
        <f>IF(INDEX(借入!$A$1:$F$301,ROW()-$B$41+2,6)&gt;0,INDEX(借入!$A$1:$F$301,ROW()-$B$41+2,1),0)</f>
        <v>0</v>
      </c>
      <c r="B5546" s="55" t="str">
        <f>IF(A5546&gt;0,INDEX(借入!$A$1:$E$301,ROW()-$B$41+2,2)&amp;IF(INDEX(借入!$A$1:$E$301,ROW()-$B$41+2,3)="","","／"&amp;INDEX(借入!$A$1:$E$301,ROW()-$B$41+2,3)),"")</f>
        <v/>
      </c>
      <c r="C5546" s="57">
        <f>IF(A5546&gt;0,設定・集計!$B$13,0)</f>
        <v>0</v>
      </c>
      <c r="D5546" s="64">
        <f>IF(A5546&gt;0,INDEX(借入!$A$1:$F$301,ROW()-$B$41+2,6),0)</f>
        <v>0</v>
      </c>
      <c r="E5546" s="65">
        <f>DATE(設定・集計!$B$2,INT(A5546/100),A5546-INT(A5546/100)*100)</f>
        <v>43799</v>
      </c>
      <c r="F5546" t="str">
        <f t="shared" si="171"/>
        <v/>
      </c>
      <c r="G5546" t="str">
        <f t="shared" si="172"/>
        <v/>
      </c>
    </row>
    <row r="5547" spans="1:7">
      <c r="A5547" s="57">
        <f>IF(INDEX(借入!$A$1:$F$301,ROW()-$B$41+2,6)&gt;0,INDEX(借入!$A$1:$F$301,ROW()-$B$41+2,1),0)</f>
        <v>0</v>
      </c>
      <c r="B5547" s="55" t="str">
        <f>IF(A5547&gt;0,INDEX(借入!$A$1:$E$301,ROW()-$B$41+2,2)&amp;IF(INDEX(借入!$A$1:$E$301,ROW()-$B$41+2,3)="","","／"&amp;INDEX(借入!$A$1:$E$301,ROW()-$B$41+2,3)),"")</f>
        <v/>
      </c>
      <c r="C5547" s="57">
        <f>IF(A5547&gt;0,設定・集計!$B$13,0)</f>
        <v>0</v>
      </c>
      <c r="D5547" s="64">
        <f>IF(A5547&gt;0,INDEX(借入!$A$1:$F$301,ROW()-$B$41+2,6),0)</f>
        <v>0</v>
      </c>
      <c r="E5547" s="65">
        <f>DATE(設定・集計!$B$2,INT(A5547/100),A5547-INT(A5547/100)*100)</f>
        <v>43799</v>
      </c>
      <c r="F5547" t="str">
        <f t="shared" si="171"/>
        <v/>
      </c>
      <c r="G5547" t="str">
        <f t="shared" si="172"/>
        <v/>
      </c>
    </row>
    <row r="5548" spans="1:7">
      <c r="A5548" s="57">
        <f>IF(INDEX(借入!$A$1:$F$301,ROW()-$B$41+2,6)&gt;0,INDEX(借入!$A$1:$F$301,ROW()-$B$41+2,1),0)</f>
        <v>0</v>
      </c>
      <c r="B5548" s="55" t="str">
        <f>IF(A5548&gt;0,INDEX(借入!$A$1:$E$301,ROW()-$B$41+2,2)&amp;IF(INDEX(借入!$A$1:$E$301,ROW()-$B$41+2,3)="","","／"&amp;INDEX(借入!$A$1:$E$301,ROW()-$B$41+2,3)),"")</f>
        <v/>
      </c>
      <c r="C5548" s="57">
        <f>IF(A5548&gt;0,設定・集計!$B$13,0)</f>
        <v>0</v>
      </c>
      <c r="D5548" s="64">
        <f>IF(A5548&gt;0,INDEX(借入!$A$1:$F$301,ROW()-$B$41+2,6),0)</f>
        <v>0</v>
      </c>
      <c r="E5548" s="65">
        <f>DATE(設定・集計!$B$2,INT(A5548/100),A5548-INT(A5548/100)*100)</f>
        <v>43799</v>
      </c>
      <c r="F5548" t="str">
        <f t="shared" ref="F5548:F5611" si="173">IF(A5548=0,"",A5548*10000+ROW())</f>
        <v/>
      </c>
      <c r="G5548" t="str">
        <f t="shared" ref="G5548:G5611" si="174">IF(F5548="","",RANK(F5548,$F$46:$F$6000,1))</f>
        <v/>
      </c>
    </row>
    <row r="5549" spans="1:7">
      <c r="A5549" s="57">
        <f>IF(INDEX(借入!$A$1:$F$301,ROW()-$B$41+2,6)&gt;0,INDEX(借入!$A$1:$F$301,ROW()-$B$41+2,1),0)</f>
        <v>0</v>
      </c>
      <c r="B5549" s="55" t="str">
        <f>IF(A5549&gt;0,INDEX(借入!$A$1:$E$301,ROW()-$B$41+2,2)&amp;IF(INDEX(借入!$A$1:$E$301,ROW()-$B$41+2,3)="","","／"&amp;INDEX(借入!$A$1:$E$301,ROW()-$B$41+2,3)),"")</f>
        <v/>
      </c>
      <c r="C5549" s="57">
        <f>IF(A5549&gt;0,設定・集計!$B$13,0)</f>
        <v>0</v>
      </c>
      <c r="D5549" s="64">
        <f>IF(A5549&gt;0,INDEX(借入!$A$1:$F$301,ROW()-$B$41+2,6),0)</f>
        <v>0</v>
      </c>
      <c r="E5549" s="65">
        <f>DATE(設定・集計!$B$2,INT(A5549/100),A5549-INT(A5549/100)*100)</f>
        <v>43799</v>
      </c>
      <c r="F5549" t="str">
        <f t="shared" si="173"/>
        <v/>
      </c>
      <c r="G5549" t="str">
        <f t="shared" si="174"/>
        <v/>
      </c>
    </row>
    <row r="5550" spans="1:7">
      <c r="A5550" s="57">
        <f>IF(INDEX(借入!$A$1:$F$301,ROW()-$B$41+2,6)&gt;0,INDEX(借入!$A$1:$F$301,ROW()-$B$41+2,1),0)</f>
        <v>0</v>
      </c>
      <c r="B5550" s="55" t="str">
        <f>IF(A5550&gt;0,INDEX(借入!$A$1:$E$301,ROW()-$B$41+2,2)&amp;IF(INDEX(借入!$A$1:$E$301,ROW()-$B$41+2,3)="","","／"&amp;INDEX(借入!$A$1:$E$301,ROW()-$B$41+2,3)),"")</f>
        <v/>
      </c>
      <c r="C5550" s="57">
        <f>IF(A5550&gt;0,設定・集計!$B$13,0)</f>
        <v>0</v>
      </c>
      <c r="D5550" s="64">
        <f>IF(A5550&gt;0,INDEX(借入!$A$1:$F$301,ROW()-$B$41+2,6),0)</f>
        <v>0</v>
      </c>
      <c r="E5550" s="65">
        <f>DATE(設定・集計!$B$2,INT(A5550/100),A5550-INT(A5550/100)*100)</f>
        <v>43799</v>
      </c>
      <c r="F5550" t="str">
        <f t="shared" si="173"/>
        <v/>
      </c>
      <c r="G5550" t="str">
        <f t="shared" si="174"/>
        <v/>
      </c>
    </row>
    <row r="5551" spans="1:7">
      <c r="A5551" s="57">
        <f>IF(INDEX(借入!$A$1:$F$301,ROW()-$B$41+2,6)&gt;0,INDEX(借入!$A$1:$F$301,ROW()-$B$41+2,1),0)</f>
        <v>0</v>
      </c>
      <c r="B5551" s="55" t="str">
        <f>IF(A5551&gt;0,INDEX(借入!$A$1:$E$301,ROW()-$B$41+2,2)&amp;IF(INDEX(借入!$A$1:$E$301,ROW()-$B$41+2,3)="","","／"&amp;INDEX(借入!$A$1:$E$301,ROW()-$B$41+2,3)),"")</f>
        <v/>
      </c>
      <c r="C5551" s="57">
        <f>IF(A5551&gt;0,設定・集計!$B$13,0)</f>
        <v>0</v>
      </c>
      <c r="D5551" s="64">
        <f>IF(A5551&gt;0,INDEX(借入!$A$1:$F$301,ROW()-$B$41+2,6),0)</f>
        <v>0</v>
      </c>
      <c r="E5551" s="65">
        <f>DATE(設定・集計!$B$2,INT(A5551/100),A5551-INT(A5551/100)*100)</f>
        <v>43799</v>
      </c>
      <c r="F5551" t="str">
        <f t="shared" si="173"/>
        <v/>
      </c>
      <c r="G5551" t="str">
        <f t="shared" si="174"/>
        <v/>
      </c>
    </row>
    <row r="5552" spans="1:7">
      <c r="A5552" s="57">
        <f>IF(INDEX(借入!$A$1:$F$301,ROW()-$B$41+2,6)&gt;0,INDEX(借入!$A$1:$F$301,ROW()-$B$41+2,1),0)</f>
        <v>0</v>
      </c>
      <c r="B5552" s="55" t="str">
        <f>IF(A5552&gt;0,INDEX(借入!$A$1:$E$301,ROW()-$B$41+2,2)&amp;IF(INDEX(借入!$A$1:$E$301,ROW()-$B$41+2,3)="","","／"&amp;INDEX(借入!$A$1:$E$301,ROW()-$B$41+2,3)),"")</f>
        <v/>
      </c>
      <c r="C5552" s="57">
        <f>IF(A5552&gt;0,設定・集計!$B$13,0)</f>
        <v>0</v>
      </c>
      <c r="D5552" s="64">
        <f>IF(A5552&gt;0,INDEX(借入!$A$1:$F$301,ROW()-$B$41+2,6),0)</f>
        <v>0</v>
      </c>
      <c r="E5552" s="65">
        <f>DATE(設定・集計!$B$2,INT(A5552/100),A5552-INT(A5552/100)*100)</f>
        <v>43799</v>
      </c>
      <c r="F5552" t="str">
        <f t="shared" si="173"/>
        <v/>
      </c>
      <c r="G5552" t="str">
        <f t="shared" si="174"/>
        <v/>
      </c>
    </row>
    <row r="5553" spans="1:7">
      <c r="A5553" s="57">
        <f>IF(INDEX(借入!$A$1:$F$301,ROW()-$B$41+2,6)&gt;0,INDEX(借入!$A$1:$F$301,ROW()-$B$41+2,1),0)</f>
        <v>0</v>
      </c>
      <c r="B5553" s="55" t="str">
        <f>IF(A5553&gt;0,INDEX(借入!$A$1:$E$301,ROW()-$B$41+2,2)&amp;IF(INDEX(借入!$A$1:$E$301,ROW()-$B$41+2,3)="","","／"&amp;INDEX(借入!$A$1:$E$301,ROW()-$B$41+2,3)),"")</f>
        <v/>
      </c>
      <c r="C5553" s="57">
        <f>IF(A5553&gt;0,設定・集計!$B$13,0)</f>
        <v>0</v>
      </c>
      <c r="D5553" s="64">
        <f>IF(A5553&gt;0,INDEX(借入!$A$1:$F$301,ROW()-$B$41+2,6),0)</f>
        <v>0</v>
      </c>
      <c r="E5553" s="65">
        <f>DATE(設定・集計!$B$2,INT(A5553/100),A5553-INT(A5553/100)*100)</f>
        <v>43799</v>
      </c>
      <c r="F5553" t="str">
        <f t="shared" si="173"/>
        <v/>
      </c>
      <c r="G5553" t="str">
        <f t="shared" si="174"/>
        <v/>
      </c>
    </row>
    <row r="5554" spans="1:7">
      <c r="A5554" s="57">
        <f>IF(INDEX(借入!$A$1:$F$301,ROW()-$B$41+2,6)&gt;0,INDEX(借入!$A$1:$F$301,ROW()-$B$41+2,1),0)</f>
        <v>0</v>
      </c>
      <c r="B5554" s="55" t="str">
        <f>IF(A5554&gt;0,INDEX(借入!$A$1:$E$301,ROW()-$B$41+2,2)&amp;IF(INDEX(借入!$A$1:$E$301,ROW()-$B$41+2,3)="","","／"&amp;INDEX(借入!$A$1:$E$301,ROW()-$B$41+2,3)),"")</f>
        <v/>
      </c>
      <c r="C5554" s="57">
        <f>IF(A5554&gt;0,設定・集計!$B$13,0)</f>
        <v>0</v>
      </c>
      <c r="D5554" s="64">
        <f>IF(A5554&gt;0,INDEX(借入!$A$1:$F$301,ROW()-$B$41+2,6),0)</f>
        <v>0</v>
      </c>
      <c r="E5554" s="65">
        <f>DATE(設定・集計!$B$2,INT(A5554/100),A5554-INT(A5554/100)*100)</f>
        <v>43799</v>
      </c>
      <c r="F5554" t="str">
        <f t="shared" si="173"/>
        <v/>
      </c>
      <c r="G5554" t="str">
        <f t="shared" si="174"/>
        <v/>
      </c>
    </row>
    <row r="5555" spans="1:7">
      <c r="A5555" s="57">
        <f>IF(INDEX(借入!$A$1:$F$301,ROW()-$B$41+2,6)&gt;0,INDEX(借入!$A$1:$F$301,ROW()-$B$41+2,1),0)</f>
        <v>0</v>
      </c>
      <c r="B5555" s="55" t="str">
        <f>IF(A5555&gt;0,INDEX(借入!$A$1:$E$301,ROW()-$B$41+2,2)&amp;IF(INDEX(借入!$A$1:$E$301,ROW()-$B$41+2,3)="","","／"&amp;INDEX(借入!$A$1:$E$301,ROW()-$B$41+2,3)),"")</f>
        <v/>
      </c>
      <c r="C5555" s="57">
        <f>IF(A5555&gt;0,設定・集計!$B$13,0)</f>
        <v>0</v>
      </c>
      <c r="D5555" s="64">
        <f>IF(A5555&gt;0,INDEX(借入!$A$1:$F$301,ROW()-$B$41+2,6),0)</f>
        <v>0</v>
      </c>
      <c r="E5555" s="65">
        <f>DATE(設定・集計!$B$2,INT(A5555/100),A5555-INT(A5555/100)*100)</f>
        <v>43799</v>
      </c>
      <c r="F5555" t="str">
        <f t="shared" si="173"/>
        <v/>
      </c>
      <c r="G5555" t="str">
        <f t="shared" si="174"/>
        <v/>
      </c>
    </row>
    <row r="5556" spans="1:7">
      <c r="A5556" s="57">
        <f>IF(INDEX(借入!$A$1:$F$301,ROW()-$B$41+2,6)&gt;0,INDEX(借入!$A$1:$F$301,ROW()-$B$41+2,1),0)</f>
        <v>0</v>
      </c>
      <c r="B5556" s="55" t="str">
        <f>IF(A5556&gt;0,INDEX(借入!$A$1:$E$301,ROW()-$B$41+2,2)&amp;IF(INDEX(借入!$A$1:$E$301,ROW()-$B$41+2,3)="","","／"&amp;INDEX(借入!$A$1:$E$301,ROW()-$B$41+2,3)),"")</f>
        <v/>
      </c>
      <c r="C5556" s="57">
        <f>IF(A5556&gt;0,設定・集計!$B$13,0)</f>
        <v>0</v>
      </c>
      <c r="D5556" s="64">
        <f>IF(A5556&gt;0,INDEX(借入!$A$1:$F$301,ROW()-$B$41+2,6),0)</f>
        <v>0</v>
      </c>
      <c r="E5556" s="65">
        <f>DATE(設定・集計!$B$2,INT(A5556/100),A5556-INT(A5556/100)*100)</f>
        <v>43799</v>
      </c>
      <c r="F5556" t="str">
        <f t="shared" si="173"/>
        <v/>
      </c>
      <c r="G5556" t="str">
        <f t="shared" si="174"/>
        <v/>
      </c>
    </row>
    <row r="5557" spans="1:7">
      <c r="A5557" s="57">
        <f>IF(INDEX(借入!$A$1:$F$301,ROW()-$B$41+2,6)&gt;0,INDEX(借入!$A$1:$F$301,ROW()-$B$41+2,1),0)</f>
        <v>0</v>
      </c>
      <c r="B5557" s="55" t="str">
        <f>IF(A5557&gt;0,INDEX(借入!$A$1:$E$301,ROW()-$B$41+2,2)&amp;IF(INDEX(借入!$A$1:$E$301,ROW()-$B$41+2,3)="","","／"&amp;INDEX(借入!$A$1:$E$301,ROW()-$B$41+2,3)),"")</f>
        <v/>
      </c>
      <c r="C5557" s="57">
        <f>IF(A5557&gt;0,設定・集計!$B$13,0)</f>
        <v>0</v>
      </c>
      <c r="D5557" s="64">
        <f>IF(A5557&gt;0,INDEX(借入!$A$1:$F$301,ROW()-$B$41+2,6),0)</f>
        <v>0</v>
      </c>
      <c r="E5557" s="65">
        <f>DATE(設定・集計!$B$2,INT(A5557/100),A5557-INT(A5557/100)*100)</f>
        <v>43799</v>
      </c>
      <c r="F5557" t="str">
        <f t="shared" si="173"/>
        <v/>
      </c>
      <c r="G5557" t="str">
        <f t="shared" si="174"/>
        <v/>
      </c>
    </row>
    <row r="5558" spans="1:7">
      <c r="A5558" s="57">
        <f>IF(INDEX(借入!$A$1:$F$301,ROW()-$B$41+2,6)&gt;0,INDEX(借入!$A$1:$F$301,ROW()-$B$41+2,1),0)</f>
        <v>0</v>
      </c>
      <c r="B5558" s="55" t="str">
        <f>IF(A5558&gt;0,INDEX(借入!$A$1:$E$301,ROW()-$B$41+2,2)&amp;IF(INDEX(借入!$A$1:$E$301,ROW()-$B$41+2,3)="","","／"&amp;INDEX(借入!$A$1:$E$301,ROW()-$B$41+2,3)),"")</f>
        <v/>
      </c>
      <c r="C5558" s="57">
        <f>IF(A5558&gt;0,設定・集計!$B$13,0)</f>
        <v>0</v>
      </c>
      <c r="D5558" s="64">
        <f>IF(A5558&gt;0,INDEX(借入!$A$1:$F$301,ROW()-$B$41+2,6),0)</f>
        <v>0</v>
      </c>
      <c r="E5558" s="65">
        <f>DATE(設定・集計!$B$2,INT(A5558/100),A5558-INT(A5558/100)*100)</f>
        <v>43799</v>
      </c>
      <c r="F5558" t="str">
        <f t="shared" si="173"/>
        <v/>
      </c>
      <c r="G5558" t="str">
        <f t="shared" si="174"/>
        <v/>
      </c>
    </row>
    <row r="5559" spans="1:7">
      <c r="A5559" s="57">
        <f>IF(INDEX(借入!$A$1:$F$301,ROW()-$B$41+2,6)&gt;0,INDEX(借入!$A$1:$F$301,ROW()-$B$41+2,1),0)</f>
        <v>0</v>
      </c>
      <c r="B5559" s="55" t="str">
        <f>IF(A5559&gt;0,INDEX(借入!$A$1:$E$301,ROW()-$B$41+2,2)&amp;IF(INDEX(借入!$A$1:$E$301,ROW()-$B$41+2,3)="","","／"&amp;INDEX(借入!$A$1:$E$301,ROW()-$B$41+2,3)),"")</f>
        <v/>
      </c>
      <c r="C5559" s="57">
        <f>IF(A5559&gt;0,設定・集計!$B$13,0)</f>
        <v>0</v>
      </c>
      <c r="D5559" s="64">
        <f>IF(A5559&gt;0,INDEX(借入!$A$1:$F$301,ROW()-$B$41+2,6),0)</f>
        <v>0</v>
      </c>
      <c r="E5559" s="65">
        <f>DATE(設定・集計!$B$2,INT(A5559/100),A5559-INT(A5559/100)*100)</f>
        <v>43799</v>
      </c>
      <c r="F5559" t="str">
        <f t="shared" si="173"/>
        <v/>
      </c>
      <c r="G5559" t="str">
        <f t="shared" si="174"/>
        <v/>
      </c>
    </row>
    <row r="5560" spans="1:7">
      <c r="A5560" s="57">
        <f>IF(INDEX(借入!$A$1:$F$301,ROW()-$B$41+2,6)&gt;0,INDEX(借入!$A$1:$F$301,ROW()-$B$41+2,1),0)</f>
        <v>0</v>
      </c>
      <c r="B5560" s="55" t="str">
        <f>IF(A5560&gt;0,INDEX(借入!$A$1:$E$301,ROW()-$B$41+2,2)&amp;IF(INDEX(借入!$A$1:$E$301,ROW()-$B$41+2,3)="","","／"&amp;INDEX(借入!$A$1:$E$301,ROW()-$B$41+2,3)),"")</f>
        <v/>
      </c>
      <c r="C5560" s="57">
        <f>IF(A5560&gt;0,設定・集計!$B$13,0)</f>
        <v>0</v>
      </c>
      <c r="D5560" s="64">
        <f>IF(A5560&gt;0,INDEX(借入!$A$1:$F$301,ROW()-$B$41+2,6),0)</f>
        <v>0</v>
      </c>
      <c r="E5560" s="65">
        <f>DATE(設定・集計!$B$2,INT(A5560/100),A5560-INT(A5560/100)*100)</f>
        <v>43799</v>
      </c>
      <c r="F5560" t="str">
        <f t="shared" si="173"/>
        <v/>
      </c>
      <c r="G5560" t="str">
        <f t="shared" si="174"/>
        <v/>
      </c>
    </row>
    <row r="5561" spans="1:7">
      <c r="A5561" s="57">
        <f>IF(INDEX(借入!$A$1:$F$301,ROW()-$B$41+2,6)&gt;0,INDEX(借入!$A$1:$F$301,ROW()-$B$41+2,1),0)</f>
        <v>0</v>
      </c>
      <c r="B5561" s="55" t="str">
        <f>IF(A5561&gt;0,INDEX(借入!$A$1:$E$301,ROW()-$B$41+2,2)&amp;IF(INDEX(借入!$A$1:$E$301,ROW()-$B$41+2,3)="","","／"&amp;INDEX(借入!$A$1:$E$301,ROW()-$B$41+2,3)),"")</f>
        <v/>
      </c>
      <c r="C5561" s="57">
        <f>IF(A5561&gt;0,設定・集計!$B$13,0)</f>
        <v>0</v>
      </c>
      <c r="D5561" s="64">
        <f>IF(A5561&gt;0,INDEX(借入!$A$1:$F$301,ROW()-$B$41+2,6),0)</f>
        <v>0</v>
      </c>
      <c r="E5561" s="65">
        <f>DATE(設定・集計!$B$2,INT(A5561/100),A5561-INT(A5561/100)*100)</f>
        <v>43799</v>
      </c>
      <c r="F5561" t="str">
        <f t="shared" si="173"/>
        <v/>
      </c>
      <c r="G5561" t="str">
        <f t="shared" si="174"/>
        <v/>
      </c>
    </row>
    <row r="5562" spans="1:7">
      <c r="A5562" s="57">
        <f>IF(INDEX(借入!$A$1:$F$301,ROW()-$B$41+2,6)&gt;0,INDEX(借入!$A$1:$F$301,ROW()-$B$41+2,1),0)</f>
        <v>0</v>
      </c>
      <c r="B5562" s="55" t="str">
        <f>IF(A5562&gt;0,INDEX(借入!$A$1:$E$301,ROW()-$B$41+2,2)&amp;IF(INDEX(借入!$A$1:$E$301,ROW()-$B$41+2,3)="","","／"&amp;INDEX(借入!$A$1:$E$301,ROW()-$B$41+2,3)),"")</f>
        <v/>
      </c>
      <c r="C5562" s="57">
        <f>IF(A5562&gt;0,設定・集計!$B$13,0)</f>
        <v>0</v>
      </c>
      <c r="D5562" s="64">
        <f>IF(A5562&gt;0,INDEX(借入!$A$1:$F$301,ROW()-$B$41+2,6),0)</f>
        <v>0</v>
      </c>
      <c r="E5562" s="65">
        <f>DATE(設定・集計!$B$2,INT(A5562/100),A5562-INT(A5562/100)*100)</f>
        <v>43799</v>
      </c>
      <c r="F5562" t="str">
        <f t="shared" si="173"/>
        <v/>
      </c>
      <c r="G5562" t="str">
        <f t="shared" si="174"/>
        <v/>
      </c>
    </row>
    <row r="5563" spans="1:7">
      <c r="A5563" s="57">
        <f>IF(INDEX(借入!$A$1:$F$301,ROW()-$B$41+2,6)&gt;0,INDEX(借入!$A$1:$F$301,ROW()-$B$41+2,1),0)</f>
        <v>0</v>
      </c>
      <c r="B5563" s="55" t="str">
        <f>IF(A5563&gt;0,INDEX(借入!$A$1:$E$301,ROW()-$B$41+2,2)&amp;IF(INDEX(借入!$A$1:$E$301,ROW()-$B$41+2,3)="","","／"&amp;INDEX(借入!$A$1:$E$301,ROW()-$B$41+2,3)),"")</f>
        <v/>
      </c>
      <c r="C5563" s="57">
        <f>IF(A5563&gt;0,設定・集計!$B$13,0)</f>
        <v>0</v>
      </c>
      <c r="D5563" s="64">
        <f>IF(A5563&gt;0,INDEX(借入!$A$1:$F$301,ROW()-$B$41+2,6),0)</f>
        <v>0</v>
      </c>
      <c r="E5563" s="65">
        <f>DATE(設定・集計!$B$2,INT(A5563/100),A5563-INT(A5563/100)*100)</f>
        <v>43799</v>
      </c>
      <c r="F5563" t="str">
        <f t="shared" si="173"/>
        <v/>
      </c>
      <c r="G5563" t="str">
        <f t="shared" si="174"/>
        <v/>
      </c>
    </row>
    <row r="5564" spans="1:7">
      <c r="A5564" s="57">
        <f>IF(INDEX(借入!$A$1:$F$301,ROW()-$B$41+2,6)&gt;0,INDEX(借入!$A$1:$F$301,ROW()-$B$41+2,1),0)</f>
        <v>0</v>
      </c>
      <c r="B5564" s="55" t="str">
        <f>IF(A5564&gt;0,INDEX(借入!$A$1:$E$301,ROW()-$B$41+2,2)&amp;IF(INDEX(借入!$A$1:$E$301,ROW()-$B$41+2,3)="","","／"&amp;INDEX(借入!$A$1:$E$301,ROW()-$B$41+2,3)),"")</f>
        <v/>
      </c>
      <c r="C5564" s="57">
        <f>IF(A5564&gt;0,設定・集計!$B$13,0)</f>
        <v>0</v>
      </c>
      <c r="D5564" s="64">
        <f>IF(A5564&gt;0,INDEX(借入!$A$1:$F$301,ROW()-$B$41+2,6),0)</f>
        <v>0</v>
      </c>
      <c r="E5564" s="65">
        <f>DATE(設定・集計!$B$2,INT(A5564/100),A5564-INT(A5564/100)*100)</f>
        <v>43799</v>
      </c>
      <c r="F5564" t="str">
        <f t="shared" si="173"/>
        <v/>
      </c>
      <c r="G5564" t="str">
        <f t="shared" si="174"/>
        <v/>
      </c>
    </row>
    <row r="5565" spans="1:7">
      <c r="A5565" s="57">
        <f>IF(INDEX(借入!$A$1:$F$301,ROW()-$B$41+2,6)&gt;0,INDEX(借入!$A$1:$F$301,ROW()-$B$41+2,1),0)</f>
        <v>0</v>
      </c>
      <c r="B5565" s="55" t="str">
        <f>IF(A5565&gt;0,INDEX(借入!$A$1:$E$301,ROW()-$B$41+2,2)&amp;IF(INDEX(借入!$A$1:$E$301,ROW()-$B$41+2,3)="","","／"&amp;INDEX(借入!$A$1:$E$301,ROW()-$B$41+2,3)),"")</f>
        <v/>
      </c>
      <c r="C5565" s="57">
        <f>IF(A5565&gt;0,設定・集計!$B$13,0)</f>
        <v>0</v>
      </c>
      <c r="D5565" s="64">
        <f>IF(A5565&gt;0,INDEX(借入!$A$1:$F$301,ROW()-$B$41+2,6),0)</f>
        <v>0</v>
      </c>
      <c r="E5565" s="65">
        <f>DATE(設定・集計!$B$2,INT(A5565/100),A5565-INT(A5565/100)*100)</f>
        <v>43799</v>
      </c>
      <c r="F5565" t="str">
        <f t="shared" si="173"/>
        <v/>
      </c>
      <c r="G5565" t="str">
        <f t="shared" si="174"/>
        <v/>
      </c>
    </row>
    <row r="5566" spans="1:7">
      <c r="A5566" s="57">
        <f>IF(INDEX(借入!$A$1:$F$301,ROW()-$B$41+2,6)&gt;0,INDEX(借入!$A$1:$F$301,ROW()-$B$41+2,1),0)</f>
        <v>0</v>
      </c>
      <c r="B5566" s="55" t="str">
        <f>IF(A5566&gt;0,INDEX(借入!$A$1:$E$301,ROW()-$B$41+2,2)&amp;IF(INDEX(借入!$A$1:$E$301,ROW()-$B$41+2,3)="","","／"&amp;INDEX(借入!$A$1:$E$301,ROW()-$B$41+2,3)),"")</f>
        <v/>
      </c>
      <c r="C5566" s="57">
        <f>IF(A5566&gt;0,設定・集計!$B$13,0)</f>
        <v>0</v>
      </c>
      <c r="D5566" s="64">
        <f>IF(A5566&gt;0,INDEX(借入!$A$1:$F$301,ROW()-$B$41+2,6),0)</f>
        <v>0</v>
      </c>
      <c r="E5566" s="65">
        <f>DATE(設定・集計!$B$2,INT(A5566/100),A5566-INT(A5566/100)*100)</f>
        <v>43799</v>
      </c>
      <c r="F5566" t="str">
        <f t="shared" si="173"/>
        <v/>
      </c>
      <c r="G5566" t="str">
        <f t="shared" si="174"/>
        <v/>
      </c>
    </row>
    <row r="5567" spans="1:7">
      <c r="A5567" s="57">
        <f>IF(INDEX(借入!$A$1:$F$301,ROW()-$B$41+2,6)&gt;0,INDEX(借入!$A$1:$F$301,ROW()-$B$41+2,1),0)</f>
        <v>0</v>
      </c>
      <c r="B5567" s="55" t="str">
        <f>IF(A5567&gt;0,INDEX(借入!$A$1:$E$301,ROW()-$B$41+2,2)&amp;IF(INDEX(借入!$A$1:$E$301,ROW()-$B$41+2,3)="","","／"&amp;INDEX(借入!$A$1:$E$301,ROW()-$B$41+2,3)),"")</f>
        <v/>
      </c>
      <c r="C5567" s="57">
        <f>IF(A5567&gt;0,設定・集計!$B$13,0)</f>
        <v>0</v>
      </c>
      <c r="D5567" s="64">
        <f>IF(A5567&gt;0,INDEX(借入!$A$1:$F$301,ROW()-$B$41+2,6),0)</f>
        <v>0</v>
      </c>
      <c r="E5567" s="65">
        <f>DATE(設定・集計!$B$2,INT(A5567/100),A5567-INT(A5567/100)*100)</f>
        <v>43799</v>
      </c>
      <c r="F5567" t="str">
        <f t="shared" si="173"/>
        <v/>
      </c>
      <c r="G5567" t="str">
        <f t="shared" si="174"/>
        <v/>
      </c>
    </row>
    <row r="5568" spans="1:7">
      <c r="A5568" s="57">
        <f>IF(INDEX(借入!$A$1:$F$301,ROW()-$B$41+2,6)&gt;0,INDEX(借入!$A$1:$F$301,ROW()-$B$41+2,1),0)</f>
        <v>0</v>
      </c>
      <c r="B5568" s="55" t="str">
        <f>IF(A5568&gt;0,INDEX(借入!$A$1:$E$301,ROW()-$B$41+2,2)&amp;IF(INDEX(借入!$A$1:$E$301,ROW()-$B$41+2,3)="","","／"&amp;INDEX(借入!$A$1:$E$301,ROW()-$B$41+2,3)),"")</f>
        <v/>
      </c>
      <c r="C5568" s="57">
        <f>IF(A5568&gt;0,設定・集計!$B$13,0)</f>
        <v>0</v>
      </c>
      <c r="D5568" s="64">
        <f>IF(A5568&gt;0,INDEX(借入!$A$1:$F$301,ROW()-$B$41+2,6),0)</f>
        <v>0</v>
      </c>
      <c r="E5568" s="65">
        <f>DATE(設定・集計!$B$2,INT(A5568/100),A5568-INT(A5568/100)*100)</f>
        <v>43799</v>
      </c>
      <c r="F5568" t="str">
        <f t="shared" si="173"/>
        <v/>
      </c>
      <c r="G5568" t="str">
        <f t="shared" si="174"/>
        <v/>
      </c>
    </row>
    <row r="5569" spans="1:7">
      <c r="A5569" s="57">
        <f>IF(INDEX(借入!$A$1:$F$301,ROW()-$B$41+2,6)&gt;0,INDEX(借入!$A$1:$F$301,ROW()-$B$41+2,1),0)</f>
        <v>0</v>
      </c>
      <c r="B5569" s="55" t="str">
        <f>IF(A5569&gt;0,INDEX(借入!$A$1:$E$301,ROW()-$B$41+2,2)&amp;IF(INDEX(借入!$A$1:$E$301,ROW()-$B$41+2,3)="","","／"&amp;INDEX(借入!$A$1:$E$301,ROW()-$B$41+2,3)),"")</f>
        <v/>
      </c>
      <c r="C5569" s="57">
        <f>IF(A5569&gt;0,設定・集計!$B$13,0)</f>
        <v>0</v>
      </c>
      <c r="D5569" s="64">
        <f>IF(A5569&gt;0,INDEX(借入!$A$1:$F$301,ROW()-$B$41+2,6),0)</f>
        <v>0</v>
      </c>
      <c r="E5569" s="65">
        <f>DATE(設定・集計!$B$2,INT(A5569/100),A5569-INT(A5569/100)*100)</f>
        <v>43799</v>
      </c>
      <c r="F5569" t="str">
        <f t="shared" si="173"/>
        <v/>
      </c>
      <c r="G5569" t="str">
        <f t="shared" si="174"/>
        <v/>
      </c>
    </row>
    <row r="5570" spans="1:7">
      <c r="A5570" s="57">
        <f>IF(INDEX(借入!$A$1:$F$301,ROW()-$B$41+2,6)&gt;0,INDEX(借入!$A$1:$F$301,ROW()-$B$41+2,1),0)</f>
        <v>0</v>
      </c>
      <c r="B5570" s="55" t="str">
        <f>IF(A5570&gt;0,INDEX(借入!$A$1:$E$301,ROW()-$B$41+2,2)&amp;IF(INDEX(借入!$A$1:$E$301,ROW()-$B$41+2,3)="","","／"&amp;INDEX(借入!$A$1:$E$301,ROW()-$B$41+2,3)),"")</f>
        <v/>
      </c>
      <c r="C5570" s="57">
        <f>IF(A5570&gt;0,設定・集計!$B$13,0)</f>
        <v>0</v>
      </c>
      <c r="D5570" s="64">
        <f>IF(A5570&gt;0,INDEX(借入!$A$1:$F$301,ROW()-$B$41+2,6),0)</f>
        <v>0</v>
      </c>
      <c r="E5570" s="65">
        <f>DATE(設定・集計!$B$2,INT(A5570/100),A5570-INT(A5570/100)*100)</f>
        <v>43799</v>
      </c>
      <c r="F5570" t="str">
        <f t="shared" si="173"/>
        <v/>
      </c>
      <c r="G5570" t="str">
        <f t="shared" si="174"/>
        <v/>
      </c>
    </row>
    <row r="5571" spans="1:7">
      <c r="A5571" s="57">
        <f>IF(INDEX(借入!$A$1:$F$301,ROW()-$B$41+2,6)&gt;0,INDEX(借入!$A$1:$F$301,ROW()-$B$41+2,1),0)</f>
        <v>0</v>
      </c>
      <c r="B5571" s="55" t="str">
        <f>IF(A5571&gt;0,INDEX(借入!$A$1:$E$301,ROW()-$B$41+2,2)&amp;IF(INDEX(借入!$A$1:$E$301,ROW()-$B$41+2,3)="","","／"&amp;INDEX(借入!$A$1:$E$301,ROW()-$B$41+2,3)),"")</f>
        <v/>
      </c>
      <c r="C5571" s="57">
        <f>IF(A5571&gt;0,設定・集計!$B$13,0)</f>
        <v>0</v>
      </c>
      <c r="D5571" s="64">
        <f>IF(A5571&gt;0,INDEX(借入!$A$1:$F$301,ROW()-$B$41+2,6),0)</f>
        <v>0</v>
      </c>
      <c r="E5571" s="65">
        <f>DATE(設定・集計!$B$2,INT(A5571/100),A5571-INT(A5571/100)*100)</f>
        <v>43799</v>
      </c>
      <c r="F5571" t="str">
        <f t="shared" si="173"/>
        <v/>
      </c>
      <c r="G5571" t="str">
        <f t="shared" si="174"/>
        <v/>
      </c>
    </row>
    <row r="5572" spans="1:7">
      <c r="A5572" s="57">
        <f>IF(INDEX(借入!$A$1:$F$301,ROW()-$B$41+2,6)&gt;0,INDEX(借入!$A$1:$F$301,ROW()-$B$41+2,1),0)</f>
        <v>0</v>
      </c>
      <c r="B5572" s="55" t="str">
        <f>IF(A5572&gt;0,INDEX(借入!$A$1:$E$301,ROW()-$B$41+2,2)&amp;IF(INDEX(借入!$A$1:$E$301,ROW()-$B$41+2,3)="","","／"&amp;INDEX(借入!$A$1:$E$301,ROW()-$B$41+2,3)),"")</f>
        <v/>
      </c>
      <c r="C5572" s="57">
        <f>IF(A5572&gt;0,設定・集計!$B$13,0)</f>
        <v>0</v>
      </c>
      <c r="D5572" s="64">
        <f>IF(A5572&gt;0,INDEX(借入!$A$1:$F$301,ROW()-$B$41+2,6),0)</f>
        <v>0</v>
      </c>
      <c r="E5572" s="65">
        <f>DATE(設定・集計!$B$2,INT(A5572/100),A5572-INT(A5572/100)*100)</f>
        <v>43799</v>
      </c>
      <c r="F5572" t="str">
        <f t="shared" si="173"/>
        <v/>
      </c>
      <c r="G5572" t="str">
        <f t="shared" si="174"/>
        <v/>
      </c>
    </row>
    <row r="5573" spans="1:7">
      <c r="A5573" s="57">
        <f>IF(INDEX(借入!$A$1:$F$301,ROW()-$B$41+2,6)&gt;0,INDEX(借入!$A$1:$F$301,ROW()-$B$41+2,1),0)</f>
        <v>0</v>
      </c>
      <c r="B5573" s="55" t="str">
        <f>IF(A5573&gt;0,INDEX(借入!$A$1:$E$301,ROW()-$B$41+2,2)&amp;IF(INDEX(借入!$A$1:$E$301,ROW()-$B$41+2,3)="","","／"&amp;INDEX(借入!$A$1:$E$301,ROW()-$B$41+2,3)),"")</f>
        <v/>
      </c>
      <c r="C5573" s="57">
        <f>IF(A5573&gt;0,設定・集計!$B$13,0)</f>
        <v>0</v>
      </c>
      <c r="D5573" s="64">
        <f>IF(A5573&gt;0,INDEX(借入!$A$1:$F$301,ROW()-$B$41+2,6),0)</f>
        <v>0</v>
      </c>
      <c r="E5573" s="65">
        <f>DATE(設定・集計!$B$2,INT(A5573/100),A5573-INT(A5573/100)*100)</f>
        <v>43799</v>
      </c>
      <c r="F5573" t="str">
        <f t="shared" si="173"/>
        <v/>
      </c>
      <c r="G5573" t="str">
        <f t="shared" si="174"/>
        <v/>
      </c>
    </row>
    <row r="5574" spans="1:7">
      <c r="A5574" s="57">
        <f>IF(INDEX(借入!$A$1:$F$301,ROW()-$B$41+2,6)&gt;0,INDEX(借入!$A$1:$F$301,ROW()-$B$41+2,1),0)</f>
        <v>0</v>
      </c>
      <c r="B5574" s="55" t="str">
        <f>IF(A5574&gt;0,INDEX(借入!$A$1:$E$301,ROW()-$B$41+2,2)&amp;IF(INDEX(借入!$A$1:$E$301,ROW()-$B$41+2,3)="","","／"&amp;INDEX(借入!$A$1:$E$301,ROW()-$B$41+2,3)),"")</f>
        <v/>
      </c>
      <c r="C5574" s="57">
        <f>IF(A5574&gt;0,設定・集計!$B$13,0)</f>
        <v>0</v>
      </c>
      <c r="D5574" s="64">
        <f>IF(A5574&gt;0,INDEX(借入!$A$1:$F$301,ROW()-$B$41+2,6),0)</f>
        <v>0</v>
      </c>
      <c r="E5574" s="65">
        <f>DATE(設定・集計!$B$2,INT(A5574/100),A5574-INT(A5574/100)*100)</f>
        <v>43799</v>
      </c>
      <c r="F5574" t="str">
        <f t="shared" si="173"/>
        <v/>
      </c>
      <c r="G5574" t="str">
        <f t="shared" si="174"/>
        <v/>
      </c>
    </row>
    <row r="5575" spans="1:7">
      <c r="A5575" s="57">
        <f>IF(INDEX(借入!$A$1:$F$301,ROW()-$B$41+2,6)&gt;0,INDEX(借入!$A$1:$F$301,ROW()-$B$41+2,1),0)</f>
        <v>0</v>
      </c>
      <c r="B5575" s="55" t="str">
        <f>IF(A5575&gt;0,INDEX(借入!$A$1:$E$301,ROW()-$B$41+2,2)&amp;IF(INDEX(借入!$A$1:$E$301,ROW()-$B$41+2,3)="","","／"&amp;INDEX(借入!$A$1:$E$301,ROW()-$B$41+2,3)),"")</f>
        <v/>
      </c>
      <c r="C5575" s="57">
        <f>IF(A5575&gt;0,設定・集計!$B$13,0)</f>
        <v>0</v>
      </c>
      <c r="D5575" s="64">
        <f>IF(A5575&gt;0,INDEX(借入!$A$1:$F$301,ROW()-$B$41+2,6),0)</f>
        <v>0</v>
      </c>
      <c r="E5575" s="65">
        <f>DATE(設定・集計!$B$2,INT(A5575/100),A5575-INT(A5575/100)*100)</f>
        <v>43799</v>
      </c>
      <c r="F5575" t="str">
        <f t="shared" si="173"/>
        <v/>
      </c>
      <c r="G5575" t="str">
        <f t="shared" si="174"/>
        <v/>
      </c>
    </row>
    <row r="5576" spans="1:7">
      <c r="A5576" s="57">
        <f>IF(INDEX(借入!$A$1:$F$301,ROW()-$B$41+2,6)&gt;0,INDEX(借入!$A$1:$F$301,ROW()-$B$41+2,1),0)</f>
        <v>0</v>
      </c>
      <c r="B5576" s="55" t="str">
        <f>IF(A5576&gt;0,INDEX(借入!$A$1:$E$301,ROW()-$B$41+2,2)&amp;IF(INDEX(借入!$A$1:$E$301,ROW()-$B$41+2,3)="","","／"&amp;INDEX(借入!$A$1:$E$301,ROW()-$B$41+2,3)),"")</f>
        <v/>
      </c>
      <c r="C5576" s="57">
        <f>IF(A5576&gt;0,設定・集計!$B$13,0)</f>
        <v>0</v>
      </c>
      <c r="D5576" s="64">
        <f>IF(A5576&gt;0,INDEX(借入!$A$1:$F$301,ROW()-$B$41+2,6),0)</f>
        <v>0</v>
      </c>
      <c r="E5576" s="65">
        <f>DATE(設定・集計!$B$2,INT(A5576/100),A5576-INT(A5576/100)*100)</f>
        <v>43799</v>
      </c>
      <c r="F5576" t="str">
        <f t="shared" si="173"/>
        <v/>
      </c>
      <c r="G5576" t="str">
        <f t="shared" si="174"/>
        <v/>
      </c>
    </row>
    <row r="5577" spans="1:7">
      <c r="A5577" s="57">
        <f>IF(INDEX(借入!$A$1:$F$301,ROW()-$B$41+2,6)&gt;0,INDEX(借入!$A$1:$F$301,ROW()-$B$41+2,1),0)</f>
        <v>0</v>
      </c>
      <c r="B5577" s="55" t="str">
        <f>IF(A5577&gt;0,INDEX(借入!$A$1:$E$301,ROW()-$B$41+2,2)&amp;IF(INDEX(借入!$A$1:$E$301,ROW()-$B$41+2,3)="","","／"&amp;INDEX(借入!$A$1:$E$301,ROW()-$B$41+2,3)),"")</f>
        <v/>
      </c>
      <c r="C5577" s="57">
        <f>IF(A5577&gt;0,設定・集計!$B$13,0)</f>
        <v>0</v>
      </c>
      <c r="D5577" s="64">
        <f>IF(A5577&gt;0,INDEX(借入!$A$1:$F$301,ROW()-$B$41+2,6),0)</f>
        <v>0</v>
      </c>
      <c r="E5577" s="65">
        <f>DATE(設定・集計!$B$2,INT(A5577/100),A5577-INT(A5577/100)*100)</f>
        <v>43799</v>
      </c>
      <c r="F5577" t="str">
        <f t="shared" si="173"/>
        <v/>
      </c>
      <c r="G5577" t="str">
        <f t="shared" si="174"/>
        <v/>
      </c>
    </row>
    <row r="5578" spans="1:7">
      <c r="A5578" s="57">
        <f>IF(INDEX(借入!$A$1:$F$301,ROW()-$B$41+2,6)&gt;0,INDEX(借入!$A$1:$F$301,ROW()-$B$41+2,1),0)</f>
        <v>0</v>
      </c>
      <c r="B5578" s="55" t="str">
        <f>IF(A5578&gt;0,INDEX(借入!$A$1:$E$301,ROW()-$B$41+2,2)&amp;IF(INDEX(借入!$A$1:$E$301,ROW()-$B$41+2,3)="","","／"&amp;INDEX(借入!$A$1:$E$301,ROW()-$B$41+2,3)),"")</f>
        <v/>
      </c>
      <c r="C5578" s="57">
        <f>IF(A5578&gt;0,設定・集計!$B$13,0)</f>
        <v>0</v>
      </c>
      <c r="D5578" s="64">
        <f>IF(A5578&gt;0,INDEX(借入!$A$1:$F$301,ROW()-$B$41+2,6),0)</f>
        <v>0</v>
      </c>
      <c r="E5578" s="65">
        <f>DATE(設定・集計!$B$2,INT(A5578/100),A5578-INT(A5578/100)*100)</f>
        <v>43799</v>
      </c>
      <c r="F5578" t="str">
        <f t="shared" si="173"/>
        <v/>
      </c>
      <c r="G5578" t="str">
        <f t="shared" si="174"/>
        <v/>
      </c>
    </row>
    <row r="5579" spans="1:7">
      <c r="A5579" s="57">
        <f>IF(INDEX(借入!$A$1:$F$301,ROW()-$B$41+2,6)&gt;0,INDEX(借入!$A$1:$F$301,ROW()-$B$41+2,1),0)</f>
        <v>0</v>
      </c>
      <c r="B5579" s="55" t="str">
        <f>IF(A5579&gt;0,INDEX(借入!$A$1:$E$301,ROW()-$B$41+2,2)&amp;IF(INDEX(借入!$A$1:$E$301,ROW()-$B$41+2,3)="","","／"&amp;INDEX(借入!$A$1:$E$301,ROW()-$B$41+2,3)),"")</f>
        <v/>
      </c>
      <c r="C5579" s="57">
        <f>IF(A5579&gt;0,設定・集計!$B$13,0)</f>
        <v>0</v>
      </c>
      <c r="D5579" s="64">
        <f>IF(A5579&gt;0,INDEX(借入!$A$1:$F$301,ROW()-$B$41+2,6),0)</f>
        <v>0</v>
      </c>
      <c r="E5579" s="65">
        <f>DATE(設定・集計!$B$2,INT(A5579/100),A5579-INT(A5579/100)*100)</f>
        <v>43799</v>
      </c>
      <c r="F5579" t="str">
        <f t="shared" si="173"/>
        <v/>
      </c>
      <c r="G5579" t="str">
        <f t="shared" si="174"/>
        <v/>
      </c>
    </row>
    <row r="5580" spans="1:7">
      <c r="A5580" s="57">
        <f>IF(INDEX(借入!$A$1:$F$301,ROW()-$B$41+2,6)&gt;0,INDEX(借入!$A$1:$F$301,ROW()-$B$41+2,1),0)</f>
        <v>0</v>
      </c>
      <c r="B5580" s="55" t="str">
        <f>IF(A5580&gt;0,INDEX(借入!$A$1:$E$301,ROW()-$B$41+2,2)&amp;IF(INDEX(借入!$A$1:$E$301,ROW()-$B$41+2,3)="","","／"&amp;INDEX(借入!$A$1:$E$301,ROW()-$B$41+2,3)),"")</f>
        <v/>
      </c>
      <c r="C5580" s="57">
        <f>IF(A5580&gt;0,設定・集計!$B$13,0)</f>
        <v>0</v>
      </c>
      <c r="D5580" s="64">
        <f>IF(A5580&gt;0,INDEX(借入!$A$1:$F$301,ROW()-$B$41+2,6),0)</f>
        <v>0</v>
      </c>
      <c r="E5580" s="65">
        <f>DATE(設定・集計!$B$2,INT(A5580/100),A5580-INT(A5580/100)*100)</f>
        <v>43799</v>
      </c>
      <c r="F5580" t="str">
        <f t="shared" si="173"/>
        <v/>
      </c>
      <c r="G5580" t="str">
        <f t="shared" si="174"/>
        <v/>
      </c>
    </row>
    <row r="5581" spans="1:7">
      <c r="A5581" s="57">
        <f>IF(INDEX(借入!$A$1:$F$301,ROW()-$B$41+2,6)&gt;0,INDEX(借入!$A$1:$F$301,ROW()-$B$41+2,1),0)</f>
        <v>0</v>
      </c>
      <c r="B5581" s="55" t="str">
        <f>IF(A5581&gt;0,INDEX(借入!$A$1:$E$301,ROW()-$B$41+2,2)&amp;IF(INDEX(借入!$A$1:$E$301,ROW()-$B$41+2,3)="","","／"&amp;INDEX(借入!$A$1:$E$301,ROW()-$B$41+2,3)),"")</f>
        <v/>
      </c>
      <c r="C5581" s="57">
        <f>IF(A5581&gt;0,設定・集計!$B$13,0)</f>
        <v>0</v>
      </c>
      <c r="D5581" s="64">
        <f>IF(A5581&gt;0,INDEX(借入!$A$1:$F$301,ROW()-$B$41+2,6),0)</f>
        <v>0</v>
      </c>
      <c r="E5581" s="65">
        <f>DATE(設定・集計!$B$2,INT(A5581/100),A5581-INT(A5581/100)*100)</f>
        <v>43799</v>
      </c>
      <c r="F5581" t="str">
        <f t="shared" si="173"/>
        <v/>
      </c>
      <c r="G5581" t="str">
        <f t="shared" si="174"/>
        <v/>
      </c>
    </row>
    <row r="5582" spans="1:7">
      <c r="A5582" s="57">
        <f>IF(INDEX(借入!$A$1:$F$301,ROW()-$B$41+2,6)&gt;0,INDEX(借入!$A$1:$F$301,ROW()-$B$41+2,1),0)</f>
        <v>0</v>
      </c>
      <c r="B5582" s="55" t="str">
        <f>IF(A5582&gt;0,INDEX(借入!$A$1:$E$301,ROW()-$B$41+2,2)&amp;IF(INDEX(借入!$A$1:$E$301,ROW()-$B$41+2,3)="","","／"&amp;INDEX(借入!$A$1:$E$301,ROW()-$B$41+2,3)),"")</f>
        <v/>
      </c>
      <c r="C5582" s="57">
        <f>IF(A5582&gt;0,設定・集計!$B$13,0)</f>
        <v>0</v>
      </c>
      <c r="D5582" s="64">
        <f>IF(A5582&gt;0,INDEX(借入!$A$1:$F$301,ROW()-$B$41+2,6),0)</f>
        <v>0</v>
      </c>
      <c r="E5582" s="65">
        <f>DATE(設定・集計!$B$2,INT(A5582/100),A5582-INT(A5582/100)*100)</f>
        <v>43799</v>
      </c>
      <c r="F5582" t="str">
        <f t="shared" si="173"/>
        <v/>
      </c>
      <c r="G5582" t="str">
        <f t="shared" si="174"/>
        <v/>
      </c>
    </row>
    <row r="5583" spans="1:7">
      <c r="A5583" s="57">
        <f>IF(INDEX(借入!$A$1:$F$301,ROW()-$B$41+2,6)&gt;0,INDEX(借入!$A$1:$F$301,ROW()-$B$41+2,1),0)</f>
        <v>0</v>
      </c>
      <c r="B5583" s="55" t="str">
        <f>IF(A5583&gt;0,INDEX(借入!$A$1:$E$301,ROW()-$B$41+2,2)&amp;IF(INDEX(借入!$A$1:$E$301,ROW()-$B$41+2,3)="","","／"&amp;INDEX(借入!$A$1:$E$301,ROW()-$B$41+2,3)),"")</f>
        <v/>
      </c>
      <c r="C5583" s="57">
        <f>IF(A5583&gt;0,設定・集計!$B$13,0)</f>
        <v>0</v>
      </c>
      <c r="D5583" s="64">
        <f>IF(A5583&gt;0,INDEX(借入!$A$1:$F$301,ROW()-$B$41+2,6),0)</f>
        <v>0</v>
      </c>
      <c r="E5583" s="65">
        <f>DATE(設定・集計!$B$2,INT(A5583/100),A5583-INT(A5583/100)*100)</f>
        <v>43799</v>
      </c>
      <c r="F5583" t="str">
        <f t="shared" si="173"/>
        <v/>
      </c>
      <c r="G5583" t="str">
        <f t="shared" si="174"/>
        <v/>
      </c>
    </row>
    <row r="5584" spans="1:7">
      <c r="A5584" s="57">
        <f>IF(INDEX(借入!$A$1:$F$301,ROW()-$B$41+2,6)&gt;0,INDEX(借入!$A$1:$F$301,ROW()-$B$41+2,1),0)</f>
        <v>0</v>
      </c>
      <c r="B5584" s="55" t="str">
        <f>IF(A5584&gt;0,INDEX(借入!$A$1:$E$301,ROW()-$B$41+2,2)&amp;IF(INDEX(借入!$A$1:$E$301,ROW()-$B$41+2,3)="","","／"&amp;INDEX(借入!$A$1:$E$301,ROW()-$B$41+2,3)),"")</f>
        <v/>
      </c>
      <c r="C5584" s="57">
        <f>IF(A5584&gt;0,設定・集計!$B$13,0)</f>
        <v>0</v>
      </c>
      <c r="D5584" s="64">
        <f>IF(A5584&gt;0,INDEX(借入!$A$1:$F$301,ROW()-$B$41+2,6),0)</f>
        <v>0</v>
      </c>
      <c r="E5584" s="65">
        <f>DATE(設定・集計!$B$2,INT(A5584/100),A5584-INT(A5584/100)*100)</f>
        <v>43799</v>
      </c>
      <c r="F5584" t="str">
        <f t="shared" si="173"/>
        <v/>
      </c>
      <c r="G5584" t="str">
        <f t="shared" si="174"/>
        <v/>
      </c>
    </row>
    <row r="5585" spans="1:7">
      <c r="A5585" s="57">
        <f>IF(INDEX(借入!$A$1:$F$301,ROW()-$B$41+2,6)&gt;0,INDEX(借入!$A$1:$F$301,ROW()-$B$41+2,1),0)</f>
        <v>0</v>
      </c>
      <c r="B5585" s="55" t="str">
        <f>IF(A5585&gt;0,INDEX(借入!$A$1:$E$301,ROW()-$B$41+2,2)&amp;IF(INDEX(借入!$A$1:$E$301,ROW()-$B$41+2,3)="","","／"&amp;INDEX(借入!$A$1:$E$301,ROW()-$B$41+2,3)),"")</f>
        <v/>
      </c>
      <c r="C5585" s="57">
        <f>IF(A5585&gt;0,設定・集計!$B$13,0)</f>
        <v>0</v>
      </c>
      <c r="D5585" s="64">
        <f>IF(A5585&gt;0,INDEX(借入!$A$1:$F$301,ROW()-$B$41+2,6),0)</f>
        <v>0</v>
      </c>
      <c r="E5585" s="65">
        <f>DATE(設定・集計!$B$2,INT(A5585/100),A5585-INT(A5585/100)*100)</f>
        <v>43799</v>
      </c>
      <c r="F5585" t="str">
        <f t="shared" si="173"/>
        <v/>
      </c>
      <c r="G5585" t="str">
        <f t="shared" si="174"/>
        <v/>
      </c>
    </row>
    <row r="5586" spans="1:7">
      <c r="A5586" s="57">
        <f>IF(INDEX(借入!$A$1:$F$301,ROW()-$B$41+2,6)&gt;0,INDEX(借入!$A$1:$F$301,ROW()-$B$41+2,1),0)</f>
        <v>0</v>
      </c>
      <c r="B5586" s="55" t="str">
        <f>IF(A5586&gt;0,INDEX(借入!$A$1:$E$301,ROW()-$B$41+2,2)&amp;IF(INDEX(借入!$A$1:$E$301,ROW()-$B$41+2,3)="","","／"&amp;INDEX(借入!$A$1:$E$301,ROW()-$B$41+2,3)),"")</f>
        <v/>
      </c>
      <c r="C5586" s="57">
        <f>IF(A5586&gt;0,設定・集計!$B$13,0)</f>
        <v>0</v>
      </c>
      <c r="D5586" s="64">
        <f>IF(A5586&gt;0,INDEX(借入!$A$1:$F$301,ROW()-$B$41+2,6),0)</f>
        <v>0</v>
      </c>
      <c r="E5586" s="65">
        <f>DATE(設定・集計!$B$2,INT(A5586/100),A5586-INT(A5586/100)*100)</f>
        <v>43799</v>
      </c>
      <c r="F5586" t="str">
        <f t="shared" si="173"/>
        <v/>
      </c>
      <c r="G5586" t="str">
        <f t="shared" si="174"/>
        <v/>
      </c>
    </row>
    <row r="5587" spans="1:7">
      <c r="A5587" s="57">
        <f>IF(INDEX(借入!$A$1:$F$301,ROW()-$B$41+2,6)&gt;0,INDEX(借入!$A$1:$F$301,ROW()-$B$41+2,1),0)</f>
        <v>0</v>
      </c>
      <c r="B5587" s="55" t="str">
        <f>IF(A5587&gt;0,INDEX(借入!$A$1:$E$301,ROW()-$B$41+2,2)&amp;IF(INDEX(借入!$A$1:$E$301,ROW()-$B$41+2,3)="","","／"&amp;INDEX(借入!$A$1:$E$301,ROW()-$B$41+2,3)),"")</f>
        <v/>
      </c>
      <c r="C5587" s="57">
        <f>IF(A5587&gt;0,設定・集計!$B$13,0)</f>
        <v>0</v>
      </c>
      <c r="D5587" s="64">
        <f>IF(A5587&gt;0,INDEX(借入!$A$1:$F$301,ROW()-$B$41+2,6),0)</f>
        <v>0</v>
      </c>
      <c r="E5587" s="65">
        <f>DATE(設定・集計!$B$2,INT(A5587/100),A5587-INT(A5587/100)*100)</f>
        <v>43799</v>
      </c>
      <c r="F5587" t="str">
        <f t="shared" si="173"/>
        <v/>
      </c>
      <c r="G5587" t="str">
        <f t="shared" si="174"/>
        <v/>
      </c>
    </row>
    <row r="5588" spans="1:7">
      <c r="A5588" s="57">
        <f>IF(INDEX(借入!$A$1:$F$301,ROW()-$B$41+2,6)&gt;0,INDEX(借入!$A$1:$F$301,ROW()-$B$41+2,1),0)</f>
        <v>0</v>
      </c>
      <c r="B5588" s="55" t="str">
        <f>IF(A5588&gt;0,INDEX(借入!$A$1:$E$301,ROW()-$B$41+2,2)&amp;IF(INDEX(借入!$A$1:$E$301,ROW()-$B$41+2,3)="","","／"&amp;INDEX(借入!$A$1:$E$301,ROW()-$B$41+2,3)),"")</f>
        <v/>
      </c>
      <c r="C5588" s="57">
        <f>IF(A5588&gt;0,設定・集計!$B$13,0)</f>
        <v>0</v>
      </c>
      <c r="D5588" s="64">
        <f>IF(A5588&gt;0,INDEX(借入!$A$1:$F$301,ROW()-$B$41+2,6),0)</f>
        <v>0</v>
      </c>
      <c r="E5588" s="65">
        <f>DATE(設定・集計!$B$2,INT(A5588/100),A5588-INT(A5588/100)*100)</f>
        <v>43799</v>
      </c>
      <c r="F5588" t="str">
        <f t="shared" si="173"/>
        <v/>
      </c>
      <c r="G5588" t="str">
        <f t="shared" si="174"/>
        <v/>
      </c>
    </row>
    <row r="5589" spans="1:7">
      <c r="A5589" s="57">
        <f>IF(INDEX(借入!$A$1:$F$301,ROW()-$B$41+2,6)&gt;0,INDEX(借入!$A$1:$F$301,ROW()-$B$41+2,1),0)</f>
        <v>0</v>
      </c>
      <c r="B5589" s="55" t="str">
        <f>IF(A5589&gt;0,INDEX(借入!$A$1:$E$301,ROW()-$B$41+2,2)&amp;IF(INDEX(借入!$A$1:$E$301,ROW()-$B$41+2,3)="","","／"&amp;INDEX(借入!$A$1:$E$301,ROW()-$B$41+2,3)),"")</f>
        <v/>
      </c>
      <c r="C5589" s="57">
        <f>IF(A5589&gt;0,設定・集計!$B$13,0)</f>
        <v>0</v>
      </c>
      <c r="D5589" s="64">
        <f>IF(A5589&gt;0,INDEX(借入!$A$1:$F$301,ROW()-$B$41+2,6),0)</f>
        <v>0</v>
      </c>
      <c r="E5589" s="65">
        <f>DATE(設定・集計!$B$2,INT(A5589/100),A5589-INT(A5589/100)*100)</f>
        <v>43799</v>
      </c>
      <c r="F5589" t="str">
        <f t="shared" si="173"/>
        <v/>
      </c>
      <c r="G5589" t="str">
        <f t="shared" si="174"/>
        <v/>
      </c>
    </row>
    <row r="5590" spans="1:7">
      <c r="A5590" s="57">
        <f>IF(INDEX(借入!$A$1:$F$301,ROW()-$B$41+2,6)&gt;0,INDEX(借入!$A$1:$F$301,ROW()-$B$41+2,1),0)</f>
        <v>0</v>
      </c>
      <c r="B5590" s="55" t="str">
        <f>IF(A5590&gt;0,INDEX(借入!$A$1:$E$301,ROW()-$B$41+2,2)&amp;IF(INDEX(借入!$A$1:$E$301,ROW()-$B$41+2,3)="","","／"&amp;INDEX(借入!$A$1:$E$301,ROW()-$B$41+2,3)),"")</f>
        <v/>
      </c>
      <c r="C5590" s="57">
        <f>IF(A5590&gt;0,設定・集計!$B$13,0)</f>
        <v>0</v>
      </c>
      <c r="D5590" s="64">
        <f>IF(A5590&gt;0,INDEX(借入!$A$1:$F$301,ROW()-$B$41+2,6),0)</f>
        <v>0</v>
      </c>
      <c r="E5590" s="65">
        <f>DATE(設定・集計!$B$2,INT(A5590/100),A5590-INT(A5590/100)*100)</f>
        <v>43799</v>
      </c>
      <c r="F5590" t="str">
        <f t="shared" si="173"/>
        <v/>
      </c>
      <c r="G5590" t="str">
        <f t="shared" si="174"/>
        <v/>
      </c>
    </row>
    <row r="5591" spans="1:7">
      <c r="A5591" s="57">
        <f>IF(INDEX(借入!$A$1:$F$301,ROW()-$B$41+2,6)&gt;0,INDEX(借入!$A$1:$F$301,ROW()-$B$41+2,1),0)</f>
        <v>0</v>
      </c>
      <c r="B5591" s="55" t="str">
        <f>IF(A5591&gt;0,INDEX(借入!$A$1:$E$301,ROW()-$B$41+2,2)&amp;IF(INDEX(借入!$A$1:$E$301,ROW()-$B$41+2,3)="","","／"&amp;INDEX(借入!$A$1:$E$301,ROW()-$B$41+2,3)),"")</f>
        <v/>
      </c>
      <c r="C5591" s="57">
        <f>IF(A5591&gt;0,設定・集計!$B$13,0)</f>
        <v>0</v>
      </c>
      <c r="D5591" s="64">
        <f>IF(A5591&gt;0,INDEX(借入!$A$1:$F$301,ROW()-$B$41+2,6),0)</f>
        <v>0</v>
      </c>
      <c r="E5591" s="65">
        <f>DATE(設定・集計!$B$2,INT(A5591/100),A5591-INT(A5591/100)*100)</f>
        <v>43799</v>
      </c>
      <c r="F5591" t="str">
        <f t="shared" si="173"/>
        <v/>
      </c>
      <c r="G5591" t="str">
        <f t="shared" si="174"/>
        <v/>
      </c>
    </row>
    <row r="5592" spans="1:7">
      <c r="A5592" s="57">
        <f>IF(INDEX(借入!$A$1:$F$301,ROW()-$B$41+2,6)&gt;0,INDEX(借入!$A$1:$F$301,ROW()-$B$41+2,1),0)</f>
        <v>0</v>
      </c>
      <c r="B5592" s="55" t="str">
        <f>IF(A5592&gt;0,INDEX(借入!$A$1:$E$301,ROW()-$B$41+2,2)&amp;IF(INDEX(借入!$A$1:$E$301,ROW()-$B$41+2,3)="","","／"&amp;INDEX(借入!$A$1:$E$301,ROW()-$B$41+2,3)),"")</f>
        <v/>
      </c>
      <c r="C5592" s="57">
        <f>IF(A5592&gt;0,設定・集計!$B$13,0)</f>
        <v>0</v>
      </c>
      <c r="D5592" s="64">
        <f>IF(A5592&gt;0,INDEX(借入!$A$1:$F$301,ROW()-$B$41+2,6),0)</f>
        <v>0</v>
      </c>
      <c r="E5592" s="65">
        <f>DATE(設定・集計!$B$2,INT(A5592/100),A5592-INT(A5592/100)*100)</f>
        <v>43799</v>
      </c>
      <c r="F5592" t="str">
        <f t="shared" si="173"/>
        <v/>
      </c>
      <c r="G5592" t="str">
        <f t="shared" si="174"/>
        <v/>
      </c>
    </row>
    <row r="5593" spans="1:7">
      <c r="A5593" s="57">
        <f>IF(INDEX(借入!$A$1:$F$301,ROW()-$B$41+2,6)&gt;0,INDEX(借入!$A$1:$F$301,ROW()-$B$41+2,1),0)</f>
        <v>0</v>
      </c>
      <c r="B5593" s="55" t="str">
        <f>IF(A5593&gt;0,INDEX(借入!$A$1:$E$301,ROW()-$B$41+2,2)&amp;IF(INDEX(借入!$A$1:$E$301,ROW()-$B$41+2,3)="","","／"&amp;INDEX(借入!$A$1:$E$301,ROW()-$B$41+2,3)),"")</f>
        <v/>
      </c>
      <c r="C5593" s="57">
        <f>IF(A5593&gt;0,設定・集計!$B$13,0)</f>
        <v>0</v>
      </c>
      <c r="D5593" s="64">
        <f>IF(A5593&gt;0,INDEX(借入!$A$1:$F$301,ROW()-$B$41+2,6),0)</f>
        <v>0</v>
      </c>
      <c r="E5593" s="65">
        <f>DATE(設定・集計!$B$2,INT(A5593/100),A5593-INT(A5593/100)*100)</f>
        <v>43799</v>
      </c>
      <c r="F5593" t="str">
        <f t="shared" si="173"/>
        <v/>
      </c>
      <c r="G5593" t="str">
        <f t="shared" si="174"/>
        <v/>
      </c>
    </row>
    <row r="5594" spans="1:7">
      <c r="A5594" s="57">
        <f>IF(INDEX(借入!$A$1:$F$301,ROW()-$B$41+2,6)&gt;0,INDEX(借入!$A$1:$F$301,ROW()-$B$41+2,1),0)</f>
        <v>0</v>
      </c>
      <c r="B5594" s="55" t="str">
        <f>IF(A5594&gt;0,INDEX(借入!$A$1:$E$301,ROW()-$B$41+2,2)&amp;IF(INDEX(借入!$A$1:$E$301,ROW()-$B$41+2,3)="","","／"&amp;INDEX(借入!$A$1:$E$301,ROW()-$B$41+2,3)),"")</f>
        <v/>
      </c>
      <c r="C5594" s="57">
        <f>IF(A5594&gt;0,設定・集計!$B$13,0)</f>
        <v>0</v>
      </c>
      <c r="D5594" s="64">
        <f>IF(A5594&gt;0,INDEX(借入!$A$1:$F$301,ROW()-$B$41+2,6),0)</f>
        <v>0</v>
      </c>
      <c r="E5594" s="65">
        <f>DATE(設定・集計!$B$2,INT(A5594/100),A5594-INT(A5594/100)*100)</f>
        <v>43799</v>
      </c>
      <c r="F5594" t="str">
        <f t="shared" si="173"/>
        <v/>
      </c>
      <c r="G5594" t="str">
        <f t="shared" si="174"/>
        <v/>
      </c>
    </row>
    <row r="5595" spans="1:7">
      <c r="A5595" s="57">
        <f>IF(INDEX(借入!$A$1:$F$301,ROW()-$B$41+2,6)&gt;0,INDEX(借入!$A$1:$F$301,ROW()-$B$41+2,1),0)</f>
        <v>0</v>
      </c>
      <c r="B5595" s="55" t="str">
        <f>IF(A5595&gt;0,INDEX(借入!$A$1:$E$301,ROW()-$B$41+2,2)&amp;IF(INDEX(借入!$A$1:$E$301,ROW()-$B$41+2,3)="","","／"&amp;INDEX(借入!$A$1:$E$301,ROW()-$B$41+2,3)),"")</f>
        <v/>
      </c>
      <c r="C5595" s="57">
        <f>IF(A5595&gt;0,設定・集計!$B$13,0)</f>
        <v>0</v>
      </c>
      <c r="D5595" s="64">
        <f>IF(A5595&gt;0,INDEX(借入!$A$1:$F$301,ROW()-$B$41+2,6),0)</f>
        <v>0</v>
      </c>
      <c r="E5595" s="65">
        <f>DATE(設定・集計!$B$2,INT(A5595/100),A5595-INT(A5595/100)*100)</f>
        <v>43799</v>
      </c>
      <c r="F5595" t="str">
        <f t="shared" si="173"/>
        <v/>
      </c>
      <c r="G5595" t="str">
        <f t="shared" si="174"/>
        <v/>
      </c>
    </row>
    <row r="5596" spans="1:7">
      <c r="A5596" s="57">
        <f>IF(INDEX(借入!$A$1:$F$301,ROW()-$B$41+2,6)&gt;0,INDEX(借入!$A$1:$F$301,ROW()-$B$41+2,1),0)</f>
        <v>0</v>
      </c>
      <c r="B5596" s="55" t="str">
        <f>IF(A5596&gt;0,INDEX(借入!$A$1:$E$301,ROW()-$B$41+2,2)&amp;IF(INDEX(借入!$A$1:$E$301,ROW()-$B$41+2,3)="","","／"&amp;INDEX(借入!$A$1:$E$301,ROW()-$B$41+2,3)),"")</f>
        <v/>
      </c>
      <c r="C5596" s="57">
        <f>IF(A5596&gt;0,設定・集計!$B$13,0)</f>
        <v>0</v>
      </c>
      <c r="D5596" s="64">
        <f>IF(A5596&gt;0,INDEX(借入!$A$1:$F$301,ROW()-$B$41+2,6),0)</f>
        <v>0</v>
      </c>
      <c r="E5596" s="65">
        <f>DATE(設定・集計!$B$2,INT(A5596/100),A5596-INT(A5596/100)*100)</f>
        <v>43799</v>
      </c>
      <c r="F5596" t="str">
        <f t="shared" si="173"/>
        <v/>
      </c>
      <c r="G5596" t="str">
        <f t="shared" si="174"/>
        <v/>
      </c>
    </row>
    <row r="5597" spans="1:7">
      <c r="A5597" s="57">
        <f>IF(INDEX(借入!$A$1:$F$301,ROW()-$B$41+2,6)&gt;0,INDEX(借入!$A$1:$F$301,ROW()-$B$41+2,1),0)</f>
        <v>0</v>
      </c>
      <c r="B5597" s="55" t="str">
        <f>IF(A5597&gt;0,INDEX(借入!$A$1:$E$301,ROW()-$B$41+2,2)&amp;IF(INDEX(借入!$A$1:$E$301,ROW()-$B$41+2,3)="","","／"&amp;INDEX(借入!$A$1:$E$301,ROW()-$B$41+2,3)),"")</f>
        <v/>
      </c>
      <c r="C5597" s="57">
        <f>IF(A5597&gt;0,設定・集計!$B$13,0)</f>
        <v>0</v>
      </c>
      <c r="D5597" s="64">
        <f>IF(A5597&gt;0,INDEX(借入!$A$1:$F$301,ROW()-$B$41+2,6),0)</f>
        <v>0</v>
      </c>
      <c r="E5597" s="65">
        <f>DATE(設定・集計!$B$2,INT(A5597/100),A5597-INT(A5597/100)*100)</f>
        <v>43799</v>
      </c>
      <c r="F5597" t="str">
        <f t="shared" si="173"/>
        <v/>
      </c>
      <c r="G5597" t="str">
        <f t="shared" si="174"/>
        <v/>
      </c>
    </row>
    <row r="5598" spans="1:7">
      <c r="A5598" s="57">
        <f>IF(INDEX(借入!$A$1:$F$301,ROW()-$B$41+2,6)&gt;0,INDEX(借入!$A$1:$F$301,ROW()-$B$41+2,1),0)</f>
        <v>0</v>
      </c>
      <c r="B5598" s="55" t="str">
        <f>IF(A5598&gt;0,INDEX(借入!$A$1:$E$301,ROW()-$B$41+2,2)&amp;IF(INDEX(借入!$A$1:$E$301,ROW()-$B$41+2,3)="","","／"&amp;INDEX(借入!$A$1:$E$301,ROW()-$B$41+2,3)),"")</f>
        <v/>
      </c>
      <c r="C5598" s="57">
        <f>IF(A5598&gt;0,設定・集計!$B$13,0)</f>
        <v>0</v>
      </c>
      <c r="D5598" s="64">
        <f>IF(A5598&gt;0,INDEX(借入!$A$1:$F$301,ROW()-$B$41+2,6),0)</f>
        <v>0</v>
      </c>
      <c r="E5598" s="65">
        <f>DATE(設定・集計!$B$2,INT(A5598/100),A5598-INT(A5598/100)*100)</f>
        <v>43799</v>
      </c>
      <c r="F5598" t="str">
        <f t="shared" si="173"/>
        <v/>
      </c>
      <c r="G5598" t="str">
        <f t="shared" si="174"/>
        <v/>
      </c>
    </row>
    <row r="5599" spans="1:7">
      <c r="A5599" s="57">
        <f>IF(INDEX(借入!$A$1:$F$301,ROW()-$B$41+2,6)&gt;0,INDEX(借入!$A$1:$F$301,ROW()-$B$41+2,1),0)</f>
        <v>0</v>
      </c>
      <c r="B5599" s="55" t="str">
        <f>IF(A5599&gt;0,INDEX(借入!$A$1:$E$301,ROW()-$B$41+2,2)&amp;IF(INDEX(借入!$A$1:$E$301,ROW()-$B$41+2,3)="","","／"&amp;INDEX(借入!$A$1:$E$301,ROW()-$B$41+2,3)),"")</f>
        <v/>
      </c>
      <c r="C5599" s="57">
        <f>IF(A5599&gt;0,設定・集計!$B$13,0)</f>
        <v>0</v>
      </c>
      <c r="D5599" s="64">
        <f>IF(A5599&gt;0,INDEX(借入!$A$1:$F$301,ROW()-$B$41+2,6),0)</f>
        <v>0</v>
      </c>
      <c r="E5599" s="65">
        <f>DATE(設定・集計!$B$2,INT(A5599/100),A5599-INT(A5599/100)*100)</f>
        <v>43799</v>
      </c>
      <c r="F5599" t="str">
        <f t="shared" si="173"/>
        <v/>
      </c>
      <c r="G5599" t="str">
        <f t="shared" si="174"/>
        <v/>
      </c>
    </row>
    <row r="5600" spans="1:7">
      <c r="A5600" s="57">
        <f>IF(INDEX(借入!$A$1:$F$301,ROW()-$B$41+2,6)&gt;0,INDEX(借入!$A$1:$F$301,ROW()-$B$41+2,1),0)</f>
        <v>0</v>
      </c>
      <c r="B5600" s="55" t="str">
        <f>IF(A5600&gt;0,INDEX(借入!$A$1:$E$301,ROW()-$B$41+2,2)&amp;IF(INDEX(借入!$A$1:$E$301,ROW()-$B$41+2,3)="","","／"&amp;INDEX(借入!$A$1:$E$301,ROW()-$B$41+2,3)),"")</f>
        <v/>
      </c>
      <c r="C5600" s="57">
        <f>IF(A5600&gt;0,設定・集計!$B$13,0)</f>
        <v>0</v>
      </c>
      <c r="D5600" s="64">
        <f>IF(A5600&gt;0,INDEX(借入!$A$1:$F$301,ROW()-$B$41+2,6),0)</f>
        <v>0</v>
      </c>
      <c r="E5600" s="65">
        <f>DATE(設定・集計!$B$2,INT(A5600/100),A5600-INT(A5600/100)*100)</f>
        <v>43799</v>
      </c>
      <c r="F5600" t="str">
        <f t="shared" si="173"/>
        <v/>
      </c>
      <c r="G5600" t="str">
        <f t="shared" si="174"/>
        <v/>
      </c>
    </row>
    <row r="5601" spans="1:7">
      <c r="A5601" s="57">
        <f>IF(INDEX(借入!$A$1:$F$301,ROW()-$B$41+2,6)&gt;0,INDEX(借入!$A$1:$F$301,ROW()-$B$41+2,1),0)</f>
        <v>0</v>
      </c>
      <c r="B5601" s="55" t="str">
        <f>IF(A5601&gt;0,INDEX(借入!$A$1:$E$301,ROW()-$B$41+2,2)&amp;IF(INDEX(借入!$A$1:$E$301,ROW()-$B$41+2,3)="","","／"&amp;INDEX(借入!$A$1:$E$301,ROW()-$B$41+2,3)),"")</f>
        <v/>
      </c>
      <c r="C5601" s="57">
        <f>IF(A5601&gt;0,設定・集計!$B$13,0)</f>
        <v>0</v>
      </c>
      <c r="D5601" s="64">
        <f>IF(A5601&gt;0,INDEX(借入!$A$1:$F$301,ROW()-$B$41+2,6),0)</f>
        <v>0</v>
      </c>
      <c r="E5601" s="65">
        <f>DATE(設定・集計!$B$2,INT(A5601/100),A5601-INT(A5601/100)*100)</f>
        <v>43799</v>
      </c>
      <c r="F5601" t="str">
        <f t="shared" si="173"/>
        <v/>
      </c>
      <c r="G5601" t="str">
        <f t="shared" si="174"/>
        <v/>
      </c>
    </row>
    <row r="5602" spans="1:7">
      <c r="A5602" s="57">
        <f>IF(INDEX(借入!$A$1:$F$301,ROW()-$B$41+2,6)&gt;0,INDEX(借入!$A$1:$F$301,ROW()-$B$41+2,1),0)</f>
        <v>0</v>
      </c>
      <c r="B5602" s="55" t="str">
        <f>IF(A5602&gt;0,INDEX(借入!$A$1:$E$301,ROW()-$B$41+2,2)&amp;IF(INDEX(借入!$A$1:$E$301,ROW()-$B$41+2,3)="","","／"&amp;INDEX(借入!$A$1:$E$301,ROW()-$B$41+2,3)),"")</f>
        <v/>
      </c>
      <c r="C5602" s="57">
        <f>IF(A5602&gt;0,設定・集計!$B$13,0)</f>
        <v>0</v>
      </c>
      <c r="D5602" s="64">
        <f>IF(A5602&gt;0,INDEX(借入!$A$1:$F$301,ROW()-$B$41+2,6),0)</f>
        <v>0</v>
      </c>
      <c r="E5602" s="65">
        <f>DATE(設定・集計!$B$2,INT(A5602/100),A5602-INT(A5602/100)*100)</f>
        <v>43799</v>
      </c>
      <c r="F5602" t="str">
        <f t="shared" si="173"/>
        <v/>
      </c>
      <c r="G5602" t="str">
        <f t="shared" si="174"/>
        <v/>
      </c>
    </row>
    <row r="5603" spans="1:7">
      <c r="A5603" s="57">
        <f>IF(INDEX(借入!$A$1:$F$301,ROW()-$B$41+2,6)&gt;0,INDEX(借入!$A$1:$F$301,ROW()-$B$41+2,1),0)</f>
        <v>0</v>
      </c>
      <c r="B5603" s="55" t="str">
        <f>IF(A5603&gt;0,INDEX(借入!$A$1:$E$301,ROW()-$B$41+2,2)&amp;IF(INDEX(借入!$A$1:$E$301,ROW()-$B$41+2,3)="","","／"&amp;INDEX(借入!$A$1:$E$301,ROW()-$B$41+2,3)),"")</f>
        <v/>
      </c>
      <c r="C5603" s="57">
        <f>IF(A5603&gt;0,設定・集計!$B$13,0)</f>
        <v>0</v>
      </c>
      <c r="D5603" s="64">
        <f>IF(A5603&gt;0,INDEX(借入!$A$1:$F$301,ROW()-$B$41+2,6),0)</f>
        <v>0</v>
      </c>
      <c r="E5603" s="65">
        <f>DATE(設定・集計!$B$2,INT(A5603/100),A5603-INT(A5603/100)*100)</f>
        <v>43799</v>
      </c>
      <c r="F5603" t="str">
        <f t="shared" si="173"/>
        <v/>
      </c>
      <c r="G5603" t="str">
        <f t="shared" si="174"/>
        <v/>
      </c>
    </row>
    <row r="5604" spans="1:7">
      <c r="A5604" s="57">
        <f>IF(INDEX(借入!$A$1:$F$301,ROW()-$B$41+2,6)&gt;0,INDEX(借入!$A$1:$F$301,ROW()-$B$41+2,1),0)</f>
        <v>0</v>
      </c>
      <c r="B5604" s="55" t="str">
        <f>IF(A5604&gt;0,INDEX(借入!$A$1:$E$301,ROW()-$B$41+2,2)&amp;IF(INDEX(借入!$A$1:$E$301,ROW()-$B$41+2,3)="","","／"&amp;INDEX(借入!$A$1:$E$301,ROW()-$B$41+2,3)),"")</f>
        <v/>
      </c>
      <c r="C5604" s="57">
        <f>IF(A5604&gt;0,設定・集計!$B$13,0)</f>
        <v>0</v>
      </c>
      <c r="D5604" s="64">
        <f>IF(A5604&gt;0,INDEX(借入!$A$1:$F$301,ROW()-$B$41+2,6),0)</f>
        <v>0</v>
      </c>
      <c r="E5604" s="65">
        <f>DATE(設定・集計!$B$2,INT(A5604/100),A5604-INT(A5604/100)*100)</f>
        <v>43799</v>
      </c>
      <c r="F5604" t="str">
        <f t="shared" si="173"/>
        <v/>
      </c>
      <c r="G5604" t="str">
        <f t="shared" si="174"/>
        <v/>
      </c>
    </row>
    <row r="5605" spans="1:7">
      <c r="A5605" s="57">
        <f>IF(INDEX(借入!$A$1:$F$301,ROW()-$B$41+2,6)&gt;0,INDEX(借入!$A$1:$F$301,ROW()-$B$41+2,1),0)</f>
        <v>0</v>
      </c>
      <c r="B5605" s="55" t="str">
        <f>IF(A5605&gt;0,INDEX(借入!$A$1:$E$301,ROW()-$B$41+2,2)&amp;IF(INDEX(借入!$A$1:$E$301,ROW()-$B$41+2,3)="","","／"&amp;INDEX(借入!$A$1:$E$301,ROW()-$B$41+2,3)),"")</f>
        <v/>
      </c>
      <c r="C5605" s="57">
        <f>IF(A5605&gt;0,設定・集計!$B$13,0)</f>
        <v>0</v>
      </c>
      <c r="D5605" s="64">
        <f>IF(A5605&gt;0,INDEX(借入!$A$1:$F$301,ROW()-$B$41+2,6),0)</f>
        <v>0</v>
      </c>
      <c r="E5605" s="65">
        <f>DATE(設定・集計!$B$2,INT(A5605/100),A5605-INT(A5605/100)*100)</f>
        <v>43799</v>
      </c>
      <c r="F5605" t="str">
        <f t="shared" si="173"/>
        <v/>
      </c>
      <c r="G5605" t="str">
        <f t="shared" si="174"/>
        <v/>
      </c>
    </row>
    <row r="5606" spans="1:7">
      <c r="A5606" s="57">
        <f>IF(INDEX(借入!$A$1:$F$301,ROW()-$B$41+2,6)&gt;0,INDEX(借入!$A$1:$F$301,ROW()-$B$41+2,1),0)</f>
        <v>0</v>
      </c>
      <c r="B5606" s="55" t="str">
        <f>IF(A5606&gt;0,INDEX(借入!$A$1:$E$301,ROW()-$B$41+2,2)&amp;IF(INDEX(借入!$A$1:$E$301,ROW()-$B$41+2,3)="","","／"&amp;INDEX(借入!$A$1:$E$301,ROW()-$B$41+2,3)),"")</f>
        <v/>
      </c>
      <c r="C5606" s="57">
        <f>IF(A5606&gt;0,設定・集計!$B$13,0)</f>
        <v>0</v>
      </c>
      <c r="D5606" s="64">
        <f>IF(A5606&gt;0,INDEX(借入!$A$1:$F$301,ROW()-$B$41+2,6),0)</f>
        <v>0</v>
      </c>
      <c r="E5606" s="65">
        <f>DATE(設定・集計!$B$2,INT(A5606/100),A5606-INT(A5606/100)*100)</f>
        <v>43799</v>
      </c>
      <c r="F5606" t="str">
        <f t="shared" si="173"/>
        <v/>
      </c>
      <c r="G5606" t="str">
        <f t="shared" si="174"/>
        <v/>
      </c>
    </row>
    <row r="5607" spans="1:7">
      <c r="A5607" s="57">
        <f>IF(INDEX(借入!$A$1:$F$301,ROW()-$B$41+2,6)&gt;0,INDEX(借入!$A$1:$F$301,ROW()-$B$41+2,1),0)</f>
        <v>0</v>
      </c>
      <c r="B5607" s="55" t="str">
        <f>IF(A5607&gt;0,INDEX(借入!$A$1:$E$301,ROW()-$B$41+2,2)&amp;IF(INDEX(借入!$A$1:$E$301,ROW()-$B$41+2,3)="","","／"&amp;INDEX(借入!$A$1:$E$301,ROW()-$B$41+2,3)),"")</f>
        <v/>
      </c>
      <c r="C5607" s="57">
        <f>IF(A5607&gt;0,設定・集計!$B$13,0)</f>
        <v>0</v>
      </c>
      <c r="D5607" s="64">
        <f>IF(A5607&gt;0,INDEX(借入!$A$1:$F$301,ROW()-$B$41+2,6),0)</f>
        <v>0</v>
      </c>
      <c r="E5607" s="65">
        <f>DATE(設定・集計!$B$2,INT(A5607/100),A5607-INT(A5607/100)*100)</f>
        <v>43799</v>
      </c>
      <c r="F5607" t="str">
        <f t="shared" si="173"/>
        <v/>
      </c>
      <c r="G5607" t="str">
        <f t="shared" si="174"/>
        <v/>
      </c>
    </row>
    <row r="5608" spans="1:7">
      <c r="A5608" s="57">
        <f>IF(INDEX(借入!$A$1:$F$301,ROW()-$B$41+2,6)&gt;0,INDEX(借入!$A$1:$F$301,ROW()-$B$41+2,1),0)</f>
        <v>0</v>
      </c>
      <c r="B5608" s="55" t="str">
        <f>IF(A5608&gt;0,INDEX(借入!$A$1:$E$301,ROW()-$B$41+2,2)&amp;IF(INDEX(借入!$A$1:$E$301,ROW()-$B$41+2,3)="","","／"&amp;INDEX(借入!$A$1:$E$301,ROW()-$B$41+2,3)),"")</f>
        <v/>
      </c>
      <c r="C5608" s="57">
        <f>IF(A5608&gt;0,設定・集計!$B$13,0)</f>
        <v>0</v>
      </c>
      <c r="D5608" s="64">
        <f>IF(A5608&gt;0,INDEX(借入!$A$1:$F$301,ROW()-$B$41+2,6),0)</f>
        <v>0</v>
      </c>
      <c r="E5608" s="65">
        <f>DATE(設定・集計!$B$2,INT(A5608/100),A5608-INT(A5608/100)*100)</f>
        <v>43799</v>
      </c>
      <c r="F5608" t="str">
        <f t="shared" si="173"/>
        <v/>
      </c>
      <c r="G5608" t="str">
        <f t="shared" si="174"/>
        <v/>
      </c>
    </row>
    <row r="5609" spans="1:7">
      <c r="A5609" s="57">
        <f>IF(INDEX(借入!$A$1:$F$301,ROW()-$B$41+2,6)&gt;0,INDEX(借入!$A$1:$F$301,ROW()-$B$41+2,1),0)</f>
        <v>0</v>
      </c>
      <c r="B5609" s="55" t="str">
        <f>IF(A5609&gt;0,INDEX(借入!$A$1:$E$301,ROW()-$B$41+2,2)&amp;IF(INDEX(借入!$A$1:$E$301,ROW()-$B$41+2,3)="","","／"&amp;INDEX(借入!$A$1:$E$301,ROW()-$B$41+2,3)),"")</f>
        <v/>
      </c>
      <c r="C5609" s="57">
        <f>IF(A5609&gt;0,設定・集計!$B$13,0)</f>
        <v>0</v>
      </c>
      <c r="D5609" s="64">
        <f>IF(A5609&gt;0,INDEX(借入!$A$1:$F$301,ROW()-$B$41+2,6),0)</f>
        <v>0</v>
      </c>
      <c r="E5609" s="65">
        <f>DATE(設定・集計!$B$2,INT(A5609/100),A5609-INT(A5609/100)*100)</f>
        <v>43799</v>
      </c>
      <c r="F5609" t="str">
        <f t="shared" si="173"/>
        <v/>
      </c>
      <c r="G5609" t="str">
        <f t="shared" si="174"/>
        <v/>
      </c>
    </row>
    <row r="5610" spans="1:7">
      <c r="A5610" s="57">
        <f>IF(INDEX(借入!$A$1:$F$301,ROW()-$B$41+2,6)&gt;0,INDEX(借入!$A$1:$F$301,ROW()-$B$41+2,1),0)</f>
        <v>0</v>
      </c>
      <c r="B5610" s="55" t="str">
        <f>IF(A5610&gt;0,INDEX(借入!$A$1:$E$301,ROW()-$B$41+2,2)&amp;IF(INDEX(借入!$A$1:$E$301,ROW()-$B$41+2,3)="","","／"&amp;INDEX(借入!$A$1:$E$301,ROW()-$B$41+2,3)),"")</f>
        <v/>
      </c>
      <c r="C5610" s="57">
        <f>IF(A5610&gt;0,設定・集計!$B$13,0)</f>
        <v>0</v>
      </c>
      <c r="D5610" s="64">
        <f>IF(A5610&gt;0,INDEX(借入!$A$1:$F$301,ROW()-$B$41+2,6),0)</f>
        <v>0</v>
      </c>
      <c r="E5610" s="65">
        <f>DATE(設定・集計!$B$2,INT(A5610/100),A5610-INT(A5610/100)*100)</f>
        <v>43799</v>
      </c>
      <c r="F5610" t="str">
        <f t="shared" si="173"/>
        <v/>
      </c>
      <c r="G5610" t="str">
        <f t="shared" si="174"/>
        <v/>
      </c>
    </row>
    <row r="5611" spans="1:7">
      <c r="A5611" s="57">
        <f>IF(INDEX(借入!$A$1:$F$301,ROW()-$B$41+2,6)&gt;0,INDEX(借入!$A$1:$F$301,ROW()-$B$41+2,1),0)</f>
        <v>0</v>
      </c>
      <c r="B5611" s="55" t="str">
        <f>IF(A5611&gt;0,INDEX(借入!$A$1:$E$301,ROW()-$B$41+2,2)&amp;IF(INDEX(借入!$A$1:$E$301,ROW()-$B$41+2,3)="","","／"&amp;INDEX(借入!$A$1:$E$301,ROW()-$B$41+2,3)),"")</f>
        <v/>
      </c>
      <c r="C5611" s="57">
        <f>IF(A5611&gt;0,設定・集計!$B$13,0)</f>
        <v>0</v>
      </c>
      <c r="D5611" s="64">
        <f>IF(A5611&gt;0,INDEX(借入!$A$1:$F$301,ROW()-$B$41+2,6),0)</f>
        <v>0</v>
      </c>
      <c r="E5611" s="65">
        <f>DATE(設定・集計!$B$2,INT(A5611/100),A5611-INT(A5611/100)*100)</f>
        <v>43799</v>
      </c>
      <c r="F5611" t="str">
        <f t="shared" si="173"/>
        <v/>
      </c>
      <c r="G5611" t="str">
        <f t="shared" si="174"/>
        <v/>
      </c>
    </row>
    <row r="5612" spans="1:7">
      <c r="A5612" s="57">
        <f>IF(INDEX(借入!$A$1:$F$301,ROW()-$B$41+2,6)&gt;0,INDEX(借入!$A$1:$F$301,ROW()-$B$41+2,1),0)</f>
        <v>0</v>
      </c>
      <c r="B5612" s="55" t="str">
        <f>IF(A5612&gt;0,INDEX(借入!$A$1:$E$301,ROW()-$B$41+2,2)&amp;IF(INDEX(借入!$A$1:$E$301,ROW()-$B$41+2,3)="","","／"&amp;INDEX(借入!$A$1:$E$301,ROW()-$B$41+2,3)),"")</f>
        <v/>
      </c>
      <c r="C5612" s="57">
        <f>IF(A5612&gt;0,設定・集計!$B$13,0)</f>
        <v>0</v>
      </c>
      <c r="D5612" s="64">
        <f>IF(A5612&gt;0,INDEX(借入!$A$1:$F$301,ROW()-$B$41+2,6),0)</f>
        <v>0</v>
      </c>
      <c r="E5612" s="65">
        <f>DATE(設定・集計!$B$2,INT(A5612/100),A5612-INT(A5612/100)*100)</f>
        <v>43799</v>
      </c>
      <c r="F5612" t="str">
        <f t="shared" ref="F5612:F5656" si="175">IF(A5612=0,"",A5612*10000+ROW())</f>
        <v/>
      </c>
      <c r="G5612" t="str">
        <f t="shared" ref="G5612:G5656" si="176">IF(F5612="","",RANK(F5612,$F$46:$F$6000,1))</f>
        <v/>
      </c>
    </row>
    <row r="5613" spans="1:7">
      <c r="A5613" s="57">
        <f>IF(INDEX(借入!$A$1:$F$301,ROW()-$B$41+2,6)&gt;0,INDEX(借入!$A$1:$F$301,ROW()-$B$41+2,1),0)</f>
        <v>0</v>
      </c>
      <c r="B5613" s="55" t="str">
        <f>IF(A5613&gt;0,INDEX(借入!$A$1:$E$301,ROW()-$B$41+2,2)&amp;IF(INDEX(借入!$A$1:$E$301,ROW()-$B$41+2,3)="","","／"&amp;INDEX(借入!$A$1:$E$301,ROW()-$B$41+2,3)),"")</f>
        <v/>
      </c>
      <c r="C5613" s="57">
        <f>IF(A5613&gt;0,設定・集計!$B$13,0)</f>
        <v>0</v>
      </c>
      <c r="D5613" s="64">
        <f>IF(A5613&gt;0,INDEX(借入!$A$1:$F$301,ROW()-$B$41+2,6),0)</f>
        <v>0</v>
      </c>
      <c r="E5613" s="65">
        <f>DATE(設定・集計!$B$2,INT(A5613/100),A5613-INT(A5613/100)*100)</f>
        <v>43799</v>
      </c>
      <c r="F5613" t="str">
        <f t="shared" si="175"/>
        <v/>
      </c>
      <c r="G5613" t="str">
        <f t="shared" si="176"/>
        <v/>
      </c>
    </row>
    <row r="5614" spans="1:7">
      <c r="A5614" s="57">
        <f>IF(INDEX(借入!$A$1:$F$301,ROW()-$B$41+2,6)&gt;0,INDEX(借入!$A$1:$F$301,ROW()-$B$41+2,1),0)</f>
        <v>0</v>
      </c>
      <c r="B5614" s="55" t="str">
        <f>IF(A5614&gt;0,INDEX(借入!$A$1:$E$301,ROW()-$B$41+2,2)&amp;IF(INDEX(借入!$A$1:$E$301,ROW()-$B$41+2,3)="","","／"&amp;INDEX(借入!$A$1:$E$301,ROW()-$B$41+2,3)),"")</f>
        <v/>
      </c>
      <c r="C5614" s="57">
        <f>IF(A5614&gt;0,設定・集計!$B$13,0)</f>
        <v>0</v>
      </c>
      <c r="D5614" s="64">
        <f>IF(A5614&gt;0,INDEX(借入!$A$1:$F$301,ROW()-$B$41+2,6),0)</f>
        <v>0</v>
      </c>
      <c r="E5614" s="65">
        <f>DATE(設定・集計!$B$2,INT(A5614/100),A5614-INT(A5614/100)*100)</f>
        <v>43799</v>
      </c>
      <c r="F5614" t="str">
        <f t="shared" si="175"/>
        <v/>
      </c>
      <c r="G5614" t="str">
        <f t="shared" si="176"/>
        <v/>
      </c>
    </row>
    <row r="5615" spans="1:7">
      <c r="A5615" s="57">
        <f>IF(INDEX(借入!$A$1:$F$301,ROW()-$B$41+2,6)&gt;0,INDEX(借入!$A$1:$F$301,ROW()-$B$41+2,1),0)</f>
        <v>0</v>
      </c>
      <c r="B5615" s="55" t="str">
        <f>IF(A5615&gt;0,INDEX(借入!$A$1:$E$301,ROW()-$B$41+2,2)&amp;IF(INDEX(借入!$A$1:$E$301,ROW()-$B$41+2,3)="","","／"&amp;INDEX(借入!$A$1:$E$301,ROW()-$B$41+2,3)),"")</f>
        <v/>
      </c>
      <c r="C5615" s="57">
        <f>IF(A5615&gt;0,設定・集計!$B$13,0)</f>
        <v>0</v>
      </c>
      <c r="D5615" s="64">
        <f>IF(A5615&gt;0,INDEX(借入!$A$1:$F$301,ROW()-$B$41+2,6),0)</f>
        <v>0</v>
      </c>
      <c r="E5615" s="65">
        <f>DATE(設定・集計!$B$2,INT(A5615/100),A5615-INT(A5615/100)*100)</f>
        <v>43799</v>
      </c>
      <c r="F5615" t="str">
        <f t="shared" si="175"/>
        <v/>
      </c>
      <c r="G5615" t="str">
        <f t="shared" si="176"/>
        <v/>
      </c>
    </row>
    <row r="5616" spans="1:7">
      <c r="A5616" s="57">
        <f>IF(INDEX(借入!$A$1:$F$301,ROW()-$B$41+2,6)&gt;0,INDEX(借入!$A$1:$F$301,ROW()-$B$41+2,1),0)</f>
        <v>0</v>
      </c>
      <c r="B5616" s="55" t="str">
        <f>IF(A5616&gt;0,INDEX(借入!$A$1:$E$301,ROW()-$B$41+2,2)&amp;IF(INDEX(借入!$A$1:$E$301,ROW()-$B$41+2,3)="","","／"&amp;INDEX(借入!$A$1:$E$301,ROW()-$B$41+2,3)),"")</f>
        <v/>
      </c>
      <c r="C5616" s="57">
        <f>IF(A5616&gt;0,設定・集計!$B$13,0)</f>
        <v>0</v>
      </c>
      <c r="D5616" s="64">
        <f>IF(A5616&gt;0,INDEX(借入!$A$1:$F$301,ROW()-$B$41+2,6),0)</f>
        <v>0</v>
      </c>
      <c r="E5616" s="65">
        <f>DATE(設定・集計!$B$2,INT(A5616/100),A5616-INT(A5616/100)*100)</f>
        <v>43799</v>
      </c>
      <c r="F5616" t="str">
        <f t="shared" si="175"/>
        <v/>
      </c>
      <c r="G5616" t="str">
        <f t="shared" si="176"/>
        <v/>
      </c>
    </row>
    <row r="5617" spans="1:7">
      <c r="A5617" s="57">
        <f>IF(INDEX(借入!$A$1:$F$301,ROW()-$B$41+2,6)&gt;0,INDEX(借入!$A$1:$F$301,ROW()-$B$41+2,1),0)</f>
        <v>0</v>
      </c>
      <c r="B5617" s="55" t="str">
        <f>IF(A5617&gt;0,INDEX(借入!$A$1:$E$301,ROW()-$B$41+2,2)&amp;IF(INDEX(借入!$A$1:$E$301,ROW()-$B$41+2,3)="","","／"&amp;INDEX(借入!$A$1:$E$301,ROW()-$B$41+2,3)),"")</f>
        <v/>
      </c>
      <c r="C5617" s="57">
        <f>IF(A5617&gt;0,設定・集計!$B$13,0)</f>
        <v>0</v>
      </c>
      <c r="D5617" s="64">
        <f>IF(A5617&gt;0,INDEX(借入!$A$1:$F$301,ROW()-$B$41+2,6),0)</f>
        <v>0</v>
      </c>
      <c r="E5617" s="65">
        <f>DATE(設定・集計!$B$2,INT(A5617/100),A5617-INT(A5617/100)*100)</f>
        <v>43799</v>
      </c>
      <c r="F5617" t="str">
        <f t="shared" si="175"/>
        <v/>
      </c>
      <c r="G5617" t="str">
        <f t="shared" si="176"/>
        <v/>
      </c>
    </row>
    <row r="5618" spans="1:7">
      <c r="A5618" s="57">
        <f>IF(INDEX(借入!$A$1:$F$301,ROW()-$B$41+2,6)&gt;0,INDEX(借入!$A$1:$F$301,ROW()-$B$41+2,1),0)</f>
        <v>0</v>
      </c>
      <c r="B5618" s="55" t="str">
        <f>IF(A5618&gt;0,INDEX(借入!$A$1:$E$301,ROW()-$B$41+2,2)&amp;IF(INDEX(借入!$A$1:$E$301,ROW()-$B$41+2,3)="","","／"&amp;INDEX(借入!$A$1:$E$301,ROW()-$B$41+2,3)),"")</f>
        <v/>
      </c>
      <c r="C5618" s="57">
        <f>IF(A5618&gt;0,設定・集計!$B$13,0)</f>
        <v>0</v>
      </c>
      <c r="D5618" s="64">
        <f>IF(A5618&gt;0,INDEX(借入!$A$1:$F$301,ROW()-$B$41+2,6),0)</f>
        <v>0</v>
      </c>
      <c r="E5618" s="65">
        <f>DATE(設定・集計!$B$2,INT(A5618/100),A5618-INT(A5618/100)*100)</f>
        <v>43799</v>
      </c>
      <c r="F5618" t="str">
        <f t="shared" si="175"/>
        <v/>
      </c>
      <c r="G5618" t="str">
        <f t="shared" si="176"/>
        <v/>
      </c>
    </row>
    <row r="5619" spans="1:7">
      <c r="A5619" s="57">
        <f>IF(INDEX(借入!$A$1:$F$301,ROW()-$B$41+2,6)&gt;0,INDEX(借入!$A$1:$F$301,ROW()-$B$41+2,1),0)</f>
        <v>0</v>
      </c>
      <c r="B5619" s="55" t="str">
        <f>IF(A5619&gt;0,INDEX(借入!$A$1:$E$301,ROW()-$B$41+2,2)&amp;IF(INDEX(借入!$A$1:$E$301,ROW()-$B$41+2,3)="","","／"&amp;INDEX(借入!$A$1:$E$301,ROW()-$B$41+2,3)),"")</f>
        <v/>
      </c>
      <c r="C5619" s="57">
        <f>IF(A5619&gt;0,設定・集計!$B$13,0)</f>
        <v>0</v>
      </c>
      <c r="D5619" s="64">
        <f>IF(A5619&gt;0,INDEX(借入!$A$1:$F$301,ROW()-$B$41+2,6),0)</f>
        <v>0</v>
      </c>
      <c r="E5619" s="65">
        <f>DATE(設定・集計!$B$2,INT(A5619/100),A5619-INT(A5619/100)*100)</f>
        <v>43799</v>
      </c>
      <c r="F5619" t="str">
        <f t="shared" si="175"/>
        <v/>
      </c>
      <c r="G5619" t="str">
        <f t="shared" si="176"/>
        <v/>
      </c>
    </row>
    <row r="5620" spans="1:7">
      <c r="A5620" s="57">
        <f>IF(INDEX(借入!$A$1:$F$301,ROW()-$B$41+2,6)&gt;0,INDEX(借入!$A$1:$F$301,ROW()-$B$41+2,1),0)</f>
        <v>0</v>
      </c>
      <c r="B5620" s="55" t="str">
        <f>IF(A5620&gt;0,INDEX(借入!$A$1:$E$301,ROW()-$B$41+2,2)&amp;IF(INDEX(借入!$A$1:$E$301,ROW()-$B$41+2,3)="","","／"&amp;INDEX(借入!$A$1:$E$301,ROW()-$B$41+2,3)),"")</f>
        <v/>
      </c>
      <c r="C5620" s="57">
        <f>IF(A5620&gt;0,設定・集計!$B$13,0)</f>
        <v>0</v>
      </c>
      <c r="D5620" s="64">
        <f>IF(A5620&gt;0,INDEX(借入!$A$1:$F$301,ROW()-$B$41+2,6),0)</f>
        <v>0</v>
      </c>
      <c r="E5620" s="65">
        <f>DATE(設定・集計!$B$2,INT(A5620/100),A5620-INT(A5620/100)*100)</f>
        <v>43799</v>
      </c>
      <c r="F5620" t="str">
        <f t="shared" si="175"/>
        <v/>
      </c>
      <c r="G5620" t="str">
        <f t="shared" si="176"/>
        <v/>
      </c>
    </row>
    <row r="5621" spans="1:7">
      <c r="A5621" s="57">
        <f>IF(INDEX(借入!$A$1:$F$301,ROW()-$B$41+2,6)&gt;0,INDEX(借入!$A$1:$F$301,ROW()-$B$41+2,1),0)</f>
        <v>0</v>
      </c>
      <c r="B5621" s="55" t="str">
        <f>IF(A5621&gt;0,INDEX(借入!$A$1:$E$301,ROW()-$B$41+2,2)&amp;IF(INDEX(借入!$A$1:$E$301,ROW()-$B$41+2,3)="","","／"&amp;INDEX(借入!$A$1:$E$301,ROW()-$B$41+2,3)),"")</f>
        <v/>
      </c>
      <c r="C5621" s="57">
        <f>IF(A5621&gt;0,設定・集計!$B$13,0)</f>
        <v>0</v>
      </c>
      <c r="D5621" s="64">
        <f>IF(A5621&gt;0,INDEX(借入!$A$1:$F$301,ROW()-$B$41+2,6),0)</f>
        <v>0</v>
      </c>
      <c r="E5621" s="65">
        <f>DATE(設定・集計!$B$2,INT(A5621/100),A5621-INT(A5621/100)*100)</f>
        <v>43799</v>
      </c>
      <c r="F5621" t="str">
        <f t="shared" si="175"/>
        <v/>
      </c>
      <c r="G5621" t="str">
        <f t="shared" si="176"/>
        <v/>
      </c>
    </row>
    <row r="5622" spans="1:7">
      <c r="A5622" s="57">
        <f>IF(INDEX(借入!$A$1:$F$301,ROW()-$B$41+2,6)&gt;0,INDEX(借入!$A$1:$F$301,ROW()-$B$41+2,1),0)</f>
        <v>0</v>
      </c>
      <c r="B5622" s="55" t="str">
        <f>IF(A5622&gt;0,INDEX(借入!$A$1:$E$301,ROW()-$B$41+2,2)&amp;IF(INDEX(借入!$A$1:$E$301,ROW()-$B$41+2,3)="","","／"&amp;INDEX(借入!$A$1:$E$301,ROW()-$B$41+2,3)),"")</f>
        <v/>
      </c>
      <c r="C5622" s="57">
        <f>IF(A5622&gt;0,設定・集計!$B$13,0)</f>
        <v>0</v>
      </c>
      <c r="D5622" s="64">
        <f>IF(A5622&gt;0,INDEX(借入!$A$1:$F$301,ROW()-$B$41+2,6),0)</f>
        <v>0</v>
      </c>
      <c r="E5622" s="65">
        <f>DATE(設定・集計!$B$2,INT(A5622/100),A5622-INT(A5622/100)*100)</f>
        <v>43799</v>
      </c>
      <c r="F5622" t="str">
        <f t="shared" si="175"/>
        <v/>
      </c>
      <c r="G5622" t="str">
        <f t="shared" si="176"/>
        <v/>
      </c>
    </row>
    <row r="5623" spans="1:7">
      <c r="A5623" s="57">
        <f>IF(INDEX(借入!$A$1:$F$301,ROW()-$B$41+2,6)&gt;0,INDEX(借入!$A$1:$F$301,ROW()-$B$41+2,1),0)</f>
        <v>0</v>
      </c>
      <c r="B5623" s="55" t="str">
        <f>IF(A5623&gt;0,INDEX(借入!$A$1:$E$301,ROW()-$B$41+2,2)&amp;IF(INDEX(借入!$A$1:$E$301,ROW()-$B$41+2,3)="","","／"&amp;INDEX(借入!$A$1:$E$301,ROW()-$B$41+2,3)),"")</f>
        <v/>
      </c>
      <c r="C5623" s="57">
        <f>IF(A5623&gt;0,設定・集計!$B$13,0)</f>
        <v>0</v>
      </c>
      <c r="D5623" s="64">
        <f>IF(A5623&gt;0,INDEX(借入!$A$1:$F$301,ROW()-$B$41+2,6),0)</f>
        <v>0</v>
      </c>
      <c r="E5623" s="65">
        <f>DATE(設定・集計!$B$2,INT(A5623/100),A5623-INT(A5623/100)*100)</f>
        <v>43799</v>
      </c>
      <c r="F5623" t="str">
        <f t="shared" si="175"/>
        <v/>
      </c>
      <c r="G5623" t="str">
        <f t="shared" si="176"/>
        <v/>
      </c>
    </row>
    <row r="5624" spans="1:7">
      <c r="A5624" s="57">
        <f>IF(INDEX(借入!$A$1:$F$301,ROW()-$B$41+2,6)&gt;0,INDEX(借入!$A$1:$F$301,ROW()-$B$41+2,1),0)</f>
        <v>0</v>
      </c>
      <c r="B5624" s="55" t="str">
        <f>IF(A5624&gt;0,INDEX(借入!$A$1:$E$301,ROW()-$B$41+2,2)&amp;IF(INDEX(借入!$A$1:$E$301,ROW()-$B$41+2,3)="","","／"&amp;INDEX(借入!$A$1:$E$301,ROW()-$B$41+2,3)),"")</f>
        <v/>
      </c>
      <c r="C5624" s="57">
        <f>IF(A5624&gt;0,設定・集計!$B$13,0)</f>
        <v>0</v>
      </c>
      <c r="D5624" s="64">
        <f>IF(A5624&gt;0,INDEX(借入!$A$1:$F$301,ROW()-$B$41+2,6),0)</f>
        <v>0</v>
      </c>
      <c r="E5624" s="65">
        <f>DATE(設定・集計!$B$2,INT(A5624/100),A5624-INT(A5624/100)*100)</f>
        <v>43799</v>
      </c>
      <c r="F5624" t="str">
        <f t="shared" si="175"/>
        <v/>
      </c>
      <c r="G5624" t="str">
        <f t="shared" si="176"/>
        <v/>
      </c>
    </row>
    <row r="5625" spans="1:7">
      <c r="A5625" s="57">
        <f>IF(INDEX(借入!$A$1:$F$301,ROW()-$B$41+2,6)&gt;0,INDEX(借入!$A$1:$F$301,ROW()-$B$41+2,1),0)</f>
        <v>0</v>
      </c>
      <c r="B5625" s="55" t="str">
        <f>IF(A5625&gt;0,INDEX(借入!$A$1:$E$301,ROW()-$B$41+2,2)&amp;IF(INDEX(借入!$A$1:$E$301,ROW()-$B$41+2,3)="","","／"&amp;INDEX(借入!$A$1:$E$301,ROW()-$B$41+2,3)),"")</f>
        <v/>
      </c>
      <c r="C5625" s="57">
        <f>IF(A5625&gt;0,設定・集計!$B$13,0)</f>
        <v>0</v>
      </c>
      <c r="D5625" s="64">
        <f>IF(A5625&gt;0,INDEX(借入!$A$1:$F$301,ROW()-$B$41+2,6),0)</f>
        <v>0</v>
      </c>
      <c r="E5625" s="65">
        <f>DATE(設定・集計!$B$2,INT(A5625/100),A5625-INT(A5625/100)*100)</f>
        <v>43799</v>
      </c>
      <c r="F5625" t="str">
        <f t="shared" si="175"/>
        <v/>
      </c>
      <c r="G5625" t="str">
        <f t="shared" si="176"/>
        <v/>
      </c>
    </row>
    <row r="5626" spans="1:7">
      <c r="A5626" s="57">
        <f>IF(INDEX(借入!$A$1:$F$301,ROW()-$B$41+2,6)&gt;0,INDEX(借入!$A$1:$F$301,ROW()-$B$41+2,1),0)</f>
        <v>0</v>
      </c>
      <c r="B5626" s="55" t="str">
        <f>IF(A5626&gt;0,INDEX(借入!$A$1:$E$301,ROW()-$B$41+2,2)&amp;IF(INDEX(借入!$A$1:$E$301,ROW()-$B$41+2,3)="","","／"&amp;INDEX(借入!$A$1:$E$301,ROW()-$B$41+2,3)),"")</f>
        <v/>
      </c>
      <c r="C5626" s="57">
        <f>IF(A5626&gt;0,設定・集計!$B$13,0)</f>
        <v>0</v>
      </c>
      <c r="D5626" s="64">
        <f>IF(A5626&gt;0,INDEX(借入!$A$1:$F$301,ROW()-$B$41+2,6),0)</f>
        <v>0</v>
      </c>
      <c r="E5626" s="65">
        <f>DATE(設定・集計!$B$2,INT(A5626/100),A5626-INT(A5626/100)*100)</f>
        <v>43799</v>
      </c>
      <c r="F5626" t="str">
        <f t="shared" si="175"/>
        <v/>
      </c>
      <c r="G5626" t="str">
        <f t="shared" si="176"/>
        <v/>
      </c>
    </row>
    <row r="5627" spans="1:7">
      <c r="A5627" s="57">
        <f>IF(INDEX(借入!$A$1:$F$301,ROW()-$B$41+2,6)&gt;0,INDEX(借入!$A$1:$F$301,ROW()-$B$41+2,1),0)</f>
        <v>0</v>
      </c>
      <c r="B5627" s="55" t="str">
        <f>IF(A5627&gt;0,INDEX(借入!$A$1:$E$301,ROW()-$B$41+2,2)&amp;IF(INDEX(借入!$A$1:$E$301,ROW()-$B$41+2,3)="","","／"&amp;INDEX(借入!$A$1:$E$301,ROW()-$B$41+2,3)),"")</f>
        <v/>
      </c>
      <c r="C5627" s="57">
        <f>IF(A5627&gt;0,設定・集計!$B$13,0)</f>
        <v>0</v>
      </c>
      <c r="D5627" s="64">
        <f>IF(A5627&gt;0,INDEX(借入!$A$1:$F$301,ROW()-$B$41+2,6),0)</f>
        <v>0</v>
      </c>
      <c r="E5627" s="65">
        <f>DATE(設定・集計!$B$2,INT(A5627/100),A5627-INT(A5627/100)*100)</f>
        <v>43799</v>
      </c>
      <c r="F5627" t="str">
        <f t="shared" si="175"/>
        <v/>
      </c>
      <c r="G5627" t="str">
        <f t="shared" si="176"/>
        <v/>
      </c>
    </row>
    <row r="5628" spans="1:7">
      <c r="A5628" s="57">
        <f>IF(INDEX(借入!$A$1:$F$301,ROW()-$B$41+2,6)&gt;0,INDEX(借入!$A$1:$F$301,ROW()-$B$41+2,1),0)</f>
        <v>0</v>
      </c>
      <c r="B5628" s="55" t="str">
        <f>IF(A5628&gt;0,INDEX(借入!$A$1:$E$301,ROW()-$B$41+2,2)&amp;IF(INDEX(借入!$A$1:$E$301,ROW()-$B$41+2,3)="","","／"&amp;INDEX(借入!$A$1:$E$301,ROW()-$B$41+2,3)),"")</f>
        <v/>
      </c>
      <c r="C5628" s="57">
        <f>IF(A5628&gt;0,設定・集計!$B$13,0)</f>
        <v>0</v>
      </c>
      <c r="D5628" s="64">
        <f>IF(A5628&gt;0,INDEX(借入!$A$1:$F$301,ROW()-$B$41+2,6),0)</f>
        <v>0</v>
      </c>
      <c r="E5628" s="65">
        <f>DATE(設定・集計!$B$2,INT(A5628/100),A5628-INT(A5628/100)*100)</f>
        <v>43799</v>
      </c>
      <c r="F5628" t="str">
        <f t="shared" si="175"/>
        <v/>
      </c>
      <c r="G5628" t="str">
        <f t="shared" si="176"/>
        <v/>
      </c>
    </row>
    <row r="5629" spans="1:7">
      <c r="A5629" s="57">
        <f>IF(INDEX(借入!$A$1:$F$301,ROW()-$B$41+2,6)&gt;0,INDEX(借入!$A$1:$F$301,ROW()-$B$41+2,1),0)</f>
        <v>0</v>
      </c>
      <c r="B5629" s="55" t="str">
        <f>IF(A5629&gt;0,INDEX(借入!$A$1:$E$301,ROW()-$B$41+2,2)&amp;IF(INDEX(借入!$A$1:$E$301,ROW()-$B$41+2,3)="","","／"&amp;INDEX(借入!$A$1:$E$301,ROW()-$B$41+2,3)),"")</f>
        <v/>
      </c>
      <c r="C5629" s="57">
        <f>IF(A5629&gt;0,設定・集計!$B$13,0)</f>
        <v>0</v>
      </c>
      <c r="D5629" s="64">
        <f>IF(A5629&gt;0,INDEX(借入!$A$1:$F$301,ROW()-$B$41+2,6),0)</f>
        <v>0</v>
      </c>
      <c r="E5629" s="65">
        <f>DATE(設定・集計!$B$2,INT(A5629/100),A5629-INT(A5629/100)*100)</f>
        <v>43799</v>
      </c>
      <c r="F5629" t="str">
        <f t="shared" si="175"/>
        <v/>
      </c>
      <c r="G5629" t="str">
        <f t="shared" si="176"/>
        <v/>
      </c>
    </row>
    <row r="5630" spans="1:7">
      <c r="A5630" s="57">
        <f>IF(INDEX(借入!$A$1:$F$301,ROW()-$B$41+2,6)&gt;0,INDEX(借入!$A$1:$F$301,ROW()-$B$41+2,1),0)</f>
        <v>0</v>
      </c>
      <c r="B5630" s="55" t="str">
        <f>IF(A5630&gt;0,INDEX(借入!$A$1:$E$301,ROW()-$B$41+2,2)&amp;IF(INDEX(借入!$A$1:$E$301,ROW()-$B$41+2,3)="","","／"&amp;INDEX(借入!$A$1:$E$301,ROW()-$B$41+2,3)),"")</f>
        <v/>
      </c>
      <c r="C5630" s="57">
        <f>IF(A5630&gt;0,設定・集計!$B$13,0)</f>
        <v>0</v>
      </c>
      <c r="D5630" s="64">
        <f>IF(A5630&gt;0,INDEX(借入!$A$1:$F$301,ROW()-$B$41+2,6),0)</f>
        <v>0</v>
      </c>
      <c r="E5630" s="65">
        <f>DATE(設定・集計!$B$2,INT(A5630/100),A5630-INT(A5630/100)*100)</f>
        <v>43799</v>
      </c>
      <c r="F5630" t="str">
        <f t="shared" si="175"/>
        <v/>
      </c>
      <c r="G5630" t="str">
        <f t="shared" si="176"/>
        <v/>
      </c>
    </row>
    <row r="5631" spans="1:7">
      <c r="A5631" s="57">
        <f>IF(INDEX(借入!$A$1:$F$301,ROW()-$B$41+2,6)&gt;0,INDEX(借入!$A$1:$F$301,ROW()-$B$41+2,1),0)</f>
        <v>0</v>
      </c>
      <c r="B5631" s="55" t="str">
        <f>IF(A5631&gt;0,INDEX(借入!$A$1:$E$301,ROW()-$B$41+2,2)&amp;IF(INDEX(借入!$A$1:$E$301,ROW()-$B$41+2,3)="","","／"&amp;INDEX(借入!$A$1:$E$301,ROW()-$B$41+2,3)),"")</f>
        <v/>
      </c>
      <c r="C5631" s="57">
        <f>IF(A5631&gt;0,設定・集計!$B$13,0)</f>
        <v>0</v>
      </c>
      <c r="D5631" s="64">
        <f>IF(A5631&gt;0,INDEX(借入!$A$1:$F$301,ROW()-$B$41+2,6),0)</f>
        <v>0</v>
      </c>
      <c r="E5631" s="65">
        <f>DATE(設定・集計!$B$2,INT(A5631/100),A5631-INT(A5631/100)*100)</f>
        <v>43799</v>
      </c>
      <c r="F5631" t="str">
        <f t="shared" si="175"/>
        <v/>
      </c>
      <c r="G5631" t="str">
        <f t="shared" si="176"/>
        <v/>
      </c>
    </row>
    <row r="5632" spans="1:7">
      <c r="A5632" s="57">
        <f>IF(INDEX(借入!$A$1:$F$301,ROW()-$B$41+2,6)&gt;0,INDEX(借入!$A$1:$F$301,ROW()-$B$41+2,1),0)</f>
        <v>0</v>
      </c>
      <c r="B5632" s="55" t="str">
        <f>IF(A5632&gt;0,INDEX(借入!$A$1:$E$301,ROW()-$B$41+2,2)&amp;IF(INDEX(借入!$A$1:$E$301,ROW()-$B$41+2,3)="","","／"&amp;INDEX(借入!$A$1:$E$301,ROW()-$B$41+2,3)),"")</f>
        <v/>
      </c>
      <c r="C5632" s="57">
        <f>IF(A5632&gt;0,設定・集計!$B$13,0)</f>
        <v>0</v>
      </c>
      <c r="D5632" s="64">
        <f>IF(A5632&gt;0,INDEX(借入!$A$1:$F$301,ROW()-$B$41+2,6),0)</f>
        <v>0</v>
      </c>
      <c r="E5632" s="65">
        <f>DATE(設定・集計!$B$2,INT(A5632/100),A5632-INT(A5632/100)*100)</f>
        <v>43799</v>
      </c>
      <c r="F5632" t="str">
        <f t="shared" si="175"/>
        <v/>
      </c>
      <c r="G5632" t="str">
        <f t="shared" si="176"/>
        <v/>
      </c>
    </row>
    <row r="5633" spans="1:7">
      <c r="A5633" s="57">
        <f>IF(INDEX(借入!$A$1:$F$301,ROW()-$B$41+2,6)&gt;0,INDEX(借入!$A$1:$F$301,ROW()-$B$41+2,1),0)</f>
        <v>0</v>
      </c>
      <c r="B5633" s="55" t="str">
        <f>IF(A5633&gt;0,INDEX(借入!$A$1:$E$301,ROW()-$B$41+2,2)&amp;IF(INDEX(借入!$A$1:$E$301,ROW()-$B$41+2,3)="","","／"&amp;INDEX(借入!$A$1:$E$301,ROW()-$B$41+2,3)),"")</f>
        <v/>
      </c>
      <c r="C5633" s="57">
        <f>IF(A5633&gt;0,設定・集計!$B$13,0)</f>
        <v>0</v>
      </c>
      <c r="D5633" s="64">
        <f>IF(A5633&gt;0,INDEX(借入!$A$1:$F$301,ROW()-$B$41+2,6),0)</f>
        <v>0</v>
      </c>
      <c r="E5633" s="65">
        <f>DATE(設定・集計!$B$2,INT(A5633/100),A5633-INT(A5633/100)*100)</f>
        <v>43799</v>
      </c>
      <c r="F5633" t="str">
        <f t="shared" si="175"/>
        <v/>
      </c>
      <c r="G5633" t="str">
        <f t="shared" si="176"/>
        <v/>
      </c>
    </row>
    <row r="5634" spans="1:7">
      <c r="A5634" s="57">
        <f>IF(INDEX(借入!$A$1:$F$301,ROW()-$B$41+2,6)&gt;0,INDEX(借入!$A$1:$F$301,ROW()-$B$41+2,1),0)</f>
        <v>0</v>
      </c>
      <c r="B5634" s="55" t="str">
        <f>IF(A5634&gt;0,INDEX(借入!$A$1:$E$301,ROW()-$B$41+2,2)&amp;IF(INDEX(借入!$A$1:$E$301,ROW()-$B$41+2,3)="","","／"&amp;INDEX(借入!$A$1:$E$301,ROW()-$B$41+2,3)),"")</f>
        <v/>
      </c>
      <c r="C5634" s="57">
        <f>IF(A5634&gt;0,設定・集計!$B$13,0)</f>
        <v>0</v>
      </c>
      <c r="D5634" s="64">
        <f>IF(A5634&gt;0,INDEX(借入!$A$1:$F$301,ROW()-$B$41+2,6),0)</f>
        <v>0</v>
      </c>
      <c r="E5634" s="65">
        <f>DATE(設定・集計!$B$2,INT(A5634/100),A5634-INT(A5634/100)*100)</f>
        <v>43799</v>
      </c>
      <c r="F5634" t="str">
        <f t="shared" si="175"/>
        <v/>
      </c>
      <c r="G5634" t="str">
        <f t="shared" si="176"/>
        <v/>
      </c>
    </row>
    <row r="5635" spans="1:7">
      <c r="A5635" s="57">
        <f>IF(INDEX(借入!$A$1:$F$301,ROW()-$B$41+2,6)&gt;0,INDEX(借入!$A$1:$F$301,ROW()-$B$41+2,1),0)</f>
        <v>0</v>
      </c>
      <c r="B5635" s="55" t="str">
        <f>IF(A5635&gt;0,INDEX(借入!$A$1:$E$301,ROW()-$B$41+2,2)&amp;IF(INDEX(借入!$A$1:$E$301,ROW()-$B$41+2,3)="","","／"&amp;INDEX(借入!$A$1:$E$301,ROW()-$B$41+2,3)),"")</f>
        <v/>
      </c>
      <c r="C5635" s="57">
        <f>IF(A5635&gt;0,設定・集計!$B$13,0)</f>
        <v>0</v>
      </c>
      <c r="D5635" s="64">
        <f>IF(A5635&gt;0,INDEX(借入!$A$1:$F$301,ROW()-$B$41+2,6),0)</f>
        <v>0</v>
      </c>
      <c r="E5635" s="65">
        <f>DATE(設定・集計!$B$2,INT(A5635/100),A5635-INT(A5635/100)*100)</f>
        <v>43799</v>
      </c>
      <c r="F5635" t="str">
        <f t="shared" si="175"/>
        <v/>
      </c>
      <c r="G5635" t="str">
        <f t="shared" si="176"/>
        <v/>
      </c>
    </row>
    <row r="5636" spans="1:7">
      <c r="A5636" s="57">
        <f>IF(INDEX(借入!$A$1:$F$301,ROW()-$B$41+2,6)&gt;0,INDEX(借入!$A$1:$F$301,ROW()-$B$41+2,1),0)</f>
        <v>0</v>
      </c>
      <c r="B5636" s="55" t="str">
        <f>IF(A5636&gt;0,INDEX(借入!$A$1:$E$301,ROW()-$B$41+2,2)&amp;IF(INDEX(借入!$A$1:$E$301,ROW()-$B$41+2,3)="","","／"&amp;INDEX(借入!$A$1:$E$301,ROW()-$B$41+2,3)),"")</f>
        <v/>
      </c>
      <c r="C5636" s="57">
        <f>IF(A5636&gt;0,設定・集計!$B$13,0)</f>
        <v>0</v>
      </c>
      <c r="D5636" s="64">
        <f>IF(A5636&gt;0,INDEX(借入!$A$1:$F$301,ROW()-$B$41+2,6),0)</f>
        <v>0</v>
      </c>
      <c r="E5636" s="65">
        <f>DATE(設定・集計!$B$2,INT(A5636/100),A5636-INT(A5636/100)*100)</f>
        <v>43799</v>
      </c>
      <c r="F5636" t="str">
        <f t="shared" si="175"/>
        <v/>
      </c>
      <c r="G5636" t="str">
        <f t="shared" si="176"/>
        <v/>
      </c>
    </row>
    <row r="5637" spans="1:7">
      <c r="A5637" s="57">
        <f>IF(INDEX(借入!$A$1:$F$301,ROW()-$B$41+2,6)&gt;0,INDEX(借入!$A$1:$F$301,ROW()-$B$41+2,1),0)</f>
        <v>0</v>
      </c>
      <c r="B5637" s="55" t="str">
        <f>IF(A5637&gt;0,INDEX(借入!$A$1:$E$301,ROW()-$B$41+2,2)&amp;IF(INDEX(借入!$A$1:$E$301,ROW()-$B$41+2,3)="","","／"&amp;INDEX(借入!$A$1:$E$301,ROW()-$B$41+2,3)),"")</f>
        <v/>
      </c>
      <c r="C5637" s="57">
        <f>IF(A5637&gt;0,設定・集計!$B$13,0)</f>
        <v>0</v>
      </c>
      <c r="D5637" s="64">
        <f>IF(A5637&gt;0,INDEX(借入!$A$1:$F$301,ROW()-$B$41+2,6),0)</f>
        <v>0</v>
      </c>
      <c r="E5637" s="65">
        <f>DATE(設定・集計!$B$2,INT(A5637/100),A5637-INT(A5637/100)*100)</f>
        <v>43799</v>
      </c>
      <c r="F5637" t="str">
        <f t="shared" si="175"/>
        <v/>
      </c>
      <c r="G5637" t="str">
        <f t="shared" si="176"/>
        <v/>
      </c>
    </row>
    <row r="5638" spans="1:7">
      <c r="A5638" s="57">
        <f>IF(INDEX(借入!$A$1:$F$301,ROW()-$B$41+2,6)&gt;0,INDEX(借入!$A$1:$F$301,ROW()-$B$41+2,1),0)</f>
        <v>0</v>
      </c>
      <c r="B5638" s="55" t="str">
        <f>IF(A5638&gt;0,INDEX(借入!$A$1:$E$301,ROW()-$B$41+2,2)&amp;IF(INDEX(借入!$A$1:$E$301,ROW()-$B$41+2,3)="","","／"&amp;INDEX(借入!$A$1:$E$301,ROW()-$B$41+2,3)),"")</f>
        <v/>
      </c>
      <c r="C5638" s="57">
        <f>IF(A5638&gt;0,設定・集計!$B$13,0)</f>
        <v>0</v>
      </c>
      <c r="D5638" s="64">
        <f>IF(A5638&gt;0,INDEX(借入!$A$1:$F$301,ROW()-$B$41+2,6),0)</f>
        <v>0</v>
      </c>
      <c r="E5638" s="65">
        <f>DATE(設定・集計!$B$2,INT(A5638/100),A5638-INT(A5638/100)*100)</f>
        <v>43799</v>
      </c>
      <c r="F5638" t="str">
        <f t="shared" si="175"/>
        <v/>
      </c>
      <c r="G5638" t="str">
        <f t="shared" si="176"/>
        <v/>
      </c>
    </row>
    <row r="5639" spans="1:7">
      <c r="A5639" s="57">
        <f>IF(INDEX(借入!$A$1:$F$301,ROW()-$B$41+2,6)&gt;0,INDEX(借入!$A$1:$F$301,ROW()-$B$41+2,1),0)</f>
        <v>0</v>
      </c>
      <c r="B5639" s="55" t="str">
        <f>IF(A5639&gt;0,INDEX(借入!$A$1:$E$301,ROW()-$B$41+2,2)&amp;IF(INDEX(借入!$A$1:$E$301,ROW()-$B$41+2,3)="","","／"&amp;INDEX(借入!$A$1:$E$301,ROW()-$B$41+2,3)),"")</f>
        <v/>
      </c>
      <c r="C5639" s="57">
        <f>IF(A5639&gt;0,設定・集計!$B$13,0)</f>
        <v>0</v>
      </c>
      <c r="D5639" s="64">
        <f>IF(A5639&gt;0,INDEX(借入!$A$1:$F$301,ROW()-$B$41+2,6),0)</f>
        <v>0</v>
      </c>
      <c r="E5639" s="65">
        <f>DATE(設定・集計!$B$2,INT(A5639/100),A5639-INT(A5639/100)*100)</f>
        <v>43799</v>
      </c>
      <c r="F5639" t="str">
        <f t="shared" si="175"/>
        <v/>
      </c>
      <c r="G5639" t="str">
        <f t="shared" si="176"/>
        <v/>
      </c>
    </row>
    <row r="5640" spans="1:7">
      <c r="A5640" s="57">
        <f>IF(INDEX(借入!$A$1:$F$301,ROW()-$B$41+2,6)&gt;0,INDEX(借入!$A$1:$F$301,ROW()-$B$41+2,1),0)</f>
        <v>0</v>
      </c>
      <c r="B5640" s="55" t="str">
        <f>IF(A5640&gt;0,INDEX(借入!$A$1:$E$301,ROW()-$B$41+2,2)&amp;IF(INDEX(借入!$A$1:$E$301,ROW()-$B$41+2,3)="","","／"&amp;INDEX(借入!$A$1:$E$301,ROW()-$B$41+2,3)),"")</f>
        <v/>
      </c>
      <c r="C5640" s="57">
        <f>IF(A5640&gt;0,設定・集計!$B$13,0)</f>
        <v>0</v>
      </c>
      <c r="D5640" s="64">
        <f>IF(A5640&gt;0,INDEX(借入!$A$1:$F$301,ROW()-$B$41+2,6),0)</f>
        <v>0</v>
      </c>
      <c r="E5640" s="65">
        <f>DATE(設定・集計!$B$2,INT(A5640/100),A5640-INT(A5640/100)*100)</f>
        <v>43799</v>
      </c>
      <c r="F5640" t="str">
        <f t="shared" si="175"/>
        <v/>
      </c>
      <c r="G5640" t="str">
        <f t="shared" si="176"/>
        <v/>
      </c>
    </row>
    <row r="5641" spans="1:7">
      <c r="A5641" s="57">
        <f>IF(INDEX(借入!$A$1:$F$301,ROW()-$B$41+2,6)&gt;0,INDEX(借入!$A$1:$F$301,ROW()-$B$41+2,1),0)</f>
        <v>0</v>
      </c>
      <c r="B5641" s="55" t="str">
        <f>IF(A5641&gt;0,INDEX(借入!$A$1:$E$301,ROW()-$B$41+2,2)&amp;IF(INDEX(借入!$A$1:$E$301,ROW()-$B$41+2,3)="","","／"&amp;INDEX(借入!$A$1:$E$301,ROW()-$B$41+2,3)),"")</f>
        <v/>
      </c>
      <c r="C5641" s="57">
        <f>IF(A5641&gt;0,設定・集計!$B$13,0)</f>
        <v>0</v>
      </c>
      <c r="D5641" s="64">
        <f>IF(A5641&gt;0,INDEX(借入!$A$1:$F$301,ROW()-$B$41+2,6),0)</f>
        <v>0</v>
      </c>
      <c r="E5641" s="65">
        <f>DATE(設定・集計!$B$2,INT(A5641/100),A5641-INT(A5641/100)*100)</f>
        <v>43799</v>
      </c>
      <c r="F5641" t="str">
        <f t="shared" si="175"/>
        <v/>
      </c>
      <c r="G5641" t="str">
        <f t="shared" si="176"/>
        <v/>
      </c>
    </row>
    <row r="5642" spans="1:7">
      <c r="A5642" s="57">
        <f>IF(INDEX(借入!$A$1:$F$301,ROW()-$B$41+2,6)&gt;0,INDEX(借入!$A$1:$F$301,ROW()-$B$41+2,1),0)</f>
        <v>0</v>
      </c>
      <c r="B5642" s="55" t="str">
        <f>IF(A5642&gt;0,INDEX(借入!$A$1:$E$301,ROW()-$B$41+2,2)&amp;IF(INDEX(借入!$A$1:$E$301,ROW()-$B$41+2,3)="","","／"&amp;INDEX(借入!$A$1:$E$301,ROW()-$B$41+2,3)),"")</f>
        <v/>
      </c>
      <c r="C5642" s="57">
        <f>IF(A5642&gt;0,設定・集計!$B$13,0)</f>
        <v>0</v>
      </c>
      <c r="D5642" s="64">
        <f>IF(A5642&gt;0,INDEX(借入!$A$1:$F$301,ROW()-$B$41+2,6),0)</f>
        <v>0</v>
      </c>
      <c r="E5642" s="65">
        <f>DATE(設定・集計!$B$2,INT(A5642/100),A5642-INT(A5642/100)*100)</f>
        <v>43799</v>
      </c>
      <c r="F5642" t="str">
        <f t="shared" si="175"/>
        <v/>
      </c>
      <c r="G5642" t="str">
        <f t="shared" si="176"/>
        <v/>
      </c>
    </row>
    <row r="5643" spans="1:7">
      <c r="A5643" s="57">
        <f>IF(INDEX(借入!$A$1:$F$301,ROW()-$B$41+2,6)&gt;0,INDEX(借入!$A$1:$F$301,ROW()-$B$41+2,1),0)</f>
        <v>0</v>
      </c>
      <c r="B5643" s="55" t="str">
        <f>IF(A5643&gt;0,INDEX(借入!$A$1:$E$301,ROW()-$B$41+2,2)&amp;IF(INDEX(借入!$A$1:$E$301,ROW()-$B$41+2,3)="","","／"&amp;INDEX(借入!$A$1:$E$301,ROW()-$B$41+2,3)),"")</f>
        <v/>
      </c>
      <c r="C5643" s="57">
        <f>IF(A5643&gt;0,設定・集計!$B$13,0)</f>
        <v>0</v>
      </c>
      <c r="D5643" s="64">
        <f>IF(A5643&gt;0,INDEX(借入!$A$1:$F$301,ROW()-$B$41+2,6),0)</f>
        <v>0</v>
      </c>
      <c r="E5643" s="65">
        <f>DATE(設定・集計!$B$2,INT(A5643/100),A5643-INT(A5643/100)*100)</f>
        <v>43799</v>
      </c>
      <c r="F5643" t="str">
        <f t="shared" si="175"/>
        <v/>
      </c>
      <c r="G5643" t="str">
        <f t="shared" si="176"/>
        <v/>
      </c>
    </row>
    <row r="5644" spans="1:7">
      <c r="A5644" s="57">
        <f>IF(INDEX(借入!$A$1:$F$301,ROW()-$B$41+2,6)&gt;0,INDEX(借入!$A$1:$F$301,ROW()-$B$41+2,1),0)</f>
        <v>0</v>
      </c>
      <c r="B5644" s="55" t="str">
        <f>IF(A5644&gt;0,INDEX(借入!$A$1:$E$301,ROW()-$B$41+2,2)&amp;IF(INDEX(借入!$A$1:$E$301,ROW()-$B$41+2,3)="","","／"&amp;INDEX(借入!$A$1:$E$301,ROW()-$B$41+2,3)),"")</f>
        <v/>
      </c>
      <c r="C5644" s="57">
        <f>IF(A5644&gt;0,設定・集計!$B$13,0)</f>
        <v>0</v>
      </c>
      <c r="D5644" s="64">
        <f>IF(A5644&gt;0,INDEX(借入!$A$1:$F$301,ROW()-$B$41+2,6),0)</f>
        <v>0</v>
      </c>
      <c r="E5644" s="65">
        <f>DATE(設定・集計!$B$2,INT(A5644/100),A5644-INT(A5644/100)*100)</f>
        <v>43799</v>
      </c>
      <c r="F5644" t="str">
        <f t="shared" si="175"/>
        <v/>
      </c>
      <c r="G5644" t="str">
        <f t="shared" si="176"/>
        <v/>
      </c>
    </row>
    <row r="5645" spans="1:7">
      <c r="A5645" s="57">
        <f>IF(INDEX(借入!$A$1:$F$301,ROW()-$B$41+2,6)&gt;0,INDEX(借入!$A$1:$F$301,ROW()-$B$41+2,1),0)</f>
        <v>0</v>
      </c>
      <c r="B5645" s="55" t="str">
        <f>IF(A5645&gt;0,INDEX(借入!$A$1:$E$301,ROW()-$B$41+2,2)&amp;IF(INDEX(借入!$A$1:$E$301,ROW()-$B$41+2,3)="","","／"&amp;INDEX(借入!$A$1:$E$301,ROW()-$B$41+2,3)),"")</f>
        <v/>
      </c>
      <c r="C5645" s="57">
        <f>IF(A5645&gt;0,設定・集計!$B$13,0)</f>
        <v>0</v>
      </c>
      <c r="D5645" s="64">
        <f>IF(A5645&gt;0,INDEX(借入!$A$1:$F$301,ROW()-$B$41+2,6),0)</f>
        <v>0</v>
      </c>
      <c r="E5645" s="65">
        <f>DATE(設定・集計!$B$2,INT(A5645/100),A5645-INT(A5645/100)*100)</f>
        <v>43799</v>
      </c>
      <c r="F5645" t="str">
        <f t="shared" si="175"/>
        <v/>
      </c>
      <c r="G5645" t="str">
        <f t="shared" si="176"/>
        <v/>
      </c>
    </row>
    <row r="5646" spans="1:7">
      <c r="A5646" s="57">
        <f>IF(INDEX(借入!$A$1:$F$301,ROW()-$B$41+2,6)&gt;0,INDEX(借入!$A$1:$F$301,ROW()-$B$41+2,1),0)</f>
        <v>0</v>
      </c>
      <c r="B5646" s="55" t="str">
        <f>IF(A5646&gt;0,INDEX(借入!$A$1:$E$301,ROW()-$B$41+2,2)&amp;IF(INDEX(借入!$A$1:$E$301,ROW()-$B$41+2,3)="","","／"&amp;INDEX(借入!$A$1:$E$301,ROW()-$B$41+2,3)),"")</f>
        <v/>
      </c>
      <c r="C5646" s="57">
        <f>IF(A5646&gt;0,設定・集計!$B$13,0)</f>
        <v>0</v>
      </c>
      <c r="D5646" s="64">
        <f>IF(A5646&gt;0,INDEX(借入!$A$1:$F$301,ROW()-$B$41+2,6),0)</f>
        <v>0</v>
      </c>
      <c r="E5646" s="65">
        <f>DATE(設定・集計!$B$2,INT(A5646/100),A5646-INT(A5646/100)*100)</f>
        <v>43799</v>
      </c>
      <c r="F5646" t="str">
        <f t="shared" si="175"/>
        <v/>
      </c>
      <c r="G5646" t="str">
        <f t="shared" si="176"/>
        <v/>
      </c>
    </row>
    <row r="5647" spans="1:7">
      <c r="A5647" s="57">
        <f>IF(INDEX(借入!$A$1:$F$301,ROW()-$B$41+2,6)&gt;0,INDEX(借入!$A$1:$F$301,ROW()-$B$41+2,1),0)</f>
        <v>0</v>
      </c>
      <c r="B5647" s="55" t="str">
        <f>IF(A5647&gt;0,INDEX(借入!$A$1:$E$301,ROW()-$B$41+2,2)&amp;IF(INDEX(借入!$A$1:$E$301,ROW()-$B$41+2,3)="","","／"&amp;INDEX(借入!$A$1:$E$301,ROW()-$B$41+2,3)),"")</f>
        <v/>
      </c>
      <c r="C5647" s="57">
        <f>IF(A5647&gt;0,設定・集計!$B$13,0)</f>
        <v>0</v>
      </c>
      <c r="D5647" s="64">
        <f>IF(A5647&gt;0,INDEX(借入!$A$1:$F$301,ROW()-$B$41+2,6),0)</f>
        <v>0</v>
      </c>
      <c r="E5647" s="65">
        <f>DATE(設定・集計!$B$2,INT(A5647/100),A5647-INT(A5647/100)*100)</f>
        <v>43799</v>
      </c>
      <c r="F5647" t="str">
        <f t="shared" si="175"/>
        <v/>
      </c>
      <c r="G5647" t="str">
        <f t="shared" si="176"/>
        <v/>
      </c>
    </row>
    <row r="5648" spans="1:7">
      <c r="A5648" s="57">
        <f>IF(INDEX(借入!$A$1:$F$301,ROW()-$B$41+2,6)&gt;0,INDEX(借入!$A$1:$F$301,ROW()-$B$41+2,1),0)</f>
        <v>0</v>
      </c>
      <c r="B5648" s="55" t="str">
        <f>IF(A5648&gt;0,INDEX(借入!$A$1:$E$301,ROW()-$B$41+2,2)&amp;IF(INDEX(借入!$A$1:$E$301,ROW()-$B$41+2,3)="","","／"&amp;INDEX(借入!$A$1:$E$301,ROW()-$B$41+2,3)),"")</f>
        <v/>
      </c>
      <c r="C5648" s="57">
        <f>IF(A5648&gt;0,設定・集計!$B$13,0)</f>
        <v>0</v>
      </c>
      <c r="D5648" s="64">
        <f>IF(A5648&gt;0,INDEX(借入!$A$1:$F$301,ROW()-$B$41+2,6),0)</f>
        <v>0</v>
      </c>
      <c r="E5648" s="65">
        <f>DATE(設定・集計!$B$2,INT(A5648/100),A5648-INT(A5648/100)*100)</f>
        <v>43799</v>
      </c>
      <c r="F5648" t="str">
        <f t="shared" si="175"/>
        <v/>
      </c>
      <c r="G5648" t="str">
        <f t="shared" si="176"/>
        <v/>
      </c>
    </row>
    <row r="5649" spans="1:7">
      <c r="A5649" s="57">
        <f>IF(INDEX(借入!$A$1:$F$301,ROW()-$B$41+2,6)&gt;0,INDEX(借入!$A$1:$F$301,ROW()-$B$41+2,1),0)</f>
        <v>0</v>
      </c>
      <c r="B5649" s="55" t="str">
        <f>IF(A5649&gt;0,INDEX(借入!$A$1:$E$301,ROW()-$B$41+2,2)&amp;IF(INDEX(借入!$A$1:$E$301,ROW()-$B$41+2,3)="","","／"&amp;INDEX(借入!$A$1:$E$301,ROW()-$B$41+2,3)),"")</f>
        <v/>
      </c>
      <c r="C5649" s="57">
        <f>IF(A5649&gt;0,設定・集計!$B$13,0)</f>
        <v>0</v>
      </c>
      <c r="D5649" s="64">
        <f>IF(A5649&gt;0,INDEX(借入!$A$1:$F$301,ROW()-$B$41+2,6),0)</f>
        <v>0</v>
      </c>
      <c r="E5649" s="65">
        <f>DATE(設定・集計!$B$2,INT(A5649/100),A5649-INT(A5649/100)*100)</f>
        <v>43799</v>
      </c>
      <c r="F5649" t="str">
        <f t="shared" si="175"/>
        <v/>
      </c>
      <c r="G5649" t="str">
        <f t="shared" si="176"/>
        <v/>
      </c>
    </row>
    <row r="5650" spans="1:7">
      <c r="A5650" s="57">
        <f>IF(INDEX(借入!$A$1:$F$301,ROW()-$B$41+2,6)&gt;0,INDEX(借入!$A$1:$F$301,ROW()-$B$41+2,1),0)</f>
        <v>0</v>
      </c>
      <c r="B5650" s="55" t="str">
        <f>IF(A5650&gt;0,INDEX(借入!$A$1:$E$301,ROW()-$B$41+2,2)&amp;IF(INDEX(借入!$A$1:$E$301,ROW()-$B$41+2,3)="","","／"&amp;INDEX(借入!$A$1:$E$301,ROW()-$B$41+2,3)),"")</f>
        <v/>
      </c>
      <c r="C5650" s="57">
        <f>IF(A5650&gt;0,設定・集計!$B$13,0)</f>
        <v>0</v>
      </c>
      <c r="D5650" s="64">
        <f>IF(A5650&gt;0,INDEX(借入!$A$1:$F$301,ROW()-$B$41+2,6),0)</f>
        <v>0</v>
      </c>
      <c r="E5650" s="65">
        <f>DATE(設定・集計!$B$2,INT(A5650/100),A5650-INT(A5650/100)*100)</f>
        <v>43799</v>
      </c>
      <c r="F5650" t="str">
        <f t="shared" si="175"/>
        <v/>
      </c>
      <c r="G5650" t="str">
        <f t="shared" si="176"/>
        <v/>
      </c>
    </row>
    <row r="5651" spans="1:7">
      <c r="A5651" s="57">
        <f>IF(INDEX(借入!$A$1:$F$301,ROW()-$B$41+2,6)&gt;0,INDEX(借入!$A$1:$F$301,ROW()-$B$41+2,1),0)</f>
        <v>0</v>
      </c>
      <c r="B5651" s="55" t="str">
        <f>IF(A5651&gt;0,INDEX(借入!$A$1:$E$301,ROW()-$B$41+2,2)&amp;IF(INDEX(借入!$A$1:$E$301,ROW()-$B$41+2,3)="","","／"&amp;INDEX(借入!$A$1:$E$301,ROW()-$B$41+2,3)),"")</f>
        <v/>
      </c>
      <c r="C5651" s="57">
        <f>IF(A5651&gt;0,設定・集計!$B$13,0)</f>
        <v>0</v>
      </c>
      <c r="D5651" s="64">
        <f>IF(A5651&gt;0,INDEX(借入!$A$1:$F$301,ROW()-$B$41+2,6),0)</f>
        <v>0</v>
      </c>
      <c r="E5651" s="65">
        <f>DATE(設定・集計!$B$2,INT(A5651/100),A5651-INT(A5651/100)*100)</f>
        <v>43799</v>
      </c>
      <c r="F5651" t="str">
        <f t="shared" si="175"/>
        <v/>
      </c>
      <c r="G5651" t="str">
        <f t="shared" si="176"/>
        <v/>
      </c>
    </row>
    <row r="5652" spans="1:7">
      <c r="A5652" s="57">
        <f>IF(INDEX(借入!$A$1:$F$301,ROW()-$B$41+2,6)&gt;0,INDEX(借入!$A$1:$F$301,ROW()-$B$41+2,1),0)</f>
        <v>0</v>
      </c>
      <c r="B5652" s="55" t="str">
        <f>IF(A5652&gt;0,INDEX(借入!$A$1:$E$301,ROW()-$B$41+2,2)&amp;IF(INDEX(借入!$A$1:$E$301,ROW()-$B$41+2,3)="","","／"&amp;INDEX(借入!$A$1:$E$301,ROW()-$B$41+2,3)),"")</f>
        <v/>
      </c>
      <c r="C5652" s="57">
        <f>IF(A5652&gt;0,設定・集計!$B$13,0)</f>
        <v>0</v>
      </c>
      <c r="D5652" s="64">
        <f>IF(A5652&gt;0,INDEX(借入!$A$1:$F$301,ROW()-$B$41+2,6),0)</f>
        <v>0</v>
      </c>
      <c r="E5652" s="65">
        <f>DATE(設定・集計!$B$2,INT(A5652/100),A5652-INT(A5652/100)*100)</f>
        <v>43799</v>
      </c>
      <c r="F5652" t="str">
        <f t="shared" si="175"/>
        <v/>
      </c>
      <c r="G5652" t="str">
        <f t="shared" si="176"/>
        <v/>
      </c>
    </row>
    <row r="5653" spans="1:7">
      <c r="A5653" s="57">
        <f>IF(INDEX(借入!$A$1:$F$301,ROW()-$B$41+2,6)&gt;0,INDEX(借入!$A$1:$F$301,ROW()-$B$41+2,1),0)</f>
        <v>0</v>
      </c>
      <c r="B5653" s="55" t="str">
        <f>IF(A5653&gt;0,INDEX(借入!$A$1:$E$301,ROW()-$B$41+2,2)&amp;IF(INDEX(借入!$A$1:$E$301,ROW()-$B$41+2,3)="","","／"&amp;INDEX(借入!$A$1:$E$301,ROW()-$B$41+2,3)),"")</f>
        <v/>
      </c>
      <c r="C5653" s="57">
        <f>IF(A5653&gt;0,設定・集計!$B$13,0)</f>
        <v>0</v>
      </c>
      <c r="D5653" s="64">
        <f>IF(A5653&gt;0,INDEX(借入!$A$1:$F$301,ROW()-$B$41+2,6),0)</f>
        <v>0</v>
      </c>
      <c r="E5653" s="65">
        <f>DATE(設定・集計!$B$2,INT(A5653/100),A5653-INT(A5653/100)*100)</f>
        <v>43799</v>
      </c>
      <c r="F5653" t="str">
        <f t="shared" si="175"/>
        <v/>
      </c>
      <c r="G5653" t="str">
        <f t="shared" si="176"/>
        <v/>
      </c>
    </row>
    <row r="5654" spans="1:7">
      <c r="A5654" s="57">
        <f>IF(INDEX(借入!$A$1:$F$301,ROW()-$B$41+2,6)&gt;0,INDEX(借入!$A$1:$F$301,ROW()-$B$41+2,1),0)</f>
        <v>0</v>
      </c>
      <c r="B5654" s="55" t="str">
        <f>IF(A5654&gt;0,INDEX(借入!$A$1:$E$301,ROW()-$B$41+2,2)&amp;IF(INDEX(借入!$A$1:$E$301,ROW()-$B$41+2,3)="","","／"&amp;INDEX(借入!$A$1:$E$301,ROW()-$B$41+2,3)),"")</f>
        <v/>
      </c>
      <c r="C5654" s="57">
        <f>IF(A5654&gt;0,設定・集計!$B$13,0)</f>
        <v>0</v>
      </c>
      <c r="D5654" s="64">
        <f>IF(A5654&gt;0,INDEX(借入!$A$1:$F$301,ROW()-$B$41+2,6),0)</f>
        <v>0</v>
      </c>
      <c r="E5654" s="65">
        <f>DATE(設定・集計!$B$2,INT(A5654/100),A5654-INT(A5654/100)*100)</f>
        <v>43799</v>
      </c>
      <c r="F5654" t="str">
        <f t="shared" si="175"/>
        <v/>
      </c>
      <c r="G5654" t="str">
        <f t="shared" si="176"/>
        <v/>
      </c>
    </row>
    <row r="5655" spans="1:7">
      <c r="A5655" s="66"/>
      <c r="B5655" s="67"/>
      <c r="C5655" s="66"/>
      <c r="D5655" s="68"/>
      <c r="E5655" s="65">
        <f>DATE(設定・集計!$B$2,INT(A5655/100),A5655-INT(A5655/100)*100)</f>
        <v>43799</v>
      </c>
      <c r="F5655" t="str">
        <f t="shared" si="175"/>
        <v/>
      </c>
      <c r="G5655" t="str">
        <f t="shared" si="176"/>
        <v/>
      </c>
    </row>
    <row r="5656" spans="1:7">
      <c r="A5656" s="57">
        <f>IF(INDEX(減価償却費出力!$A$1:$O$301,ROW()-$B$44+2,1)="",0,1231)</f>
        <v>0</v>
      </c>
      <c r="B5656" s="55" t="str">
        <f>INDEX(減価償却費出力!$A$1:$O$301,ROW()-$B$44+2,3)&amp;IF(INDEX(減価償却費出力!$A$1:$O$301,ROW()-$B$44+2,4)="","","／"&amp;INDEX(減価償却費出力!$A$1:$O$301,ROW()-$B$44+2,4))</f>
        <v/>
      </c>
      <c r="C5656" s="57">
        <f>IF(INDEX(減価償却費出力!$A$1:$O$301,ROW()-$B$44+2,1)="",0,設定・集計!$B$9)</f>
        <v>0</v>
      </c>
      <c r="D5656" s="64" t="str">
        <f>INDEX(減価償却費出力!$A$1:$O$301,ROW()-$B$44+2,15)</f>
        <v/>
      </c>
      <c r="E5656" s="65">
        <f>DATE(設定・集計!$B$2,INT(A5656/100),A5656-INT(A5656/100)*100)</f>
        <v>43799</v>
      </c>
      <c r="F5656" t="str">
        <f t="shared" si="175"/>
        <v/>
      </c>
      <c r="G5656" t="str">
        <f t="shared" si="176"/>
        <v/>
      </c>
    </row>
    <row r="5657" spans="1:7">
      <c r="A5657" s="57">
        <f>IF(INDEX(減価償却費出力!$A$1:$O$301,ROW()-$B$44+2,1)="",0,1231)</f>
        <v>0</v>
      </c>
      <c r="B5657" s="55" t="str">
        <f>INDEX(減価償却費出力!$A$1:$O$301,ROW()-$B$44+2,3)&amp;IF(INDEX(減価償却費出力!$A$1:$O$301,ROW()-$B$44+2,4)="","","／"&amp;INDEX(減価償却費出力!$A$1:$O$301,ROW()-$B$44+2,4))</f>
        <v/>
      </c>
      <c r="C5657" s="57">
        <f>IF(INDEX(減価償却費出力!$A$1:$O$301,ROW()-$B$44+2,1)="",0,設定・集計!$B$9)</f>
        <v>0</v>
      </c>
      <c r="D5657" s="64" t="str">
        <f>INDEX(減価償却費出力!$A$1:$O$301,ROW()-$B$44+2,15)</f>
        <v/>
      </c>
      <c r="E5657" s="65">
        <f>DATE(設定・集計!$B$2,INT(A5657/100),A5657-INT(A5657/100)*100)</f>
        <v>43799</v>
      </c>
      <c r="F5657" t="str">
        <f t="shared" ref="F5657:F5720" si="177">IF(A5657=0,"",A5657*10000+ROW())</f>
        <v/>
      </c>
      <c r="G5657" t="str">
        <f t="shared" ref="G5657:G5720" si="178">IF(F5657="","",RANK(F5657,$F$46:$F$6000,1))</f>
        <v/>
      </c>
    </row>
    <row r="5658" spans="1:7">
      <c r="A5658" s="57">
        <f>IF(INDEX(減価償却費出力!$A$1:$O$301,ROW()-$B$44+2,1)="",0,1231)</f>
        <v>0</v>
      </c>
      <c r="B5658" s="55" t="str">
        <f>INDEX(減価償却費出力!$A$1:$O$301,ROW()-$B$44+2,3)&amp;IF(INDEX(減価償却費出力!$A$1:$O$301,ROW()-$B$44+2,4)="","","／"&amp;INDEX(減価償却費出力!$A$1:$O$301,ROW()-$B$44+2,4))</f>
        <v/>
      </c>
      <c r="C5658" s="57">
        <f>IF(INDEX(減価償却費出力!$A$1:$O$301,ROW()-$B$44+2,1)="",0,設定・集計!$B$9)</f>
        <v>0</v>
      </c>
      <c r="D5658" s="64" t="str">
        <f>INDEX(減価償却費出力!$A$1:$O$301,ROW()-$B$44+2,15)</f>
        <v/>
      </c>
      <c r="E5658" s="65">
        <f>DATE(設定・集計!$B$2,INT(A5658/100),A5658-INT(A5658/100)*100)</f>
        <v>43799</v>
      </c>
      <c r="F5658" t="str">
        <f t="shared" si="177"/>
        <v/>
      </c>
      <c r="G5658" t="str">
        <f t="shared" si="178"/>
        <v/>
      </c>
    </row>
    <row r="5659" spans="1:7">
      <c r="A5659" s="57">
        <f>IF(INDEX(減価償却費出力!$A$1:$O$301,ROW()-$B$44+2,1)="",0,1231)</f>
        <v>0</v>
      </c>
      <c r="B5659" s="55" t="str">
        <f>INDEX(減価償却費出力!$A$1:$O$301,ROW()-$B$44+2,3)&amp;IF(INDEX(減価償却費出力!$A$1:$O$301,ROW()-$B$44+2,4)="","","／"&amp;INDEX(減価償却費出力!$A$1:$O$301,ROW()-$B$44+2,4))</f>
        <v/>
      </c>
      <c r="C5659" s="57">
        <f>IF(INDEX(減価償却費出力!$A$1:$O$301,ROW()-$B$44+2,1)="",0,設定・集計!$B$9)</f>
        <v>0</v>
      </c>
      <c r="D5659" s="64" t="str">
        <f>INDEX(減価償却費出力!$A$1:$O$301,ROW()-$B$44+2,15)</f>
        <v/>
      </c>
      <c r="E5659" s="65">
        <f>DATE(設定・集計!$B$2,INT(A5659/100),A5659-INT(A5659/100)*100)</f>
        <v>43799</v>
      </c>
      <c r="F5659" t="str">
        <f t="shared" si="177"/>
        <v/>
      </c>
      <c r="G5659" t="str">
        <f t="shared" si="178"/>
        <v/>
      </c>
    </row>
    <row r="5660" spans="1:7">
      <c r="A5660" s="57">
        <f>IF(INDEX(減価償却費出力!$A$1:$O$301,ROW()-$B$44+2,1)="",0,1231)</f>
        <v>0</v>
      </c>
      <c r="B5660" s="55" t="str">
        <f>INDEX(減価償却費出力!$A$1:$O$301,ROW()-$B$44+2,3)&amp;IF(INDEX(減価償却費出力!$A$1:$O$301,ROW()-$B$44+2,4)="","","／"&amp;INDEX(減価償却費出力!$A$1:$O$301,ROW()-$B$44+2,4))</f>
        <v/>
      </c>
      <c r="C5660" s="57">
        <f>IF(INDEX(減価償却費出力!$A$1:$O$301,ROW()-$B$44+2,1)="",0,設定・集計!$B$9)</f>
        <v>0</v>
      </c>
      <c r="D5660" s="64" t="str">
        <f>INDEX(減価償却費出力!$A$1:$O$301,ROW()-$B$44+2,15)</f>
        <v/>
      </c>
      <c r="E5660" s="65">
        <f>DATE(設定・集計!$B$2,INT(A5660/100),A5660-INT(A5660/100)*100)</f>
        <v>43799</v>
      </c>
      <c r="F5660" t="str">
        <f t="shared" si="177"/>
        <v/>
      </c>
      <c r="G5660" t="str">
        <f t="shared" si="178"/>
        <v/>
      </c>
    </row>
    <row r="5661" spans="1:7">
      <c r="A5661" s="57">
        <f>IF(INDEX(減価償却費出力!$A$1:$O$301,ROW()-$B$44+2,1)="",0,1231)</f>
        <v>0</v>
      </c>
      <c r="B5661" s="55" t="str">
        <f>INDEX(減価償却費出力!$A$1:$O$301,ROW()-$B$44+2,3)&amp;IF(INDEX(減価償却費出力!$A$1:$O$301,ROW()-$B$44+2,4)="","","／"&amp;INDEX(減価償却費出力!$A$1:$O$301,ROW()-$B$44+2,4))</f>
        <v/>
      </c>
      <c r="C5661" s="57">
        <f>IF(INDEX(減価償却費出力!$A$1:$O$301,ROW()-$B$44+2,1)="",0,設定・集計!$B$9)</f>
        <v>0</v>
      </c>
      <c r="D5661" s="64" t="str">
        <f>INDEX(減価償却費出力!$A$1:$O$301,ROW()-$B$44+2,15)</f>
        <v/>
      </c>
      <c r="E5661" s="65">
        <f>DATE(設定・集計!$B$2,INT(A5661/100),A5661-INT(A5661/100)*100)</f>
        <v>43799</v>
      </c>
      <c r="F5661" t="str">
        <f t="shared" si="177"/>
        <v/>
      </c>
      <c r="G5661" t="str">
        <f t="shared" si="178"/>
        <v/>
      </c>
    </row>
    <row r="5662" spans="1:7">
      <c r="A5662" s="57">
        <f>IF(INDEX(減価償却費出力!$A$1:$O$301,ROW()-$B$44+2,1)="",0,1231)</f>
        <v>0</v>
      </c>
      <c r="B5662" s="55" t="str">
        <f>INDEX(減価償却費出力!$A$1:$O$301,ROW()-$B$44+2,3)&amp;IF(INDEX(減価償却費出力!$A$1:$O$301,ROW()-$B$44+2,4)="","","／"&amp;INDEX(減価償却費出力!$A$1:$O$301,ROW()-$B$44+2,4))</f>
        <v/>
      </c>
      <c r="C5662" s="57">
        <f>IF(INDEX(減価償却費出力!$A$1:$O$301,ROW()-$B$44+2,1)="",0,設定・集計!$B$9)</f>
        <v>0</v>
      </c>
      <c r="D5662" s="64" t="str">
        <f>INDEX(減価償却費出力!$A$1:$O$301,ROW()-$B$44+2,15)</f>
        <v/>
      </c>
      <c r="E5662" s="65">
        <f>DATE(設定・集計!$B$2,INT(A5662/100),A5662-INT(A5662/100)*100)</f>
        <v>43799</v>
      </c>
      <c r="F5662" t="str">
        <f t="shared" si="177"/>
        <v/>
      </c>
      <c r="G5662" t="str">
        <f t="shared" si="178"/>
        <v/>
      </c>
    </row>
    <row r="5663" spans="1:7">
      <c r="A5663" s="57">
        <f>IF(INDEX(減価償却費出力!$A$1:$O$301,ROW()-$B$44+2,1)="",0,1231)</f>
        <v>0</v>
      </c>
      <c r="B5663" s="55" t="str">
        <f>INDEX(減価償却費出力!$A$1:$O$301,ROW()-$B$44+2,3)&amp;IF(INDEX(減価償却費出力!$A$1:$O$301,ROW()-$B$44+2,4)="","","／"&amp;INDEX(減価償却費出力!$A$1:$O$301,ROW()-$B$44+2,4))</f>
        <v/>
      </c>
      <c r="C5663" s="57">
        <f>IF(INDEX(減価償却費出力!$A$1:$O$301,ROW()-$B$44+2,1)="",0,設定・集計!$B$9)</f>
        <v>0</v>
      </c>
      <c r="D5663" s="64" t="str">
        <f>INDEX(減価償却費出力!$A$1:$O$301,ROW()-$B$44+2,15)</f>
        <v/>
      </c>
      <c r="E5663" s="65">
        <f>DATE(設定・集計!$B$2,INT(A5663/100),A5663-INT(A5663/100)*100)</f>
        <v>43799</v>
      </c>
      <c r="F5663" t="str">
        <f t="shared" si="177"/>
        <v/>
      </c>
      <c r="G5663" t="str">
        <f t="shared" si="178"/>
        <v/>
      </c>
    </row>
    <row r="5664" spans="1:7">
      <c r="A5664" s="57">
        <f>IF(INDEX(減価償却費出力!$A$1:$O$301,ROW()-$B$44+2,1)="",0,1231)</f>
        <v>0</v>
      </c>
      <c r="B5664" s="55" t="str">
        <f>INDEX(減価償却費出力!$A$1:$O$301,ROW()-$B$44+2,3)&amp;IF(INDEX(減価償却費出力!$A$1:$O$301,ROW()-$B$44+2,4)="","","／"&amp;INDEX(減価償却費出力!$A$1:$O$301,ROW()-$B$44+2,4))</f>
        <v/>
      </c>
      <c r="C5664" s="57">
        <f>IF(INDEX(減価償却費出力!$A$1:$O$301,ROW()-$B$44+2,1)="",0,設定・集計!$B$9)</f>
        <v>0</v>
      </c>
      <c r="D5664" s="64" t="str">
        <f>INDEX(減価償却費出力!$A$1:$O$301,ROW()-$B$44+2,15)</f>
        <v/>
      </c>
      <c r="E5664" s="65">
        <f>DATE(設定・集計!$B$2,INT(A5664/100),A5664-INT(A5664/100)*100)</f>
        <v>43799</v>
      </c>
      <c r="F5664" t="str">
        <f t="shared" si="177"/>
        <v/>
      </c>
      <c r="G5664" t="str">
        <f t="shared" si="178"/>
        <v/>
      </c>
    </row>
    <row r="5665" spans="1:7">
      <c r="A5665" s="57">
        <f>IF(INDEX(減価償却費出力!$A$1:$O$301,ROW()-$B$44+2,1)="",0,1231)</f>
        <v>0</v>
      </c>
      <c r="B5665" s="55" t="str">
        <f>INDEX(減価償却費出力!$A$1:$O$301,ROW()-$B$44+2,3)&amp;IF(INDEX(減価償却費出力!$A$1:$O$301,ROW()-$B$44+2,4)="","","／"&amp;INDEX(減価償却費出力!$A$1:$O$301,ROW()-$B$44+2,4))</f>
        <v/>
      </c>
      <c r="C5665" s="57">
        <f>IF(INDEX(減価償却費出力!$A$1:$O$301,ROW()-$B$44+2,1)="",0,設定・集計!$B$9)</f>
        <v>0</v>
      </c>
      <c r="D5665" s="64" t="str">
        <f>INDEX(減価償却費出力!$A$1:$O$301,ROW()-$B$44+2,15)</f>
        <v/>
      </c>
      <c r="E5665" s="65">
        <f>DATE(設定・集計!$B$2,INT(A5665/100),A5665-INT(A5665/100)*100)</f>
        <v>43799</v>
      </c>
      <c r="F5665" t="str">
        <f t="shared" si="177"/>
        <v/>
      </c>
      <c r="G5665" t="str">
        <f t="shared" si="178"/>
        <v/>
      </c>
    </row>
    <row r="5666" spans="1:7">
      <c r="A5666" s="57">
        <f>IF(INDEX(減価償却費出力!$A$1:$O$301,ROW()-$B$44+2,1)="",0,1231)</f>
        <v>0</v>
      </c>
      <c r="B5666" s="55" t="str">
        <f>INDEX(減価償却費出力!$A$1:$O$301,ROW()-$B$44+2,3)&amp;IF(INDEX(減価償却費出力!$A$1:$O$301,ROW()-$B$44+2,4)="","","／"&amp;INDEX(減価償却費出力!$A$1:$O$301,ROW()-$B$44+2,4))</f>
        <v/>
      </c>
      <c r="C5666" s="57">
        <f>IF(INDEX(減価償却費出力!$A$1:$O$301,ROW()-$B$44+2,1)="",0,設定・集計!$B$9)</f>
        <v>0</v>
      </c>
      <c r="D5666" s="64" t="str">
        <f>INDEX(減価償却費出力!$A$1:$O$301,ROW()-$B$44+2,15)</f>
        <v/>
      </c>
      <c r="E5666" s="65">
        <f>DATE(設定・集計!$B$2,INT(A5666/100),A5666-INT(A5666/100)*100)</f>
        <v>43799</v>
      </c>
      <c r="F5666" t="str">
        <f t="shared" si="177"/>
        <v/>
      </c>
      <c r="G5666" t="str">
        <f t="shared" si="178"/>
        <v/>
      </c>
    </row>
    <row r="5667" spans="1:7">
      <c r="A5667" s="57">
        <f>IF(INDEX(減価償却費出力!$A$1:$O$301,ROW()-$B$44+2,1)="",0,1231)</f>
        <v>0</v>
      </c>
      <c r="B5667" s="55" t="str">
        <f>INDEX(減価償却費出力!$A$1:$O$301,ROW()-$B$44+2,3)&amp;IF(INDEX(減価償却費出力!$A$1:$O$301,ROW()-$B$44+2,4)="","","／"&amp;INDEX(減価償却費出力!$A$1:$O$301,ROW()-$B$44+2,4))</f>
        <v/>
      </c>
      <c r="C5667" s="57">
        <f>IF(INDEX(減価償却費出力!$A$1:$O$301,ROW()-$B$44+2,1)="",0,設定・集計!$B$9)</f>
        <v>0</v>
      </c>
      <c r="D5667" s="64" t="str">
        <f>INDEX(減価償却費出力!$A$1:$O$301,ROW()-$B$44+2,15)</f>
        <v/>
      </c>
      <c r="E5667" s="65">
        <f>DATE(設定・集計!$B$2,INT(A5667/100),A5667-INT(A5667/100)*100)</f>
        <v>43799</v>
      </c>
      <c r="F5667" t="str">
        <f t="shared" si="177"/>
        <v/>
      </c>
      <c r="G5667" t="str">
        <f t="shared" si="178"/>
        <v/>
      </c>
    </row>
    <row r="5668" spans="1:7">
      <c r="A5668" s="57">
        <f>IF(INDEX(減価償却費出力!$A$1:$O$301,ROW()-$B$44+2,1)="",0,1231)</f>
        <v>0</v>
      </c>
      <c r="B5668" s="55" t="str">
        <f>INDEX(減価償却費出力!$A$1:$O$301,ROW()-$B$44+2,3)&amp;IF(INDEX(減価償却費出力!$A$1:$O$301,ROW()-$B$44+2,4)="","","／"&amp;INDEX(減価償却費出力!$A$1:$O$301,ROW()-$B$44+2,4))</f>
        <v/>
      </c>
      <c r="C5668" s="57">
        <f>IF(INDEX(減価償却費出力!$A$1:$O$301,ROW()-$B$44+2,1)="",0,設定・集計!$B$9)</f>
        <v>0</v>
      </c>
      <c r="D5668" s="64" t="str">
        <f>INDEX(減価償却費出力!$A$1:$O$301,ROW()-$B$44+2,15)</f>
        <v/>
      </c>
      <c r="E5668" s="65">
        <f>DATE(設定・集計!$B$2,INT(A5668/100),A5668-INT(A5668/100)*100)</f>
        <v>43799</v>
      </c>
      <c r="F5668" t="str">
        <f t="shared" si="177"/>
        <v/>
      </c>
      <c r="G5668" t="str">
        <f t="shared" si="178"/>
        <v/>
      </c>
    </row>
    <row r="5669" spans="1:7">
      <c r="A5669" s="57">
        <f>IF(INDEX(減価償却費出力!$A$1:$O$301,ROW()-$B$44+2,1)="",0,1231)</f>
        <v>0</v>
      </c>
      <c r="B5669" s="55" t="str">
        <f>INDEX(減価償却費出力!$A$1:$O$301,ROW()-$B$44+2,3)&amp;IF(INDEX(減価償却費出力!$A$1:$O$301,ROW()-$B$44+2,4)="","","／"&amp;INDEX(減価償却費出力!$A$1:$O$301,ROW()-$B$44+2,4))</f>
        <v/>
      </c>
      <c r="C5669" s="57">
        <f>IF(INDEX(減価償却費出力!$A$1:$O$301,ROW()-$B$44+2,1)="",0,設定・集計!$B$9)</f>
        <v>0</v>
      </c>
      <c r="D5669" s="64" t="str">
        <f>INDEX(減価償却費出力!$A$1:$O$301,ROW()-$B$44+2,15)</f>
        <v/>
      </c>
      <c r="E5669" s="65">
        <f>DATE(設定・集計!$B$2,INT(A5669/100),A5669-INT(A5669/100)*100)</f>
        <v>43799</v>
      </c>
      <c r="F5669" t="str">
        <f t="shared" si="177"/>
        <v/>
      </c>
      <c r="G5669" t="str">
        <f t="shared" si="178"/>
        <v/>
      </c>
    </row>
    <row r="5670" spans="1:7">
      <c r="A5670" s="57">
        <f>IF(INDEX(減価償却費出力!$A$1:$O$301,ROW()-$B$44+2,1)="",0,1231)</f>
        <v>0</v>
      </c>
      <c r="B5670" s="55" t="str">
        <f>INDEX(減価償却費出力!$A$1:$O$301,ROW()-$B$44+2,3)&amp;IF(INDEX(減価償却費出力!$A$1:$O$301,ROW()-$B$44+2,4)="","","／"&amp;INDEX(減価償却費出力!$A$1:$O$301,ROW()-$B$44+2,4))</f>
        <v/>
      </c>
      <c r="C5670" s="57">
        <f>IF(INDEX(減価償却費出力!$A$1:$O$301,ROW()-$B$44+2,1)="",0,設定・集計!$B$9)</f>
        <v>0</v>
      </c>
      <c r="D5670" s="64" t="str">
        <f>INDEX(減価償却費出力!$A$1:$O$301,ROW()-$B$44+2,15)</f>
        <v/>
      </c>
      <c r="E5670" s="65">
        <f>DATE(設定・集計!$B$2,INT(A5670/100),A5670-INT(A5670/100)*100)</f>
        <v>43799</v>
      </c>
      <c r="F5670" t="str">
        <f t="shared" si="177"/>
        <v/>
      </c>
      <c r="G5670" t="str">
        <f t="shared" si="178"/>
        <v/>
      </c>
    </row>
    <row r="5671" spans="1:7">
      <c r="A5671" s="57">
        <f>IF(INDEX(減価償却費出力!$A$1:$O$301,ROW()-$B$44+2,1)="",0,1231)</f>
        <v>0</v>
      </c>
      <c r="B5671" s="55" t="str">
        <f>INDEX(減価償却費出力!$A$1:$O$301,ROW()-$B$44+2,3)&amp;IF(INDEX(減価償却費出力!$A$1:$O$301,ROW()-$B$44+2,4)="","","／"&amp;INDEX(減価償却費出力!$A$1:$O$301,ROW()-$B$44+2,4))</f>
        <v/>
      </c>
      <c r="C5671" s="57">
        <f>IF(INDEX(減価償却費出力!$A$1:$O$301,ROW()-$B$44+2,1)="",0,設定・集計!$B$9)</f>
        <v>0</v>
      </c>
      <c r="D5671" s="64" t="str">
        <f>INDEX(減価償却費出力!$A$1:$O$301,ROW()-$B$44+2,15)</f>
        <v/>
      </c>
      <c r="E5671" s="65">
        <f>DATE(設定・集計!$B$2,INT(A5671/100),A5671-INT(A5671/100)*100)</f>
        <v>43799</v>
      </c>
      <c r="F5671" t="str">
        <f t="shared" si="177"/>
        <v/>
      </c>
      <c r="G5671" t="str">
        <f t="shared" si="178"/>
        <v/>
      </c>
    </row>
    <row r="5672" spans="1:7">
      <c r="A5672" s="57">
        <f>IF(INDEX(減価償却費出力!$A$1:$O$301,ROW()-$B$44+2,1)="",0,1231)</f>
        <v>0</v>
      </c>
      <c r="B5672" s="55" t="str">
        <f>INDEX(減価償却費出力!$A$1:$O$301,ROW()-$B$44+2,3)&amp;IF(INDEX(減価償却費出力!$A$1:$O$301,ROW()-$B$44+2,4)="","","／"&amp;INDEX(減価償却費出力!$A$1:$O$301,ROW()-$B$44+2,4))</f>
        <v/>
      </c>
      <c r="C5672" s="57">
        <f>IF(INDEX(減価償却費出力!$A$1:$O$301,ROW()-$B$44+2,1)="",0,設定・集計!$B$9)</f>
        <v>0</v>
      </c>
      <c r="D5672" s="64" t="str">
        <f>INDEX(減価償却費出力!$A$1:$O$301,ROW()-$B$44+2,15)</f>
        <v/>
      </c>
      <c r="E5672" s="65">
        <f>DATE(設定・集計!$B$2,INT(A5672/100),A5672-INT(A5672/100)*100)</f>
        <v>43799</v>
      </c>
      <c r="F5672" t="str">
        <f t="shared" si="177"/>
        <v/>
      </c>
      <c r="G5672" t="str">
        <f t="shared" si="178"/>
        <v/>
      </c>
    </row>
    <row r="5673" spans="1:7">
      <c r="A5673" s="57">
        <f>IF(INDEX(減価償却費出力!$A$1:$O$301,ROW()-$B$44+2,1)="",0,1231)</f>
        <v>0</v>
      </c>
      <c r="B5673" s="55" t="str">
        <f>INDEX(減価償却費出力!$A$1:$O$301,ROW()-$B$44+2,3)&amp;IF(INDEX(減価償却費出力!$A$1:$O$301,ROW()-$B$44+2,4)="","","／"&amp;INDEX(減価償却費出力!$A$1:$O$301,ROW()-$B$44+2,4))</f>
        <v/>
      </c>
      <c r="C5673" s="57">
        <f>IF(INDEX(減価償却費出力!$A$1:$O$301,ROW()-$B$44+2,1)="",0,設定・集計!$B$9)</f>
        <v>0</v>
      </c>
      <c r="D5673" s="64" t="str">
        <f>INDEX(減価償却費出力!$A$1:$O$301,ROW()-$B$44+2,15)</f>
        <v/>
      </c>
      <c r="E5673" s="65">
        <f>DATE(設定・集計!$B$2,INT(A5673/100),A5673-INT(A5673/100)*100)</f>
        <v>43799</v>
      </c>
      <c r="F5673" t="str">
        <f t="shared" si="177"/>
        <v/>
      </c>
      <c r="G5673" t="str">
        <f t="shared" si="178"/>
        <v/>
      </c>
    </row>
    <row r="5674" spans="1:7">
      <c r="A5674" s="57">
        <f>IF(INDEX(減価償却費出力!$A$1:$O$301,ROW()-$B$44+2,1)="",0,1231)</f>
        <v>0</v>
      </c>
      <c r="B5674" s="55" t="str">
        <f>INDEX(減価償却費出力!$A$1:$O$301,ROW()-$B$44+2,3)&amp;IF(INDEX(減価償却費出力!$A$1:$O$301,ROW()-$B$44+2,4)="","","／"&amp;INDEX(減価償却費出力!$A$1:$O$301,ROW()-$B$44+2,4))</f>
        <v/>
      </c>
      <c r="C5674" s="57">
        <f>IF(INDEX(減価償却費出力!$A$1:$O$301,ROW()-$B$44+2,1)="",0,設定・集計!$B$9)</f>
        <v>0</v>
      </c>
      <c r="D5674" s="64" t="str">
        <f>INDEX(減価償却費出力!$A$1:$O$301,ROW()-$B$44+2,15)</f>
        <v/>
      </c>
      <c r="E5674" s="65">
        <f>DATE(設定・集計!$B$2,INT(A5674/100),A5674-INT(A5674/100)*100)</f>
        <v>43799</v>
      </c>
      <c r="F5674" t="str">
        <f t="shared" si="177"/>
        <v/>
      </c>
      <c r="G5674" t="str">
        <f t="shared" si="178"/>
        <v/>
      </c>
    </row>
    <row r="5675" spans="1:7">
      <c r="A5675" s="57">
        <f>IF(INDEX(減価償却費出力!$A$1:$O$301,ROW()-$B$44+2,1)="",0,1231)</f>
        <v>0</v>
      </c>
      <c r="B5675" s="55" t="str">
        <f>INDEX(減価償却費出力!$A$1:$O$301,ROW()-$B$44+2,3)&amp;IF(INDEX(減価償却費出力!$A$1:$O$301,ROW()-$B$44+2,4)="","","／"&amp;INDEX(減価償却費出力!$A$1:$O$301,ROW()-$B$44+2,4))</f>
        <v/>
      </c>
      <c r="C5675" s="57">
        <f>IF(INDEX(減価償却費出力!$A$1:$O$301,ROW()-$B$44+2,1)="",0,設定・集計!$B$9)</f>
        <v>0</v>
      </c>
      <c r="D5675" s="64" t="str">
        <f>INDEX(減価償却費出力!$A$1:$O$301,ROW()-$B$44+2,15)</f>
        <v/>
      </c>
      <c r="E5675" s="65">
        <f>DATE(設定・集計!$B$2,INT(A5675/100),A5675-INT(A5675/100)*100)</f>
        <v>43799</v>
      </c>
      <c r="F5675" t="str">
        <f t="shared" si="177"/>
        <v/>
      </c>
      <c r="G5675" t="str">
        <f t="shared" si="178"/>
        <v/>
      </c>
    </row>
    <row r="5676" spans="1:7">
      <c r="A5676" s="57">
        <f>IF(INDEX(減価償却費出力!$A$1:$O$301,ROW()-$B$44+2,1)="",0,1231)</f>
        <v>0</v>
      </c>
      <c r="B5676" s="55" t="str">
        <f>INDEX(減価償却費出力!$A$1:$O$301,ROW()-$B$44+2,3)&amp;IF(INDEX(減価償却費出力!$A$1:$O$301,ROW()-$B$44+2,4)="","","／"&amp;INDEX(減価償却費出力!$A$1:$O$301,ROW()-$B$44+2,4))</f>
        <v/>
      </c>
      <c r="C5676" s="57">
        <f>IF(INDEX(減価償却費出力!$A$1:$O$301,ROW()-$B$44+2,1)="",0,設定・集計!$B$9)</f>
        <v>0</v>
      </c>
      <c r="D5676" s="64" t="str">
        <f>INDEX(減価償却費出力!$A$1:$O$301,ROW()-$B$44+2,15)</f>
        <v/>
      </c>
      <c r="E5676" s="65">
        <f>DATE(設定・集計!$B$2,INT(A5676/100),A5676-INT(A5676/100)*100)</f>
        <v>43799</v>
      </c>
      <c r="F5676" t="str">
        <f t="shared" si="177"/>
        <v/>
      </c>
      <c r="G5676" t="str">
        <f t="shared" si="178"/>
        <v/>
      </c>
    </row>
    <row r="5677" spans="1:7">
      <c r="A5677" s="57">
        <f>IF(INDEX(減価償却費出力!$A$1:$O$301,ROW()-$B$44+2,1)="",0,1231)</f>
        <v>0</v>
      </c>
      <c r="B5677" s="55" t="str">
        <f>INDEX(減価償却費出力!$A$1:$O$301,ROW()-$B$44+2,3)&amp;IF(INDEX(減価償却費出力!$A$1:$O$301,ROW()-$B$44+2,4)="","","／"&amp;INDEX(減価償却費出力!$A$1:$O$301,ROW()-$B$44+2,4))</f>
        <v/>
      </c>
      <c r="C5677" s="57">
        <f>IF(INDEX(減価償却費出力!$A$1:$O$301,ROW()-$B$44+2,1)="",0,設定・集計!$B$9)</f>
        <v>0</v>
      </c>
      <c r="D5677" s="64" t="str">
        <f>INDEX(減価償却費出力!$A$1:$O$301,ROW()-$B$44+2,15)</f>
        <v/>
      </c>
      <c r="E5677" s="65">
        <f>DATE(設定・集計!$B$2,INT(A5677/100),A5677-INT(A5677/100)*100)</f>
        <v>43799</v>
      </c>
      <c r="F5677" t="str">
        <f t="shared" si="177"/>
        <v/>
      </c>
      <c r="G5677" t="str">
        <f t="shared" si="178"/>
        <v/>
      </c>
    </row>
    <row r="5678" spans="1:7">
      <c r="A5678" s="57">
        <f>IF(INDEX(減価償却費出力!$A$1:$O$301,ROW()-$B$44+2,1)="",0,1231)</f>
        <v>0</v>
      </c>
      <c r="B5678" s="55" t="str">
        <f>INDEX(減価償却費出力!$A$1:$O$301,ROW()-$B$44+2,3)&amp;IF(INDEX(減価償却費出力!$A$1:$O$301,ROW()-$B$44+2,4)="","","／"&amp;INDEX(減価償却費出力!$A$1:$O$301,ROW()-$B$44+2,4))</f>
        <v/>
      </c>
      <c r="C5678" s="57">
        <f>IF(INDEX(減価償却費出力!$A$1:$O$301,ROW()-$B$44+2,1)="",0,設定・集計!$B$9)</f>
        <v>0</v>
      </c>
      <c r="D5678" s="64" t="str">
        <f>INDEX(減価償却費出力!$A$1:$O$301,ROW()-$B$44+2,15)</f>
        <v/>
      </c>
      <c r="E5678" s="65">
        <f>DATE(設定・集計!$B$2,INT(A5678/100),A5678-INT(A5678/100)*100)</f>
        <v>43799</v>
      </c>
      <c r="F5678" t="str">
        <f t="shared" si="177"/>
        <v/>
      </c>
      <c r="G5678" t="str">
        <f t="shared" si="178"/>
        <v/>
      </c>
    </row>
    <row r="5679" spans="1:7">
      <c r="A5679" s="57">
        <f>IF(INDEX(減価償却費出力!$A$1:$O$301,ROW()-$B$44+2,1)="",0,1231)</f>
        <v>0</v>
      </c>
      <c r="B5679" s="55" t="str">
        <f>INDEX(減価償却費出力!$A$1:$O$301,ROW()-$B$44+2,3)&amp;IF(INDEX(減価償却費出力!$A$1:$O$301,ROW()-$B$44+2,4)="","","／"&amp;INDEX(減価償却費出力!$A$1:$O$301,ROW()-$B$44+2,4))</f>
        <v/>
      </c>
      <c r="C5679" s="57">
        <f>IF(INDEX(減価償却費出力!$A$1:$O$301,ROW()-$B$44+2,1)="",0,設定・集計!$B$9)</f>
        <v>0</v>
      </c>
      <c r="D5679" s="64" t="str">
        <f>INDEX(減価償却費出力!$A$1:$O$301,ROW()-$B$44+2,15)</f>
        <v/>
      </c>
      <c r="E5679" s="65">
        <f>DATE(設定・集計!$B$2,INT(A5679/100),A5679-INT(A5679/100)*100)</f>
        <v>43799</v>
      </c>
      <c r="F5679" t="str">
        <f t="shared" si="177"/>
        <v/>
      </c>
      <c r="G5679" t="str">
        <f t="shared" si="178"/>
        <v/>
      </c>
    </row>
    <row r="5680" spans="1:7">
      <c r="A5680" s="57">
        <f>IF(INDEX(減価償却費出力!$A$1:$O$301,ROW()-$B$44+2,1)="",0,1231)</f>
        <v>0</v>
      </c>
      <c r="B5680" s="55" t="str">
        <f>INDEX(減価償却費出力!$A$1:$O$301,ROW()-$B$44+2,3)&amp;IF(INDEX(減価償却費出力!$A$1:$O$301,ROW()-$B$44+2,4)="","","／"&amp;INDEX(減価償却費出力!$A$1:$O$301,ROW()-$B$44+2,4))</f>
        <v/>
      </c>
      <c r="C5680" s="57">
        <f>IF(INDEX(減価償却費出力!$A$1:$O$301,ROW()-$B$44+2,1)="",0,設定・集計!$B$9)</f>
        <v>0</v>
      </c>
      <c r="D5680" s="64" t="str">
        <f>INDEX(減価償却費出力!$A$1:$O$301,ROW()-$B$44+2,15)</f>
        <v/>
      </c>
      <c r="E5680" s="65">
        <f>DATE(設定・集計!$B$2,INT(A5680/100),A5680-INT(A5680/100)*100)</f>
        <v>43799</v>
      </c>
      <c r="F5680" t="str">
        <f t="shared" si="177"/>
        <v/>
      </c>
      <c r="G5680" t="str">
        <f t="shared" si="178"/>
        <v/>
      </c>
    </row>
    <row r="5681" spans="1:7">
      <c r="A5681" s="57">
        <f>IF(INDEX(減価償却費出力!$A$1:$O$301,ROW()-$B$44+2,1)="",0,1231)</f>
        <v>0</v>
      </c>
      <c r="B5681" s="55" t="str">
        <f>INDEX(減価償却費出力!$A$1:$O$301,ROW()-$B$44+2,3)&amp;IF(INDEX(減価償却費出力!$A$1:$O$301,ROW()-$B$44+2,4)="","","／"&amp;INDEX(減価償却費出力!$A$1:$O$301,ROW()-$B$44+2,4))</f>
        <v/>
      </c>
      <c r="C5681" s="57">
        <f>IF(INDEX(減価償却費出力!$A$1:$O$301,ROW()-$B$44+2,1)="",0,設定・集計!$B$9)</f>
        <v>0</v>
      </c>
      <c r="D5681" s="64" t="str">
        <f>INDEX(減価償却費出力!$A$1:$O$301,ROW()-$B$44+2,15)</f>
        <v/>
      </c>
      <c r="E5681" s="65">
        <f>DATE(設定・集計!$B$2,INT(A5681/100),A5681-INT(A5681/100)*100)</f>
        <v>43799</v>
      </c>
      <c r="F5681" t="str">
        <f t="shared" si="177"/>
        <v/>
      </c>
      <c r="G5681" t="str">
        <f t="shared" si="178"/>
        <v/>
      </c>
    </row>
    <row r="5682" spans="1:7">
      <c r="A5682" s="57">
        <f>IF(INDEX(減価償却費出力!$A$1:$O$301,ROW()-$B$44+2,1)="",0,1231)</f>
        <v>0</v>
      </c>
      <c r="B5682" s="55" t="str">
        <f>INDEX(減価償却費出力!$A$1:$O$301,ROW()-$B$44+2,3)&amp;IF(INDEX(減価償却費出力!$A$1:$O$301,ROW()-$B$44+2,4)="","","／"&amp;INDEX(減価償却費出力!$A$1:$O$301,ROW()-$B$44+2,4))</f>
        <v/>
      </c>
      <c r="C5682" s="57">
        <f>IF(INDEX(減価償却費出力!$A$1:$O$301,ROW()-$B$44+2,1)="",0,設定・集計!$B$9)</f>
        <v>0</v>
      </c>
      <c r="D5682" s="64" t="str">
        <f>INDEX(減価償却費出力!$A$1:$O$301,ROW()-$B$44+2,15)</f>
        <v/>
      </c>
      <c r="E5682" s="65">
        <f>DATE(設定・集計!$B$2,INT(A5682/100),A5682-INT(A5682/100)*100)</f>
        <v>43799</v>
      </c>
      <c r="F5682" t="str">
        <f t="shared" si="177"/>
        <v/>
      </c>
      <c r="G5682" t="str">
        <f t="shared" si="178"/>
        <v/>
      </c>
    </row>
    <row r="5683" spans="1:7">
      <c r="A5683" s="57">
        <f>IF(INDEX(減価償却費出力!$A$1:$O$301,ROW()-$B$44+2,1)="",0,1231)</f>
        <v>0</v>
      </c>
      <c r="B5683" s="55" t="str">
        <f>INDEX(減価償却費出力!$A$1:$O$301,ROW()-$B$44+2,3)&amp;IF(INDEX(減価償却費出力!$A$1:$O$301,ROW()-$B$44+2,4)="","","／"&amp;INDEX(減価償却費出力!$A$1:$O$301,ROW()-$B$44+2,4))</f>
        <v/>
      </c>
      <c r="C5683" s="57">
        <f>IF(INDEX(減価償却費出力!$A$1:$O$301,ROW()-$B$44+2,1)="",0,設定・集計!$B$9)</f>
        <v>0</v>
      </c>
      <c r="D5683" s="64" t="str">
        <f>INDEX(減価償却費出力!$A$1:$O$301,ROW()-$B$44+2,15)</f>
        <v/>
      </c>
      <c r="E5683" s="65">
        <f>DATE(設定・集計!$B$2,INT(A5683/100),A5683-INT(A5683/100)*100)</f>
        <v>43799</v>
      </c>
      <c r="F5683" t="str">
        <f t="shared" si="177"/>
        <v/>
      </c>
      <c r="G5683" t="str">
        <f t="shared" si="178"/>
        <v/>
      </c>
    </row>
    <row r="5684" spans="1:7">
      <c r="A5684" s="57">
        <f>IF(INDEX(減価償却費出力!$A$1:$O$301,ROW()-$B$44+2,1)="",0,1231)</f>
        <v>0</v>
      </c>
      <c r="B5684" s="55" t="str">
        <f>INDEX(減価償却費出力!$A$1:$O$301,ROW()-$B$44+2,3)&amp;IF(INDEX(減価償却費出力!$A$1:$O$301,ROW()-$B$44+2,4)="","","／"&amp;INDEX(減価償却費出力!$A$1:$O$301,ROW()-$B$44+2,4))</f>
        <v/>
      </c>
      <c r="C5684" s="57">
        <f>IF(INDEX(減価償却費出力!$A$1:$O$301,ROW()-$B$44+2,1)="",0,設定・集計!$B$9)</f>
        <v>0</v>
      </c>
      <c r="D5684" s="64" t="str">
        <f>INDEX(減価償却費出力!$A$1:$O$301,ROW()-$B$44+2,15)</f>
        <v/>
      </c>
      <c r="E5684" s="65">
        <f>DATE(設定・集計!$B$2,INT(A5684/100),A5684-INT(A5684/100)*100)</f>
        <v>43799</v>
      </c>
      <c r="F5684" t="str">
        <f t="shared" si="177"/>
        <v/>
      </c>
      <c r="G5684" t="str">
        <f t="shared" si="178"/>
        <v/>
      </c>
    </row>
    <row r="5685" spans="1:7">
      <c r="A5685" s="57">
        <f>IF(INDEX(減価償却費出力!$A$1:$O$301,ROW()-$B$44+2,1)="",0,1231)</f>
        <v>0</v>
      </c>
      <c r="B5685" s="55" t="str">
        <f>INDEX(減価償却費出力!$A$1:$O$301,ROW()-$B$44+2,3)&amp;IF(INDEX(減価償却費出力!$A$1:$O$301,ROW()-$B$44+2,4)="","","／"&amp;INDEX(減価償却費出力!$A$1:$O$301,ROW()-$B$44+2,4))</f>
        <v/>
      </c>
      <c r="C5685" s="57">
        <f>IF(INDEX(減価償却費出力!$A$1:$O$301,ROW()-$B$44+2,1)="",0,設定・集計!$B$9)</f>
        <v>0</v>
      </c>
      <c r="D5685" s="64" t="str">
        <f>INDEX(減価償却費出力!$A$1:$O$301,ROW()-$B$44+2,15)</f>
        <v/>
      </c>
      <c r="E5685" s="65">
        <f>DATE(設定・集計!$B$2,INT(A5685/100),A5685-INT(A5685/100)*100)</f>
        <v>43799</v>
      </c>
      <c r="F5685" t="str">
        <f t="shared" si="177"/>
        <v/>
      </c>
      <c r="G5685" t="str">
        <f t="shared" si="178"/>
        <v/>
      </c>
    </row>
    <row r="5686" spans="1:7">
      <c r="A5686" s="57">
        <f>IF(INDEX(減価償却費出力!$A$1:$O$301,ROW()-$B$44+2,1)="",0,1231)</f>
        <v>0</v>
      </c>
      <c r="B5686" s="55" t="str">
        <f>INDEX(減価償却費出力!$A$1:$O$301,ROW()-$B$44+2,3)&amp;IF(INDEX(減価償却費出力!$A$1:$O$301,ROW()-$B$44+2,4)="","","／"&amp;INDEX(減価償却費出力!$A$1:$O$301,ROW()-$B$44+2,4))</f>
        <v/>
      </c>
      <c r="C5686" s="57">
        <f>IF(INDEX(減価償却費出力!$A$1:$O$301,ROW()-$B$44+2,1)="",0,設定・集計!$B$9)</f>
        <v>0</v>
      </c>
      <c r="D5686" s="64" t="str">
        <f>INDEX(減価償却費出力!$A$1:$O$301,ROW()-$B$44+2,15)</f>
        <v/>
      </c>
      <c r="E5686" s="65">
        <f>DATE(設定・集計!$B$2,INT(A5686/100),A5686-INT(A5686/100)*100)</f>
        <v>43799</v>
      </c>
      <c r="F5686" t="str">
        <f t="shared" si="177"/>
        <v/>
      </c>
      <c r="G5686" t="str">
        <f t="shared" si="178"/>
        <v/>
      </c>
    </row>
    <row r="5687" spans="1:7">
      <c r="A5687" s="57">
        <f>IF(INDEX(減価償却費出力!$A$1:$O$301,ROW()-$B$44+2,1)="",0,1231)</f>
        <v>0</v>
      </c>
      <c r="B5687" s="55" t="str">
        <f>INDEX(減価償却費出力!$A$1:$O$301,ROW()-$B$44+2,3)&amp;IF(INDEX(減価償却費出力!$A$1:$O$301,ROW()-$B$44+2,4)="","","／"&amp;INDEX(減価償却費出力!$A$1:$O$301,ROW()-$B$44+2,4))</f>
        <v/>
      </c>
      <c r="C5687" s="57">
        <f>IF(INDEX(減価償却費出力!$A$1:$O$301,ROW()-$B$44+2,1)="",0,設定・集計!$B$9)</f>
        <v>0</v>
      </c>
      <c r="D5687" s="64" t="str">
        <f>INDEX(減価償却費出力!$A$1:$O$301,ROW()-$B$44+2,15)</f>
        <v/>
      </c>
      <c r="E5687" s="65">
        <f>DATE(設定・集計!$B$2,INT(A5687/100),A5687-INT(A5687/100)*100)</f>
        <v>43799</v>
      </c>
      <c r="F5687" t="str">
        <f t="shared" si="177"/>
        <v/>
      </c>
      <c r="G5687" t="str">
        <f t="shared" si="178"/>
        <v/>
      </c>
    </row>
    <row r="5688" spans="1:7">
      <c r="A5688" s="57">
        <f>IF(INDEX(減価償却費出力!$A$1:$O$301,ROW()-$B$44+2,1)="",0,1231)</f>
        <v>0</v>
      </c>
      <c r="B5688" s="55" t="str">
        <f>INDEX(減価償却費出力!$A$1:$O$301,ROW()-$B$44+2,3)&amp;IF(INDEX(減価償却費出力!$A$1:$O$301,ROW()-$B$44+2,4)="","","／"&amp;INDEX(減価償却費出力!$A$1:$O$301,ROW()-$B$44+2,4))</f>
        <v/>
      </c>
      <c r="C5688" s="57">
        <f>IF(INDEX(減価償却費出力!$A$1:$O$301,ROW()-$B$44+2,1)="",0,設定・集計!$B$9)</f>
        <v>0</v>
      </c>
      <c r="D5688" s="64" t="str">
        <f>INDEX(減価償却費出力!$A$1:$O$301,ROW()-$B$44+2,15)</f>
        <v/>
      </c>
      <c r="E5688" s="65">
        <f>DATE(設定・集計!$B$2,INT(A5688/100),A5688-INT(A5688/100)*100)</f>
        <v>43799</v>
      </c>
      <c r="F5688" t="str">
        <f t="shared" si="177"/>
        <v/>
      </c>
      <c r="G5688" t="str">
        <f t="shared" si="178"/>
        <v/>
      </c>
    </row>
    <row r="5689" spans="1:7">
      <c r="A5689" s="57">
        <f>IF(INDEX(減価償却費出力!$A$1:$O$301,ROW()-$B$44+2,1)="",0,1231)</f>
        <v>0</v>
      </c>
      <c r="B5689" s="55" t="str">
        <f>INDEX(減価償却費出力!$A$1:$O$301,ROW()-$B$44+2,3)&amp;IF(INDEX(減価償却費出力!$A$1:$O$301,ROW()-$B$44+2,4)="","","／"&amp;INDEX(減価償却費出力!$A$1:$O$301,ROW()-$B$44+2,4))</f>
        <v/>
      </c>
      <c r="C5689" s="57">
        <f>IF(INDEX(減価償却費出力!$A$1:$O$301,ROW()-$B$44+2,1)="",0,設定・集計!$B$9)</f>
        <v>0</v>
      </c>
      <c r="D5689" s="64" t="str">
        <f>INDEX(減価償却費出力!$A$1:$O$301,ROW()-$B$44+2,15)</f>
        <v/>
      </c>
      <c r="E5689" s="65">
        <f>DATE(設定・集計!$B$2,INT(A5689/100),A5689-INT(A5689/100)*100)</f>
        <v>43799</v>
      </c>
      <c r="F5689" t="str">
        <f t="shared" si="177"/>
        <v/>
      </c>
      <c r="G5689" t="str">
        <f t="shared" si="178"/>
        <v/>
      </c>
    </row>
    <row r="5690" spans="1:7">
      <c r="A5690" s="57">
        <f>IF(INDEX(減価償却費出力!$A$1:$O$301,ROW()-$B$44+2,1)="",0,1231)</f>
        <v>0</v>
      </c>
      <c r="B5690" s="55" t="str">
        <f>INDEX(減価償却費出力!$A$1:$O$301,ROW()-$B$44+2,3)&amp;IF(INDEX(減価償却費出力!$A$1:$O$301,ROW()-$B$44+2,4)="","","／"&amp;INDEX(減価償却費出力!$A$1:$O$301,ROW()-$B$44+2,4))</f>
        <v/>
      </c>
      <c r="C5690" s="57">
        <f>IF(INDEX(減価償却費出力!$A$1:$O$301,ROW()-$B$44+2,1)="",0,設定・集計!$B$9)</f>
        <v>0</v>
      </c>
      <c r="D5690" s="64" t="str">
        <f>INDEX(減価償却費出力!$A$1:$O$301,ROW()-$B$44+2,15)</f>
        <v/>
      </c>
      <c r="E5690" s="65">
        <f>DATE(設定・集計!$B$2,INT(A5690/100),A5690-INT(A5690/100)*100)</f>
        <v>43799</v>
      </c>
      <c r="F5690" t="str">
        <f t="shared" si="177"/>
        <v/>
      </c>
      <c r="G5690" t="str">
        <f t="shared" si="178"/>
        <v/>
      </c>
    </row>
    <row r="5691" spans="1:7">
      <c r="A5691" s="57">
        <f>IF(INDEX(減価償却費出力!$A$1:$O$301,ROW()-$B$44+2,1)="",0,1231)</f>
        <v>0</v>
      </c>
      <c r="B5691" s="55" t="str">
        <f>INDEX(減価償却費出力!$A$1:$O$301,ROW()-$B$44+2,3)&amp;IF(INDEX(減価償却費出力!$A$1:$O$301,ROW()-$B$44+2,4)="","","／"&amp;INDEX(減価償却費出力!$A$1:$O$301,ROW()-$B$44+2,4))</f>
        <v/>
      </c>
      <c r="C5691" s="57">
        <f>IF(INDEX(減価償却費出力!$A$1:$O$301,ROW()-$B$44+2,1)="",0,設定・集計!$B$9)</f>
        <v>0</v>
      </c>
      <c r="D5691" s="64" t="str">
        <f>INDEX(減価償却費出力!$A$1:$O$301,ROW()-$B$44+2,15)</f>
        <v/>
      </c>
      <c r="E5691" s="65">
        <f>DATE(設定・集計!$B$2,INT(A5691/100),A5691-INT(A5691/100)*100)</f>
        <v>43799</v>
      </c>
      <c r="F5691" t="str">
        <f t="shared" si="177"/>
        <v/>
      </c>
      <c r="G5691" t="str">
        <f t="shared" si="178"/>
        <v/>
      </c>
    </row>
    <row r="5692" spans="1:7">
      <c r="A5692" s="57">
        <f>IF(INDEX(減価償却費出力!$A$1:$O$301,ROW()-$B$44+2,1)="",0,1231)</f>
        <v>0</v>
      </c>
      <c r="B5692" s="55" t="str">
        <f>INDEX(減価償却費出力!$A$1:$O$301,ROW()-$B$44+2,3)&amp;IF(INDEX(減価償却費出力!$A$1:$O$301,ROW()-$B$44+2,4)="","","／"&amp;INDEX(減価償却費出力!$A$1:$O$301,ROW()-$B$44+2,4))</f>
        <v/>
      </c>
      <c r="C5692" s="57">
        <f>IF(INDEX(減価償却費出力!$A$1:$O$301,ROW()-$B$44+2,1)="",0,設定・集計!$B$9)</f>
        <v>0</v>
      </c>
      <c r="D5692" s="64" t="str">
        <f>INDEX(減価償却費出力!$A$1:$O$301,ROW()-$B$44+2,15)</f>
        <v/>
      </c>
      <c r="E5692" s="65">
        <f>DATE(設定・集計!$B$2,INT(A5692/100),A5692-INT(A5692/100)*100)</f>
        <v>43799</v>
      </c>
      <c r="F5692" t="str">
        <f t="shared" si="177"/>
        <v/>
      </c>
      <c r="G5692" t="str">
        <f t="shared" si="178"/>
        <v/>
      </c>
    </row>
    <row r="5693" spans="1:7">
      <c r="A5693" s="57">
        <f>IF(INDEX(減価償却費出力!$A$1:$O$301,ROW()-$B$44+2,1)="",0,1231)</f>
        <v>0</v>
      </c>
      <c r="B5693" s="55" t="str">
        <f>INDEX(減価償却費出力!$A$1:$O$301,ROW()-$B$44+2,3)&amp;IF(INDEX(減価償却費出力!$A$1:$O$301,ROW()-$B$44+2,4)="","","／"&amp;INDEX(減価償却費出力!$A$1:$O$301,ROW()-$B$44+2,4))</f>
        <v/>
      </c>
      <c r="C5693" s="57">
        <f>IF(INDEX(減価償却費出力!$A$1:$O$301,ROW()-$B$44+2,1)="",0,設定・集計!$B$9)</f>
        <v>0</v>
      </c>
      <c r="D5693" s="64" t="str">
        <f>INDEX(減価償却費出力!$A$1:$O$301,ROW()-$B$44+2,15)</f>
        <v/>
      </c>
      <c r="E5693" s="65">
        <f>DATE(設定・集計!$B$2,INT(A5693/100),A5693-INT(A5693/100)*100)</f>
        <v>43799</v>
      </c>
      <c r="F5693" t="str">
        <f t="shared" si="177"/>
        <v/>
      </c>
      <c r="G5693" t="str">
        <f t="shared" si="178"/>
        <v/>
      </c>
    </row>
    <row r="5694" spans="1:7">
      <c r="A5694" s="57">
        <f>IF(INDEX(減価償却費出力!$A$1:$O$301,ROW()-$B$44+2,1)="",0,1231)</f>
        <v>0</v>
      </c>
      <c r="B5694" s="55" t="str">
        <f>INDEX(減価償却費出力!$A$1:$O$301,ROW()-$B$44+2,3)&amp;IF(INDEX(減価償却費出力!$A$1:$O$301,ROW()-$B$44+2,4)="","","／"&amp;INDEX(減価償却費出力!$A$1:$O$301,ROW()-$B$44+2,4))</f>
        <v/>
      </c>
      <c r="C5694" s="57">
        <f>IF(INDEX(減価償却費出力!$A$1:$O$301,ROW()-$B$44+2,1)="",0,設定・集計!$B$9)</f>
        <v>0</v>
      </c>
      <c r="D5694" s="64" t="str">
        <f>INDEX(減価償却費出力!$A$1:$O$301,ROW()-$B$44+2,15)</f>
        <v/>
      </c>
      <c r="E5694" s="65">
        <f>DATE(設定・集計!$B$2,INT(A5694/100),A5694-INT(A5694/100)*100)</f>
        <v>43799</v>
      </c>
      <c r="F5694" t="str">
        <f t="shared" si="177"/>
        <v/>
      </c>
      <c r="G5694" t="str">
        <f t="shared" si="178"/>
        <v/>
      </c>
    </row>
    <row r="5695" spans="1:7">
      <c r="A5695" s="57">
        <f>IF(INDEX(減価償却費出力!$A$1:$O$301,ROW()-$B$44+2,1)="",0,1231)</f>
        <v>0</v>
      </c>
      <c r="B5695" s="55" t="str">
        <f>INDEX(減価償却費出力!$A$1:$O$301,ROW()-$B$44+2,3)&amp;IF(INDEX(減価償却費出力!$A$1:$O$301,ROW()-$B$44+2,4)="","","／"&amp;INDEX(減価償却費出力!$A$1:$O$301,ROW()-$B$44+2,4))</f>
        <v/>
      </c>
      <c r="C5695" s="57">
        <f>IF(INDEX(減価償却費出力!$A$1:$O$301,ROW()-$B$44+2,1)="",0,設定・集計!$B$9)</f>
        <v>0</v>
      </c>
      <c r="D5695" s="64" t="str">
        <f>INDEX(減価償却費出力!$A$1:$O$301,ROW()-$B$44+2,15)</f>
        <v/>
      </c>
      <c r="E5695" s="65">
        <f>DATE(設定・集計!$B$2,INT(A5695/100),A5695-INT(A5695/100)*100)</f>
        <v>43799</v>
      </c>
      <c r="F5695" t="str">
        <f t="shared" si="177"/>
        <v/>
      </c>
      <c r="G5695" t="str">
        <f t="shared" si="178"/>
        <v/>
      </c>
    </row>
    <row r="5696" spans="1:7">
      <c r="A5696" s="57">
        <f>IF(INDEX(減価償却費出力!$A$1:$O$301,ROW()-$B$44+2,1)="",0,1231)</f>
        <v>0</v>
      </c>
      <c r="B5696" s="55" t="str">
        <f>INDEX(減価償却費出力!$A$1:$O$301,ROW()-$B$44+2,3)&amp;IF(INDEX(減価償却費出力!$A$1:$O$301,ROW()-$B$44+2,4)="","","／"&amp;INDEX(減価償却費出力!$A$1:$O$301,ROW()-$B$44+2,4))</f>
        <v/>
      </c>
      <c r="C5696" s="57">
        <f>IF(INDEX(減価償却費出力!$A$1:$O$301,ROW()-$B$44+2,1)="",0,設定・集計!$B$9)</f>
        <v>0</v>
      </c>
      <c r="D5696" s="64" t="str">
        <f>INDEX(減価償却費出力!$A$1:$O$301,ROW()-$B$44+2,15)</f>
        <v/>
      </c>
      <c r="E5696" s="65">
        <f>DATE(設定・集計!$B$2,INT(A5696/100),A5696-INT(A5696/100)*100)</f>
        <v>43799</v>
      </c>
      <c r="F5696" t="str">
        <f t="shared" si="177"/>
        <v/>
      </c>
      <c r="G5696" t="str">
        <f t="shared" si="178"/>
        <v/>
      </c>
    </row>
    <row r="5697" spans="1:7">
      <c r="A5697" s="57">
        <f>IF(INDEX(減価償却費出力!$A$1:$O$301,ROW()-$B$44+2,1)="",0,1231)</f>
        <v>0</v>
      </c>
      <c r="B5697" s="55" t="str">
        <f>INDEX(減価償却費出力!$A$1:$O$301,ROW()-$B$44+2,3)&amp;IF(INDEX(減価償却費出力!$A$1:$O$301,ROW()-$B$44+2,4)="","","／"&amp;INDEX(減価償却費出力!$A$1:$O$301,ROW()-$B$44+2,4))</f>
        <v/>
      </c>
      <c r="C5697" s="57">
        <f>IF(INDEX(減価償却費出力!$A$1:$O$301,ROW()-$B$44+2,1)="",0,設定・集計!$B$9)</f>
        <v>0</v>
      </c>
      <c r="D5697" s="64" t="str">
        <f>INDEX(減価償却費出力!$A$1:$O$301,ROW()-$B$44+2,15)</f>
        <v/>
      </c>
      <c r="E5697" s="65">
        <f>DATE(設定・集計!$B$2,INT(A5697/100),A5697-INT(A5697/100)*100)</f>
        <v>43799</v>
      </c>
      <c r="F5697" t="str">
        <f t="shared" si="177"/>
        <v/>
      </c>
      <c r="G5697" t="str">
        <f t="shared" si="178"/>
        <v/>
      </c>
    </row>
    <row r="5698" spans="1:7">
      <c r="A5698" s="57">
        <f>IF(INDEX(減価償却費出力!$A$1:$O$301,ROW()-$B$44+2,1)="",0,1231)</f>
        <v>0</v>
      </c>
      <c r="B5698" s="55" t="str">
        <f>INDEX(減価償却費出力!$A$1:$O$301,ROW()-$B$44+2,3)&amp;IF(INDEX(減価償却費出力!$A$1:$O$301,ROW()-$B$44+2,4)="","","／"&amp;INDEX(減価償却費出力!$A$1:$O$301,ROW()-$B$44+2,4))</f>
        <v/>
      </c>
      <c r="C5698" s="57">
        <f>IF(INDEX(減価償却費出力!$A$1:$O$301,ROW()-$B$44+2,1)="",0,設定・集計!$B$9)</f>
        <v>0</v>
      </c>
      <c r="D5698" s="64" t="str">
        <f>INDEX(減価償却費出力!$A$1:$O$301,ROW()-$B$44+2,15)</f>
        <v/>
      </c>
      <c r="E5698" s="65">
        <f>DATE(設定・集計!$B$2,INT(A5698/100),A5698-INT(A5698/100)*100)</f>
        <v>43799</v>
      </c>
      <c r="F5698" t="str">
        <f t="shared" si="177"/>
        <v/>
      </c>
      <c r="G5698" t="str">
        <f t="shared" si="178"/>
        <v/>
      </c>
    </row>
    <row r="5699" spans="1:7">
      <c r="A5699" s="57">
        <f>IF(INDEX(減価償却費出力!$A$1:$O$301,ROW()-$B$44+2,1)="",0,1231)</f>
        <v>0</v>
      </c>
      <c r="B5699" s="55" t="str">
        <f>INDEX(減価償却費出力!$A$1:$O$301,ROW()-$B$44+2,3)&amp;IF(INDEX(減価償却費出力!$A$1:$O$301,ROW()-$B$44+2,4)="","","／"&amp;INDEX(減価償却費出力!$A$1:$O$301,ROW()-$B$44+2,4))</f>
        <v/>
      </c>
      <c r="C5699" s="57">
        <f>IF(INDEX(減価償却費出力!$A$1:$O$301,ROW()-$B$44+2,1)="",0,設定・集計!$B$9)</f>
        <v>0</v>
      </c>
      <c r="D5699" s="64" t="str">
        <f>INDEX(減価償却費出力!$A$1:$O$301,ROW()-$B$44+2,15)</f>
        <v/>
      </c>
      <c r="E5699" s="65">
        <f>DATE(設定・集計!$B$2,INT(A5699/100),A5699-INT(A5699/100)*100)</f>
        <v>43799</v>
      </c>
      <c r="F5699" t="str">
        <f t="shared" si="177"/>
        <v/>
      </c>
      <c r="G5699" t="str">
        <f t="shared" si="178"/>
        <v/>
      </c>
    </row>
    <row r="5700" spans="1:7">
      <c r="A5700" s="57">
        <f>IF(INDEX(減価償却費出力!$A$1:$O$301,ROW()-$B$44+2,1)="",0,1231)</f>
        <v>0</v>
      </c>
      <c r="B5700" s="55" t="str">
        <f>INDEX(減価償却費出力!$A$1:$O$301,ROW()-$B$44+2,3)&amp;IF(INDEX(減価償却費出力!$A$1:$O$301,ROW()-$B$44+2,4)="","","／"&amp;INDEX(減価償却費出力!$A$1:$O$301,ROW()-$B$44+2,4))</f>
        <v/>
      </c>
      <c r="C5700" s="57">
        <f>IF(INDEX(減価償却費出力!$A$1:$O$301,ROW()-$B$44+2,1)="",0,設定・集計!$B$9)</f>
        <v>0</v>
      </c>
      <c r="D5700" s="64" t="str">
        <f>INDEX(減価償却費出力!$A$1:$O$301,ROW()-$B$44+2,15)</f>
        <v/>
      </c>
      <c r="E5700" s="65">
        <f>DATE(設定・集計!$B$2,INT(A5700/100),A5700-INT(A5700/100)*100)</f>
        <v>43799</v>
      </c>
      <c r="F5700" t="str">
        <f t="shared" si="177"/>
        <v/>
      </c>
      <c r="G5700" t="str">
        <f t="shared" si="178"/>
        <v/>
      </c>
    </row>
    <row r="5701" spans="1:7">
      <c r="A5701" s="57">
        <f>IF(INDEX(減価償却費出力!$A$1:$O$301,ROW()-$B$44+2,1)="",0,1231)</f>
        <v>0</v>
      </c>
      <c r="B5701" s="55" t="str">
        <f>INDEX(減価償却費出力!$A$1:$O$301,ROW()-$B$44+2,3)&amp;IF(INDEX(減価償却費出力!$A$1:$O$301,ROW()-$B$44+2,4)="","","／"&amp;INDEX(減価償却費出力!$A$1:$O$301,ROW()-$B$44+2,4))</f>
        <v/>
      </c>
      <c r="C5701" s="57">
        <f>IF(INDEX(減価償却費出力!$A$1:$O$301,ROW()-$B$44+2,1)="",0,設定・集計!$B$9)</f>
        <v>0</v>
      </c>
      <c r="D5701" s="64" t="str">
        <f>INDEX(減価償却費出力!$A$1:$O$301,ROW()-$B$44+2,15)</f>
        <v/>
      </c>
      <c r="E5701" s="65">
        <f>DATE(設定・集計!$B$2,INT(A5701/100),A5701-INT(A5701/100)*100)</f>
        <v>43799</v>
      </c>
      <c r="F5701" t="str">
        <f t="shared" si="177"/>
        <v/>
      </c>
      <c r="G5701" t="str">
        <f t="shared" si="178"/>
        <v/>
      </c>
    </row>
    <row r="5702" spans="1:7">
      <c r="A5702" s="57">
        <f>IF(INDEX(減価償却費出力!$A$1:$O$301,ROW()-$B$44+2,1)="",0,1231)</f>
        <v>0</v>
      </c>
      <c r="B5702" s="55" t="str">
        <f>INDEX(減価償却費出力!$A$1:$O$301,ROW()-$B$44+2,3)&amp;IF(INDEX(減価償却費出力!$A$1:$O$301,ROW()-$B$44+2,4)="","","／"&amp;INDEX(減価償却費出力!$A$1:$O$301,ROW()-$B$44+2,4))</f>
        <v/>
      </c>
      <c r="C5702" s="57">
        <f>IF(INDEX(減価償却費出力!$A$1:$O$301,ROW()-$B$44+2,1)="",0,設定・集計!$B$9)</f>
        <v>0</v>
      </c>
      <c r="D5702" s="64" t="str">
        <f>INDEX(減価償却費出力!$A$1:$O$301,ROW()-$B$44+2,15)</f>
        <v/>
      </c>
      <c r="E5702" s="65">
        <f>DATE(設定・集計!$B$2,INT(A5702/100),A5702-INT(A5702/100)*100)</f>
        <v>43799</v>
      </c>
      <c r="F5702" t="str">
        <f t="shared" si="177"/>
        <v/>
      </c>
      <c r="G5702" t="str">
        <f t="shared" si="178"/>
        <v/>
      </c>
    </row>
    <row r="5703" spans="1:7">
      <c r="A5703" s="57">
        <f>IF(INDEX(減価償却費出力!$A$1:$O$301,ROW()-$B$44+2,1)="",0,1231)</f>
        <v>0</v>
      </c>
      <c r="B5703" s="55" t="str">
        <f>INDEX(減価償却費出力!$A$1:$O$301,ROW()-$B$44+2,3)&amp;IF(INDEX(減価償却費出力!$A$1:$O$301,ROW()-$B$44+2,4)="","","／"&amp;INDEX(減価償却費出力!$A$1:$O$301,ROW()-$B$44+2,4))</f>
        <v/>
      </c>
      <c r="C5703" s="57">
        <f>IF(INDEX(減価償却費出力!$A$1:$O$301,ROW()-$B$44+2,1)="",0,設定・集計!$B$9)</f>
        <v>0</v>
      </c>
      <c r="D5703" s="64" t="str">
        <f>INDEX(減価償却費出力!$A$1:$O$301,ROW()-$B$44+2,15)</f>
        <v/>
      </c>
      <c r="E5703" s="65">
        <f>DATE(設定・集計!$B$2,INT(A5703/100),A5703-INT(A5703/100)*100)</f>
        <v>43799</v>
      </c>
      <c r="F5703" t="str">
        <f t="shared" si="177"/>
        <v/>
      </c>
      <c r="G5703" t="str">
        <f t="shared" si="178"/>
        <v/>
      </c>
    </row>
    <row r="5704" spans="1:7">
      <c r="A5704" s="57">
        <f>IF(INDEX(減価償却費出力!$A$1:$O$301,ROW()-$B$44+2,1)="",0,1231)</f>
        <v>0</v>
      </c>
      <c r="B5704" s="55" t="str">
        <f>INDEX(減価償却費出力!$A$1:$O$301,ROW()-$B$44+2,3)&amp;IF(INDEX(減価償却費出力!$A$1:$O$301,ROW()-$B$44+2,4)="","","／"&amp;INDEX(減価償却費出力!$A$1:$O$301,ROW()-$B$44+2,4))</f>
        <v/>
      </c>
      <c r="C5704" s="57">
        <f>IF(INDEX(減価償却費出力!$A$1:$O$301,ROW()-$B$44+2,1)="",0,設定・集計!$B$9)</f>
        <v>0</v>
      </c>
      <c r="D5704" s="64" t="str">
        <f>INDEX(減価償却費出力!$A$1:$O$301,ROW()-$B$44+2,15)</f>
        <v/>
      </c>
      <c r="E5704" s="65">
        <f>DATE(設定・集計!$B$2,INT(A5704/100),A5704-INT(A5704/100)*100)</f>
        <v>43799</v>
      </c>
      <c r="F5704" t="str">
        <f t="shared" si="177"/>
        <v/>
      </c>
      <c r="G5704" t="str">
        <f t="shared" si="178"/>
        <v/>
      </c>
    </row>
    <row r="5705" spans="1:7">
      <c r="A5705" s="57">
        <f>IF(INDEX(減価償却費出力!$A$1:$O$301,ROW()-$B$44+2,1)="",0,1231)</f>
        <v>0</v>
      </c>
      <c r="B5705" s="55" t="str">
        <f>INDEX(減価償却費出力!$A$1:$O$301,ROW()-$B$44+2,3)&amp;IF(INDEX(減価償却費出力!$A$1:$O$301,ROW()-$B$44+2,4)="","","／"&amp;INDEX(減価償却費出力!$A$1:$O$301,ROW()-$B$44+2,4))</f>
        <v/>
      </c>
      <c r="C5705" s="57">
        <f>IF(INDEX(減価償却費出力!$A$1:$O$301,ROW()-$B$44+2,1)="",0,設定・集計!$B$9)</f>
        <v>0</v>
      </c>
      <c r="D5705" s="64" t="str">
        <f>INDEX(減価償却費出力!$A$1:$O$301,ROW()-$B$44+2,15)</f>
        <v/>
      </c>
      <c r="E5705" s="65">
        <f>DATE(設定・集計!$B$2,INT(A5705/100),A5705-INT(A5705/100)*100)</f>
        <v>43799</v>
      </c>
      <c r="F5705" t="str">
        <f t="shared" si="177"/>
        <v/>
      </c>
      <c r="G5705" t="str">
        <f t="shared" si="178"/>
        <v/>
      </c>
    </row>
    <row r="5706" spans="1:7">
      <c r="A5706" s="57">
        <f>IF(INDEX(減価償却費出力!$A$1:$O$301,ROW()-$B$44+2,1)="",0,1231)</f>
        <v>0</v>
      </c>
      <c r="B5706" s="55" t="str">
        <f>INDEX(減価償却費出力!$A$1:$O$301,ROW()-$B$44+2,3)&amp;IF(INDEX(減価償却費出力!$A$1:$O$301,ROW()-$B$44+2,4)="","","／"&amp;INDEX(減価償却費出力!$A$1:$O$301,ROW()-$B$44+2,4))</f>
        <v/>
      </c>
      <c r="C5706" s="57">
        <f>IF(INDEX(減価償却費出力!$A$1:$O$301,ROW()-$B$44+2,1)="",0,設定・集計!$B$9)</f>
        <v>0</v>
      </c>
      <c r="D5706" s="64" t="str">
        <f>INDEX(減価償却費出力!$A$1:$O$301,ROW()-$B$44+2,15)</f>
        <v/>
      </c>
      <c r="E5706" s="65">
        <f>DATE(設定・集計!$B$2,INT(A5706/100),A5706-INT(A5706/100)*100)</f>
        <v>43799</v>
      </c>
      <c r="F5706" t="str">
        <f t="shared" si="177"/>
        <v/>
      </c>
      <c r="G5706" t="str">
        <f t="shared" si="178"/>
        <v/>
      </c>
    </row>
    <row r="5707" spans="1:7">
      <c r="A5707" s="57">
        <f>IF(INDEX(減価償却費出力!$A$1:$O$301,ROW()-$B$44+2,1)="",0,1231)</f>
        <v>0</v>
      </c>
      <c r="B5707" s="55" t="str">
        <f>INDEX(減価償却費出力!$A$1:$O$301,ROW()-$B$44+2,3)&amp;IF(INDEX(減価償却費出力!$A$1:$O$301,ROW()-$B$44+2,4)="","","／"&amp;INDEX(減価償却費出力!$A$1:$O$301,ROW()-$B$44+2,4))</f>
        <v/>
      </c>
      <c r="C5707" s="57">
        <f>IF(INDEX(減価償却費出力!$A$1:$O$301,ROW()-$B$44+2,1)="",0,設定・集計!$B$9)</f>
        <v>0</v>
      </c>
      <c r="D5707" s="64" t="str">
        <f>INDEX(減価償却費出力!$A$1:$O$301,ROW()-$B$44+2,15)</f>
        <v/>
      </c>
      <c r="E5707" s="65">
        <f>DATE(設定・集計!$B$2,INT(A5707/100),A5707-INT(A5707/100)*100)</f>
        <v>43799</v>
      </c>
      <c r="F5707" t="str">
        <f t="shared" si="177"/>
        <v/>
      </c>
      <c r="G5707" t="str">
        <f t="shared" si="178"/>
        <v/>
      </c>
    </row>
    <row r="5708" spans="1:7">
      <c r="A5708" s="57">
        <f>IF(INDEX(減価償却費出力!$A$1:$O$301,ROW()-$B$44+2,1)="",0,1231)</f>
        <v>0</v>
      </c>
      <c r="B5708" s="55" t="str">
        <f>INDEX(減価償却費出力!$A$1:$O$301,ROW()-$B$44+2,3)&amp;IF(INDEX(減価償却費出力!$A$1:$O$301,ROW()-$B$44+2,4)="","","／"&amp;INDEX(減価償却費出力!$A$1:$O$301,ROW()-$B$44+2,4))</f>
        <v/>
      </c>
      <c r="C5708" s="57">
        <f>IF(INDEX(減価償却費出力!$A$1:$O$301,ROW()-$B$44+2,1)="",0,設定・集計!$B$9)</f>
        <v>0</v>
      </c>
      <c r="D5708" s="64" t="str">
        <f>INDEX(減価償却費出力!$A$1:$O$301,ROW()-$B$44+2,15)</f>
        <v/>
      </c>
      <c r="E5708" s="65">
        <f>DATE(設定・集計!$B$2,INT(A5708/100),A5708-INT(A5708/100)*100)</f>
        <v>43799</v>
      </c>
      <c r="F5708" t="str">
        <f t="shared" si="177"/>
        <v/>
      </c>
      <c r="G5708" t="str">
        <f t="shared" si="178"/>
        <v/>
      </c>
    </row>
    <row r="5709" spans="1:7">
      <c r="A5709" s="57">
        <f>IF(INDEX(減価償却費出力!$A$1:$O$301,ROW()-$B$44+2,1)="",0,1231)</f>
        <v>0</v>
      </c>
      <c r="B5709" s="55" t="str">
        <f>INDEX(減価償却費出力!$A$1:$O$301,ROW()-$B$44+2,3)&amp;IF(INDEX(減価償却費出力!$A$1:$O$301,ROW()-$B$44+2,4)="","","／"&amp;INDEX(減価償却費出力!$A$1:$O$301,ROW()-$B$44+2,4))</f>
        <v/>
      </c>
      <c r="C5709" s="57">
        <f>IF(INDEX(減価償却費出力!$A$1:$O$301,ROW()-$B$44+2,1)="",0,設定・集計!$B$9)</f>
        <v>0</v>
      </c>
      <c r="D5709" s="64" t="str">
        <f>INDEX(減価償却費出力!$A$1:$O$301,ROW()-$B$44+2,15)</f>
        <v/>
      </c>
      <c r="E5709" s="65">
        <f>DATE(設定・集計!$B$2,INT(A5709/100),A5709-INT(A5709/100)*100)</f>
        <v>43799</v>
      </c>
      <c r="F5709" t="str">
        <f t="shared" si="177"/>
        <v/>
      </c>
      <c r="G5709" t="str">
        <f t="shared" si="178"/>
        <v/>
      </c>
    </row>
    <row r="5710" spans="1:7">
      <c r="A5710" s="57">
        <f>IF(INDEX(減価償却費出力!$A$1:$O$301,ROW()-$B$44+2,1)="",0,1231)</f>
        <v>0</v>
      </c>
      <c r="B5710" s="55" t="str">
        <f>INDEX(減価償却費出力!$A$1:$O$301,ROW()-$B$44+2,3)&amp;IF(INDEX(減価償却費出力!$A$1:$O$301,ROW()-$B$44+2,4)="","","／"&amp;INDEX(減価償却費出力!$A$1:$O$301,ROW()-$B$44+2,4))</f>
        <v/>
      </c>
      <c r="C5710" s="57">
        <f>IF(INDEX(減価償却費出力!$A$1:$O$301,ROW()-$B$44+2,1)="",0,設定・集計!$B$9)</f>
        <v>0</v>
      </c>
      <c r="D5710" s="64" t="str">
        <f>INDEX(減価償却費出力!$A$1:$O$301,ROW()-$B$44+2,15)</f>
        <v/>
      </c>
      <c r="E5710" s="65">
        <f>DATE(設定・集計!$B$2,INT(A5710/100),A5710-INT(A5710/100)*100)</f>
        <v>43799</v>
      </c>
      <c r="F5710" t="str">
        <f t="shared" si="177"/>
        <v/>
      </c>
      <c r="G5710" t="str">
        <f t="shared" si="178"/>
        <v/>
      </c>
    </row>
    <row r="5711" spans="1:7">
      <c r="A5711" s="57">
        <f>IF(INDEX(減価償却費出力!$A$1:$O$301,ROW()-$B$44+2,1)="",0,1231)</f>
        <v>0</v>
      </c>
      <c r="B5711" s="55" t="str">
        <f>INDEX(減価償却費出力!$A$1:$O$301,ROW()-$B$44+2,3)&amp;IF(INDEX(減価償却費出力!$A$1:$O$301,ROW()-$B$44+2,4)="","","／"&amp;INDEX(減価償却費出力!$A$1:$O$301,ROW()-$B$44+2,4))</f>
        <v/>
      </c>
      <c r="C5711" s="57">
        <f>IF(INDEX(減価償却費出力!$A$1:$O$301,ROW()-$B$44+2,1)="",0,設定・集計!$B$9)</f>
        <v>0</v>
      </c>
      <c r="D5711" s="64" t="str">
        <f>INDEX(減価償却費出力!$A$1:$O$301,ROW()-$B$44+2,15)</f>
        <v/>
      </c>
      <c r="E5711" s="65">
        <f>DATE(設定・集計!$B$2,INT(A5711/100),A5711-INT(A5711/100)*100)</f>
        <v>43799</v>
      </c>
      <c r="F5711" t="str">
        <f t="shared" si="177"/>
        <v/>
      </c>
      <c r="G5711" t="str">
        <f t="shared" si="178"/>
        <v/>
      </c>
    </row>
    <row r="5712" spans="1:7">
      <c r="A5712" s="57">
        <f>IF(INDEX(減価償却費出力!$A$1:$O$301,ROW()-$B$44+2,1)="",0,1231)</f>
        <v>0</v>
      </c>
      <c r="B5712" s="55" t="str">
        <f>INDEX(減価償却費出力!$A$1:$O$301,ROW()-$B$44+2,3)&amp;IF(INDEX(減価償却費出力!$A$1:$O$301,ROW()-$B$44+2,4)="","","／"&amp;INDEX(減価償却費出力!$A$1:$O$301,ROW()-$B$44+2,4))</f>
        <v/>
      </c>
      <c r="C5712" s="57">
        <f>IF(INDEX(減価償却費出力!$A$1:$O$301,ROW()-$B$44+2,1)="",0,設定・集計!$B$9)</f>
        <v>0</v>
      </c>
      <c r="D5712" s="64" t="str">
        <f>INDEX(減価償却費出力!$A$1:$O$301,ROW()-$B$44+2,15)</f>
        <v/>
      </c>
      <c r="E5712" s="65">
        <f>DATE(設定・集計!$B$2,INT(A5712/100),A5712-INT(A5712/100)*100)</f>
        <v>43799</v>
      </c>
      <c r="F5712" t="str">
        <f t="shared" si="177"/>
        <v/>
      </c>
      <c r="G5712" t="str">
        <f t="shared" si="178"/>
        <v/>
      </c>
    </row>
    <row r="5713" spans="1:7">
      <c r="A5713" s="57">
        <f>IF(INDEX(減価償却費出力!$A$1:$O$301,ROW()-$B$44+2,1)="",0,1231)</f>
        <v>0</v>
      </c>
      <c r="B5713" s="55" t="str">
        <f>INDEX(減価償却費出力!$A$1:$O$301,ROW()-$B$44+2,3)&amp;IF(INDEX(減価償却費出力!$A$1:$O$301,ROW()-$B$44+2,4)="","","／"&amp;INDEX(減価償却費出力!$A$1:$O$301,ROW()-$B$44+2,4))</f>
        <v/>
      </c>
      <c r="C5713" s="57">
        <f>IF(INDEX(減価償却費出力!$A$1:$O$301,ROW()-$B$44+2,1)="",0,設定・集計!$B$9)</f>
        <v>0</v>
      </c>
      <c r="D5713" s="64" t="str">
        <f>INDEX(減価償却費出力!$A$1:$O$301,ROW()-$B$44+2,15)</f>
        <v/>
      </c>
      <c r="E5713" s="65">
        <f>DATE(設定・集計!$B$2,INT(A5713/100),A5713-INT(A5713/100)*100)</f>
        <v>43799</v>
      </c>
      <c r="F5713" t="str">
        <f t="shared" si="177"/>
        <v/>
      </c>
      <c r="G5713" t="str">
        <f t="shared" si="178"/>
        <v/>
      </c>
    </row>
    <row r="5714" spans="1:7">
      <c r="A5714" s="57">
        <f>IF(INDEX(減価償却費出力!$A$1:$O$301,ROW()-$B$44+2,1)="",0,1231)</f>
        <v>0</v>
      </c>
      <c r="B5714" s="55" t="str">
        <f>INDEX(減価償却費出力!$A$1:$O$301,ROW()-$B$44+2,3)&amp;IF(INDEX(減価償却費出力!$A$1:$O$301,ROW()-$B$44+2,4)="","","／"&amp;INDEX(減価償却費出力!$A$1:$O$301,ROW()-$B$44+2,4))</f>
        <v/>
      </c>
      <c r="C5714" s="57">
        <f>IF(INDEX(減価償却費出力!$A$1:$O$301,ROW()-$B$44+2,1)="",0,設定・集計!$B$9)</f>
        <v>0</v>
      </c>
      <c r="D5714" s="64" t="str">
        <f>INDEX(減価償却費出力!$A$1:$O$301,ROW()-$B$44+2,15)</f>
        <v/>
      </c>
      <c r="E5714" s="65">
        <f>DATE(設定・集計!$B$2,INT(A5714/100),A5714-INT(A5714/100)*100)</f>
        <v>43799</v>
      </c>
      <c r="F5714" t="str">
        <f t="shared" si="177"/>
        <v/>
      </c>
      <c r="G5714" t="str">
        <f t="shared" si="178"/>
        <v/>
      </c>
    </row>
    <row r="5715" spans="1:7">
      <c r="A5715" s="57">
        <f>IF(INDEX(減価償却費出力!$A$1:$O$301,ROW()-$B$44+2,1)="",0,1231)</f>
        <v>0</v>
      </c>
      <c r="B5715" s="55" t="str">
        <f>INDEX(減価償却費出力!$A$1:$O$301,ROW()-$B$44+2,3)&amp;IF(INDEX(減価償却費出力!$A$1:$O$301,ROW()-$B$44+2,4)="","","／"&amp;INDEX(減価償却費出力!$A$1:$O$301,ROW()-$B$44+2,4))</f>
        <v/>
      </c>
      <c r="C5715" s="57">
        <f>IF(INDEX(減価償却費出力!$A$1:$O$301,ROW()-$B$44+2,1)="",0,設定・集計!$B$9)</f>
        <v>0</v>
      </c>
      <c r="D5715" s="64" t="str">
        <f>INDEX(減価償却費出力!$A$1:$O$301,ROW()-$B$44+2,15)</f>
        <v/>
      </c>
      <c r="E5715" s="65">
        <f>DATE(設定・集計!$B$2,INT(A5715/100),A5715-INT(A5715/100)*100)</f>
        <v>43799</v>
      </c>
      <c r="F5715" t="str">
        <f t="shared" si="177"/>
        <v/>
      </c>
      <c r="G5715" t="str">
        <f t="shared" si="178"/>
        <v/>
      </c>
    </row>
    <row r="5716" spans="1:7">
      <c r="A5716" s="57">
        <f>IF(INDEX(減価償却費出力!$A$1:$O$301,ROW()-$B$44+2,1)="",0,1231)</f>
        <v>0</v>
      </c>
      <c r="B5716" s="55" t="str">
        <f>INDEX(減価償却費出力!$A$1:$O$301,ROW()-$B$44+2,3)&amp;IF(INDEX(減価償却費出力!$A$1:$O$301,ROW()-$B$44+2,4)="","","／"&amp;INDEX(減価償却費出力!$A$1:$O$301,ROW()-$B$44+2,4))</f>
        <v/>
      </c>
      <c r="C5716" s="57">
        <f>IF(INDEX(減価償却費出力!$A$1:$O$301,ROW()-$B$44+2,1)="",0,設定・集計!$B$9)</f>
        <v>0</v>
      </c>
      <c r="D5716" s="64" t="str">
        <f>INDEX(減価償却費出力!$A$1:$O$301,ROW()-$B$44+2,15)</f>
        <v/>
      </c>
      <c r="E5716" s="65">
        <f>DATE(設定・集計!$B$2,INT(A5716/100),A5716-INT(A5716/100)*100)</f>
        <v>43799</v>
      </c>
      <c r="F5716" t="str">
        <f t="shared" si="177"/>
        <v/>
      </c>
      <c r="G5716" t="str">
        <f t="shared" si="178"/>
        <v/>
      </c>
    </row>
    <row r="5717" spans="1:7">
      <c r="A5717" s="57">
        <f>IF(INDEX(減価償却費出力!$A$1:$O$301,ROW()-$B$44+2,1)="",0,1231)</f>
        <v>0</v>
      </c>
      <c r="B5717" s="55" t="str">
        <f>INDEX(減価償却費出力!$A$1:$O$301,ROW()-$B$44+2,3)&amp;IF(INDEX(減価償却費出力!$A$1:$O$301,ROW()-$B$44+2,4)="","","／"&amp;INDEX(減価償却費出力!$A$1:$O$301,ROW()-$B$44+2,4))</f>
        <v/>
      </c>
      <c r="C5717" s="57">
        <f>IF(INDEX(減価償却費出力!$A$1:$O$301,ROW()-$B$44+2,1)="",0,設定・集計!$B$9)</f>
        <v>0</v>
      </c>
      <c r="D5717" s="64" t="str">
        <f>INDEX(減価償却費出力!$A$1:$O$301,ROW()-$B$44+2,15)</f>
        <v/>
      </c>
      <c r="E5717" s="65">
        <f>DATE(設定・集計!$B$2,INT(A5717/100),A5717-INT(A5717/100)*100)</f>
        <v>43799</v>
      </c>
      <c r="F5717" t="str">
        <f t="shared" si="177"/>
        <v/>
      </c>
      <c r="G5717" t="str">
        <f t="shared" si="178"/>
        <v/>
      </c>
    </row>
    <row r="5718" spans="1:7">
      <c r="A5718" s="57">
        <f>IF(INDEX(減価償却費出力!$A$1:$O$301,ROW()-$B$44+2,1)="",0,1231)</f>
        <v>0</v>
      </c>
      <c r="B5718" s="55" t="str">
        <f>INDEX(減価償却費出力!$A$1:$O$301,ROW()-$B$44+2,3)&amp;IF(INDEX(減価償却費出力!$A$1:$O$301,ROW()-$B$44+2,4)="","","／"&amp;INDEX(減価償却費出力!$A$1:$O$301,ROW()-$B$44+2,4))</f>
        <v/>
      </c>
      <c r="C5718" s="57">
        <f>IF(INDEX(減価償却費出力!$A$1:$O$301,ROW()-$B$44+2,1)="",0,設定・集計!$B$9)</f>
        <v>0</v>
      </c>
      <c r="D5718" s="64" t="str">
        <f>INDEX(減価償却費出力!$A$1:$O$301,ROW()-$B$44+2,15)</f>
        <v/>
      </c>
      <c r="E5718" s="65">
        <f>DATE(設定・集計!$B$2,INT(A5718/100),A5718-INT(A5718/100)*100)</f>
        <v>43799</v>
      </c>
      <c r="F5718" t="str">
        <f t="shared" si="177"/>
        <v/>
      </c>
      <c r="G5718" t="str">
        <f t="shared" si="178"/>
        <v/>
      </c>
    </row>
    <row r="5719" spans="1:7">
      <c r="A5719" s="57">
        <f>IF(INDEX(減価償却費出力!$A$1:$O$301,ROW()-$B$44+2,1)="",0,1231)</f>
        <v>0</v>
      </c>
      <c r="B5719" s="55" t="str">
        <f>INDEX(減価償却費出力!$A$1:$O$301,ROW()-$B$44+2,3)&amp;IF(INDEX(減価償却費出力!$A$1:$O$301,ROW()-$B$44+2,4)="","","／"&amp;INDEX(減価償却費出力!$A$1:$O$301,ROW()-$B$44+2,4))</f>
        <v/>
      </c>
      <c r="C5719" s="57">
        <f>IF(INDEX(減価償却費出力!$A$1:$O$301,ROW()-$B$44+2,1)="",0,設定・集計!$B$9)</f>
        <v>0</v>
      </c>
      <c r="D5719" s="64" t="str">
        <f>INDEX(減価償却費出力!$A$1:$O$301,ROW()-$B$44+2,15)</f>
        <v/>
      </c>
      <c r="E5719" s="65">
        <f>DATE(設定・集計!$B$2,INT(A5719/100),A5719-INT(A5719/100)*100)</f>
        <v>43799</v>
      </c>
      <c r="F5719" t="str">
        <f t="shared" si="177"/>
        <v/>
      </c>
      <c r="G5719" t="str">
        <f t="shared" si="178"/>
        <v/>
      </c>
    </row>
    <row r="5720" spans="1:7">
      <c r="A5720" s="57">
        <f>IF(INDEX(減価償却費出力!$A$1:$O$301,ROW()-$B$44+2,1)="",0,1231)</f>
        <v>0</v>
      </c>
      <c r="B5720" s="55" t="str">
        <f>INDEX(減価償却費出力!$A$1:$O$301,ROW()-$B$44+2,3)&amp;IF(INDEX(減価償却費出力!$A$1:$O$301,ROW()-$B$44+2,4)="","","／"&amp;INDEX(減価償却費出力!$A$1:$O$301,ROW()-$B$44+2,4))</f>
        <v/>
      </c>
      <c r="C5720" s="57">
        <f>IF(INDEX(減価償却費出力!$A$1:$O$301,ROW()-$B$44+2,1)="",0,設定・集計!$B$9)</f>
        <v>0</v>
      </c>
      <c r="D5720" s="64" t="str">
        <f>INDEX(減価償却費出力!$A$1:$O$301,ROW()-$B$44+2,15)</f>
        <v/>
      </c>
      <c r="E5720" s="65">
        <f>DATE(設定・集計!$B$2,INT(A5720/100),A5720-INT(A5720/100)*100)</f>
        <v>43799</v>
      </c>
      <c r="F5720" t="str">
        <f t="shared" si="177"/>
        <v/>
      </c>
      <c r="G5720" t="str">
        <f t="shared" si="178"/>
        <v/>
      </c>
    </row>
    <row r="5721" spans="1:7">
      <c r="A5721" s="57">
        <f>IF(INDEX(減価償却費出力!$A$1:$O$301,ROW()-$B$44+2,1)="",0,1231)</f>
        <v>0</v>
      </c>
      <c r="B5721" s="55" t="str">
        <f>INDEX(減価償却費出力!$A$1:$O$301,ROW()-$B$44+2,3)&amp;IF(INDEX(減価償却費出力!$A$1:$O$301,ROW()-$B$44+2,4)="","","／"&amp;INDEX(減価償却費出力!$A$1:$O$301,ROW()-$B$44+2,4))</f>
        <v/>
      </c>
      <c r="C5721" s="57">
        <f>IF(INDEX(減価償却費出力!$A$1:$O$301,ROW()-$B$44+2,1)="",0,設定・集計!$B$9)</f>
        <v>0</v>
      </c>
      <c r="D5721" s="64" t="str">
        <f>INDEX(減価償却費出力!$A$1:$O$301,ROW()-$B$44+2,15)</f>
        <v/>
      </c>
      <c r="E5721" s="65">
        <f>DATE(設定・集計!$B$2,INT(A5721/100),A5721-INT(A5721/100)*100)</f>
        <v>43799</v>
      </c>
      <c r="F5721" t="str">
        <f t="shared" ref="F5721:F5784" si="179">IF(A5721=0,"",A5721*10000+ROW())</f>
        <v/>
      </c>
      <c r="G5721" t="str">
        <f t="shared" ref="G5721:G5784" si="180">IF(F5721="","",RANK(F5721,$F$46:$F$6000,1))</f>
        <v/>
      </c>
    </row>
    <row r="5722" spans="1:7">
      <c r="A5722" s="57">
        <f>IF(INDEX(減価償却費出力!$A$1:$O$301,ROW()-$B$44+2,1)="",0,1231)</f>
        <v>0</v>
      </c>
      <c r="B5722" s="55" t="str">
        <f>INDEX(減価償却費出力!$A$1:$O$301,ROW()-$B$44+2,3)&amp;IF(INDEX(減価償却費出力!$A$1:$O$301,ROW()-$B$44+2,4)="","","／"&amp;INDEX(減価償却費出力!$A$1:$O$301,ROW()-$B$44+2,4))</f>
        <v/>
      </c>
      <c r="C5722" s="57">
        <f>IF(INDEX(減価償却費出力!$A$1:$O$301,ROW()-$B$44+2,1)="",0,設定・集計!$B$9)</f>
        <v>0</v>
      </c>
      <c r="D5722" s="64" t="str">
        <f>INDEX(減価償却費出力!$A$1:$O$301,ROW()-$B$44+2,15)</f>
        <v/>
      </c>
      <c r="E5722" s="65">
        <f>DATE(設定・集計!$B$2,INT(A5722/100),A5722-INT(A5722/100)*100)</f>
        <v>43799</v>
      </c>
      <c r="F5722" t="str">
        <f t="shared" si="179"/>
        <v/>
      </c>
      <c r="G5722" t="str">
        <f t="shared" si="180"/>
        <v/>
      </c>
    </row>
    <row r="5723" spans="1:7">
      <c r="A5723" s="57">
        <f>IF(INDEX(減価償却費出力!$A$1:$O$301,ROW()-$B$44+2,1)="",0,1231)</f>
        <v>0</v>
      </c>
      <c r="B5723" s="55" t="str">
        <f>INDEX(減価償却費出力!$A$1:$O$301,ROW()-$B$44+2,3)&amp;IF(INDEX(減価償却費出力!$A$1:$O$301,ROW()-$B$44+2,4)="","","／"&amp;INDEX(減価償却費出力!$A$1:$O$301,ROW()-$B$44+2,4))</f>
        <v/>
      </c>
      <c r="C5723" s="57">
        <f>IF(INDEX(減価償却費出力!$A$1:$O$301,ROW()-$B$44+2,1)="",0,設定・集計!$B$9)</f>
        <v>0</v>
      </c>
      <c r="D5723" s="64" t="str">
        <f>INDEX(減価償却費出力!$A$1:$O$301,ROW()-$B$44+2,15)</f>
        <v/>
      </c>
      <c r="E5723" s="65">
        <f>DATE(設定・集計!$B$2,INT(A5723/100),A5723-INT(A5723/100)*100)</f>
        <v>43799</v>
      </c>
      <c r="F5723" t="str">
        <f t="shared" si="179"/>
        <v/>
      </c>
      <c r="G5723" t="str">
        <f t="shared" si="180"/>
        <v/>
      </c>
    </row>
    <row r="5724" spans="1:7">
      <c r="A5724" s="57">
        <f>IF(INDEX(減価償却費出力!$A$1:$O$301,ROW()-$B$44+2,1)="",0,1231)</f>
        <v>0</v>
      </c>
      <c r="B5724" s="55" t="str">
        <f>INDEX(減価償却費出力!$A$1:$O$301,ROW()-$B$44+2,3)&amp;IF(INDEX(減価償却費出力!$A$1:$O$301,ROW()-$B$44+2,4)="","","／"&amp;INDEX(減価償却費出力!$A$1:$O$301,ROW()-$B$44+2,4))</f>
        <v/>
      </c>
      <c r="C5724" s="57">
        <f>IF(INDEX(減価償却費出力!$A$1:$O$301,ROW()-$B$44+2,1)="",0,設定・集計!$B$9)</f>
        <v>0</v>
      </c>
      <c r="D5724" s="64" t="str">
        <f>INDEX(減価償却費出力!$A$1:$O$301,ROW()-$B$44+2,15)</f>
        <v/>
      </c>
      <c r="E5724" s="65">
        <f>DATE(設定・集計!$B$2,INT(A5724/100),A5724-INT(A5724/100)*100)</f>
        <v>43799</v>
      </c>
      <c r="F5724" t="str">
        <f t="shared" si="179"/>
        <v/>
      </c>
      <c r="G5724" t="str">
        <f t="shared" si="180"/>
        <v/>
      </c>
    </row>
    <row r="5725" spans="1:7">
      <c r="A5725" s="57">
        <f>IF(INDEX(減価償却費出力!$A$1:$O$301,ROW()-$B$44+2,1)="",0,1231)</f>
        <v>0</v>
      </c>
      <c r="B5725" s="55" t="str">
        <f>INDEX(減価償却費出力!$A$1:$O$301,ROW()-$B$44+2,3)&amp;IF(INDEX(減価償却費出力!$A$1:$O$301,ROW()-$B$44+2,4)="","","／"&amp;INDEX(減価償却費出力!$A$1:$O$301,ROW()-$B$44+2,4))</f>
        <v/>
      </c>
      <c r="C5725" s="57">
        <f>IF(INDEX(減価償却費出力!$A$1:$O$301,ROW()-$B$44+2,1)="",0,設定・集計!$B$9)</f>
        <v>0</v>
      </c>
      <c r="D5725" s="64" t="str">
        <f>INDEX(減価償却費出力!$A$1:$O$301,ROW()-$B$44+2,15)</f>
        <v/>
      </c>
      <c r="E5725" s="65">
        <f>DATE(設定・集計!$B$2,INT(A5725/100),A5725-INT(A5725/100)*100)</f>
        <v>43799</v>
      </c>
      <c r="F5725" t="str">
        <f t="shared" si="179"/>
        <v/>
      </c>
      <c r="G5725" t="str">
        <f t="shared" si="180"/>
        <v/>
      </c>
    </row>
    <row r="5726" spans="1:7">
      <c r="A5726" s="57">
        <f>IF(INDEX(減価償却費出力!$A$1:$O$301,ROW()-$B$44+2,1)="",0,1231)</f>
        <v>0</v>
      </c>
      <c r="B5726" s="55" t="str">
        <f>INDEX(減価償却費出力!$A$1:$O$301,ROW()-$B$44+2,3)&amp;IF(INDEX(減価償却費出力!$A$1:$O$301,ROW()-$B$44+2,4)="","","／"&amp;INDEX(減価償却費出力!$A$1:$O$301,ROW()-$B$44+2,4))</f>
        <v/>
      </c>
      <c r="C5726" s="57">
        <f>IF(INDEX(減価償却費出力!$A$1:$O$301,ROW()-$B$44+2,1)="",0,設定・集計!$B$9)</f>
        <v>0</v>
      </c>
      <c r="D5726" s="64" t="str">
        <f>INDEX(減価償却費出力!$A$1:$O$301,ROW()-$B$44+2,15)</f>
        <v/>
      </c>
      <c r="E5726" s="65">
        <f>DATE(設定・集計!$B$2,INT(A5726/100),A5726-INT(A5726/100)*100)</f>
        <v>43799</v>
      </c>
      <c r="F5726" t="str">
        <f t="shared" si="179"/>
        <v/>
      </c>
      <c r="G5726" t="str">
        <f t="shared" si="180"/>
        <v/>
      </c>
    </row>
    <row r="5727" spans="1:7">
      <c r="A5727" s="57">
        <f>IF(INDEX(減価償却費出力!$A$1:$O$301,ROW()-$B$44+2,1)="",0,1231)</f>
        <v>0</v>
      </c>
      <c r="B5727" s="55" t="str">
        <f>INDEX(減価償却費出力!$A$1:$O$301,ROW()-$B$44+2,3)&amp;IF(INDEX(減価償却費出力!$A$1:$O$301,ROW()-$B$44+2,4)="","","／"&amp;INDEX(減価償却費出力!$A$1:$O$301,ROW()-$B$44+2,4))</f>
        <v/>
      </c>
      <c r="C5727" s="57">
        <f>IF(INDEX(減価償却費出力!$A$1:$O$301,ROW()-$B$44+2,1)="",0,設定・集計!$B$9)</f>
        <v>0</v>
      </c>
      <c r="D5727" s="64" t="str">
        <f>INDEX(減価償却費出力!$A$1:$O$301,ROW()-$B$44+2,15)</f>
        <v/>
      </c>
      <c r="E5727" s="65">
        <f>DATE(設定・集計!$B$2,INT(A5727/100),A5727-INT(A5727/100)*100)</f>
        <v>43799</v>
      </c>
      <c r="F5727" t="str">
        <f t="shared" si="179"/>
        <v/>
      </c>
      <c r="G5727" t="str">
        <f t="shared" si="180"/>
        <v/>
      </c>
    </row>
    <row r="5728" spans="1:7">
      <c r="A5728" s="57">
        <f>IF(INDEX(減価償却費出力!$A$1:$O$301,ROW()-$B$44+2,1)="",0,1231)</f>
        <v>0</v>
      </c>
      <c r="B5728" s="55" t="str">
        <f>INDEX(減価償却費出力!$A$1:$O$301,ROW()-$B$44+2,3)&amp;IF(INDEX(減価償却費出力!$A$1:$O$301,ROW()-$B$44+2,4)="","","／"&amp;INDEX(減価償却費出力!$A$1:$O$301,ROW()-$B$44+2,4))</f>
        <v/>
      </c>
      <c r="C5728" s="57">
        <f>IF(INDEX(減価償却費出力!$A$1:$O$301,ROW()-$B$44+2,1)="",0,設定・集計!$B$9)</f>
        <v>0</v>
      </c>
      <c r="D5728" s="64" t="str">
        <f>INDEX(減価償却費出力!$A$1:$O$301,ROW()-$B$44+2,15)</f>
        <v/>
      </c>
      <c r="E5728" s="65">
        <f>DATE(設定・集計!$B$2,INT(A5728/100),A5728-INT(A5728/100)*100)</f>
        <v>43799</v>
      </c>
      <c r="F5728" t="str">
        <f t="shared" si="179"/>
        <v/>
      </c>
      <c r="G5728" t="str">
        <f t="shared" si="180"/>
        <v/>
      </c>
    </row>
    <row r="5729" spans="1:7">
      <c r="A5729" s="57">
        <f>IF(INDEX(減価償却費出力!$A$1:$O$301,ROW()-$B$44+2,1)="",0,1231)</f>
        <v>0</v>
      </c>
      <c r="B5729" s="55" t="str">
        <f>INDEX(減価償却費出力!$A$1:$O$301,ROW()-$B$44+2,3)&amp;IF(INDEX(減価償却費出力!$A$1:$O$301,ROW()-$B$44+2,4)="","","／"&amp;INDEX(減価償却費出力!$A$1:$O$301,ROW()-$B$44+2,4))</f>
        <v/>
      </c>
      <c r="C5729" s="57">
        <f>IF(INDEX(減価償却費出力!$A$1:$O$301,ROW()-$B$44+2,1)="",0,設定・集計!$B$9)</f>
        <v>0</v>
      </c>
      <c r="D5729" s="64" t="str">
        <f>INDEX(減価償却費出力!$A$1:$O$301,ROW()-$B$44+2,15)</f>
        <v/>
      </c>
      <c r="E5729" s="65">
        <f>DATE(設定・集計!$B$2,INT(A5729/100),A5729-INT(A5729/100)*100)</f>
        <v>43799</v>
      </c>
      <c r="F5729" t="str">
        <f t="shared" si="179"/>
        <v/>
      </c>
      <c r="G5729" t="str">
        <f t="shared" si="180"/>
        <v/>
      </c>
    </row>
    <row r="5730" spans="1:7">
      <c r="A5730" s="57">
        <f>IF(INDEX(減価償却費出力!$A$1:$O$301,ROW()-$B$44+2,1)="",0,1231)</f>
        <v>0</v>
      </c>
      <c r="B5730" s="55" t="str">
        <f>INDEX(減価償却費出力!$A$1:$O$301,ROW()-$B$44+2,3)&amp;IF(INDEX(減価償却費出力!$A$1:$O$301,ROW()-$B$44+2,4)="","","／"&amp;INDEX(減価償却費出力!$A$1:$O$301,ROW()-$B$44+2,4))</f>
        <v/>
      </c>
      <c r="C5730" s="57">
        <f>IF(INDEX(減価償却費出力!$A$1:$O$301,ROW()-$B$44+2,1)="",0,設定・集計!$B$9)</f>
        <v>0</v>
      </c>
      <c r="D5730" s="64" t="str">
        <f>INDEX(減価償却費出力!$A$1:$O$301,ROW()-$B$44+2,15)</f>
        <v/>
      </c>
      <c r="E5730" s="65">
        <f>DATE(設定・集計!$B$2,INT(A5730/100),A5730-INT(A5730/100)*100)</f>
        <v>43799</v>
      </c>
      <c r="F5730" t="str">
        <f t="shared" si="179"/>
        <v/>
      </c>
      <c r="G5730" t="str">
        <f t="shared" si="180"/>
        <v/>
      </c>
    </row>
    <row r="5731" spans="1:7">
      <c r="A5731" s="57">
        <f>IF(INDEX(減価償却費出力!$A$1:$O$301,ROW()-$B$44+2,1)="",0,1231)</f>
        <v>0</v>
      </c>
      <c r="B5731" s="55" t="str">
        <f>INDEX(減価償却費出力!$A$1:$O$301,ROW()-$B$44+2,3)&amp;IF(INDEX(減価償却費出力!$A$1:$O$301,ROW()-$B$44+2,4)="","","／"&amp;INDEX(減価償却費出力!$A$1:$O$301,ROW()-$B$44+2,4))</f>
        <v/>
      </c>
      <c r="C5731" s="57">
        <f>IF(INDEX(減価償却費出力!$A$1:$O$301,ROW()-$B$44+2,1)="",0,設定・集計!$B$9)</f>
        <v>0</v>
      </c>
      <c r="D5731" s="64" t="str">
        <f>INDEX(減価償却費出力!$A$1:$O$301,ROW()-$B$44+2,15)</f>
        <v/>
      </c>
      <c r="E5731" s="65">
        <f>DATE(設定・集計!$B$2,INT(A5731/100),A5731-INT(A5731/100)*100)</f>
        <v>43799</v>
      </c>
      <c r="F5731" t="str">
        <f t="shared" si="179"/>
        <v/>
      </c>
      <c r="G5731" t="str">
        <f t="shared" si="180"/>
        <v/>
      </c>
    </row>
    <row r="5732" spans="1:7">
      <c r="A5732" s="57">
        <f>IF(INDEX(減価償却費出力!$A$1:$O$301,ROW()-$B$44+2,1)="",0,1231)</f>
        <v>0</v>
      </c>
      <c r="B5732" s="55" t="str">
        <f>INDEX(減価償却費出力!$A$1:$O$301,ROW()-$B$44+2,3)&amp;IF(INDEX(減価償却費出力!$A$1:$O$301,ROW()-$B$44+2,4)="","","／"&amp;INDEX(減価償却費出力!$A$1:$O$301,ROW()-$B$44+2,4))</f>
        <v/>
      </c>
      <c r="C5732" s="57">
        <f>IF(INDEX(減価償却費出力!$A$1:$O$301,ROW()-$B$44+2,1)="",0,設定・集計!$B$9)</f>
        <v>0</v>
      </c>
      <c r="D5732" s="64" t="str">
        <f>INDEX(減価償却費出力!$A$1:$O$301,ROW()-$B$44+2,15)</f>
        <v/>
      </c>
      <c r="E5732" s="65">
        <f>DATE(設定・集計!$B$2,INT(A5732/100),A5732-INT(A5732/100)*100)</f>
        <v>43799</v>
      </c>
      <c r="F5732" t="str">
        <f t="shared" si="179"/>
        <v/>
      </c>
      <c r="G5732" t="str">
        <f t="shared" si="180"/>
        <v/>
      </c>
    </row>
    <row r="5733" spans="1:7">
      <c r="A5733" s="57">
        <f>IF(INDEX(減価償却費出力!$A$1:$O$301,ROW()-$B$44+2,1)="",0,1231)</f>
        <v>0</v>
      </c>
      <c r="B5733" s="55" t="str">
        <f>INDEX(減価償却費出力!$A$1:$O$301,ROW()-$B$44+2,3)&amp;IF(INDEX(減価償却費出力!$A$1:$O$301,ROW()-$B$44+2,4)="","","／"&amp;INDEX(減価償却費出力!$A$1:$O$301,ROW()-$B$44+2,4))</f>
        <v/>
      </c>
      <c r="C5733" s="57">
        <f>IF(INDEX(減価償却費出力!$A$1:$O$301,ROW()-$B$44+2,1)="",0,設定・集計!$B$9)</f>
        <v>0</v>
      </c>
      <c r="D5733" s="64" t="str">
        <f>INDEX(減価償却費出力!$A$1:$O$301,ROW()-$B$44+2,15)</f>
        <v/>
      </c>
      <c r="E5733" s="65">
        <f>DATE(設定・集計!$B$2,INT(A5733/100),A5733-INT(A5733/100)*100)</f>
        <v>43799</v>
      </c>
      <c r="F5733" t="str">
        <f t="shared" si="179"/>
        <v/>
      </c>
      <c r="G5733" t="str">
        <f t="shared" si="180"/>
        <v/>
      </c>
    </row>
    <row r="5734" spans="1:7">
      <c r="A5734" s="57">
        <f>IF(INDEX(減価償却費出力!$A$1:$O$301,ROW()-$B$44+2,1)="",0,1231)</f>
        <v>0</v>
      </c>
      <c r="B5734" s="55" t="str">
        <f>INDEX(減価償却費出力!$A$1:$O$301,ROW()-$B$44+2,3)&amp;IF(INDEX(減価償却費出力!$A$1:$O$301,ROW()-$B$44+2,4)="","","／"&amp;INDEX(減価償却費出力!$A$1:$O$301,ROW()-$B$44+2,4))</f>
        <v/>
      </c>
      <c r="C5734" s="57">
        <f>IF(INDEX(減価償却費出力!$A$1:$O$301,ROW()-$B$44+2,1)="",0,設定・集計!$B$9)</f>
        <v>0</v>
      </c>
      <c r="D5734" s="64" t="str">
        <f>INDEX(減価償却費出力!$A$1:$O$301,ROW()-$B$44+2,15)</f>
        <v/>
      </c>
      <c r="E5734" s="65">
        <f>DATE(設定・集計!$B$2,INT(A5734/100),A5734-INT(A5734/100)*100)</f>
        <v>43799</v>
      </c>
      <c r="F5734" t="str">
        <f t="shared" si="179"/>
        <v/>
      </c>
      <c r="G5734" t="str">
        <f t="shared" si="180"/>
        <v/>
      </c>
    </row>
    <row r="5735" spans="1:7">
      <c r="A5735" s="57">
        <f>IF(INDEX(減価償却費出力!$A$1:$O$301,ROW()-$B$44+2,1)="",0,1231)</f>
        <v>0</v>
      </c>
      <c r="B5735" s="55" t="str">
        <f>INDEX(減価償却費出力!$A$1:$O$301,ROW()-$B$44+2,3)&amp;IF(INDEX(減価償却費出力!$A$1:$O$301,ROW()-$B$44+2,4)="","","／"&amp;INDEX(減価償却費出力!$A$1:$O$301,ROW()-$B$44+2,4))</f>
        <v/>
      </c>
      <c r="C5735" s="57">
        <f>IF(INDEX(減価償却費出力!$A$1:$O$301,ROW()-$B$44+2,1)="",0,設定・集計!$B$9)</f>
        <v>0</v>
      </c>
      <c r="D5735" s="64" t="str">
        <f>INDEX(減価償却費出力!$A$1:$O$301,ROW()-$B$44+2,15)</f>
        <v/>
      </c>
      <c r="E5735" s="65">
        <f>DATE(設定・集計!$B$2,INT(A5735/100),A5735-INT(A5735/100)*100)</f>
        <v>43799</v>
      </c>
      <c r="F5735" t="str">
        <f t="shared" si="179"/>
        <v/>
      </c>
      <c r="G5735" t="str">
        <f t="shared" si="180"/>
        <v/>
      </c>
    </row>
    <row r="5736" spans="1:7">
      <c r="A5736" s="57">
        <f>IF(INDEX(減価償却費出力!$A$1:$O$301,ROW()-$B$44+2,1)="",0,1231)</f>
        <v>0</v>
      </c>
      <c r="B5736" s="55" t="str">
        <f>INDEX(減価償却費出力!$A$1:$O$301,ROW()-$B$44+2,3)&amp;IF(INDEX(減価償却費出力!$A$1:$O$301,ROW()-$B$44+2,4)="","","／"&amp;INDEX(減価償却費出力!$A$1:$O$301,ROW()-$B$44+2,4))</f>
        <v/>
      </c>
      <c r="C5736" s="57">
        <f>IF(INDEX(減価償却費出力!$A$1:$O$301,ROW()-$B$44+2,1)="",0,設定・集計!$B$9)</f>
        <v>0</v>
      </c>
      <c r="D5736" s="64" t="str">
        <f>INDEX(減価償却費出力!$A$1:$O$301,ROW()-$B$44+2,15)</f>
        <v/>
      </c>
      <c r="E5736" s="65">
        <f>DATE(設定・集計!$B$2,INT(A5736/100),A5736-INT(A5736/100)*100)</f>
        <v>43799</v>
      </c>
      <c r="F5736" t="str">
        <f t="shared" si="179"/>
        <v/>
      </c>
      <c r="G5736" t="str">
        <f t="shared" si="180"/>
        <v/>
      </c>
    </row>
    <row r="5737" spans="1:7">
      <c r="A5737" s="57">
        <f>IF(INDEX(減価償却費出力!$A$1:$O$301,ROW()-$B$44+2,1)="",0,1231)</f>
        <v>0</v>
      </c>
      <c r="B5737" s="55" t="str">
        <f>INDEX(減価償却費出力!$A$1:$O$301,ROW()-$B$44+2,3)&amp;IF(INDEX(減価償却費出力!$A$1:$O$301,ROW()-$B$44+2,4)="","","／"&amp;INDEX(減価償却費出力!$A$1:$O$301,ROW()-$B$44+2,4))</f>
        <v/>
      </c>
      <c r="C5737" s="57">
        <f>IF(INDEX(減価償却費出力!$A$1:$O$301,ROW()-$B$44+2,1)="",0,設定・集計!$B$9)</f>
        <v>0</v>
      </c>
      <c r="D5737" s="64" t="str">
        <f>INDEX(減価償却費出力!$A$1:$O$301,ROW()-$B$44+2,15)</f>
        <v/>
      </c>
      <c r="E5737" s="65">
        <f>DATE(設定・集計!$B$2,INT(A5737/100),A5737-INT(A5737/100)*100)</f>
        <v>43799</v>
      </c>
      <c r="F5737" t="str">
        <f t="shared" si="179"/>
        <v/>
      </c>
      <c r="G5737" t="str">
        <f t="shared" si="180"/>
        <v/>
      </c>
    </row>
    <row r="5738" spans="1:7">
      <c r="A5738" s="57">
        <f>IF(INDEX(減価償却費出力!$A$1:$O$301,ROW()-$B$44+2,1)="",0,1231)</f>
        <v>0</v>
      </c>
      <c r="B5738" s="55" t="str">
        <f>INDEX(減価償却費出力!$A$1:$O$301,ROW()-$B$44+2,3)&amp;IF(INDEX(減価償却費出力!$A$1:$O$301,ROW()-$B$44+2,4)="","","／"&amp;INDEX(減価償却費出力!$A$1:$O$301,ROW()-$B$44+2,4))</f>
        <v/>
      </c>
      <c r="C5738" s="57">
        <f>IF(INDEX(減価償却費出力!$A$1:$O$301,ROW()-$B$44+2,1)="",0,設定・集計!$B$9)</f>
        <v>0</v>
      </c>
      <c r="D5738" s="64" t="str">
        <f>INDEX(減価償却費出力!$A$1:$O$301,ROW()-$B$44+2,15)</f>
        <v/>
      </c>
      <c r="E5738" s="65">
        <f>DATE(設定・集計!$B$2,INT(A5738/100),A5738-INT(A5738/100)*100)</f>
        <v>43799</v>
      </c>
      <c r="F5738" t="str">
        <f t="shared" si="179"/>
        <v/>
      </c>
      <c r="G5738" t="str">
        <f t="shared" si="180"/>
        <v/>
      </c>
    </row>
    <row r="5739" spans="1:7">
      <c r="A5739" s="57">
        <f>IF(INDEX(減価償却費出力!$A$1:$O$301,ROW()-$B$44+2,1)="",0,1231)</f>
        <v>0</v>
      </c>
      <c r="B5739" s="55" t="str">
        <f>INDEX(減価償却費出力!$A$1:$O$301,ROW()-$B$44+2,3)&amp;IF(INDEX(減価償却費出力!$A$1:$O$301,ROW()-$B$44+2,4)="","","／"&amp;INDEX(減価償却費出力!$A$1:$O$301,ROW()-$B$44+2,4))</f>
        <v/>
      </c>
      <c r="C5739" s="57">
        <f>IF(INDEX(減価償却費出力!$A$1:$O$301,ROW()-$B$44+2,1)="",0,設定・集計!$B$9)</f>
        <v>0</v>
      </c>
      <c r="D5739" s="64" t="str">
        <f>INDEX(減価償却費出力!$A$1:$O$301,ROW()-$B$44+2,15)</f>
        <v/>
      </c>
      <c r="E5739" s="65">
        <f>DATE(設定・集計!$B$2,INT(A5739/100),A5739-INT(A5739/100)*100)</f>
        <v>43799</v>
      </c>
      <c r="F5739" t="str">
        <f t="shared" si="179"/>
        <v/>
      </c>
      <c r="G5739" t="str">
        <f t="shared" si="180"/>
        <v/>
      </c>
    </row>
    <row r="5740" spans="1:7">
      <c r="A5740" s="57">
        <f>IF(INDEX(減価償却費出力!$A$1:$O$301,ROW()-$B$44+2,1)="",0,1231)</f>
        <v>0</v>
      </c>
      <c r="B5740" s="55" t="str">
        <f>INDEX(減価償却費出力!$A$1:$O$301,ROW()-$B$44+2,3)&amp;IF(INDEX(減価償却費出力!$A$1:$O$301,ROW()-$B$44+2,4)="","","／"&amp;INDEX(減価償却費出力!$A$1:$O$301,ROW()-$B$44+2,4))</f>
        <v/>
      </c>
      <c r="C5740" s="57">
        <f>IF(INDEX(減価償却費出力!$A$1:$O$301,ROW()-$B$44+2,1)="",0,設定・集計!$B$9)</f>
        <v>0</v>
      </c>
      <c r="D5740" s="64" t="str">
        <f>INDEX(減価償却費出力!$A$1:$O$301,ROW()-$B$44+2,15)</f>
        <v/>
      </c>
      <c r="E5740" s="65">
        <f>DATE(設定・集計!$B$2,INT(A5740/100),A5740-INT(A5740/100)*100)</f>
        <v>43799</v>
      </c>
      <c r="F5740" t="str">
        <f t="shared" si="179"/>
        <v/>
      </c>
      <c r="G5740" t="str">
        <f t="shared" si="180"/>
        <v/>
      </c>
    </row>
    <row r="5741" spans="1:7">
      <c r="A5741" s="57">
        <f>IF(INDEX(減価償却費出力!$A$1:$O$301,ROW()-$B$44+2,1)="",0,1231)</f>
        <v>0</v>
      </c>
      <c r="B5741" s="55" t="str">
        <f>INDEX(減価償却費出力!$A$1:$O$301,ROW()-$B$44+2,3)&amp;IF(INDEX(減価償却費出力!$A$1:$O$301,ROW()-$B$44+2,4)="","","／"&amp;INDEX(減価償却費出力!$A$1:$O$301,ROW()-$B$44+2,4))</f>
        <v/>
      </c>
      <c r="C5741" s="57">
        <f>IF(INDEX(減価償却費出力!$A$1:$O$301,ROW()-$B$44+2,1)="",0,設定・集計!$B$9)</f>
        <v>0</v>
      </c>
      <c r="D5741" s="64" t="str">
        <f>INDEX(減価償却費出力!$A$1:$O$301,ROW()-$B$44+2,15)</f>
        <v/>
      </c>
      <c r="E5741" s="65">
        <f>DATE(設定・集計!$B$2,INT(A5741/100),A5741-INT(A5741/100)*100)</f>
        <v>43799</v>
      </c>
      <c r="F5741" t="str">
        <f t="shared" si="179"/>
        <v/>
      </c>
      <c r="G5741" t="str">
        <f t="shared" si="180"/>
        <v/>
      </c>
    </row>
    <row r="5742" spans="1:7">
      <c r="A5742" s="57">
        <f>IF(INDEX(減価償却費出力!$A$1:$O$301,ROW()-$B$44+2,1)="",0,1231)</f>
        <v>0</v>
      </c>
      <c r="B5742" s="55" t="str">
        <f>INDEX(減価償却費出力!$A$1:$O$301,ROW()-$B$44+2,3)&amp;IF(INDEX(減価償却費出力!$A$1:$O$301,ROW()-$B$44+2,4)="","","／"&amp;INDEX(減価償却費出力!$A$1:$O$301,ROW()-$B$44+2,4))</f>
        <v/>
      </c>
      <c r="C5742" s="57">
        <f>IF(INDEX(減価償却費出力!$A$1:$O$301,ROW()-$B$44+2,1)="",0,設定・集計!$B$9)</f>
        <v>0</v>
      </c>
      <c r="D5742" s="64" t="str">
        <f>INDEX(減価償却費出力!$A$1:$O$301,ROW()-$B$44+2,15)</f>
        <v/>
      </c>
      <c r="E5742" s="65">
        <f>DATE(設定・集計!$B$2,INT(A5742/100),A5742-INT(A5742/100)*100)</f>
        <v>43799</v>
      </c>
      <c r="F5742" t="str">
        <f t="shared" si="179"/>
        <v/>
      </c>
      <c r="G5742" t="str">
        <f t="shared" si="180"/>
        <v/>
      </c>
    </row>
    <row r="5743" spans="1:7">
      <c r="A5743" s="57">
        <f>IF(INDEX(減価償却費出力!$A$1:$O$301,ROW()-$B$44+2,1)="",0,1231)</f>
        <v>0</v>
      </c>
      <c r="B5743" s="55" t="str">
        <f>INDEX(減価償却費出力!$A$1:$O$301,ROW()-$B$44+2,3)&amp;IF(INDEX(減価償却費出力!$A$1:$O$301,ROW()-$B$44+2,4)="","","／"&amp;INDEX(減価償却費出力!$A$1:$O$301,ROW()-$B$44+2,4))</f>
        <v/>
      </c>
      <c r="C5743" s="57">
        <f>IF(INDEX(減価償却費出力!$A$1:$O$301,ROW()-$B$44+2,1)="",0,設定・集計!$B$9)</f>
        <v>0</v>
      </c>
      <c r="D5743" s="64" t="str">
        <f>INDEX(減価償却費出力!$A$1:$O$301,ROW()-$B$44+2,15)</f>
        <v/>
      </c>
      <c r="E5743" s="65">
        <f>DATE(設定・集計!$B$2,INT(A5743/100),A5743-INT(A5743/100)*100)</f>
        <v>43799</v>
      </c>
      <c r="F5743" t="str">
        <f t="shared" si="179"/>
        <v/>
      </c>
      <c r="G5743" t="str">
        <f t="shared" si="180"/>
        <v/>
      </c>
    </row>
    <row r="5744" spans="1:7">
      <c r="A5744" s="57">
        <f>IF(INDEX(減価償却費出力!$A$1:$O$301,ROW()-$B$44+2,1)="",0,1231)</f>
        <v>0</v>
      </c>
      <c r="B5744" s="55" t="str">
        <f>INDEX(減価償却費出力!$A$1:$O$301,ROW()-$B$44+2,3)&amp;IF(INDEX(減価償却費出力!$A$1:$O$301,ROW()-$B$44+2,4)="","","／"&amp;INDEX(減価償却費出力!$A$1:$O$301,ROW()-$B$44+2,4))</f>
        <v/>
      </c>
      <c r="C5744" s="57">
        <f>IF(INDEX(減価償却費出力!$A$1:$O$301,ROW()-$B$44+2,1)="",0,設定・集計!$B$9)</f>
        <v>0</v>
      </c>
      <c r="D5744" s="64" t="str">
        <f>INDEX(減価償却費出力!$A$1:$O$301,ROW()-$B$44+2,15)</f>
        <v/>
      </c>
      <c r="E5744" s="65">
        <f>DATE(設定・集計!$B$2,INT(A5744/100),A5744-INT(A5744/100)*100)</f>
        <v>43799</v>
      </c>
      <c r="F5744" t="str">
        <f t="shared" si="179"/>
        <v/>
      </c>
      <c r="G5744" t="str">
        <f t="shared" si="180"/>
        <v/>
      </c>
    </row>
    <row r="5745" spans="1:7">
      <c r="A5745" s="57">
        <f>IF(INDEX(減価償却費出力!$A$1:$O$301,ROW()-$B$44+2,1)="",0,1231)</f>
        <v>0</v>
      </c>
      <c r="B5745" s="55" t="str">
        <f>INDEX(減価償却費出力!$A$1:$O$301,ROW()-$B$44+2,3)&amp;IF(INDEX(減価償却費出力!$A$1:$O$301,ROW()-$B$44+2,4)="","","／"&amp;INDEX(減価償却費出力!$A$1:$O$301,ROW()-$B$44+2,4))</f>
        <v/>
      </c>
      <c r="C5745" s="57">
        <f>IF(INDEX(減価償却費出力!$A$1:$O$301,ROW()-$B$44+2,1)="",0,設定・集計!$B$9)</f>
        <v>0</v>
      </c>
      <c r="D5745" s="64" t="str">
        <f>INDEX(減価償却費出力!$A$1:$O$301,ROW()-$B$44+2,15)</f>
        <v/>
      </c>
      <c r="E5745" s="65">
        <f>DATE(設定・集計!$B$2,INT(A5745/100),A5745-INT(A5745/100)*100)</f>
        <v>43799</v>
      </c>
      <c r="F5745" t="str">
        <f t="shared" si="179"/>
        <v/>
      </c>
      <c r="G5745" t="str">
        <f t="shared" si="180"/>
        <v/>
      </c>
    </row>
    <row r="5746" spans="1:7">
      <c r="A5746" s="57">
        <f>IF(INDEX(減価償却費出力!$A$1:$O$301,ROW()-$B$44+2,1)="",0,1231)</f>
        <v>0</v>
      </c>
      <c r="B5746" s="55" t="str">
        <f>INDEX(減価償却費出力!$A$1:$O$301,ROW()-$B$44+2,3)&amp;IF(INDEX(減価償却費出力!$A$1:$O$301,ROW()-$B$44+2,4)="","","／"&amp;INDEX(減価償却費出力!$A$1:$O$301,ROW()-$B$44+2,4))</f>
        <v/>
      </c>
      <c r="C5746" s="57">
        <f>IF(INDEX(減価償却費出力!$A$1:$O$301,ROW()-$B$44+2,1)="",0,設定・集計!$B$9)</f>
        <v>0</v>
      </c>
      <c r="D5746" s="64" t="str">
        <f>INDEX(減価償却費出力!$A$1:$O$301,ROW()-$B$44+2,15)</f>
        <v/>
      </c>
      <c r="E5746" s="65">
        <f>DATE(設定・集計!$B$2,INT(A5746/100),A5746-INT(A5746/100)*100)</f>
        <v>43799</v>
      </c>
      <c r="F5746" t="str">
        <f t="shared" si="179"/>
        <v/>
      </c>
      <c r="G5746" t="str">
        <f t="shared" si="180"/>
        <v/>
      </c>
    </row>
    <row r="5747" spans="1:7">
      <c r="A5747" s="57">
        <f>IF(INDEX(減価償却費出力!$A$1:$O$301,ROW()-$B$44+2,1)="",0,1231)</f>
        <v>0</v>
      </c>
      <c r="B5747" s="55" t="str">
        <f>INDEX(減価償却費出力!$A$1:$O$301,ROW()-$B$44+2,3)&amp;IF(INDEX(減価償却費出力!$A$1:$O$301,ROW()-$B$44+2,4)="","","／"&amp;INDEX(減価償却費出力!$A$1:$O$301,ROW()-$B$44+2,4))</f>
        <v/>
      </c>
      <c r="C5747" s="57">
        <f>IF(INDEX(減価償却費出力!$A$1:$O$301,ROW()-$B$44+2,1)="",0,設定・集計!$B$9)</f>
        <v>0</v>
      </c>
      <c r="D5747" s="64" t="str">
        <f>INDEX(減価償却費出力!$A$1:$O$301,ROW()-$B$44+2,15)</f>
        <v/>
      </c>
      <c r="E5747" s="65">
        <f>DATE(設定・集計!$B$2,INT(A5747/100),A5747-INT(A5747/100)*100)</f>
        <v>43799</v>
      </c>
      <c r="F5747" t="str">
        <f t="shared" si="179"/>
        <v/>
      </c>
      <c r="G5747" t="str">
        <f t="shared" si="180"/>
        <v/>
      </c>
    </row>
    <row r="5748" spans="1:7">
      <c r="A5748" s="57">
        <f>IF(INDEX(減価償却費出力!$A$1:$O$301,ROW()-$B$44+2,1)="",0,1231)</f>
        <v>0</v>
      </c>
      <c r="B5748" s="55" t="str">
        <f>INDEX(減価償却費出力!$A$1:$O$301,ROW()-$B$44+2,3)&amp;IF(INDEX(減価償却費出力!$A$1:$O$301,ROW()-$B$44+2,4)="","","／"&amp;INDEX(減価償却費出力!$A$1:$O$301,ROW()-$B$44+2,4))</f>
        <v/>
      </c>
      <c r="C5748" s="57">
        <f>IF(INDEX(減価償却費出力!$A$1:$O$301,ROW()-$B$44+2,1)="",0,設定・集計!$B$9)</f>
        <v>0</v>
      </c>
      <c r="D5748" s="64" t="str">
        <f>INDEX(減価償却費出力!$A$1:$O$301,ROW()-$B$44+2,15)</f>
        <v/>
      </c>
      <c r="E5748" s="65">
        <f>DATE(設定・集計!$B$2,INT(A5748/100),A5748-INT(A5748/100)*100)</f>
        <v>43799</v>
      </c>
      <c r="F5748" t="str">
        <f t="shared" si="179"/>
        <v/>
      </c>
      <c r="G5748" t="str">
        <f t="shared" si="180"/>
        <v/>
      </c>
    </row>
    <row r="5749" spans="1:7">
      <c r="A5749" s="57">
        <f>IF(INDEX(減価償却費出力!$A$1:$O$301,ROW()-$B$44+2,1)="",0,1231)</f>
        <v>0</v>
      </c>
      <c r="B5749" s="55" t="str">
        <f>INDEX(減価償却費出力!$A$1:$O$301,ROW()-$B$44+2,3)&amp;IF(INDEX(減価償却費出力!$A$1:$O$301,ROW()-$B$44+2,4)="","","／"&amp;INDEX(減価償却費出力!$A$1:$O$301,ROW()-$B$44+2,4))</f>
        <v/>
      </c>
      <c r="C5749" s="57">
        <f>IF(INDEX(減価償却費出力!$A$1:$O$301,ROW()-$B$44+2,1)="",0,設定・集計!$B$9)</f>
        <v>0</v>
      </c>
      <c r="D5749" s="64" t="str">
        <f>INDEX(減価償却費出力!$A$1:$O$301,ROW()-$B$44+2,15)</f>
        <v/>
      </c>
      <c r="E5749" s="65">
        <f>DATE(設定・集計!$B$2,INT(A5749/100),A5749-INT(A5749/100)*100)</f>
        <v>43799</v>
      </c>
      <c r="F5749" t="str">
        <f t="shared" si="179"/>
        <v/>
      </c>
      <c r="G5749" t="str">
        <f t="shared" si="180"/>
        <v/>
      </c>
    </row>
    <row r="5750" spans="1:7">
      <c r="A5750" s="57">
        <f>IF(INDEX(減価償却費出力!$A$1:$O$301,ROW()-$B$44+2,1)="",0,1231)</f>
        <v>0</v>
      </c>
      <c r="B5750" s="55" t="str">
        <f>INDEX(減価償却費出力!$A$1:$O$301,ROW()-$B$44+2,3)&amp;IF(INDEX(減価償却費出力!$A$1:$O$301,ROW()-$B$44+2,4)="","","／"&amp;INDEX(減価償却費出力!$A$1:$O$301,ROW()-$B$44+2,4))</f>
        <v/>
      </c>
      <c r="C5750" s="57">
        <f>IF(INDEX(減価償却費出力!$A$1:$O$301,ROW()-$B$44+2,1)="",0,設定・集計!$B$9)</f>
        <v>0</v>
      </c>
      <c r="D5750" s="64" t="str">
        <f>INDEX(減価償却費出力!$A$1:$O$301,ROW()-$B$44+2,15)</f>
        <v/>
      </c>
      <c r="E5750" s="65">
        <f>DATE(設定・集計!$B$2,INT(A5750/100),A5750-INT(A5750/100)*100)</f>
        <v>43799</v>
      </c>
      <c r="F5750" t="str">
        <f t="shared" si="179"/>
        <v/>
      </c>
      <c r="G5750" t="str">
        <f t="shared" si="180"/>
        <v/>
      </c>
    </row>
    <row r="5751" spans="1:7">
      <c r="A5751" s="57">
        <f>IF(INDEX(減価償却費出力!$A$1:$O$301,ROW()-$B$44+2,1)="",0,1231)</f>
        <v>0</v>
      </c>
      <c r="B5751" s="55" t="str">
        <f>INDEX(減価償却費出力!$A$1:$O$301,ROW()-$B$44+2,3)&amp;IF(INDEX(減価償却費出力!$A$1:$O$301,ROW()-$B$44+2,4)="","","／"&amp;INDEX(減価償却費出力!$A$1:$O$301,ROW()-$B$44+2,4))</f>
        <v/>
      </c>
      <c r="C5751" s="57">
        <f>IF(INDEX(減価償却費出力!$A$1:$O$301,ROW()-$B$44+2,1)="",0,設定・集計!$B$9)</f>
        <v>0</v>
      </c>
      <c r="D5751" s="64" t="str">
        <f>INDEX(減価償却費出力!$A$1:$O$301,ROW()-$B$44+2,15)</f>
        <v/>
      </c>
      <c r="E5751" s="65">
        <f>DATE(設定・集計!$B$2,INT(A5751/100),A5751-INT(A5751/100)*100)</f>
        <v>43799</v>
      </c>
      <c r="F5751" t="str">
        <f t="shared" si="179"/>
        <v/>
      </c>
      <c r="G5751" t="str">
        <f t="shared" si="180"/>
        <v/>
      </c>
    </row>
    <row r="5752" spans="1:7">
      <c r="A5752" s="57">
        <f>IF(INDEX(減価償却費出力!$A$1:$O$301,ROW()-$B$44+2,1)="",0,1231)</f>
        <v>0</v>
      </c>
      <c r="B5752" s="55" t="str">
        <f>INDEX(減価償却費出力!$A$1:$O$301,ROW()-$B$44+2,3)&amp;IF(INDEX(減価償却費出力!$A$1:$O$301,ROW()-$B$44+2,4)="","","／"&amp;INDEX(減価償却費出力!$A$1:$O$301,ROW()-$B$44+2,4))</f>
        <v/>
      </c>
      <c r="C5752" s="57">
        <f>IF(INDEX(減価償却費出力!$A$1:$O$301,ROW()-$B$44+2,1)="",0,設定・集計!$B$9)</f>
        <v>0</v>
      </c>
      <c r="D5752" s="64" t="str">
        <f>INDEX(減価償却費出力!$A$1:$O$301,ROW()-$B$44+2,15)</f>
        <v/>
      </c>
      <c r="E5752" s="65">
        <f>DATE(設定・集計!$B$2,INT(A5752/100),A5752-INT(A5752/100)*100)</f>
        <v>43799</v>
      </c>
      <c r="F5752" t="str">
        <f t="shared" si="179"/>
        <v/>
      </c>
      <c r="G5752" t="str">
        <f t="shared" si="180"/>
        <v/>
      </c>
    </row>
    <row r="5753" spans="1:7">
      <c r="A5753" s="57">
        <f>IF(INDEX(減価償却費出力!$A$1:$O$301,ROW()-$B$44+2,1)="",0,1231)</f>
        <v>0</v>
      </c>
      <c r="B5753" s="55" t="str">
        <f>INDEX(減価償却費出力!$A$1:$O$301,ROW()-$B$44+2,3)&amp;IF(INDEX(減価償却費出力!$A$1:$O$301,ROW()-$B$44+2,4)="","","／"&amp;INDEX(減価償却費出力!$A$1:$O$301,ROW()-$B$44+2,4))</f>
        <v/>
      </c>
      <c r="C5753" s="57">
        <f>IF(INDEX(減価償却費出力!$A$1:$O$301,ROW()-$B$44+2,1)="",0,設定・集計!$B$9)</f>
        <v>0</v>
      </c>
      <c r="D5753" s="64" t="str">
        <f>INDEX(減価償却費出力!$A$1:$O$301,ROW()-$B$44+2,15)</f>
        <v/>
      </c>
      <c r="E5753" s="65">
        <f>DATE(設定・集計!$B$2,INT(A5753/100),A5753-INT(A5753/100)*100)</f>
        <v>43799</v>
      </c>
      <c r="F5753" t="str">
        <f t="shared" si="179"/>
        <v/>
      </c>
      <c r="G5753" t="str">
        <f t="shared" si="180"/>
        <v/>
      </c>
    </row>
    <row r="5754" spans="1:7">
      <c r="A5754" s="57">
        <f>IF(INDEX(減価償却費出力!$A$1:$O$301,ROW()-$B$44+2,1)="",0,1231)</f>
        <v>0</v>
      </c>
      <c r="B5754" s="55" t="str">
        <f>INDEX(減価償却費出力!$A$1:$O$301,ROW()-$B$44+2,3)&amp;IF(INDEX(減価償却費出力!$A$1:$O$301,ROW()-$B$44+2,4)="","","／"&amp;INDEX(減価償却費出力!$A$1:$O$301,ROW()-$B$44+2,4))</f>
        <v/>
      </c>
      <c r="C5754" s="57">
        <f>IF(INDEX(減価償却費出力!$A$1:$O$301,ROW()-$B$44+2,1)="",0,設定・集計!$B$9)</f>
        <v>0</v>
      </c>
      <c r="D5754" s="64" t="str">
        <f>INDEX(減価償却費出力!$A$1:$O$301,ROW()-$B$44+2,15)</f>
        <v/>
      </c>
      <c r="E5754" s="65">
        <f>DATE(設定・集計!$B$2,INT(A5754/100),A5754-INT(A5754/100)*100)</f>
        <v>43799</v>
      </c>
      <c r="F5754" t="str">
        <f t="shared" si="179"/>
        <v/>
      </c>
      <c r="G5754" t="str">
        <f t="shared" si="180"/>
        <v/>
      </c>
    </row>
    <row r="5755" spans="1:7">
      <c r="A5755" s="57">
        <f>IF(INDEX(減価償却費出力!$A$1:$O$301,ROW()-$B$44+2,1)="",0,1231)</f>
        <v>0</v>
      </c>
      <c r="B5755" s="55" t="str">
        <f>INDEX(減価償却費出力!$A$1:$O$301,ROW()-$B$44+2,3)&amp;IF(INDEX(減価償却費出力!$A$1:$O$301,ROW()-$B$44+2,4)="","","／"&amp;INDEX(減価償却費出力!$A$1:$O$301,ROW()-$B$44+2,4))</f>
        <v/>
      </c>
      <c r="C5755" s="57">
        <f>IF(INDEX(減価償却費出力!$A$1:$O$301,ROW()-$B$44+2,1)="",0,設定・集計!$B$9)</f>
        <v>0</v>
      </c>
      <c r="D5755" s="64" t="str">
        <f>INDEX(減価償却費出力!$A$1:$O$301,ROW()-$B$44+2,15)</f>
        <v/>
      </c>
      <c r="E5755" s="65">
        <f>DATE(設定・集計!$B$2,INT(A5755/100),A5755-INT(A5755/100)*100)</f>
        <v>43799</v>
      </c>
      <c r="F5755" t="str">
        <f t="shared" si="179"/>
        <v/>
      </c>
      <c r="G5755" t="str">
        <f t="shared" si="180"/>
        <v/>
      </c>
    </row>
    <row r="5756" spans="1:7">
      <c r="A5756" s="57">
        <f>IF(INDEX(減価償却費出力!$A$1:$O$301,ROW()-$B$44+2,1)="",0,1231)</f>
        <v>0</v>
      </c>
      <c r="B5756" s="55" t="str">
        <f>INDEX(減価償却費出力!$A$1:$O$301,ROW()-$B$44+2,3)&amp;IF(INDEX(減価償却費出力!$A$1:$O$301,ROW()-$B$44+2,4)="","","／"&amp;INDEX(減価償却費出力!$A$1:$O$301,ROW()-$B$44+2,4))</f>
        <v/>
      </c>
      <c r="C5756" s="57">
        <f>IF(INDEX(減価償却費出力!$A$1:$O$301,ROW()-$B$44+2,1)="",0,設定・集計!$B$9)</f>
        <v>0</v>
      </c>
      <c r="D5756" s="64" t="str">
        <f>INDEX(減価償却費出力!$A$1:$O$301,ROW()-$B$44+2,15)</f>
        <v/>
      </c>
      <c r="E5756" s="65">
        <f>DATE(設定・集計!$B$2,INT(A5756/100),A5756-INT(A5756/100)*100)</f>
        <v>43799</v>
      </c>
      <c r="F5756" t="str">
        <f t="shared" si="179"/>
        <v/>
      </c>
      <c r="G5756" t="str">
        <f t="shared" si="180"/>
        <v/>
      </c>
    </row>
    <row r="5757" spans="1:7">
      <c r="A5757" s="57">
        <f>IF(INDEX(減価償却費出力!$A$1:$O$301,ROW()-$B$44+2,1)="",0,1231)</f>
        <v>0</v>
      </c>
      <c r="B5757" s="55" t="str">
        <f>INDEX(減価償却費出力!$A$1:$O$301,ROW()-$B$44+2,3)&amp;IF(INDEX(減価償却費出力!$A$1:$O$301,ROW()-$B$44+2,4)="","","／"&amp;INDEX(減価償却費出力!$A$1:$O$301,ROW()-$B$44+2,4))</f>
        <v/>
      </c>
      <c r="C5757" s="57">
        <f>IF(INDEX(減価償却費出力!$A$1:$O$301,ROW()-$B$44+2,1)="",0,設定・集計!$B$9)</f>
        <v>0</v>
      </c>
      <c r="D5757" s="64" t="str">
        <f>INDEX(減価償却費出力!$A$1:$O$301,ROW()-$B$44+2,15)</f>
        <v/>
      </c>
      <c r="E5757" s="65">
        <f>DATE(設定・集計!$B$2,INT(A5757/100),A5757-INT(A5757/100)*100)</f>
        <v>43799</v>
      </c>
      <c r="F5757" t="str">
        <f t="shared" si="179"/>
        <v/>
      </c>
      <c r="G5757" t="str">
        <f t="shared" si="180"/>
        <v/>
      </c>
    </row>
    <row r="5758" spans="1:7">
      <c r="A5758" s="57">
        <f>IF(INDEX(減価償却費出力!$A$1:$O$301,ROW()-$B$44+2,1)="",0,1231)</f>
        <v>0</v>
      </c>
      <c r="B5758" s="55" t="str">
        <f>INDEX(減価償却費出力!$A$1:$O$301,ROW()-$B$44+2,3)&amp;IF(INDEX(減価償却費出力!$A$1:$O$301,ROW()-$B$44+2,4)="","","／"&amp;INDEX(減価償却費出力!$A$1:$O$301,ROW()-$B$44+2,4))</f>
        <v/>
      </c>
      <c r="C5758" s="57">
        <f>IF(INDEX(減価償却費出力!$A$1:$O$301,ROW()-$B$44+2,1)="",0,設定・集計!$B$9)</f>
        <v>0</v>
      </c>
      <c r="D5758" s="64" t="str">
        <f>INDEX(減価償却費出力!$A$1:$O$301,ROW()-$B$44+2,15)</f>
        <v/>
      </c>
      <c r="E5758" s="65">
        <f>DATE(設定・集計!$B$2,INT(A5758/100),A5758-INT(A5758/100)*100)</f>
        <v>43799</v>
      </c>
      <c r="F5758" t="str">
        <f t="shared" si="179"/>
        <v/>
      </c>
      <c r="G5758" t="str">
        <f t="shared" si="180"/>
        <v/>
      </c>
    </row>
    <row r="5759" spans="1:7">
      <c r="A5759" s="57">
        <f>IF(INDEX(減価償却費出力!$A$1:$O$301,ROW()-$B$44+2,1)="",0,1231)</f>
        <v>0</v>
      </c>
      <c r="B5759" s="55" t="str">
        <f>INDEX(減価償却費出力!$A$1:$O$301,ROW()-$B$44+2,3)&amp;IF(INDEX(減価償却費出力!$A$1:$O$301,ROW()-$B$44+2,4)="","","／"&amp;INDEX(減価償却費出力!$A$1:$O$301,ROW()-$B$44+2,4))</f>
        <v/>
      </c>
      <c r="C5759" s="57">
        <f>IF(INDEX(減価償却費出力!$A$1:$O$301,ROW()-$B$44+2,1)="",0,設定・集計!$B$9)</f>
        <v>0</v>
      </c>
      <c r="D5759" s="64" t="str">
        <f>INDEX(減価償却費出力!$A$1:$O$301,ROW()-$B$44+2,15)</f>
        <v/>
      </c>
      <c r="E5759" s="65">
        <f>DATE(設定・集計!$B$2,INT(A5759/100),A5759-INT(A5759/100)*100)</f>
        <v>43799</v>
      </c>
      <c r="F5759" t="str">
        <f t="shared" si="179"/>
        <v/>
      </c>
      <c r="G5759" t="str">
        <f t="shared" si="180"/>
        <v/>
      </c>
    </row>
    <row r="5760" spans="1:7">
      <c r="A5760" s="57">
        <f>IF(INDEX(減価償却費出力!$A$1:$O$301,ROW()-$B$44+2,1)="",0,1231)</f>
        <v>0</v>
      </c>
      <c r="B5760" s="55" t="str">
        <f>INDEX(減価償却費出力!$A$1:$O$301,ROW()-$B$44+2,3)&amp;IF(INDEX(減価償却費出力!$A$1:$O$301,ROW()-$B$44+2,4)="","","／"&amp;INDEX(減価償却費出力!$A$1:$O$301,ROW()-$B$44+2,4))</f>
        <v/>
      </c>
      <c r="C5760" s="57">
        <f>IF(INDEX(減価償却費出力!$A$1:$O$301,ROW()-$B$44+2,1)="",0,設定・集計!$B$9)</f>
        <v>0</v>
      </c>
      <c r="D5760" s="64" t="str">
        <f>INDEX(減価償却費出力!$A$1:$O$301,ROW()-$B$44+2,15)</f>
        <v/>
      </c>
      <c r="E5760" s="65">
        <f>DATE(設定・集計!$B$2,INT(A5760/100),A5760-INT(A5760/100)*100)</f>
        <v>43799</v>
      </c>
      <c r="F5760" t="str">
        <f t="shared" si="179"/>
        <v/>
      </c>
      <c r="G5760" t="str">
        <f t="shared" si="180"/>
        <v/>
      </c>
    </row>
    <row r="5761" spans="1:7">
      <c r="A5761" s="57">
        <f>IF(INDEX(減価償却費出力!$A$1:$O$301,ROW()-$B$44+2,1)="",0,1231)</f>
        <v>0</v>
      </c>
      <c r="B5761" s="55" t="str">
        <f>INDEX(減価償却費出力!$A$1:$O$301,ROW()-$B$44+2,3)&amp;IF(INDEX(減価償却費出力!$A$1:$O$301,ROW()-$B$44+2,4)="","","／"&amp;INDEX(減価償却費出力!$A$1:$O$301,ROW()-$B$44+2,4))</f>
        <v/>
      </c>
      <c r="C5761" s="57">
        <f>IF(INDEX(減価償却費出力!$A$1:$O$301,ROW()-$B$44+2,1)="",0,設定・集計!$B$9)</f>
        <v>0</v>
      </c>
      <c r="D5761" s="64" t="str">
        <f>INDEX(減価償却費出力!$A$1:$O$301,ROW()-$B$44+2,15)</f>
        <v/>
      </c>
      <c r="E5761" s="65">
        <f>DATE(設定・集計!$B$2,INT(A5761/100),A5761-INT(A5761/100)*100)</f>
        <v>43799</v>
      </c>
      <c r="F5761" t="str">
        <f t="shared" si="179"/>
        <v/>
      </c>
      <c r="G5761" t="str">
        <f t="shared" si="180"/>
        <v/>
      </c>
    </row>
    <row r="5762" spans="1:7">
      <c r="A5762" s="57">
        <f>IF(INDEX(減価償却費出力!$A$1:$O$301,ROW()-$B$44+2,1)="",0,1231)</f>
        <v>0</v>
      </c>
      <c r="B5762" s="55" t="str">
        <f>INDEX(減価償却費出力!$A$1:$O$301,ROW()-$B$44+2,3)&amp;IF(INDEX(減価償却費出力!$A$1:$O$301,ROW()-$B$44+2,4)="","","／"&amp;INDEX(減価償却費出力!$A$1:$O$301,ROW()-$B$44+2,4))</f>
        <v/>
      </c>
      <c r="C5762" s="57">
        <f>IF(INDEX(減価償却費出力!$A$1:$O$301,ROW()-$B$44+2,1)="",0,設定・集計!$B$9)</f>
        <v>0</v>
      </c>
      <c r="D5762" s="64" t="str">
        <f>INDEX(減価償却費出力!$A$1:$O$301,ROW()-$B$44+2,15)</f>
        <v/>
      </c>
      <c r="E5762" s="65">
        <f>DATE(設定・集計!$B$2,INT(A5762/100),A5762-INT(A5762/100)*100)</f>
        <v>43799</v>
      </c>
      <c r="F5762" t="str">
        <f t="shared" si="179"/>
        <v/>
      </c>
      <c r="G5762" t="str">
        <f t="shared" si="180"/>
        <v/>
      </c>
    </row>
    <row r="5763" spans="1:7">
      <c r="A5763" s="57">
        <f>IF(INDEX(減価償却費出力!$A$1:$O$301,ROW()-$B$44+2,1)="",0,1231)</f>
        <v>0</v>
      </c>
      <c r="B5763" s="55" t="str">
        <f>INDEX(減価償却費出力!$A$1:$O$301,ROW()-$B$44+2,3)&amp;IF(INDEX(減価償却費出力!$A$1:$O$301,ROW()-$B$44+2,4)="","","／"&amp;INDEX(減価償却費出力!$A$1:$O$301,ROW()-$B$44+2,4))</f>
        <v/>
      </c>
      <c r="C5763" s="57">
        <f>IF(INDEX(減価償却費出力!$A$1:$O$301,ROW()-$B$44+2,1)="",0,設定・集計!$B$9)</f>
        <v>0</v>
      </c>
      <c r="D5763" s="64" t="str">
        <f>INDEX(減価償却費出力!$A$1:$O$301,ROW()-$B$44+2,15)</f>
        <v/>
      </c>
      <c r="E5763" s="65">
        <f>DATE(設定・集計!$B$2,INT(A5763/100),A5763-INT(A5763/100)*100)</f>
        <v>43799</v>
      </c>
      <c r="F5763" t="str">
        <f t="shared" si="179"/>
        <v/>
      </c>
      <c r="G5763" t="str">
        <f t="shared" si="180"/>
        <v/>
      </c>
    </row>
    <row r="5764" spans="1:7">
      <c r="A5764" s="57">
        <f>IF(INDEX(減価償却費出力!$A$1:$O$301,ROW()-$B$44+2,1)="",0,1231)</f>
        <v>0</v>
      </c>
      <c r="B5764" s="55" t="str">
        <f>INDEX(減価償却費出力!$A$1:$O$301,ROW()-$B$44+2,3)&amp;IF(INDEX(減価償却費出力!$A$1:$O$301,ROW()-$B$44+2,4)="","","／"&amp;INDEX(減価償却費出力!$A$1:$O$301,ROW()-$B$44+2,4))</f>
        <v/>
      </c>
      <c r="C5764" s="57">
        <f>IF(INDEX(減価償却費出力!$A$1:$O$301,ROW()-$B$44+2,1)="",0,設定・集計!$B$9)</f>
        <v>0</v>
      </c>
      <c r="D5764" s="64" t="str">
        <f>INDEX(減価償却費出力!$A$1:$O$301,ROW()-$B$44+2,15)</f>
        <v/>
      </c>
      <c r="E5764" s="65">
        <f>DATE(設定・集計!$B$2,INT(A5764/100),A5764-INT(A5764/100)*100)</f>
        <v>43799</v>
      </c>
      <c r="F5764" t="str">
        <f t="shared" si="179"/>
        <v/>
      </c>
      <c r="G5764" t="str">
        <f t="shared" si="180"/>
        <v/>
      </c>
    </row>
    <row r="5765" spans="1:7">
      <c r="A5765" s="57">
        <f>IF(INDEX(減価償却費出力!$A$1:$O$301,ROW()-$B$44+2,1)="",0,1231)</f>
        <v>0</v>
      </c>
      <c r="B5765" s="55" t="str">
        <f>INDEX(減価償却費出力!$A$1:$O$301,ROW()-$B$44+2,3)&amp;IF(INDEX(減価償却費出力!$A$1:$O$301,ROW()-$B$44+2,4)="","","／"&amp;INDEX(減価償却費出力!$A$1:$O$301,ROW()-$B$44+2,4))</f>
        <v/>
      </c>
      <c r="C5765" s="57">
        <f>IF(INDEX(減価償却費出力!$A$1:$O$301,ROW()-$B$44+2,1)="",0,設定・集計!$B$9)</f>
        <v>0</v>
      </c>
      <c r="D5765" s="64" t="str">
        <f>INDEX(減価償却費出力!$A$1:$O$301,ROW()-$B$44+2,15)</f>
        <v/>
      </c>
      <c r="E5765" s="65">
        <f>DATE(設定・集計!$B$2,INT(A5765/100),A5765-INT(A5765/100)*100)</f>
        <v>43799</v>
      </c>
      <c r="F5765" t="str">
        <f t="shared" si="179"/>
        <v/>
      </c>
      <c r="G5765" t="str">
        <f t="shared" si="180"/>
        <v/>
      </c>
    </row>
    <row r="5766" spans="1:7">
      <c r="A5766" s="57">
        <f>IF(INDEX(減価償却費出力!$A$1:$O$301,ROW()-$B$44+2,1)="",0,1231)</f>
        <v>0</v>
      </c>
      <c r="B5766" s="55" t="str">
        <f>INDEX(減価償却費出力!$A$1:$O$301,ROW()-$B$44+2,3)&amp;IF(INDEX(減価償却費出力!$A$1:$O$301,ROW()-$B$44+2,4)="","","／"&amp;INDEX(減価償却費出力!$A$1:$O$301,ROW()-$B$44+2,4))</f>
        <v/>
      </c>
      <c r="C5766" s="57">
        <f>IF(INDEX(減価償却費出力!$A$1:$O$301,ROW()-$B$44+2,1)="",0,設定・集計!$B$9)</f>
        <v>0</v>
      </c>
      <c r="D5766" s="64" t="str">
        <f>INDEX(減価償却費出力!$A$1:$O$301,ROW()-$B$44+2,15)</f>
        <v/>
      </c>
      <c r="E5766" s="65">
        <f>DATE(設定・集計!$B$2,INT(A5766/100),A5766-INT(A5766/100)*100)</f>
        <v>43799</v>
      </c>
      <c r="F5766" t="str">
        <f t="shared" si="179"/>
        <v/>
      </c>
      <c r="G5766" t="str">
        <f t="shared" si="180"/>
        <v/>
      </c>
    </row>
    <row r="5767" spans="1:7">
      <c r="A5767" s="57">
        <f>IF(INDEX(減価償却費出力!$A$1:$O$301,ROW()-$B$44+2,1)="",0,1231)</f>
        <v>0</v>
      </c>
      <c r="B5767" s="55" t="str">
        <f>INDEX(減価償却費出力!$A$1:$O$301,ROW()-$B$44+2,3)&amp;IF(INDEX(減価償却費出力!$A$1:$O$301,ROW()-$B$44+2,4)="","","／"&amp;INDEX(減価償却費出力!$A$1:$O$301,ROW()-$B$44+2,4))</f>
        <v/>
      </c>
      <c r="C5767" s="57">
        <f>IF(INDEX(減価償却費出力!$A$1:$O$301,ROW()-$B$44+2,1)="",0,設定・集計!$B$9)</f>
        <v>0</v>
      </c>
      <c r="D5767" s="64" t="str">
        <f>INDEX(減価償却費出力!$A$1:$O$301,ROW()-$B$44+2,15)</f>
        <v/>
      </c>
      <c r="E5767" s="65">
        <f>DATE(設定・集計!$B$2,INT(A5767/100),A5767-INT(A5767/100)*100)</f>
        <v>43799</v>
      </c>
      <c r="F5767" t="str">
        <f t="shared" si="179"/>
        <v/>
      </c>
      <c r="G5767" t="str">
        <f t="shared" si="180"/>
        <v/>
      </c>
    </row>
    <row r="5768" spans="1:7">
      <c r="A5768" s="57">
        <f>IF(INDEX(減価償却費出力!$A$1:$O$301,ROW()-$B$44+2,1)="",0,1231)</f>
        <v>0</v>
      </c>
      <c r="B5768" s="55" t="str">
        <f>INDEX(減価償却費出力!$A$1:$O$301,ROW()-$B$44+2,3)&amp;IF(INDEX(減価償却費出力!$A$1:$O$301,ROW()-$B$44+2,4)="","","／"&amp;INDEX(減価償却費出力!$A$1:$O$301,ROW()-$B$44+2,4))</f>
        <v/>
      </c>
      <c r="C5768" s="57">
        <f>IF(INDEX(減価償却費出力!$A$1:$O$301,ROW()-$B$44+2,1)="",0,設定・集計!$B$9)</f>
        <v>0</v>
      </c>
      <c r="D5768" s="64" t="str">
        <f>INDEX(減価償却費出力!$A$1:$O$301,ROW()-$B$44+2,15)</f>
        <v/>
      </c>
      <c r="E5768" s="65">
        <f>DATE(設定・集計!$B$2,INT(A5768/100),A5768-INT(A5768/100)*100)</f>
        <v>43799</v>
      </c>
      <c r="F5768" t="str">
        <f t="shared" si="179"/>
        <v/>
      </c>
      <c r="G5768" t="str">
        <f t="shared" si="180"/>
        <v/>
      </c>
    </row>
    <row r="5769" spans="1:7">
      <c r="A5769" s="57">
        <f>IF(INDEX(減価償却費出力!$A$1:$O$301,ROW()-$B$44+2,1)="",0,1231)</f>
        <v>0</v>
      </c>
      <c r="B5769" s="55" t="str">
        <f>INDEX(減価償却費出力!$A$1:$O$301,ROW()-$B$44+2,3)&amp;IF(INDEX(減価償却費出力!$A$1:$O$301,ROW()-$B$44+2,4)="","","／"&amp;INDEX(減価償却費出力!$A$1:$O$301,ROW()-$B$44+2,4))</f>
        <v/>
      </c>
      <c r="C5769" s="57">
        <f>IF(INDEX(減価償却費出力!$A$1:$O$301,ROW()-$B$44+2,1)="",0,設定・集計!$B$9)</f>
        <v>0</v>
      </c>
      <c r="D5769" s="64" t="str">
        <f>INDEX(減価償却費出力!$A$1:$O$301,ROW()-$B$44+2,15)</f>
        <v/>
      </c>
      <c r="E5769" s="65">
        <f>DATE(設定・集計!$B$2,INT(A5769/100),A5769-INT(A5769/100)*100)</f>
        <v>43799</v>
      </c>
      <c r="F5769" t="str">
        <f t="shared" si="179"/>
        <v/>
      </c>
      <c r="G5769" t="str">
        <f t="shared" si="180"/>
        <v/>
      </c>
    </row>
    <row r="5770" spans="1:7">
      <c r="A5770" s="57">
        <f>IF(INDEX(減価償却費出力!$A$1:$O$301,ROW()-$B$44+2,1)="",0,1231)</f>
        <v>0</v>
      </c>
      <c r="B5770" s="55" t="str">
        <f>INDEX(減価償却費出力!$A$1:$O$301,ROW()-$B$44+2,3)&amp;IF(INDEX(減価償却費出力!$A$1:$O$301,ROW()-$B$44+2,4)="","","／"&amp;INDEX(減価償却費出力!$A$1:$O$301,ROW()-$B$44+2,4))</f>
        <v/>
      </c>
      <c r="C5770" s="57">
        <f>IF(INDEX(減価償却費出力!$A$1:$O$301,ROW()-$B$44+2,1)="",0,設定・集計!$B$9)</f>
        <v>0</v>
      </c>
      <c r="D5770" s="64" t="str">
        <f>INDEX(減価償却費出力!$A$1:$O$301,ROW()-$B$44+2,15)</f>
        <v/>
      </c>
      <c r="E5770" s="65">
        <f>DATE(設定・集計!$B$2,INT(A5770/100),A5770-INT(A5770/100)*100)</f>
        <v>43799</v>
      </c>
      <c r="F5770" t="str">
        <f t="shared" si="179"/>
        <v/>
      </c>
      <c r="G5770" t="str">
        <f t="shared" si="180"/>
        <v/>
      </c>
    </row>
    <row r="5771" spans="1:7">
      <c r="A5771" s="57">
        <f>IF(INDEX(減価償却費出力!$A$1:$O$301,ROW()-$B$44+2,1)="",0,1231)</f>
        <v>0</v>
      </c>
      <c r="B5771" s="55" t="str">
        <f>INDEX(減価償却費出力!$A$1:$O$301,ROW()-$B$44+2,3)&amp;IF(INDEX(減価償却費出力!$A$1:$O$301,ROW()-$B$44+2,4)="","","／"&amp;INDEX(減価償却費出力!$A$1:$O$301,ROW()-$B$44+2,4))</f>
        <v/>
      </c>
      <c r="C5771" s="57">
        <f>IF(INDEX(減価償却費出力!$A$1:$O$301,ROW()-$B$44+2,1)="",0,設定・集計!$B$9)</f>
        <v>0</v>
      </c>
      <c r="D5771" s="64" t="str">
        <f>INDEX(減価償却費出力!$A$1:$O$301,ROW()-$B$44+2,15)</f>
        <v/>
      </c>
      <c r="E5771" s="65">
        <f>DATE(設定・集計!$B$2,INT(A5771/100),A5771-INT(A5771/100)*100)</f>
        <v>43799</v>
      </c>
      <c r="F5771" t="str">
        <f t="shared" si="179"/>
        <v/>
      </c>
      <c r="G5771" t="str">
        <f t="shared" si="180"/>
        <v/>
      </c>
    </row>
    <row r="5772" spans="1:7">
      <c r="A5772" s="57">
        <f>IF(INDEX(減価償却費出力!$A$1:$O$301,ROW()-$B$44+2,1)="",0,1231)</f>
        <v>0</v>
      </c>
      <c r="B5772" s="55" t="str">
        <f>INDEX(減価償却費出力!$A$1:$O$301,ROW()-$B$44+2,3)&amp;IF(INDEX(減価償却費出力!$A$1:$O$301,ROW()-$B$44+2,4)="","","／"&amp;INDEX(減価償却費出力!$A$1:$O$301,ROW()-$B$44+2,4))</f>
        <v/>
      </c>
      <c r="C5772" s="57">
        <f>IF(INDEX(減価償却費出力!$A$1:$O$301,ROW()-$B$44+2,1)="",0,設定・集計!$B$9)</f>
        <v>0</v>
      </c>
      <c r="D5772" s="64" t="str">
        <f>INDEX(減価償却費出力!$A$1:$O$301,ROW()-$B$44+2,15)</f>
        <v/>
      </c>
      <c r="E5772" s="65">
        <f>DATE(設定・集計!$B$2,INT(A5772/100),A5772-INT(A5772/100)*100)</f>
        <v>43799</v>
      </c>
      <c r="F5772" t="str">
        <f t="shared" si="179"/>
        <v/>
      </c>
      <c r="G5772" t="str">
        <f t="shared" si="180"/>
        <v/>
      </c>
    </row>
    <row r="5773" spans="1:7">
      <c r="A5773" s="57">
        <f>IF(INDEX(減価償却費出力!$A$1:$O$301,ROW()-$B$44+2,1)="",0,1231)</f>
        <v>0</v>
      </c>
      <c r="B5773" s="55" t="str">
        <f>INDEX(減価償却費出力!$A$1:$O$301,ROW()-$B$44+2,3)&amp;IF(INDEX(減価償却費出力!$A$1:$O$301,ROW()-$B$44+2,4)="","","／"&amp;INDEX(減価償却費出力!$A$1:$O$301,ROW()-$B$44+2,4))</f>
        <v/>
      </c>
      <c r="C5773" s="57">
        <f>IF(INDEX(減価償却費出力!$A$1:$O$301,ROW()-$B$44+2,1)="",0,設定・集計!$B$9)</f>
        <v>0</v>
      </c>
      <c r="D5773" s="64" t="str">
        <f>INDEX(減価償却費出力!$A$1:$O$301,ROW()-$B$44+2,15)</f>
        <v/>
      </c>
      <c r="E5773" s="65">
        <f>DATE(設定・集計!$B$2,INT(A5773/100),A5773-INT(A5773/100)*100)</f>
        <v>43799</v>
      </c>
      <c r="F5773" t="str">
        <f t="shared" si="179"/>
        <v/>
      </c>
      <c r="G5773" t="str">
        <f t="shared" si="180"/>
        <v/>
      </c>
    </row>
    <row r="5774" spans="1:7">
      <c r="A5774" s="57">
        <f>IF(INDEX(減価償却費出力!$A$1:$O$301,ROW()-$B$44+2,1)="",0,1231)</f>
        <v>0</v>
      </c>
      <c r="B5774" s="55" t="str">
        <f>INDEX(減価償却費出力!$A$1:$O$301,ROW()-$B$44+2,3)&amp;IF(INDEX(減価償却費出力!$A$1:$O$301,ROW()-$B$44+2,4)="","","／"&amp;INDEX(減価償却費出力!$A$1:$O$301,ROW()-$B$44+2,4))</f>
        <v/>
      </c>
      <c r="C5774" s="57">
        <f>IF(INDEX(減価償却費出力!$A$1:$O$301,ROW()-$B$44+2,1)="",0,設定・集計!$B$9)</f>
        <v>0</v>
      </c>
      <c r="D5774" s="64" t="str">
        <f>INDEX(減価償却費出力!$A$1:$O$301,ROW()-$B$44+2,15)</f>
        <v/>
      </c>
      <c r="E5774" s="65">
        <f>DATE(設定・集計!$B$2,INT(A5774/100),A5774-INT(A5774/100)*100)</f>
        <v>43799</v>
      </c>
      <c r="F5774" t="str">
        <f t="shared" si="179"/>
        <v/>
      </c>
      <c r="G5774" t="str">
        <f t="shared" si="180"/>
        <v/>
      </c>
    </row>
    <row r="5775" spans="1:7">
      <c r="A5775" s="57">
        <f>IF(INDEX(減価償却費出力!$A$1:$O$301,ROW()-$B$44+2,1)="",0,1231)</f>
        <v>0</v>
      </c>
      <c r="B5775" s="55" t="str">
        <f>INDEX(減価償却費出力!$A$1:$O$301,ROW()-$B$44+2,3)&amp;IF(INDEX(減価償却費出力!$A$1:$O$301,ROW()-$B$44+2,4)="","","／"&amp;INDEX(減価償却費出力!$A$1:$O$301,ROW()-$B$44+2,4))</f>
        <v/>
      </c>
      <c r="C5775" s="57">
        <f>IF(INDEX(減価償却費出力!$A$1:$O$301,ROW()-$B$44+2,1)="",0,設定・集計!$B$9)</f>
        <v>0</v>
      </c>
      <c r="D5775" s="64" t="str">
        <f>INDEX(減価償却費出力!$A$1:$O$301,ROW()-$B$44+2,15)</f>
        <v/>
      </c>
      <c r="E5775" s="65">
        <f>DATE(設定・集計!$B$2,INT(A5775/100),A5775-INT(A5775/100)*100)</f>
        <v>43799</v>
      </c>
      <c r="F5775" t="str">
        <f t="shared" si="179"/>
        <v/>
      </c>
      <c r="G5775" t="str">
        <f t="shared" si="180"/>
        <v/>
      </c>
    </row>
    <row r="5776" spans="1:7">
      <c r="A5776" s="57">
        <f>IF(INDEX(減価償却費出力!$A$1:$O$301,ROW()-$B$44+2,1)="",0,1231)</f>
        <v>0</v>
      </c>
      <c r="B5776" s="55" t="str">
        <f>INDEX(減価償却費出力!$A$1:$O$301,ROW()-$B$44+2,3)&amp;IF(INDEX(減価償却費出力!$A$1:$O$301,ROW()-$B$44+2,4)="","","／"&amp;INDEX(減価償却費出力!$A$1:$O$301,ROW()-$B$44+2,4))</f>
        <v/>
      </c>
      <c r="C5776" s="57">
        <f>IF(INDEX(減価償却費出力!$A$1:$O$301,ROW()-$B$44+2,1)="",0,設定・集計!$B$9)</f>
        <v>0</v>
      </c>
      <c r="D5776" s="64" t="str">
        <f>INDEX(減価償却費出力!$A$1:$O$301,ROW()-$B$44+2,15)</f>
        <v/>
      </c>
      <c r="E5776" s="65">
        <f>DATE(設定・集計!$B$2,INT(A5776/100),A5776-INT(A5776/100)*100)</f>
        <v>43799</v>
      </c>
      <c r="F5776" t="str">
        <f t="shared" si="179"/>
        <v/>
      </c>
      <c r="G5776" t="str">
        <f t="shared" si="180"/>
        <v/>
      </c>
    </row>
    <row r="5777" spans="1:7">
      <c r="A5777" s="57">
        <f>IF(INDEX(減価償却費出力!$A$1:$O$301,ROW()-$B$44+2,1)="",0,1231)</f>
        <v>0</v>
      </c>
      <c r="B5777" s="55" t="str">
        <f>INDEX(減価償却費出力!$A$1:$O$301,ROW()-$B$44+2,3)&amp;IF(INDEX(減価償却費出力!$A$1:$O$301,ROW()-$B$44+2,4)="","","／"&amp;INDEX(減価償却費出力!$A$1:$O$301,ROW()-$B$44+2,4))</f>
        <v/>
      </c>
      <c r="C5777" s="57">
        <f>IF(INDEX(減価償却費出力!$A$1:$O$301,ROW()-$B$44+2,1)="",0,設定・集計!$B$9)</f>
        <v>0</v>
      </c>
      <c r="D5777" s="64" t="str">
        <f>INDEX(減価償却費出力!$A$1:$O$301,ROW()-$B$44+2,15)</f>
        <v/>
      </c>
      <c r="E5777" s="65">
        <f>DATE(設定・集計!$B$2,INT(A5777/100),A5777-INT(A5777/100)*100)</f>
        <v>43799</v>
      </c>
      <c r="F5777" t="str">
        <f t="shared" si="179"/>
        <v/>
      </c>
      <c r="G5777" t="str">
        <f t="shared" si="180"/>
        <v/>
      </c>
    </row>
    <row r="5778" spans="1:7">
      <c r="A5778" s="57">
        <f>IF(INDEX(減価償却費出力!$A$1:$O$301,ROW()-$B$44+2,1)="",0,1231)</f>
        <v>0</v>
      </c>
      <c r="B5778" s="55" t="str">
        <f>INDEX(減価償却費出力!$A$1:$O$301,ROW()-$B$44+2,3)&amp;IF(INDEX(減価償却費出力!$A$1:$O$301,ROW()-$B$44+2,4)="","","／"&amp;INDEX(減価償却費出力!$A$1:$O$301,ROW()-$B$44+2,4))</f>
        <v/>
      </c>
      <c r="C5778" s="57">
        <f>IF(INDEX(減価償却費出力!$A$1:$O$301,ROW()-$B$44+2,1)="",0,設定・集計!$B$9)</f>
        <v>0</v>
      </c>
      <c r="D5778" s="64" t="str">
        <f>INDEX(減価償却費出力!$A$1:$O$301,ROW()-$B$44+2,15)</f>
        <v/>
      </c>
      <c r="E5778" s="65">
        <f>DATE(設定・集計!$B$2,INT(A5778/100),A5778-INT(A5778/100)*100)</f>
        <v>43799</v>
      </c>
      <c r="F5778" t="str">
        <f t="shared" si="179"/>
        <v/>
      </c>
      <c r="G5778" t="str">
        <f t="shared" si="180"/>
        <v/>
      </c>
    </row>
    <row r="5779" spans="1:7">
      <c r="A5779" s="57">
        <f>IF(INDEX(減価償却費出力!$A$1:$O$301,ROW()-$B$44+2,1)="",0,1231)</f>
        <v>0</v>
      </c>
      <c r="B5779" s="55" t="str">
        <f>INDEX(減価償却費出力!$A$1:$O$301,ROW()-$B$44+2,3)&amp;IF(INDEX(減価償却費出力!$A$1:$O$301,ROW()-$B$44+2,4)="","","／"&amp;INDEX(減価償却費出力!$A$1:$O$301,ROW()-$B$44+2,4))</f>
        <v/>
      </c>
      <c r="C5779" s="57">
        <f>IF(INDEX(減価償却費出力!$A$1:$O$301,ROW()-$B$44+2,1)="",0,設定・集計!$B$9)</f>
        <v>0</v>
      </c>
      <c r="D5779" s="64" t="str">
        <f>INDEX(減価償却費出力!$A$1:$O$301,ROW()-$B$44+2,15)</f>
        <v/>
      </c>
      <c r="E5779" s="65">
        <f>DATE(設定・集計!$B$2,INT(A5779/100),A5779-INT(A5779/100)*100)</f>
        <v>43799</v>
      </c>
      <c r="F5779" t="str">
        <f t="shared" si="179"/>
        <v/>
      </c>
      <c r="G5779" t="str">
        <f t="shared" si="180"/>
        <v/>
      </c>
    </row>
    <row r="5780" spans="1:7">
      <c r="A5780" s="57">
        <f>IF(INDEX(減価償却費出力!$A$1:$O$301,ROW()-$B$44+2,1)="",0,1231)</f>
        <v>0</v>
      </c>
      <c r="B5780" s="55" t="str">
        <f>INDEX(減価償却費出力!$A$1:$O$301,ROW()-$B$44+2,3)&amp;IF(INDEX(減価償却費出力!$A$1:$O$301,ROW()-$B$44+2,4)="","","／"&amp;INDEX(減価償却費出力!$A$1:$O$301,ROW()-$B$44+2,4))</f>
        <v/>
      </c>
      <c r="C5780" s="57">
        <f>IF(INDEX(減価償却費出力!$A$1:$O$301,ROW()-$B$44+2,1)="",0,設定・集計!$B$9)</f>
        <v>0</v>
      </c>
      <c r="D5780" s="64" t="str">
        <f>INDEX(減価償却費出力!$A$1:$O$301,ROW()-$B$44+2,15)</f>
        <v/>
      </c>
      <c r="E5780" s="65">
        <f>DATE(設定・集計!$B$2,INT(A5780/100),A5780-INT(A5780/100)*100)</f>
        <v>43799</v>
      </c>
      <c r="F5780" t="str">
        <f t="shared" si="179"/>
        <v/>
      </c>
      <c r="G5780" t="str">
        <f t="shared" si="180"/>
        <v/>
      </c>
    </row>
    <row r="5781" spans="1:7">
      <c r="A5781" s="57">
        <f>IF(INDEX(減価償却費出力!$A$1:$O$301,ROW()-$B$44+2,1)="",0,1231)</f>
        <v>0</v>
      </c>
      <c r="B5781" s="55" t="str">
        <f>INDEX(減価償却費出力!$A$1:$O$301,ROW()-$B$44+2,3)&amp;IF(INDEX(減価償却費出力!$A$1:$O$301,ROW()-$B$44+2,4)="","","／"&amp;INDEX(減価償却費出力!$A$1:$O$301,ROW()-$B$44+2,4))</f>
        <v/>
      </c>
      <c r="C5781" s="57">
        <f>IF(INDEX(減価償却費出力!$A$1:$O$301,ROW()-$B$44+2,1)="",0,設定・集計!$B$9)</f>
        <v>0</v>
      </c>
      <c r="D5781" s="64" t="str">
        <f>INDEX(減価償却費出力!$A$1:$O$301,ROW()-$B$44+2,15)</f>
        <v/>
      </c>
      <c r="E5781" s="65">
        <f>DATE(設定・集計!$B$2,INT(A5781/100),A5781-INT(A5781/100)*100)</f>
        <v>43799</v>
      </c>
      <c r="F5781" t="str">
        <f t="shared" si="179"/>
        <v/>
      </c>
      <c r="G5781" t="str">
        <f t="shared" si="180"/>
        <v/>
      </c>
    </row>
    <row r="5782" spans="1:7">
      <c r="A5782" s="57">
        <f>IF(INDEX(減価償却費出力!$A$1:$O$301,ROW()-$B$44+2,1)="",0,1231)</f>
        <v>0</v>
      </c>
      <c r="B5782" s="55" t="str">
        <f>INDEX(減価償却費出力!$A$1:$O$301,ROW()-$B$44+2,3)&amp;IF(INDEX(減価償却費出力!$A$1:$O$301,ROW()-$B$44+2,4)="","","／"&amp;INDEX(減価償却費出力!$A$1:$O$301,ROW()-$B$44+2,4))</f>
        <v/>
      </c>
      <c r="C5782" s="57">
        <f>IF(INDEX(減価償却費出力!$A$1:$O$301,ROW()-$B$44+2,1)="",0,設定・集計!$B$9)</f>
        <v>0</v>
      </c>
      <c r="D5782" s="64" t="str">
        <f>INDEX(減価償却費出力!$A$1:$O$301,ROW()-$B$44+2,15)</f>
        <v/>
      </c>
      <c r="E5782" s="65">
        <f>DATE(設定・集計!$B$2,INT(A5782/100),A5782-INT(A5782/100)*100)</f>
        <v>43799</v>
      </c>
      <c r="F5782" t="str">
        <f t="shared" si="179"/>
        <v/>
      </c>
      <c r="G5782" t="str">
        <f t="shared" si="180"/>
        <v/>
      </c>
    </row>
    <row r="5783" spans="1:7">
      <c r="A5783" s="57">
        <f>IF(INDEX(減価償却費出力!$A$1:$O$301,ROW()-$B$44+2,1)="",0,1231)</f>
        <v>0</v>
      </c>
      <c r="B5783" s="55" t="str">
        <f>INDEX(減価償却費出力!$A$1:$O$301,ROW()-$B$44+2,3)&amp;IF(INDEX(減価償却費出力!$A$1:$O$301,ROW()-$B$44+2,4)="","","／"&amp;INDEX(減価償却費出力!$A$1:$O$301,ROW()-$B$44+2,4))</f>
        <v/>
      </c>
      <c r="C5783" s="57">
        <f>IF(INDEX(減価償却費出力!$A$1:$O$301,ROW()-$B$44+2,1)="",0,設定・集計!$B$9)</f>
        <v>0</v>
      </c>
      <c r="D5783" s="64" t="str">
        <f>INDEX(減価償却費出力!$A$1:$O$301,ROW()-$B$44+2,15)</f>
        <v/>
      </c>
      <c r="E5783" s="65">
        <f>DATE(設定・集計!$B$2,INT(A5783/100),A5783-INT(A5783/100)*100)</f>
        <v>43799</v>
      </c>
      <c r="F5783" t="str">
        <f t="shared" si="179"/>
        <v/>
      </c>
      <c r="G5783" t="str">
        <f t="shared" si="180"/>
        <v/>
      </c>
    </row>
    <row r="5784" spans="1:7">
      <c r="A5784" s="57">
        <f>IF(INDEX(減価償却費出力!$A$1:$O$301,ROW()-$B$44+2,1)="",0,1231)</f>
        <v>0</v>
      </c>
      <c r="B5784" s="55" t="str">
        <f>INDEX(減価償却費出力!$A$1:$O$301,ROW()-$B$44+2,3)&amp;IF(INDEX(減価償却費出力!$A$1:$O$301,ROW()-$B$44+2,4)="","","／"&amp;INDEX(減価償却費出力!$A$1:$O$301,ROW()-$B$44+2,4))</f>
        <v/>
      </c>
      <c r="C5784" s="57">
        <f>IF(INDEX(減価償却費出力!$A$1:$O$301,ROW()-$B$44+2,1)="",0,設定・集計!$B$9)</f>
        <v>0</v>
      </c>
      <c r="D5784" s="64" t="str">
        <f>INDEX(減価償却費出力!$A$1:$O$301,ROW()-$B$44+2,15)</f>
        <v/>
      </c>
      <c r="E5784" s="65">
        <f>DATE(設定・集計!$B$2,INT(A5784/100),A5784-INT(A5784/100)*100)</f>
        <v>43799</v>
      </c>
      <c r="F5784" t="str">
        <f t="shared" si="179"/>
        <v/>
      </c>
      <c r="G5784" t="str">
        <f t="shared" si="180"/>
        <v/>
      </c>
    </row>
    <row r="5785" spans="1:7">
      <c r="A5785" s="57">
        <f>IF(INDEX(減価償却費出力!$A$1:$O$301,ROW()-$B$44+2,1)="",0,1231)</f>
        <v>0</v>
      </c>
      <c r="B5785" s="55" t="str">
        <f>INDEX(減価償却費出力!$A$1:$O$301,ROW()-$B$44+2,3)&amp;IF(INDEX(減価償却費出力!$A$1:$O$301,ROW()-$B$44+2,4)="","","／"&amp;INDEX(減価償却費出力!$A$1:$O$301,ROW()-$B$44+2,4))</f>
        <v/>
      </c>
      <c r="C5785" s="57">
        <f>IF(INDEX(減価償却費出力!$A$1:$O$301,ROW()-$B$44+2,1)="",0,設定・集計!$B$9)</f>
        <v>0</v>
      </c>
      <c r="D5785" s="64" t="str">
        <f>INDEX(減価償却費出力!$A$1:$O$301,ROW()-$B$44+2,15)</f>
        <v/>
      </c>
      <c r="E5785" s="65">
        <f>DATE(設定・集計!$B$2,INT(A5785/100),A5785-INT(A5785/100)*100)</f>
        <v>43799</v>
      </c>
      <c r="F5785" t="str">
        <f t="shared" ref="F5785:F5848" si="181">IF(A5785=0,"",A5785*10000+ROW())</f>
        <v/>
      </c>
      <c r="G5785" t="str">
        <f t="shared" ref="G5785:G5848" si="182">IF(F5785="","",RANK(F5785,$F$46:$F$6000,1))</f>
        <v/>
      </c>
    </row>
    <row r="5786" spans="1:7">
      <c r="A5786" s="57">
        <f>IF(INDEX(減価償却費出力!$A$1:$O$301,ROW()-$B$44+2,1)="",0,1231)</f>
        <v>0</v>
      </c>
      <c r="B5786" s="55" t="str">
        <f>INDEX(減価償却費出力!$A$1:$O$301,ROW()-$B$44+2,3)&amp;IF(INDEX(減価償却費出力!$A$1:$O$301,ROW()-$B$44+2,4)="","","／"&amp;INDEX(減価償却費出力!$A$1:$O$301,ROW()-$B$44+2,4))</f>
        <v/>
      </c>
      <c r="C5786" s="57">
        <f>IF(INDEX(減価償却費出力!$A$1:$O$301,ROW()-$B$44+2,1)="",0,設定・集計!$B$9)</f>
        <v>0</v>
      </c>
      <c r="D5786" s="64" t="str">
        <f>INDEX(減価償却費出力!$A$1:$O$301,ROW()-$B$44+2,15)</f>
        <v/>
      </c>
      <c r="E5786" s="65">
        <f>DATE(設定・集計!$B$2,INT(A5786/100),A5786-INT(A5786/100)*100)</f>
        <v>43799</v>
      </c>
      <c r="F5786" t="str">
        <f t="shared" si="181"/>
        <v/>
      </c>
      <c r="G5786" t="str">
        <f t="shared" si="182"/>
        <v/>
      </c>
    </row>
    <row r="5787" spans="1:7">
      <c r="A5787" s="57">
        <f>IF(INDEX(減価償却費出力!$A$1:$O$301,ROW()-$B$44+2,1)="",0,1231)</f>
        <v>0</v>
      </c>
      <c r="B5787" s="55" t="str">
        <f>INDEX(減価償却費出力!$A$1:$O$301,ROW()-$B$44+2,3)&amp;IF(INDEX(減価償却費出力!$A$1:$O$301,ROW()-$B$44+2,4)="","","／"&amp;INDEX(減価償却費出力!$A$1:$O$301,ROW()-$B$44+2,4))</f>
        <v/>
      </c>
      <c r="C5787" s="57">
        <f>IF(INDEX(減価償却費出力!$A$1:$O$301,ROW()-$B$44+2,1)="",0,設定・集計!$B$9)</f>
        <v>0</v>
      </c>
      <c r="D5787" s="64" t="str">
        <f>INDEX(減価償却費出力!$A$1:$O$301,ROW()-$B$44+2,15)</f>
        <v/>
      </c>
      <c r="E5787" s="65">
        <f>DATE(設定・集計!$B$2,INT(A5787/100),A5787-INT(A5787/100)*100)</f>
        <v>43799</v>
      </c>
      <c r="F5787" t="str">
        <f t="shared" si="181"/>
        <v/>
      </c>
      <c r="G5787" t="str">
        <f t="shared" si="182"/>
        <v/>
      </c>
    </row>
    <row r="5788" spans="1:7">
      <c r="A5788" s="57">
        <f>IF(INDEX(減価償却費出力!$A$1:$O$301,ROW()-$B$44+2,1)="",0,1231)</f>
        <v>0</v>
      </c>
      <c r="B5788" s="55" t="str">
        <f>INDEX(減価償却費出力!$A$1:$O$301,ROW()-$B$44+2,3)&amp;IF(INDEX(減価償却費出力!$A$1:$O$301,ROW()-$B$44+2,4)="","","／"&amp;INDEX(減価償却費出力!$A$1:$O$301,ROW()-$B$44+2,4))</f>
        <v/>
      </c>
      <c r="C5788" s="57">
        <f>IF(INDEX(減価償却費出力!$A$1:$O$301,ROW()-$B$44+2,1)="",0,設定・集計!$B$9)</f>
        <v>0</v>
      </c>
      <c r="D5788" s="64" t="str">
        <f>INDEX(減価償却費出力!$A$1:$O$301,ROW()-$B$44+2,15)</f>
        <v/>
      </c>
      <c r="E5788" s="65">
        <f>DATE(設定・集計!$B$2,INT(A5788/100),A5788-INT(A5788/100)*100)</f>
        <v>43799</v>
      </c>
      <c r="F5788" t="str">
        <f t="shared" si="181"/>
        <v/>
      </c>
      <c r="G5788" t="str">
        <f t="shared" si="182"/>
        <v/>
      </c>
    </row>
    <row r="5789" spans="1:7">
      <c r="A5789" s="57">
        <f>IF(INDEX(減価償却費出力!$A$1:$O$301,ROW()-$B$44+2,1)="",0,1231)</f>
        <v>0</v>
      </c>
      <c r="B5789" s="55" t="str">
        <f>INDEX(減価償却費出力!$A$1:$O$301,ROW()-$B$44+2,3)&amp;IF(INDEX(減価償却費出力!$A$1:$O$301,ROW()-$B$44+2,4)="","","／"&amp;INDEX(減価償却費出力!$A$1:$O$301,ROW()-$B$44+2,4))</f>
        <v/>
      </c>
      <c r="C5789" s="57">
        <f>IF(INDEX(減価償却費出力!$A$1:$O$301,ROW()-$B$44+2,1)="",0,設定・集計!$B$9)</f>
        <v>0</v>
      </c>
      <c r="D5789" s="64" t="str">
        <f>INDEX(減価償却費出力!$A$1:$O$301,ROW()-$B$44+2,15)</f>
        <v/>
      </c>
      <c r="E5789" s="65">
        <f>DATE(設定・集計!$B$2,INT(A5789/100),A5789-INT(A5789/100)*100)</f>
        <v>43799</v>
      </c>
      <c r="F5789" t="str">
        <f t="shared" si="181"/>
        <v/>
      </c>
      <c r="G5789" t="str">
        <f t="shared" si="182"/>
        <v/>
      </c>
    </row>
    <row r="5790" spans="1:7">
      <c r="A5790" s="57">
        <f>IF(INDEX(減価償却費出力!$A$1:$O$301,ROW()-$B$44+2,1)="",0,1231)</f>
        <v>0</v>
      </c>
      <c r="B5790" s="55" t="str">
        <f>INDEX(減価償却費出力!$A$1:$O$301,ROW()-$B$44+2,3)&amp;IF(INDEX(減価償却費出力!$A$1:$O$301,ROW()-$B$44+2,4)="","","／"&amp;INDEX(減価償却費出力!$A$1:$O$301,ROW()-$B$44+2,4))</f>
        <v/>
      </c>
      <c r="C5790" s="57">
        <f>IF(INDEX(減価償却費出力!$A$1:$O$301,ROW()-$B$44+2,1)="",0,設定・集計!$B$9)</f>
        <v>0</v>
      </c>
      <c r="D5790" s="64" t="str">
        <f>INDEX(減価償却費出力!$A$1:$O$301,ROW()-$B$44+2,15)</f>
        <v/>
      </c>
      <c r="E5790" s="65">
        <f>DATE(設定・集計!$B$2,INT(A5790/100),A5790-INT(A5790/100)*100)</f>
        <v>43799</v>
      </c>
      <c r="F5790" t="str">
        <f t="shared" si="181"/>
        <v/>
      </c>
      <c r="G5790" t="str">
        <f t="shared" si="182"/>
        <v/>
      </c>
    </row>
    <row r="5791" spans="1:7">
      <c r="A5791" s="57">
        <f>IF(INDEX(減価償却費出力!$A$1:$O$301,ROW()-$B$44+2,1)="",0,1231)</f>
        <v>0</v>
      </c>
      <c r="B5791" s="55" t="str">
        <f>INDEX(減価償却費出力!$A$1:$O$301,ROW()-$B$44+2,3)&amp;IF(INDEX(減価償却費出力!$A$1:$O$301,ROW()-$B$44+2,4)="","","／"&amp;INDEX(減価償却費出力!$A$1:$O$301,ROW()-$B$44+2,4))</f>
        <v/>
      </c>
      <c r="C5791" s="57">
        <f>IF(INDEX(減価償却費出力!$A$1:$O$301,ROW()-$B$44+2,1)="",0,設定・集計!$B$9)</f>
        <v>0</v>
      </c>
      <c r="D5791" s="64" t="str">
        <f>INDEX(減価償却費出力!$A$1:$O$301,ROW()-$B$44+2,15)</f>
        <v/>
      </c>
      <c r="E5791" s="65">
        <f>DATE(設定・集計!$B$2,INT(A5791/100),A5791-INT(A5791/100)*100)</f>
        <v>43799</v>
      </c>
      <c r="F5791" t="str">
        <f t="shared" si="181"/>
        <v/>
      </c>
      <c r="G5791" t="str">
        <f t="shared" si="182"/>
        <v/>
      </c>
    </row>
    <row r="5792" spans="1:7">
      <c r="A5792" s="57">
        <f>IF(INDEX(減価償却費出力!$A$1:$O$301,ROW()-$B$44+2,1)="",0,1231)</f>
        <v>0</v>
      </c>
      <c r="B5792" s="55" t="str">
        <f>INDEX(減価償却費出力!$A$1:$O$301,ROW()-$B$44+2,3)&amp;IF(INDEX(減価償却費出力!$A$1:$O$301,ROW()-$B$44+2,4)="","","／"&amp;INDEX(減価償却費出力!$A$1:$O$301,ROW()-$B$44+2,4))</f>
        <v/>
      </c>
      <c r="C5792" s="57">
        <f>IF(INDEX(減価償却費出力!$A$1:$O$301,ROW()-$B$44+2,1)="",0,設定・集計!$B$9)</f>
        <v>0</v>
      </c>
      <c r="D5792" s="64" t="str">
        <f>INDEX(減価償却費出力!$A$1:$O$301,ROW()-$B$44+2,15)</f>
        <v/>
      </c>
      <c r="E5792" s="65">
        <f>DATE(設定・集計!$B$2,INT(A5792/100),A5792-INT(A5792/100)*100)</f>
        <v>43799</v>
      </c>
      <c r="F5792" t="str">
        <f t="shared" si="181"/>
        <v/>
      </c>
      <c r="G5792" t="str">
        <f t="shared" si="182"/>
        <v/>
      </c>
    </row>
    <row r="5793" spans="1:7">
      <c r="A5793" s="57">
        <f>IF(INDEX(減価償却費出力!$A$1:$O$301,ROW()-$B$44+2,1)="",0,1231)</f>
        <v>0</v>
      </c>
      <c r="B5793" s="55" t="str">
        <f>INDEX(減価償却費出力!$A$1:$O$301,ROW()-$B$44+2,3)&amp;IF(INDEX(減価償却費出力!$A$1:$O$301,ROW()-$B$44+2,4)="","","／"&amp;INDEX(減価償却費出力!$A$1:$O$301,ROW()-$B$44+2,4))</f>
        <v/>
      </c>
      <c r="C5793" s="57">
        <f>IF(INDEX(減価償却費出力!$A$1:$O$301,ROW()-$B$44+2,1)="",0,設定・集計!$B$9)</f>
        <v>0</v>
      </c>
      <c r="D5793" s="64" t="str">
        <f>INDEX(減価償却費出力!$A$1:$O$301,ROW()-$B$44+2,15)</f>
        <v/>
      </c>
      <c r="E5793" s="65">
        <f>DATE(設定・集計!$B$2,INT(A5793/100),A5793-INT(A5793/100)*100)</f>
        <v>43799</v>
      </c>
      <c r="F5793" t="str">
        <f t="shared" si="181"/>
        <v/>
      </c>
      <c r="G5793" t="str">
        <f t="shared" si="182"/>
        <v/>
      </c>
    </row>
    <row r="5794" spans="1:7">
      <c r="A5794" s="57">
        <f>IF(INDEX(減価償却費出力!$A$1:$O$301,ROW()-$B$44+2,1)="",0,1231)</f>
        <v>0</v>
      </c>
      <c r="B5794" s="55" t="str">
        <f>INDEX(減価償却費出力!$A$1:$O$301,ROW()-$B$44+2,3)&amp;IF(INDEX(減価償却費出力!$A$1:$O$301,ROW()-$B$44+2,4)="","","／"&amp;INDEX(減価償却費出力!$A$1:$O$301,ROW()-$B$44+2,4))</f>
        <v/>
      </c>
      <c r="C5794" s="57">
        <f>IF(INDEX(減価償却費出力!$A$1:$O$301,ROW()-$B$44+2,1)="",0,設定・集計!$B$9)</f>
        <v>0</v>
      </c>
      <c r="D5794" s="64" t="str">
        <f>INDEX(減価償却費出力!$A$1:$O$301,ROW()-$B$44+2,15)</f>
        <v/>
      </c>
      <c r="E5794" s="65">
        <f>DATE(設定・集計!$B$2,INT(A5794/100),A5794-INT(A5794/100)*100)</f>
        <v>43799</v>
      </c>
      <c r="F5794" t="str">
        <f t="shared" si="181"/>
        <v/>
      </c>
      <c r="G5794" t="str">
        <f t="shared" si="182"/>
        <v/>
      </c>
    </row>
    <row r="5795" spans="1:7">
      <c r="A5795" s="57">
        <f>IF(INDEX(減価償却費出力!$A$1:$O$301,ROW()-$B$44+2,1)="",0,1231)</f>
        <v>0</v>
      </c>
      <c r="B5795" s="55" t="str">
        <f>INDEX(減価償却費出力!$A$1:$O$301,ROW()-$B$44+2,3)&amp;IF(INDEX(減価償却費出力!$A$1:$O$301,ROW()-$B$44+2,4)="","","／"&amp;INDEX(減価償却費出力!$A$1:$O$301,ROW()-$B$44+2,4))</f>
        <v/>
      </c>
      <c r="C5795" s="57">
        <f>IF(INDEX(減価償却費出力!$A$1:$O$301,ROW()-$B$44+2,1)="",0,設定・集計!$B$9)</f>
        <v>0</v>
      </c>
      <c r="D5795" s="64" t="str">
        <f>INDEX(減価償却費出力!$A$1:$O$301,ROW()-$B$44+2,15)</f>
        <v/>
      </c>
      <c r="E5795" s="65">
        <f>DATE(設定・集計!$B$2,INT(A5795/100),A5795-INT(A5795/100)*100)</f>
        <v>43799</v>
      </c>
      <c r="F5795" t="str">
        <f t="shared" si="181"/>
        <v/>
      </c>
      <c r="G5795" t="str">
        <f t="shared" si="182"/>
        <v/>
      </c>
    </row>
    <row r="5796" spans="1:7">
      <c r="A5796" s="57">
        <f>IF(INDEX(減価償却費出力!$A$1:$O$301,ROW()-$B$44+2,1)="",0,1231)</f>
        <v>0</v>
      </c>
      <c r="B5796" s="55" t="str">
        <f>INDEX(減価償却費出力!$A$1:$O$301,ROW()-$B$44+2,3)&amp;IF(INDEX(減価償却費出力!$A$1:$O$301,ROW()-$B$44+2,4)="","","／"&amp;INDEX(減価償却費出力!$A$1:$O$301,ROW()-$B$44+2,4))</f>
        <v/>
      </c>
      <c r="C5796" s="57">
        <f>IF(INDEX(減価償却費出力!$A$1:$O$301,ROW()-$B$44+2,1)="",0,設定・集計!$B$9)</f>
        <v>0</v>
      </c>
      <c r="D5796" s="64" t="str">
        <f>INDEX(減価償却費出力!$A$1:$O$301,ROW()-$B$44+2,15)</f>
        <v/>
      </c>
      <c r="E5796" s="65">
        <f>DATE(設定・集計!$B$2,INT(A5796/100),A5796-INT(A5796/100)*100)</f>
        <v>43799</v>
      </c>
      <c r="F5796" t="str">
        <f t="shared" si="181"/>
        <v/>
      </c>
      <c r="G5796" t="str">
        <f t="shared" si="182"/>
        <v/>
      </c>
    </row>
    <row r="5797" spans="1:7">
      <c r="A5797" s="57">
        <f>IF(INDEX(減価償却費出力!$A$1:$O$301,ROW()-$B$44+2,1)="",0,1231)</f>
        <v>0</v>
      </c>
      <c r="B5797" s="55" t="str">
        <f>INDEX(減価償却費出力!$A$1:$O$301,ROW()-$B$44+2,3)&amp;IF(INDEX(減価償却費出力!$A$1:$O$301,ROW()-$B$44+2,4)="","","／"&amp;INDEX(減価償却費出力!$A$1:$O$301,ROW()-$B$44+2,4))</f>
        <v/>
      </c>
      <c r="C5797" s="57">
        <f>IF(INDEX(減価償却費出力!$A$1:$O$301,ROW()-$B$44+2,1)="",0,設定・集計!$B$9)</f>
        <v>0</v>
      </c>
      <c r="D5797" s="64" t="str">
        <f>INDEX(減価償却費出力!$A$1:$O$301,ROW()-$B$44+2,15)</f>
        <v/>
      </c>
      <c r="E5797" s="65">
        <f>DATE(設定・集計!$B$2,INT(A5797/100),A5797-INT(A5797/100)*100)</f>
        <v>43799</v>
      </c>
      <c r="F5797" t="str">
        <f t="shared" si="181"/>
        <v/>
      </c>
      <c r="G5797" t="str">
        <f t="shared" si="182"/>
        <v/>
      </c>
    </row>
    <row r="5798" spans="1:7">
      <c r="A5798" s="57">
        <f>IF(INDEX(減価償却費出力!$A$1:$O$301,ROW()-$B$44+2,1)="",0,1231)</f>
        <v>0</v>
      </c>
      <c r="B5798" s="55" t="str">
        <f>INDEX(減価償却費出力!$A$1:$O$301,ROW()-$B$44+2,3)&amp;IF(INDEX(減価償却費出力!$A$1:$O$301,ROW()-$B$44+2,4)="","","／"&amp;INDEX(減価償却費出力!$A$1:$O$301,ROW()-$B$44+2,4))</f>
        <v/>
      </c>
      <c r="C5798" s="57">
        <f>IF(INDEX(減価償却費出力!$A$1:$O$301,ROW()-$B$44+2,1)="",0,設定・集計!$B$9)</f>
        <v>0</v>
      </c>
      <c r="D5798" s="64" t="str">
        <f>INDEX(減価償却費出力!$A$1:$O$301,ROW()-$B$44+2,15)</f>
        <v/>
      </c>
      <c r="E5798" s="65">
        <f>DATE(設定・集計!$B$2,INT(A5798/100),A5798-INT(A5798/100)*100)</f>
        <v>43799</v>
      </c>
      <c r="F5798" t="str">
        <f t="shared" si="181"/>
        <v/>
      </c>
      <c r="G5798" t="str">
        <f t="shared" si="182"/>
        <v/>
      </c>
    </row>
    <row r="5799" spans="1:7">
      <c r="A5799" s="57">
        <f>IF(INDEX(減価償却費出力!$A$1:$O$301,ROW()-$B$44+2,1)="",0,1231)</f>
        <v>0</v>
      </c>
      <c r="B5799" s="55" t="str">
        <f>INDEX(減価償却費出力!$A$1:$O$301,ROW()-$B$44+2,3)&amp;IF(INDEX(減価償却費出力!$A$1:$O$301,ROW()-$B$44+2,4)="","","／"&amp;INDEX(減価償却費出力!$A$1:$O$301,ROW()-$B$44+2,4))</f>
        <v/>
      </c>
      <c r="C5799" s="57">
        <f>IF(INDEX(減価償却費出力!$A$1:$O$301,ROW()-$B$44+2,1)="",0,設定・集計!$B$9)</f>
        <v>0</v>
      </c>
      <c r="D5799" s="64" t="str">
        <f>INDEX(減価償却費出力!$A$1:$O$301,ROW()-$B$44+2,15)</f>
        <v/>
      </c>
      <c r="E5799" s="65">
        <f>DATE(設定・集計!$B$2,INT(A5799/100),A5799-INT(A5799/100)*100)</f>
        <v>43799</v>
      </c>
      <c r="F5799" t="str">
        <f t="shared" si="181"/>
        <v/>
      </c>
      <c r="G5799" t="str">
        <f t="shared" si="182"/>
        <v/>
      </c>
    </row>
    <row r="5800" spans="1:7">
      <c r="A5800" s="57">
        <f>IF(INDEX(減価償却費出力!$A$1:$O$301,ROW()-$B$44+2,1)="",0,1231)</f>
        <v>0</v>
      </c>
      <c r="B5800" s="55" t="str">
        <f>INDEX(減価償却費出力!$A$1:$O$301,ROW()-$B$44+2,3)&amp;IF(INDEX(減価償却費出力!$A$1:$O$301,ROW()-$B$44+2,4)="","","／"&amp;INDEX(減価償却費出力!$A$1:$O$301,ROW()-$B$44+2,4))</f>
        <v/>
      </c>
      <c r="C5800" s="57">
        <f>IF(INDEX(減価償却費出力!$A$1:$O$301,ROW()-$B$44+2,1)="",0,設定・集計!$B$9)</f>
        <v>0</v>
      </c>
      <c r="D5800" s="64" t="str">
        <f>INDEX(減価償却費出力!$A$1:$O$301,ROW()-$B$44+2,15)</f>
        <v/>
      </c>
      <c r="E5800" s="65">
        <f>DATE(設定・集計!$B$2,INT(A5800/100),A5800-INT(A5800/100)*100)</f>
        <v>43799</v>
      </c>
      <c r="F5800" t="str">
        <f t="shared" si="181"/>
        <v/>
      </c>
      <c r="G5800" t="str">
        <f t="shared" si="182"/>
        <v/>
      </c>
    </row>
    <row r="5801" spans="1:7">
      <c r="A5801" s="57">
        <f>IF(INDEX(減価償却費出力!$A$1:$O$301,ROW()-$B$44+2,1)="",0,1231)</f>
        <v>0</v>
      </c>
      <c r="B5801" s="55" t="str">
        <f>INDEX(減価償却費出力!$A$1:$O$301,ROW()-$B$44+2,3)&amp;IF(INDEX(減価償却費出力!$A$1:$O$301,ROW()-$B$44+2,4)="","","／"&amp;INDEX(減価償却費出力!$A$1:$O$301,ROW()-$B$44+2,4))</f>
        <v/>
      </c>
      <c r="C5801" s="57">
        <f>IF(INDEX(減価償却費出力!$A$1:$O$301,ROW()-$B$44+2,1)="",0,設定・集計!$B$9)</f>
        <v>0</v>
      </c>
      <c r="D5801" s="64" t="str">
        <f>INDEX(減価償却費出力!$A$1:$O$301,ROW()-$B$44+2,15)</f>
        <v/>
      </c>
      <c r="E5801" s="65">
        <f>DATE(設定・集計!$B$2,INT(A5801/100),A5801-INT(A5801/100)*100)</f>
        <v>43799</v>
      </c>
      <c r="F5801" t="str">
        <f t="shared" si="181"/>
        <v/>
      </c>
      <c r="G5801" t="str">
        <f t="shared" si="182"/>
        <v/>
      </c>
    </row>
    <row r="5802" spans="1:7">
      <c r="A5802" s="57">
        <f>IF(INDEX(減価償却費出力!$A$1:$O$301,ROW()-$B$44+2,1)="",0,1231)</f>
        <v>0</v>
      </c>
      <c r="B5802" s="55" t="str">
        <f>INDEX(減価償却費出力!$A$1:$O$301,ROW()-$B$44+2,3)&amp;IF(INDEX(減価償却費出力!$A$1:$O$301,ROW()-$B$44+2,4)="","","／"&amp;INDEX(減価償却費出力!$A$1:$O$301,ROW()-$B$44+2,4))</f>
        <v/>
      </c>
      <c r="C5802" s="57">
        <f>IF(INDEX(減価償却費出力!$A$1:$O$301,ROW()-$B$44+2,1)="",0,設定・集計!$B$9)</f>
        <v>0</v>
      </c>
      <c r="D5802" s="64" t="str">
        <f>INDEX(減価償却費出力!$A$1:$O$301,ROW()-$B$44+2,15)</f>
        <v/>
      </c>
      <c r="E5802" s="65">
        <f>DATE(設定・集計!$B$2,INT(A5802/100),A5802-INT(A5802/100)*100)</f>
        <v>43799</v>
      </c>
      <c r="F5802" t="str">
        <f t="shared" si="181"/>
        <v/>
      </c>
      <c r="G5802" t="str">
        <f t="shared" si="182"/>
        <v/>
      </c>
    </row>
    <row r="5803" spans="1:7">
      <c r="A5803" s="57">
        <f>IF(INDEX(減価償却費出力!$A$1:$O$301,ROW()-$B$44+2,1)="",0,1231)</f>
        <v>0</v>
      </c>
      <c r="B5803" s="55" t="str">
        <f>INDEX(減価償却費出力!$A$1:$O$301,ROW()-$B$44+2,3)&amp;IF(INDEX(減価償却費出力!$A$1:$O$301,ROW()-$B$44+2,4)="","","／"&amp;INDEX(減価償却費出力!$A$1:$O$301,ROW()-$B$44+2,4))</f>
        <v/>
      </c>
      <c r="C5803" s="57">
        <f>IF(INDEX(減価償却費出力!$A$1:$O$301,ROW()-$B$44+2,1)="",0,設定・集計!$B$9)</f>
        <v>0</v>
      </c>
      <c r="D5803" s="64" t="str">
        <f>INDEX(減価償却費出力!$A$1:$O$301,ROW()-$B$44+2,15)</f>
        <v/>
      </c>
      <c r="E5803" s="65">
        <f>DATE(設定・集計!$B$2,INT(A5803/100),A5803-INT(A5803/100)*100)</f>
        <v>43799</v>
      </c>
      <c r="F5803" t="str">
        <f t="shared" si="181"/>
        <v/>
      </c>
      <c r="G5803" t="str">
        <f t="shared" si="182"/>
        <v/>
      </c>
    </row>
    <row r="5804" spans="1:7">
      <c r="A5804" s="57">
        <f>IF(INDEX(減価償却費出力!$A$1:$O$301,ROW()-$B$44+2,1)="",0,1231)</f>
        <v>0</v>
      </c>
      <c r="B5804" s="55" t="str">
        <f>INDEX(減価償却費出力!$A$1:$O$301,ROW()-$B$44+2,3)&amp;IF(INDEX(減価償却費出力!$A$1:$O$301,ROW()-$B$44+2,4)="","","／"&amp;INDEX(減価償却費出力!$A$1:$O$301,ROW()-$B$44+2,4))</f>
        <v/>
      </c>
      <c r="C5804" s="57">
        <f>IF(INDEX(減価償却費出力!$A$1:$O$301,ROW()-$B$44+2,1)="",0,設定・集計!$B$9)</f>
        <v>0</v>
      </c>
      <c r="D5804" s="64" t="str">
        <f>INDEX(減価償却費出力!$A$1:$O$301,ROW()-$B$44+2,15)</f>
        <v/>
      </c>
      <c r="E5804" s="65">
        <f>DATE(設定・集計!$B$2,INT(A5804/100),A5804-INT(A5804/100)*100)</f>
        <v>43799</v>
      </c>
      <c r="F5804" t="str">
        <f t="shared" si="181"/>
        <v/>
      </c>
      <c r="G5804" t="str">
        <f t="shared" si="182"/>
        <v/>
      </c>
    </row>
    <row r="5805" spans="1:7">
      <c r="A5805" s="57">
        <f>IF(INDEX(減価償却費出力!$A$1:$O$301,ROW()-$B$44+2,1)="",0,1231)</f>
        <v>0</v>
      </c>
      <c r="B5805" s="55" t="str">
        <f>INDEX(減価償却費出力!$A$1:$O$301,ROW()-$B$44+2,3)&amp;IF(INDEX(減価償却費出力!$A$1:$O$301,ROW()-$B$44+2,4)="","","／"&amp;INDEX(減価償却費出力!$A$1:$O$301,ROW()-$B$44+2,4))</f>
        <v/>
      </c>
      <c r="C5805" s="57">
        <f>IF(INDEX(減価償却費出力!$A$1:$O$301,ROW()-$B$44+2,1)="",0,設定・集計!$B$9)</f>
        <v>0</v>
      </c>
      <c r="D5805" s="64" t="str">
        <f>INDEX(減価償却費出力!$A$1:$O$301,ROW()-$B$44+2,15)</f>
        <v/>
      </c>
      <c r="E5805" s="65">
        <f>DATE(設定・集計!$B$2,INT(A5805/100),A5805-INT(A5805/100)*100)</f>
        <v>43799</v>
      </c>
      <c r="F5805" t="str">
        <f t="shared" si="181"/>
        <v/>
      </c>
      <c r="G5805" t="str">
        <f t="shared" si="182"/>
        <v/>
      </c>
    </row>
    <row r="5806" spans="1:7">
      <c r="A5806" s="57">
        <f>IF(INDEX(減価償却費出力!$A$1:$O$301,ROW()-$B$44+2,1)="",0,1231)</f>
        <v>0</v>
      </c>
      <c r="B5806" s="55" t="str">
        <f>INDEX(減価償却費出力!$A$1:$O$301,ROW()-$B$44+2,3)&amp;IF(INDEX(減価償却費出力!$A$1:$O$301,ROW()-$B$44+2,4)="","","／"&amp;INDEX(減価償却費出力!$A$1:$O$301,ROW()-$B$44+2,4))</f>
        <v/>
      </c>
      <c r="C5806" s="57">
        <f>IF(INDEX(減価償却費出力!$A$1:$O$301,ROW()-$B$44+2,1)="",0,設定・集計!$B$9)</f>
        <v>0</v>
      </c>
      <c r="D5806" s="64" t="str">
        <f>INDEX(減価償却費出力!$A$1:$O$301,ROW()-$B$44+2,15)</f>
        <v/>
      </c>
      <c r="E5806" s="65">
        <f>DATE(設定・集計!$B$2,INT(A5806/100),A5806-INT(A5806/100)*100)</f>
        <v>43799</v>
      </c>
      <c r="F5806" t="str">
        <f t="shared" si="181"/>
        <v/>
      </c>
      <c r="G5806" t="str">
        <f t="shared" si="182"/>
        <v/>
      </c>
    </row>
    <row r="5807" spans="1:7">
      <c r="A5807" s="57">
        <f>IF(INDEX(減価償却費出力!$A$1:$O$301,ROW()-$B$44+2,1)="",0,1231)</f>
        <v>0</v>
      </c>
      <c r="B5807" s="55" t="str">
        <f>INDEX(減価償却費出力!$A$1:$O$301,ROW()-$B$44+2,3)&amp;IF(INDEX(減価償却費出力!$A$1:$O$301,ROW()-$B$44+2,4)="","","／"&amp;INDEX(減価償却費出力!$A$1:$O$301,ROW()-$B$44+2,4))</f>
        <v/>
      </c>
      <c r="C5807" s="57">
        <f>IF(INDEX(減価償却費出力!$A$1:$O$301,ROW()-$B$44+2,1)="",0,設定・集計!$B$9)</f>
        <v>0</v>
      </c>
      <c r="D5807" s="64" t="str">
        <f>INDEX(減価償却費出力!$A$1:$O$301,ROW()-$B$44+2,15)</f>
        <v/>
      </c>
      <c r="E5807" s="65">
        <f>DATE(設定・集計!$B$2,INT(A5807/100),A5807-INT(A5807/100)*100)</f>
        <v>43799</v>
      </c>
      <c r="F5807" t="str">
        <f t="shared" si="181"/>
        <v/>
      </c>
      <c r="G5807" t="str">
        <f t="shared" si="182"/>
        <v/>
      </c>
    </row>
    <row r="5808" spans="1:7">
      <c r="A5808" s="57">
        <f>IF(INDEX(減価償却費出力!$A$1:$O$301,ROW()-$B$44+2,1)="",0,1231)</f>
        <v>0</v>
      </c>
      <c r="B5808" s="55" t="str">
        <f>INDEX(減価償却費出力!$A$1:$O$301,ROW()-$B$44+2,3)&amp;IF(INDEX(減価償却費出力!$A$1:$O$301,ROW()-$B$44+2,4)="","","／"&amp;INDEX(減価償却費出力!$A$1:$O$301,ROW()-$B$44+2,4))</f>
        <v/>
      </c>
      <c r="C5808" s="57">
        <f>IF(INDEX(減価償却費出力!$A$1:$O$301,ROW()-$B$44+2,1)="",0,設定・集計!$B$9)</f>
        <v>0</v>
      </c>
      <c r="D5808" s="64" t="str">
        <f>INDEX(減価償却費出力!$A$1:$O$301,ROW()-$B$44+2,15)</f>
        <v/>
      </c>
      <c r="E5808" s="65">
        <f>DATE(設定・集計!$B$2,INT(A5808/100),A5808-INT(A5808/100)*100)</f>
        <v>43799</v>
      </c>
      <c r="F5808" t="str">
        <f t="shared" si="181"/>
        <v/>
      </c>
      <c r="G5808" t="str">
        <f t="shared" si="182"/>
        <v/>
      </c>
    </row>
    <row r="5809" spans="1:7">
      <c r="A5809" s="57">
        <f>IF(INDEX(減価償却費出力!$A$1:$O$301,ROW()-$B$44+2,1)="",0,1231)</f>
        <v>0</v>
      </c>
      <c r="B5809" s="55" t="str">
        <f>INDEX(減価償却費出力!$A$1:$O$301,ROW()-$B$44+2,3)&amp;IF(INDEX(減価償却費出力!$A$1:$O$301,ROW()-$B$44+2,4)="","","／"&amp;INDEX(減価償却費出力!$A$1:$O$301,ROW()-$B$44+2,4))</f>
        <v/>
      </c>
      <c r="C5809" s="57">
        <f>IF(INDEX(減価償却費出力!$A$1:$O$301,ROW()-$B$44+2,1)="",0,設定・集計!$B$9)</f>
        <v>0</v>
      </c>
      <c r="D5809" s="64" t="str">
        <f>INDEX(減価償却費出力!$A$1:$O$301,ROW()-$B$44+2,15)</f>
        <v/>
      </c>
      <c r="E5809" s="65">
        <f>DATE(設定・集計!$B$2,INT(A5809/100),A5809-INT(A5809/100)*100)</f>
        <v>43799</v>
      </c>
      <c r="F5809" t="str">
        <f t="shared" si="181"/>
        <v/>
      </c>
      <c r="G5809" t="str">
        <f t="shared" si="182"/>
        <v/>
      </c>
    </row>
    <row r="5810" spans="1:7">
      <c r="A5810" s="57">
        <f>IF(INDEX(減価償却費出力!$A$1:$O$301,ROW()-$B$44+2,1)="",0,1231)</f>
        <v>0</v>
      </c>
      <c r="B5810" s="55" t="str">
        <f>INDEX(減価償却費出力!$A$1:$O$301,ROW()-$B$44+2,3)&amp;IF(INDEX(減価償却費出力!$A$1:$O$301,ROW()-$B$44+2,4)="","","／"&amp;INDEX(減価償却費出力!$A$1:$O$301,ROW()-$B$44+2,4))</f>
        <v/>
      </c>
      <c r="C5810" s="57">
        <f>IF(INDEX(減価償却費出力!$A$1:$O$301,ROW()-$B$44+2,1)="",0,設定・集計!$B$9)</f>
        <v>0</v>
      </c>
      <c r="D5810" s="64" t="str">
        <f>INDEX(減価償却費出力!$A$1:$O$301,ROW()-$B$44+2,15)</f>
        <v/>
      </c>
      <c r="E5810" s="65">
        <f>DATE(設定・集計!$B$2,INT(A5810/100),A5810-INT(A5810/100)*100)</f>
        <v>43799</v>
      </c>
      <c r="F5810" t="str">
        <f t="shared" si="181"/>
        <v/>
      </c>
      <c r="G5810" t="str">
        <f t="shared" si="182"/>
        <v/>
      </c>
    </row>
    <row r="5811" spans="1:7">
      <c r="A5811" s="57">
        <f>IF(INDEX(減価償却費出力!$A$1:$O$301,ROW()-$B$44+2,1)="",0,1231)</f>
        <v>0</v>
      </c>
      <c r="B5811" s="55" t="str">
        <f>INDEX(減価償却費出力!$A$1:$O$301,ROW()-$B$44+2,3)&amp;IF(INDEX(減価償却費出力!$A$1:$O$301,ROW()-$B$44+2,4)="","","／"&amp;INDEX(減価償却費出力!$A$1:$O$301,ROW()-$B$44+2,4))</f>
        <v/>
      </c>
      <c r="C5811" s="57">
        <f>IF(INDEX(減価償却費出力!$A$1:$O$301,ROW()-$B$44+2,1)="",0,設定・集計!$B$9)</f>
        <v>0</v>
      </c>
      <c r="D5811" s="64" t="str">
        <f>INDEX(減価償却費出力!$A$1:$O$301,ROW()-$B$44+2,15)</f>
        <v/>
      </c>
      <c r="E5811" s="65">
        <f>DATE(設定・集計!$B$2,INT(A5811/100),A5811-INT(A5811/100)*100)</f>
        <v>43799</v>
      </c>
      <c r="F5811" t="str">
        <f t="shared" si="181"/>
        <v/>
      </c>
      <c r="G5811" t="str">
        <f t="shared" si="182"/>
        <v/>
      </c>
    </row>
    <row r="5812" spans="1:7">
      <c r="A5812" s="57">
        <f>IF(INDEX(減価償却費出力!$A$1:$O$301,ROW()-$B$44+2,1)="",0,1231)</f>
        <v>0</v>
      </c>
      <c r="B5812" s="55" t="str">
        <f>INDEX(減価償却費出力!$A$1:$O$301,ROW()-$B$44+2,3)&amp;IF(INDEX(減価償却費出力!$A$1:$O$301,ROW()-$B$44+2,4)="","","／"&amp;INDEX(減価償却費出力!$A$1:$O$301,ROW()-$B$44+2,4))</f>
        <v/>
      </c>
      <c r="C5812" s="57">
        <f>IF(INDEX(減価償却費出力!$A$1:$O$301,ROW()-$B$44+2,1)="",0,設定・集計!$B$9)</f>
        <v>0</v>
      </c>
      <c r="D5812" s="64" t="str">
        <f>INDEX(減価償却費出力!$A$1:$O$301,ROW()-$B$44+2,15)</f>
        <v/>
      </c>
      <c r="E5812" s="65">
        <f>DATE(設定・集計!$B$2,INT(A5812/100),A5812-INT(A5812/100)*100)</f>
        <v>43799</v>
      </c>
      <c r="F5812" t="str">
        <f t="shared" si="181"/>
        <v/>
      </c>
      <c r="G5812" t="str">
        <f t="shared" si="182"/>
        <v/>
      </c>
    </row>
    <row r="5813" spans="1:7">
      <c r="A5813" s="57">
        <f>IF(INDEX(減価償却費出力!$A$1:$O$301,ROW()-$B$44+2,1)="",0,1231)</f>
        <v>0</v>
      </c>
      <c r="B5813" s="55" t="str">
        <f>INDEX(減価償却費出力!$A$1:$O$301,ROW()-$B$44+2,3)&amp;IF(INDEX(減価償却費出力!$A$1:$O$301,ROW()-$B$44+2,4)="","","／"&amp;INDEX(減価償却費出力!$A$1:$O$301,ROW()-$B$44+2,4))</f>
        <v/>
      </c>
      <c r="C5813" s="57">
        <f>IF(INDEX(減価償却費出力!$A$1:$O$301,ROW()-$B$44+2,1)="",0,設定・集計!$B$9)</f>
        <v>0</v>
      </c>
      <c r="D5813" s="64" t="str">
        <f>INDEX(減価償却費出力!$A$1:$O$301,ROW()-$B$44+2,15)</f>
        <v/>
      </c>
      <c r="E5813" s="65">
        <f>DATE(設定・集計!$B$2,INT(A5813/100),A5813-INT(A5813/100)*100)</f>
        <v>43799</v>
      </c>
      <c r="F5813" t="str">
        <f t="shared" si="181"/>
        <v/>
      </c>
      <c r="G5813" t="str">
        <f t="shared" si="182"/>
        <v/>
      </c>
    </row>
    <row r="5814" spans="1:7">
      <c r="A5814" s="57">
        <f>IF(INDEX(減価償却費出力!$A$1:$O$301,ROW()-$B$44+2,1)="",0,1231)</f>
        <v>0</v>
      </c>
      <c r="B5814" s="55" t="str">
        <f>INDEX(減価償却費出力!$A$1:$O$301,ROW()-$B$44+2,3)&amp;IF(INDEX(減価償却費出力!$A$1:$O$301,ROW()-$B$44+2,4)="","","／"&amp;INDEX(減価償却費出力!$A$1:$O$301,ROW()-$B$44+2,4))</f>
        <v/>
      </c>
      <c r="C5814" s="57">
        <f>IF(INDEX(減価償却費出力!$A$1:$O$301,ROW()-$B$44+2,1)="",0,設定・集計!$B$9)</f>
        <v>0</v>
      </c>
      <c r="D5814" s="64" t="str">
        <f>INDEX(減価償却費出力!$A$1:$O$301,ROW()-$B$44+2,15)</f>
        <v/>
      </c>
      <c r="E5814" s="65">
        <f>DATE(設定・集計!$B$2,INT(A5814/100),A5814-INT(A5814/100)*100)</f>
        <v>43799</v>
      </c>
      <c r="F5814" t="str">
        <f t="shared" si="181"/>
        <v/>
      </c>
      <c r="G5814" t="str">
        <f t="shared" si="182"/>
        <v/>
      </c>
    </row>
    <row r="5815" spans="1:7">
      <c r="A5815" s="57">
        <f>IF(INDEX(減価償却費出力!$A$1:$O$301,ROW()-$B$44+2,1)="",0,1231)</f>
        <v>0</v>
      </c>
      <c r="B5815" s="55" t="str">
        <f>INDEX(減価償却費出力!$A$1:$O$301,ROW()-$B$44+2,3)&amp;IF(INDEX(減価償却費出力!$A$1:$O$301,ROW()-$B$44+2,4)="","","／"&amp;INDEX(減価償却費出力!$A$1:$O$301,ROW()-$B$44+2,4))</f>
        <v/>
      </c>
      <c r="C5815" s="57">
        <f>IF(INDEX(減価償却費出力!$A$1:$O$301,ROW()-$B$44+2,1)="",0,設定・集計!$B$9)</f>
        <v>0</v>
      </c>
      <c r="D5815" s="64" t="str">
        <f>INDEX(減価償却費出力!$A$1:$O$301,ROW()-$B$44+2,15)</f>
        <v/>
      </c>
      <c r="E5815" s="65">
        <f>DATE(設定・集計!$B$2,INT(A5815/100),A5815-INT(A5815/100)*100)</f>
        <v>43799</v>
      </c>
      <c r="F5815" t="str">
        <f t="shared" si="181"/>
        <v/>
      </c>
      <c r="G5815" t="str">
        <f t="shared" si="182"/>
        <v/>
      </c>
    </row>
    <row r="5816" spans="1:7">
      <c r="A5816" s="57">
        <f>IF(INDEX(減価償却費出力!$A$1:$O$301,ROW()-$B$44+2,1)="",0,1231)</f>
        <v>0</v>
      </c>
      <c r="B5816" s="55" t="str">
        <f>INDEX(減価償却費出力!$A$1:$O$301,ROW()-$B$44+2,3)&amp;IF(INDEX(減価償却費出力!$A$1:$O$301,ROW()-$B$44+2,4)="","","／"&amp;INDEX(減価償却費出力!$A$1:$O$301,ROW()-$B$44+2,4))</f>
        <v/>
      </c>
      <c r="C5816" s="57">
        <f>IF(INDEX(減価償却費出力!$A$1:$O$301,ROW()-$B$44+2,1)="",0,設定・集計!$B$9)</f>
        <v>0</v>
      </c>
      <c r="D5816" s="64" t="str">
        <f>INDEX(減価償却費出力!$A$1:$O$301,ROW()-$B$44+2,15)</f>
        <v/>
      </c>
      <c r="E5816" s="65">
        <f>DATE(設定・集計!$B$2,INT(A5816/100),A5816-INT(A5816/100)*100)</f>
        <v>43799</v>
      </c>
      <c r="F5816" t="str">
        <f t="shared" si="181"/>
        <v/>
      </c>
      <c r="G5816" t="str">
        <f t="shared" si="182"/>
        <v/>
      </c>
    </row>
    <row r="5817" spans="1:7">
      <c r="A5817" s="57">
        <f>IF(INDEX(減価償却費出力!$A$1:$O$301,ROW()-$B$44+2,1)="",0,1231)</f>
        <v>0</v>
      </c>
      <c r="B5817" s="55" t="str">
        <f>INDEX(減価償却費出力!$A$1:$O$301,ROW()-$B$44+2,3)&amp;IF(INDEX(減価償却費出力!$A$1:$O$301,ROW()-$B$44+2,4)="","","／"&amp;INDEX(減価償却費出力!$A$1:$O$301,ROW()-$B$44+2,4))</f>
        <v/>
      </c>
      <c r="C5817" s="57">
        <f>IF(INDEX(減価償却費出力!$A$1:$O$301,ROW()-$B$44+2,1)="",0,設定・集計!$B$9)</f>
        <v>0</v>
      </c>
      <c r="D5817" s="64" t="str">
        <f>INDEX(減価償却費出力!$A$1:$O$301,ROW()-$B$44+2,15)</f>
        <v/>
      </c>
      <c r="E5817" s="65">
        <f>DATE(設定・集計!$B$2,INT(A5817/100),A5817-INT(A5817/100)*100)</f>
        <v>43799</v>
      </c>
      <c r="F5817" t="str">
        <f t="shared" si="181"/>
        <v/>
      </c>
      <c r="G5817" t="str">
        <f t="shared" si="182"/>
        <v/>
      </c>
    </row>
    <row r="5818" spans="1:7">
      <c r="A5818" s="57">
        <f>IF(INDEX(減価償却費出力!$A$1:$O$301,ROW()-$B$44+2,1)="",0,1231)</f>
        <v>0</v>
      </c>
      <c r="B5818" s="55" t="str">
        <f>INDEX(減価償却費出力!$A$1:$O$301,ROW()-$B$44+2,3)&amp;IF(INDEX(減価償却費出力!$A$1:$O$301,ROW()-$B$44+2,4)="","","／"&amp;INDEX(減価償却費出力!$A$1:$O$301,ROW()-$B$44+2,4))</f>
        <v/>
      </c>
      <c r="C5818" s="57">
        <f>IF(INDEX(減価償却費出力!$A$1:$O$301,ROW()-$B$44+2,1)="",0,設定・集計!$B$9)</f>
        <v>0</v>
      </c>
      <c r="D5818" s="64" t="str">
        <f>INDEX(減価償却費出力!$A$1:$O$301,ROW()-$B$44+2,15)</f>
        <v/>
      </c>
      <c r="E5818" s="65">
        <f>DATE(設定・集計!$B$2,INT(A5818/100),A5818-INT(A5818/100)*100)</f>
        <v>43799</v>
      </c>
      <c r="F5818" t="str">
        <f t="shared" si="181"/>
        <v/>
      </c>
      <c r="G5818" t="str">
        <f t="shared" si="182"/>
        <v/>
      </c>
    </row>
    <row r="5819" spans="1:7">
      <c r="A5819" s="57">
        <f>IF(INDEX(減価償却費出力!$A$1:$O$301,ROW()-$B$44+2,1)="",0,1231)</f>
        <v>0</v>
      </c>
      <c r="B5819" s="55" t="str">
        <f>INDEX(減価償却費出力!$A$1:$O$301,ROW()-$B$44+2,3)&amp;IF(INDEX(減価償却費出力!$A$1:$O$301,ROW()-$B$44+2,4)="","","／"&amp;INDEX(減価償却費出力!$A$1:$O$301,ROW()-$B$44+2,4))</f>
        <v/>
      </c>
      <c r="C5819" s="57">
        <f>IF(INDEX(減価償却費出力!$A$1:$O$301,ROW()-$B$44+2,1)="",0,設定・集計!$B$9)</f>
        <v>0</v>
      </c>
      <c r="D5819" s="64" t="str">
        <f>INDEX(減価償却費出力!$A$1:$O$301,ROW()-$B$44+2,15)</f>
        <v/>
      </c>
      <c r="E5819" s="65">
        <f>DATE(設定・集計!$B$2,INT(A5819/100),A5819-INT(A5819/100)*100)</f>
        <v>43799</v>
      </c>
      <c r="F5819" t="str">
        <f t="shared" si="181"/>
        <v/>
      </c>
      <c r="G5819" t="str">
        <f t="shared" si="182"/>
        <v/>
      </c>
    </row>
    <row r="5820" spans="1:7">
      <c r="A5820" s="57">
        <f>IF(INDEX(減価償却費出力!$A$1:$O$301,ROW()-$B$44+2,1)="",0,1231)</f>
        <v>0</v>
      </c>
      <c r="B5820" s="55" t="str">
        <f>INDEX(減価償却費出力!$A$1:$O$301,ROW()-$B$44+2,3)&amp;IF(INDEX(減価償却費出力!$A$1:$O$301,ROW()-$B$44+2,4)="","","／"&amp;INDEX(減価償却費出力!$A$1:$O$301,ROW()-$B$44+2,4))</f>
        <v/>
      </c>
      <c r="C5820" s="57">
        <f>IF(INDEX(減価償却費出力!$A$1:$O$301,ROW()-$B$44+2,1)="",0,設定・集計!$B$9)</f>
        <v>0</v>
      </c>
      <c r="D5820" s="64" t="str">
        <f>INDEX(減価償却費出力!$A$1:$O$301,ROW()-$B$44+2,15)</f>
        <v/>
      </c>
      <c r="E5820" s="65">
        <f>DATE(設定・集計!$B$2,INT(A5820/100),A5820-INT(A5820/100)*100)</f>
        <v>43799</v>
      </c>
      <c r="F5820" t="str">
        <f t="shared" si="181"/>
        <v/>
      </c>
      <c r="G5820" t="str">
        <f t="shared" si="182"/>
        <v/>
      </c>
    </row>
    <row r="5821" spans="1:7">
      <c r="A5821" s="57">
        <f>IF(INDEX(減価償却費出力!$A$1:$O$301,ROW()-$B$44+2,1)="",0,1231)</f>
        <v>0</v>
      </c>
      <c r="B5821" s="55" t="str">
        <f>INDEX(減価償却費出力!$A$1:$O$301,ROW()-$B$44+2,3)&amp;IF(INDEX(減価償却費出力!$A$1:$O$301,ROW()-$B$44+2,4)="","","／"&amp;INDEX(減価償却費出力!$A$1:$O$301,ROW()-$B$44+2,4))</f>
        <v/>
      </c>
      <c r="C5821" s="57">
        <f>IF(INDEX(減価償却費出力!$A$1:$O$301,ROW()-$B$44+2,1)="",0,設定・集計!$B$9)</f>
        <v>0</v>
      </c>
      <c r="D5821" s="64" t="str">
        <f>INDEX(減価償却費出力!$A$1:$O$301,ROW()-$B$44+2,15)</f>
        <v/>
      </c>
      <c r="E5821" s="65">
        <f>DATE(設定・集計!$B$2,INT(A5821/100),A5821-INT(A5821/100)*100)</f>
        <v>43799</v>
      </c>
      <c r="F5821" t="str">
        <f t="shared" si="181"/>
        <v/>
      </c>
      <c r="G5821" t="str">
        <f t="shared" si="182"/>
        <v/>
      </c>
    </row>
    <row r="5822" spans="1:7">
      <c r="A5822" s="57">
        <f>IF(INDEX(減価償却費出力!$A$1:$O$301,ROW()-$B$44+2,1)="",0,1231)</f>
        <v>0</v>
      </c>
      <c r="B5822" s="55" t="str">
        <f>INDEX(減価償却費出力!$A$1:$O$301,ROW()-$B$44+2,3)&amp;IF(INDEX(減価償却費出力!$A$1:$O$301,ROW()-$B$44+2,4)="","","／"&amp;INDEX(減価償却費出力!$A$1:$O$301,ROW()-$B$44+2,4))</f>
        <v/>
      </c>
      <c r="C5822" s="57">
        <f>IF(INDEX(減価償却費出力!$A$1:$O$301,ROW()-$B$44+2,1)="",0,設定・集計!$B$9)</f>
        <v>0</v>
      </c>
      <c r="D5822" s="64" t="str">
        <f>INDEX(減価償却費出力!$A$1:$O$301,ROW()-$B$44+2,15)</f>
        <v/>
      </c>
      <c r="E5822" s="65">
        <f>DATE(設定・集計!$B$2,INT(A5822/100),A5822-INT(A5822/100)*100)</f>
        <v>43799</v>
      </c>
      <c r="F5822" t="str">
        <f t="shared" si="181"/>
        <v/>
      </c>
      <c r="G5822" t="str">
        <f t="shared" si="182"/>
        <v/>
      </c>
    </row>
    <row r="5823" spans="1:7">
      <c r="A5823" s="57">
        <f>IF(INDEX(減価償却費出力!$A$1:$O$301,ROW()-$B$44+2,1)="",0,1231)</f>
        <v>0</v>
      </c>
      <c r="B5823" s="55" t="str">
        <f>INDEX(減価償却費出力!$A$1:$O$301,ROW()-$B$44+2,3)&amp;IF(INDEX(減価償却費出力!$A$1:$O$301,ROW()-$B$44+2,4)="","","／"&amp;INDEX(減価償却費出力!$A$1:$O$301,ROW()-$B$44+2,4))</f>
        <v/>
      </c>
      <c r="C5823" s="57">
        <f>IF(INDEX(減価償却費出力!$A$1:$O$301,ROW()-$B$44+2,1)="",0,設定・集計!$B$9)</f>
        <v>0</v>
      </c>
      <c r="D5823" s="64" t="str">
        <f>INDEX(減価償却費出力!$A$1:$O$301,ROW()-$B$44+2,15)</f>
        <v/>
      </c>
      <c r="E5823" s="65">
        <f>DATE(設定・集計!$B$2,INT(A5823/100),A5823-INT(A5823/100)*100)</f>
        <v>43799</v>
      </c>
      <c r="F5823" t="str">
        <f t="shared" si="181"/>
        <v/>
      </c>
      <c r="G5823" t="str">
        <f t="shared" si="182"/>
        <v/>
      </c>
    </row>
    <row r="5824" spans="1:7">
      <c r="A5824" s="57">
        <f>IF(INDEX(減価償却費出力!$A$1:$O$301,ROW()-$B$44+2,1)="",0,1231)</f>
        <v>0</v>
      </c>
      <c r="B5824" s="55" t="str">
        <f>INDEX(減価償却費出力!$A$1:$O$301,ROW()-$B$44+2,3)&amp;IF(INDEX(減価償却費出力!$A$1:$O$301,ROW()-$B$44+2,4)="","","／"&amp;INDEX(減価償却費出力!$A$1:$O$301,ROW()-$B$44+2,4))</f>
        <v/>
      </c>
      <c r="C5824" s="57">
        <f>IF(INDEX(減価償却費出力!$A$1:$O$301,ROW()-$B$44+2,1)="",0,設定・集計!$B$9)</f>
        <v>0</v>
      </c>
      <c r="D5824" s="64" t="str">
        <f>INDEX(減価償却費出力!$A$1:$O$301,ROW()-$B$44+2,15)</f>
        <v/>
      </c>
      <c r="E5824" s="65">
        <f>DATE(設定・集計!$B$2,INT(A5824/100),A5824-INT(A5824/100)*100)</f>
        <v>43799</v>
      </c>
      <c r="F5824" t="str">
        <f t="shared" si="181"/>
        <v/>
      </c>
      <c r="G5824" t="str">
        <f t="shared" si="182"/>
        <v/>
      </c>
    </row>
    <row r="5825" spans="1:7">
      <c r="A5825" s="57">
        <f>IF(INDEX(減価償却費出力!$A$1:$O$301,ROW()-$B$44+2,1)="",0,1231)</f>
        <v>0</v>
      </c>
      <c r="B5825" s="55" t="str">
        <f>INDEX(減価償却費出力!$A$1:$O$301,ROW()-$B$44+2,3)&amp;IF(INDEX(減価償却費出力!$A$1:$O$301,ROW()-$B$44+2,4)="","","／"&amp;INDEX(減価償却費出力!$A$1:$O$301,ROW()-$B$44+2,4))</f>
        <v/>
      </c>
      <c r="C5825" s="57">
        <f>IF(INDEX(減価償却費出力!$A$1:$O$301,ROW()-$B$44+2,1)="",0,設定・集計!$B$9)</f>
        <v>0</v>
      </c>
      <c r="D5825" s="64" t="str">
        <f>INDEX(減価償却費出力!$A$1:$O$301,ROW()-$B$44+2,15)</f>
        <v/>
      </c>
      <c r="E5825" s="65">
        <f>DATE(設定・集計!$B$2,INT(A5825/100),A5825-INT(A5825/100)*100)</f>
        <v>43799</v>
      </c>
      <c r="F5825" t="str">
        <f t="shared" si="181"/>
        <v/>
      </c>
      <c r="G5825" t="str">
        <f t="shared" si="182"/>
        <v/>
      </c>
    </row>
    <row r="5826" spans="1:7">
      <c r="A5826" s="57">
        <f>IF(INDEX(減価償却費出力!$A$1:$O$301,ROW()-$B$44+2,1)="",0,1231)</f>
        <v>0</v>
      </c>
      <c r="B5826" s="55" t="str">
        <f>INDEX(減価償却費出力!$A$1:$O$301,ROW()-$B$44+2,3)&amp;IF(INDEX(減価償却費出力!$A$1:$O$301,ROW()-$B$44+2,4)="","","／"&amp;INDEX(減価償却費出力!$A$1:$O$301,ROW()-$B$44+2,4))</f>
        <v/>
      </c>
      <c r="C5826" s="57">
        <f>IF(INDEX(減価償却費出力!$A$1:$O$301,ROW()-$B$44+2,1)="",0,設定・集計!$B$9)</f>
        <v>0</v>
      </c>
      <c r="D5826" s="64" t="str">
        <f>INDEX(減価償却費出力!$A$1:$O$301,ROW()-$B$44+2,15)</f>
        <v/>
      </c>
      <c r="E5826" s="65">
        <f>DATE(設定・集計!$B$2,INT(A5826/100),A5826-INT(A5826/100)*100)</f>
        <v>43799</v>
      </c>
      <c r="F5826" t="str">
        <f t="shared" si="181"/>
        <v/>
      </c>
      <c r="G5826" t="str">
        <f t="shared" si="182"/>
        <v/>
      </c>
    </row>
    <row r="5827" spans="1:7">
      <c r="A5827" s="57">
        <f>IF(INDEX(減価償却費出力!$A$1:$O$301,ROW()-$B$44+2,1)="",0,1231)</f>
        <v>0</v>
      </c>
      <c r="B5827" s="55" t="str">
        <f>INDEX(減価償却費出力!$A$1:$O$301,ROW()-$B$44+2,3)&amp;IF(INDEX(減価償却費出力!$A$1:$O$301,ROW()-$B$44+2,4)="","","／"&amp;INDEX(減価償却費出力!$A$1:$O$301,ROW()-$B$44+2,4))</f>
        <v/>
      </c>
      <c r="C5827" s="57">
        <f>IF(INDEX(減価償却費出力!$A$1:$O$301,ROW()-$B$44+2,1)="",0,設定・集計!$B$9)</f>
        <v>0</v>
      </c>
      <c r="D5827" s="64" t="str">
        <f>INDEX(減価償却費出力!$A$1:$O$301,ROW()-$B$44+2,15)</f>
        <v/>
      </c>
      <c r="E5827" s="65">
        <f>DATE(設定・集計!$B$2,INT(A5827/100),A5827-INT(A5827/100)*100)</f>
        <v>43799</v>
      </c>
      <c r="F5827" t="str">
        <f t="shared" si="181"/>
        <v/>
      </c>
      <c r="G5827" t="str">
        <f t="shared" si="182"/>
        <v/>
      </c>
    </row>
    <row r="5828" spans="1:7">
      <c r="A5828" s="57">
        <f>IF(INDEX(減価償却費出力!$A$1:$O$301,ROW()-$B$44+2,1)="",0,1231)</f>
        <v>0</v>
      </c>
      <c r="B5828" s="55" t="str">
        <f>INDEX(減価償却費出力!$A$1:$O$301,ROW()-$B$44+2,3)&amp;IF(INDEX(減価償却費出力!$A$1:$O$301,ROW()-$B$44+2,4)="","","／"&amp;INDEX(減価償却費出力!$A$1:$O$301,ROW()-$B$44+2,4))</f>
        <v/>
      </c>
      <c r="C5828" s="57">
        <f>IF(INDEX(減価償却費出力!$A$1:$O$301,ROW()-$B$44+2,1)="",0,設定・集計!$B$9)</f>
        <v>0</v>
      </c>
      <c r="D5828" s="64" t="str">
        <f>INDEX(減価償却費出力!$A$1:$O$301,ROW()-$B$44+2,15)</f>
        <v/>
      </c>
      <c r="E5828" s="65">
        <f>DATE(設定・集計!$B$2,INT(A5828/100),A5828-INT(A5828/100)*100)</f>
        <v>43799</v>
      </c>
      <c r="F5828" t="str">
        <f t="shared" si="181"/>
        <v/>
      </c>
      <c r="G5828" t="str">
        <f t="shared" si="182"/>
        <v/>
      </c>
    </row>
    <row r="5829" spans="1:7">
      <c r="A5829" s="57">
        <f>IF(INDEX(減価償却費出力!$A$1:$O$301,ROW()-$B$44+2,1)="",0,1231)</f>
        <v>0</v>
      </c>
      <c r="B5829" s="55" t="str">
        <f>INDEX(減価償却費出力!$A$1:$O$301,ROW()-$B$44+2,3)&amp;IF(INDEX(減価償却費出力!$A$1:$O$301,ROW()-$B$44+2,4)="","","／"&amp;INDEX(減価償却費出力!$A$1:$O$301,ROW()-$B$44+2,4))</f>
        <v/>
      </c>
      <c r="C5829" s="57">
        <f>IF(INDEX(減価償却費出力!$A$1:$O$301,ROW()-$B$44+2,1)="",0,設定・集計!$B$9)</f>
        <v>0</v>
      </c>
      <c r="D5829" s="64" t="str">
        <f>INDEX(減価償却費出力!$A$1:$O$301,ROW()-$B$44+2,15)</f>
        <v/>
      </c>
      <c r="E5829" s="65">
        <f>DATE(設定・集計!$B$2,INT(A5829/100),A5829-INT(A5829/100)*100)</f>
        <v>43799</v>
      </c>
      <c r="F5829" t="str">
        <f t="shared" si="181"/>
        <v/>
      </c>
      <c r="G5829" t="str">
        <f t="shared" si="182"/>
        <v/>
      </c>
    </row>
    <row r="5830" spans="1:7">
      <c r="A5830" s="57">
        <f>IF(INDEX(減価償却費出力!$A$1:$O$301,ROW()-$B$44+2,1)="",0,1231)</f>
        <v>0</v>
      </c>
      <c r="B5830" s="55" t="str">
        <f>INDEX(減価償却費出力!$A$1:$O$301,ROW()-$B$44+2,3)&amp;IF(INDEX(減価償却費出力!$A$1:$O$301,ROW()-$B$44+2,4)="","","／"&amp;INDEX(減価償却費出力!$A$1:$O$301,ROW()-$B$44+2,4))</f>
        <v/>
      </c>
      <c r="C5830" s="57">
        <f>IF(INDEX(減価償却費出力!$A$1:$O$301,ROW()-$B$44+2,1)="",0,設定・集計!$B$9)</f>
        <v>0</v>
      </c>
      <c r="D5830" s="64" t="str">
        <f>INDEX(減価償却費出力!$A$1:$O$301,ROW()-$B$44+2,15)</f>
        <v/>
      </c>
      <c r="E5830" s="65">
        <f>DATE(設定・集計!$B$2,INT(A5830/100),A5830-INT(A5830/100)*100)</f>
        <v>43799</v>
      </c>
      <c r="F5830" t="str">
        <f t="shared" si="181"/>
        <v/>
      </c>
      <c r="G5830" t="str">
        <f t="shared" si="182"/>
        <v/>
      </c>
    </row>
    <row r="5831" spans="1:7">
      <c r="A5831" s="57">
        <f>IF(INDEX(減価償却費出力!$A$1:$O$301,ROW()-$B$44+2,1)="",0,1231)</f>
        <v>0</v>
      </c>
      <c r="B5831" s="55" t="str">
        <f>INDEX(減価償却費出力!$A$1:$O$301,ROW()-$B$44+2,3)&amp;IF(INDEX(減価償却費出力!$A$1:$O$301,ROW()-$B$44+2,4)="","","／"&amp;INDEX(減価償却費出力!$A$1:$O$301,ROW()-$B$44+2,4))</f>
        <v/>
      </c>
      <c r="C5831" s="57">
        <f>IF(INDEX(減価償却費出力!$A$1:$O$301,ROW()-$B$44+2,1)="",0,設定・集計!$B$9)</f>
        <v>0</v>
      </c>
      <c r="D5831" s="64" t="str">
        <f>INDEX(減価償却費出力!$A$1:$O$301,ROW()-$B$44+2,15)</f>
        <v/>
      </c>
      <c r="E5831" s="65">
        <f>DATE(設定・集計!$B$2,INT(A5831/100),A5831-INT(A5831/100)*100)</f>
        <v>43799</v>
      </c>
      <c r="F5831" t="str">
        <f t="shared" si="181"/>
        <v/>
      </c>
      <c r="G5831" t="str">
        <f t="shared" si="182"/>
        <v/>
      </c>
    </row>
    <row r="5832" spans="1:7">
      <c r="A5832" s="57">
        <f>IF(INDEX(減価償却費出力!$A$1:$O$301,ROW()-$B$44+2,1)="",0,1231)</f>
        <v>0</v>
      </c>
      <c r="B5832" s="55" t="str">
        <f>INDEX(減価償却費出力!$A$1:$O$301,ROW()-$B$44+2,3)&amp;IF(INDEX(減価償却費出力!$A$1:$O$301,ROW()-$B$44+2,4)="","","／"&amp;INDEX(減価償却費出力!$A$1:$O$301,ROW()-$B$44+2,4))</f>
        <v/>
      </c>
      <c r="C5832" s="57">
        <f>IF(INDEX(減価償却費出力!$A$1:$O$301,ROW()-$B$44+2,1)="",0,設定・集計!$B$9)</f>
        <v>0</v>
      </c>
      <c r="D5832" s="64" t="str">
        <f>INDEX(減価償却費出力!$A$1:$O$301,ROW()-$B$44+2,15)</f>
        <v/>
      </c>
      <c r="E5832" s="65">
        <f>DATE(設定・集計!$B$2,INT(A5832/100),A5832-INT(A5832/100)*100)</f>
        <v>43799</v>
      </c>
      <c r="F5832" t="str">
        <f t="shared" si="181"/>
        <v/>
      </c>
      <c r="G5832" t="str">
        <f t="shared" si="182"/>
        <v/>
      </c>
    </row>
    <row r="5833" spans="1:7">
      <c r="A5833" s="57">
        <f>IF(INDEX(減価償却費出力!$A$1:$O$301,ROW()-$B$44+2,1)="",0,1231)</f>
        <v>0</v>
      </c>
      <c r="B5833" s="55" t="str">
        <f>INDEX(減価償却費出力!$A$1:$O$301,ROW()-$B$44+2,3)&amp;IF(INDEX(減価償却費出力!$A$1:$O$301,ROW()-$B$44+2,4)="","","／"&amp;INDEX(減価償却費出力!$A$1:$O$301,ROW()-$B$44+2,4))</f>
        <v/>
      </c>
      <c r="C5833" s="57">
        <f>IF(INDEX(減価償却費出力!$A$1:$O$301,ROW()-$B$44+2,1)="",0,設定・集計!$B$9)</f>
        <v>0</v>
      </c>
      <c r="D5833" s="64" t="str">
        <f>INDEX(減価償却費出力!$A$1:$O$301,ROW()-$B$44+2,15)</f>
        <v/>
      </c>
      <c r="E5833" s="65">
        <f>DATE(設定・集計!$B$2,INT(A5833/100),A5833-INT(A5833/100)*100)</f>
        <v>43799</v>
      </c>
      <c r="F5833" t="str">
        <f t="shared" si="181"/>
        <v/>
      </c>
      <c r="G5833" t="str">
        <f t="shared" si="182"/>
        <v/>
      </c>
    </row>
    <row r="5834" spans="1:7">
      <c r="A5834" s="57">
        <f>IF(INDEX(減価償却費出力!$A$1:$O$301,ROW()-$B$44+2,1)="",0,1231)</f>
        <v>0</v>
      </c>
      <c r="B5834" s="55" t="str">
        <f>INDEX(減価償却費出力!$A$1:$O$301,ROW()-$B$44+2,3)&amp;IF(INDEX(減価償却費出力!$A$1:$O$301,ROW()-$B$44+2,4)="","","／"&amp;INDEX(減価償却費出力!$A$1:$O$301,ROW()-$B$44+2,4))</f>
        <v/>
      </c>
      <c r="C5834" s="57">
        <f>IF(INDEX(減価償却費出力!$A$1:$O$301,ROW()-$B$44+2,1)="",0,設定・集計!$B$9)</f>
        <v>0</v>
      </c>
      <c r="D5834" s="64" t="str">
        <f>INDEX(減価償却費出力!$A$1:$O$301,ROW()-$B$44+2,15)</f>
        <v/>
      </c>
      <c r="E5834" s="65">
        <f>DATE(設定・集計!$B$2,INT(A5834/100),A5834-INT(A5834/100)*100)</f>
        <v>43799</v>
      </c>
      <c r="F5834" t="str">
        <f t="shared" si="181"/>
        <v/>
      </c>
      <c r="G5834" t="str">
        <f t="shared" si="182"/>
        <v/>
      </c>
    </row>
    <row r="5835" spans="1:7">
      <c r="A5835" s="57">
        <f>IF(INDEX(減価償却費出力!$A$1:$O$301,ROW()-$B$44+2,1)="",0,1231)</f>
        <v>0</v>
      </c>
      <c r="B5835" s="55" t="str">
        <f>INDEX(減価償却費出力!$A$1:$O$301,ROW()-$B$44+2,3)&amp;IF(INDEX(減価償却費出力!$A$1:$O$301,ROW()-$B$44+2,4)="","","／"&amp;INDEX(減価償却費出力!$A$1:$O$301,ROW()-$B$44+2,4))</f>
        <v/>
      </c>
      <c r="C5835" s="57">
        <f>IF(INDEX(減価償却費出力!$A$1:$O$301,ROW()-$B$44+2,1)="",0,設定・集計!$B$9)</f>
        <v>0</v>
      </c>
      <c r="D5835" s="64" t="str">
        <f>INDEX(減価償却費出力!$A$1:$O$301,ROW()-$B$44+2,15)</f>
        <v/>
      </c>
      <c r="E5835" s="65">
        <f>DATE(設定・集計!$B$2,INT(A5835/100),A5835-INT(A5835/100)*100)</f>
        <v>43799</v>
      </c>
      <c r="F5835" t="str">
        <f t="shared" si="181"/>
        <v/>
      </c>
      <c r="G5835" t="str">
        <f t="shared" si="182"/>
        <v/>
      </c>
    </row>
    <row r="5836" spans="1:7">
      <c r="A5836" s="57">
        <f>IF(INDEX(減価償却費出力!$A$1:$O$301,ROW()-$B$44+2,1)="",0,1231)</f>
        <v>0</v>
      </c>
      <c r="B5836" s="55" t="str">
        <f>INDEX(減価償却費出力!$A$1:$O$301,ROW()-$B$44+2,3)&amp;IF(INDEX(減価償却費出力!$A$1:$O$301,ROW()-$B$44+2,4)="","","／"&amp;INDEX(減価償却費出力!$A$1:$O$301,ROW()-$B$44+2,4))</f>
        <v/>
      </c>
      <c r="C5836" s="57">
        <f>IF(INDEX(減価償却費出力!$A$1:$O$301,ROW()-$B$44+2,1)="",0,設定・集計!$B$9)</f>
        <v>0</v>
      </c>
      <c r="D5836" s="64" t="str">
        <f>INDEX(減価償却費出力!$A$1:$O$301,ROW()-$B$44+2,15)</f>
        <v/>
      </c>
      <c r="E5836" s="65">
        <f>DATE(設定・集計!$B$2,INT(A5836/100),A5836-INT(A5836/100)*100)</f>
        <v>43799</v>
      </c>
      <c r="F5836" t="str">
        <f t="shared" si="181"/>
        <v/>
      </c>
      <c r="G5836" t="str">
        <f t="shared" si="182"/>
        <v/>
      </c>
    </row>
    <row r="5837" spans="1:7">
      <c r="A5837" s="57">
        <f>IF(INDEX(減価償却費出力!$A$1:$O$301,ROW()-$B$44+2,1)="",0,1231)</f>
        <v>0</v>
      </c>
      <c r="B5837" s="55" t="str">
        <f>INDEX(減価償却費出力!$A$1:$O$301,ROW()-$B$44+2,3)&amp;IF(INDEX(減価償却費出力!$A$1:$O$301,ROW()-$B$44+2,4)="","","／"&amp;INDEX(減価償却費出力!$A$1:$O$301,ROW()-$B$44+2,4))</f>
        <v/>
      </c>
      <c r="C5837" s="57">
        <f>IF(INDEX(減価償却費出力!$A$1:$O$301,ROW()-$B$44+2,1)="",0,設定・集計!$B$9)</f>
        <v>0</v>
      </c>
      <c r="D5837" s="64" t="str">
        <f>INDEX(減価償却費出力!$A$1:$O$301,ROW()-$B$44+2,15)</f>
        <v/>
      </c>
      <c r="E5837" s="65">
        <f>DATE(設定・集計!$B$2,INT(A5837/100),A5837-INT(A5837/100)*100)</f>
        <v>43799</v>
      </c>
      <c r="F5837" t="str">
        <f t="shared" si="181"/>
        <v/>
      </c>
      <c r="G5837" t="str">
        <f t="shared" si="182"/>
        <v/>
      </c>
    </row>
    <row r="5838" spans="1:7">
      <c r="A5838" s="57">
        <f>IF(INDEX(減価償却費出力!$A$1:$O$301,ROW()-$B$44+2,1)="",0,1231)</f>
        <v>0</v>
      </c>
      <c r="B5838" s="55" t="str">
        <f>INDEX(減価償却費出力!$A$1:$O$301,ROW()-$B$44+2,3)&amp;IF(INDEX(減価償却費出力!$A$1:$O$301,ROW()-$B$44+2,4)="","","／"&amp;INDEX(減価償却費出力!$A$1:$O$301,ROW()-$B$44+2,4))</f>
        <v/>
      </c>
      <c r="C5838" s="57">
        <f>IF(INDEX(減価償却費出力!$A$1:$O$301,ROW()-$B$44+2,1)="",0,設定・集計!$B$9)</f>
        <v>0</v>
      </c>
      <c r="D5838" s="64" t="str">
        <f>INDEX(減価償却費出力!$A$1:$O$301,ROW()-$B$44+2,15)</f>
        <v/>
      </c>
      <c r="E5838" s="65">
        <f>DATE(設定・集計!$B$2,INT(A5838/100),A5838-INT(A5838/100)*100)</f>
        <v>43799</v>
      </c>
      <c r="F5838" t="str">
        <f t="shared" si="181"/>
        <v/>
      </c>
      <c r="G5838" t="str">
        <f t="shared" si="182"/>
        <v/>
      </c>
    </row>
    <row r="5839" spans="1:7">
      <c r="A5839" s="57">
        <f>IF(INDEX(減価償却費出力!$A$1:$O$301,ROW()-$B$44+2,1)="",0,1231)</f>
        <v>0</v>
      </c>
      <c r="B5839" s="55" t="str">
        <f>INDEX(減価償却費出力!$A$1:$O$301,ROW()-$B$44+2,3)&amp;IF(INDEX(減価償却費出力!$A$1:$O$301,ROW()-$B$44+2,4)="","","／"&amp;INDEX(減価償却費出力!$A$1:$O$301,ROW()-$B$44+2,4))</f>
        <v/>
      </c>
      <c r="C5839" s="57">
        <f>IF(INDEX(減価償却費出力!$A$1:$O$301,ROW()-$B$44+2,1)="",0,設定・集計!$B$9)</f>
        <v>0</v>
      </c>
      <c r="D5839" s="64" t="str">
        <f>INDEX(減価償却費出力!$A$1:$O$301,ROW()-$B$44+2,15)</f>
        <v/>
      </c>
      <c r="E5839" s="65">
        <f>DATE(設定・集計!$B$2,INT(A5839/100),A5839-INT(A5839/100)*100)</f>
        <v>43799</v>
      </c>
      <c r="F5839" t="str">
        <f t="shared" si="181"/>
        <v/>
      </c>
      <c r="G5839" t="str">
        <f t="shared" si="182"/>
        <v/>
      </c>
    </row>
    <row r="5840" spans="1:7">
      <c r="A5840" s="57">
        <f>IF(INDEX(減価償却費出力!$A$1:$O$301,ROW()-$B$44+2,1)="",0,1231)</f>
        <v>0</v>
      </c>
      <c r="B5840" s="55" t="str">
        <f>INDEX(減価償却費出力!$A$1:$O$301,ROW()-$B$44+2,3)&amp;IF(INDEX(減価償却費出力!$A$1:$O$301,ROW()-$B$44+2,4)="","","／"&amp;INDEX(減価償却費出力!$A$1:$O$301,ROW()-$B$44+2,4))</f>
        <v/>
      </c>
      <c r="C5840" s="57">
        <f>IF(INDEX(減価償却費出力!$A$1:$O$301,ROW()-$B$44+2,1)="",0,設定・集計!$B$9)</f>
        <v>0</v>
      </c>
      <c r="D5840" s="64" t="str">
        <f>INDEX(減価償却費出力!$A$1:$O$301,ROW()-$B$44+2,15)</f>
        <v/>
      </c>
      <c r="E5840" s="65">
        <f>DATE(設定・集計!$B$2,INT(A5840/100),A5840-INT(A5840/100)*100)</f>
        <v>43799</v>
      </c>
      <c r="F5840" t="str">
        <f t="shared" si="181"/>
        <v/>
      </c>
      <c r="G5840" t="str">
        <f t="shared" si="182"/>
        <v/>
      </c>
    </row>
    <row r="5841" spans="1:7">
      <c r="A5841" s="57">
        <f>IF(INDEX(減価償却費出力!$A$1:$O$301,ROW()-$B$44+2,1)="",0,1231)</f>
        <v>0</v>
      </c>
      <c r="B5841" s="55" t="str">
        <f>INDEX(減価償却費出力!$A$1:$O$301,ROW()-$B$44+2,3)&amp;IF(INDEX(減価償却費出力!$A$1:$O$301,ROW()-$B$44+2,4)="","","／"&amp;INDEX(減価償却費出力!$A$1:$O$301,ROW()-$B$44+2,4))</f>
        <v/>
      </c>
      <c r="C5841" s="57">
        <f>IF(INDEX(減価償却費出力!$A$1:$O$301,ROW()-$B$44+2,1)="",0,設定・集計!$B$9)</f>
        <v>0</v>
      </c>
      <c r="D5841" s="64" t="str">
        <f>INDEX(減価償却費出力!$A$1:$O$301,ROW()-$B$44+2,15)</f>
        <v/>
      </c>
      <c r="E5841" s="65">
        <f>DATE(設定・集計!$B$2,INT(A5841/100),A5841-INT(A5841/100)*100)</f>
        <v>43799</v>
      </c>
      <c r="F5841" t="str">
        <f t="shared" si="181"/>
        <v/>
      </c>
      <c r="G5841" t="str">
        <f t="shared" si="182"/>
        <v/>
      </c>
    </row>
    <row r="5842" spans="1:7">
      <c r="A5842" s="57">
        <f>IF(INDEX(減価償却費出力!$A$1:$O$301,ROW()-$B$44+2,1)="",0,1231)</f>
        <v>0</v>
      </c>
      <c r="B5842" s="55" t="str">
        <f>INDEX(減価償却費出力!$A$1:$O$301,ROW()-$B$44+2,3)&amp;IF(INDEX(減価償却費出力!$A$1:$O$301,ROW()-$B$44+2,4)="","","／"&amp;INDEX(減価償却費出力!$A$1:$O$301,ROW()-$B$44+2,4))</f>
        <v/>
      </c>
      <c r="C5842" s="57">
        <f>IF(INDEX(減価償却費出力!$A$1:$O$301,ROW()-$B$44+2,1)="",0,設定・集計!$B$9)</f>
        <v>0</v>
      </c>
      <c r="D5842" s="64" t="str">
        <f>INDEX(減価償却費出力!$A$1:$O$301,ROW()-$B$44+2,15)</f>
        <v/>
      </c>
      <c r="E5842" s="65">
        <f>DATE(設定・集計!$B$2,INT(A5842/100),A5842-INT(A5842/100)*100)</f>
        <v>43799</v>
      </c>
      <c r="F5842" t="str">
        <f t="shared" si="181"/>
        <v/>
      </c>
      <c r="G5842" t="str">
        <f t="shared" si="182"/>
        <v/>
      </c>
    </row>
    <row r="5843" spans="1:7">
      <c r="A5843" s="57">
        <f>IF(INDEX(減価償却費出力!$A$1:$O$301,ROW()-$B$44+2,1)="",0,1231)</f>
        <v>0</v>
      </c>
      <c r="B5843" s="55" t="str">
        <f>INDEX(減価償却費出力!$A$1:$O$301,ROW()-$B$44+2,3)&amp;IF(INDEX(減価償却費出力!$A$1:$O$301,ROW()-$B$44+2,4)="","","／"&amp;INDEX(減価償却費出力!$A$1:$O$301,ROW()-$B$44+2,4))</f>
        <v/>
      </c>
      <c r="C5843" s="57">
        <f>IF(INDEX(減価償却費出力!$A$1:$O$301,ROW()-$B$44+2,1)="",0,設定・集計!$B$9)</f>
        <v>0</v>
      </c>
      <c r="D5843" s="64" t="str">
        <f>INDEX(減価償却費出力!$A$1:$O$301,ROW()-$B$44+2,15)</f>
        <v/>
      </c>
      <c r="E5843" s="65">
        <f>DATE(設定・集計!$B$2,INT(A5843/100),A5843-INT(A5843/100)*100)</f>
        <v>43799</v>
      </c>
      <c r="F5843" t="str">
        <f t="shared" si="181"/>
        <v/>
      </c>
      <c r="G5843" t="str">
        <f t="shared" si="182"/>
        <v/>
      </c>
    </row>
    <row r="5844" spans="1:7">
      <c r="A5844" s="57">
        <f>IF(INDEX(減価償却費出力!$A$1:$O$301,ROW()-$B$44+2,1)="",0,1231)</f>
        <v>0</v>
      </c>
      <c r="B5844" s="55" t="str">
        <f>INDEX(減価償却費出力!$A$1:$O$301,ROW()-$B$44+2,3)&amp;IF(INDEX(減価償却費出力!$A$1:$O$301,ROW()-$B$44+2,4)="","","／"&amp;INDEX(減価償却費出力!$A$1:$O$301,ROW()-$B$44+2,4))</f>
        <v/>
      </c>
      <c r="C5844" s="57">
        <f>IF(INDEX(減価償却費出力!$A$1:$O$301,ROW()-$B$44+2,1)="",0,設定・集計!$B$9)</f>
        <v>0</v>
      </c>
      <c r="D5844" s="64" t="str">
        <f>INDEX(減価償却費出力!$A$1:$O$301,ROW()-$B$44+2,15)</f>
        <v/>
      </c>
      <c r="E5844" s="65">
        <f>DATE(設定・集計!$B$2,INT(A5844/100),A5844-INT(A5844/100)*100)</f>
        <v>43799</v>
      </c>
      <c r="F5844" t="str">
        <f t="shared" si="181"/>
        <v/>
      </c>
      <c r="G5844" t="str">
        <f t="shared" si="182"/>
        <v/>
      </c>
    </row>
    <row r="5845" spans="1:7">
      <c r="A5845" s="57">
        <f>IF(INDEX(減価償却費出力!$A$1:$O$301,ROW()-$B$44+2,1)="",0,1231)</f>
        <v>0</v>
      </c>
      <c r="B5845" s="55" t="str">
        <f>INDEX(減価償却費出力!$A$1:$O$301,ROW()-$B$44+2,3)&amp;IF(INDEX(減価償却費出力!$A$1:$O$301,ROW()-$B$44+2,4)="","","／"&amp;INDEX(減価償却費出力!$A$1:$O$301,ROW()-$B$44+2,4))</f>
        <v/>
      </c>
      <c r="C5845" s="57">
        <f>IF(INDEX(減価償却費出力!$A$1:$O$301,ROW()-$B$44+2,1)="",0,設定・集計!$B$9)</f>
        <v>0</v>
      </c>
      <c r="D5845" s="64" t="str">
        <f>INDEX(減価償却費出力!$A$1:$O$301,ROW()-$B$44+2,15)</f>
        <v/>
      </c>
      <c r="E5845" s="65">
        <f>DATE(設定・集計!$B$2,INT(A5845/100),A5845-INT(A5845/100)*100)</f>
        <v>43799</v>
      </c>
      <c r="F5845" t="str">
        <f t="shared" si="181"/>
        <v/>
      </c>
      <c r="G5845" t="str">
        <f t="shared" si="182"/>
        <v/>
      </c>
    </row>
    <row r="5846" spans="1:7">
      <c r="A5846" s="57">
        <f>IF(INDEX(減価償却費出力!$A$1:$O$301,ROW()-$B$44+2,1)="",0,1231)</f>
        <v>0</v>
      </c>
      <c r="B5846" s="55" t="str">
        <f>INDEX(減価償却費出力!$A$1:$O$301,ROW()-$B$44+2,3)&amp;IF(INDEX(減価償却費出力!$A$1:$O$301,ROW()-$B$44+2,4)="","","／"&amp;INDEX(減価償却費出力!$A$1:$O$301,ROW()-$B$44+2,4))</f>
        <v/>
      </c>
      <c r="C5846" s="57">
        <f>IF(INDEX(減価償却費出力!$A$1:$O$301,ROW()-$B$44+2,1)="",0,設定・集計!$B$9)</f>
        <v>0</v>
      </c>
      <c r="D5846" s="64" t="str">
        <f>INDEX(減価償却費出力!$A$1:$O$301,ROW()-$B$44+2,15)</f>
        <v/>
      </c>
      <c r="E5846" s="65">
        <f>DATE(設定・集計!$B$2,INT(A5846/100),A5846-INT(A5846/100)*100)</f>
        <v>43799</v>
      </c>
      <c r="F5846" t="str">
        <f t="shared" si="181"/>
        <v/>
      </c>
      <c r="G5846" t="str">
        <f t="shared" si="182"/>
        <v/>
      </c>
    </row>
    <row r="5847" spans="1:7">
      <c r="A5847" s="57">
        <f>IF(INDEX(減価償却費出力!$A$1:$O$301,ROW()-$B$44+2,1)="",0,1231)</f>
        <v>0</v>
      </c>
      <c r="B5847" s="55" t="str">
        <f>INDEX(減価償却費出力!$A$1:$O$301,ROW()-$B$44+2,3)&amp;IF(INDEX(減価償却費出力!$A$1:$O$301,ROW()-$B$44+2,4)="","","／"&amp;INDEX(減価償却費出力!$A$1:$O$301,ROW()-$B$44+2,4))</f>
        <v/>
      </c>
      <c r="C5847" s="57">
        <f>IF(INDEX(減価償却費出力!$A$1:$O$301,ROW()-$B$44+2,1)="",0,設定・集計!$B$9)</f>
        <v>0</v>
      </c>
      <c r="D5847" s="64" t="str">
        <f>INDEX(減価償却費出力!$A$1:$O$301,ROW()-$B$44+2,15)</f>
        <v/>
      </c>
      <c r="E5847" s="65">
        <f>DATE(設定・集計!$B$2,INT(A5847/100),A5847-INT(A5847/100)*100)</f>
        <v>43799</v>
      </c>
      <c r="F5847" t="str">
        <f t="shared" si="181"/>
        <v/>
      </c>
      <c r="G5847" t="str">
        <f t="shared" si="182"/>
        <v/>
      </c>
    </row>
    <row r="5848" spans="1:7">
      <c r="A5848" s="57">
        <f>IF(INDEX(減価償却費出力!$A$1:$O$301,ROW()-$B$44+2,1)="",0,1231)</f>
        <v>0</v>
      </c>
      <c r="B5848" s="55" t="str">
        <f>INDEX(減価償却費出力!$A$1:$O$301,ROW()-$B$44+2,3)&amp;IF(INDEX(減価償却費出力!$A$1:$O$301,ROW()-$B$44+2,4)="","","／"&amp;INDEX(減価償却費出力!$A$1:$O$301,ROW()-$B$44+2,4))</f>
        <v/>
      </c>
      <c r="C5848" s="57">
        <f>IF(INDEX(減価償却費出力!$A$1:$O$301,ROW()-$B$44+2,1)="",0,設定・集計!$B$9)</f>
        <v>0</v>
      </c>
      <c r="D5848" s="64" t="str">
        <f>INDEX(減価償却費出力!$A$1:$O$301,ROW()-$B$44+2,15)</f>
        <v/>
      </c>
      <c r="E5848" s="65">
        <f>DATE(設定・集計!$B$2,INT(A5848/100),A5848-INT(A5848/100)*100)</f>
        <v>43799</v>
      </c>
      <c r="F5848" t="str">
        <f t="shared" si="181"/>
        <v/>
      </c>
      <c r="G5848" t="str">
        <f t="shared" si="182"/>
        <v/>
      </c>
    </row>
    <row r="5849" spans="1:7">
      <c r="A5849" s="57">
        <f>IF(INDEX(減価償却費出力!$A$1:$O$301,ROW()-$B$44+2,1)="",0,1231)</f>
        <v>0</v>
      </c>
      <c r="B5849" s="55" t="str">
        <f>INDEX(減価償却費出力!$A$1:$O$301,ROW()-$B$44+2,3)&amp;IF(INDEX(減価償却費出力!$A$1:$O$301,ROW()-$B$44+2,4)="","","／"&amp;INDEX(減価償却費出力!$A$1:$O$301,ROW()-$B$44+2,4))</f>
        <v/>
      </c>
      <c r="C5849" s="57">
        <f>IF(INDEX(減価償却費出力!$A$1:$O$301,ROW()-$B$44+2,1)="",0,設定・集計!$B$9)</f>
        <v>0</v>
      </c>
      <c r="D5849" s="64" t="str">
        <f>INDEX(減価償却費出力!$A$1:$O$301,ROW()-$B$44+2,15)</f>
        <v/>
      </c>
      <c r="E5849" s="65">
        <f>DATE(設定・集計!$B$2,INT(A5849/100),A5849-INT(A5849/100)*100)</f>
        <v>43799</v>
      </c>
      <c r="F5849" t="str">
        <f t="shared" ref="F5849:F5912" si="183">IF(A5849=0,"",A5849*10000+ROW())</f>
        <v/>
      </c>
      <c r="G5849" t="str">
        <f t="shared" ref="G5849:G5912" si="184">IF(F5849="","",RANK(F5849,$F$46:$F$6000,1))</f>
        <v/>
      </c>
    </row>
    <row r="5850" spans="1:7">
      <c r="A5850" s="57">
        <f>IF(INDEX(減価償却費出力!$A$1:$O$301,ROW()-$B$44+2,1)="",0,1231)</f>
        <v>0</v>
      </c>
      <c r="B5850" s="55" t="str">
        <f>INDEX(減価償却費出力!$A$1:$O$301,ROW()-$B$44+2,3)&amp;IF(INDEX(減価償却費出力!$A$1:$O$301,ROW()-$B$44+2,4)="","","／"&amp;INDEX(減価償却費出力!$A$1:$O$301,ROW()-$B$44+2,4))</f>
        <v/>
      </c>
      <c r="C5850" s="57">
        <f>IF(INDEX(減価償却費出力!$A$1:$O$301,ROW()-$B$44+2,1)="",0,設定・集計!$B$9)</f>
        <v>0</v>
      </c>
      <c r="D5850" s="64" t="str">
        <f>INDEX(減価償却費出力!$A$1:$O$301,ROW()-$B$44+2,15)</f>
        <v/>
      </c>
      <c r="E5850" s="65">
        <f>DATE(設定・集計!$B$2,INT(A5850/100),A5850-INT(A5850/100)*100)</f>
        <v>43799</v>
      </c>
      <c r="F5850" t="str">
        <f t="shared" si="183"/>
        <v/>
      </c>
      <c r="G5850" t="str">
        <f t="shared" si="184"/>
        <v/>
      </c>
    </row>
    <row r="5851" spans="1:7">
      <c r="A5851" s="57">
        <f>IF(INDEX(減価償却費出力!$A$1:$O$301,ROW()-$B$44+2,1)="",0,1231)</f>
        <v>0</v>
      </c>
      <c r="B5851" s="55" t="str">
        <f>INDEX(減価償却費出力!$A$1:$O$301,ROW()-$B$44+2,3)&amp;IF(INDEX(減価償却費出力!$A$1:$O$301,ROW()-$B$44+2,4)="","","／"&amp;INDEX(減価償却費出力!$A$1:$O$301,ROW()-$B$44+2,4))</f>
        <v/>
      </c>
      <c r="C5851" s="57">
        <f>IF(INDEX(減価償却費出力!$A$1:$O$301,ROW()-$B$44+2,1)="",0,設定・集計!$B$9)</f>
        <v>0</v>
      </c>
      <c r="D5851" s="64" t="str">
        <f>INDEX(減価償却費出力!$A$1:$O$301,ROW()-$B$44+2,15)</f>
        <v/>
      </c>
      <c r="E5851" s="65">
        <f>DATE(設定・集計!$B$2,INT(A5851/100),A5851-INT(A5851/100)*100)</f>
        <v>43799</v>
      </c>
      <c r="F5851" t="str">
        <f t="shared" si="183"/>
        <v/>
      </c>
      <c r="G5851" t="str">
        <f t="shared" si="184"/>
        <v/>
      </c>
    </row>
    <row r="5852" spans="1:7">
      <c r="A5852" s="57">
        <f>IF(INDEX(減価償却費出力!$A$1:$O$301,ROW()-$B$44+2,1)="",0,1231)</f>
        <v>0</v>
      </c>
      <c r="B5852" s="55" t="str">
        <f>INDEX(減価償却費出力!$A$1:$O$301,ROW()-$B$44+2,3)&amp;IF(INDEX(減価償却費出力!$A$1:$O$301,ROW()-$B$44+2,4)="","","／"&amp;INDEX(減価償却費出力!$A$1:$O$301,ROW()-$B$44+2,4))</f>
        <v/>
      </c>
      <c r="C5852" s="57">
        <f>IF(INDEX(減価償却費出力!$A$1:$O$301,ROW()-$B$44+2,1)="",0,設定・集計!$B$9)</f>
        <v>0</v>
      </c>
      <c r="D5852" s="64" t="str">
        <f>INDEX(減価償却費出力!$A$1:$O$301,ROW()-$B$44+2,15)</f>
        <v/>
      </c>
      <c r="E5852" s="65">
        <f>DATE(設定・集計!$B$2,INT(A5852/100),A5852-INT(A5852/100)*100)</f>
        <v>43799</v>
      </c>
      <c r="F5852" t="str">
        <f t="shared" si="183"/>
        <v/>
      </c>
      <c r="G5852" t="str">
        <f t="shared" si="184"/>
        <v/>
      </c>
    </row>
    <row r="5853" spans="1:7">
      <c r="A5853" s="57">
        <f>IF(INDEX(減価償却費出力!$A$1:$O$301,ROW()-$B$44+2,1)="",0,1231)</f>
        <v>0</v>
      </c>
      <c r="B5853" s="55" t="str">
        <f>INDEX(減価償却費出力!$A$1:$O$301,ROW()-$B$44+2,3)&amp;IF(INDEX(減価償却費出力!$A$1:$O$301,ROW()-$B$44+2,4)="","","／"&amp;INDEX(減価償却費出力!$A$1:$O$301,ROW()-$B$44+2,4))</f>
        <v/>
      </c>
      <c r="C5853" s="57">
        <f>IF(INDEX(減価償却費出力!$A$1:$O$301,ROW()-$B$44+2,1)="",0,設定・集計!$B$9)</f>
        <v>0</v>
      </c>
      <c r="D5853" s="64" t="str">
        <f>INDEX(減価償却費出力!$A$1:$O$301,ROW()-$B$44+2,15)</f>
        <v/>
      </c>
      <c r="E5853" s="65">
        <f>DATE(設定・集計!$B$2,INT(A5853/100),A5853-INT(A5853/100)*100)</f>
        <v>43799</v>
      </c>
      <c r="F5853" t="str">
        <f t="shared" si="183"/>
        <v/>
      </c>
      <c r="G5853" t="str">
        <f t="shared" si="184"/>
        <v/>
      </c>
    </row>
    <row r="5854" spans="1:7">
      <c r="A5854" s="57">
        <f>IF(INDEX(減価償却費出力!$A$1:$O$301,ROW()-$B$44+2,1)="",0,1231)</f>
        <v>0</v>
      </c>
      <c r="B5854" s="55" t="str">
        <f>INDEX(減価償却費出力!$A$1:$O$301,ROW()-$B$44+2,3)&amp;IF(INDEX(減価償却費出力!$A$1:$O$301,ROW()-$B$44+2,4)="","","／"&amp;INDEX(減価償却費出力!$A$1:$O$301,ROW()-$B$44+2,4))</f>
        <v/>
      </c>
      <c r="C5854" s="57">
        <f>IF(INDEX(減価償却費出力!$A$1:$O$301,ROW()-$B$44+2,1)="",0,設定・集計!$B$9)</f>
        <v>0</v>
      </c>
      <c r="D5854" s="64" t="str">
        <f>INDEX(減価償却費出力!$A$1:$O$301,ROW()-$B$44+2,15)</f>
        <v/>
      </c>
      <c r="E5854" s="65">
        <f>DATE(設定・集計!$B$2,INT(A5854/100),A5854-INT(A5854/100)*100)</f>
        <v>43799</v>
      </c>
      <c r="F5854" t="str">
        <f t="shared" si="183"/>
        <v/>
      </c>
      <c r="G5854" t="str">
        <f t="shared" si="184"/>
        <v/>
      </c>
    </row>
    <row r="5855" spans="1:7">
      <c r="A5855" s="57">
        <f>IF(INDEX(減価償却費出力!$A$1:$O$301,ROW()-$B$44+2,1)="",0,1231)</f>
        <v>0</v>
      </c>
      <c r="B5855" s="55" t="str">
        <f>INDEX(減価償却費出力!$A$1:$O$301,ROW()-$B$44+2,3)&amp;IF(INDEX(減価償却費出力!$A$1:$O$301,ROW()-$B$44+2,4)="","","／"&amp;INDEX(減価償却費出力!$A$1:$O$301,ROW()-$B$44+2,4))</f>
        <v/>
      </c>
      <c r="C5855" s="57">
        <f>IF(INDEX(減価償却費出力!$A$1:$O$301,ROW()-$B$44+2,1)="",0,設定・集計!$B$9)</f>
        <v>0</v>
      </c>
      <c r="D5855" s="64" t="str">
        <f>INDEX(減価償却費出力!$A$1:$O$301,ROW()-$B$44+2,15)</f>
        <v/>
      </c>
      <c r="E5855" s="65">
        <f>DATE(設定・集計!$B$2,INT(A5855/100),A5855-INT(A5855/100)*100)</f>
        <v>43799</v>
      </c>
      <c r="F5855" t="str">
        <f t="shared" si="183"/>
        <v/>
      </c>
      <c r="G5855" t="str">
        <f t="shared" si="184"/>
        <v/>
      </c>
    </row>
    <row r="5856" spans="1:7">
      <c r="A5856" s="57">
        <f>IF(INDEX(減価償却費出力!$A$1:$O$301,ROW()-$B$44+2,1)="",0,1231)</f>
        <v>0</v>
      </c>
      <c r="B5856" s="55" t="str">
        <f>INDEX(減価償却費出力!$A$1:$O$301,ROW()-$B$44+2,3)&amp;IF(INDEX(減価償却費出力!$A$1:$O$301,ROW()-$B$44+2,4)="","","／"&amp;INDEX(減価償却費出力!$A$1:$O$301,ROW()-$B$44+2,4))</f>
        <v/>
      </c>
      <c r="C5856" s="57">
        <f>IF(INDEX(減価償却費出力!$A$1:$O$301,ROW()-$B$44+2,1)="",0,設定・集計!$B$9)</f>
        <v>0</v>
      </c>
      <c r="D5856" s="64" t="str">
        <f>INDEX(減価償却費出力!$A$1:$O$301,ROW()-$B$44+2,15)</f>
        <v/>
      </c>
      <c r="E5856" s="65">
        <f>DATE(設定・集計!$B$2,INT(A5856/100),A5856-INT(A5856/100)*100)</f>
        <v>43799</v>
      </c>
      <c r="F5856" t="str">
        <f t="shared" si="183"/>
        <v/>
      </c>
      <c r="G5856" t="str">
        <f t="shared" si="184"/>
        <v/>
      </c>
    </row>
    <row r="5857" spans="1:7">
      <c r="A5857" s="57">
        <f>IF(INDEX(減価償却費出力!$A$1:$O$301,ROW()-$B$44+2,1)="",0,1231)</f>
        <v>0</v>
      </c>
      <c r="B5857" s="55" t="str">
        <f>INDEX(減価償却費出力!$A$1:$O$301,ROW()-$B$44+2,3)&amp;IF(INDEX(減価償却費出力!$A$1:$O$301,ROW()-$B$44+2,4)="","","／"&amp;INDEX(減価償却費出力!$A$1:$O$301,ROW()-$B$44+2,4))</f>
        <v/>
      </c>
      <c r="C5857" s="57">
        <f>IF(INDEX(減価償却費出力!$A$1:$O$301,ROW()-$B$44+2,1)="",0,設定・集計!$B$9)</f>
        <v>0</v>
      </c>
      <c r="D5857" s="64" t="str">
        <f>INDEX(減価償却費出力!$A$1:$O$301,ROW()-$B$44+2,15)</f>
        <v/>
      </c>
      <c r="E5857" s="65">
        <f>DATE(設定・集計!$B$2,INT(A5857/100),A5857-INT(A5857/100)*100)</f>
        <v>43799</v>
      </c>
      <c r="F5857" t="str">
        <f t="shared" si="183"/>
        <v/>
      </c>
      <c r="G5857" t="str">
        <f t="shared" si="184"/>
        <v/>
      </c>
    </row>
    <row r="5858" spans="1:7">
      <c r="A5858" s="57">
        <f>IF(INDEX(減価償却費出力!$A$1:$O$301,ROW()-$B$44+2,1)="",0,1231)</f>
        <v>0</v>
      </c>
      <c r="B5858" s="55" t="str">
        <f>INDEX(減価償却費出力!$A$1:$O$301,ROW()-$B$44+2,3)&amp;IF(INDEX(減価償却費出力!$A$1:$O$301,ROW()-$B$44+2,4)="","","／"&amp;INDEX(減価償却費出力!$A$1:$O$301,ROW()-$B$44+2,4))</f>
        <v/>
      </c>
      <c r="C5858" s="57">
        <f>IF(INDEX(減価償却費出力!$A$1:$O$301,ROW()-$B$44+2,1)="",0,設定・集計!$B$9)</f>
        <v>0</v>
      </c>
      <c r="D5858" s="64" t="str">
        <f>INDEX(減価償却費出力!$A$1:$O$301,ROW()-$B$44+2,15)</f>
        <v/>
      </c>
      <c r="E5858" s="65">
        <f>DATE(設定・集計!$B$2,INT(A5858/100),A5858-INT(A5858/100)*100)</f>
        <v>43799</v>
      </c>
      <c r="F5858" t="str">
        <f t="shared" si="183"/>
        <v/>
      </c>
      <c r="G5858" t="str">
        <f t="shared" si="184"/>
        <v/>
      </c>
    </row>
    <row r="5859" spans="1:7">
      <c r="A5859" s="57">
        <f>IF(INDEX(減価償却費出力!$A$1:$O$301,ROW()-$B$44+2,1)="",0,1231)</f>
        <v>0</v>
      </c>
      <c r="B5859" s="55" t="str">
        <f>INDEX(減価償却費出力!$A$1:$O$301,ROW()-$B$44+2,3)&amp;IF(INDEX(減価償却費出力!$A$1:$O$301,ROW()-$B$44+2,4)="","","／"&amp;INDEX(減価償却費出力!$A$1:$O$301,ROW()-$B$44+2,4))</f>
        <v/>
      </c>
      <c r="C5859" s="57">
        <f>IF(INDEX(減価償却費出力!$A$1:$O$301,ROW()-$B$44+2,1)="",0,設定・集計!$B$9)</f>
        <v>0</v>
      </c>
      <c r="D5859" s="64" t="str">
        <f>INDEX(減価償却費出力!$A$1:$O$301,ROW()-$B$44+2,15)</f>
        <v/>
      </c>
      <c r="E5859" s="65">
        <f>DATE(設定・集計!$B$2,INT(A5859/100),A5859-INT(A5859/100)*100)</f>
        <v>43799</v>
      </c>
      <c r="F5859" t="str">
        <f t="shared" si="183"/>
        <v/>
      </c>
      <c r="G5859" t="str">
        <f t="shared" si="184"/>
        <v/>
      </c>
    </row>
    <row r="5860" spans="1:7">
      <c r="A5860" s="57">
        <f>IF(INDEX(減価償却費出力!$A$1:$O$301,ROW()-$B$44+2,1)="",0,1231)</f>
        <v>0</v>
      </c>
      <c r="B5860" s="55" t="str">
        <f>INDEX(減価償却費出力!$A$1:$O$301,ROW()-$B$44+2,3)&amp;IF(INDEX(減価償却費出力!$A$1:$O$301,ROW()-$B$44+2,4)="","","／"&amp;INDEX(減価償却費出力!$A$1:$O$301,ROW()-$B$44+2,4))</f>
        <v/>
      </c>
      <c r="C5860" s="57">
        <f>IF(INDEX(減価償却費出力!$A$1:$O$301,ROW()-$B$44+2,1)="",0,設定・集計!$B$9)</f>
        <v>0</v>
      </c>
      <c r="D5860" s="64" t="str">
        <f>INDEX(減価償却費出力!$A$1:$O$301,ROW()-$B$44+2,15)</f>
        <v/>
      </c>
      <c r="E5860" s="65">
        <f>DATE(設定・集計!$B$2,INT(A5860/100),A5860-INT(A5860/100)*100)</f>
        <v>43799</v>
      </c>
      <c r="F5860" t="str">
        <f t="shared" si="183"/>
        <v/>
      </c>
      <c r="G5860" t="str">
        <f t="shared" si="184"/>
        <v/>
      </c>
    </row>
    <row r="5861" spans="1:7">
      <c r="A5861" s="57">
        <f>IF(INDEX(減価償却費出力!$A$1:$O$301,ROW()-$B$44+2,1)="",0,1231)</f>
        <v>0</v>
      </c>
      <c r="B5861" s="55" t="str">
        <f>INDEX(減価償却費出力!$A$1:$O$301,ROW()-$B$44+2,3)&amp;IF(INDEX(減価償却費出力!$A$1:$O$301,ROW()-$B$44+2,4)="","","／"&amp;INDEX(減価償却費出力!$A$1:$O$301,ROW()-$B$44+2,4))</f>
        <v/>
      </c>
      <c r="C5861" s="57">
        <f>IF(INDEX(減価償却費出力!$A$1:$O$301,ROW()-$B$44+2,1)="",0,設定・集計!$B$9)</f>
        <v>0</v>
      </c>
      <c r="D5861" s="64" t="str">
        <f>INDEX(減価償却費出力!$A$1:$O$301,ROW()-$B$44+2,15)</f>
        <v/>
      </c>
      <c r="E5861" s="65">
        <f>DATE(設定・集計!$B$2,INT(A5861/100),A5861-INT(A5861/100)*100)</f>
        <v>43799</v>
      </c>
      <c r="F5861" t="str">
        <f t="shared" si="183"/>
        <v/>
      </c>
      <c r="G5861" t="str">
        <f t="shared" si="184"/>
        <v/>
      </c>
    </row>
    <row r="5862" spans="1:7">
      <c r="A5862" s="57">
        <f>IF(INDEX(減価償却費出力!$A$1:$O$301,ROW()-$B$44+2,1)="",0,1231)</f>
        <v>0</v>
      </c>
      <c r="B5862" s="55" t="str">
        <f>INDEX(減価償却費出力!$A$1:$O$301,ROW()-$B$44+2,3)&amp;IF(INDEX(減価償却費出力!$A$1:$O$301,ROW()-$B$44+2,4)="","","／"&amp;INDEX(減価償却費出力!$A$1:$O$301,ROW()-$B$44+2,4))</f>
        <v/>
      </c>
      <c r="C5862" s="57">
        <f>IF(INDEX(減価償却費出力!$A$1:$O$301,ROW()-$B$44+2,1)="",0,設定・集計!$B$9)</f>
        <v>0</v>
      </c>
      <c r="D5862" s="64" t="str">
        <f>INDEX(減価償却費出力!$A$1:$O$301,ROW()-$B$44+2,15)</f>
        <v/>
      </c>
      <c r="E5862" s="65">
        <f>DATE(設定・集計!$B$2,INT(A5862/100),A5862-INT(A5862/100)*100)</f>
        <v>43799</v>
      </c>
      <c r="F5862" t="str">
        <f t="shared" si="183"/>
        <v/>
      </c>
      <c r="G5862" t="str">
        <f t="shared" si="184"/>
        <v/>
      </c>
    </row>
    <row r="5863" spans="1:7">
      <c r="A5863" s="57">
        <f>IF(INDEX(減価償却費出力!$A$1:$O$301,ROW()-$B$44+2,1)="",0,1231)</f>
        <v>0</v>
      </c>
      <c r="B5863" s="55" t="str">
        <f>INDEX(減価償却費出力!$A$1:$O$301,ROW()-$B$44+2,3)&amp;IF(INDEX(減価償却費出力!$A$1:$O$301,ROW()-$B$44+2,4)="","","／"&amp;INDEX(減価償却費出力!$A$1:$O$301,ROW()-$B$44+2,4))</f>
        <v/>
      </c>
      <c r="C5863" s="57">
        <f>IF(INDEX(減価償却費出力!$A$1:$O$301,ROW()-$B$44+2,1)="",0,設定・集計!$B$9)</f>
        <v>0</v>
      </c>
      <c r="D5863" s="64" t="str">
        <f>INDEX(減価償却費出力!$A$1:$O$301,ROW()-$B$44+2,15)</f>
        <v/>
      </c>
      <c r="E5863" s="65">
        <f>DATE(設定・集計!$B$2,INT(A5863/100),A5863-INT(A5863/100)*100)</f>
        <v>43799</v>
      </c>
      <c r="F5863" t="str">
        <f t="shared" si="183"/>
        <v/>
      </c>
      <c r="G5863" t="str">
        <f t="shared" si="184"/>
        <v/>
      </c>
    </row>
    <row r="5864" spans="1:7">
      <c r="A5864" s="57">
        <f>IF(INDEX(減価償却費出力!$A$1:$O$301,ROW()-$B$44+2,1)="",0,1231)</f>
        <v>0</v>
      </c>
      <c r="B5864" s="55" t="str">
        <f>INDEX(減価償却費出力!$A$1:$O$301,ROW()-$B$44+2,3)&amp;IF(INDEX(減価償却費出力!$A$1:$O$301,ROW()-$B$44+2,4)="","","／"&amp;INDEX(減価償却費出力!$A$1:$O$301,ROW()-$B$44+2,4))</f>
        <v/>
      </c>
      <c r="C5864" s="57">
        <f>IF(INDEX(減価償却費出力!$A$1:$O$301,ROW()-$B$44+2,1)="",0,設定・集計!$B$9)</f>
        <v>0</v>
      </c>
      <c r="D5864" s="64" t="str">
        <f>INDEX(減価償却費出力!$A$1:$O$301,ROW()-$B$44+2,15)</f>
        <v/>
      </c>
      <c r="E5864" s="65">
        <f>DATE(設定・集計!$B$2,INT(A5864/100),A5864-INT(A5864/100)*100)</f>
        <v>43799</v>
      </c>
      <c r="F5864" t="str">
        <f t="shared" si="183"/>
        <v/>
      </c>
      <c r="G5864" t="str">
        <f t="shared" si="184"/>
        <v/>
      </c>
    </row>
    <row r="5865" spans="1:7">
      <c r="A5865" s="57">
        <f>IF(INDEX(減価償却費出力!$A$1:$O$301,ROW()-$B$44+2,1)="",0,1231)</f>
        <v>0</v>
      </c>
      <c r="B5865" s="55" t="str">
        <f>INDEX(減価償却費出力!$A$1:$O$301,ROW()-$B$44+2,3)&amp;IF(INDEX(減価償却費出力!$A$1:$O$301,ROW()-$B$44+2,4)="","","／"&amp;INDEX(減価償却費出力!$A$1:$O$301,ROW()-$B$44+2,4))</f>
        <v/>
      </c>
      <c r="C5865" s="57">
        <f>IF(INDEX(減価償却費出力!$A$1:$O$301,ROW()-$B$44+2,1)="",0,設定・集計!$B$9)</f>
        <v>0</v>
      </c>
      <c r="D5865" s="64" t="str">
        <f>INDEX(減価償却費出力!$A$1:$O$301,ROW()-$B$44+2,15)</f>
        <v/>
      </c>
      <c r="E5865" s="65">
        <f>DATE(設定・集計!$B$2,INT(A5865/100),A5865-INT(A5865/100)*100)</f>
        <v>43799</v>
      </c>
      <c r="F5865" t="str">
        <f t="shared" si="183"/>
        <v/>
      </c>
      <c r="G5865" t="str">
        <f t="shared" si="184"/>
        <v/>
      </c>
    </row>
    <row r="5866" spans="1:7">
      <c r="A5866" s="57">
        <f>IF(INDEX(減価償却費出力!$A$1:$O$301,ROW()-$B$44+2,1)="",0,1231)</f>
        <v>0</v>
      </c>
      <c r="B5866" s="55" t="str">
        <f>INDEX(減価償却費出力!$A$1:$O$301,ROW()-$B$44+2,3)&amp;IF(INDEX(減価償却費出力!$A$1:$O$301,ROW()-$B$44+2,4)="","","／"&amp;INDEX(減価償却費出力!$A$1:$O$301,ROW()-$B$44+2,4))</f>
        <v/>
      </c>
      <c r="C5866" s="57">
        <f>IF(INDEX(減価償却費出力!$A$1:$O$301,ROW()-$B$44+2,1)="",0,設定・集計!$B$9)</f>
        <v>0</v>
      </c>
      <c r="D5866" s="64" t="str">
        <f>INDEX(減価償却費出力!$A$1:$O$301,ROW()-$B$44+2,15)</f>
        <v/>
      </c>
      <c r="E5866" s="65">
        <f>DATE(設定・集計!$B$2,INT(A5866/100),A5866-INT(A5866/100)*100)</f>
        <v>43799</v>
      </c>
      <c r="F5866" t="str">
        <f t="shared" si="183"/>
        <v/>
      </c>
      <c r="G5866" t="str">
        <f t="shared" si="184"/>
        <v/>
      </c>
    </row>
    <row r="5867" spans="1:7">
      <c r="A5867" s="57">
        <f>IF(INDEX(減価償却費出力!$A$1:$O$301,ROW()-$B$44+2,1)="",0,1231)</f>
        <v>0</v>
      </c>
      <c r="B5867" s="55" t="str">
        <f>INDEX(減価償却費出力!$A$1:$O$301,ROW()-$B$44+2,3)&amp;IF(INDEX(減価償却費出力!$A$1:$O$301,ROW()-$B$44+2,4)="","","／"&amp;INDEX(減価償却費出力!$A$1:$O$301,ROW()-$B$44+2,4))</f>
        <v/>
      </c>
      <c r="C5867" s="57">
        <f>IF(INDEX(減価償却費出力!$A$1:$O$301,ROW()-$B$44+2,1)="",0,設定・集計!$B$9)</f>
        <v>0</v>
      </c>
      <c r="D5867" s="64" t="str">
        <f>INDEX(減価償却費出力!$A$1:$O$301,ROW()-$B$44+2,15)</f>
        <v/>
      </c>
      <c r="E5867" s="65">
        <f>DATE(設定・集計!$B$2,INT(A5867/100),A5867-INT(A5867/100)*100)</f>
        <v>43799</v>
      </c>
      <c r="F5867" t="str">
        <f t="shared" si="183"/>
        <v/>
      </c>
      <c r="G5867" t="str">
        <f t="shared" si="184"/>
        <v/>
      </c>
    </row>
    <row r="5868" spans="1:7">
      <c r="A5868" s="57">
        <f>IF(INDEX(減価償却費出力!$A$1:$O$301,ROW()-$B$44+2,1)="",0,1231)</f>
        <v>0</v>
      </c>
      <c r="B5868" s="55" t="str">
        <f>INDEX(減価償却費出力!$A$1:$O$301,ROW()-$B$44+2,3)&amp;IF(INDEX(減価償却費出力!$A$1:$O$301,ROW()-$B$44+2,4)="","","／"&amp;INDEX(減価償却費出力!$A$1:$O$301,ROW()-$B$44+2,4))</f>
        <v/>
      </c>
      <c r="C5868" s="57">
        <f>IF(INDEX(減価償却費出力!$A$1:$O$301,ROW()-$B$44+2,1)="",0,設定・集計!$B$9)</f>
        <v>0</v>
      </c>
      <c r="D5868" s="64" t="str">
        <f>INDEX(減価償却費出力!$A$1:$O$301,ROW()-$B$44+2,15)</f>
        <v/>
      </c>
      <c r="E5868" s="65">
        <f>DATE(設定・集計!$B$2,INT(A5868/100),A5868-INT(A5868/100)*100)</f>
        <v>43799</v>
      </c>
      <c r="F5868" t="str">
        <f t="shared" si="183"/>
        <v/>
      </c>
      <c r="G5868" t="str">
        <f t="shared" si="184"/>
        <v/>
      </c>
    </row>
    <row r="5869" spans="1:7">
      <c r="A5869" s="57">
        <f>IF(INDEX(減価償却費出力!$A$1:$O$301,ROW()-$B$44+2,1)="",0,1231)</f>
        <v>0</v>
      </c>
      <c r="B5869" s="55" t="str">
        <f>INDEX(減価償却費出力!$A$1:$O$301,ROW()-$B$44+2,3)&amp;IF(INDEX(減価償却費出力!$A$1:$O$301,ROW()-$B$44+2,4)="","","／"&amp;INDEX(減価償却費出力!$A$1:$O$301,ROW()-$B$44+2,4))</f>
        <v/>
      </c>
      <c r="C5869" s="57">
        <f>IF(INDEX(減価償却費出力!$A$1:$O$301,ROW()-$B$44+2,1)="",0,設定・集計!$B$9)</f>
        <v>0</v>
      </c>
      <c r="D5869" s="64" t="str">
        <f>INDEX(減価償却費出力!$A$1:$O$301,ROW()-$B$44+2,15)</f>
        <v/>
      </c>
      <c r="E5869" s="65">
        <f>DATE(設定・集計!$B$2,INT(A5869/100),A5869-INT(A5869/100)*100)</f>
        <v>43799</v>
      </c>
      <c r="F5869" t="str">
        <f t="shared" si="183"/>
        <v/>
      </c>
      <c r="G5869" t="str">
        <f t="shared" si="184"/>
        <v/>
      </c>
    </row>
    <row r="5870" spans="1:7">
      <c r="A5870" s="57">
        <f>IF(INDEX(減価償却費出力!$A$1:$O$301,ROW()-$B$44+2,1)="",0,1231)</f>
        <v>0</v>
      </c>
      <c r="B5870" s="55" t="str">
        <f>INDEX(減価償却費出力!$A$1:$O$301,ROW()-$B$44+2,3)&amp;IF(INDEX(減価償却費出力!$A$1:$O$301,ROW()-$B$44+2,4)="","","／"&amp;INDEX(減価償却費出力!$A$1:$O$301,ROW()-$B$44+2,4))</f>
        <v/>
      </c>
      <c r="C5870" s="57">
        <f>IF(INDEX(減価償却費出力!$A$1:$O$301,ROW()-$B$44+2,1)="",0,設定・集計!$B$9)</f>
        <v>0</v>
      </c>
      <c r="D5870" s="64" t="str">
        <f>INDEX(減価償却費出力!$A$1:$O$301,ROW()-$B$44+2,15)</f>
        <v/>
      </c>
      <c r="E5870" s="65">
        <f>DATE(設定・集計!$B$2,INT(A5870/100),A5870-INT(A5870/100)*100)</f>
        <v>43799</v>
      </c>
      <c r="F5870" t="str">
        <f t="shared" si="183"/>
        <v/>
      </c>
      <c r="G5870" t="str">
        <f t="shared" si="184"/>
        <v/>
      </c>
    </row>
    <row r="5871" spans="1:7">
      <c r="A5871" s="57">
        <f>IF(INDEX(減価償却費出力!$A$1:$O$301,ROW()-$B$44+2,1)="",0,1231)</f>
        <v>0</v>
      </c>
      <c r="B5871" s="55" t="str">
        <f>INDEX(減価償却費出力!$A$1:$O$301,ROW()-$B$44+2,3)&amp;IF(INDEX(減価償却費出力!$A$1:$O$301,ROW()-$B$44+2,4)="","","／"&amp;INDEX(減価償却費出力!$A$1:$O$301,ROW()-$B$44+2,4))</f>
        <v/>
      </c>
      <c r="C5871" s="57">
        <f>IF(INDEX(減価償却費出力!$A$1:$O$301,ROW()-$B$44+2,1)="",0,設定・集計!$B$9)</f>
        <v>0</v>
      </c>
      <c r="D5871" s="64" t="str">
        <f>INDEX(減価償却費出力!$A$1:$O$301,ROW()-$B$44+2,15)</f>
        <v/>
      </c>
      <c r="E5871" s="65">
        <f>DATE(設定・集計!$B$2,INT(A5871/100),A5871-INT(A5871/100)*100)</f>
        <v>43799</v>
      </c>
      <c r="F5871" t="str">
        <f t="shared" si="183"/>
        <v/>
      </c>
      <c r="G5871" t="str">
        <f t="shared" si="184"/>
        <v/>
      </c>
    </row>
    <row r="5872" spans="1:7">
      <c r="A5872" s="57">
        <f>IF(INDEX(減価償却費出力!$A$1:$O$301,ROW()-$B$44+2,1)="",0,1231)</f>
        <v>0</v>
      </c>
      <c r="B5872" s="55" t="str">
        <f>INDEX(減価償却費出力!$A$1:$O$301,ROW()-$B$44+2,3)&amp;IF(INDEX(減価償却費出力!$A$1:$O$301,ROW()-$B$44+2,4)="","","／"&amp;INDEX(減価償却費出力!$A$1:$O$301,ROW()-$B$44+2,4))</f>
        <v/>
      </c>
      <c r="C5872" s="57">
        <f>IF(INDEX(減価償却費出力!$A$1:$O$301,ROW()-$B$44+2,1)="",0,設定・集計!$B$9)</f>
        <v>0</v>
      </c>
      <c r="D5872" s="64" t="str">
        <f>INDEX(減価償却費出力!$A$1:$O$301,ROW()-$B$44+2,15)</f>
        <v/>
      </c>
      <c r="E5872" s="65">
        <f>DATE(設定・集計!$B$2,INT(A5872/100),A5872-INT(A5872/100)*100)</f>
        <v>43799</v>
      </c>
      <c r="F5872" t="str">
        <f t="shared" si="183"/>
        <v/>
      </c>
      <c r="G5872" t="str">
        <f t="shared" si="184"/>
        <v/>
      </c>
    </row>
    <row r="5873" spans="1:7">
      <c r="A5873" s="57">
        <f>IF(INDEX(減価償却費出力!$A$1:$O$301,ROW()-$B$44+2,1)="",0,1231)</f>
        <v>0</v>
      </c>
      <c r="B5873" s="55" t="str">
        <f>INDEX(減価償却費出力!$A$1:$O$301,ROW()-$B$44+2,3)&amp;IF(INDEX(減価償却費出力!$A$1:$O$301,ROW()-$B$44+2,4)="","","／"&amp;INDEX(減価償却費出力!$A$1:$O$301,ROW()-$B$44+2,4))</f>
        <v/>
      </c>
      <c r="C5873" s="57">
        <f>IF(INDEX(減価償却費出力!$A$1:$O$301,ROW()-$B$44+2,1)="",0,設定・集計!$B$9)</f>
        <v>0</v>
      </c>
      <c r="D5873" s="64" t="str">
        <f>INDEX(減価償却費出力!$A$1:$O$301,ROW()-$B$44+2,15)</f>
        <v/>
      </c>
      <c r="E5873" s="65">
        <f>DATE(設定・集計!$B$2,INT(A5873/100),A5873-INT(A5873/100)*100)</f>
        <v>43799</v>
      </c>
      <c r="F5873" t="str">
        <f t="shared" si="183"/>
        <v/>
      </c>
      <c r="G5873" t="str">
        <f t="shared" si="184"/>
        <v/>
      </c>
    </row>
    <row r="5874" spans="1:7">
      <c r="A5874" s="57">
        <f>IF(INDEX(減価償却費出力!$A$1:$O$301,ROW()-$B$44+2,1)="",0,1231)</f>
        <v>0</v>
      </c>
      <c r="B5874" s="55" t="str">
        <f>INDEX(減価償却費出力!$A$1:$O$301,ROW()-$B$44+2,3)&amp;IF(INDEX(減価償却費出力!$A$1:$O$301,ROW()-$B$44+2,4)="","","／"&amp;INDEX(減価償却費出力!$A$1:$O$301,ROW()-$B$44+2,4))</f>
        <v/>
      </c>
      <c r="C5874" s="57">
        <f>IF(INDEX(減価償却費出力!$A$1:$O$301,ROW()-$B$44+2,1)="",0,設定・集計!$B$9)</f>
        <v>0</v>
      </c>
      <c r="D5874" s="64" t="str">
        <f>INDEX(減価償却費出力!$A$1:$O$301,ROW()-$B$44+2,15)</f>
        <v/>
      </c>
      <c r="E5874" s="65">
        <f>DATE(設定・集計!$B$2,INT(A5874/100),A5874-INT(A5874/100)*100)</f>
        <v>43799</v>
      </c>
      <c r="F5874" t="str">
        <f t="shared" si="183"/>
        <v/>
      </c>
      <c r="G5874" t="str">
        <f t="shared" si="184"/>
        <v/>
      </c>
    </row>
    <row r="5875" spans="1:7">
      <c r="A5875" s="57">
        <f>IF(INDEX(減価償却費出力!$A$1:$O$301,ROW()-$B$44+2,1)="",0,1231)</f>
        <v>0</v>
      </c>
      <c r="B5875" s="55" t="str">
        <f>INDEX(減価償却費出力!$A$1:$O$301,ROW()-$B$44+2,3)&amp;IF(INDEX(減価償却費出力!$A$1:$O$301,ROW()-$B$44+2,4)="","","／"&amp;INDEX(減価償却費出力!$A$1:$O$301,ROW()-$B$44+2,4))</f>
        <v/>
      </c>
      <c r="C5875" s="57">
        <f>IF(INDEX(減価償却費出力!$A$1:$O$301,ROW()-$B$44+2,1)="",0,設定・集計!$B$9)</f>
        <v>0</v>
      </c>
      <c r="D5875" s="64" t="str">
        <f>INDEX(減価償却費出力!$A$1:$O$301,ROW()-$B$44+2,15)</f>
        <v/>
      </c>
      <c r="E5875" s="65">
        <f>DATE(設定・集計!$B$2,INT(A5875/100),A5875-INT(A5875/100)*100)</f>
        <v>43799</v>
      </c>
      <c r="F5875" t="str">
        <f t="shared" si="183"/>
        <v/>
      </c>
      <c r="G5875" t="str">
        <f t="shared" si="184"/>
        <v/>
      </c>
    </row>
    <row r="5876" spans="1:7">
      <c r="A5876" s="57">
        <f>IF(INDEX(減価償却費出力!$A$1:$O$301,ROW()-$B$44+2,1)="",0,1231)</f>
        <v>0</v>
      </c>
      <c r="B5876" s="55" t="str">
        <f>INDEX(減価償却費出力!$A$1:$O$301,ROW()-$B$44+2,3)&amp;IF(INDEX(減価償却費出力!$A$1:$O$301,ROW()-$B$44+2,4)="","","／"&amp;INDEX(減価償却費出力!$A$1:$O$301,ROW()-$B$44+2,4))</f>
        <v/>
      </c>
      <c r="C5876" s="57">
        <f>IF(INDEX(減価償却費出力!$A$1:$O$301,ROW()-$B$44+2,1)="",0,設定・集計!$B$9)</f>
        <v>0</v>
      </c>
      <c r="D5876" s="64" t="str">
        <f>INDEX(減価償却費出力!$A$1:$O$301,ROW()-$B$44+2,15)</f>
        <v/>
      </c>
      <c r="E5876" s="65">
        <f>DATE(設定・集計!$B$2,INT(A5876/100),A5876-INT(A5876/100)*100)</f>
        <v>43799</v>
      </c>
      <c r="F5876" t="str">
        <f t="shared" si="183"/>
        <v/>
      </c>
      <c r="G5876" t="str">
        <f t="shared" si="184"/>
        <v/>
      </c>
    </row>
    <row r="5877" spans="1:7">
      <c r="A5877" s="57">
        <f>IF(INDEX(減価償却費出力!$A$1:$O$301,ROW()-$B$44+2,1)="",0,1231)</f>
        <v>0</v>
      </c>
      <c r="B5877" s="55" t="str">
        <f>INDEX(減価償却費出力!$A$1:$O$301,ROW()-$B$44+2,3)&amp;IF(INDEX(減価償却費出力!$A$1:$O$301,ROW()-$B$44+2,4)="","","／"&amp;INDEX(減価償却費出力!$A$1:$O$301,ROW()-$B$44+2,4))</f>
        <v/>
      </c>
      <c r="C5877" s="57">
        <f>IF(INDEX(減価償却費出力!$A$1:$O$301,ROW()-$B$44+2,1)="",0,設定・集計!$B$9)</f>
        <v>0</v>
      </c>
      <c r="D5877" s="64" t="str">
        <f>INDEX(減価償却費出力!$A$1:$O$301,ROW()-$B$44+2,15)</f>
        <v/>
      </c>
      <c r="E5877" s="65">
        <f>DATE(設定・集計!$B$2,INT(A5877/100),A5877-INT(A5877/100)*100)</f>
        <v>43799</v>
      </c>
      <c r="F5877" t="str">
        <f t="shared" si="183"/>
        <v/>
      </c>
      <c r="G5877" t="str">
        <f t="shared" si="184"/>
        <v/>
      </c>
    </row>
    <row r="5878" spans="1:7">
      <c r="A5878" s="57">
        <f>IF(INDEX(減価償却費出力!$A$1:$O$301,ROW()-$B$44+2,1)="",0,1231)</f>
        <v>0</v>
      </c>
      <c r="B5878" s="55" t="str">
        <f>INDEX(減価償却費出力!$A$1:$O$301,ROW()-$B$44+2,3)&amp;IF(INDEX(減価償却費出力!$A$1:$O$301,ROW()-$B$44+2,4)="","","／"&amp;INDEX(減価償却費出力!$A$1:$O$301,ROW()-$B$44+2,4))</f>
        <v/>
      </c>
      <c r="C5878" s="57">
        <f>IF(INDEX(減価償却費出力!$A$1:$O$301,ROW()-$B$44+2,1)="",0,設定・集計!$B$9)</f>
        <v>0</v>
      </c>
      <c r="D5878" s="64" t="str">
        <f>INDEX(減価償却費出力!$A$1:$O$301,ROW()-$B$44+2,15)</f>
        <v/>
      </c>
      <c r="E5878" s="65">
        <f>DATE(設定・集計!$B$2,INT(A5878/100),A5878-INT(A5878/100)*100)</f>
        <v>43799</v>
      </c>
      <c r="F5878" t="str">
        <f t="shared" si="183"/>
        <v/>
      </c>
      <c r="G5878" t="str">
        <f t="shared" si="184"/>
        <v/>
      </c>
    </row>
    <row r="5879" spans="1:7">
      <c r="A5879" s="57">
        <f>IF(INDEX(減価償却費出力!$A$1:$O$301,ROW()-$B$44+2,1)="",0,1231)</f>
        <v>0</v>
      </c>
      <c r="B5879" s="55" t="str">
        <f>INDEX(減価償却費出力!$A$1:$O$301,ROW()-$B$44+2,3)&amp;IF(INDEX(減価償却費出力!$A$1:$O$301,ROW()-$B$44+2,4)="","","／"&amp;INDEX(減価償却費出力!$A$1:$O$301,ROW()-$B$44+2,4))</f>
        <v/>
      </c>
      <c r="C5879" s="57">
        <f>IF(INDEX(減価償却費出力!$A$1:$O$301,ROW()-$B$44+2,1)="",0,設定・集計!$B$9)</f>
        <v>0</v>
      </c>
      <c r="D5879" s="64" t="str">
        <f>INDEX(減価償却費出力!$A$1:$O$301,ROW()-$B$44+2,15)</f>
        <v/>
      </c>
      <c r="E5879" s="65">
        <f>DATE(設定・集計!$B$2,INT(A5879/100),A5879-INT(A5879/100)*100)</f>
        <v>43799</v>
      </c>
      <c r="F5879" t="str">
        <f t="shared" si="183"/>
        <v/>
      </c>
      <c r="G5879" t="str">
        <f t="shared" si="184"/>
        <v/>
      </c>
    </row>
    <row r="5880" spans="1:7">
      <c r="A5880" s="57">
        <f>IF(INDEX(減価償却費出力!$A$1:$O$301,ROW()-$B$44+2,1)="",0,1231)</f>
        <v>0</v>
      </c>
      <c r="B5880" s="55" t="str">
        <f>INDEX(減価償却費出力!$A$1:$O$301,ROW()-$B$44+2,3)&amp;IF(INDEX(減価償却費出力!$A$1:$O$301,ROW()-$B$44+2,4)="","","／"&amp;INDEX(減価償却費出力!$A$1:$O$301,ROW()-$B$44+2,4))</f>
        <v/>
      </c>
      <c r="C5880" s="57">
        <f>IF(INDEX(減価償却費出力!$A$1:$O$301,ROW()-$B$44+2,1)="",0,設定・集計!$B$9)</f>
        <v>0</v>
      </c>
      <c r="D5880" s="64" t="str">
        <f>INDEX(減価償却費出力!$A$1:$O$301,ROW()-$B$44+2,15)</f>
        <v/>
      </c>
      <c r="E5880" s="65">
        <f>DATE(設定・集計!$B$2,INT(A5880/100),A5880-INT(A5880/100)*100)</f>
        <v>43799</v>
      </c>
      <c r="F5880" t="str">
        <f t="shared" si="183"/>
        <v/>
      </c>
      <c r="G5880" t="str">
        <f t="shared" si="184"/>
        <v/>
      </c>
    </row>
    <row r="5881" spans="1:7">
      <c r="A5881" s="57">
        <f>IF(INDEX(減価償却費出力!$A$1:$O$301,ROW()-$B$44+2,1)="",0,1231)</f>
        <v>0</v>
      </c>
      <c r="B5881" s="55" t="str">
        <f>INDEX(減価償却費出力!$A$1:$O$301,ROW()-$B$44+2,3)&amp;IF(INDEX(減価償却費出力!$A$1:$O$301,ROW()-$B$44+2,4)="","","／"&amp;INDEX(減価償却費出力!$A$1:$O$301,ROW()-$B$44+2,4))</f>
        <v/>
      </c>
      <c r="C5881" s="57">
        <f>IF(INDEX(減価償却費出力!$A$1:$O$301,ROW()-$B$44+2,1)="",0,設定・集計!$B$9)</f>
        <v>0</v>
      </c>
      <c r="D5881" s="64" t="str">
        <f>INDEX(減価償却費出力!$A$1:$O$301,ROW()-$B$44+2,15)</f>
        <v/>
      </c>
      <c r="E5881" s="65">
        <f>DATE(設定・集計!$B$2,INT(A5881/100),A5881-INT(A5881/100)*100)</f>
        <v>43799</v>
      </c>
      <c r="F5881" t="str">
        <f t="shared" si="183"/>
        <v/>
      </c>
      <c r="G5881" t="str">
        <f t="shared" si="184"/>
        <v/>
      </c>
    </row>
    <row r="5882" spans="1:7">
      <c r="A5882" s="57">
        <f>IF(INDEX(減価償却費出力!$A$1:$O$301,ROW()-$B$44+2,1)="",0,1231)</f>
        <v>0</v>
      </c>
      <c r="B5882" s="55" t="str">
        <f>INDEX(減価償却費出力!$A$1:$O$301,ROW()-$B$44+2,3)&amp;IF(INDEX(減価償却費出力!$A$1:$O$301,ROW()-$B$44+2,4)="","","／"&amp;INDEX(減価償却費出力!$A$1:$O$301,ROW()-$B$44+2,4))</f>
        <v/>
      </c>
      <c r="C5882" s="57">
        <f>IF(INDEX(減価償却費出力!$A$1:$O$301,ROW()-$B$44+2,1)="",0,設定・集計!$B$9)</f>
        <v>0</v>
      </c>
      <c r="D5882" s="64" t="str">
        <f>INDEX(減価償却費出力!$A$1:$O$301,ROW()-$B$44+2,15)</f>
        <v/>
      </c>
      <c r="E5882" s="65">
        <f>DATE(設定・集計!$B$2,INT(A5882/100),A5882-INT(A5882/100)*100)</f>
        <v>43799</v>
      </c>
      <c r="F5882" t="str">
        <f t="shared" si="183"/>
        <v/>
      </c>
      <c r="G5882" t="str">
        <f t="shared" si="184"/>
        <v/>
      </c>
    </row>
    <row r="5883" spans="1:7">
      <c r="A5883" s="57">
        <f>IF(INDEX(減価償却費出力!$A$1:$O$301,ROW()-$B$44+2,1)="",0,1231)</f>
        <v>0</v>
      </c>
      <c r="B5883" s="55" t="str">
        <f>INDEX(減価償却費出力!$A$1:$O$301,ROW()-$B$44+2,3)&amp;IF(INDEX(減価償却費出力!$A$1:$O$301,ROW()-$B$44+2,4)="","","／"&amp;INDEX(減価償却費出力!$A$1:$O$301,ROW()-$B$44+2,4))</f>
        <v/>
      </c>
      <c r="C5883" s="57">
        <f>IF(INDEX(減価償却費出力!$A$1:$O$301,ROW()-$B$44+2,1)="",0,設定・集計!$B$9)</f>
        <v>0</v>
      </c>
      <c r="D5883" s="64" t="str">
        <f>INDEX(減価償却費出力!$A$1:$O$301,ROW()-$B$44+2,15)</f>
        <v/>
      </c>
      <c r="E5883" s="65">
        <f>DATE(設定・集計!$B$2,INT(A5883/100),A5883-INT(A5883/100)*100)</f>
        <v>43799</v>
      </c>
      <c r="F5883" t="str">
        <f t="shared" si="183"/>
        <v/>
      </c>
      <c r="G5883" t="str">
        <f t="shared" si="184"/>
        <v/>
      </c>
    </row>
    <row r="5884" spans="1:7">
      <c r="A5884" s="57">
        <f>IF(INDEX(減価償却費出力!$A$1:$O$301,ROW()-$B$44+2,1)="",0,1231)</f>
        <v>0</v>
      </c>
      <c r="B5884" s="55" t="str">
        <f>INDEX(減価償却費出力!$A$1:$O$301,ROW()-$B$44+2,3)&amp;IF(INDEX(減価償却費出力!$A$1:$O$301,ROW()-$B$44+2,4)="","","／"&amp;INDEX(減価償却費出力!$A$1:$O$301,ROW()-$B$44+2,4))</f>
        <v/>
      </c>
      <c r="C5884" s="57">
        <f>IF(INDEX(減価償却費出力!$A$1:$O$301,ROW()-$B$44+2,1)="",0,設定・集計!$B$9)</f>
        <v>0</v>
      </c>
      <c r="D5884" s="64" t="str">
        <f>INDEX(減価償却費出力!$A$1:$O$301,ROW()-$B$44+2,15)</f>
        <v/>
      </c>
      <c r="E5884" s="65">
        <f>DATE(設定・集計!$B$2,INT(A5884/100),A5884-INT(A5884/100)*100)</f>
        <v>43799</v>
      </c>
      <c r="F5884" t="str">
        <f t="shared" si="183"/>
        <v/>
      </c>
      <c r="G5884" t="str">
        <f t="shared" si="184"/>
        <v/>
      </c>
    </row>
    <row r="5885" spans="1:7">
      <c r="A5885" s="57">
        <f>IF(INDEX(減価償却費出力!$A$1:$O$301,ROW()-$B$44+2,1)="",0,1231)</f>
        <v>0</v>
      </c>
      <c r="B5885" s="55" t="str">
        <f>INDEX(減価償却費出力!$A$1:$O$301,ROW()-$B$44+2,3)&amp;IF(INDEX(減価償却費出力!$A$1:$O$301,ROW()-$B$44+2,4)="","","／"&amp;INDEX(減価償却費出力!$A$1:$O$301,ROW()-$B$44+2,4))</f>
        <v/>
      </c>
      <c r="C5885" s="57">
        <f>IF(INDEX(減価償却費出力!$A$1:$O$301,ROW()-$B$44+2,1)="",0,設定・集計!$B$9)</f>
        <v>0</v>
      </c>
      <c r="D5885" s="64" t="str">
        <f>INDEX(減価償却費出力!$A$1:$O$301,ROW()-$B$44+2,15)</f>
        <v/>
      </c>
      <c r="E5885" s="65">
        <f>DATE(設定・集計!$B$2,INT(A5885/100),A5885-INT(A5885/100)*100)</f>
        <v>43799</v>
      </c>
      <c r="F5885" t="str">
        <f t="shared" si="183"/>
        <v/>
      </c>
      <c r="G5885" t="str">
        <f t="shared" si="184"/>
        <v/>
      </c>
    </row>
    <row r="5886" spans="1:7">
      <c r="A5886" s="57">
        <f>IF(INDEX(減価償却費出力!$A$1:$O$301,ROW()-$B$44+2,1)="",0,1231)</f>
        <v>0</v>
      </c>
      <c r="B5886" s="55" t="str">
        <f>INDEX(減価償却費出力!$A$1:$O$301,ROW()-$B$44+2,3)&amp;IF(INDEX(減価償却費出力!$A$1:$O$301,ROW()-$B$44+2,4)="","","／"&amp;INDEX(減価償却費出力!$A$1:$O$301,ROW()-$B$44+2,4))</f>
        <v/>
      </c>
      <c r="C5886" s="57">
        <f>IF(INDEX(減価償却費出力!$A$1:$O$301,ROW()-$B$44+2,1)="",0,設定・集計!$B$9)</f>
        <v>0</v>
      </c>
      <c r="D5886" s="64" t="str">
        <f>INDEX(減価償却費出力!$A$1:$O$301,ROW()-$B$44+2,15)</f>
        <v/>
      </c>
      <c r="E5886" s="65">
        <f>DATE(設定・集計!$B$2,INT(A5886/100),A5886-INT(A5886/100)*100)</f>
        <v>43799</v>
      </c>
      <c r="F5886" t="str">
        <f t="shared" si="183"/>
        <v/>
      </c>
      <c r="G5886" t="str">
        <f t="shared" si="184"/>
        <v/>
      </c>
    </row>
    <row r="5887" spans="1:7">
      <c r="A5887" s="57">
        <f>IF(INDEX(減価償却費出力!$A$1:$O$301,ROW()-$B$44+2,1)="",0,1231)</f>
        <v>0</v>
      </c>
      <c r="B5887" s="55" t="str">
        <f>INDEX(減価償却費出力!$A$1:$O$301,ROW()-$B$44+2,3)&amp;IF(INDEX(減価償却費出力!$A$1:$O$301,ROW()-$B$44+2,4)="","","／"&amp;INDEX(減価償却費出力!$A$1:$O$301,ROW()-$B$44+2,4))</f>
        <v/>
      </c>
      <c r="C5887" s="57">
        <f>IF(INDEX(減価償却費出力!$A$1:$O$301,ROW()-$B$44+2,1)="",0,設定・集計!$B$9)</f>
        <v>0</v>
      </c>
      <c r="D5887" s="64" t="str">
        <f>INDEX(減価償却費出力!$A$1:$O$301,ROW()-$B$44+2,15)</f>
        <v/>
      </c>
      <c r="E5887" s="65">
        <f>DATE(設定・集計!$B$2,INT(A5887/100),A5887-INT(A5887/100)*100)</f>
        <v>43799</v>
      </c>
      <c r="F5887" t="str">
        <f t="shared" si="183"/>
        <v/>
      </c>
      <c r="G5887" t="str">
        <f t="shared" si="184"/>
        <v/>
      </c>
    </row>
    <row r="5888" spans="1:7">
      <c r="A5888" s="57">
        <f>IF(INDEX(減価償却費出力!$A$1:$O$301,ROW()-$B$44+2,1)="",0,1231)</f>
        <v>0</v>
      </c>
      <c r="B5888" s="55" t="str">
        <f>INDEX(減価償却費出力!$A$1:$O$301,ROW()-$B$44+2,3)&amp;IF(INDEX(減価償却費出力!$A$1:$O$301,ROW()-$B$44+2,4)="","","／"&amp;INDEX(減価償却費出力!$A$1:$O$301,ROW()-$B$44+2,4))</f>
        <v/>
      </c>
      <c r="C5888" s="57">
        <f>IF(INDEX(減価償却費出力!$A$1:$O$301,ROW()-$B$44+2,1)="",0,設定・集計!$B$9)</f>
        <v>0</v>
      </c>
      <c r="D5888" s="64" t="str">
        <f>INDEX(減価償却費出力!$A$1:$O$301,ROW()-$B$44+2,15)</f>
        <v/>
      </c>
      <c r="E5888" s="65">
        <f>DATE(設定・集計!$B$2,INT(A5888/100),A5888-INT(A5888/100)*100)</f>
        <v>43799</v>
      </c>
      <c r="F5888" t="str">
        <f t="shared" si="183"/>
        <v/>
      </c>
      <c r="G5888" t="str">
        <f t="shared" si="184"/>
        <v/>
      </c>
    </row>
    <row r="5889" spans="1:7">
      <c r="A5889" s="57">
        <f>IF(INDEX(減価償却費出力!$A$1:$O$301,ROW()-$B$44+2,1)="",0,1231)</f>
        <v>0</v>
      </c>
      <c r="B5889" s="55" t="str">
        <f>INDEX(減価償却費出力!$A$1:$O$301,ROW()-$B$44+2,3)&amp;IF(INDEX(減価償却費出力!$A$1:$O$301,ROW()-$B$44+2,4)="","","／"&amp;INDEX(減価償却費出力!$A$1:$O$301,ROW()-$B$44+2,4))</f>
        <v/>
      </c>
      <c r="C5889" s="57">
        <f>IF(INDEX(減価償却費出力!$A$1:$O$301,ROW()-$B$44+2,1)="",0,設定・集計!$B$9)</f>
        <v>0</v>
      </c>
      <c r="D5889" s="64" t="str">
        <f>INDEX(減価償却費出力!$A$1:$O$301,ROW()-$B$44+2,15)</f>
        <v/>
      </c>
      <c r="E5889" s="65">
        <f>DATE(設定・集計!$B$2,INT(A5889/100),A5889-INT(A5889/100)*100)</f>
        <v>43799</v>
      </c>
      <c r="F5889" t="str">
        <f t="shared" si="183"/>
        <v/>
      </c>
      <c r="G5889" t="str">
        <f t="shared" si="184"/>
        <v/>
      </c>
    </row>
    <row r="5890" spans="1:7">
      <c r="A5890" s="57">
        <f>IF(INDEX(減価償却費出力!$A$1:$O$301,ROW()-$B$44+2,1)="",0,1231)</f>
        <v>0</v>
      </c>
      <c r="B5890" s="55" t="str">
        <f>INDEX(減価償却費出力!$A$1:$O$301,ROW()-$B$44+2,3)&amp;IF(INDEX(減価償却費出力!$A$1:$O$301,ROW()-$B$44+2,4)="","","／"&amp;INDEX(減価償却費出力!$A$1:$O$301,ROW()-$B$44+2,4))</f>
        <v/>
      </c>
      <c r="C5890" s="57">
        <f>IF(INDEX(減価償却費出力!$A$1:$O$301,ROW()-$B$44+2,1)="",0,設定・集計!$B$9)</f>
        <v>0</v>
      </c>
      <c r="D5890" s="64" t="str">
        <f>INDEX(減価償却費出力!$A$1:$O$301,ROW()-$B$44+2,15)</f>
        <v/>
      </c>
      <c r="E5890" s="65">
        <f>DATE(設定・集計!$B$2,INT(A5890/100),A5890-INT(A5890/100)*100)</f>
        <v>43799</v>
      </c>
      <c r="F5890" t="str">
        <f t="shared" si="183"/>
        <v/>
      </c>
      <c r="G5890" t="str">
        <f t="shared" si="184"/>
        <v/>
      </c>
    </row>
    <row r="5891" spans="1:7">
      <c r="A5891" s="57">
        <f>IF(INDEX(減価償却費出力!$A$1:$O$301,ROW()-$B$44+2,1)="",0,1231)</f>
        <v>0</v>
      </c>
      <c r="B5891" s="55" t="str">
        <f>INDEX(減価償却費出力!$A$1:$O$301,ROW()-$B$44+2,3)&amp;IF(INDEX(減価償却費出力!$A$1:$O$301,ROW()-$B$44+2,4)="","","／"&amp;INDEX(減価償却費出力!$A$1:$O$301,ROW()-$B$44+2,4))</f>
        <v/>
      </c>
      <c r="C5891" s="57">
        <f>IF(INDEX(減価償却費出力!$A$1:$O$301,ROW()-$B$44+2,1)="",0,設定・集計!$B$9)</f>
        <v>0</v>
      </c>
      <c r="D5891" s="64" t="str">
        <f>INDEX(減価償却費出力!$A$1:$O$301,ROW()-$B$44+2,15)</f>
        <v/>
      </c>
      <c r="E5891" s="65">
        <f>DATE(設定・集計!$B$2,INT(A5891/100),A5891-INT(A5891/100)*100)</f>
        <v>43799</v>
      </c>
      <c r="F5891" t="str">
        <f t="shared" si="183"/>
        <v/>
      </c>
      <c r="G5891" t="str">
        <f t="shared" si="184"/>
        <v/>
      </c>
    </row>
    <row r="5892" spans="1:7">
      <c r="A5892" s="57">
        <f>IF(INDEX(減価償却費出力!$A$1:$O$301,ROW()-$B$44+2,1)="",0,1231)</f>
        <v>0</v>
      </c>
      <c r="B5892" s="55" t="str">
        <f>INDEX(減価償却費出力!$A$1:$O$301,ROW()-$B$44+2,3)&amp;IF(INDEX(減価償却費出力!$A$1:$O$301,ROW()-$B$44+2,4)="","","／"&amp;INDEX(減価償却費出力!$A$1:$O$301,ROW()-$B$44+2,4))</f>
        <v/>
      </c>
      <c r="C5892" s="57">
        <f>IF(INDEX(減価償却費出力!$A$1:$O$301,ROW()-$B$44+2,1)="",0,設定・集計!$B$9)</f>
        <v>0</v>
      </c>
      <c r="D5892" s="64" t="str">
        <f>INDEX(減価償却費出力!$A$1:$O$301,ROW()-$B$44+2,15)</f>
        <v/>
      </c>
      <c r="E5892" s="65">
        <f>DATE(設定・集計!$B$2,INT(A5892/100),A5892-INT(A5892/100)*100)</f>
        <v>43799</v>
      </c>
      <c r="F5892" t="str">
        <f t="shared" si="183"/>
        <v/>
      </c>
      <c r="G5892" t="str">
        <f t="shared" si="184"/>
        <v/>
      </c>
    </row>
    <row r="5893" spans="1:7">
      <c r="A5893" s="57">
        <f>IF(INDEX(減価償却費出力!$A$1:$O$301,ROW()-$B$44+2,1)="",0,1231)</f>
        <v>0</v>
      </c>
      <c r="B5893" s="55" t="str">
        <f>INDEX(減価償却費出力!$A$1:$O$301,ROW()-$B$44+2,3)&amp;IF(INDEX(減価償却費出力!$A$1:$O$301,ROW()-$B$44+2,4)="","","／"&amp;INDEX(減価償却費出力!$A$1:$O$301,ROW()-$B$44+2,4))</f>
        <v/>
      </c>
      <c r="C5893" s="57">
        <f>IF(INDEX(減価償却費出力!$A$1:$O$301,ROW()-$B$44+2,1)="",0,設定・集計!$B$9)</f>
        <v>0</v>
      </c>
      <c r="D5893" s="64" t="str">
        <f>INDEX(減価償却費出力!$A$1:$O$301,ROW()-$B$44+2,15)</f>
        <v/>
      </c>
      <c r="E5893" s="65">
        <f>DATE(設定・集計!$B$2,INT(A5893/100),A5893-INT(A5893/100)*100)</f>
        <v>43799</v>
      </c>
      <c r="F5893" t="str">
        <f t="shared" si="183"/>
        <v/>
      </c>
      <c r="G5893" t="str">
        <f t="shared" si="184"/>
        <v/>
      </c>
    </row>
    <row r="5894" spans="1:7">
      <c r="A5894" s="57">
        <f>IF(INDEX(減価償却費出力!$A$1:$O$301,ROW()-$B$44+2,1)="",0,1231)</f>
        <v>0</v>
      </c>
      <c r="B5894" s="55" t="str">
        <f>INDEX(減価償却費出力!$A$1:$O$301,ROW()-$B$44+2,3)&amp;IF(INDEX(減価償却費出力!$A$1:$O$301,ROW()-$B$44+2,4)="","","／"&amp;INDEX(減価償却費出力!$A$1:$O$301,ROW()-$B$44+2,4))</f>
        <v/>
      </c>
      <c r="C5894" s="57">
        <f>IF(INDEX(減価償却費出力!$A$1:$O$301,ROW()-$B$44+2,1)="",0,設定・集計!$B$9)</f>
        <v>0</v>
      </c>
      <c r="D5894" s="64" t="str">
        <f>INDEX(減価償却費出力!$A$1:$O$301,ROW()-$B$44+2,15)</f>
        <v/>
      </c>
      <c r="E5894" s="65">
        <f>DATE(設定・集計!$B$2,INT(A5894/100),A5894-INT(A5894/100)*100)</f>
        <v>43799</v>
      </c>
      <c r="F5894" t="str">
        <f t="shared" si="183"/>
        <v/>
      </c>
      <c r="G5894" t="str">
        <f t="shared" si="184"/>
        <v/>
      </c>
    </row>
    <row r="5895" spans="1:7">
      <c r="A5895" s="57">
        <f>IF(INDEX(減価償却費出力!$A$1:$O$301,ROW()-$B$44+2,1)="",0,1231)</f>
        <v>0</v>
      </c>
      <c r="B5895" s="55" t="str">
        <f>INDEX(減価償却費出力!$A$1:$O$301,ROW()-$B$44+2,3)&amp;IF(INDEX(減価償却費出力!$A$1:$O$301,ROW()-$B$44+2,4)="","","／"&amp;INDEX(減価償却費出力!$A$1:$O$301,ROW()-$B$44+2,4))</f>
        <v/>
      </c>
      <c r="C5895" s="57">
        <f>IF(INDEX(減価償却費出力!$A$1:$O$301,ROW()-$B$44+2,1)="",0,設定・集計!$B$9)</f>
        <v>0</v>
      </c>
      <c r="D5895" s="64" t="str">
        <f>INDEX(減価償却費出力!$A$1:$O$301,ROW()-$B$44+2,15)</f>
        <v/>
      </c>
      <c r="E5895" s="65">
        <f>DATE(設定・集計!$B$2,INT(A5895/100),A5895-INT(A5895/100)*100)</f>
        <v>43799</v>
      </c>
      <c r="F5895" t="str">
        <f t="shared" si="183"/>
        <v/>
      </c>
      <c r="G5895" t="str">
        <f t="shared" si="184"/>
        <v/>
      </c>
    </row>
    <row r="5896" spans="1:7">
      <c r="A5896" s="57">
        <f>IF(INDEX(減価償却費出力!$A$1:$O$301,ROW()-$B$44+2,1)="",0,1231)</f>
        <v>0</v>
      </c>
      <c r="B5896" s="55" t="str">
        <f>INDEX(減価償却費出力!$A$1:$O$301,ROW()-$B$44+2,3)&amp;IF(INDEX(減価償却費出力!$A$1:$O$301,ROW()-$B$44+2,4)="","","／"&amp;INDEX(減価償却費出力!$A$1:$O$301,ROW()-$B$44+2,4))</f>
        <v/>
      </c>
      <c r="C5896" s="57">
        <f>IF(INDEX(減価償却費出力!$A$1:$O$301,ROW()-$B$44+2,1)="",0,設定・集計!$B$9)</f>
        <v>0</v>
      </c>
      <c r="D5896" s="64" t="str">
        <f>INDEX(減価償却費出力!$A$1:$O$301,ROW()-$B$44+2,15)</f>
        <v/>
      </c>
      <c r="E5896" s="65">
        <f>DATE(設定・集計!$B$2,INT(A5896/100),A5896-INT(A5896/100)*100)</f>
        <v>43799</v>
      </c>
      <c r="F5896" t="str">
        <f t="shared" si="183"/>
        <v/>
      </c>
      <c r="G5896" t="str">
        <f t="shared" si="184"/>
        <v/>
      </c>
    </row>
    <row r="5897" spans="1:7">
      <c r="A5897" s="57">
        <f>IF(INDEX(減価償却費出力!$A$1:$O$301,ROW()-$B$44+2,1)="",0,1231)</f>
        <v>0</v>
      </c>
      <c r="B5897" s="55" t="str">
        <f>INDEX(減価償却費出力!$A$1:$O$301,ROW()-$B$44+2,3)&amp;IF(INDEX(減価償却費出力!$A$1:$O$301,ROW()-$B$44+2,4)="","","／"&amp;INDEX(減価償却費出力!$A$1:$O$301,ROW()-$B$44+2,4))</f>
        <v/>
      </c>
      <c r="C5897" s="57">
        <f>IF(INDEX(減価償却費出力!$A$1:$O$301,ROW()-$B$44+2,1)="",0,設定・集計!$B$9)</f>
        <v>0</v>
      </c>
      <c r="D5897" s="64" t="str">
        <f>INDEX(減価償却費出力!$A$1:$O$301,ROW()-$B$44+2,15)</f>
        <v/>
      </c>
      <c r="E5897" s="65">
        <f>DATE(設定・集計!$B$2,INT(A5897/100),A5897-INT(A5897/100)*100)</f>
        <v>43799</v>
      </c>
      <c r="F5897" t="str">
        <f t="shared" si="183"/>
        <v/>
      </c>
      <c r="G5897" t="str">
        <f t="shared" si="184"/>
        <v/>
      </c>
    </row>
    <row r="5898" spans="1:7">
      <c r="A5898" s="57">
        <f>IF(INDEX(減価償却費出力!$A$1:$O$301,ROW()-$B$44+2,1)="",0,1231)</f>
        <v>0</v>
      </c>
      <c r="B5898" s="55" t="str">
        <f>INDEX(減価償却費出力!$A$1:$O$301,ROW()-$B$44+2,3)&amp;IF(INDEX(減価償却費出力!$A$1:$O$301,ROW()-$B$44+2,4)="","","／"&amp;INDEX(減価償却費出力!$A$1:$O$301,ROW()-$B$44+2,4))</f>
        <v/>
      </c>
      <c r="C5898" s="57">
        <f>IF(INDEX(減価償却費出力!$A$1:$O$301,ROW()-$B$44+2,1)="",0,設定・集計!$B$9)</f>
        <v>0</v>
      </c>
      <c r="D5898" s="64" t="str">
        <f>INDEX(減価償却費出力!$A$1:$O$301,ROW()-$B$44+2,15)</f>
        <v/>
      </c>
      <c r="E5898" s="65">
        <f>DATE(設定・集計!$B$2,INT(A5898/100),A5898-INT(A5898/100)*100)</f>
        <v>43799</v>
      </c>
      <c r="F5898" t="str">
        <f t="shared" si="183"/>
        <v/>
      </c>
      <c r="G5898" t="str">
        <f t="shared" si="184"/>
        <v/>
      </c>
    </row>
    <row r="5899" spans="1:7">
      <c r="A5899" s="57">
        <f>IF(INDEX(減価償却費出力!$A$1:$O$301,ROW()-$B$44+2,1)="",0,1231)</f>
        <v>0</v>
      </c>
      <c r="B5899" s="55" t="str">
        <f>INDEX(減価償却費出力!$A$1:$O$301,ROW()-$B$44+2,3)&amp;IF(INDEX(減価償却費出力!$A$1:$O$301,ROW()-$B$44+2,4)="","","／"&amp;INDEX(減価償却費出力!$A$1:$O$301,ROW()-$B$44+2,4))</f>
        <v/>
      </c>
      <c r="C5899" s="57">
        <f>IF(INDEX(減価償却費出力!$A$1:$O$301,ROW()-$B$44+2,1)="",0,設定・集計!$B$9)</f>
        <v>0</v>
      </c>
      <c r="D5899" s="64" t="str">
        <f>INDEX(減価償却費出力!$A$1:$O$301,ROW()-$B$44+2,15)</f>
        <v/>
      </c>
      <c r="E5899" s="65">
        <f>DATE(設定・集計!$B$2,INT(A5899/100),A5899-INT(A5899/100)*100)</f>
        <v>43799</v>
      </c>
      <c r="F5899" t="str">
        <f t="shared" si="183"/>
        <v/>
      </c>
      <c r="G5899" t="str">
        <f t="shared" si="184"/>
        <v/>
      </c>
    </row>
    <row r="5900" spans="1:7">
      <c r="A5900" s="57">
        <f>IF(INDEX(減価償却費出力!$A$1:$O$301,ROW()-$B$44+2,1)="",0,1231)</f>
        <v>0</v>
      </c>
      <c r="B5900" s="55" t="str">
        <f>INDEX(減価償却費出力!$A$1:$O$301,ROW()-$B$44+2,3)&amp;IF(INDEX(減価償却費出力!$A$1:$O$301,ROW()-$B$44+2,4)="","","／"&amp;INDEX(減価償却費出力!$A$1:$O$301,ROW()-$B$44+2,4))</f>
        <v/>
      </c>
      <c r="C5900" s="57">
        <f>IF(INDEX(減価償却費出力!$A$1:$O$301,ROW()-$B$44+2,1)="",0,設定・集計!$B$9)</f>
        <v>0</v>
      </c>
      <c r="D5900" s="64" t="str">
        <f>INDEX(減価償却費出力!$A$1:$O$301,ROW()-$B$44+2,15)</f>
        <v/>
      </c>
      <c r="E5900" s="65">
        <f>DATE(設定・集計!$B$2,INT(A5900/100),A5900-INT(A5900/100)*100)</f>
        <v>43799</v>
      </c>
      <c r="F5900" t="str">
        <f t="shared" si="183"/>
        <v/>
      </c>
      <c r="G5900" t="str">
        <f t="shared" si="184"/>
        <v/>
      </c>
    </row>
    <row r="5901" spans="1:7">
      <c r="A5901" s="57">
        <f>IF(INDEX(減価償却費出力!$A$1:$O$301,ROW()-$B$44+2,1)="",0,1231)</f>
        <v>0</v>
      </c>
      <c r="B5901" s="55" t="str">
        <f>INDEX(減価償却費出力!$A$1:$O$301,ROW()-$B$44+2,3)&amp;IF(INDEX(減価償却費出力!$A$1:$O$301,ROW()-$B$44+2,4)="","","／"&amp;INDEX(減価償却費出力!$A$1:$O$301,ROW()-$B$44+2,4))</f>
        <v/>
      </c>
      <c r="C5901" s="57">
        <f>IF(INDEX(減価償却費出力!$A$1:$O$301,ROW()-$B$44+2,1)="",0,設定・集計!$B$9)</f>
        <v>0</v>
      </c>
      <c r="D5901" s="64" t="str">
        <f>INDEX(減価償却費出力!$A$1:$O$301,ROW()-$B$44+2,15)</f>
        <v/>
      </c>
      <c r="E5901" s="65">
        <f>DATE(設定・集計!$B$2,INT(A5901/100),A5901-INT(A5901/100)*100)</f>
        <v>43799</v>
      </c>
      <c r="F5901" t="str">
        <f t="shared" si="183"/>
        <v/>
      </c>
      <c r="G5901" t="str">
        <f t="shared" si="184"/>
        <v/>
      </c>
    </row>
    <row r="5902" spans="1:7">
      <c r="A5902" s="57">
        <f>IF(INDEX(減価償却費出力!$A$1:$O$301,ROW()-$B$44+2,1)="",0,1231)</f>
        <v>0</v>
      </c>
      <c r="B5902" s="55" t="str">
        <f>INDEX(減価償却費出力!$A$1:$O$301,ROW()-$B$44+2,3)&amp;IF(INDEX(減価償却費出力!$A$1:$O$301,ROW()-$B$44+2,4)="","","／"&amp;INDEX(減価償却費出力!$A$1:$O$301,ROW()-$B$44+2,4))</f>
        <v/>
      </c>
      <c r="C5902" s="57">
        <f>IF(INDEX(減価償却費出力!$A$1:$O$301,ROW()-$B$44+2,1)="",0,設定・集計!$B$9)</f>
        <v>0</v>
      </c>
      <c r="D5902" s="64" t="str">
        <f>INDEX(減価償却費出力!$A$1:$O$301,ROW()-$B$44+2,15)</f>
        <v/>
      </c>
      <c r="E5902" s="65">
        <f>DATE(設定・集計!$B$2,INT(A5902/100),A5902-INT(A5902/100)*100)</f>
        <v>43799</v>
      </c>
      <c r="F5902" t="str">
        <f t="shared" si="183"/>
        <v/>
      </c>
      <c r="G5902" t="str">
        <f t="shared" si="184"/>
        <v/>
      </c>
    </row>
    <row r="5903" spans="1:7">
      <c r="A5903" s="57">
        <f>IF(INDEX(減価償却費出力!$A$1:$O$301,ROW()-$B$44+2,1)="",0,1231)</f>
        <v>0</v>
      </c>
      <c r="B5903" s="55" t="str">
        <f>INDEX(減価償却費出力!$A$1:$O$301,ROW()-$B$44+2,3)&amp;IF(INDEX(減価償却費出力!$A$1:$O$301,ROW()-$B$44+2,4)="","","／"&amp;INDEX(減価償却費出力!$A$1:$O$301,ROW()-$B$44+2,4))</f>
        <v/>
      </c>
      <c r="C5903" s="57">
        <f>IF(INDEX(減価償却費出力!$A$1:$O$301,ROW()-$B$44+2,1)="",0,設定・集計!$B$9)</f>
        <v>0</v>
      </c>
      <c r="D5903" s="64" t="str">
        <f>INDEX(減価償却費出力!$A$1:$O$301,ROW()-$B$44+2,15)</f>
        <v/>
      </c>
      <c r="E5903" s="65">
        <f>DATE(設定・集計!$B$2,INT(A5903/100),A5903-INT(A5903/100)*100)</f>
        <v>43799</v>
      </c>
      <c r="F5903" t="str">
        <f t="shared" si="183"/>
        <v/>
      </c>
      <c r="G5903" t="str">
        <f t="shared" si="184"/>
        <v/>
      </c>
    </row>
    <row r="5904" spans="1:7">
      <c r="A5904" s="57">
        <f>IF(INDEX(減価償却費出力!$A$1:$O$301,ROW()-$B$44+2,1)="",0,1231)</f>
        <v>0</v>
      </c>
      <c r="B5904" s="55" t="str">
        <f>INDEX(減価償却費出力!$A$1:$O$301,ROW()-$B$44+2,3)&amp;IF(INDEX(減価償却費出力!$A$1:$O$301,ROW()-$B$44+2,4)="","","／"&amp;INDEX(減価償却費出力!$A$1:$O$301,ROW()-$B$44+2,4))</f>
        <v/>
      </c>
      <c r="C5904" s="57">
        <f>IF(INDEX(減価償却費出力!$A$1:$O$301,ROW()-$B$44+2,1)="",0,設定・集計!$B$9)</f>
        <v>0</v>
      </c>
      <c r="D5904" s="64" t="str">
        <f>INDEX(減価償却費出力!$A$1:$O$301,ROW()-$B$44+2,15)</f>
        <v/>
      </c>
      <c r="E5904" s="65">
        <f>DATE(設定・集計!$B$2,INT(A5904/100),A5904-INT(A5904/100)*100)</f>
        <v>43799</v>
      </c>
      <c r="F5904" t="str">
        <f t="shared" si="183"/>
        <v/>
      </c>
      <c r="G5904" t="str">
        <f t="shared" si="184"/>
        <v/>
      </c>
    </row>
    <row r="5905" spans="1:7">
      <c r="A5905" s="57">
        <f>IF(INDEX(減価償却費出力!$A$1:$O$301,ROW()-$B$44+2,1)="",0,1231)</f>
        <v>0</v>
      </c>
      <c r="B5905" s="55" t="str">
        <f>INDEX(減価償却費出力!$A$1:$O$301,ROW()-$B$44+2,3)&amp;IF(INDEX(減価償却費出力!$A$1:$O$301,ROW()-$B$44+2,4)="","","／"&amp;INDEX(減価償却費出力!$A$1:$O$301,ROW()-$B$44+2,4))</f>
        <v/>
      </c>
      <c r="C5905" s="57">
        <f>IF(INDEX(減価償却費出力!$A$1:$O$301,ROW()-$B$44+2,1)="",0,設定・集計!$B$9)</f>
        <v>0</v>
      </c>
      <c r="D5905" s="64" t="str">
        <f>INDEX(減価償却費出力!$A$1:$O$301,ROW()-$B$44+2,15)</f>
        <v/>
      </c>
      <c r="E5905" s="65">
        <f>DATE(設定・集計!$B$2,INT(A5905/100),A5905-INT(A5905/100)*100)</f>
        <v>43799</v>
      </c>
      <c r="F5905" t="str">
        <f t="shared" si="183"/>
        <v/>
      </c>
      <c r="G5905" t="str">
        <f t="shared" si="184"/>
        <v/>
      </c>
    </row>
    <row r="5906" spans="1:7">
      <c r="A5906" s="57">
        <f>IF(INDEX(減価償却費出力!$A$1:$O$301,ROW()-$B$44+2,1)="",0,1231)</f>
        <v>0</v>
      </c>
      <c r="B5906" s="55" t="str">
        <f>INDEX(減価償却費出力!$A$1:$O$301,ROW()-$B$44+2,3)&amp;IF(INDEX(減価償却費出力!$A$1:$O$301,ROW()-$B$44+2,4)="","","／"&amp;INDEX(減価償却費出力!$A$1:$O$301,ROW()-$B$44+2,4))</f>
        <v/>
      </c>
      <c r="C5906" s="57">
        <f>IF(INDEX(減価償却費出力!$A$1:$O$301,ROW()-$B$44+2,1)="",0,設定・集計!$B$9)</f>
        <v>0</v>
      </c>
      <c r="D5906" s="64" t="str">
        <f>INDEX(減価償却費出力!$A$1:$O$301,ROW()-$B$44+2,15)</f>
        <v/>
      </c>
      <c r="E5906" s="65">
        <f>DATE(設定・集計!$B$2,INT(A5906/100),A5906-INT(A5906/100)*100)</f>
        <v>43799</v>
      </c>
      <c r="F5906" t="str">
        <f t="shared" si="183"/>
        <v/>
      </c>
      <c r="G5906" t="str">
        <f t="shared" si="184"/>
        <v/>
      </c>
    </row>
    <row r="5907" spans="1:7">
      <c r="A5907" s="57">
        <f>IF(INDEX(減価償却費出力!$A$1:$O$301,ROW()-$B$44+2,1)="",0,1231)</f>
        <v>0</v>
      </c>
      <c r="B5907" s="55" t="str">
        <f>INDEX(減価償却費出力!$A$1:$O$301,ROW()-$B$44+2,3)&amp;IF(INDEX(減価償却費出力!$A$1:$O$301,ROW()-$B$44+2,4)="","","／"&amp;INDEX(減価償却費出力!$A$1:$O$301,ROW()-$B$44+2,4))</f>
        <v/>
      </c>
      <c r="C5907" s="57">
        <f>IF(INDEX(減価償却費出力!$A$1:$O$301,ROW()-$B$44+2,1)="",0,設定・集計!$B$9)</f>
        <v>0</v>
      </c>
      <c r="D5907" s="64" t="str">
        <f>INDEX(減価償却費出力!$A$1:$O$301,ROW()-$B$44+2,15)</f>
        <v/>
      </c>
      <c r="E5907" s="65">
        <f>DATE(設定・集計!$B$2,INT(A5907/100),A5907-INT(A5907/100)*100)</f>
        <v>43799</v>
      </c>
      <c r="F5907" t="str">
        <f t="shared" si="183"/>
        <v/>
      </c>
      <c r="G5907" t="str">
        <f t="shared" si="184"/>
        <v/>
      </c>
    </row>
    <row r="5908" spans="1:7">
      <c r="A5908" s="57">
        <f>IF(INDEX(減価償却費出力!$A$1:$O$301,ROW()-$B$44+2,1)="",0,1231)</f>
        <v>0</v>
      </c>
      <c r="B5908" s="55" t="str">
        <f>INDEX(減価償却費出力!$A$1:$O$301,ROW()-$B$44+2,3)&amp;IF(INDEX(減価償却費出力!$A$1:$O$301,ROW()-$B$44+2,4)="","","／"&amp;INDEX(減価償却費出力!$A$1:$O$301,ROW()-$B$44+2,4))</f>
        <v/>
      </c>
      <c r="C5908" s="57">
        <f>IF(INDEX(減価償却費出力!$A$1:$O$301,ROW()-$B$44+2,1)="",0,設定・集計!$B$9)</f>
        <v>0</v>
      </c>
      <c r="D5908" s="64" t="str">
        <f>INDEX(減価償却費出力!$A$1:$O$301,ROW()-$B$44+2,15)</f>
        <v/>
      </c>
      <c r="E5908" s="65">
        <f>DATE(設定・集計!$B$2,INT(A5908/100),A5908-INT(A5908/100)*100)</f>
        <v>43799</v>
      </c>
      <c r="F5908" t="str">
        <f t="shared" si="183"/>
        <v/>
      </c>
      <c r="G5908" t="str">
        <f t="shared" si="184"/>
        <v/>
      </c>
    </row>
    <row r="5909" spans="1:7">
      <c r="A5909" s="57">
        <f>IF(INDEX(減価償却費出力!$A$1:$O$301,ROW()-$B$44+2,1)="",0,1231)</f>
        <v>0</v>
      </c>
      <c r="B5909" s="55" t="str">
        <f>INDEX(減価償却費出力!$A$1:$O$301,ROW()-$B$44+2,3)&amp;IF(INDEX(減価償却費出力!$A$1:$O$301,ROW()-$B$44+2,4)="","","／"&amp;INDEX(減価償却費出力!$A$1:$O$301,ROW()-$B$44+2,4))</f>
        <v/>
      </c>
      <c r="C5909" s="57">
        <f>IF(INDEX(減価償却費出力!$A$1:$O$301,ROW()-$B$44+2,1)="",0,設定・集計!$B$9)</f>
        <v>0</v>
      </c>
      <c r="D5909" s="64" t="str">
        <f>INDEX(減価償却費出力!$A$1:$O$301,ROW()-$B$44+2,15)</f>
        <v/>
      </c>
      <c r="E5909" s="65">
        <f>DATE(設定・集計!$B$2,INT(A5909/100),A5909-INT(A5909/100)*100)</f>
        <v>43799</v>
      </c>
      <c r="F5909" t="str">
        <f t="shared" si="183"/>
        <v/>
      </c>
      <c r="G5909" t="str">
        <f t="shared" si="184"/>
        <v/>
      </c>
    </row>
    <row r="5910" spans="1:7">
      <c r="A5910" s="57">
        <f>IF(INDEX(減価償却費出力!$A$1:$O$301,ROW()-$B$44+2,1)="",0,1231)</f>
        <v>0</v>
      </c>
      <c r="B5910" s="55" t="str">
        <f>INDEX(減価償却費出力!$A$1:$O$301,ROW()-$B$44+2,3)&amp;IF(INDEX(減価償却費出力!$A$1:$O$301,ROW()-$B$44+2,4)="","","／"&amp;INDEX(減価償却費出力!$A$1:$O$301,ROW()-$B$44+2,4))</f>
        <v/>
      </c>
      <c r="C5910" s="57">
        <f>IF(INDEX(減価償却費出力!$A$1:$O$301,ROW()-$B$44+2,1)="",0,設定・集計!$B$9)</f>
        <v>0</v>
      </c>
      <c r="D5910" s="64" t="str">
        <f>INDEX(減価償却費出力!$A$1:$O$301,ROW()-$B$44+2,15)</f>
        <v/>
      </c>
      <c r="E5910" s="65">
        <f>DATE(設定・集計!$B$2,INT(A5910/100),A5910-INT(A5910/100)*100)</f>
        <v>43799</v>
      </c>
      <c r="F5910" t="str">
        <f t="shared" si="183"/>
        <v/>
      </c>
      <c r="G5910" t="str">
        <f t="shared" si="184"/>
        <v/>
      </c>
    </row>
    <row r="5911" spans="1:7">
      <c r="A5911" s="57">
        <f>IF(INDEX(減価償却費出力!$A$1:$O$301,ROW()-$B$44+2,1)="",0,1231)</f>
        <v>0</v>
      </c>
      <c r="B5911" s="55" t="str">
        <f>INDEX(減価償却費出力!$A$1:$O$301,ROW()-$B$44+2,3)&amp;IF(INDEX(減価償却費出力!$A$1:$O$301,ROW()-$B$44+2,4)="","","／"&amp;INDEX(減価償却費出力!$A$1:$O$301,ROW()-$B$44+2,4))</f>
        <v/>
      </c>
      <c r="C5911" s="57">
        <f>IF(INDEX(減価償却費出力!$A$1:$O$301,ROW()-$B$44+2,1)="",0,設定・集計!$B$9)</f>
        <v>0</v>
      </c>
      <c r="D5911" s="64" t="str">
        <f>INDEX(減価償却費出力!$A$1:$O$301,ROW()-$B$44+2,15)</f>
        <v/>
      </c>
      <c r="E5911" s="65">
        <f>DATE(設定・集計!$B$2,INT(A5911/100),A5911-INT(A5911/100)*100)</f>
        <v>43799</v>
      </c>
      <c r="F5911" t="str">
        <f t="shared" si="183"/>
        <v/>
      </c>
      <c r="G5911" t="str">
        <f t="shared" si="184"/>
        <v/>
      </c>
    </row>
    <row r="5912" spans="1:7">
      <c r="A5912" s="57">
        <f>IF(INDEX(減価償却費出力!$A$1:$O$301,ROW()-$B$44+2,1)="",0,1231)</f>
        <v>0</v>
      </c>
      <c r="B5912" s="55" t="str">
        <f>INDEX(減価償却費出力!$A$1:$O$301,ROW()-$B$44+2,3)&amp;IF(INDEX(減価償却費出力!$A$1:$O$301,ROW()-$B$44+2,4)="","","／"&amp;INDEX(減価償却費出力!$A$1:$O$301,ROW()-$B$44+2,4))</f>
        <v/>
      </c>
      <c r="C5912" s="57">
        <f>IF(INDEX(減価償却費出力!$A$1:$O$301,ROW()-$B$44+2,1)="",0,設定・集計!$B$9)</f>
        <v>0</v>
      </c>
      <c r="D5912" s="64" t="str">
        <f>INDEX(減価償却費出力!$A$1:$O$301,ROW()-$B$44+2,15)</f>
        <v/>
      </c>
      <c r="E5912" s="65">
        <f>DATE(設定・集計!$B$2,INT(A5912/100),A5912-INT(A5912/100)*100)</f>
        <v>43799</v>
      </c>
      <c r="F5912" t="str">
        <f t="shared" si="183"/>
        <v/>
      </c>
      <c r="G5912" t="str">
        <f t="shared" si="184"/>
        <v/>
      </c>
    </row>
    <row r="5913" spans="1:7">
      <c r="A5913" s="57">
        <f>IF(INDEX(減価償却費出力!$A$1:$O$301,ROW()-$B$44+2,1)="",0,1231)</f>
        <v>0</v>
      </c>
      <c r="B5913" s="55" t="str">
        <f>INDEX(減価償却費出力!$A$1:$O$301,ROW()-$B$44+2,3)&amp;IF(INDEX(減価償却費出力!$A$1:$O$301,ROW()-$B$44+2,4)="","","／"&amp;INDEX(減価償却費出力!$A$1:$O$301,ROW()-$B$44+2,4))</f>
        <v/>
      </c>
      <c r="C5913" s="57">
        <f>IF(INDEX(減価償却費出力!$A$1:$O$301,ROW()-$B$44+2,1)="",0,設定・集計!$B$9)</f>
        <v>0</v>
      </c>
      <c r="D5913" s="64" t="str">
        <f>INDEX(減価償却費出力!$A$1:$O$301,ROW()-$B$44+2,15)</f>
        <v/>
      </c>
      <c r="E5913" s="65">
        <f>DATE(設定・集計!$B$2,INT(A5913/100),A5913-INT(A5913/100)*100)</f>
        <v>43799</v>
      </c>
      <c r="F5913" t="str">
        <f t="shared" ref="F5913:F5955" si="185">IF(A5913=0,"",A5913*10000+ROW())</f>
        <v/>
      </c>
      <c r="G5913" t="str">
        <f t="shared" ref="G5913:G5955" si="186">IF(F5913="","",RANK(F5913,$F$46:$F$6000,1))</f>
        <v/>
      </c>
    </row>
    <row r="5914" spans="1:7">
      <c r="A5914" s="57">
        <f>IF(INDEX(減価償却費出力!$A$1:$O$301,ROW()-$B$44+2,1)="",0,1231)</f>
        <v>0</v>
      </c>
      <c r="B5914" s="55" t="str">
        <f>INDEX(減価償却費出力!$A$1:$O$301,ROW()-$B$44+2,3)&amp;IF(INDEX(減価償却費出力!$A$1:$O$301,ROW()-$B$44+2,4)="","","／"&amp;INDEX(減価償却費出力!$A$1:$O$301,ROW()-$B$44+2,4))</f>
        <v/>
      </c>
      <c r="C5914" s="57">
        <f>IF(INDEX(減価償却費出力!$A$1:$O$301,ROW()-$B$44+2,1)="",0,設定・集計!$B$9)</f>
        <v>0</v>
      </c>
      <c r="D5914" s="64" t="str">
        <f>INDEX(減価償却費出力!$A$1:$O$301,ROW()-$B$44+2,15)</f>
        <v/>
      </c>
      <c r="E5914" s="65">
        <f>DATE(設定・集計!$B$2,INT(A5914/100),A5914-INT(A5914/100)*100)</f>
        <v>43799</v>
      </c>
      <c r="F5914" t="str">
        <f t="shared" si="185"/>
        <v/>
      </c>
      <c r="G5914" t="str">
        <f t="shared" si="186"/>
        <v/>
      </c>
    </row>
    <row r="5915" spans="1:7">
      <c r="A5915" s="57">
        <f>IF(INDEX(減価償却費出力!$A$1:$O$301,ROW()-$B$44+2,1)="",0,1231)</f>
        <v>0</v>
      </c>
      <c r="B5915" s="55" t="str">
        <f>INDEX(減価償却費出力!$A$1:$O$301,ROW()-$B$44+2,3)&amp;IF(INDEX(減価償却費出力!$A$1:$O$301,ROW()-$B$44+2,4)="","","／"&amp;INDEX(減価償却費出力!$A$1:$O$301,ROW()-$B$44+2,4))</f>
        <v/>
      </c>
      <c r="C5915" s="57">
        <f>IF(INDEX(減価償却費出力!$A$1:$O$301,ROW()-$B$44+2,1)="",0,設定・集計!$B$9)</f>
        <v>0</v>
      </c>
      <c r="D5915" s="64" t="str">
        <f>INDEX(減価償却費出力!$A$1:$O$301,ROW()-$B$44+2,15)</f>
        <v/>
      </c>
      <c r="E5915" s="65">
        <f>DATE(設定・集計!$B$2,INT(A5915/100),A5915-INT(A5915/100)*100)</f>
        <v>43799</v>
      </c>
      <c r="F5915" t="str">
        <f t="shared" si="185"/>
        <v/>
      </c>
      <c r="G5915" t="str">
        <f t="shared" si="186"/>
        <v/>
      </c>
    </row>
    <row r="5916" spans="1:7">
      <c r="A5916" s="57">
        <f>IF(INDEX(減価償却費出力!$A$1:$O$301,ROW()-$B$44+2,1)="",0,1231)</f>
        <v>0</v>
      </c>
      <c r="B5916" s="55" t="str">
        <f>INDEX(減価償却費出力!$A$1:$O$301,ROW()-$B$44+2,3)&amp;IF(INDEX(減価償却費出力!$A$1:$O$301,ROW()-$B$44+2,4)="","","／"&amp;INDEX(減価償却費出力!$A$1:$O$301,ROW()-$B$44+2,4))</f>
        <v/>
      </c>
      <c r="C5916" s="57">
        <f>IF(INDEX(減価償却費出力!$A$1:$O$301,ROW()-$B$44+2,1)="",0,設定・集計!$B$9)</f>
        <v>0</v>
      </c>
      <c r="D5916" s="64" t="str">
        <f>INDEX(減価償却費出力!$A$1:$O$301,ROW()-$B$44+2,15)</f>
        <v/>
      </c>
      <c r="E5916" s="65">
        <f>DATE(設定・集計!$B$2,INT(A5916/100),A5916-INT(A5916/100)*100)</f>
        <v>43799</v>
      </c>
      <c r="F5916" t="str">
        <f t="shared" si="185"/>
        <v/>
      </c>
      <c r="G5916" t="str">
        <f t="shared" si="186"/>
        <v/>
      </c>
    </row>
    <row r="5917" spans="1:7">
      <c r="A5917" s="57">
        <f>IF(INDEX(減価償却費出力!$A$1:$O$301,ROW()-$B$44+2,1)="",0,1231)</f>
        <v>0</v>
      </c>
      <c r="B5917" s="55" t="str">
        <f>INDEX(減価償却費出力!$A$1:$O$301,ROW()-$B$44+2,3)&amp;IF(INDEX(減価償却費出力!$A$1:$O$301,ROW()-$B$44+2,4)="","","／"&amp;INDEX(減価償却費出力!$A$1:$O$301,ROW()-$B$44+2,4))</f>
        <v/>
      </c>
      <c r="C5917" s="57">
        <f>IF(INDEX(減価償却費出力!$A$1:$O$301,ROW()-$B$44+2,1)="",0,設定・集計!$B$9)</f>
        <v>0</v>
      </c>
      <c r="D5917" s="64" t="str">
        <f>INDEX(減価償却費出力!$A$1:$O$301,ROW()-$B$44+2,15)</f>
        <v/>
      </c>
      <c r="E5917" s="65">
        <f>DATE(設定・集計!$B$2,INT(A5917/100),A5917-INT(A5917/100)*100)</f>
        <v>43799</v>
      </c>
      <c r="F5917" t="str">
        <f t="shared" si="185"/>
        <v/>
      </c>
      <c r="G5917" t="str">
        <f t="shared" si="186"/>
        <v/>
      </c>
    </row>
    <row r="5918" spans="1:7">
      <c r="A5918" s="57">
        <f>IF(INDEX(減価償却費出力!$A$1:$O$301,ROW()-$B$44+2,1)="",0,1231)</f>
        <v>0</v>
      </c>
      <c r="B5918" s="55" t="str">
        <f>INDEX(減価償却費出力!$A$1:$O$301,ROW()-$B$44+2,3)&amp;IF(INDEX(減価償却費出力!$A$1:$O$301,ROW()-$B$44+2,4)="","","／"&amp;INDEX(減価償却費出力!$A$1:$O$301,ROW()-$B$44+2,4))</f>
        <v/>
      </c>
      <c r="C5918" s="57">
        <f>IF(INDEX(減価償却費出力!$A$1:$O$301,ROW()-$B$44+2,1)="",0,設定・集計!$B$9)</f>
        <v>0</v>
      </c>
      <c r="D5918" s="64" t="str">
        <f>INDEX(減価償却費出力!$A$1:$O$301,ROW()-$B$44+2,15)</f>
        <v/>
      </c>
      <c r="E5918" s="65">
        <f>DATE(設定・集計!$B$2,INT(A5918/100),A5918-INT(A5918/100)*100)</f>
        <v>43799</v>
      </c>
      <c r="F5918" t="str">
        <f t="shared" si="185"/>
        <v/>
      </c>
      <c r="G5918" t="str">
        <f t="shared" si="186"/>
        <v/>
      </c>
    </row>
    <row r="5919" spans="1:7">
      <c r="A5919" s="57">
        <f>IF(INDEX(減価償却費出力!$A$1:$O$301,ROW()-$B$44+2,1)="",0,1231)</f>
        <v>0</v>
      </c>
      <c r="B5919" s="55" t="str">
        <f>INDEX(減価償却費出力!$A$1:$O$301,ROW()-$B$44+2,3)&amp;IF(INDEX(減価償却費出力!$A$1:$O$301,ROW()-$B$44+2,4)="","","／"&amp;INDEX(減価償却費出力!$A$1:$O$301,ROW()-$B$44+2,4))</f>
        <v/>
      </c>
      <c r="C5919" s="57">
        <f>IF(INDEX(減価償却費出力!$A$1:$O$301,ROW()-$B$44+2,1)="",0,設定・集計!$B$9)</f>
        <v>0</v>
      </c>
      <c r="D5919" s="64" t="str">
        <f>INDEX(減価償却費出力!$A$1:$O$301,ROW()-$B$44+2,15)</f>
        <v/>
      </c>
      <c r="E5919" s="65">
        <f>DATE(設定・集計!$B$2,INT(A5919/100),A5919-INT(A5919/100)*100)</f>
        <v>43799</v>
      </c>
      <c r="F5919" t="str">
        <f t="shared" si="185"/>
        <v/>
      </c>
      <c r="G5919" t="str">
        <f t="shared" si="186"/>
        <v/>
      </c>
    </row>
    <row r="5920" spans="1:7">
      <c r="A5920" s="57">
        <f>IF(INDEX(減価償却費出力!$A$1:$O$301,ROW()-$B$44+2,1)="",0,1231)</f>
        <v>0</v>
      </c>
      <c r="B5920" s="55" t="str">
        <f>INDEX(減価償却費出力!$A$1:$O$301,ROW()-$B$44+2,3)&amp;IF(INDEX(減価償却費出力!$A$1:$O$301,ROW()-$B$44+2,4)="","","／"&amp;INDEX(減価償却費出力!$A$1:$O$301,ROW()-$B$44+2,4))</f>
        <v/>
      </c>
      <c r="C5920" s="57">
        <f>IF(INDEX(減価償却費出力!$A$1:$O$301,ROW()-$B$44+2,1)="",0,設定・集計!$B$9)</f>
        <v>0</v>
      </c>
      <c r="D5920" s="64" t="str">
        <f>INDEX(減価償却費出力!$A$1:$O$301,ROW()-$B$44+2,15)</f>
        <v/>
      </c>
      <c r="E5920" s="65">
        <f>DATE(設定・集計!$B$2,INT(A5920/100),A5920-INT(A5920/100)*100)</f>
        <v>43799</v>
      </c>
      <c r="F5920" t="str">
        <f t="shared" si="185"/>
        <v/>
      </c>
      <c r="G5920" t="str">
        <f t="shared" si="186"/>
        <v/>
      </c>
    </row>
    <row r="5921" spans="1:7">
      <c r="A5921" s="57">
        <f>IF(INDEX(減価償却費出力!$A$1:$O$301,ROW()-$B$44+2,1)="",0,1231)</f>
        <v>0</v>
      </c>
      <c r="B5921" s="55" t="str">
        <f>INDEX(減価償却費出力!$A$1:$O$301,ROW()-$B$44+2,3)&amp;IF(INDEX(減価償却費出力!$A$1:$O$301,ROW()-$B$44+2,4)="","","／"&amp;INDEX(減価償却費出力!$A$1:$O$301,ROW()-$B$44+2,4))</f>
        <v/>
      </c>
      <c r="C5921" s="57">
        <f>IF(INDEX(減価償却費出力!$A$1:$O$301,ROW()-$B$44+2,1)="",0,設定・集計!$B$9)</f>
        <v>0</v>
      </c>
      <c r="D5921" s="64" t="str">
        <f>INDEX(減価償却費出力!$A$1:$O$301,ROW()-$B$44+2,15)</f>
        <v/>
      </c>
      <c r="E5921" s="65">
        <f>DATE(設定・集計!$B$2,INT(A5921/100),A5921-INT(A5921/100)*100)</f>
        <v>43799</v>
      </c>
      <c r="F5921" t="str">
        <f t="shared" si="185"/>
        <v/>
      </c>
      <c r="G5921" t="str">
        <f t="shared" si="186"/>
        <v/>
      </c>
    </row>
    <row r="5922" spans="1:7">
      <c r="A5922" s="57">
        <f>IF(INDEX(減価償却費出力!$A$1:$O$301,ROW()-$B$44+2,1)="",0,1231)</f>
        <v>0</v>
      </c>
      <c r="B5922" s="55" t="str">
        <f>INDEX(減価償却費出力!$A$1:$O$301,ROW()-$B$44+2,3)&amp;IF(INDEX(減価償却費出力!$A$1:$O$301,ROW()-$B$44+2,4)="","","／"&amp;INDEX(減価償却費出力!$A$1:$O$301,ROW()-$B$44+2,4))</f>
        <v/>
      </c>
      <c r="C5922" s="57">
        <f>IF(INDEX(減価償却費出力!$A$1:$O$301,ROW()-$B$44+2,1)="",0,設定・集計!$B$9)</f>
        <v>0</v>
      </c>
      <c r="D5922" s="64" t="str">
        <f>INDEX(減価償却費出力!$A$1:$O$301,ROW()-$B$44+2,15)</f>
        <v/>
      </c>
      <c r="E5922" s="65">
        <f>DATE(設定・集計!$B$2,INT(A5922/100),A5922-INT(A5922/100)*100)</f>
        <v>43799</v>
      </c>
      <c r="F5922" t="str">
        <f t="shared" si="185"/>
        <v/>
      </c>
      <c r="G5922" t="str">
        <f t="shared" si="186"/>
        <v/>
      </c>
    </row>
    <row r="5923" spans="1:7">
      <c r="A5923" s="57">
        <f>IF(INDEX(減価償却費出力!$A$1:$O$301,ROW()-$B$44+2,1)="",0,1231)</f>
        <v>0</v>
      </c>
      <c r="B5923" s="55" t="str">
        <f>INDEX(減価償却費出力!$A$1:$O$301,ROW()-$B$44+2,3)&amp;IF(INDEX(減価償却費出力!$A$1:$O$301,ROW()-$B$44+2,4)="","","／"&amp;INDEX(減価償却費出力!$A$1:$O$301,ROW()-$B$44+2,4))</f>
        <v/>
      </c>
      <c r="C5923" s="57">
        <f>IF(INDEX(減価償却費出力!$A$1:$O$301,ROW()-$B$44+2,1)="",0,設定・集計!$B$9)</f>
        <v>0</v>
      </c>
      <c r="D5923" s="64" t="str">
        <f>INDEX(減価償却費出力!$A$1:$O$301,ROW()-$B$44+2,15)</f>
        <v/>
      </c>
      <c r="E5923" s="65">
        <f>DATE(設定・集計!$B$2,INT(A5923/100),A5923-INT(A5923/100)*100)</f>
        <v>43799</v>
      </c>
      <c r="F5923" t="str">
        <f t="shared" si="185"/>
        <v/>
      </c>
      <c r="G5923" t="str">
        <f t="shared" si="186"/>
        <v/>
      </c>
    </row>
    <row r="5924" spans="1:7">
      <c r="A5924" s="57">
        <f>IF(INDEX(減価償却費出力!$A$1:$O$301,ROW()-$B$44+2,1)="",0,1231)</f>
        <v>0</v>
      </c>
      <c r="B5924" s="55" t="str">
        <f>INDEX(減価償却費出力!$A$1:$O$301,ROW()-$B$44+2,3)&amp;IF(INDEX(減価償却費出力!$A$1:$O$301,ROW()-$B$44+2,4)="","","／"&amp;INDEX(減価償却費出力!$A$1:$O$301,ROW()-$B$44+2,4))</f>
        <v/>
      </c>
      <c r="C5924" s="57">
        <f>IF(INDEX(減価償却費出力!$A$1:$O$301,ROW()-$B$44+2,1)="",0,設定・集計!$B$9)</f>
        <v>0</v>
      </c>
      <c r="D5924" s="64" t="str">
        <f>INDEX(減価償却費出力!$A$1:$O$301,ROW()-$B$44+2,15)</f>
        <v/>
      </c>
      <c r="E5924" s="65">
        <f>DATE(設定・集計!$B$2,INT(A5924/100),A5924-INT(A5924/100)*100)</f>
        <v>43799</v>
      </c>
      <c r="F5924" t="str">
        <f t="shared" si="185"/>
        <v/>
      </c>
      <c r="G5924" t="str">
        <f t="shared" si="186"/>
        <v/>
      </c>
    </row>
    <row r="5925" spans="1:7">
      <c r="A5925" s="57">
        <f>IF(INDEX(減価償却費出力!$A$1:$O$301,ROW()-$B$44+2,1)="",0,1231)</f>
        <v>0</v>
      </c>
      <c r="B5925" s="55" t="str">
        <f>INDEX(減価償却費出力!$A$1:$O$301,ROW()-$B$44+2,3)&amp;IF(INDEX(減価償却費出力!$A$1:$O$301,ROW()-$B$44+2,4)="","","／"&amp;INDEX(減価償却費出力!$A$1:$O$301,ROW()-$B$44+2,4))</f>
        <v/>
      </c>
      <c r="C5925" s="57">
        <f>IF(INDEX(減価償却費出力!$A$1:$O$301,ROW()-$B$44+2,1)="",0,設定・集計!$B$9)</f>
        <v>0</v>
      </c>
      <c r="D5925" s="64" t="str">
        <f>INDEX(減価償却費出力!$A$1:$O$301,ROW()-$B$44+2,15)</f>
        <v/>
      </c>
      <c r="E5925" s="65">
        <f>DATE(設定・集計!$B$2,INT(A5925/100),A5925-INT(A5925/100)*100)</f>
        <v>43799</v>
      </c>
      <c r="F5925" t="str">
        <f t="shared" si="185"/>
        <v/>
      </c>
      <c r="G5925" t="str">
        <f t="shared" si="186"/>
        <v/>
      </c>
    </row>
    <row r="5926" spans="1:7">
      <c r="A5926" s="57">
        <f>IF(INDEX(減価償却費出力!$A$1:$O$301,ROW()-$B$44+2,1)="",0,1231)</f>
        <v>0</v>
      </c>
      <c r="B5926" s="55" t="str">
        <f>INDEX(減価償却費出力!$A$1:$O$301,ROW()-$B$44+2,3)&amp;IF(INDEX(減価償却費出力!$A$1:$O$301,ROW()-$B$44+2,4)="","","／"&amp;INDEX(減価償却費出力!$A$1:$O$301,ROW()-$B$44+2,4))</f>
        <v/>
      </c>
      <c r="C5926" s="57">
        <f>IF(INDEX(減価償却費出力!$A$1:$O$301,ROW()-$B$44+2,1)="",0,設定・集計!$B$9)</f>
        <v>0</v>
      </c>
      <c r="D5926" s="64" t="str">
        <f>INDEX(減価償却費出力!$A$1:$O$301,ROW()-$B$44+2,15)</f>
        <v/>
      </c>
      <c r="E5926" s="65">
        <f>DATE(設定・集計!$B$2,INT(A5926/100),A5926-INT(A5926/100)*100)</f>
        <v>43799</v>
      </c>
      <c r="F5926" t="str">
        <f t="shared" si="185"/>
        <v/>
      </c>
      <c r="G5926" t="str">
        <f t="shared" si="186"/>
        <v/>
      </c>
    </row>
    <row r="5927" spans="1:7">
      <c r="A5927" s="57">
        <f>IF(INDEX(減価償却費出力!$A$1:$O$301,ROW()-$B$44+2,1)="",0,1231)</f>
        <v>0</v>
      </c>
      <c r="B5927" s="55" t="str">
        <f>INDEX(減価償却費出力!$A$1:$O$301,ROW()-$B$44+2,3)&amp;IF(INDEX(減価償却費出力!$A$1:$O$301,ROW()-$B$44+2,4)="","","／"&amp;INDEX(減価償却費出力!$A$1:$O$301,ROW()-$B$44+2,4))</f>
        <v/>
      </c>
      <c r="C5927" s="57">
        <f>IF(INDEX(減価償却費出力!$A$1:$O$301,ROW()-$B$44+2,1)="",0,設定・集計!$B$9)</f>
        <v>0</v>
      </c>
      <c r="D5927" s="64" t="str">
        <f>INDEX(減価償却費出力!$A$1:$O$301,ROW()-$B$44+2,15)</f>
        <v/>
      </c>
      <c r="E5927" s="65">
        <f>DATE(設定・集計!$B$2,INT(A5927/100),A5927-INT(A5927/100)*100)</f>
        <v>43799</v>
      </c>
      <c r="F5927" t="str">
        <f t="shared" si="185"/>
        <v/>
      </c>
      <c r="G5927" t="str">
        <f t="shared" si="186"/>
        <v/>
      </c>
    </row>
    <row r="5928" spans="1:7">
      <c r="A5928" s="57">
        <f>IF(INDEX(減価償却費出力!$A$1:$O$301,ROW()-$B$44+2,1)="",0,1231)</f>
        <v>0</v>
      </c>
      <c r="B5928" s="55" t="str">
        <f>INDEX(減価償却費出力!$A$1:$O$301,ROW()-$B$44+2,3)&amp;IF(INDEX(減価償却費出力!$A$1:$O$301,ROW()-$B$44+2,4)="","","／"&amp;INDEX(減価償却費出力!$A$1:$O$301,ROW()-$B$44+2,4))</f>
        <v/>
      </c>
      <c r="C5928" s="57">
        <f>IF(INDEX(減価償却費出力!$A$1:$O$301,ROW()-$B$44+2,1)="",0,設定・集計!$B$9)</f>
        <v>0</v>
      </c>
      <c r="D5928" s="64" t="str">
        <f>INDEX(減価償却費出力!$A$1:$O$301,ROW()-$B$44+2,15)</f>
        <v/>
      </c>
      <c r="E5928" s="65">
        <f>DATE(設定・集計!$B$2,INT(A5928/100),A5928-INT(A5928/100)*100)</f>
        <v>43799</v>
      </c>
      <c r="F5928" t="str">
        <f t="shared" si="185"/>
        <v/>
      </c>
      <c r="G5928" t="str">
        <f t="shared" si="186"/>
        <v/>
      </c>
    </row>
    <row r="5929" spans="1:7">
      <c r="A5929" s="57">
        <f>IF(INDEX(減価償却費出力!$A$1:$O$301,ROW()-$B$44+2,1)="",0,1231)</f>
        <v>0</v>
      </c>
      <c r="B5929" s="55" t="str">
        <f>INDEX(減価償却費出力!$A$1:$O$301,ROW()-$B$44+2,3)&amp;IF(INDEX(減価償却費出力!$A$1:$O$301,ROW()-$B$44+2,4)="","","／"&amp;INDEX(減価償却費出力!$A$1:$O$301,ROW()-$B$44+2,4))</f>
        <v/>
      </c>
      <c r="C5929" s="57">
        <f>IF(INDEX(減価償却費出力!$A$1:$O$301,ROW()-$B$44+2,1)="",0,設定・集計!$B$9)</f>
        <v>0</v>
      </c>
      <c r="D5929" s="64" t="str">
        <f>INDEX(減価償却費出力!$A$1:$O$301,ROW()-$B$44+2,15)</f>
        <v/>
      </c>
      <c r="E5929" s="65">
        <f>DATE(設定・集計!$B$2,INT(A5929/100),A5929-INT(A5929/100)*100)</f>
        <v>43799</v>
      </c>
      <c r="F5929" t="str">
        <f t="shared" si="185"/>
        <v/>
      </c>
      <c r="G5929" t="str">
        <f t="shared" si="186"/>
        <v/>
      </c>
    </row>
    <row r="5930" spans="1:7">
      <c r="A5930" s="57">
        <f>IF(INDEX(減価償却費出力!$A$1:$O$301,ROW()-$B$44+2,1)="",0,1231)</f>
        <v>0</v>
      </c>
      <c r="B5930" s="55" t="str">
        <f>INDEX(減価償却費出力!$A$1:$O$301,ROW()-$B$44+2,3)&amp;IF(INDEX(減価償却費出力!$A$1:$O$301,ROW()-$B$44+2,4)="","","／"&amp;INDEX(減価償却費出力!$A$1:$O$301,ROW()-$B$44+2,4))</f>
        <v/>
      </c>
      <c r="C5930" s="57">
        <f>IF(INDEX(減価償却費出力!$A$1:$O$301,ROW()-$B$44+2,1)="",0,設定・集計!$B$9)</f>
        <v>0</v>
      </c>
      <c r="D5930" s="64" t="str">
        <f>INDEX(減価償却費出力!$A$1:$O$301,ROW()-$B$44+2,15)</f>
        <v/>
      </c>
      <c r="E5930" s="65">
        <f>DATE(設定・集計!$B$2,INT(A5930/100),A5930-INT(A5930/100)*100)</f>
        <v>43799</v>
      </c>
      <c r="F5930" t="str">
        <f t="shared" si="185"/>
        <v/>
      </c>
      <c r="G5930" t="str">
        <f t="shared" si="186"/>
        <v/>
      </c>
    </row>
    <row r="5931" spans="1:7">
      <c r="A5931" s="57">
        <f>IF(INDEX(減価償却費出力!$A$1:$O$301,ROW()-$B$44+2,1)="",0,1231)</f>
        <v>0</v>
      </c>
      <c r="B5931" s="55" t="str">
        <f>INDEX(減価償却費出力!$A$1:$O$301,ROW()-$B$44+2,3)&amp;IF(INDEX(減価償却費出力!$A$1:$O$301,ROW()-$B$44+2,4)="","","／"&amp;INDEX(減価償却費出力!$A$1:$O$301,ROW()-$B$44+2,4))</f>
        <v/>
      </c>
      <c r="C5931" s="57">
        <f>IF(INDEX(減価償却費出力!$A$1:$O$301,ROW()-$B$44+2,1)="",0,設定・集計!$B$9)</f>
        <v>0</v>
      </c>
      <c r="D5931" s="64" t="str">
        <f>INDEX(減価償却費出力!$A$1:$O$301,ROW()-$B$44+2,15)</f>
        <v/>
      </c>
      <c r="E5931" s="65">
        <f>DATE(設定・集計!$B$2,INT(A5931/100),A5931-INT(A5931/100)*100)</f>
        <v>43799</v>
      </c>
      <c r="F5931" t="str">
        <f t="shared" si="185"/>
        <v/>
      </c>
      <c r="G5931" t="str">
        <f t="shared" si="186"/>
        <v/>
      </c>
    </row>
    <row r="5932" spans="1:7">
      <c r="A5932" s="57">
        <f>IF(INDEX(減価償却費出力!$A$1:$O$301,ROW()-$B$44+2,1)="",0,1231)</f>
        <v>0</v>
      </c>
      <c r="B5932" s="55" t="str">
        <f>INDEX(減価償却費出力!$A$1:$O$301,ROW()-$B$44+2,3)&amp;IF(INDEX(減価償却費出力!$A$1:$O$301,ROW()-$B$44+2,4)="","","／"&amp;INDEX(減価償却費出力!$A$1:$O$301,ROW()-$B$44+2,4))</f>
        <v/>
      </c>
      <c r="C5932" s="57">
        <f>IF(INDEX(減価償却費出力!$A$1:$O$301,ROW()-$B$44+2,1)="",0,設定・集計!$B$9)</f>
        <v>0</v>
      </c>
      <c r="D5932" s="64" t="str">
        <f>INDEX(減価償却費出力!$A$1:$O$301,ROW()-$B$44+2,15)</f>
        <v/>
      </c>
      <c r="E5932" s="65">
        <f>DATE(設定・集計!$B$2,INT(A5932/100),A5932-INT(A5932/100)*100)</f>
        <v>43799</v>
      </c>
      <c r="F5932" t="str">
        <f t="shared" si="185"/>
        <v/>
      </c>
      <c r="G5932" t="str">
        <f t="shared" si="186"/>
        <v/>
      </c>
    </row>
    <row r="5933" spans="1:7">
      <c r="A5933" s="57">
        <f>IF(INDEX(減価償却費出力!$A$1:$O$301,ROW()-$B$44+2,1)="",0,1231)</f>
        <v>0</v>
      </c>
      <c r="B5933" s="55" t="str">
        <f>INDEX(減価償却費出力!$A$1:$O$301,ROW()-$B$44+2,3)&amp;IF(INDEX(減価償却費出力!$A$1:$O$301,ROW()-$B$44+2,4)="","","／"&amp;INDEX(減価償却費出力!$A$1:$O$301,ROW()-$B$44+2,4))</f>
        <v/>
      </c>
      <c r="C5933" s="57">
        <f>IF(INDEX(減価償却費出力!$A$1:$O$301,ROW()-$B$44+2,1)="",0,設定・集計!$B$9)</f>
        <v>0</v>
      </c>
      <c r="D5933" s="64" t="str">
        <f>INDEX(減価償却費出力!$A$1:$O$301,ROW()-$B$44+2,15)</f>
        <v/>
      </c>
      <c r="E5933" s="65">
        <f>DATE(設定・集計!$B$2,INT(A5933/100),A5933-INT(A5933/100)*100)</f>
        <v>43799</v>
      </c>
      <c r="F5933" t="str">
        <f t="shared" si="185"/>
        <v/>
      </c>
      <c r="G5933" t="str">
        <f t="shared" si="186"/>
        <v/>
      </c>
    </row>
    <row r="5934" spans="1:7">
      <c r="A5934" s="57">
        <f>IF(INDEX(減価償却費出力!$A$1:$O$301,ROW()-$B$44+2,1)="",0,1231)</f>
        <v>0</v>
      </c>
      <c r="B5934" s="55" t="str">
        <f>INDEX(減価償却費出力!$A$1:$O$301,ROW()-$B$44+2,3)&amp;IF(INDEX(減価償却費出力!$A$1:$O$301,ROW()-$B$44+2,4)="","","／"&amp;INDEX(減価償却費出力!$A$1:$O$301,ROW()-$B$44+2,4))</f>
        <v/>
      </c>
      <c r="C5934" s="57">
        <f>IF(INDEX(減価償却費出力!$A$1:$O$301,ROW()-$B$44+2,1)="",0,設定・集計!$B$9)</f>
        <v>0</v>
      </c>
      <c r="D5934" s="64" t="str">
        <f>INDEX(減価償却費出力!$A$1:$O$301,ROW()-$B$44+2,15)</f>
        <v/>
      </c>
      <c r="E5934" s="65">
        <f>DATE(設定・集計!$B$2,INT(A5934/100),A5934-INT(A5934/100)*100)</f>
        <v>43799</v>
      </c>
      <c r="F5934" t="str">
        <f t="shared" si="185"/>
        <v/>
      </c>
      <c r="G5934" t="str">
        <f t="shared" si="186"/>
        <v/>
      </c>
    </row>
    <row r="5935" spans="1:7">
      <c r="A5935" s="57">
        <f>IF(INDEX(減価償却費出力!$A$1:$O$301,ROW()-$B$44+2,1)="",0,1231)</f>
        <v>0</v>
      </c>
      <c r="B5935" s="55" t="str">
        <f>INDEX(減価償却費出力!$A$1:$O$301,ROW()-$B$44+2,3)&amp;IF(INDEX(減価償却費出力!$A$1:$O$301,ROW()-$B$44+2,4)="","","／"&amp;INDEX(減価償却費出力!$A$1:$O$301,ROW()-$B$44+2,4))</f>
        <v/>
      </c>
      <c r="C5935" s="57">
        <f>IF(INDEX(減価償却費出力!$A$1:$O$301,ROW()-$B$44+2,1)="",0,設定・集計!$B$9)</f>
        <v>0</v>
      </c>
      <c r="D5935" s="64" t="str">
        <f>INDEX(減価償却費出力!$A$1:$O$301,ROW()-$B$44+2,15)</f>
        <v/>
      </c>
      <c r="E5935" s="65">
        <f>DATE(設定・集計!$B$2,INT(A5935/100),A5935-INT(A5935/100)*100)</f>
        <v>43799</v>
      </c>
      <c r="F5935" t="str">
        <f t="shared" si="185"/>
        <v/>
      </c>
      <c r="G5935" t="str">
        <f t="shared" si="186"/>
        <v/>
      </c>
    </row>
    <row r="5936" spans="1:7">
      <c r="A5936" s="57">
        <f>IF(INDEX(減価償却費出力!$A$1:$O$301,ROW()-$B$44+2,1)="",0,1231)</f>
        <v>0</v>
      </c>
      <c r="B5936" s="55" t="str">
        <f>INDEX(減価償却費出力!$A$1:$O$301,ROW()-$B$44+2,3)&amp;IF(INDEX(減価償却費出力!$A$1:$O$301,ROW()-$B$44+2,4)="","","／"&amp;INDEX(減価償却費出力!$A$1:$O$301,ROW()-$B$44+2,4))</f>
        <v/>
      </c>
      <c r="C5936" s="57">
        <f>IF(INDEX(減価償却費出力!$A$1:$O$301,ROW()-$B$44+2,1)="",0,設定・集計!$B$9)</f>
        <v>0</v>
      </c>
      <c r="D5936" s="64" t="str">
        <f>INDEX(減価償却費出力!$A$1:$O$301,ROW()-$B$44+2,15)</f>
        <v/>
      </c>
      <c r="E5936" s="65">
        <f>DATE(設定・集計!$B$2,INT(A5936/100),A5936-INT(A5936/100)*100)</f>
        <v>43799</v>
      </c>
      <c r="F5936" t="str">
        <f t="shared" si="185"/>
        <v/>
      </c>
      <c r="G5936" t="str">
        <f t="shared" si="186"/>
        <v/>
      </c>
    </row>
    <row r="5937" spans="1:7">
      <c r="A5937" s="57">
        <f>IF(INDEX(減価償却費出力!$A$1:$O$301,ROW()-$B$44+2,1)="",0,1231)</f>
        <v>0</v>
      </c>
      <c r="B5937" s="55" t="str">
        <f>INDEX(減価償却費出力!$A$1:$O$301,ROW()-$B$44+2,3)&amp;IF(INDEX(減価償却費出力!$A$1:$O$301,ROW()-$B$44+2,4)="","","／"&amp;INDEX(減価償却費出力!$A$1:$O$301,ROW()-$B$44+2,4))</f>
        <v/>
      </c>
      <c r="C5937" s="57">
        <f>IF(INDEX(減価償却費出力!$A$1:$O$301,ROW()-$B$44+2,1)="",0,設定・集計!$B$9)</f>
        <v>0</v>
      </c>
      <c r="D5937" s="64" t="str">
        <f>INDEX(減価償却費出力!$A$1:$O$301,ROW()-$B$44+2,15)</f>
        <v/>
      </c>
      <c r="E5937" s="65">
        <f>DATE(設定・集計!$B$2,INT(A5937/100),A5937-INT(A5937/100)*100)</f>
        <v>43799</v>
      </c>
      <c r="F5937" t="str">
        <f t="shared" si="185"/>
        <v/>
      </c>
      <c r="G5937" t="str">
        <f t="shared" si="186"/>
        <v/>
      </c>
    </row>
    <row r="5938" spans="1:7">
      <c r="A5938" s="57">
        <f>IF(INDEX(減価償却費出力!$A$1:$O$301,ROW()-$B$44+2,1)="",0,1231)</f>
        <v>0</v>
      </c>
      <c r="B5938" s="55" t="str">
        <f>INDEX(減価償却費出力!$A$1:$O$301,ROW()-$B$44+2,3)&amp;IF(INDEX(減価償却費出力!$A$1:$O$301,ROW()-$B$44+2,4)="","","／"&amp;INDEX(減価償却費出力!$A$1:$O$301,ROW()-$B$44+2,4))</f>
        <v/>
      </c>
      <c r="C5938" s="57">
        <f>IF(INDEX(減価償却費出力!$A$1:$O$301,ROW()-$B$44+2,1)="",0,設定・集計!$B$9)</f>
        <v>0</v>
      </c>
      <c r="D5938" s="64" t="str">
        <f>INDEX(減価償却費出力!$A$1:$O$301,ROW()-$B$44+2,15)</f>
        <v/>
      </c>
      <c r="E5938" s="65">
        <f>DATE(設定・集計!$B$2,INT(A5938/100),A5938-INT(A5938/100)*100)</f>
        <v>43799</v>
      </c>
      <c r="F5938" t="str">
        <f t="shared" si="185"/>
        <v/>
      </c>
      <c r="G5938" t="str">
        <f t="shared" si="186"/>
        <v/>
      </c>
    </row>
    <row r="5939" spans="1:7">
      <c r="A5939" s="57">
        <f>IF(INDEX(減価償却費出力!$A$1:$O$301,ROW()-$B$44+2,1)="",0,1231)</f>
        <v>0</v>
      </c>
      <c r="B5939" s="55" t="str">
        <f>INDEX(減価償却費出力!$A$1:$O$301,ROW()-$B$44+2,3)&amp;IF(INDEX(減価償却費出力!$A$1:$O$301,ROW()-$B$44+2,4)="","","／"&amp;INDEX(減価償却費出力!$A$1:$O$301,ROW()-$B$44+2,4))</f>
        <v/>
      </c>
      <c r="C5939" s="57">
        <f>IF(INDEX(減価償却費出力!$A$1:$O$301,ROW()-$B$44+2,1)="",0,設定・集計!$B$9)</f>
        <v>0</v>
      </c>
      <c r="D5939" s="64" t="str">
        <f>INDEX(減価償却費出力!$A$1:$O$301,ROW()-$B$44+2,15)</f>
        <v/>
      </c>
      <c r="E5939" s="65">
        <f>DATE(設定・集計!$B$2,INT(A5939/100),A5939-INT(A5939/100)*100)</f>
        <v>43799</v>
      </c>
      <c r="F5939" t="str">
        <f t="shared" si="185"/>
        <v/>
      </c>
      <c r="G5939" t="str">
        <f t="shared" si="186"/>
        <v/>
      </c>
    </row>
    <row r="5940" spans="1:7">
      <c r="A5940" s="57">
        <f>IF(INDEX(減価償却費出力!$A$1:$O$301,ROW()-$B$44+2,1)="",0,1231)</f>
        <v>0</v>
      </c>
      <c r="B5940" s="55" t="str">
        <f>INDEX(減価償却費出力!$A$1:$O$301,ROW()-$B$44+2,3)&amp;IF(INDEX(減価償却費出力!$A$1:$O$301,ROW()-$B$44+2,4)="","","／"&amp;INDEX(減価償却費出力!$A$1:$O$301,ROW()-$B$44+2,4))</f>
        <v/>
      </c>
      <c r="C5940" s="57">
        <f>IF(INDEX(減価償却費出力!$A$1:$O$301,ROW()-$B$44+2,1)="",0,設定・集計!$B$9)</f>
        <v>0</v>
      </c>
      <c r="D5940" s="64" t="str">
        <f>INDEX(減価償却費出力!$A$1:$O$301,ROW()-$B$44+2,15)</f>
        <v/>
      </c>
      <c r="E5940" s="65">
        <f>DATE(設定・集計!$B$2,INT(A5940/100),A5940-INT(A5940/100)*100)</f>
        <v>43799</v>
      </c>
      <c r="F5940" t="str">
        <f t="shared" si="185"/>
        <v/>
      </c>
      <c r="G5940" t="str">
        <f t="shared" si="186"/>
        <v/>
      </c>
    </row>
    <row r="5941" spans="1:7">
      <c r="A5941" s="57">
        <f>IF(INDEX(減価償却費出力!$A$1:$O$301,ROW()-$B$44+2,1)="",0,1231)</f>
        <v>0</v>
      </c>
      <c r="B5941" s="55" t="str">
        <f>INDEX(減価償却費出力!$A$1:$O$301,ROW()-$B$44+2,3)&amp;IF(INDEX(減価償却費出力!$A$1:$O$301,ROW()-$B$44+2,4)="","","／"&amp;INDEX(減価償却費出力!$A$1:$O$301,ROW()-$B$44+2,4))</f>
        <v/>
      </c>
      <c r="C5941" s="57">
        <f>IF(INDEX(減価償却費出力!$A$1:$O$301,ROW()-$B$44+2,1)="",0,設定・集計!$B$9)</f>
        <v>0</v>
      </c>
      <c r="D5941" s="64" t="str">
        <f>INDEX(減価償却費出力!$A$1:$O$301,ROW()-$B$44+2,15)</f>
        <v/>
      </c>
      <c r="E5941" s="65">
        <f>DATE(設定・集計!$B$2,INT(A5941/100),A5941-INT(A5941/100)*100)</f>
        <v>43799</v>
      </c>
      <c r="F5941" t="str">
        <f t="shared" si="185"/>
        <v/>
      </c>
      <c r="G5941" t="str">
        <f t="shared" si="186"/>
        <v/>
      </c>
    </row>
    <row r="5942" spans="1:7">
      <c r="A5942" s="57">
        <f>IF(INDEX(減価償却費出力!$A$1:$O$301,ROW()-$B$44+2,1)="",0,1231)</f>
        <v>0</v>
      </c>
      <c r="B5942" s="55" t="str">
        <f>INDEX(減価償却費出力!$A$1:$O$301,ROW()-$B$44+2,3)&amp;IF(INDEX(減価償却費出力!$A$1:$O$301,ROW()-$B$44+2,4)="","","／"&amp;INDEX(減価償却費出力!$A$1:$O$301,ROW()-$B$44+2,4))</f>
        <v/>
      </c>
      <c r="C5942" s="57">
        <f>IF(INDEX(減価償却費出力!$A$1:$O$301,ROW()-$B$44+2,1)="",0,設定・集計!$B$9)</f>
        <v>0</v>
      </c>
      <c r="D5942" s="64" t="str">
        <f>INDEX(減価償却費出力!$A$1:$O$301,ROW()-$B$44+2,15)</f>
        <v/>
      </c>
      <c r="E5942" s="65">
        <f>DATE(設定・集計!$B$2,INT(A5942/100),A5942-INT(A5942/100)*100)</f>
        <v>43799</v>
      </c>
      <c r="F5942" t="str">
        <f t="shared" si="185"/>
        <v/>
      </c>
      <c r="G5942" t="str">
        <f t="shared" si="186"/>
        <v/>
      </c>
    </row>
    <row r="5943" spans="1:7">
      <c r="A5943" s="57">
        <f>IF(INDEX(減価償却費出力!$A$1:$O$301,ROW()-$B$44+2,1)="",0,1231)</f>
        <v>0</v>
      </c>
      <c r="B5943" s="55" t="str">
        <f>INDEX(減価償却費出力!$A$1:$O$301,ROW()-$B$44+2,3)&amp;IF(INDEX(減価償却費出力!$A$1:$O$301,ROW()-$B$44+2,4)="","","／"&amp;INDEX(減価償却費出力!$A$1:$O$301,ROW()-$B$44+2,4))</f>
        <v/>
      </c>
      <c r="C5943" s="57">
        <f>IF(INDEX(減価償却費出力!$A$1:$O$301,ROW()-$B$44+2,1)="",0,設定・集計!$B$9)</f>
        <v>0</v>
      </c>
      <c r="D5943" s="64" t="str">
        <f>INDEX(減価償却費出力!$A$1:$O$301,ROW()-$B$44+2,15)</f>
        <v/>
      </c>
      <c r="E5943" s="65">
        <f>DATE(設定・集計!$B$2,INT(A5943/100),A5943-INT(A5943/100)*100)</f>
        <v>43799</v>
      </c>
      <c r="F5943" t="str">
        <f t="shared" si="185"/>
        <v/>
      </c>
      <c r="G5943" t="str">
        <f t="shared" si="186"/>
        <v/>
      </c>
    </row>
    <row r="5944" spans="1:7">
      <c r="A5944" s="57">
        <f>IF(INDEX(減価償却費出力!$A$1:$O$301,ROW()-$B$44+2,1)="",0,1231)</f>
        <v>0</v>
      </c>
      <c r="B5944" s="55" t="str">
        <f>INDEX(減価償却費出力!$A$1:$O$301,ROW()-$B$44+2,3)&amp;IF(INDEX(減価償却費出力!$A$1:$O$301,ROW()-$B$44+2,4)="","","／"&amp;INDEX(減価償却費出力!$A$1:$O$301,ROW()-$B$44+2,4))</f>
        <v/>
      </c>
      <c r="C5944" s="57">
        <f>IF(INDEX(減価償却費出力!$A$1:$O$301,ROW()-$B$44+2,1)="",0,設定・集計!$B$9)</f>
        <v>0</v>
      </c>
      <c r="D5944" s="64" t="str">
        <f>INDEX(減価償却費出力!$A$1:$O$301,ROW()-$B$44+2,15)</f>
        <v/>
      </c>
      <c r="E5944" s="65">
        <f>DATE(設定・集計!$B$2,INT(A5944/100),A5944-INT(A5944/100)*100)</f>
        <v>43799</v>
      </c>
      <c r="F5944" t="str">
        <f t="shared" si="185"/>
        <v/>
      </c>
      <c r="G5944" t="str">
        <f t="shared" si="186"/>
        <v/>
      </c>
    </row>
    <row r="5945" spans="1:7">
      <c r="A5945" s="57">
        <f>IF(INDEX(減価償却費出力!$A$1:$O$301,ROW()-$B$44+2,1)="",0,1231)</f>
        <v>0</v>
      </c>
      <c r="B5945" s="55" t="str">
        <f>INDEX(減価償却費出力!$A$1:$O$301,ROW()-$B$44+2,3)&amp;IF(INDEX(減価償却費出力!$A$1:$O$301,ROW()-$B$44+2,4)="","","／"&amp;INDEX(減価償却費出力!$A$1:$O$301,ROW()-$B$44+2,4))</f>
        <v/>
      </c>
      <c r="C5945" s="57">
        <f>IF(INDEX(減価償却費出力!$A$1:$O$301,ROW()-$B$44+2,1)="",0,設定・集計!$B$9)</f>
        <v>0</v>
      </c>
      <c r="D5945" s="64" t="str">
        <f>INDEX(減価償却費出力!$A$1:$O$301,ROW()-$B$44+2,15)</f>
        <v/>
      </c>
      <c r="E5945" s="65">
        <f>DATE(設定・集計!$B$2,INT(A5945/100),A5945-INT(A5945/100)*100)</f>
        <v>43799</v>
      </c>
      <c r="F5945" t="str">
        <f t="shared" si="185"/>
        <v/>
      </c>
      <c r="G5945" t="str">
        <f t="shared" si="186"/>
        <v/>
      </c>
    </row>
    <row r="5946" spans="1:7">
      <c r="A5946" s="57">
        <f>IF(INDEX(減価償却費出力!$A$1:$O$301,ROW()-$B$44+2,1)="",0,1231)</f>
        <v>0</v>
      </c>
      <c r="B5946" s="55" t="str">
        <f>INDEX(減価償却費出力!$A$1:$O$301,ROW()-$B$44+2,3)&amp;IF(INDEX(減価償却費出力!$A$1:$O$301,ROW()-$B$44+2,4)="","","／"&amp;INDEX(減価償却費出力!$A$1:$O$301,ROW()-$B$44+2,4))</f>
        <v/>
      </c>
      <c r="C5946" s="57">
        <f>IF(INDEX(減価償却費出力!$A$1:$O$301,ROW()-$B$44+2,1)="",0,設定・集計!$B$9)</f>
        <v>0</v>
      </c>
      <c r="D5946" s="64" t="str">
        <f>INDEX(減価償却費出力!$A$1:$O$301,ROW()-$B$44+2,15)</f>
        <v/>
      </c>
      <c r="E5946" s="65">
        <f>DATE(設定・集計!$B$2,INT(A5946/100),A5946-INT(A5946/100)*100)</f>
        <v>43799</v>
      </c>
      <c r="F5946" t="str">
        <f t="shared" si="185"/>
        <v/>
      </c>
      <c r="G5946" t="str">
        <f t="shared" si="186"/>
        <v/>
      </c>
    </row>
    <row r="5947" spans="1:7">
      <c r="A5947" s="57">
        <f>IF(INDEX(減価償却費出力!$A$1:$O$301,ROW()-$B$44+2,1)="",0,1231)</f>
        <v>0</v>
      </c>
      <c r="B5947" s="55" t="str">
        <f>INDEX(減価償却費出力!$A$1:$O$301,ROW()-$B$44+2,3)&amp;IF(INDEX(減価償却費出力!$A$1:$O$301,ROW()-$B$44+2,4)="","","／"&amp;INDEX(減価償却費出力!$A$1:$O$301,ROW()-$B$44+2,4))</f>
        <v/>
      </c>
      <c r="C5947" s="57">
        <f>IF(INDEX(減価償却費出力!$A$1:$O$301,ROW()-$B$44+2,1)="",0,設定・集計!$B$9)</f>
        <v>0</v>
      </c>
      <c r="D5947" s="64" t="str">
        <f>INDEX(減価償却費出力!$A$1:$O$301,ROW()-$B$44+2,15)</f>
        <v/>
      </c>
      <c r="E5947" s="65">
        <f>DATE(設定・集計!$B$2,INT(A5947/100),A5947-INT(A5947/100)*100)</f>
        <v>43799</v>
      </c>
      <c r="F5947" t="str">
        <f t="shared" si="185"/>
        <v/>
      </c>
      <c r="G5947" t="str">
        <f t="shared" si="186"/>
        <v/>
      </c>
    </row>
    <row r="5948" spans="1:7">
      <c r="A5948" s="57">
        <f>IF(INDEX(減価償却費出力!$A$1:$O$301,ROW()-$B$44+2,1)="",0,1231)</f>
        <v>0</v>
      </c>
      <c r="B5948" s="55" t="str">
        <f>INDEX(減価償却費出力!$A$1:$O$301,ROW()-$B$44+2,3)&amp;IF(INDEX(減価償却費出力!$A$1:$O$301,ROW()-$B$44+2,4)="","","／"&amp;INDEX(減価償却費出力!$A$1:$O$301,ROW()-$B$44+2,4))</f>
        <v/>
      </c>
      <c r="C5948" s="57">
        <f>IF(INDEX(減価償却費出力!$A$1:$O$301,ROW()-$B$44+2,1)="",0,設定・集計!$B$9)</f>
        <v>0</v>
      </c>
      <c r="D5948" s="64" t="str">
        <f>INDEX(減価償却費出力!$A$1:$O$301,ROW()-$B$44+2,15)</f>
        <v/>
      </c>
      <c r="E5948" s="65">
        <f>DATE(設定・集計!$B$2,INT(A5948/100),A5948-INT(A5948/100)*100)</f>
        <v>43799</v>
      </c>
      <c r="F5948" t="str">
        <f t="shared" si="185"/>
        <v/>
      </c>
      <c r="G5948" t="str">
        <f t="shared" si="186"/>
        <v/>
      </c>
    </row>
    <row r="5949" spans="1:7">
      <c r="A5949" s="57">
        <f>IF(INDEX(減価償却費出力!$A$1:$O$301,ROW()-$B$44+2,1)="",0,1231)</f>
        <v>0</v>
      </c>
      <c r="B5949" s="55" t="str">
        <f>INDEX(減価償却費出力!$A$1:$O$301,ROW()-$B$44+2,3)&amp;IF(INDEX(減価償却費出力!$A$1:$O$301,ROW()-$B$44+2,4)="","","／"&amp;INDEX(減価償却費出力!$A$1:$O$301,ROW()-$B$44+2,4))</f>
        <v/>
      </c>
      <c r="C5949" s="57">
        <f>IF(INDEX(減価償却費出力!$A$1:$O$301,ROW()-$B$44+2,1)="",0,設定・集計!$B$9)</f>
        <v>0</v>
      </c>
      <c r="D5949" s="64" t="str">
        <f>INDEX(減価償却費出力!$A$1:$O$301,ROW()-$B$44+2,15)</f>
        <v/>
      </c>
      <c r="E5949" s="65">
        <f>DATE(設定・集計!$B$2,INT(A5949/100),A5949-INT(A5949/100)*100)</f>
        <v>43799</v>
      </c>
      <c r="F5949" t="str">
        <f t="shared" si="185"/>
        <v/>
      </c>
      <c r="G5949" t="str">
        <f t="shared" si="186"/>
        <v/>
      </c>
    </row>
    <row r="5950" spans="1:7">
      <c r="A5950" s="57">
        <f>IF(INDEX(減価償却費出力!$A$1:$O$301,ROW()-$B$44+2,1)="",0,1231)</f>
        <v>0</v>
      </c>
      <c r="B5950" s="55" t="str">
        <f>INDEX(減価償却費出力!$A$1:$O$301,ROW()-$B$44+2,3)&amp;IF(INDEX(減価償却費出力!$A$1:$O$301,ROW()-$B$44+2,4)="","","／"&amp;INDEX(減価償却費出力!$A$1:$O$301,ROW()-$B$44+2,4))</f>
        <v/>
      </c>
      <c r="C5950" s="57">
        <f>IF(INDEX(減価償却費出力!$A$1:$O$301,ROW()-$B$44+2,1)="",0,設定・集計!$B$9)</f>
        <v>0</v>
      </c>
      <c r="D5950" s="64" t="str">
        <f>INDEX(減価償却費出力!$A$1:$O$301,ROW()-$B$44+2,15)</f>
        <v/>
      </c>
      <c r="E5950" s="65">
        <f>DATE(設定・集計!$B$2,INT(A5950/100),A5950-INT(A5950/100)*100)</f>
        <v>43799</v>
      </c>
      <c r="F5950" t="str">
        <f t="shared" si="185"/>
        <v/>
      </c>
      <c r="G5950" t="str">
        <f t="shared" si="186"/>
        <v/>
      </c>
    </row>
    <row r="5951" spans="1:7">
      <c r="A5951" s="57">
        <f>IF(INDEX(減価償却費出力!$A$1:$O$301,ROW()-$B$44+2,1)="",0,1231)</f>
        <v>0</v>
      </c>
      <c r="B5951" s="55" t="str">
        <f>INDEX(減価償却費出力!$A$1:$O$301,ROW()-$B$44+2,3)&amp;IF(INDEX(減価償却費出力!$A$1:$O$301,ROW()-$B$44+2,4)="","","／"&amp;INDEX(減価償却費出力!$A$1:$O$301,ROW()-$B$44+2,4))</f>
        <v/>
      </c>
      <c r="C5951" s="57">
        <f>IF(INDEX(減価償却費出力!$A$1:$O$301,ROW()-$B$44+2,1)="",0,設定・集計!$B$9)</f>
        <v>0</v>
      </c>
      <c r="D5951" s="64" t="str">
        <f>INDEX(減価償却費出力!$A$1:$O$301,ROW()-$B$44+2,15)</f>
        <v/>
      </c>
      <c r="E5951" s="65">
        <f>DATE(設定・集計!$B$2,INT(A5951/100),A5951-INT(A5951/100)*100)</f>
        <v>43799</v>
      </c>
      <c r="F5951" t="str">
        <f t="shared" si="185"/>
        <v/>
      </c>
      <c r="G5951" t="str">
        <f t="shared" si="186"/>
        <v/>
      </c>
    </row>
    <row r="5952" spans="1:7">
      <c r="A5952" s="57">
        <f>IF(INDEX(減価償却費出力!$A$1:$O$301,ROW()-$B$44+2,1)="",0,1231)</f>
        <v>0</v>
      </c>
      <c r="B5952" s="55" t="str">
        <f>INDEX(減価償却費出力!$A$1:$O$301,ROW()-$B$44+2,3)&amp;IF(INDEX(減価償却費出力!$A$1:$O$301,ROW()-$B$44+2,4)="","","／"&amp;INDEX(減価償却費出力!$A$1:$O$301,ROW()-$B$44+2,4))</f>
        <v/>
      </c>
      <c r="C5952" s="57">
        <f>IF(INDEX(減価償却費出力!$A$1:$O$301,ROW()-$B$44+2,1)="",0,設定・集計!$B$9)</f>
        <v>0</v>
      </c>
      <c r="D5952" s="64" t="str">
        <f>INDEX(減価償却費出力!$A$1:$O$301,ROW()-$B$44+2,15)</f>
        <v/>
      </c>
      <c r="E5952" s="65">
        <f>DATE(設定・集計!$B$2,INT(A5952/100),A5952-INT(A5952/100)*100)</f>
        <v>43799</v>
      </c>
      <c r="F5952" t="str">
        <f t="shared" si="185"/>
        <v/>
      </c>
      <c r="G5952" t="str">
        <f t="shared" si="186"/>
        <v/>
      </c>
    </row>
    <row r="5953" spans="1:7">
      <c r="A5953" s="57">
        <f>IF(INDEX(減価償却費出力!$A$1:$O$301,ROW()-$B$44+2,1)="",0,1231)</f>
        <v>0</v>
      </c>
      <c r="B5953" s="55" t="str">
        <f>INDEX(減価償却費出力!$A$1:$O$301,ROW()-$B$44+2,3)&amp;IF(INDEX(減価償却費出力!$A$1:$O$301,ROW()-$B$44+2,4)="","","／"&amp;INDEX(減価償却費出力!$A$1:$O$301,ROW()-$B$44+2,4))</f>
        <v/>
      </c>
      <c r="C5953" s="57">
        <f>IF(INDEX(減価償却費出力!$A$1:$O$301,ROW()-$B$44+2,1)="",0,設定・集計!$B$9)</f>
        <v>0</v>
      </c>
      <c r="D5953" s="64" t="str">
        <f>INDEX(減価償却費出力!$A$1:$O$301,ROW()-$B$44+2,15)</f>
        <v/>
      </c>
      <c r="E5953" s="65">
        <f>DATE(設定・集計!$B$2,INT(A5953/100),A5953-INT(A5953/100)*100)</f>
        <v>43799</v>
      </c>
      <c r="F5953" t="str">
        <f t="shared" si="185"/>
        <v/>
      </c>
      <c r="G5953" t="str">
        <f t="shared" si="186"/>
        <v/>
      </c>
    </row>
    <row r="5954" spans="1:7">
      <c r="A5954" s="57">
        <f>IF(INDEX(減価償却費出力!$A$1:$O$301,ROW()-$B$44+2,1)="",0,1231)</f>
        <v>0</v>
      </c>
      <c r="B5954" s="55" t="str">
        <f>INDEX(減価償却費出力!$A$1:$O$301,ROW()-$B$44+2,3)&amp;IF(INDEX(減価償却費出力!$A$1:$O$301,ROW()-$B$44+2,4)="","","／"&amp;INDEX(減価償却費出力!$A$1:$O$301,ROW()-$B$44+2,4))</f>
        <v/>
      </c>
      <c r="C5954" s="57">
        <f>IF(INDEX(減価償却費出力!$A$1:$O$301,ROW()-$B$44+2,1)="",0,設定・集計!$B$9)</f>
        <v>0</v>
      </c>
      <c r="D5954" s="64" t="str">
        <f>INDEX(減価償却費出力!$A$1:$O$301,ROW()-$B$44+2,15)</f>
        <v/>
      </c>
      <c r="E5954" s="65">
        <f>DATE(設定・集計!$B$2,INT(A5954/100),A5954-INT(A5954/100)*100)</f>
        <v>43799</v>
      </c>
      <c r="F5954" t="str">
        <f t="shared" si="185"/>
        <v/>
      </c>
      <c r="G5954" t="str">
        <f t="shared" si="186"/>
        <v/>
      </c>
    </row>
    <row r="5955" spans="1:7">
      <c r="A5955" s="57">
        <f>IF(INDEX(減価償却費出力!$A$1:$O$301,ROW()-$B$44+2,1)="",0,1231)</f>
        <v>0</v>
      </c>
      <c r="B5955" s="55" t="str">
        <f>INDEX(減価償却費出力!$A$1:$O$301,ROW()-$B$44+2,3)&amp;IF(INDEX(減価償却費出力!$A$1:$O$301,ROW()-$B$44+2,4)="","","／"&amp;INDEX(減価償却費出力!$A$1:$O$301,ROW()-$B$44+2,4))</f>
        <v/>
      </c>
      <c r="C5955" s="57">
        <f>IF(INDEX(減価償却費出力!$A$1:$O$301,ROW()-$B$44+2,1)="",0,設定・集計!$B$9)</f>
        <v>0</v>
      </c>
      <c r="D5955" s="64" t="str">
        <f>INDEX(減価償却費出力!$A$1:$O$301,ROW()-$B$44+2,15)</f>
        <v/>
      </c>
      <c r="E5955" s="65">
        <f>DATE(設定・集計!$B$2,INT(A5955/100),A5955-INT(A5955/100)*100)</f>
        <v>43799</v>
      </c>
      <c r="F5955" t="str">
        <f t="shared" si="185"/>
        <v/>
      </c>
      <c r="G5955" t="str">
        <f t="shared" si="186"/>
        <v/>
      </c>
    </row>
    <row r="5956" spans="1:7">
      <c r="A5956" s="66"/>
      <c r="B5956" s="67"/>
      <c r="C5956" s="66"/>
      <c r="D5956" s="68"/>
      <c r="E5956" s="155"/>
      <c r="F5956" t="str">
        <f t="shared" ref="F5956" si="187">IF(A5956=0,"",A5956*10000+ROW())</f>
        <v/>
      </c>
      <c r="G5956" t="str">
        <f t="shared" ref="G5956" si="188">IF(F5956="","",RANK(F5956,$F$46:$F$6000,1))</f>
        <v/>
      </c>
    </row>
  </sheetData>
  <phoneticPr fontId="4"/>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T39"/>
  <sheetViews>
    <sheetView workbookViewId="0">
      <selection activeCell="B34" sqref="B34"/>
    </sheetView>
  </sheetViews>
  <sheetFormatPr defaultColWidth="9" defaultRowHeight="18.75"/>
  <cols>
    <col min="1" max="1" width="4.25" style="51" customWidth="1"/>
    <col min="2" max="2" width="19.5" style="51" bestFit="1" customWidth="1"/>
    <col min="3" max="16384" width="9" style="51"/>
  </cols>
  <sheetData>
    <row r="6" spans="2:20" s="42" customFormat="1"/>
    <row r="7" spans="2:20" s="42" customFormat="1">
      <c r="B7" s="42" t="str">
        <f>設定・集計!B20</f>
        <v>旅費交通費</v>
      </c>
      <c r="H7" s="43"/>
      <c r="I7" s="43"/>
      <c r="J7" s="43"/>
      <c r="K7" s="43"/>
      <c r="L7" s="43"/>
      <c r="M7" s="43"/>
      <c r="N7" s="43"/>
      <c r="O7" s="43"/>
      <c r="P7" s="43"/>
      <c r="Q7" s="43"/>
      <c r="R7" s="43"/>
      <c r="S7" s="43"/>
      <c r="T7" s="43"/>
    </row>
    <row r="8" spans="2:20" s="42" customFormat="1">
      <c r="B8" s="42" t="str">
        <f>設定・集計!B28</f>
        <v>消耗品費</v>
      </c>
      <c r="H8" s="43"/>
      <c r="I8" s="43"/>
      <c r="J8" s="43"/>
      <c r="K8" s="43"/>
      <c r="L8" s="43"/>
      <c r="M8" s="43"/>
      <c r="N8" s="43"/>
      <c r="O8" s="43"/>
      <c r="P8" s="43"/>
      <c r="Q8" s="43"/>
      <c r="R8" s="43"/>
      <c r="S8" s="43"/>
      <c r="T8" s="43"/>
    </row>
    <row r="9" spans="2:20" s="42" customFormat="1">
      <c r="B9" s="42" t="str">
        <f>設定・集計!B30</f>
        <v>雑費</v>
      </c>
      <c r="H9" s="43"/>
      <c r="I9" s="43"/>
      <c r="J9" s="43"/>
      <c r="K9" s="43"/>
      <c r="L9" s="43"/>
      <c r="M9" s="43"/>
      <c r="N9" s="43"/>
      <c r="O9" s="43"/>
      <c r="P9" s="43"/>
      <c r="Q9" s="43"/>
      <c r="R9" s="43"/>
      <c r="S9" s="43"/>
      <c r="T9" s="43"/>
    </row>
    <row r="10" spans="2:20" s="42" customFormat="1">
      <c r="B10" s="42" t="str">
        <f>設定・集計!B6</f>
        <v>収入</v>
      </c>
      <c r="H10" s="43"/>
      <c r="I10" s="43"/>
      <c r="J10" s="43"/>
      <c r="K10" s="43"/>
      <c r="L10" s="43"/>
      <c r="M10" s="43"/>
      <c r="N10" s="43"/>
      <c r="O10" s="43"/>
      <c r="P10" s="43"/>
      <c r="Q10" s="43"/>
      <c r="R10" s="43"/>
      <c r="S10" s="43"/>
      <c r="T10" s="43"/>
    </row>
    <row r="11" spans="2:20" s="42" customFormat="1">
      <c r="B11" s="42" t="str">
        <f>設定・集計!B16</f>
        <v>水道光熱費</v>
      </c>
      <c r="H11" s="43"/>
      <c r="I11" s="43"/>
      <c r="J11" s="43"/>
      <c r="K11" s="43"/>
      <c r="L11" s="43"/>
      <c r="M11" s="43"/>
      <c r="N11" s="43"/>
      <c r="O11" s="43"/>
      <c r="P11" s="43"/>
      <c r="Q11" s="43"/>
      <c r="R11" s="43"/>
      <c r="S11" s="43"/>
      <c r="T11" s="43"/>
    </row>
    <row r="12" spans="2:20" s="42" customFormat="1">
      <c r="B12" s="42" t="str">
        <f>設定・集計!B17</f>
        <v>　水道代</v>
      </c>
      <c r="H12" s="43"/>
      <c r="I12" s="43"/>
      <c r="J12" s="43"/>
      <c r="K12" s="43"/>
      <c r="L12" s="43"/>
      <c r="M12" s="43"/>
      <c r="N12" s="43"/>
      <c r="O12" s="43"/>
      <c r="P12" s="43"/>
      <c r="Q12" s="43"/>
      <c r="R12" s="43"/>
      <c r="S12" s="43"/>
      <c r="T12" s="43"/>
    </row>
    <row r="13" spans="2:20" s="42" customFormat="1">
      <c r="B13" s="42" t="str">
        <f>設定・集計!B18</f>
        <v>　電気代</v>
      </c>
      <c r="H13" s="43"/>
      <c r="I13" s="43"/>
      <c r="J13" s="43"/>
      <c r="K13" s="43"/>
      <c r="L13" s="43"/>
      <c r="M13" s="43"/>
      <c r="N13" s="43"/>
      <c r="O13" s="43"/>
      <c r="P13" s="43"/>
      <c r="Q13" s="43"/>
      <c r="R13" s="43"/>
      <c r="S13" s="43"/>
      <c r="T13" s="43"/>
    </row>
    <row r="14" spans="2:20" s="42" customFormat="1">
      <c r="B14" s="42" t="str">
        <f>設定・集計!B19</f>
        <v>　ガス代</v>
      </c>
      <c r="H14" s="43"/>
      <c r="I14" s="43"/>
      <c r="J14" s="43"/>
      <c r="K14" s="43"/>
      <c r="L14" s="43"/>
      <c r="M14" s="43"/>
      <c r="N14" s="43"/>
      <c r="O14" s="43"/>
      <c r="P14" s="43"/>
      <c r="Q14" s="43"/>
      <c r="R14" s="43"/>
      <c r="S14" s="43"/>
      <c r="T14" s="43"/>
    </row>
    <row r="15" spans="2:20" s="42" customFormat="1">
      <c r="B15" s="42" t="str">
        <f>設定・集計!B21</f>
        <v>通信費</v>
      </c>
      <c r="H15" s="43"/>
      <c r="I15" s="43"/>
      <c r="J15" s="43"/>
      <c r="K15" s="43"/>
      <c r="L15" s="43"/>
      <c r="M15" s="43"/>
      <c r="N15" s="43"/>
      <c r="O15" s="43"/>
      <c r="P15" s="43"/>
      <c r="Q15" s="43"/>
      <c r="R15" s="43"/>
      <c r="S15" s="43"/>
      <c r="T15" s="43"/>
    </row>
    <row r="16" spans="2:20" s="42" customFormat="1">
      <c r="B16" s="42" t="str">
        <f>設定・集計!B22</f>
        <v>　携帯電話代</v>
      </c>
      <c r="H16" s="43"/>
      <c r="I16" s="43"/>
      <c r="J16" s="43"/>
      <c r="K16" s="43"/>
      <c r="L16" s="43"/>
      <c r="M16" s="43"/>
      <c r="N16" s="43"/>
      <c r="O16" s="43"/>
      <c r="P16" s="43"/>
      <c r="Q16" s="43"/>
      <c r="R16" s="43"/>
      <c r="S16" s="43"/>
      <c r="T16" s="43"/>
    </row>
    <row r="17" spans="2:20" s="42" customFormat="1">
      <c r="B17" s="42" t="str">
        <f>設定・集計!B23</f>
        <v>　インターネット代</v>
      </c>
      <c r="H17" s="43"/>
      <c r="I17" s="43"/>
      <c r="J17" s="43"/>
      <c r="K17" s="43"/>
      <c r="L17" s="43"/>
      <c r="M17" s="43"/>
      <c r="N17" s="43"/>
      <c r="O17" s="43"/>
      <c r="P17" s="43"/>
      <c r="Q17" s="43"/>
      <c r="R17" s="43"/>
      <c r="S17" s="43"/>
      <c r="T17" s="43"/>
    </row>
    <row r="18" spans="2:20" s="42" customFormat="1">
      <c r="B18" s="42" t="str">
        <f>設定・集計!B25</f>
        <v>接待交際費</v>
      </c>
      <c r="H18" s="43"/>
      <c r="I18" s="43"/>
      <c r="J18" s="43"/>
      <c r="K18" s="43"/>
      <c r="L18" s="43"/>
      <c r="M18" s="43"/>
      <c r="N18" s="43"/>
      <c r="O18" s="43"/>
      <c r="P18" s="43"/>
      <c r="Q18" s="43"/>
      <c r="R18" s="43"/>
      <c r="S18" s="43"/>
      <c r="T18" s="43"/>
    </row>
    <row r="19" spans="2:20" s="42" customFormat="1">
      <c r="B19" s="42" t="str">
        <f>設定・集計!B11</f>
        <v>地代家賃</v>
      </c>
      <c r="H19" s="43"/>
      <c r="I19" s="43"/>
      <c r="J19" s="43"/>
      <c r="K19" s="43"/>
      <c r="L19" s="43"/>
      <c r="M19" s="43"/>
      <c r="N19" s="43"/>
      <c r="O19" s="43"/>
      <c r="P19" s="43"/>
      <c r="Q19" s="43"/>
      <c r="R19" s="43"/>
      <c r="S19" s="43"/>
      <c r="T19" s="43"/>
    </row>
    <row r="20" spans="2:20" s="42" customFormat="1">
      <c r="B20" s="42" t="str">
        <f>設定・集計!B12</f>
        <v>　家賃</v>
      </c>
      <c r="H20" s="43"/>
      <c r="I20" s="43"/>
      <c r="J20" s="43"/>
      <c r="K20" s="43"/>
      <c r="L20" s="43"/>
      <c r="M20" s="43"/>
      <c r="N20" s="43"/>
      <c r="O20" s="43"/>
      <c r="P20" s="43"/>
      <c r="Q20" s="43"/>
      <c r="R20" s="43"/>
      <c r="S20" s="43"/>
      <c r="T20" s="43"/>
    </row>
    <row r="21" spans="2:20" s="42" customFormat="1">
      <c r="B21" s="42" t="str">
        <f>設定・集計!B24</f>
        <v>広告宣伝費</v>
      </c>
      <c r="H21" s="43"/>
      <c r="I21" s="43"/>
      <c r="J21" s="43"/>
      <c r="K21" s="43"/>
      <c r="L21" s="43"/>
      <c r="M21" s="43"/>
      <c r="N21" s="43"/>
      <c r="O21" s="43"/>
      <c r="P21" s="43"/>
      <c r="Q21" s="43"/>
      <c r="R21" s="43"/>
      <c r="S21" s="43"/>
      <c r="T21" s="43"/>
    </row>
    <row r="22" spans="2:20" s="42" customFormat="1">
      <c r="B22" s="42" t="str">
        <f>設定・集計!B14</f>
        <v>租税公課</v>
      </c>
      <c r="H22" s="43"/>
      <c r="I22" s="43"/>
      <c r="J22" s="43"/>
      <c r="K22" s="43"/>
      <c r="L22" s="43"/>
      <c r="M22" s="43"/>
      <c r="N22" s="43"/>
      <c r="O22" s="43"/>
      <c r="P22" s="43"/>
      <c r="Q22" s="43"/>
      <c r="R22" s="43"/>
      <c r="S22" s="43"/>
      <c r="T22" s="43"/>
    </row>
    <row r="23" spans="2:20" s="42" customFormat="1">
      <c r="B23" s="42" t="str">
        <f>設定・集計!B9</f>
        <v>減価償却費</v>
      </c>
      <c r="H23" s="43"/>
      <c r="I23" s="43"/>
      <c r="J23" s="43"/>
      <c r="K23" s="43"/>
      <c r="L23" s="43"/>
      <c r="M23" s="43"/>
      <c r="N23" s="43"/>
      <c r="O23" s="43"/>
      <c r="P23" s="43"/>
      <c r="Q23" s="43"/>
      <c r="R23" s="43"/>
      <c r="S23" s="43"/>
      <c r="T23" s="43"/>
    </row>
    <row r="24" spans="2:20" s="42" customFormat="1">
      <c r="B24" s="42" t="str">
        <f>設定・集計!B7</f>
        <v>給料賃金</v>
      </c>
      <c r="H24" s="43"/>
      <c r="I24" s="43"/>
      <c r="J24" s="43"/>
      <c r="K24" s="43"/>
      <c r="L24" s="43"/>
      <c r="M24" s="43"/>
      <c r="N24" s="43"/>
      <c r="O24" s="43"/>
      <c r="P24" s="43"/>
      <c r="Q24" s="43"/>
      <c r="R24" s="43"/>
      <c r="S24" s="43"/>
      <c r="T24" s="43"/>
    </row>
    <row r="25" spans="2:20" s="42" customFormat="1">
      <c r="B25" s="42" t="str">
        <f>設定・集計!B8</f>
        <v>外注工賃</v>
      </c>
      <c r="H25" s="43"/>
      <c r="I25" s="43"/>
      <c r="J25" s="43"/>
      <c r="K25" s="43"/>
      <c r="L25" s="43"/>
      <c r="M25" s="43"/>
      <c r="N25" s="43"/>
      <c r="O25" s="43"/>
      <c r="P25" s="43"/>
      <c r="Q25" s="43"/>
      <c r="R25" s="43"/>
      <c r="S25" s="43"/>
      <c r="T25" s="43"/>
    </row>
    <row r="26" spans="2:20" s="42" customFormat="1">
      <c r="B26" s="42" t="str">
        <f>設定・集計!B10</f>
        <v>貸倒金</v>
      </c>
      <c r="H26" s="43"/>
      <c r="I26" s="43"/>
      <c r="J26" s="43"/>
      <c r="K26" s="43"/>
      <c r="L26" s="43"/>
      <c r="M26" s="43"/>
      <c r="N26" s="43"/>
      <c r="O26" s="43"/>
      <c r="P26" s="43"/>
      <c r="Q26" s="43"/>
      <c r="R26" s="43"/>
      <c r="S26" s="43"/>
      <c r="T26" s="43"/>
    </row>
    <row r="27" spans="2:20" s="42" customFormat="1">
      <c r="B27" s="42" t="str">
        <f>設定・集計!B13</f>
        <v>利子割引料</v>
      </c>
      <c r="H27" s="43"/>
      <c r="I27" s="43"/>
      <c r="J27" s="43"/>
      <c r="K27" s="43"/>
      <c r="L27" s="43"/>
      <c r="M27" s="43"/>
      <c r="N27" s="43"/>
      <c r="O27" s="43"/>
      <c r="P27" s="43"/>
      <c r="Q27" s="43"/>
      <c r="R27" s="43"/>
      <c r="S27" s="43"/>
      <c r="T27" s="43"/>
    </row>
    <row r="28" spans="2:20" s="42" customFormat="1">
      <c r="B28" s="42" t="str">
        <f>設定・集計!B15</f>
        <v>荷造運賃</v>
      </c>
      <c r="H28" s="43"/>
      <c r="I28" s="43"/>
      <c r="J28" s="43"/>
      <c r="K28" s="43"/>
      <c r="L28" s="43"/>
      <c r="M28" s="43"/>
      <c r="N28" s="43"/>
      <c r="O28" s="43"/>
      <c r="P28" s="43"/>
      <c r="Q28" s="43"/>
      <c r="R28" s="43"/>
      <c r="S28" s="43"/>
      <c r="T28" s="43"/>
    </row>
    <row r="29" spans="2:20" s="42" customFormat="1">
      <c r="B29" s="42" t="str">
        <f>設定・集計!B26</f>
        <v>損害保険料</v>
      </c>
      <c r="H29" s="43"/>
      <c r="I29" s="43"/>
      <c r="J29" s="43"/>
      <c r="K29" s="43"/>
      <c r="L29" s="43"/>
      <c r="M29" s="43"/>
      <c r="N29" s="43"/>
      <c r="O29" s="43"/>
      <c r="P29" s="43"/>
      <c r="Q29" s="43"/>
      <c r="R29" s="43"/>
      <c r="S29" s="43"/>
      <c r="T29" s="43"/>
    </row>
    <row r="30" spans="2:20" s="42" customFormat="1">
      <c r="B30" s="42" t="str">
        <f>設定・集計!B27</f>
        <v>修繕費</v>
      </c>
      <c r="H30" s="43"/>
      <c r="I30" s="43"/>
      <c r="J30" s="43"/>
      <c r="K30" s="43"/>
      <c r="L30" s="43"/>
      <c r="M30" s="43"/>
      <c r="N30" s="43"/>
      <c r="O30" s="43"/>
      <c r="P30" s="43"/>
      <c r="Q30" s="43"/>
      <c r="R30" s="43"/>
      <c r="S30" s="43"/>
      <c r="T30" s="43"/>
    </row>
    <row r="31" spans="2:20" s="42" customFormat="1">
      <c r="B31" s="42" t="str">
        <f>設定・集計!B29</f>
        <v>福利厚生費</v>
      </c>
      <c r="H31" s="43"/>
      <c r="I31" s="43"/>
      <c r="J31" s="43"/>
      <c r="K31" s="43"/>
      <c r="L31" s="43"/>
      <c r="M31" s="43"/>
      <c r="N31" s="43"/>
      <c r="O31" s="43"/>
      <c r="P31" s="43"/>
      <c r="Q31" s="43"/>
      <c r="R31" s="43"/>
      <c r="S31" s="43"/>
      <c r="T31" s="43"/>
    </row>
    <row r="32" spans="2:20" s="42" customFormat="1">
      <c r="B32" s="42" t="str">
        <f>設定・集計!B31</f>
        <v>オリジナル科目1</v>
      </c>
      <c r="H32" s="43"/>
      <c r="I32" s="43"/>
      <c r="J32" s="43"/>
      <c r="K32" s="43"/>
      <c r="L32" s="43"/>
      <c r="M32" s="43"/>
      <c r="N32" s="43"/>
      <c r="O32" s="43"/>
      <c r="P32" s="43"/>
      <c r="Q32" s="43"/>
      <c r="R32" s="43"/>
      <c r="S32" s="43"/>
      <c r="T32" s="43"/>
    </row>
    <row r="33" spans="2:20" s="42" customFormat="1">
      <c r="B33" s="42" t="str">
        <f>設定・集計!B32</f>
        <v>オリジナル科目2</v>
      </c>
      <c r="H33" s="43"/>
      <c r="I33" s="43"/>
      <c r="J33" s="43"/>
      <c r="K33" s="43"/>
      <c r="L33" s="43"/>
      <c r="M33" s="43"/>
      <c r="N33" s="43"/>
      <c r="O33" s="43"/>
      <c r="P33" s="43"/>
      <c r="Q33" s="43"/>
      <c r="R33" s="43"/>
      <c r="S33" s="43"/>
      <c r="T33" s="43"/>
    </row>
    <row r="34" spans="2:20" s="42" customFormat="1">
      <c r="B34" s="42" t="str">
        <f>設定・集計!B33</f>
        <v>オリジナル科目3</v>
      </c>
      <c r="H34" s="43"/>
      <c r="I34" s="43"/>
      <c r="J34" s="43"/>
      <c r="K34" s="43"/>
      <c r="L34" s="43"/>
      <c r="M34" s="43"/>
      <c r="N34" s="43"/>
      <c r="O34" s="43"/>
      <c r="P34" s="43"/>
      <c r="Q34" s="43"/>
      <c r="R34" s="43"/>
      <c r="S34" s="43"/>
      <c r="T34" s="43"/>
    </row>
    <row r="35" spans="2:20" s="42" customFormat="1">
      <c r="B35" s="42" t="str">
        <f>設定・集計!B34</f>
        <v>オリジナル科目4</v>
      </c>
      <c r="H35" s="43"/>
      <c r="I35" s="43"/>
      <c r="J35" s="43"/>
      <c r="K35" s="43"/>
      <c r="L35" s="43"/>
      <c r="M35" s="43"/>
      <c r="N35" s="43"/>
      <c r="O35" s="43"/>
      <c r="P35" s="43"/>
      <c r="Q35" s="43"/>
      <c r="R35" s="43"/>
      <c r="S35" s="43"/>
      <c r="T35" s="43"/>
    </row>
    <row r="36" spans="2:20" s="42" customFormat="1">
      <c r="B36" s="42" t="str">
        <f>設定・集計!B35</f>
        <v>オリジナル科目5</v>
      </c>
      <c r="H36" s="43"/>
      <c r="I36" s="43"/>
      <c r="J36" s="43"/>
      <c r="K36" s="43"/>
      <c r="L36" s="43"/>
      <c r="M36" s="43"/>
      <c r="N36" s="43"/>
      <c r="O36" s="43"/>
      <c r="P36" s="43"/>
      <c r="Q36" s="43"/>
      <c r="R36" s="43"/>
      <c r="S36" s="43"/>
      <c r="T36" s="43"/>
    </row>
    <row r="37" spans="2:20" s="42" customFormat="1"/>
    <row r="38" spans="2:20" s="42" customFormat="1"/>
    <row r="39" spans="2:20" s="42" customFormat="1"/>
  </sheetData>
  <sheetProtection sheet="1" objects="1" scenarios="1" insertRows="0" deleteRows="0" selectLockedCells="1" sort="0"/>
  <phoneticPr fontId="4"/>
  <conditionalFormatting sqref="A1:XFD1048576">
    <cfRule type="expression" dxfId="81" priority="1">
      <formula>AND(ROW()=36,COLUMN()=2)</formula>
    </cfRule>
    <cfRule type="expression" dxfId="80" priority="2">
      <formula>AND(ROW()&gt;7,ROW()&lt;36,COLUMN()=2)</formula>
    </cfRule>
    <cfRule type="expression" dxfId="79" priority="3">
      <formula>AND(ROW()=7,COLUMN()=2)</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imeMode="on" allowBlank="1" showInputMessage="1" showErrorMessage="1" errorTitle="登録されていない科目です" error="「設定・集計」シートに登録してから入力してください。" xr:uid="{00000000-0002-0000-0100-000000000000}">
          <x14:formula1>
            <xm:f>設定・集計!$B$6:$B$35</xm:f>
          </x14:formula1>
          <xm:sqref>B1:B1048576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00"/>
  <sheetViews>
    <sheetView topLeftCell="B1" workbookViewId="0">
      <selection activeCell="J8" sqref="J8"/>
    </sheetView>
  </sheetViews>
  <sheetFormatPr defaultRowHeight="13.5"/>
  <cols>
    <col min="1" max="1" width="11" style="57" bestFit="1" customWidth="1"/>
    <col min="2" max="2" width="26.875" style="57" customWidth="1"/>
    <col min="3" max="3" width="50.875" style="55" customWidth="1"/>
    <col min="4" max="4" width="23.125" style="55" customWidth="1"/>
    <col min="5" max="5" width="9" style="57"/>
    <col min="7" max="7" width="11.375" customWidth="1"/>
    <col min="8" max="8" width="26.875" customWidth="1"/>
    <col min="10" max="10" width="22.75" bestFit="1" customWidth="1"/>
  </cols>
  <sheetData>
    <row r="1" spans="1:10">
      <c r="A1" s="127" t="s">
        <v>25</v>
      </c>
      <c r="B1" s="128" t="s">
        <v>95</v>
      </c>
      <c r="C1" s="128" t="s">
        <v>91</v>
      </c>
      <c r="D1" s="128" t="s">
        <v>363</v>
      </c>
      <c r="E1" s="128" t="s">
        <v>85</v>
      </c>
      <c r="G1" s="127" t="s">
        <v>25</v>
      </c>
      <c r="H1" s="128" t="s">
        <v>95</v>
      </c>
      <c r="J1" s="150" t="s">
        <v>368</v>
      </c>
    </row>
    <row r="2" spans="1:10">
      <c r="A2" s="125" t="s">
        <v>86</v>
      </c>
      <c r="B2" s="125" t="s">
        <v>320</v>
      </c>
      <c r="C2" s="129" t="s">
        <v>96</v>
      </c>
      <c r="D2" s="129" t="str">
        <f>A2&amp;"LI"&amp;B2&amp;"GHT"&amp;C2</f>
        <v>建物LI木造・合成樹脂造GHT事務所用のもの</v>
      </c>
      <c r="E2" s="125">
        <v>24</v>
      </c>
      <c r="G2" s="133" t="s">
        <v>86</v>
      </c>
      <c r="H2" s="142" t="s">
        <v>98</v>
      </c>
      <c r="J2" s="151" t="s">
        <v>366</v>
      </c>
    </row>
    <row r="3" spans="1:10">
      <c r="A3" s="130" t="s">
        <v>86</v>
      </c>
      <c r="B3" s="130" t="s">
        <v>98</v>
      </c>
      <c r="C3" s="129" t="s">
        <v>101</v>
      </c>
      <c r="D3" s="129" t="str">
        <f t="shared" ref="D3:D66" si="0">A3&amp;"LI"&amp;B3&amp;"GHT"&amp;C3</f>
        <v>建物LI木造・合成樹脂造GHT店舗用・住宅用のもの</v>
      </c>
      <c r="E3" s="125">
        <v>22</v>
      </c>
      <c r="G3" s="135" t="s">
        <v>319</v>
      </c>
      <c r="H3" s="143" t="s">
        <v>109</v>
      </c>
      <c r="J3" s="151" t="s">
        <v>376</v>
      </c>
    </row>
    <row r="4" spans="1:10">
      <c r="A4" s="131" t="s">
        <v>86</v>
      </c>
      <c r="B4" s="131" t="s">
        <v>98</v>
      </c>
      <c r="C4" s="129" t="s">
        <v>97</v>
      </c>
      <c r="D4" s="129" t="str">
        <f t="shared" si="0"/>
        <v>建物LI木造・合成樹脂造GHT飲食店用のもの</v>
      </c>
      <c r="E4" s="125">
        <v>20</v>
      </c>
      <c r="G4" s="134" t="s">
        <v>147</v>
      </c>
      <c r="H4" s="143" t="s">
        <v>110</v>
      </c>
      <c r="J4" s="151" t="s">
        <v>367</v>
      </c>
    </row>
    <row r="5" spans="1:10">
      <c r="A5" s="131" t="s">
        <v>86</v>
      </c>
      <c r="B5" s="131" t="s">
        <v>98</v>
      </c>
      <c r="C5" s="129" t="s">
        <v>104</v>
      </c>
      <c r="D5" s="129" t="str">
        <f t="shared" si="0"/>
        <v>建物LI木造・合成樹脂造GHT旅館用・ホテル用・病院用・車庫用のもの</v>
      </c>
      <c r="E5" s="125">
        <v>17</v>
      </c>
      <c r="G5" s="136" t="s">
        <v>88</v>
      </c>
      <c r="H5" s="143" t="s">
        <v>118</v>
      </c>
    </row>
    <row r="6" spans="1:10">
      <c r="A6" s="131" t="s">
        <v>86</v>
      </c>
      <c r="B6" s="131" t="s">
        <v>98</v>
      </c>
      <c r="C6" s="129" t="s">
        <v>106</v>
      </c>
      <c r="D6" s="129" t="str">
        <f t="shared" si="0"/>
        <v>建物LI木造・合成樹脂造GHT公衆浴場用のもの</v>
      </c>
      <c r="E6" s="125">
        <v>12</v>
      </c>
      <c r="G6" s="137" t="s">
        <v>87</v>
      </c>
      <c r="H6" s="143" t="s">
        <v>121</v>
      </c>
    </row>
    <row r="7" spans="1:10">
      <c r="A7" s="131" t="s">
        <v>86</v>
      </c>
      <c r="B7" s="131" t="s">
        <v>98</v>
      </c>
      <c r="C7" s="129" t="s">
        <v>108</v>
      </c>
      <c r="D7" s="129" t="str">
        <f t="shared" si="0"/>
        <v>建物LI木造・合成樹脂造GHT工場用・倉庫用のもの（一般用）</v>
      </c>
      <c r="E7" s="125">
        <v>15</v>
      </c>
      <c r="G7" s="140" t="s">
        <v>203</v>
      </c>
      <c r="H7" s="135" t="s">
        <v>138</v>
      </c>
    </row>
    <row r="8" spans="1:10">
      <c r="A8" s="131" t="s">
        <v>86</v>
      </c>
      <c r="B8" s="125" t="s">
        <v>109</v>
      </c>
      <c r="C8" s="129" t="s">
        <v>99</v>
      </c>
      <c r="D8" s="129" t="str">
        <f t="shared" si="0"/>
        <v>建物LI木骨モルタル造GHT事務所用のもの</v>
      </c>
      <c r="E8" s="125">
        <v>22</v>
      </c>
      <c r="G8" s="138" t="s">
        <v>207</v>
      </c>
      <c r="H8" s="135" t="s">
        <v>141</v>
      </c>
    </row>
    <row r="9" spans="1:10">
      <c r="A9" s="131" t="s">
        <v>86</v>
      </c>
      <c r="B9" s="130" t="s">
        <v>109</v>
      </c>
      <c r="C9" s="129" t="s">
        <v>100</v>
      </c>
      <c r="D9" s="129" t="str">
        <f t="shared" si="0"/>
        <v>建物LI木骨モルタル造GHT店舗用・住宅用のもの</v>
      </c>
      <c r="E9" s="125">
        <v>20</v>
      </c>
      <c r="G9" s="141" t="s">
        <v>280</v>
      </c>
      <c r="H9" s="135" t="s">
        <v>142</v>
      </c>
    </row>
    <row r="10" spans="1:10">
      <c r="A10" s="131" t="s">
        <v>86</v>
      </c>
      <c r="B10" s="131" t="s">
        <v>109</v>
      </c>
      <c r="C10" s="129" t="s">
        <v>102</v>
      </c>
      <c r="D10" s="129" t="str">
        <f t="shared" si="0"/>
        <v>建物LI木骨モルタル造GHT飲食店用のもの</v>
      </c>
      <c r="E10" s="125">
        <v>19</v>
      </c>
      <c r="H10" s="135" t="s">
        <v>334</v>
      </c>
    </row>
    <row r="11" spans="1:10">
      <c r="A11" s="131" t="s">
        <v>86</v>
      </c>
      <c r="B11" s="131" t="s">
        <v>109</v>
      </c>
      <c r="C11" s="129" t="s">
        <v>103</v>
      </c>
      <c r="D11" s="129" t="str">
        <f t="shared" si="0"/>
        <v>建物LI木骨モルタル造GHT旅館用・ホテル用・病院用・車庫用のもの</v>
      </c>
      <c r="E11" s="125">
        <v>15</v>
      </c>
      <c r="H11" s="134" t="s">
        <v>149</v>
      </c>
    </row>
    <row r="12" spans="1:10">
      <c r="A12" s="131" t="s">
        <v>86</v>
      </c>
      <c r="B12" s="131" t="s">
        <v>109</v>
      </c>
      <c r="C12" s="129" t="s">
        <v>105</v>
      </c>
      <c r="D12" s="129" t="str">
        <f t="shared" si="0"/>
        <v>建物LI木骨モルタル造GHT公衆浴場用のもの</v>
      </c>
      <c r="E12" s="125">
        <v>11</v>
      </c>
      <c r="H12" s="136" t="s">
        <v>92</v>
      </c>
    </row>
    <row r="13" spans="1:10">
      <c r="A13" s="131" t="s">
        <v>86</v>
      </c>
      <c r="B13" s="131" t="s">
        <v>109</v>
      </c>
      <c r="C13" s="129" t="s">
        <v>107</v>
      </c>
      <c r="D13" s="129" t="str">
        <f t="shared" si="0"/>
        <v>建物LI木骨モルタル造GHT工場用・倉庫用のもの（一般用）</v>
      </c>
      <c r="E13" s="125">
        <v>14</v>
      </c>
      <c r="H13" s="136" t="s">
        <v>93</v>
      </c>
    </row>
    <row r="14" spans="1:10">
      <c r="A14" s="131" t="s">
        <v>86</v>
      </c>
      <c r="B14" s="125" t="s">
        <v>321</v>
      </c>
      <c r="C14" s="129" t="s">
        <v>99</v>
      </c>
      <c r="D14" s="129" t="str">
        <f t="shared" si="0"/>
        <v>建物LI鉄骨鉄筋コンクリート造・鉄筋コンクリート造GHT事務所用のもの</v>
      </c>
      <c r="E14" s="125">
        <v>50</v>
      </c>
      <c r="H14" s="136" t="s">
        <v>94</v>
      </c>
    </row>
    <row r="15" spans="1:10">
      <c r="A15" s="131" t="s">
        <v>86</v>
      </c>
      <c r="B15" s="130" t="s">
        <v>110</v>
      </c>
      <c r="C15" s="129" t="s">
        <v>111</v>
      </c>
      <c r="D15" s="129" t="str">
        <f t="shared" si="0"/>
        <v>建物LI鉄骨鉄筋コンクリート造・鉄筋コンクリート造GHT住宅用のもの</v>
      </c>
      <c r="E15" s="125">
        <v>47</v>
      </c>
      <c r="H15" s="136" t="s">
        <v>160</v>
      </c>
    </row>
    <row r="16" spans="1:10" ht="27">
      <c r="A16" s="131" t="s">
        <v>86</v>
      </c>
      <c r="B16" s="131" t="s">
        <v>110</v>
      </c>
      <c r="C16" s="132" t="s">
        <v>114</v>
      </c>
      <c r="D16" s="129" t="str">
        <f t="shared" si="0"/>
        <v>建物LI鉄骨鉄筋コンクリート造・鉄筋コンクリート造GHT飲食店用のもの
延面積のうちに占める木造内装部分の面積が30％を超えるもの</v>
      </c>
      <c r="E16" s="125">
        <v>34</v>
      </c>
      <c r="G16" s="152" t="s">
        <v>374</v>
      </c>
      <c r="H16" s="136" t="s">
        <v>161</v>
      </c>
    </row>
    <row r="17" spans="1:8">
      <c r="A17" s="131" t="s">
        <v>86</v>
      </c>
      <c r="B17" s="131" t="s">
        <v>110</v>
      </c>
      <c r="C17" s="129" t="s">
        <v>115</v>
      </c>
      <c r="D17" s="129" t="str">
        <f t="shared" si="0"/>
        <v>建物LI鉄骨鉄筋コンクリート造・鉄筋コンクリート造GHT飲食店用のもの その他</v>
      </c>
      <c r="E17" s="125">
        <v>41</v>
      </c>
      <c r="H17" s="136" t="s">
        <v>164</v>
      </c>
    </row>
    <row r="18" spans="1:8" ht="27">
      <c r="A18" s="131" t="s">
        <v>86</v>
      </c>
      <c r="B18" s="131" t="s">
        <v>110</v>
      </c>
      <c r="C18" s="132" t="s">
        <v>116</v>
      </c>
      <c r="D18" s="129" t="str">
        <f t="shared" si="0"/>
        <v>建物LI鉄骨鉄筋コンクリート造・鉄筋コンクリート造GHT旅館用・ホテル用のもの
延面積のうちに占める木造内装部分の面積が30％を超えるもの</v>
      </c>
      <c r="E18" s="125">
        <v>31</v>
      </c>
      <c r="H18" s="136" t="s">
        <v>166</v>
      </c>
    </row>
    <row r="19" spans="1:8">
      <c r="A19" s="131" t="s">
        <v>86</v>
      </c>
      <c r="B19" s="131" t="s">
        <v>110</v>
      </c>
      <c r="C19" s="129" t="s">
        <v>117</v>
      </c>
      <c r="D19" s="129" t="str">
        <f t="shared" si="0"/>
        <v>建物LI鉄骨鉄筋コンクリート造・鉄筋コンクリート造GHT旅館用・ホテル用のもの その他</v>
      </c>
      <c r="E19" s="125">
        <v>39</v>
      </c>
      <c r="H19" s="136" t="s">
        <v>170</v>
      </c>
    </row>
    <row r="20" spans="1:8">
      <c r="A20" s="131" t="s">
        <v>86</v>
      </c>
      <c r="B20" s="131" t="s">
        <v>110</v>
      </c>
      <c r="C20" s="129" t="s">
        <v>112</v>
      </c>
      <c r="D20" s="129" t="str">
        <f t="shared" si="0"/>
        <v>建物LI鉄骨鉄筋コンクリート造・鉄筋コンクリート造GHT店舗用・病院用のもの</v>
      </c>
      <c r="E20" s="125">
        <v>39</v>
      </c>
      <c r="H20" s="136" t="s">
        <v>171</v>
      </c>
    </row>
    <row r="21" spans="1:8">
      <c r="A21" s="131" t="s">
        <v>86</v>
      </c>
      <c r="B21" s="131" t="s">
        <v>110</v>
      </c>
      <c r="C21" s="129" t="s">
        <v>113</v>
      </c>
      <c r="D21" s="129" t="str">
        <f t="shared" si="0"/>
        <v>建物LI鉄骨鉄筋コンクリート造・鉄筋コンクリート造GHT車庫用のもの</v>
      </c>
      <c r="E21" s="125">
        <v>38</v>
      </c>
      <c r="H21" s="136" t="s">
        <v>172</v>
      </c>
    </row>
    <row r="22" spans="1:8">
      <c r="A22" s="131" t="s">
        <v>86</v>
      </c>
      <c r="B22" s="131" t="s">
        <v>110</v>
      </c>
      <c r="C22" s="129" t="s">
        <v>105</v>
      </c>
      <c r="D22" s="129" t="str">
        <f t="shared" si="0"/>
        <v>建物LI鉄骨鉄筋コンクリート造・鉄筋コンクリート造GHT公衆浴場用のもの</v>
      </c>
      <c r="E22" s="125">
        <v>31</v>
      </c>
      <c r="H22" s="136" t="s">
        <v>173</v>
      </c>
    </row>
    <row r="23" spans="1:8">
      <c r="A23" s="131" t="s">
        <v>86</v>
      </c>
      <c r="B23" s="131" t="s">
        <v>110</v>
      </c>
      <c r="C23" s="129" t="s">
        <v>107</v>
      </c>
      <c r="D23" s="129" t="str">
        <f t="shared" si="0"/>
        <v>建物LI鉄骨鉄筋コンクリート造・鉄筋コンクリート造GHT工場用・倉庫用のもの（一般用）</v>
      </c>
      <c r="E23" s="125">
        <v>38</v>
      </c>
      <c r="H23" s="136" t="s">
        <v>174</v>
      </c>
    </row>
    <row r="24" spans="1:8">
      <c r="A24" s="131" t="s">
        <v>86</v>
      </c>
      <c r="B24" s="125" t="s">
        <v>322</v>
      </c>
      <c r="C24" s="129" t="s">
        <v>99</v>
      </c>
      <c r="D24" s="129" t="str">
        <f t="shared" si="0"/>
        <v>建物LIれんが造・石造・ブロック造GHT事務所用のもの</v>
      </c>
      <c r="E24" s="125">
        <v>41</v>
      </c>
      <c r="H24" s="136" t="s">
        <v>175</v>
      </c>
    </row>
    <row r="25" spans="1:8">
      <c r="A25" s="131" t="s">
        <v>86</v>
      </c>
      <c r="B25" s="130" t="s">
        <v>118</v>
      </c>
      <c r="C25" s="129" t="s">
        <v>119</v>
      </c>
      <c r="D25" s="129" t="str">
        <f t="shared" si="0"/>
        <v>建物LIれんが造・石造・ブロック造GHT店舗用・住宅用・飲食店用のもの</v>
      </c>
      <c r="E25" s="125">
        <v>38</v>
      </c>
      <c r="H25" s="136" t="s">
        <v>176</v>
      </c>
    </row>
    <row r="26" spans="1:8">
      <c r="A26" s="131" t="s">
        <v>86</v>
      </c>
      <c r="B26" s="131" t="s">
        <v>118</v>
      </c>
      <c r="C26" s="129" t="s">
        <v>120</v>
      </c>
      <c r="D26" s="129" t="str">
        <f t="shared" si="0"/>
        <v>建物LIれんが造・石造・ブロック造GHT旅館用・ホテル用・病院用のもの</v>
      </c>
      <c r="E26" s="125">
        <v>36</v>
      </c>
      <c r="H26" s="136" t="s">
        <v>177</v>
      </c>
    </row>
    <row r="27" spans="1:8">
      <c r="A27" s="131" t="s">
        <v>86</v>
      </c>
      <c r="B27" s="131" t="s">
        <v>118</v>
      </c>
      <c r="C27" s="129" t="s">
        <v>113</v>
      </c>
      <c r="D27" s="129" t="str">
        <f t="shared" si="0"/>
        <v>建物LIれんが造・石造・ブロック造GHT車庫用のもの</v>
      </c>
      <c r="E27" s="125">
        <v>34</v>
      </c>
      <c r="H27" s="136" t="s">
        <v>178</v>
      </c>
    </row>
    <row r="28" spans="1:8">
      <c r="A28" s="131" t="s">
        <v>86</v>
      </c>
      <c r="B28" s="131" t="s">
        <v>118</v>
      </c>
      <c r="C28" s="129" t="s">
        <v>105</v>
      </c>
      <c r="D28" s="129" t="str">
        <f t="shared" si="0"/>
        <v>建物LIれんが造・石造・ブロック造GHT公衆浴場用のもの</v>
      </c>
      <c r="E28" s="125">
        <v>30</v>
      </c>
      <c r="H28" s="136" t="s">
        <v>179</v>
      </c>
    </row>
    <row r="29" spans="1:8">
      <c r="A29" s="131" t="s">
        <v>86</v>
      </c>
      <c r="B29" s="131" t="s">
        <v>118</v>
      </c>
      <c r="C29" s="129" t="s">
        <v>107</v>
      </c>
      <c r="D29" s="129" t="str">
        <f t="shared" si="0"/>
        <v>建物LIれんが造・石造・ブロック造GHT工場用・倉庫用のもの（一般用）</v>
      </c>
      <c r="E29" s="125">
        <v>34</v>
      </c>
      <c r="H29" s="136" t="s">
        <v>180</v>
      </c>
    </row>
    <row r="30" spans="1:8">
      <c r="A30" s="131" t="s">
        <v>86</v>
      </c>
      <c r="B30" s="125" t="s">
        <v>323</v>
      </c>
      <c r="C30" s="129" t="s">
        <v>122</v>
      </c>
      <c r="D30" s="129" t="str">
        <f t="shared" si="0"/>
        <v>建物LI金属造GHT事務所用 骨格材の肉厚４㎜を超えるもの</v>
      </c>
      <c r="E30" s="125">
        <v>38</v>
      </c>
      <c r="H30" s="136" t="s">
        <v>181</v>
      </c>
    </row>
    <row r="31" spans="1:8">
      <c r="A31" s="131" t="s">
        <v>86</v>
      </c>
      <c r="B31" s="130" t="s">
        <v>121</v>
      </c>
      <c r="C31" s="129" t="s">
        <v>123</v>
      </c>
      <c r="D31" s="129" t="str">
        <f t="shared" si="0"/>
        <v>建物LI金属造GHT事務所用 骨格材の肉厚３㎜を超え、４㎜以下のもの</v>
      </c>
      <c r="E31" s="125">
        <v>30</v>
      </c>
      <c r="H31" s="136" t="s">
        <v>182</v>
      </c>
    </row>
    <row r="32" spans="1:8">
      <c r="A32" s="131" t="s">
        <v>86</v>
      </c>
      <c r="B32" s="131" t="s">
        <v>121</v>
      </c>
      <c r="C32" s="129" t="s">
        <v>124</v>
      </c>
      <c r="D32" s="129" t="str">
        <f t="shared" si="0"/>
        <v>建物LI金属造GHT事務所用 骨格材の肉厚３㎜以下のもの</v>
      </c>
      <c r="E32" s="125">
        <v>22</v>
      </c>
      <c r="H32" s="136" t="s">
        <v>183</v>
      </c>
    </row>
    <row r="33" spans="1:8">
      <c r="A33" s="131" t="s">
        <v>86</v>
      </c>
      <c r="B33" s="131" t="s">
        <v>121</v>
      </c>
      <c r="C33" s="129" t="s">
        <v>125</v>
      </c>
      <c r="D33" s="129" t="str">
        <f t="shared" si="0"/>
        <v>建物LI金属造GHT店舗用・住宅用 骨格材の肉厚４㎜を超えるもの</v>
      </c>
      <c r="E33" s="125">
        <v>34</v>
      </c>
      <c r="H33" s="136" t="s">
        <v>184</v>
      </c>
    </row>
    <row r="34" spans="1:8">
      <c r="A34" s="131" t="s">
        <v>86</v>
      </c>
      <c r="B34" s="131" t="s">
        <v>121</v>
      </c>
      <c r="C34" s="129" t="s">
        <v>128</v>
      </c>
      <c r="D34" s="129" t="str">
        <f t="shared" si="0"/>
        <v>建物LI金属造GHT店舗用・住宅用 骨格材の肉厚３㎜を超え、４㎜以下のもの</v>
      </c>
      <c r="E34" s="125">
        <v>27</v>
      </c>
      <c r="H34" s="136" t="s">
        <v>185</v>
      </c>
    </row>
    <row r="35" spans="1:8">
      <c r="A35" s="131" t="s">
        <v>86</v>
      </c>
      <c r="B35" s="131" t="s">
        <v>121</v>
      </c>
      <c r="C35" s="129" t="s">
        <v>126</v>
      </c>
      <c r="D35" s="129" t="str">
        <f t="shared" si="0"/>
        <v>建物LI金属造GHT店舗用・住宅用 骨格材の肉厚３㎜以下のもの</v>
      </c>
      <c r="E35" s="125">
        <v>19</v>
      </c>
      <c r="H35" s="136" t="s">
        <v>168</v>
      </c>
    </row>
    <row r="36" spans="1:8">
      <c r="A36" s="131" t="s">
        <v>86</v>
      </c>
      <c r="B36" s="131" t="s">
        <v>121</v>
      </c>
      <c r="C36" s="129" t="s">
        <v>127</v>
      </c>
      <c r="D36" s="129" t="str">
        <f t="shared" si="0"/>
        <v>建物LI金属造GHT飲食店用・車庫用 骨格材の肉厚４㎜を超えるもの</v>
      </c>
      <c r="E36" s="125">
        <v>31</v>
      </c>
      <c r="H36" s="137" t="s">
        <v>186</v>
      </c>
    </row>
    <row r="37" spans="1:8">
      <c r="A37" s="131" t="s">
        <v>86</v>
      </c>
      <c r="B37" s="131" t="s">
        <v>121</v>
      </c>
      <c r="C37" s="129" t="s">
        <v>129</v>
      </c>
      <c r="D37" s="129" t="str">
        <f t="shared" si="0"/>
        <v>建物LI金属造GHT飲食店用・車庫用 骨格材の肉厚３㎜を超え、４㎜以下のもの</v>
      </c>
      <c r="E37" s="125">
        <v>25</v>
      </c>
      <c r="H37" s="137" t="s">
        <v>196</v>
      </c>
    </row>
    <row r="38" spans="1:8">
      <c r="A38" s="131" t="s">
        <v>86</v>
      </c>
      <c r="B38" s="131" t="s">
        <v>121</v>
      </c>
      <c r="C38" s="129" t="s">
        <v>130</v>
      </c>
      <c r="D38" s="129" t="str">
        <f t="shared" si="0"/>
        <v>建物LI金属造GHT飲食店用・車庫用 骨格材の肉厚３㎜以下のもの</v>
      </c>
      <c r="E38" s="125">
        <v>19</v>
      </c>
      <c r="H38" s="139" t="s">
        <v>335</v>
      </c>
    </row>
    <row r="39" spans="1:8">
      <c r="A39" s="131" t="s">
        <v>86</v>
      </c>
      <c r="B39" s="131" t="s">
        <v>121</v>
      </c>
      <c r="C39" s="129" t="s">
        <v>131</v>
      </c>
      <c r="D39" s="129" t="str">
        <f t="shared" si="0"/>
        <v>建物LI金属造GHT旅館用・ホテル用・病院用 骨格材の肉厚４㎜を超えるもの</v>
      </c>
      <c r="E39" s="125">
        <v>29</v>
      </c>
      <c r="H39" s="140" t="s">
        <v>336</v>
      </c>
    </row>
    <row r="40" spans="1:8">
      <c r="A40" s="131" t="s">
        <v>86</v>
      </c>
      <c r="B40" s="131" t="s">
        <v>121</v>
      </c>
      <c r="C40" s="129" t="s">
        <v>132</v>
      </c>
      <c r="D40" s="129" t="str">
        <f t="shared" si="0"/>
        <v>建物LI金属造GHT旅館用・ホテル用・病院用 骨格材の肉厚３㎜を超え、４㎜以下のもの</v>
      </c>
      <c r="E40" s="125">
        <v>24</v>
      </c>
      <c r="H40" s="140" t="s">
        <v>204</v>
      </c>
    </row>
    <row r="41" spans="1:8">
      <c r="A41" s="131" t="s">
        <v>86</v>
      </c>
      <c r="B41" s="131" t="s">
        <v>121</v>
      </c>
      <c r="C41" s="129" t="s">
        <v>131</v>
      </c>
      <c r="D41" s="129" t="str">
        <f t="shared" si="0"/>
        <v>建物LI金属造GHT旅館用・ホテル用・病院用 骨格材の肉厚４㎜を超えるもの</v>
      </c>
      <c r="E41" s="125">
        <v>17</v>
      </c>
      <c r="H41" s="140" t="s">
        <v>337</v>
      </c>
    </row>
    <row r="42" spans="1:8">
      <c r="A42" s="131" t="s">
        <v>86</v>
      </c>
      <c r="B42" s="131" t="s">
        <v>121</v>
      </c>
      <c r="C42" s="129" t="s">
        <v>133</v>
      </c>
      <c r="D42" s="129" t="str">
        <f t="shared" si="0"/>
        <v>建物LI金属造GHT公衆浴場用 骨格材の肉厚４㎜を超えるもの</v>
      </c>
      <c r="E42" s="125">
        <v>27</v>
      </c>
      <c r="H42" s="140" t="s">
        <v>338</v>
      </c>
    </row>
    <row r="43" spans="1:8">
      <c r="A43" s="131" t="s">
        <v>86</v>
      </c>
      <c r="B43" s="131" t="s">
        <v>121</v>
      </c>
      <c r="C43" s="129" t="s">
        <v>135</v>
      </c>
      <c r="D43" s="129" t="str">
        <f t="shared" si="0"/>
        <v>建物LI金属造GHT公衆浴場用 骨格材の肉厚３㎜を超え、４㎜以下のもの</v>
      </c>
      <c r="E43" s="125">
        <v>19</v>
      </c>
      <c r="H43" s="145" t="s">
        <v>339</v>
      </c>
    </row>
    <row r="44" spans="1:8">
      <c r="A44" s="131" t="s">
        <v>86</v>
      </c>
      <c r="B44" s="131" t="s">
        <v>121</v>
      </c>
      <c r="C44" s="129" t="s">
        <v>133</v>
      </c>
      <c r="D44" s="129" t="str">
        <f t="shared" si="0"/>
        <v>建物LI金属造GHT公衆浴場用 骨格材の肉厚４㎜を超えるもの</v>
      </c>
      <c r="E44" s="125">
        <v>15</v>
      </c>
      <c r="H44" s="146" t="s">
        <v>340</v>
      </c>
    </row>
    <row r="45" spans="1:8">
      <c r="A45" s="131" t="s">
        <v>86</v>
      </c>
      <c r="B45" s="131" t="s">
        <v>121</v>
      </c>
      <c r="C45" s="129" t="s">
        <v>134</v>
      </c>
      <c r="D45" s="129" t="str">
        <f t="shared" si="0"/>
        <v>建物LI金属造GHT工場用・倉庫用 骨格材の肉厚４㎜を超えるもの</v>
      </c>
      <c r="E45" s="125">
        <v>31</v>
      </c>
      <c r="H45" s="146" t="s">
        <v>341</v>
      </c>
    </row>
    <row r="46" spans="1:8">
      <c r="A46" s="131" t="s">
        <v>86</v>
      </c>
      <c r="B46" s="131" t="s">
        <v>121</v>
      </c>
      <c r="C46" s="129" t="s">
        <v>136</v>
      </c>
      <c r="D46" s="129" t="str">
        <f t="shared" si="0"/>
        <v>建物LI金属造GHT工場用・倉庫用 骨格材の肉厚３㎜を超え、４㎜以下のもの</v>
      </c>
      <c r="E46" s="125">
        <v>24</v>
      </c>
      <c r="H46" s="146" t="s">
        <v>342</v>
      </c>
    </row>
    <row r="47" spans="1:8">
      <c r="A47" s="131" t="s">
        <v>86</v>
      </c>
      <c r="B47" s="131" t="s">
        <v>146</v>
      </c>
      <c r="C47" s="129" t="s">
        <v>134</v>
      </c>
      <c r="D47" s="129" t="str">
        <f t="shared" si="0"/>
        <v>建物LI金属造GHT工場用・倉庫用 骨格材の肉厚４㎜を超えるもの</v>
      </c>
      <c r="E47" s="125">
        <v>17</v>
      </c>
      <c r="H47" s="146" t="s">
        <v>247</v>
      </c>
    </row>
    <row r="48" spans="1:8">
      <c r="A48" s="125" t="s">
        <v>137</v>
      </c>
      <c r="B48" s="125" t="s">
        <v>324</v>
      </c>
      <c r="C48" s="129" t="s">
        <v>139</v>
      </c>
      <c r="D48" s="129" t="str">
        <f t="shared" si="0"/>
        <v>附属設備LIアーケード・日よけ設備GHT主として金属製のもの</v>
      </c>
      <c r="E48" s="125">
        <v>15</v>
      </c>
      <c r="H48" s="146" t="s">
        <v>343</v>
      </c>
    </row>
    <row r="49" spans="1:8">
      <c r="A49" s="130" t="s">
        <v>137</v>
      </c>
      <c r="B49" s="130" t="s">
        <v>138</v>
      </c>
      <c r="C49" s="129" t="s">
        <v>140</v>
      </c>
      <c r="D49" s="129" t="str">
        <f t="shared" si="0"/>
        <v>附属設備LIアーケード・日よけ設備GHTその他のもの</v>
      </c>
      <c r="E49" s="125">
        <v>8</v>
      </c>
      <c r="H49" s="146" t="s">
        <v>260</v>
      </c>
    </row>
    <row r="50" spans="1:8">
      <c r="A50" s="131" t="s">
        <v>137</v>
      </c>
      <c r="B50" s="125" t="s">
        <v>141</v>
      </c>
      <c r="C50" s="129" t="s">
        <v>145</v>
      </c>
      <c r="D50" s="129" t="str">
        <f t="shared" si="0"/>
        <v>附属設備LI店舗簡易装備GHT全般</v>
      </c>
      <c r="E50" s="125">
        <v>3</v>
      </c>
      <c r="H50" s="146" t="s">
        <v>261</v>
      </c>
    </row>
    <row r="51" spans="1:8">
      <c r="A51" s="131" t="s">
        <v>137</v>
      </c>
      <c r="B51" s="125" t="s">
        <v>142</v>
      </c>
      <c r="C51" s="129" t="s">
        <v>143</v>
      </c>
      <c r="D51" s="129" t="str">
        <f t="shared" si="0"/>
        <v>附属設備LI電気設備GHT蓄電池電源設備</v>
      </c>
      <c r="E51" s="125">
        <v>6</v>
      </c>
      <c r="H51" s="146" t="s">
        <v>275</v>
      </c>
    </row>
    <row r="52" spans="1:8">
      <c r="A52" s="131" t="s">
        <v>137</v>
      </c>
      <c r="B52" s="130" t="s">
        <v>142</v>
      </c>
      <c r="C52" s="129" t="s">
        <v>144</v>
      </c>
      <c r="D52" s="129" t="str">
        <f t="shared" si="0"/>
        <v>附属設備LI電気設備GHTその他のもの</v>
      </c>
      <c r="E52" s="125">
        <v>15</v>
      </c>
      <c r="H52" s="144" t="s">
        <v>281</v>
      </c>
    </row>
    <row r="53" spans="1:8">
      <c r="A53" s="131" t="s">
        <v>137</v>
      </c>
      <c r="B53" s="125" t="s">
        <v>334</v>
      </c>
      <c r="C53" s="129" t="s">
        <v>145</v>
      </c>
      <c r="D53" s="129" t="str">
        <f t="shared" si="0"/>
        <v>附属設備LI給排水・衛生設備_ガス設備GHT全般</v>
      </c>
      <c r="E53" s="125">
        <v>15</v>
      </c>
      <c r="H53" s="144" t="s">
        <v>282</v>
      </c>
    </row>
    <row r="54" spans="1:8" ht="27">
      <c r="A54" s="125" t="s">
        <v>147</v>
      </c>
      <c r="B54" s="125" t="s">
        <v>325</v>
      </c>
      <c r="C54" s="132" t="s">
        <v>361</v>
      </c>
      <c r="D54" s="129" t="str">
        <f t="shared" si="0"/>
        <v>構造物LI農林業用GHT果樹棚又はポップ棚 主としてコンクリート造、れんが造、石造又はブロック造</v>
      </c>
      <c r="E54" s="125">
        <v>14</v>
      </c>
      <c r="H54" s="144" t="s">
        <v>283</v>
      </c>
    </row>
    <row r="55" spans="1:8" ht="27">
      <c r="A55" s="130" t="s">
        <v>147</v>
      </c>
      <c r="B55" s="130" t="s">
        <v>149</v>
      </c>
      <c r="C55" s="132" t="s">
        <v>362</v>
      </c>
      <c r="D55" s="129" t="str">
        <f t="shared" si="0"/>
        <v>構造物LI農林業用GHT主としてコンクリート造、れんが造、石造又はブロック造
その他のもの</v>
      </c>
      <c r="E55" s="125">
        <v>17</v>
      </c>
      <c r="H55" s="144" t="s">
        <v>344</v>
      </c>
    </row>
    <row r="56" spans="1:8">
      <c r="A56" s="131" t="s">
        <v>147</v>
      </c>
      <c r="B56" s="131" t="s">
        <v>149</v>
      </c>
      <c r="C56" s="129" t="s">
        <v>148</v>
      </c>
      <c r="D56" s="129" t="str">
        <f t="shared" si="0"/>
        <v>構造物LI農林業用GHT主として金属造のもの</v>
      </c>
      <c r="E56" s="125">
        <v>14</v>
      </c>
      <c r="H56" s="144" t="s">
        <v>284</v>
      </c>
    </row>
    <row r="57" spans="1:8">
      <c r="A57" s="131" t="s">
        <v>147</v>
      </c>
      <c r="B57" s="131" t="s">
        <v>149</v>
      </c>
      <c r="C57" s="129" t="s">
        <v>150</v>
      </c>
      <c r="D57" s="129" t="str">
        <f t="shared" si="0"/>
        <v>構造物LI農林業用GHT主として木造のもの</v>
      </c>
      <c r="E57" s="125">
        <v>5</v>
      </c>
      <c r="H57" s="144" t="s">
        <v>289</v>
      </c>
    </row>
    <row r="58" spans="1:8">
      <c r="A58" s="131" t="s">
        <v>147</v>
      </c>
      <c r="B58" s="131" t="s">
        <v>149</v>
      </c>
      <c r="C58" s="129" t="s">
        <v>151</v>
      </c>
      <c r="D58" s="129" t="str">
        <f t="shared" si="0"/>
        <v>構造物LI農林業用GHT土管を主としたもの</v>
      </c>
      <c r="E58" s="125">
        <v>10</v>
      </c>
      <c r="H58" s="144" t="s">
        <v>290</v>
      </c>
    </row>
    <row r="59" spans="1:8">
      <c r="A59" s="131" t="s">
        <v>147</v>
      </c>
      <c r="B59" s="131" t="s">
        <v>149</v>
      </c>
      <c r="C59" s="129" t="s">
        <v>140</v>
      </c>
      <c r="D59" s="129" t="str">
        <f t="shared" si="0"/>
        <v>構造物LI農林業用GHTその他のもの</v>
      </c>
      <c r="E59" s="125">
        <v>8</v>
      </c>
      <c r="H59" s="144" t="s">
        <v>345</v>
      </c>
    </row>
    <row r="60" spans="1:8">
      <c r="A60" s="125" t="s">
        <v>88</v>
      </c>
      <c r="B60" s="125" t="s">
        <v>92</v>
      </c>
      <c r="C60" s="129" t="s">
        <v>152</v>
      </c>
      <c r="D60" s="129" t="str">
        <f t="shared" si="0"/>
        <v>生物LI牛GHT繁殖用 役肉用牛</v>
      </c>
      <c r="E60" s="125">
        <v>6</v>
      </c>
      <c r="H60" s="144" t="s">
        <v>291</v>
      </c>
    </row>
    <row r="61" spans="1:8">
      <c r="A61" s="130" t="s">
        <v>88</v>
      </c>
      <c r="B61" s="130" t="s">
        <v>92</v>
      </c>
      <c r="C61" s="129" t="s">
        <v>153</v>
      </c>
      <c r="D61" s="129" t="str">
        <f t="shared" si="0"/>
        <v>生物LI牛GHT繁殖用 乳用牛</v>
      </c>
      <c r="E61" s="125">
        <v>4</v>
      </c>
      <c r="H61" s="144" t="s">
        <v>296</v>
      </c>
    </row>
    <row r="62" spans="1:8">
      <c r="A62" s="130" t="s">
        <v>88</v>
      </c>
      <c r="B62" s="131" t="s">
        <v>92</v>
      </c>
      <c r="C62" s="129" t="s">
        <v>155</v>
      </c>
      <c r="D62" s="129" t="str">
        <f t="shared" si="0"/>
        <v>生物LI牛GHT種付用</v>
      </c>
      <c r="E62" s="125">
        <v>4</v>
      </c>
      <c r="H62" s="144" t="s">
        <v>346</v>
      </c>
    </row>
    <row r="63" spans="1:8">
      <c r="A63" s="130" t="s">
        <v>88</v>
      </c>
      <c r="B63" s="131" t="s">
        <v>92</v>
      </c>
      <c r="C63" s="129" t="s">
        <v>157</v>
      </c>
      <c r="D63" s="129" t="str">
        <f t="shared" si="0"/>
        <v>生物LI牛GHTその他用</v>
      </c>
      <c r="E63" s="125">
        <v>6</v>
      </c>
      <c r="H63" s="144" t="s">
        <v>297</v>
      </c>
    </row>
    <row r="64" spans="1:8">
      <c r="A64" s="130" t="s">
        <v>88</v>
      </c>
      <c r="B64" s="125" t="s">
        <v>93</v>
      </c>
      <c r="C64" s="129" t="s">
        <v>158</v>
      </c>
      <c r="D64" s="129" t="str">
        <f t="shared" si="0"/>
        <v>生物LI馬GHT繁殖用</v>
      </c>
      <c r="E64" s="125">
        <v>6</v>
      </c>
      <c r="H64" s="144" t="s">
        <v>298</v>
      </c>
    </row>
    <row r="65" spans="1:8">
      <c r="A65" s="130" t="s">
        <v>88</v>
      </c>
      <c r="B65" s="130" t="s">
        <v>93</v>
      </c>
      <c r="C65" s="129" t="s">
        <v>155</v>
      </c>
      <c r="D65" s="129" t="str">
        <f t="shared" si="0"/>
        <v>生物LI馬GHT種付用</v>
      </c>
      <c r="E65" s="125">
        <v>6</v>
      </c>
      <c r="H65" s="144" t="s">
        <v>301</v>
      </c>
    </row>
    <row r="66" spans="1:8">
      <c r="A66" s="130" t="s">
        <v>88</v>
      </c>
      <c r="B66" s="131" t="s">
        <v>93</v>
      </c>
      <c r="C66" s="129" t="s">
        <v>159</v>
      </c>
      <c r="D66" s="129" t="str">
        <f t="shared" si="0"/>
        <v>生物LI馬GHT競走用</v>
      </c>
      <c r="E66" s="125">
        <v>4</v>
      </c>
      <c r="H66" s="144" t="s">
        <v>347</v>
      </c>
    </row>
    <row r="67" spans="1:8">
      <c r="A67" s="130" t="s">
        <v>88</v>
      </c>
      <c r="B67" s="131" t="s">
        <v>93</v>
      </c>
      <c r="C67" s="129" t="s">
        <v>157</v>
      </c>
      <c r="D67" s="129" t="str">
        <f t="shared" ref="D67:D130" si="1">A67&amp;"LI"&amp;B67&amp;"GHT"&amp;C67</f>
        <v>生物LI馬GHTその他用</v>
      </c>
      <c r="E67" s="125">
        <v>8</v>
      </c>
      <c r="H67" s="144" t="s">
        <v>306</v>
      </c>
    </row>
    <row r="68" spans="1:8">
      <c r="A68" s="130" t="s">
        <v>88</v>
      </c>
      <c r="B68" s="125" t="s">
        <v>94</v>
      </c>
      <c r="C68" s="129" t="s">
        <v>145</v>
      </c>
      <c r="D68" s="129" t="str">
        <f t="shared" si="1"/>
        <v>生物LI豚GHT全般</v>
      </c>
      <c r="E68" s="125">
        <v>3</v>
      </c>
      <c r="H68" s="144" t="s">
        <v>307</v>
      </c>
    </row>
    <row r="69" spans="1:8">
      <c r="A69" s="130" t="s">
        <v>88</v>
      </c>
      <c r="B69" s="125" t="s">
        <v>326</v>
      </c>
      <c r="C69" s="129" t="s">
        <v>154</v>
      </c>
      <c r="D69" s="129" t="str">
        <f t="shared" si="1"/>
        <v>生物LI綿羊及びやぎGHT種付用</v>
      </c>
      <c r="E69" s="125">
        <v>4</v>
      </c>
      <c r="H69" s="144" t="s">
        <v>308</v>
      </c>
    </row>
    <row r="70" spans="1:8">
      <c r="A70" s="130" t="s">
        <v>88</v>
      </c>
      <c r="B70" s="130" t="s">
        <v>160</v>
      </c>
      <c r="C70" s="129" t="s">
        <v>156</v>
      </c>
      <c r="D70" s="129" t="str">
        <f t="shared" si="1"/>
        <v>生物LI綿羊及びやぎGHTその他用</v>
      </c>
      <c r="E70" s="125">
        <v>6</v>
      </c>
      <c r="H70" s="144" t="s">
        <v>309</v>
      </c>
    </row>
    <row r="71" spans="1:8">
      <c r="A71" s="130" t="s">
        <v>88</v>
      </c>
      <c r="B71" s="125" t="s">
        <v>327</v>
      </c>
      <c r="C71" s="129" t="s">
        <v>162</v>
      </c>
      <c r="D71" s="129" t="str">
        <f t="shared" si="1"/>
        <v>生物LIかんきつ樹GHT温州みかん</v>
      </c>
      <c r="E71" s="125">
        <v>28</v>
      </c>
      <c r="H71" s="144" t="s">
        <v>310</v>
      </c>
    </row>
    <row r="72" spans="1:8">
      <c r="A72" s="130" t="s">
        <v>88</v>
      </c>
      <c r="B72" s="130" t="s">
        <v>161</v>
      </c>
      <c r="C72" s="129" t="s">
        <v>163</v>
      </c>
      <c r="D72" s="129" t="str">
        <f t="shared" si="1"/>
        <v>生物LIかんきつ樹GHTその他</v>
      </c>
      <c r="E72" s="125">
        <v>30</v>
      </c>
      <c r="H72" s="144" t="s">
        <v>311</v>
      </c>
    </row>
    <row r="73" spans="1:8">
      <c r="A73" s="130" t="s">
        <v>88</v>
      </c>
      <c r="B73" s="125" t="s">
        <v>328</v>
      </c>
      <c r="C73" s="129" t="s">
        <v>165</v>
      </c>
      <c r="D73" s="129" t="str">
        <f t="shared" si="1"/>
        <v>生物LIりんご樹GHTわい化りんご</v>
      </c>
      <c r="E73" s="125">
        <v>20</v>
      </c>
      <c r="H73" s="144" t="s">
        <v>315</v>
      </c>
    </row>
    <row r="74" spans="1:8">
      <c r="A74" s="130" t="s">
        <v>88</v>
      </c>
      <c r="B74" s="130" t="s">
        <v>164</v>
      </c>
      <c r="C74" s="129" t="s">
        <v>163</v>
      </c>
      <c r="D74" s="129" t="str">
        <f t="shared" si="1"/>
        <v>生物LIりんご樹GHTその他</v>
      </c>
      <c r="E74" s="125">
        <v>29</v>
      </c>
      <c r="H74" s="144" t="s">
        <v>316</v>
      </c>
    </row>
    <row r="75" spans="1:8">
      <c r="A75" s="130" t="s">
        <v>88</v>
      </c>
      <c r="B75" s="125" t="s">
        <v>329</v>
      </c>
      <c r="C75" s="129" t="s">
        <v>167</v>
      </c>
      <c r="D75" s="129" t="str">
        <f t="shared" si="1"/>
        <v>生物LIぶどう樹GHT温室ぶどう</v>
      </c>
      <c r="E75" s="125">
        <v>12</v>
      </c>
      <c r="H75" s="144" t="s">
        <v>348</v>
      </c>
    </row>
    <row r="76" spans="1:8">
      <c r="A76" s="130" t="s">
        <v>88</v>
      </c>
      <c r="B76" s="130" t="s">
        <v>166</v>
      </c>
      <c r="C76" s="129" t="s">
        <v>163</v>
      </c>
      <c r="D76" s="129" t="str">
        <f t="shared" si="1"/>
        <v>生物LIぶどう樹GHTその他</v>
      </c>
      <c r="E76" s="125">
        <v>15</v>
      </c>
      <c r="H76" s="144" t="s">
        <v>317</v>
      </c>
    </row>
    <row r="77" spans="1:8">
      <c r="A77" s="130" t="s">
        <v>88</v>
      </c>
      <c r="B77" s="125" t="s">
        <v>170</v>
      </c>
      <c r="C77" s="129" t="s">
        <v>145</v>
      </c>
      <c r="D77" s="129" t="str">
        <f t="shared" si="1"/>
        <v>生物LIなし樹GHT全般</v>
      </c>
      <c r="E77" s="125">
        <v>26</v>
      </c>
      <c r="H77" s="144" t="s">
        <v>318</v>
      </c>
    </row>
    <row r="78" spans="1:8">
      <c r="A78" s="130" t="s">
        <v>88</v>
      </c>
      <c r="B78" s="125" t="s">
        <v>171</v>
      </c>
      <c r="C78" s="129" t="s">
        <v>145</v>
      </c>
      <c r="D78" s="129" t="str">
        <f t="shared" si="1"/>
        <v>生物LI桃樹GHT全般</v>
      </c>
      <c r="E78" s="125">
        <v>15</v>
      </c>
    </row>
    <row r="79" spans="1:8">
      <c r="A79" s="130" t="s">
        <v>88</v>
      </c>
      <c r="B79" s="125" t="s">
        <v>172</v>
      </c>
      <c r="C79" s="129" t="s">
        <v>145</v>
      </c>
      <c r="D79" s="129" t="str">
        <f t="shared" si="1"/>
        <v>生物LI桜桃樹GHT全般</v>
      </c>
      <c r="E79" s="125">
        <v>21</v>
      </c>
    </row>
    <row r="80" spans="1:8">
      <c r="A80" s="130" t="s">
        <v>88</v>
      </c>
      <c r="B80" s="125" t="s">
        <v>173</v>
      </c>
      <c r="C80" s="129" t="s">
        <v>145</v>
      </c>
      <c r="D80" s="129" t="str">
        <f t="shared" si="1"/>
        <v>生物LIびわ樹GHT全般</v>
      </c>
      <c r="E80" s="125">
        <v>30</v>
      </c>
    </row>
    <row r="81" spans="1:5">
      <c r="A81" s="130" t="s">
        <v>88</v>
      </c>
      <c r="B81" s="125" t="s">
        <v>174</v>
      </c>
      <c r="C81" s="129" t="s">
        <v>145</v>
      </c>
      <c r="D81" s="129" t="str">
        <f t="shared" si="1"/>
        <v>生物LIくり樹GHT全般</v>
      </c>
      <c r="E81" s="125">
        <v>25</v>
      </c>
    </row>
    <row r="82" spans="1:5">
      <c r="A82" s="130" t="s">
        <v>88</v>
      </c>
      <c r="B82" s="125" t="s">
        <v>175</v>
      </c>
      <c r="C82" s="129" t="s">
        <v>145</v>
      </c>
      <c r="D82" s="129" t="str">
        <f t="shared" si="1"/>
        <v>生物LI梅樹GHT全般</v>
      </c>
      <c r="E82" s="125">
        <v>25</v>
      </c>
    </row>
    <row r="83" spans="1:5">
      <c r="A83" s="130" t="s">
        <v>88</v>
      </c>
      <c r="B83" s="125" t="s">
        <v>176</v>
      </c>
      <c r="C83" s="129" t="s">
        <v>145</v>
      </c>
      <c r="D83" s="129" t="str">
        <f t="shared" si="1"/>
        <v>生物LIかき樹GHT全般</v>
      </c>
      <c r="E83" s="125">
        <v>36</v>
      </c>
    </row>
    <row r="84" spans="1:5">
      <c r="A84" s="130" t="s">
        <v>88</v>
      </c>
      <c r="B84" s="125" t="s">
        <v>177</v>
      </c>
      <c r="C84" s="129" t="s">
        <v>145</v>
      </c>
      <c r="D84" s="129" t="str">
        <f t="shared" si="1"/>
        <v>生物LIあんず樹GHT全般</v>
      </c>
      <c r="E84" s="125">
        <v>25</v>
      </c>
    </row>
    <row r="85" spans="1:5">
      <c r="A85" s="130" t="s">
        <v>88</v>
      </c>
      <c r="B85" s="125" t="s">
        <v>178</v>
      </c>
      <c r="C85" s="129" t="s">
        <v>145</v>
      </c>
      <c r="D85" s="129" t="str">
        <f t="shared" si="1"/>
        <v>生物LIすもも樹GHT全般</v>
      </c>
      <c r="E85" s="125">
        <v>16</v>
      </c>
    </row>
    <row r="86" spans="1:5">
      <c r="A86" s="130" t="s">
        <v>88</v>
      </c>
      <c r="B86" s="125" t="s">
        <v>179</v>
      </c>
      <c r="C86" s="129" t="s">
        <v>145</v>
      </c>
      <c r="D86" s="129" t="str">
        <f t="shared" si="1"/>
        <v>生物LIいちじく樹GHT全般</v>
      </c>
      <c r="E86" s="125">
        <v>11</v>
      </c>
    </row>
    <row r="87" spans="1:5">
      <c r="A87" s="130" t="s">
        <v>88</v>
      </c>
      <c r="B87" s="125" t="s">
        <v>180</v>
      </c>
      <c r="C87" s="129" t="s">
        <v>145</v>
      </c>
      <c r="D87" s="129" t="str">
        <f t="shared" si="1"/>
        <v>生物LIキウイフルーツ樹GHT全般</v>
      </c>
      <c r="E87" s="125">
        <v>22</v>
      </c>
    </row>
    <row r="88" spans="1:5">
      <c r="A88" s="130" t="s">
        <v>88</v>
      </c>
      <c r="B88" s="125" t="s">
        <v>181</v>
      </c>
      <c r="C88" s="129" t="s">
        <v>145</v>
      </c>
      <c r="D88" s="129" t="str">
        <f t="shared" si="1"/>
        <v>生物LIブルーベリー樹GHT全般</v>
      </c>
      <c r="E88" s="125">
        <v>25</v>
      </c>
    </row>
    <row r="89" spans="1:5">
      <c r="A89" s="130" t="s">
        <v>88</v>
      </c>
      <c r="B89" s="125" t="s">
        <v>182</v>
      </c>
      <c r="C89" s="129" t="s">
        <v>145</v>
      </c>
      <c r="D89" s="129" t="str">
        <f t="shared" si="1"/>
        <v>生物LIパイナップルGHT全般</v>
      </c>
      <c r="E89" s="125">
        <v>3</v>
      </c>
    </row>
    <row r="90" spans="1:5">
      <c r="A90" s="130" t="s">
        <v>88</v>
      </c>
      <c r="B90" s="125" t="s">
        <v>183</v>
      </c>
      <c r="C90" s="129" t="s">
        <v>145</v>
      </c>
      <c r="D90" s="129" t="str">
        <f t="shared" si="1"/>
        <v>生物LI茶樹GHT全般</v>
      </c>
      <c r="E90" s="125">
        <v>34</v>
      </c>
    </row>
    <row r="91" spans="1:5">
      <c r="A91" s="130" t="s">
        <v>88</v>
      </c>
      <c r="B91" s="125" t="s">
        <v>184</v>
      </c>
      <c r="C91" s="129" t="s">
        <v>145</v>
      </c>
      <c r="D91" s="129" t="str">
        <f t="shared" si="1"/>
        <v>生物LIオリーブ樹GHT全般</v>
      </c>
      <c r="E91" s="125">
        <v>25</v>
      </c>
    </row>
    <row r="92" spans="1:5">
      <c r="A92" s="130" t="s">
        <v>88</v>
      </c>
      <c r="B92" s="125" t="s">
        <v>185</v>
      </c>
      <c r="C92" s="129" t="s">
        <v>145</v>
      </c>
      <c r="D92" s="129" t="str">
        <f t="shared" si="1"/>
        <v>生物LIつばき樹GHT全般</v>
      </c>
      <c r="E92" s="125">
        <v>25</v>
      </c>
    </row>
    <row r="93" spans="1:5">
      <c r="A93" s="130" t="s">
        <v>88</v>
      </c>
      <c r="B93" s="125" t="s">
        <v>330</v>
      </c>
      <c r="C93" s="129" t="s">
        <v>195</v>
      </c>
      <c r="D93" s="129" t="str">
        <f t="shared" si="1"/>
        <v>生物LI桑樹GHT立て通し</v>
      </c>
      <c r="E93" s="125">
        <v>18</v>
      </c>
    </row>
    <row r="94" spans="1:5">
      <c r="A94" s="130" t="s">
        <v>88</v>
      </c>
      <c r="B94" s="130" t="s">
        <v>168</v>
      </c>
      <c r="C94" s="129" t="s">
        <v>169</v>
      </c>
      <c r="D94" s="129" t="str">
        <f t="shared" si="1"/>
        <v>生物LI桑樹GHT根刈り、中刈り、高刈り</v>
      </c>
      <c r="E94" s="125">
        <v>9</v>
      </c>
    </row>
    <row r="95" spans="1:5">
      <c r="A95" s="125" t="s">
        <v>87</v>
      </c>
      <c r="B95" s="125" t="s">
        <v>331</v>
      </c>
      <c r="C95" s="129" t="s">
        <v>190</v>
      </c>
      <c r="D95" s="129" t="str">
        <f t="shared" si="1"/>
        <v>車両運搬具LI一般用のものGHT自動車小型車（総排気量が0.66リットル以下のもの）</v>
      </c>
      <c r="E95" s="125">
        <v>4</v>
      </c>
    </row>
    <row r="96" spans="1:5">
      <c r="A96" s="130" t="s">
        <v>87</v>
      </c>
      <c r="B96" s="130" t="s">
        <v>186</v>
      </c>
      <c r="C96" s="129" t="s">
        <v>191</v>
      </c>
      <c r="D96" s="129" t="str">
        <f t="shared" si="1"/>
        <v>車両運搬具LI一般用のものGHT貨物自動車 ダンプ式のもの</v>
      </c>
      <c r="E96" s="125">
        <v>4</v>
      </c>
    </row>
    <row r="97" spans="1:5">
      <c r="A97" s="131" t="s">
        <v>87</v>
      </c>
      <c r="B97" s="131" t="s">
        <v>186</v>
      </c>
      <c r="C97" s="129" t="s">
        <v>192</v>
      </c>
      <c r="D97" s="129" t="str">
        <f t="shared" si="1"/>
        <v>車両運搬具LI一般用のものGHT貨物自動車 その他のもの</v>
      </c>
      <c r="E97" s="125">
        <v>5</v>
      </c>
    </row>
    <row r="98" spans="1:5">
      <c r="A98" s="131" t="s">
        <v>87</v>
      </c>
      <c r="B98" s="131" t="s">
        <v>186</v>
      </c>
      <c r="C98" s="129" t="s">
        <v>193</v>
      </c>
      <c r="D98" s="129" t="str">
        <f t="shared" si="1"/>
        <v>車両運搬具LI一般用のものGHT報道通信用のもの</v>
      </c>
      <c r="E98" s="125">
        <v>5</v>
      </c>
    </row>
    <row r="99" spans="1:5">
      <c r="A99" s="131" t="s">
        <v>87</v>
      </c>
      <c r="B99" s="131" t="s">
        <v>186</v>
      </c>
      <c r="C99" s="129" t="s">
        <v>194</v>
      </c>
      <c r="D99" s="129" t="str">
        <f t="shared" si="1"/>
        <v>車両運搬具LI一般用のものGHTその他のもの</v>
      </c>
      <c r="E99" s="125">
        <v>6</v>
      </c>
    </row>
    <row r="100" spans="1:5">
      <c r="A100" s="131" t="s">
        <v>87</v>
      </c>
      <c r="B100" s="131" t="s">
        <v>186</v>
      </c>
      <c r="C100" s="129" t="s">
        <v>187</v>
      </c>
      <c r="D100" s="129" t="str">
        <f t="shared" si="1"/>
        <v>車両運搬具LI一般用のものGHT２輪・３輪自動車</v>
      </c>
      <c r="E100" s="125">
        <v>3</v>
      </c>
    </row>
    <row r="101" spans="1:5">
      <c r="A101" s="131" t="s">
        <v>87</v>
      </c>
      <c r="B101" s="131" t="s">
        <v>186</v>
      </c>
      <c r="C101" s="129" t="s">
        <v>188</v>
      </c>
      <c r="D101" s="129" t="str">
        <f t="shared" si="1"/>
        <v>車両運搬具LI一般用のものGHT自転車</v>
      </c>
      <c r="E101" s="125">
        <v>2</v>
      </c>
    </row>
    <row r="102" spans="1:5">
      <c r="A102" s="131" t="s">
        <v>87</v>
      </c>
      <c r="B102" s="131" t="s">
        <v>186</v>
      </c>
      <c r="C102" s="129" t="s">
        <v>189</v>
      </c>
      <c r="D102" s="129" t="str">
        <f t="shared" si="1"/>
        <v>車両運搬具LI一般用のものGHTリヤカー</v>
      </c>
      <c r="E102" s="125">
        <v>4</v>
      </c>
    </row>
    <row r="103" spans="1:5">
      <c r="A103" s="131" t="s">
        <v>87</v>
      </c>
      <c r="B103" s="125" t="s">
        <v>332</v>
      </c>
      <c r="C103" s="129" t="s">
        <v>197</v>
      </c>
      <c r="D103" s="129" t="str">
        <f t="shared" si="1"/>
        <v>車両運搬具LI運送事業用・貸自動車業用・自動車教習所用のものGHT自動車 小型車</v>
      </c>
      <c r="E103" s="125">
        <v>3</v>
      </c>
    </row>
    <row r="104" spans="1:5">
      <c r="A104" s="131" t="s">
        <v>87</v>
      </c>
      <c r="B104" s="130" t="s">
        <v>196</v>
      </c>
      <c r="C104" s="129" t="s">
        <v>199</v>
      </c>
      <c r="D104" s="129" t="str">
        <f t="shared" si="1"/>
        <v>車両運搬具LI運送事業用・貸自動車業用・自動車教習所用のものGHT大型乗用車（総排気量が３リットル以上のもの）</v>
      </c>
      <c r="E104" s="125">
        <v>5</v>
      </c>
    </row>
    <row r="105" spans="1:5">
      <c r="A105" s="131" t="s">
        <v>87</v>
      </c>
      <c r="B105" s="131" t="s">
        <v>196</v>
      </c>
      <c r="C105" s="129" t="s">
        <v>198</v>
      </c>
      <c r="D105" s="129" t="str">
        <f t="shared" si="1"/>
        <v>車両運搬具LI運送事業用・貸自動車業用・自動車教習所用のものGHT自動車 その他のもの</v>
      </c>
      <c r="E105" s="125">
        <v>4</v>
      </c>
    </row>
    <row r="106" spans="1:5">
      <c r="A106" s="131" t="s">
        <v>87</v>
      </c>
      <c r="B106" s="131" t="s">
        <v>196</v>
      </c>
      <c r="C106" s="129" t="s">
        <v>200</v>
      </c>
      <c r="D106" s="129" t="str">
        <f t="shared" si="1"/>
        <v>車両運搬具LI運送事業用・貸自動車業用・自動車教習所用のものGHT乗合自動車</v>
      </c>
      <c r="E106" s="125">
        <v>5</v>
      </c>
    </row>
    <row r="107" spans="1:5">
      <c r="A107" s="131" t="s">
        <v>87</v>
      </c>
      <c r="B107" s="131" t="s">
        <v>196</v>
      </c>
      <c r="C107" s="129" t="s">
        <v>201</v>
      </c>
      <c r="D107" s="129" t="str">
        <f t="shared" si="1"/>
        <v>車両運搬具LI運送事業用・貸自動車業用・自動車教習所用のものGHT自転車、リヤカー</v>
      </c>
      <c r="E107" s="125">
        <v>2</v>
      </c>
    </row>
    <row r="108" spans="1:5">
      <c r="A108" s="131" t="s">
        <v>87</v>
      </c>
      <c r="B108" s="131" t="s">
        <v>196</v>
      </c>
      <c r="C108" s="129" t="s">
        <v>202</v>
      </c>
      <c r="D108" s="129" t="str">
        <f t="shared" si="1"/>
        <v>車両運搬具LI運送事業用・貸自動車業用・自動車教習所用のものGHT被けん引車その他のもの</v>
      </c>
      <c r="E108" s="125">
        <v>4</v>
      </c>
    </row>
    <row r="109" spans="1:5">
      <c r="A109" s="125" t="s">
        <v>203</v>
      </c>
      <c r="B109" s="126" t="s">
        <v>335</v>
      </c>
      <c r="C109" s="129" t="s">
        <v>145</v>
      </c>
      <c r="D109" s="129" t="str">
        <f t="shared" si="1"/>
        <v>工具LI測定工具_検査工具GHT全般</v>
      </c>
      <c r="E109" s="125">
        <v>5</v>
      </c>
    </row>
    <row r="110" spans="1:5">
      <c r="A110" s="130" t="s">
        <v>203</v>
      </c>
      <c r="B110" s="125" t="s">
        <v>336</v>
      </c>
      <c r="C110" s="129" t="s">
        <v>145</v>
      </c>
      <c r="D110" s="129" t="str">
        <f t="shared" si="1"/>
        <v>工具LI治具_取付工具GHT全般</v>
      </c>
      <c r="E110" s="125">
        <v>3</v>
      </c>
    </row>
    <row r="111" spans="1:5">
      <c r="A111" s="131" t="s">
        <v>203</v>
      </c>
      <c r="B111" s="125" t="s">
        <v>204</v>
      </c>
      <c r="C111" s="129" t="s">
        <v>145</v>
      </c>
      <c r="D111" s="129" t="str">
        <f t="shared" si="1"/>
        <v>工具LI切削工具GHT全般</v>
      </c>
      <c r="E111" s="125">
        <v>2</v>
      </c>
    </row>
    <row r="112" spans="1:5" ht="27">
      <c r="A112" s="131" t="s">
        <v>203</v>
      </c>
      <c r="B112" s="125" t="s">
        <v>337</v>
      </c>
      <c r="C112" s="132" t="s">
        <v>333</v>
      </c>
      <c r="D112" s="129" t="str">
        <f t="shared" si="1"/>
        <v>工具LI型_鍛圧工具_打抜工具GHTプレスその他の金属加工用金型、合成樹脂、ゴム・ガラス成型用金型、鋳造用型</v>
      </c>
      <c r="E112" s="125">
        <v>2</v>
      </c>
    </row>
    <row r="113" spans="1:5">
      <c r="A113" s="131" t="s">
        <v>203</v>
      </c>
      <c r="B113" s="130" t="s">
        <v>337</v>
      </c>
      <c r="C113" s="129" t="s">
        <v>140</v>
      </c>
      <c r="D113" s="129" t="str">
        <f t="shared" si="1"/>
        <v>工具LI型_鍛圧工具_打抜工具GHTその他のもの</v>
      </c>
      <c r="E113" s="125">
        <v>3</v>
      </c>
    </row>
    <row r="114" spans="1:5">
      <c r="A114" s="131" t="s">
        <v>203</v>
      </c>
      <c r="B114" s="125" t="s">
        <v>338</v>
      </c>
      <c r="C114" s="129" t="s">
        <v>205</v>
      </c>
      <c r="D114" s="129" t="str">
        <f t="shared" si="1"/>
        <v>工具LI活字_活字に常用される金属GHT購入活字</v>
      </c>
      <c r="E114" s="125">
        <v>2</v>
      </c>
    </row>
    <row r="115" spans="1:5">
      <c r="A115" s="131" t="s">
        <v>203</v>
      </c>
      <c r="B115" s="130" t="s">
        <v>338</v>
      </c>
      <c r="C115" s="129" t="s">
        <v>206</v>
      </c>
      <c r="D115" s="129" t="str">
        <f t="shared" si="1"/>
        <v>工具LI活字_活字に常用される金属GHT自製活字、活字に常用される金属</v>
      </c>
      <c r="E115" s="125">
        <v>8</v>
      </c>
    </row>
    <row r="116" spans="1:5">
      <c r="A116" s="125" t="s">
        <v>207</v>
      </c>
      <c r="B116" s="125" t="s">
        <v>349</v>
      </c>
      <c r="C116" s="129" t="s">
        <v>209</v>
      </c>
      <c r="D116" s="129" t="str">
        <f t="shared" si="1"/>
        <v>器具・備品LI家具_電気機器_ガス機器_家庭用品GHT事務机、事務いす、キャビネット 主として金属製</v>
      </c>
      <c r="E116" s="125">
        <v>15</v>
      </c>
    </row>
    <row r="117" spans="1:5">
      <c r="A117" s="130" t="s">
        <v>207</v>
      </c>
      <c r="B117" s="130" t="s">
        <v>339</v>
      </c>
      <c r="C117" s="129" t="s">
        <v>210</v>
      </c>
      <c r="D117" s="129" t="str">
        <f t="shared" si="1"/>
        <v>器具・備品LI家具_電気機器_ガス機器_家庭用品GHT事務机、事務いす、キャビネット その他のもの</v>
      </c>
      <c r="E117" s="125">
        <v>8</v>
      </c>
    </row>
    <row r="118" spans="1:5">
      <c r="A118" s="130" t="s">
        <v>207</v>
      </c>
      <c r="B118" s="130" t="s">
        <v>339</v>
      </c>
      <c r="C118" s="129" t="s">
        <v>208</v>
      </c>
      <c r="D118" s="129" t="str">
        <f t="shared" si="1"/>
        <v>器具・備品LI家具_電気機器_ガス機器_家庭用品GHT応接セット 接客業用</v>
      </c>
      <c r="E118" s="125">
        <v>5</v>
      </c>
    </row>
    <row r="119" spans="1:5">
      <c r="A119" s="130" t="s">
        <v>207</v>
      </c>
      <c r="B119" s="130" t="s">
        <v>339</v>
      </c>
      <c r="C119" s="129" t="s">
        <v>211</v>
      </c>
      <c r="D119" s="129" t="str">
        <f t="shared" si="1"/>
        <v>器具・備品LI家具_電気機器_ガス機器_家庭用品GHT応接セット その他のもの</v>
      </c>
      <c r="E119" s="125">
        <v>8</v>
      </c>
    </row>
    <row r="120" spans="1:5">
      <c r="A120" s="130" t="s">
        <v>207</v>
      </c>
      <c r="B120" s="130" t="s">
        <v>339</v>
      </c>
      <c r="C120" s="129" t="s">
        <v>212</v>
      </c>
      <c r="D120" s="129" t="str">
        <f t="shared" si="1"/>
        <v>器具・備品LI家具_電気機器_ガス機器_家庭用品GHTベッド</v>
      </c>
      <c r="E120" s="125">
        <v>8</v>
      </c>
    </row>
    <row r="121" spans="1:5">
      <c r="A121" s="130" t="s">
        <v>207</v>
      </c>
      <c r="B121" s="130" t="s">
        <v>339</v>
      </c>
      <c r="C121" s="129" t="s">
        <v>213</v>
      </c>
      <c r="D121" s="129" t="str">
        <f t="shared" si="1"/>
        <v>器具・備品LI家具_電気機器_ガス機器_家庭用品GHT児童用机、いす</v>
      </c>
      <c r="E121" s="125">
        <v>5</v>
      </c>
    </row>
    <row r="122" spans="1:5">
      <c r="A122" s="130" t="s">
        <v>207</v>
      </c>
      <c r="B122" s="130" t="s">
        <v>339</v>
      </c>
      <c r="C122" s="129" t="s">
        <v>215</v>
      </c>
      <c r="D122" s="129" t="str">
        <f t="shared" si="1"/>
        <v>器具・備品LI家具_電気機器_ガス機器_家庭用品GHT陳列だな、陳列ケース　冷凍機付・冷蔵機付のもの</v>
      </c>
      <c r="E122" s="125">
        <v>6</v>
      </c>
    </row>
    <row r="123" spans="1:5">
      <c r="A123" s="130" t="s">
        <v>207</v>
      </c>
      <c r="B123" s="130" t="s">
        <v>339</v>
      </c>
      <c r="C123" s="129" t="s">
        <v>216</v>
      </c>
      <c r="D123" s="129" t="str">
        <f t="shared" si="1"/>
        <v>器具・備品LI家具_電気機器_ガス機器_家庭用品GHT陳列だな、陳列ケース　その他のもの</v>
      </c>
      <c r="E123" s="125">
        <v>8</v>
      </c>
    </row>
    <row r="124" spans="1:5">
      <c r="A124" s="130" t="s">
        <v>207</v>
      </c>
      <c r="B124" s="130" t="s">
        <v>339</v>
      </c>
      <c r="C124" s="129" t="s">
        <v>217</v>
      </c>
      <c r="D124" s="129" t="str">
        <f t="shared" si="1"/>
        <v>器具・備品LI家具_電気機器_ガス機器_家庭用品GHTその他の家具　接客業用のもの</v>
      </c>
      <c r="E124" s="125">
        <v>5</v>
      </c>
    </row>
    <row r="125" spans="1:5">
      <c r="A125" s="130" t="s">
        <v>207</v>
      </c>
      <c r="B125" s="130" t="s">
        <v>339</v>
      </c>
      <c r="C125" s="129" t="s">
        <v>218</v>
      </c>
      <c r="D125" s="129" t="str">
        <f t="shared" si="1"/>
        <v>器具・備品LI家具_電気機器_ガス機器_家庭用品GHTその他の家具　その他 主として金属製のもの　</v>
      </c>
      <c r="E125" s="125">
        <v>15</v>
      </c>
    </row>
    <row r="126" spans="1:5">
      <c r="A126" s="130" t="s">
        <v>207</v>
      </c>
      <c r="B126" s="130" t="s">
        <v>339</v>
      </c>
      <c r="C126" s="129" t="s">
        <v>219</v>
      </c>
      <c r="D126" s="129" t="str">
        <f t="shared" si="1"/>
        <v>器具・備品LI家具_電気機器_ガス機器_家庭用品GHTその他の家具　その他 　その他のもの</v>
      </c>
      <c r="E126" s="125">
        <v>8</v>
      </c>
    </row>
    <row r="127" spans="1:5">
      <c r="A127" s="130" t="s">
        <v>207</v>
      </c>
      <c r="B127" s="130" t="s">
        <v>339</v>
      </c>
      <c r="C127" s="129" t="s">
        <v>220</v>
      </c>
      <c r="D127" s="129" t="str">
        <f t="shared" si="1"/>
        <v>器具・備品LI家具_電気機器_ガス機器_家庭用品GHTラジオ、テレビジョン、テープレコーダーその他の音響機器</v>
      </c>
      <c r="E127" s="125">
        <v>5</v>
      </c>
    </row>
    <row r="128" spans="1:5">
      <c r="A128" s="130" t="s">
        <v>207</v>
      </c>
      <c r="B128" s="130" t="s">
        <v>339</v>
      </c>
      <c r="C128" s="129" t="s">
        <v>214</v>
      </c>
      <c r="D128" s="129" t="str">
        <f t="shared" si="1"/>
        <v>器具・備品LI家具_電気機器_ガス機器_家庭用品GHT冷房用・暖房用機器</v>
      </c>
      <c r="E128" s="125">
        <v>6</v>
      </c>
    </row>
    <row r="129" spans="1:5">
      <c r="A129" s="130" t="s">
        <v>207</v>
      </c>
      <c r="B129" s="130" t="s">
        <v>339</v>
      </c>
      <c r="C129" s="129" t="s">
        <v>221</v>
      </c>
      <c r="D129" s="129" t="str">
        <f t="shared" si="1"/>
        <v>器具・備品LI家具_電気機器_ガス機器_家庭用品GHT電気冷蔵庫、電気洗濯機その他これらに類する電気・ガス機器</v>
      </c>
      <c r="E129" s="125">
        <v>6</v>
      </c>
    </row>
    <row r="130" spans="1:5">
      <c r="A130" s="130" t="s">
        <v>207</v>
      </c>
      <c r="B130" s="130" t="s">
        <v>339</v>
      </c>
      <c r="C130" s="129" t="s">
        <v>222</v>
      </c>
      <c r="D130" s="129" t="str">
        <f t="shared" si="1"/>
        <v>器具・備品LI家具_電気機器_ガス機器_家庭用品GHT氷冷蔵庫、冷蔵ストッカー（電気式のものを除く。）</v>
      </c>
      <c r="E130" s="125">
        <v>4</v>
      </c>
    </row>
    <row r="131" spans="1:5">
      <c r="A131" s="130" t="s">
        <v>207</v>
      </c>
      <c r="B131" s="130" t="s">
        <v>339</v>
      </c>
      <c r="C131" s="129" t="s">
        <v>223</v>
      </c>
      <c r="D131" s="129" t="str">
        <f t="shared" ref="D131:D194" si="2">A131&amp;"LI"&amp;B131&amp;"GHT"&amp;C131</f>
        <v>器具・備品LI家具_電気機器_ガス機器_家庭用品GHTカーテン、座ぶとん、寝具、丹前その他これらに類する繊維製品</v>
      </c>
      <c r="E131" s="125">
        <v>3</v>
      </c>
    </row>
    <row r="132" spans="1:5">
      <c r="A132" s="130" t="s">
        <v>207</v>
      </c>
      <c r="B132" s="130" t="s">
        <v>339</v>
      </c>
      <c r="C132" s="129" t="s">
        <v>224</v>
      </c>
      <c r="D132" s="129" t="str">
        <f t="shared" si="2"/>
        <v>器具・備品LI家具_電気機器_ガス機器_家庭用品GHTじゅうたん等の床用敷物　小売業用・接客業用・放送用・レコード吹込用・劇場用のもの</v>
      </c>
      <c r="E132" s="125">
        <v>3</v>
      </c>
    </row>
    <row r="133" spans="1:5">
      <c r="A133" s="130" t="s">
        <v>207</v>
      </c>
      <c r="B133" s="130" t="s">
        <v>339</v>
      </c>
      <c r="C133" s="129" t="s">
        <v>225</v>
      </c>
      <c r="D133" s="129" t="str">
        <f t="shared" si="2"/>
        <v>器具・備品LI家具_電気機器_ガス機器_家庭用品GHTじゅうたん等の床用敷物　その他のもの</v>
      </c>
      <c r="E133" s="125">
        <v>6</v>
      </c>
    </row>
    <row r="134" spans="1:5">
      <c r="A134" s="130" t="s">
        <v>207</v>
      </c>
      <c r="B134" s="130" t="s">
        <v>339</v>
      </c>
      <c r="C134" s="129" t="s">
        <v>226</v>
      </c>
      <c r="D134" s="129" t="str">
        <f t="shared" si="2"/>
        <v>器具・備品LI家具_電気機器_ガス機器_家庭用品GHT室内装飾品　主として金属製のもの</v>
      </c>
      <c r="E134" s="125">
        <v>15</v>
      </c>
    </row>
    <row r="135" spans="1:5">
      <c r="A135" s="130" t="s">
        <v>207</v>
      </c>
      <c r="B135" s="130" t="s">
        <v>339</v>
      </c>
      <c r="C135" s="129" t="s">
        <v>227</v>
      </c>
      <c r="D135" s="129" t="str">
        <f t="shared" si="2"/>
        <v>器具・備品LI家具_電気機器_ガス機器_家庭用品GHT室内装飾品　その他のもの</v>
      </c>
      <c r="E135" s="125">
        <v>8</v>
      </c>
    </row>
    <row r="136" spans="1:5">
      <c r="A136" s="130" t="s">
        <v>207</v>
      </c>
      <c r="B136" s="130" t="s">
        <v>339</v>
      </c>
      <c r="C136" s="129" t="s">
        <v>228</v>
      </c>
      <c r="D136" s="129" t="str">
        <f t="shared" si="2"/>
        <v>器具・備品LI家具_電気機器_ガス機器_家庭用品GHT食事・ちゅう房用品　陶磁器製・ガラス製のもの</v>
      </c>
      <c r="E136" s="125">
        <v>2</v>
      </c>
    </row>
    <row r="137" spans="1:5">
      <c r="A137" s="130" t="s">
        <v>207</v>
      </c>
      <c r="B137" s="130" t="s">
        <v>339</v>
      </c>
      <c r="C137" s="129" t="s">
        <v>229</v>
      </c>
      <c r="D137" s="129" t="str">
        <f t="shared" si="2"/>
        <v>器具・備品LI家具_電気機器_ガス機器_家庭用品GHT食事・ちゅう房用品　その他のもの</v>
      </c>
      <c r="E137" s="125">
        <v>5</v>
      </c>
    </row>
    <row r="138" spans="1:5">
      <c r="A138" s="130" t="s">
        <v>207</v>
      </c>
      <c r="B138" s="130" t="s">
        <v>339</v>
      </c>
      <c r="C138" s="129" t="s">
        <v>230</v>
      </c>
      <c r="D138" s="129" t="str">
        <f t="shared" si="2"/>
        <v>器具・備品LI家具_電気機器_ガス機器_家庭用品GHTその他のもの　主として金属製のもの</v>
      </c>
      <c r="E138" s="125">
        <v>15</v>
      </c>
    </row>
    <row r="139" spans="1:5">
      <c r="A139" s="130" t="s">
        <v>207</v>
      </c>
      <c r="B139" s="130" t="s">
        <v>339</v>
      </c>
      <c r="C139" s="129" t="s">
        <v>231</v>
      </c>
      <c r="D139" s="129" t="str">
        <f t="shared" si="2"/>
        <v>器具・備品LI家具_電気機器_ガス機器_家庭用品GHTその他のもの　その他のもの</v>
      </c>
      <c r="E139" s="125">
        <v>8</v>
      </c>
    </row>
    <row r="140" spans="1:5">
      <c r="A140" s="130" t="s">
        <v>207</v>
      </c>
      <c r="B140" s="125" t="s">
        <v>350</v>
      </c>
      <c r="C140" s="129" t="s">
        <v>235</v>
      </c>
      <c r="D140" s="129" t="str">
        <f t="shared" si="2"/>
        <v>器具・備品LI事務機器_通信機器GHT謄写機器、タイプライター　孔版印刷・印書業用のもの</v>
      </c>
      <c r="E140" s="125">
        <v>3</v>
      </c>
    </row>
    <row r="141" spans="1:5">
      <c r="A141" s="130" t="s">
        <v>207</v>
      </c>
      <c r="B141" s="130" t="s">
        <v>340</v>
      </c>
      <c r="C141" s="129" t="s">
        <v>236</v>
      </c>
      <c r="D141" s="129" t="str">
        <f t="shared" si="2"/>
        <v>器具・備品LI事務機器_通信機器GHT謄写機器、タイプライター　その他のもの</v>
      </c>
      <c r="E141" s="125">
        <v>5</v>
      </c>
    </row>
    <row r="142" spans="1:5">
      <c r="A142" s="130" t="s">
        <v>207</v>
      </c>
      <c r="B142" s="130" t="s">
        <v>340</v>
      </c>
      <c r="C142" s="129" t="s">
        <v>237</v>
      </c>
      <c r="D142" s="129" t="str">
        <f t="shared" si="2"/>
        <v>器具・備品LI事務機器_通信機器GHT電子計算機　パーソナルコンピュータ</v>
      </c>
      <c r="E142" s="125">
        <v>4</v>
      </c>
    </row>
    <row r="143" spans="1:5">
      <c r="A143" s="130" t="s">
        <v>207</v>
      </c>
      <c r="B143" s="130" t="s">
        <v>340</v>
      </c>
      <c r="C143" s="129" t="s">
        <v>238</v>
      </c>
      <c r="D143" s="129" t="str">
        <f t="shared" si="2"/>
        <v>器具・備品LI事務機器_通信機器GHT電子計算機　その他のもの</v>
      </c>
      <c r="E143" s="125">
        <v>5</v>
      </c>
    </row>
    <row r="144" spans="1:5">
      <c r="A144" s="130" t="s">
        <v>207</v>
      </c>
      <c r="B144" s="130" t="s">
        <v>340</v>
      </c>
      <c r="C144" s="129" t="s">
        <v>239</v>
      </c>
      <c r="D144" s="129" t="str">
        <f t="shared" si="2"/>
        <v>器具・備品LI事務機器_通信機器GHT複写機、計算機、金銭登録機、タイムレコーダーその他これらに類するもの</v>
      </c>
      <c r="E144" s="125">
        <v>5</v>
      </c>
    </row>
    <row r="145" spans="1:5">
      <c r="A145" s="130" t="s">
        <v>207</v>
      </c>
      <c r="B145" s="130" t="s">
        <v>340</v>
      </c>
      <c r="C145" s="129" t="s">
        <v>232</v>
      </c>
      <c r="D145" s="129" t="str">
        <f t="shared" si="2"/>
        <v>器具・備品LI事務機器_通信機器GHTその他の事務機器</v>
      </c>
      <c r="E145" s="125">
        <v>5</v>
      </c>
    </row>
    <row r="146" spans="1:5">
      <c r="A146" s="130" t="s">
        <v>207</v>
      </c>
      <c r="B146" s="130" t="s">
        <v>340</v>
      </c>
      <c r="C146" s="129" t="s">
        <v>233</v>
      </c>
      <c r="D146" s="129" t="str">
        <f t="shared" si="2"/>
        <v>器具・備品LI事務機器_通信機器GHTテレタイプライター、ファクシミリ</v>
      </c>
      <c r="E146" s="125">
        <v>5</v>
      </c>
    </row>
    <row r="147" spans="1:5">
      <c r="A147" s="130" t="s">
        <v>207</v>
      </c>
      <c r="B147" s="130" t="s">
        <v>340</v>
      </c>
      <c r="C147" s="129" t="s">
        <v>234</v>
      </c>
      <c r="D147" s="129" t="str">
        <f t="shared" si="2"/>
        <v>器具・備品LI事務機器_通信機器GHTインターホーン、放送用設備</v>
      </c>
      <c r="E147" s="125">
        <v>6</v>
      </c>
    </row>
    <row r="148" spans="1:5">
      <c r="A148" s="130" t="s">
        <v>207</v>
      </c>
      <c r="B148" s="130" t="s">
        <v>340</v>
      </c>
      <c r="C148" s="129" t="s">
        <v>240</v>
      </c>
      <c r="D148" s="129" t="str">
        <f t="shared" si="2"/>
        <v>器具・備品LI事務機器_通信機器GHT電話設備その他の通信機器　デジタル構内交換設備、デジタルボタン電話設備</v>
      </c>
      <c r="E148" s="125">
        <v>6</v>
      </c>
    </row>
    <row r="149" spans="1:5">
      <c r="A149" s="130" t="s">
        <v>207</v>
      </c>
      <c r="B149" s="130" t="s">
        <v>340</v>
      </c>
      <c r="C149" s="129" t="s">
        <v>241</v>
      </c>
      <c r="D149" s="129" t="str">
        <f t="shared" si="2"/>
        <v>器具・備品LI事務機器_通信機器GHT電話設備その他の通信機器　その他のもの</v>
      </c>
      <c r="E149" s="125">
        <v>10</v>
      </c>
    </row>
    <row r="150" spans="1:5">
      <c r="A150" s="130" t="s">
        <v>207</v>
      </c>
      <c r="B150" s="125" t="s">
        <v>351</v>
      </c>
      <c r="C150" s="129" t="s">
        <v>242</v>
      </c>
      <c r="D150" s="129" t="str">
        <f t="shared" si="2"/>
        <v>器具・備品LI時計_試験機器_測定機器GHT時計</v>
      </c>
      <c r="E150" s="125">
        <v>10</v>
      </c>
    </row>
    <row r="151" spans="1:5">
      <c r="A151" s="130" t="s">
        <v>207</v>
      </c>
      <c r="B151" s="130" t="s">
        <v>341</v>
      </c>
      <c r="C151" s="129" t="s">
        <v>243</v>
      </c>
      <c r="D151" s="129" t="str">
        <f t="shared" si="2"/>
        <v>器具・備品LI時計_試験機器_測定機器GHT度量衡器</v>
      </c>
      <c r="E151" s="125">
        <v>5</v>
      </c>
    </row>
    <row r="152" spans="1:5">
      <c r="A152" s="130" t="s">
        <v>207</v>
      </c>
      <c r="B152" s="131" t="s">
        <v>341</v>
      </c>
      <c r="C152" s="129" t="s">
        <v>244</v>
      </c>
      <c r="D152" s="129" t="str">
        <f t="shared" si="2"/>
        <v>器具・備品LI時計_試験機器_測定機器GHT試験・測定機器</v>
      </c>
      <c r="E152" s="125">
        <v>5</v>
      </c>
    </row>
    <row r="153" spans="1:5">
      <c r="A153" s="130" t="s">
        <v>207</v>
      </c>
      <c r="B153" s="125" t="s">
        <v>352</v>
      </c>
      <c r="C153" s="129" t="s">
        <v>245</v>
      </c>
      <c r="D153" s="129" t="str">
        <f t="shared" si="2"/>
        <v>器具・備品LI光学機器_写真製作機器GHTカメラ、映画撮影機、映写機、望遠鏡</v>
      </c>
      <c r="E153" s="125">
        <v>5</v>
      </c>
    </row>
    <row r="154" spans="1:5">
      <c r="A154" s="130" t="s">
        <v>207</v>
      </c>
      <c r="B154" s="130" t="s">
        <v>342</v>
      </c>
      <c r="C154" s="129" t="s">
        <v>246</v>
      </c>
      <c r="D154" s="129" t="str">
        <f t="shared" si="2"/>
        <v>器具・備品LI光学機器_写真製作機器GHT引伸機、焼付機、乾燥機、顕微鏡</v>
      </c>
      <c r="E154" s="125">
        <v>8</v>
      </c>
    </row>
    <row r="155" spans="1:5">
      <c r="A155" s="130" t="s">
        <v>207</v>
      </c>
      <c r="B155" s="125" t="s">
        <v>247</v>
      </c>
      <c r="C155" s="129" t="s">
        <v>248</v>
      </c>
      <c r="D155" s="129" t="str">
        <f t="shared" si="2"/>
        <v>器具・備品LI看板・広告器具GHT看板、ネオンサイン、気球</v>
      </c>
      <c r="E155" s="125">
        <v>3</v>
      </c>
    </row>
    <row r="156" spans="1:5">
      <c r="A156" s="130" t="s">
        <v>207</v>
      </c>
      <c r="B156" s="130" t="s">
        <v>247</v>
      </c>
      <c r="C156" s="129" t="s">
        <v>249</v>
      </c>
      <c r="D156" s="129" t="str">
        <f t="shared" si="2"/>
        <v>器具・備品LI看板・広告器具GHTマネキン人形、模型</v>
      </c>
      <c r="E156" s="125">
        <v>2</v>
      </c>
    </row>
    <row r="157" spans="1:5">
      <c r="A157" s="130" t="s">
        <v>207</v>
      </c>
      <c r="B157" s="131" t="s">
        <v>247</v>
      </c>
      <c r="C157" s="129" t="s">
        <v>250</v>
      </c>
      <c r="D157" s="129" t="str">
        <f t="shared" si="2"/>
        <v>器具・備品LI看板・広告器具GHTその他のもの 主として金属製のもの</v>
      </c>
      <c r="E157" s="125">
        <v>10</v>
      </c>
    </row>
    <row r="158" spans="1:5">
      <c r="A158" s="130" t="s">
        <v>207</v>
      </c>
      <c r="B158" s="131" t="s">
        <v>247</v>
      </c>
      <c r="C158" s="129" t="s">
        <v>251</v>
      </c>
      <c r="D158" s="129" t="str">
        <f t="shared" si="2"/>
        <v>器具・備品LI看板・広告器具GHTその他のもの　その他のもの</v>
      </c>
      <c r="E158" s="125">
        <v>5</v>
      </c>
    </row>
    <row r="159" spans="1:5">
      <c r="A159" s="130" t="s">
        <v>207</v>
      </c>
      <c r="B159" s="125" t="s">
        <v>353</v>
      </c>
      <c r="C159" s="129" t="s">
        <v>252</v>
      </c>
      <c r="D159" s="129" t="str">
        <f t="shared" si="2"/>
        <v>器具・備品LI容器_金庫GHTボンベ　溶接製のもの</v>
      </c>
      <c r="E159" s="125">
        <v>6</v>
      </c>
    </row>
    <row r="160" spans="1:5">
      <c r="A160" s="130" t="s">
        <v>207</v>
      </c>
      <c r="B160" s="130" t="s">
        <v>343</v>
      </c>
      <c r="C160" s="129" t="s">
        <v>253</v>
      </c>
      <c r="D160" s="129" t="str">
        <f t="shared" si="2"/>
        <v>器具・備品LI容器_金庫GHTボンベ　鍛造製のもの　塩素用のもの</v>
      </c>
      <c r="E160" s="125">
        <v>8</v>
      </c>
    </row>
    <row r="161" spans="1:5">
      <c r="A161" s="130" t="s">
        <v>207</v>
      </c>
      <c r="B161" s="131" t="s">
        <v>343</v>
      </c>
      <c r="C161" s="129" t="s">
        <v>254</v>
      </c>
      <c r="D161" s="129" t="str">
        <f t="shared" si="2"/>
        <v>器具・備品LI容器_金庫GHTボンベ　鍛造製のもの　その他のもの</v>
      </c>
      <c r="E161" s="125">
        <v>10</v>
      </c>
    </row>
    <row r="162" spans="1:5">
      <c r="A162" s="130" t="s">
        <v>207</v>
      </c>
      <c r="B162" s="131" t="s">
        <v>343</v>
      </c>
      <c r="C162" s="129" t="s">
        <v>255</v>
      </c>
      <c r="D162" s="129" t="str">
        <f t="shared" si="2"/>
        <v>器具・備品LI容器_金庫GHT大型コンテナー</v>
      </c>
      <c r="E162" s="125">
        <v>7</v>
      </c>
    </row>
    <row r="163" spans="1:5">
      <c r="A163" s="130" t="s">
        <v>207</v>
      </c>
      <c r="B163" s="131" t="s">
        <v>343</v>
      </c>
      <c r="C163" s="129" t="s">
        <v>256</v>
      </c>
      <c r="D163" s="129" t="str">
        <f t="shared" si="2"/>
        <v>器具・備品LI容器_金庫GHTドラムかん、コンテナーその他の容器 金属製のもの</v>
      </c>
      <c r="E163" s="125">
        <v>3</v>
      </c>
    </row>
    <row r="164" spans="1:5">
      <c r="A164" s="130" t="s">
        <v>207</v>
      </c>
      <c r="B164" s="131" t="s">
        <v>343</v>
      </c>
      <c r="C164" s="129" t="s">
        <v>257</v>
      </c>
      <c r="D164" s="129" t="str">
        <f t="shared" si="2"/>
        <v>器具・備品LI容器_金庫GHTドラムかん、コンテナーその他の容器 その他のもの</v>
      </c>
      <c r="E164" s="125">
        <v>2</v>
      </c>
    </row>
    <row r="165" spans="1:5">
      <c r="A165" s="130" t="s">
        <v>207</v>
      </c>
      <c r="B165" s="131" t="s">
        <v>343</v>
      </c>
      <c r="C165" s="129" t="s">
        <v>258</v>
      </c>
      <c r="D165" s="129" t="str">
        <f t="shared" si="2"/>
        <v>器具・備品LI容器_金庫GHT金庫　手さげ金庫</v>
      </c>
      <c r="E165" s="125">
        <v>5</v>
      </c>
    </row>
    <row r="166" spans="1:5">
      <c r="A166" s="130" t="s">
        <v>207</v>
      </c>
      <c r="B166" s="131" t="s">
        <v>343</v>
      </c>
      <c r="C166" s="129" t="s">
        <v>259</v>
      </c>
      <c r="D166" s="129" t="str">
        <f t="shared" si="2"/>
        <v>器具・備品LI容器_金庫GHT金庫　その他のもの</v>
      </c>
      <c r="E166" s="125">
        <v>20</v>
      </c>
    </row>
    <row r="167" spans="1:5">
      <c r="A167" s="130" t="s">
        <v>207</v>
      </c>
      <c r="B167" s="125" t="s">
        <v>260</v>
      </c>
      <c r="C167" s="129" t="s">
        <v>145</v>
      </c>
      <c r="D167" s="129" t="str">
        <f t="shared" si="2"/>
        <v>器具・備品LI理容・美容機器GHT全般</v>
      </c>
      <c r="E167" s="125">
        <v>5</v>
      </c>
    </row>
    <row r="168" spans="1:5">
      <c r="A168" s="130" t="s">
        <v>207</v>
      </c>
      <c r="B168" s="125" t="s">
        <v>354</v>
      </c>
      <c r="C168" s="129" t="s">
        <v>262</v>
      </c>
      <c r="D168" s="129" t="str">
        <f t="shared" si="2"/>
        <v>器具・備品LI医療機器GHT消毒殺菌用機器</v>
      </c>
      <c r="E168" s="125">
        <v>4</v>
      </c>
    </row>
    <row r="169" spans="1:5">
      <c r="A169" s="130" t="s">
        <v>207</v>
      </c>
      <c r="B169" s="130" t="s">
        <v>261</v>
      </c>
      <c r="C169" s="129" t="s">
        <v>263</v>
      </c>
      <c r="D169" s="129" t="str">
        <f t="shared" si="2"/>
        <v>器具・備品LI医療機器GHT手術機器</v>
      </c>
      <c r="E169" s="125">
        <v>5</v>
      </c>
    </row>
    <row r="170" spans="1:5">
      <c r="A170" s="130" t="s">
        <v>207</v>
      </c>
      <c r="B170" s="130" t="s">
        <v>261</v>
      </c>
      <c r="C170" s="129" t="s">
        <v>264</v>
      </c>
      <c r="D170" s="129" t="str">
        <f t="shared" si="2"/>
        <v>器具・備品LI医療機器GHT血液透析又は血しょう交換用機器</v>
      </c>
      <c r="E170" s="125">
        <v>7</v>
      </c>
    </row>
    <row r="171" spans="1:5">
      <c r="A171" s="130" t="s">
        <v>207</v>
      </c>
      <c r="B171" s="130" t="s">
        <v>261</v>
      </c>
      <c r="C171" s="129" t="s">
        <v>267</v>
      </c>
      <c r="D171" s="129" t="str">
        <f t="shared" si="2"/>
        <v>器具・備品LI医療機器GHTハバードタンクその他の作動部分を有する機能回復訓練機器</v>
      </c>
      <c r="E171" s="125">
        <v>6</v>
      </c>
    </row>
    <row r="172" spans="1:5">
      <c r="A172" s="130" t="s">
        <v>207</v>
      </c>
      <c r="B172" s="130" t="s">
        <v>261</v>
      </c>
      <c r="C172" s="129" t="s">
        <v>265</v>
      </c>
      <c r="D172" s="129" t="str">
        <f t="shared" si="2"/>
        <v>器具・備品LI医療機器GHT調剤機器</v>
      </c>
      <c r="E172" s="125">
        <v>6</v>
      </c>
    </row>
    <row r="173" spans="1:5">
      <c r="A173" s="130" t="s">
        <v>207</v>
      </c>
      <c r="B173" s="130" t="s">
        <v>261</v>
      </c>
      <c r="C173" s="129" t="s">
        <v>266</v>
      </c>
      <c r="D173" s="129" t="str">
        <f t="shared" si="2"/>
        <v>器具・備品LI医療機器GHT歯科診療用ユニット</v>
      </c>
      <c r="E173" s="125">
        <v>7</v>
      </c>
    </row>
    <row r="174" spans="1:5">
      <c r="A174" s="130" t="s">
        <v>207</v>
      </c>
      <c r="B174" s="130" t="s">
        <v>261</v>
      </c>
      <c r="C174" s="129" t="s">
        <v>268</v>
      </c>
      <c r="D174" s="129" t="str">
        <f t="shared" si="2"/>
        <v>器具・備品LI医療機器GHT光学検査機器　ファイバースコープ</v>
      </c>
      <c r="E174" s="125">
        <v>6</v>
      </c>
    </row>
    <row r="175" spans="1:5">
      <c r="A175" s="130" t="s">
        <v>207</v>
      </c>
      <c r="B175" s="130" t="s">
        <v>261</v>
      </c>
      <c r="C175" s="129" t="s">
        <v>269</v>
      </c>
      <c r="D175" s="129" t="str">
        <f t="shared" si="2"/>
        <v>器具・備品LI医療機器GHT光学検査機器　その他のもの</v>
      </c>
      <c r="E175" s="125">
        <v>8</v>
      </c>
    </row>
    <row r="176" spans="1:5" ht="27">
      <c r="A176" s="130" t="s">
        <v>207</v>
      </c>
      <c r="B176" s="130" t="s">
        <v>261</v>
      </c>
      <c r="C176" s="132" t="s">
        <v>270</v>
      </c>
      <c r="D176" s="129" t="str">
        <f t="shared" si="2"/>
        <v>器具・備品LI医療機器GHTレントゲンその他の電子装置を使用する機器
移動式のもの、救急医療用のもの、自動血液分析器</v>
      </c>
      <c r="E176" s="125">
        <v>4</v>
      </c>
    </row>
    <row r="177" spans="1:5">
      <c r="A177" s="130" t="s">
        <v>207</v>
      </c>
      <c r="B177" s="130" t="s">
        <v>261</v>
      </c>
      <c r="C177" s="129" t="s">
        <v>271</v>
      </c>
      <c r="D177" s="129" t="str">
        <f t="shared" si="2"/>
        <v>器具・備品LI医療機器GHTレントゲンその他の電子装置を使用する機器 その他のもの</v>
      </c>
      <c r="E177" s="125">
        <v>6</v>
      </c>
    </row>
    <row r="178" spans="1:5">
      <c r="A178" s="130" t="s">
        <v>207</v>
      </c>
      <c r="B178" s="130" t="s">
        <v>261</v>
      </c>
      <c r="C178" s="129" t="s">
        <v>272</v>
      </c>
      <c r="D178" s="129" t="str">
        <f t="shared" si="2"/>
        <v>器具・備品LI医療機器GHTその他のもの　陶磁器製・ガラス製のもの</v>
      </c>
      <c r="E178" s="125">
        <v>3</v>
      </c>
    </row>
    <row r="179" spans="1:5">
      <c r="A179" s="130" t="s">
        <v>207</v>
      </c>
      <c r="B179" s="130" t="s">
        <v>261</v>
      </c>
      <c r="C179" s="129" t="s">
        <v>273</v>
      </c>
      <c r="D179" s="129" t="str">
        <f t="shared" si="2"/>
        <v>器具・備品LI医療機器GHTその他のもの 主として金属製のもの</v>
      </c>
      <c r="E179" s="125">
        <v>10</v>
      </c>
    </row>
    <row r="180" spans="1:5">
      <c r="A180" s="130" t="s">
        <v>207</v>
      </c>
      <c r="B180" s="130" t="s">
        <v>261</v>
      </c>
      <c r="C180" s="129" t="s">
        <v>274</v>
      </c>
      <c r="D180" s="129" t="str">
        <f t="shared" si="2"/>
        <v>器具・備品LI医療機器GHTその他のもの その他のもの</v>
      </c>
      <c r="E180" s="125">
        <v>5</v>
      </c>
    </row>
    <row r="181" spans="1:5">
      <c r="A181" s="130" t="s">
        <v>207</v>
      </c>
      <c r="B181" s="125" t="s">
        <v>355</v>
      </c>
      <c r="C181" s="129" t="s">
        <v>276</v>
      </c>
      <c r="D181" s="129" t="str">
        <f t="shared" si="2"/>
        <v>器具・備品LI娯楽・スポーツ器具GHTたまつき用具</v>
      </c>
      <c r="E181" s="125">
        <v>8</v>
      </c>
    </row>
    <row r="182" spans="1:5">
      <c r="A182" s="130" t="s">
        <v>207</v>
      </c>
      <c r="B182" s="130" t="s">
        <v>275</v>
      </c>
      <c r="C182" s="129" t="s">
        <v>279</v>
      </c>
      <c r="D182" s="129" t="str">
        <f t="shared" si="2"/>
        <v>器具・備品LI娯楽・スポーツ器具GHTパチンコ器、ビンゴ器その他これらに類する球戯用具、射的用具</v>
      </c>
      <c r="E182" s="125">
        <v>2</v>
      </c>
    </row>
    <row r="183" spans="1:5">
      <c r="A183" s="130" t="s">
        <v>207</v>
      </c>
      <c r="B183" s="130" t="s">
        <v>275</v>
      </c>
      <c r="C183" s="129" t="s">
        <v>277</v>
      </c>
      <c r="D183" s="129" t="str">
        <f t="shared" si="2"/>
        <v>器具・備品LI娯楽・スポーツ器具GHTご、しょうぎ、まあじゃん、その他の遊戯具</v>
      </c>
      <c r="E183" s="125">
        <v>5</v>
      </c>
    </row>
    <row r="184" spans="1:5">
      <c r="A184" s="130" t="s">
        <v>207</v>
      </c>
      <c r="B184" s="130" t="s">
        <v>275</v>
      </c>
      <c r="C184" s="129" t="s">
        <v>278</v>
      </c>
      <c r="D184" s="129" t="str">
        <f t="shared" si="2"/>
        <v>器具・備品LI娯楽・スポーツ器具GHTスポーツ具</v>
      </c>
      <c r="E184" s="125">
        <v>3</v>
      </c>
    </row>
    <row r="185" spans="1:5">
      <c r="A185" s="125" t="s">
        <v>280</v>
      </c>
      <c r="B185" s="125" t="s">
        <v>281</v>
      </c>
      <c r="C185" s="129" t="s">
        <v>145</v>
      </c>
      <c r="D185" s="129" t="str">
        <f t="shared" si="2"/>
        <v>機械・装置LI農業用設備GHT全般</v>
      </c>
      <c r="E185" s="125">
        <v>7</v>
      </c>
    </row>
    <row r="186" spans="1:5">
      <c r="A186" s="130" t="s">
        <v>280</v>
      </c>
      <c r="B186" s="125" t="s">
        <v>282</v>
      </c>
      <c r="C186" s="129" t="s">
        <v>145</v>
      </c>
      <c r="D186" s="129" t="str">
        <f t="shared" si="2"/>
        <v>機械・装置LI林業用設備GHT全般</v>
      </c>
      <c r="E186" s="125">
        <v>5</v>
      </c>
    </row>
    <row r="187" spans="1:5">
      <c r="A187" s="130" t="s">
        <v>280</v>
      </c>
      <c r="B187" s="125" t="s">
        <v>283</v>
      </c>
      <c r="C187" s="129" t="s">
        <v>145</v>
      </c>
      <c r="D187" s="129" t="str">
        <f t="shared" si="2"/>
        <v>機械・装置LI食料品製造業用GHT全般</v>
      </c>
      <c r="E187" s="125">
        <v>10</v>
      </c>
    </row>
    <row r="188" spans="1:5">
      <c r="A188" s="130" t="s">
        <v>280</v>
      </c>
      <c r="B188" s="125" t="s">
        <v>344</v>
      </c>
      <c r="C188" s="129" t="s">
        <v>145</v>
      </c>
      <c r="D188" s="129" t="str">
        <f t="shared" si="2"/>
        <v>機械・装置LI飲料_たばこ又は飼料製造業用設備GHT全般</v>
      </c>
      <c r="E188" s="125">
        <v>10</v>
      </c>
    </row>
    <row r="189" spans="1:5">
      <c r="A189" s="130" t="s">
        <v>280</v>
      </c>
      <c r="B189" s="125" t="s">
        <v>284</v>
      </c>
      <c r="C189" s="129" t="s">
        <v>285</v>
      </c>
      <c r="D189" s="129" t="str">
        <f t="shared" si="2"/>
        <v>機械・装置LI繊維工業用設備GHT炭素繊維製造設備 黒鉛化炉</v>
      </c>
      <c r="E189" s="125">
        <v>3</v>
      </c>
    </row>
    <row r="190" spans="1:5">
      <c r="A190" s="130" t="s">
        <v>280</v>
      </c>
      <c r="B190" s="130" t="s">
        <v>284</v>
      </c>
      <c r="C190" s="129" t="s">
        <v>286</v>
      </c>
      <c r="D190" s="129" t="str">
        <f t="shared" si="2"/>
        <v>機械・装置LI繊維工業用設備GHT炭素繊維製造設備 その他の設備</v>
      </c>
      <c r="E190" s="125">
        <v>7</v>
      </c>
    </row>
    <row r="191" spans="1:5">
      <c r="A191" s="130" t="s">
        <v>280</v>
      </c>
      <c r="B191" s="131" t="s">
        <v>284</v>
      </c>
      <c r="C191" s="129" t="s">
        <v>288</v>
      </c>
      <c r="D191" s="129" t="str">
        <f t="shared" si="2"/>
        <v>機械・装置LI繊維工業用設備GHTその他の設備</v>
      </c>
      <c r="E191" s="125">
        <v>7</v>
      </c>
    </row>
    <row r="192" spans="1:5">
      <c r="A192" s="130" t="s">
        <v>280</v>
      </c>
      <c r="B192" s="125" t="s">
        <v>289</v>
      </c>
      <c r="C192" s="129" t="s">
        <v>145</v>
      </c>
      <c r="D192" s="129" t="str">
        <f t="shared" si="2"/>
        <v>機械・装置LI木材又は木製品（家具を除く。）製造業用設備GHT全般</v>
      </c>
      <c r="E192" s="125">
        <v>8</v>
      </c>
    </row>
    <row r="193" spans="1:5">
      <c r="A193" s="130" t="s">
        <v>280</v>
      </c>
      <c r="B193" s="125" t="s">
        <v>290</v>
      </c>
      <c r="C193" s="129" t="s">
        <v>145</v>
      </c>
      <c r="D193" s="129" t="str">
        <f t="shared" si="2"/>
        <v>機械・装置LI家具又は装備品製造業用設備GHT全般</v>
      </c>
      <c r="E193" s="125">
        <v>11</v>
      </c>
    </row>
    <row r="194" spans="1:5">
      <c r="A194" s="130" t="s">
        <v>280</v>
      </c>
      <c r="B194" s="125" t="s">
        <v>345</v>
      </c>
      <c r="C194" s="129" t="s">
        <v>145</v>
      </c>
      <c r="D194" s="129" t="str">
        <f t="shared" si="2"/>
        <v>機械・装置LIパルプ_紙又は紙加工品製造業用設備GHT全般</v>
      </c>
      <c r="E194" s="125">
        <v>12</v>
      </c>
    </row>
    <row r="195" spans="1:5">
      <c r="A195" s="130" t="s">
        <v>280</v>
      </c>
      <c r="B195" s="125" t="s">
        <v>356</v>
      </c>
      <c r="C195" s="129" t="s">
        <v>292</v>
      </c>
      <c r="D195" s="129" t="str">
        <f t="shared" ref="D195:D224" si="3">A195&amp;"LI"&amp;B195&amp;"GHT"&amp;C195</f>
        <v>機械・装置LI印刷業又は印刷関連業用設備GHTデジタル印刷システム設備</v>
      </c>
      <c r="E195" s="125">
        <v>4</v>
      </c>
    </row>
    <row r="196" spans="1:5">
      <c r="A196" s="130" t="s">
        <v>280</v>
      </c>
      <c r="B196" s="130" t="s">
        <v>291</v>
      </c>
      <c r="C196" s="129" t="s">
        <v>293</v>
      </c>
      <c r="D196" s="129" t="str">
        <f t="shared" si="3"/>
        <v>機械・装置LI印刷業又は印刷関連業用設備GHT製本業用設備</v>
      </c>
      <c r="E196" s="125">
        <v>7</v>
      </c>
    </row>
    <row r="197" spans="1:5">
      <c r="A197" s="130" t="s">
        <v>280</v>
      </c>
      <c r="B197" s="131" t="s">
        <v>291</v>
      </c>
      <c r="C197" s="129" t="s">
        <v>294</v>
      </c>
      <c r="D197" s="129" t="str">
        <f t="shared" si="3"/>
        <v>機械・装置LI印刷業又は印刷関連業用設備GHT新聞業用設備　モノタイプ、写真又は通信設備</v>
      </c>
      <c r="E197" s="125">
        <v>3</v>
      </c>
    </row>
    <row r="198" spans="1:5">
      <c r="A198" s="130" t="s">
        <v>280</v>
      </c>
      <c r="B198" s="131" t="s">
        <v>291</v>
      </c>
      <c r="C198" s="129" t="s">
        <v>295</v>
      </c>
      <c r="D198" s="129" t="str">
        <f t="shared" si="3"/>
        <v>機械・装置LI印刷業又は印刷関連業用設備GHT新聞業用設備　その他の設備</v>
      </c>
      <c r="E198" s="125">
        <v>10</v>
      </c>
    </row>
    <row r="199" spans="1:5">
      <c r="A199" s="130" t="s">
        <v>280</v>
      </c>
      <c r="B199" s="131" t="s">
        <v>291</v>
      </c>
      <c r="C199" s="129" t="s">
        <v>287</v>
      </c>
      <c r="D199" s="129" t="str">
        <f t="shared" si="3"/>
        <v>機械・装置LI印刷業又は印刷関連業用設備GHTその他の設備</v>
      </c>
      <c r="E199" s="125">
        <v>10</v>
      </c>
    </row>
    <row r="200" spans="1:5">
      <c r="A200" s="130" t="s">
        <v>280</v>
      </c>
      <c r="B200" s="125" t="s">
        <v>296</v>
      </c>
      <c r="C200" s="129" t="s">
        <v>145</v>
      </c>
      <c r="D200" s="129" t="str">
        <f t="shared" si="3"/>
        <v>機械・装置LIゴム製品製造業用設備GHT全般</v>
      </c>
      <c r="E200" s="125">
        <v>9</v>
      </c>
    </row>
    <row r="201" spans="1:5">
      <c r="A201" s="130" t="s">
        <v>280</v>
      </c>
      <c r="B201" s="125" t="s">
        <v>346</v>
      </c>
      <c r="C201" s="129" t="s">
        <v>145</v>
      </c>
      <c r="D201" s="129" t="str">
        <f t="shared" si="3"/>
        <v>機械・装置LIなめし革_なめし革製品又は毛皮製造業用設備GHT全般</v>
      </c>
      <c r="E201" s="125">
        <v>9</v>
      </c>
    </row>
    <row r="202" spans="1:5">
      <c r="A202" s="130" t="s">
        <v>280</v>
      </c>
      <c r="B202" s="125" t="s">
        <v>297</v>
      </c>
      <c r="C202" s="129" t="s">
        <v>145</v>
      </c>
      <c r="D202" s="129" t="str">
        <f t="shared" si="3"/>
        <v>機械・装置LI窯業又は土石製品製造業用設備GHT全般</v>
      </c>
      <c r="E202" s="125">
        <v>9</v>
      </c>
    </row>
    <row r="203" spans="1:5">
      <c r="A203" s="130" t="s">
        <v>280</v>
      </c>
      <c r="B203" s="125" t="s">
        <v>357</v>
      </c>
      <c r="C203" s="129" t="s">
        <v>299</v>
      </c>
      <c r="D203" s="129" t="str">
        <f t="shared" si="3"/>
        <v>機械・装置LI鉄鋼業用設備GHT表面処理鋼材若しくは鉄粉製造業又は鉄スクラップ加工処理業用設備</v>
      </c>
      <c r="E203" s="125">
        <v>5</v>
      </c>
    </row>
    <row r="204" spans="1:5">
      <c r="A204" s="130" t="s">
        <v>280</v>
      </c>
      <c r="B204" s="130" t="s">
        <v>298</v>
      </c>
      <c r="C204" s="129" t="s">
        <v>300</v>
      </c>
      <c r="D204" s="129" t="str">
        <f t="shared" si="3"/>
        <v>機械・装置LI鉄鋼業用設備GHT純鉄、原鉄、ベースメタル、フェロアロイ、鉄素形材又は鋳鉄管製造業用設備</v>
      </c>
      <c r="E204" s="125">
        <v>9</v>
      </c>
    </row>
    <row r="205" spans="1:5">
      <c r="A205" s="130" t="s">
        <v>280</v>
      </c>
      <c r="B205" s="131" t="s">
        <v>298</v>
      </c>
      <c r="C205" s="129" t="s">
        <v>287</v>
      </c>
      <c r="D205" s="129" t="str">
        <f t="shared" si="3"/>
        <v>機械・装置LI鉄鋼業用設備GHTその他の設備</v>
      </c>
      <c r="E205" s="125">
        <v>14</v>
      </c>
    </row>
    <row r="206" spans="1:5">
      <c r="A206" s="130" t="s">
        <v>280</v>
      </c>
      <c r="B206" s="125" t="s">
        <v>358</v>
      </c>
      <c r="C206" s="129" t="s">
        <v>302</v>
      </c>
      <c r="D206" s="129" t="str">
        <f t="shared" si="3"/>
        <v>機械・装置LI金属製品製造業用設備GHT属被覆及び彫刻業又は打はく及び金属製ネームプレート製造業用設備</v>
      </c>
      <c r="E206" s="125">
        <v>6</v>
      </c>
    </row>
    <row r="207" spans="1:5">
      <c r="A207" s="130" t="s">
        <v>280</v>
      </c>
      <c r="B207" s="130" t="s">
        <v>301</v>
      </c>
      <c r="C207" s="129" t="s">
        <v>287</v>
      </c>
      <c r="D207" s="129" t="str">
        <f t="shared" si="3"/>
        <v>機械・装置LI金属製品製造業用設備GHTその他の設備</v>
      </c>
      <c r="E207" s="125">
        <v>10</v>
      </c>
    </row>
    <row r="208" spans="1:5">
      <c r="A208" s="130" t="s">
        <v>280</v>
      </c>
      <c r="B208" s="125" t="s">
        <v>359</v>
      </c>
      <c r="C208" s="129" t="s">
        <v>303</v>
      </c>
      <c r="D208" s="129" t="str">
        <f t="shared" si="3"/>
        <v>機械・装置LI鉱業_採石業又は砂利採取業用設備GHT石油又は天然ガス鉱業用設備　坑井設備</v>
      </c>
      <c r="E208" s="125">
        <v>3</v>
      </c>
    </row>
    <row r="209" spans="1:5">
      <c r="A209" s="130" t="s">
        <v>280</v>
      </c>
      <c r="B209" s="130" t="s">
        <v>347</v>
      </c>
      <c r="C209" s="129" t="s">
        <v>304</v>
      </c>
      <c r="D209" s="129" t="str">
        <f t="shared" si="3"/>
        <v>機械・装置LI鉱業_採石業又は砂利採取業用設備GHT石油又は天然ガス鉱業用設備　掘さく設備</v>
      </c>
      <c r="E209" s="125">
        <v>6</v>
      </c>
    </row>
    <row r="210" spans="1:5">
      <c r="A210" s="130" t="s">
        <v>280</v>
      </c>
      <c r="B210" s="131" t="s">
        <v>347</v>
      </c>
      <c r="C210" s="129" t="s">
        <v>305</v>
      </c>
      <c r="D210" s="129" t="str">
        <f t="shared" si="3"/>
        <v>機械・装置LI鉱業_採石業又は砂利採取業用設備GHT石油又は天然ガス鉱業用設備　その他の設備</v>
      </c>
      <c r="E210" s="125">
        <v>12</v>
      </c>
    </row>
    <row r="211" spans="1:5">
      <c r="A211" s="130" t="s">
        <v>280</v>
      </c>
      <c r="B211" s="131" t="s">
        <v>347</v>
      </c>
      <c r="C211" s="129" t="s">
        <v>287</v>
      </c>
      <c r="D211" s="129" t="str">
        <f t="shared" si="3"/>
        <v>機械・装置LI鉱業_採石業又は砂利採取業用設備GHTその他の設備</v>
      </c>
      <c r="E211" s="125">
        <v>6</v>
      </c>
    </row>
    <row r="212" spans="1:5">
      <c r="A212" s="130" t="s">
        <v>280</v>
      </c>
      <c r="B212" s="125" t="s">
        <v>306</v>
      </c>
      <c r="C212" s="129" t="s">
        <v>145</v>
      </c>
      <c r="D212" s="129" t="str">
        <f t="shared" si="3"/>
        <v>機械・装置LI総合工事業用設備GHT全般</v>
      </c>
      <c r="E212" s="125">
        <v>6</v>
      </c>
    </row>
    <row r="213" spans="1:5">
      <c r="A213" s="130" t="s">
        <v>280</v>
      </c>
      <c r="B213" s="125" t="s">
        <v>307</v>
      </c>
      <c r="C213" s="129" t="s">
        <v>145</v>
      </c>
      <c r="D213" s="129" t="str">
        <f t="shared" si="3"/>
        <v>機械・装置LI倉庫業用設備GHT全般</v>
      </c>
      <c r="E213" s="125">
        <v>12</v>
      </c>
    </row>
    <row r="214" spans="1:5">
      <c r="A214" s="130" t="s">
        <v>280</v>
      </c>
      <c r="B214" s="125" t="s">
        <v>308</v>
      </c>
      <c r="C214" s="129" t="s">
        <v>145</v>
      </c>
      <c r="D214" s="129" t="str">
        <f t="shared" si="3"/>
        <v>機械・装置LI運輸に附帯するサービス業用設備GHT全般</v>
      </c>
      <c r="E214" s="125">
        <v>10</v>
      </c>
    </row>
    <row r="215" spans="1:5">
      <c r="A215" s="130" t="s">
        <v>280</v>
      </c>
      <c r="B215" s="125" t="s">
        <v>309</v>
      </c>
      <c r="C215" s="129" t="s">
        <v>145</v>
      </c>
      <c r="D215" s="129" t="str">
        <f t="shared" si="3"/>
        <v>機械・装置LI飲食料品卸売業用設備GHT全般</v>
      </c>
      <c r="E215" s="125">
        <v>10</v>
      </c>
    </row>
    <row r="216" spans="1:5">
      <c r="A216" s="130" t="s">
        <v>280</v>
      </c>
      <c r="B216" s="125" t="s">
        <v>310</v>
      </c>
      <c r="C216" s="129" t="s">
        <v>145</v>
      </c>
      <c r="D216" s="129" t="str">
        <f t="shared" si="3"/>
        <v>機械・装置LI飲食料品小売業用設備GHT全般</v>
      </c>
      <c r="E216" s="125">
        <v>9</v>
      </c>
    </row>
    <row r="217" spans="1:5">
      <c r="A217" s="130" t="s">
        <v>280</v>
      </c>
      <c r="B217" s="125" t="s">
        <v>360</v>
      </c>
      <c r="C217" s="129" t="s">
        <v>312</v>
      </c>
      <c r="D217" s="129" t="str">
        <f t="shared" si="3"/>
        <v>機械・装置LIその他の小売業用設備GHTガソリン又は液化石油ガススタンド設備</v>
      </c>
      <c r="E217" s="125">
        <v>8</v>
      </c>
    </row>
    <row r="218" spans="1:5">
      <c r="A218" s="130" t="s">
        <v>280</v>
      </c>
      <c r="B218" s="130" t="s">
        <v>311</v>
      </c>
      <c r="C218" s="129" t="s">
        <v>313</v>
      </c>
      <c r="D218" s="129" t="str">
        <f t="shared" si="3"/>
        <v>機械・装置LIその他の小売業用設備GHTその他の設備　主として金属製のもの</v>
      </c>
      <c r="E218" s="125">
        <v>17</v>
      </c>
    </row>
    <row r="219" spans="1:5">
      <c r="A219" s="130" t="s">
        <v>280</v>
      </c>
      <c r="B219" s="131" t="s">
        <v>311</v>
      </c>
      <c r="C219" s="129" t="s">
        <v>314</v>
      </c>
      <c r="D219" s="129" t="str">
        <f t="shared" si="3"/>
        <v>機械・装置LIその他の小売業用設備GHTその他の設備　その他のもの</v>
      </c>
      <c r="E219" s="125">
        <v>8</v>
      </c>
    </row>
    <row r="220" spans="1:5">
      <c r="A220" s="130" t="s">
        <v>280</v>
      </c>
      <c r="B220" s="125" t="s">
        <v>315</v>
      </c>
      <c r="C220" s="129" t="s">
        <v>145</v>
      </c>
      <c r="D220" s="129" t="str">
        <f t="shared" si="3"/>
        <v>機械・装置LI宿泊業用設備GHT全般</v>
      </c>
      <c r="E220" s="125">
        <v>10</v>
      </c>
    </row>
    <row r="221" spans="1:5">
      <c r="A221" s="130" t="s">
        <v>280</v>
      </c>
      <c r="B221" s="125" t="s">
        <v>316</v>
      </c>
      <c r="C221" s="129" t="s">
        <v>145</v>
      </c>
      <c r="D221" s="129" t="str">
        <f t="shared" si="3"/>
        <v>機械・装置LI飲食店業用設備GHT全般</v>
      </c>
      <c r="E221" s="125">
        <v>8</v>
      </c>
    </row>
    <row r="222" spans="1:5">
      <c r="A222" s="130" t="s">
        <v>280</v>
      </c>
      <c r="B222" s="125" t="s">
        <v>348</v>
      </c>
      <c r="C222" s="129" t="s">
        <v>145</v>
      </c>
      <c r="D222" s="129" t="str">
        <f t="shared" si="3"/>
        <v>機械・装置LI洗濯業_理容業_美容業又は浴場業用設備GHT全般</v>
      </c>
      <c r="E222" s="125">
        <v>13</v>
      </c>
    </row>
    <row r="223" spans="1:5">
      <c r="A223" s="130" t="s">
        <v>280</v>
      </c>
      <c r="B223" s="125" t="s">
        <v>317</v>
      </c>
      <c r="C223" s="129" t="s">
        <v>145</v>
      </c>
      <c r="D223" s="129" t="str">
        <f t="shared" si="3"/>
        <v>機械・装置LIその他の生活関連サービス業用設備GHT全般</v>
      </c>
      <c r="E223" s="125">
        <v>6</v>
      </c>
    </row>
    <row r="224" spans="1:5">
      <c r="A224" s="130" t="s">
        <v>280</v>
      </c>
      <c r="B224" s="125" t="s">
        <v>318</v>
      </c>
      <c r="C224" s="129" t="s">
        <v>145</v>
      </c>
      <c r="D224" s="129" t="str">
        <f t="shared" si="3"/>
        <v>機械・装置LI自動車整備業用設備GHT全般</v>
      </c>
      <c r="E224" s="125">
        <v>15</v>
      </c>
    </row>
    <row r="400" spans="8:8">
      <c r="H400" s="153" t="s">
        <v>369</v>
      </c>
    </row>
  </sheetData>
  <phoneticPr fontId="4"/>
  <dataValidations count="2">
    <dataValidation imeMode="off" allowBlank="1" showInputMessage="1" showErrorMessage="1" sqref="E1:E23 E28:E47 E49 E53:E63 E65:E1048576" xr:uid="{00000000-0002-0000-1300-000000000000}"/>
    <dataValidation imeMode="on" allowBlank="1" showInputMessage="1" showErrorMessage="1" sqref="G1:H1 A1:D1048576" xr:uid="{00000000-0002-0000-1300-000001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400"/>
  <sheetViews>
    <sheetView topLeftCell="B1" zoomScaleNormal="100" workbookViewId="0">
      <selection activeCell="B3" sqref="B3:F3"/>
    </sheetView>
  </sheetViews>
  <sheetFormatPr defaultRowHeight="18.75" customHeight="1"/>
  <cols>
    <col min="1" max="1" width="7.125" style="82" hidden="1" customWidth="1"/>
    <col min="2" max="2" width="8.125" style="89" customWidth="1"/>
    <col min="3" max="3" width="17.5" style="90" customWidth="1"/>
    <col min="4" max="4" width="40" style="91" customWidth="1"/>
    <col min="5" max="6" width="15.25" style="100" customWidth="1"/>
    <col min="7" max="16384" width="9" style="82"/>
  </cols>
  <sheetData>
    <row r="1" spans="1:6" ht="24.75" customHeight="1">
      <c r="B1" s="210" t="str">
        <f>設定・集計!B2&amp;"年度 簡易帳簿"</f>
        <v>2020年度 簡易帳簿</v>
      </c>
      <c r="C1" s="210"/>
      <c r="D1" s="210"/>
      <c r="E1" s="210"/>
      <c r="F1" s="210"/>
    </row>
    <row r="2" spans="1:6" ht="18.75" customHeight="1">
      <c r="A2" s="82" t="s">
        <v>74</v>
      </c>
      <c r="B2" s="83" t="s">
        <v>23</v>
      </c>
      <c r="C2" s="84" t="s">
        <v>25</v>
      </c>
      <c r="D2" s="84" t="s">
        <v>24</v>
      </c>
      <c r="E2" s="85" t="s">
        <v>75</v>
      </c>
      <c r="F2" s="85" t="s">
        <v>76</v>
      </c>
    </row>
    <row r="3" spans="1:6" ht="18.75" customHeight="1">
      <c r="A3" s="82" t="str">
        <f>IFERROR(MATCH(ROW()-ROW($A$2),DATA!G:G,0)-DATA!$B$5+1,"")</f>
        <v/>
      </c>
      <c r="B3" s="86" t="str">
        <f>IFERROR(INDEX(DATA!$A$46:$E$6000,A3,5),"")</f>
        <v/>
      </c>
      <c r="C3" s="87" t="str">
        <f>IFERROR(INDEX(DATA!$A$46:$E$6000,A3,3),"")</f>
        <v/>
      </c>
      <c r="D3" s="88" t="str">
        <f>IFERROR(INDEX(DATA!$A$46:$E$6000,A3,2),"")</f>
        <v/>
      </c>
      <c r="E3" s="99" t="str">
        <f>IFERROR(IF(C3=設定・集計!$B$6,INDEX(DATA!$A$46:$E$6000,A3,4),""),"")</f>
        <v/>
      </c>
      <c r="F3" s="99" t="str">
        <f>IFERROR(IF(C3=設定・集計!$B$6,"",INDEX(DATA!$A$46:$E$6000,A3,4)),"")</f>
        <v/>
      </c>
    </row>
    <row r="4" spans="1:6" ht="18.75" customHeight="1">
      <c r="A4" s="82" t="str">
        <f>IFERROR(MATCH(ROW()-ROW($A$2),DATA!G:G,0)-DATA!$B$5+1,"")</f>
        <v/>
      </c>
      <c r="B4" s="86" t="str">
        <f>IFERROR(INDEX(DATA!$A$46:$E$6000,A4,5),"")</f>
        <v/>
      </c>
      <c r="C4" s="87" t="str">
        <f>IFERROR(INDEX(DATA!$A$46:$E$6000,A4,3),"")</f>
        <v/>
      </c>
      <c r="D4" s="88" t="str">
        <f>IFERROR(INDEX(DATA!$A$46:$E$6000,A4,2),"")</f>
        <v/>
      </c>
      <c r="E4" s="99" t="str">
        <f>IFERROR(IF(C4=設定・集計!$B$6,INDEX(DATA!$A$46:$E$6000,A4,4),""),"")</f>
        <v/>
      </c>
      <c r="F4" s="99" t="str">
        <f>IFERROR(IF(C4=設定・集計!$B$6,"",INDEX(DATA!$A$46:$E$6000,A4,4)),"")</f>
        <v/>
      </c>
    </row>
    <row r="5" spans="1:6" ht="18.75" customHeight="1">
      <c r="A5" s="82" t="str">
        <f>IFERROR(MATCH(ROW()-ROW($A$2),DATA!G:G,0)-DATA!$B$5+1,"")</f>
        <v/>
      </c>
      <c r="B5" s="86" t="str">
        <f>IFERROR(INDEX(DATA!$A$46:$E$6000,A5,5),"")</f>
        <v/>
      </c>
      <c r="C5" s="87" t="str">
        <f>IFERROR(INDEX(DATA!$A$46:$E$6000,A5,3),"")</f>
        <v/>
      </c>
      <c r="D5" s="88" t="str">
        <f>IFERROR(INDEX(DATA!$A$46:$E$6000,A5,2),"")</f>
        <v/>
      </c>
      <c r="E5" s="99" t="str">
        <f>IFERROR(IF(C5=設定・集計!$B$6,INDEX(DATA!$A$46:$E$6000,A5,4),""),"")</f>
        <v/>
      </c>
      <c r="F5" s="99" t="str">
        <f>IFERROR(IF(C5=設定・集計!$B$6,"",INDEX(DATA!$A$46:$E$6000,A5,4)),"")</f>
        <v/>
      </c>
    </row>
    <row r="6" spans="1:6" ht="18.75" customHeight="1">
      <c r="A6" s="82" t="str">
        <f>IFERROR(MATCH(ROW()-ROW($A$2),DATA!G:G,0)-DATA!$B$5+1,"")</f>
        <v/>
      </c>
      <c r="B6" s="86" t="str">
        <f>IFERROR(INDEX(DATA!$A$46:$E$6000,A6,5),"")</f>
        <v/>
      </c>
      <c r="C6" s="87" t="str">
        <f>IFERROR(INDEX(DATA!$A$46:$E$6000,A6,3),"")</f>
        <v/>
      </c>
      <c r="D6" s="88" t="str">
        <f>IFERROR(INDEX(DATA!$A$46:$E$6000,A6,2),"")</f>
        <v/>
      </c>
      <c r="E6" s="99" t="str">
        <f>IFERROR(IF(C6=設定・集計!$B$6,INDEX(DATA!$A$46:$E$6000,A6,4),""),"")</f>
        <v/>
      </c>
      <c r="F6" s="99" t="str">
        <f>IFERROR(IF(C6=設定・集計!$B$6,"",INDEX(DATA!$A$46:$E$6000,A6,4)),"")</f>
        <v/>
      </c>
    </row>
    <row r="7" spans="1:6" ht="18.75" customHeight="1">
      <c r="A7" s="82" t="str">
        <f>IFERROR(MATCH(ROW()-ROW($A$2),DATA!G:G,0)-DATA!$B$5+1,"")</f>
        <v/>
      </c>
      <c r="B7" s="86" t="str">
        <f>IFERROR(INDEX(DATA!$A$46:$E$6000,A7,5),"")</f>
        <v/>
      </c>
      <c r="C7" s="87" t="str">
        <f>IFERROR(INDEX(DATA!$A$46:$E$6000,A7,3),"")</f>
        <v/>
      </c>
      <c r="D7" s="88" t="str">
        <f>IFERROR(INDEX(DATA!$A$46:$E$6000,A7,2),"")</f>
        <v/>
      </c>
      <c r="E7" s="99" t="str">
        <f>IFERROR(IF(C7=設定・集計!$B$6,INDEX(DATA!$A$46:$E$6000,A7,4),""),"")</f>
        <v/>
      </c>
      <c r="F7" s="99" t="str">
        <f>IFERROR(IF(C7=設定・集計!$B$6,"",INDEX(DATA!$A$46:$E$6000,A7,4)),"")</f>
        <v/>
      </c>
    </row>
    <row r="8" spans="1:6" ht="18.75" customHeight="1">
      <c r="A8" s="82" t="str">
        <f>IFERROR(MATCH(ROW()-ROW($A$2),DATA!G:G,0)-DATA!$B$5+1,"")</f>
        <v/>
      </c>
      <c r="B8" s="86" t="str">
        <f>IFERROR(INDEX(DATA!$A$46:$E$6000,A8,5),"")</f>
        <v/>
      </c>
      <c r="C8" s="87" t="str">
        <f>IFERROR(INDEX(DATA!$A$46:$E$6000,A8,3),"")</f>
        <v/>
      </c>
      <c r="D8" s="88" t="str">
        <f>IFERROR(INDEX(DATA!$A$46:$E$6000,A8,2),"")</f>
        <v/>
      </c>
      <c r="E8" s="99" t="str">
        <f>IFERROR(IF(C8=設定・集計!$B$6,INDEX(DATA!$A$46:$E$6000,A8,4),""),"")</f>
        <v/>
      </c>
      <c r="F8" s="99" t="str">
        <f>IFERROR(IF(C8=設定・集計!$B$6,"",INDEX(DATA!$A$46:$E$6000,A8,4)),"")</f>
        <v/>
      </c>
    </row>
    <row r="9" spans="1:6" ht="18.75" customHeight="1">
      <c r="A9" s="82" t="str">
        <f>IFERROR(MATCH(ROW()-ROW($A$2),DATA!G:G,0)-DATA!$B$5+1,"")</f>
        <v/>
      </c>
      <c r="B9" s="86" t="str">
        <f>IFERROR(INDEX(DATA!$A$46:$E$6000,A9,5),"")</f>
        <v/>
      </c>
      <c r="C9" s="87" t="str">
        <f>IFERROR(INDEX(DATA!$A$46:$E$6000,A9,3),"")</f>
        <v/>
      </c>
      <c r="D9" s="88" t="str">
        <f>IFERROR(INDEX(DATA!$A$46:$E$6000,A9,2),"")</f>
        <v/>
      </c>
      <c r="E9" s="99" t="str">
        <f>IFERROR(IF(C9=設定・集計!$B$6,INDEX(DATA!$A$46:$E$6000,A9,4),""),"")</f>
        <v/>
      </c>
      <c r="F9" s="99" t="str">
        <f>IFERROR(IF(C9=設定・集計!$B$6,"",INDEX(DATA!$A$46:$E$6000,A9,4)),"")</f>
        <v/>
      </c>
    </row>
    <row r="10" spans="1:6" ht="18.75" customHeight="1">
      <c r="A10" s="82" t="str">
        <f>IFERROR(MATCH(ROW()-ROW($A$2),DATA!G:G,0)-DATA!$B$5+1,"")</f>
        <v/>
      </c>
      <c r="B10" s="86" t="str">
        <f>IFERROR(INDEX(DATA!$A$46:$E$6000,A10,5),"")</f>
        <v/>
      </c>
      <c r="C10" s="87" t="str">
        <f>IFERROR(INDEX(DATA!$A$46:$E$6000,A10,3),"")</f>
        <v/>
      </c>
      <c r="D10" s="88" t="str">
        <f>IFERROR(INDEX(DATA!$A$46:$E$6000,A10,2),"")</f>
        <v/>
      </c>
      <c r="E10" s="99" t="str">
        <f>IFERROR(IF(C10=設定・集計!$B$6,INDEX(DATA!$A$46:$E$6000,A10,4),""),"")</f>
        <v/>
      </c>
      <c r="F10" s="99" t="str">
        <f>IFERROR(IF(C10=設定・集計!$B$6,"",INDEX(DATA!$A$46:$E$6000,A10,4)),"")</f>
        <v/>
      </c>
    </row>
    <row r="11" spans="1:6" ht="18.75" customHeight="1">
      <c r="A11" s="82" t="str">
        <f>IFERROR(MATCH(ROW()-ROW($A$2),DATA!G:G,0)-DATA!$B$5+1,"")</f>
        <v/>
      </c>
      <c r="B11" s="86" t="str">
        <f>IFERROR(INDEX(DATA!$A$46:$E$6000,A11,5),"")</f>
        <v/>
      </c>
      <c r="C11" s="87" t="str">
        <f>IFERROR(INDEX(DATA!$A$46:$E$6000,A11,3),"")</f>
        <v/>
      </c>
      <c r="D11" s="88" t="str">
        <f>IFERROR(INDEX(DATA!$A$46:$E$6000,A11,2),"")</f>
        <v/>
      </c>
      <c r="E11" s="99" t="str">
        <f>IFERROR(IF(C11=設定・集計!$B$6,INDEX(DATA!$A$46:$E$6000,A11,4),""),"")</f>
        <v/>
      </c>
      <c r="F11" s="99" t="str">
        <f>IFERROR(IF(C11=設定・集計!$B$6,"",INDEX(DATA!$A$46:$E$6000,A11,4)),"")</f>
        <v/>
      </c>
    </row>
    <row r="12" spans="1:6" ht="18.75" customHeight="1">
      <c r="A12" s="82" t="str">
        <f>IFERROR(MATCH(ROW()-ROW($A$2),DATA!G:G,0)-DATA!$B$5+1,"")</f>
        <v/>
      </c>
      <c r="B12" s="86" t="str">
        <f>IFERROR(INDEX(DATA!$A$46:$E$6000,A12,5),"")</f>
        <v/>
      </c>
      <c r="C12" s="87" t="str">
        <f>IFERROR(INDEX(DATA!$A$46:$E$6000,A12,3),"")</f>
        <v/>
      </c>
      <c r="D12" s="88" t="str">
        <f>IFERROR(INDEX(DATA!$A$46:$E$6000,A12,2),"")</f>
        <v/>
      </c>
      <c r="E12" s="99" t="str">
        <f>IFERROR(IF(C12=設定・集計!$B$6,INDEX(DATA!$A$46:$E$6000,A12,4),""),"")</f>
        <v/>
      </c>
      <c r="F12" s="99" t="str">
        <f>IFERROR(IF(C12=設定・集計!$B$6,"",INDEX(DATA!$A$46:$E$6000,A12,4)),"")</f>
        <v/>
      </c>
    </row>
    <row r="13" spans="1:6" ht="18.75" customHeight="1">
      <c r="A13" s="82" t="str">
        <f>IFERROR(MATCH(ROW()-ROW($A$2),DATA!G:G,0)-DATA!$B$5+1,"")</f>
        <v/>
      </c>
      <c r="B13" s="86" t="str">
        <f>IFERROR(INDEX(DATA!$A$46:$E$6000,A13,5),"")</f>
        <v/>
      </c>
      <c r="C13" s="87" t="str">
        <f>IFERROR(INDEX(DATA!$A$46:$E$6000,A13,3),"")</f>
        <v/>
      </c>
      <c r="D13" s="88" t="str">
        <f>IFERROR(INDEX(DATA!$A$46:$E$6000,A13,2),"")</f>
        <v/>
      </c>
      <c r="E13" s="99" t="str">
        <f>IFERROR(IF(C13=設定・集計!$B$6,INDEX(DATA!$A$46:$E$6000,A13,4),""),"")</f>
        <v/>
      </c>
      <c r="F13" s="99" t="str">
        <f>IFERROR(IF(C13=設定・集計!$B$6,"",INDEX(DATA!$A$46:$E$6000,A13,4)),"")</f>
        <v/>
      </c>
    </row>
    <row r="14" spans="1:6" ht="18.75" customHeight="1">
      <c r="A14" s="82" t="str">
        <f>IFERROR(MATCH(ROW()-ROW($A$2),DATA!G:G,0)-DATA!$B$5+1,"")</f>
        <v/>
      </c>
      <c r="B14" s="86" t="str">
        <f>IFERROR(INDEX(DATA!$A$46:$E$6000,A14,5),"")</f>
        <v/>
      </c>
      <c r="C14" s="87" t="str">
        <f>IFERROR(INDEX(DATA!$A$46:$E$6000,A14,3),"")</f>
        <v/>
      </c>
      <c r="D14" s="88" t="str">
        <f>IFERROR(INDEX(DATA!$A$46:$E$6000,A14,2),"")</f>
        <v/>
      </c>
      <c r="E14" s="99" t="str">
        <f>IFERROR(IF(C14=設定・集計!$B$6,INDEX(DATA!$A$46:$E$6000,A14,4),""),"")</f>
        <v/>
      </c>
      <c r="F14" s="99" t="str">
        <f>IFERROR(IF(C14=設定・集計!$B$6,"",INDEX(DATA!$A$46:$E$6000,A14,4)),"")</f>
        <v/>
      </c>
    </row>
    <row r="15" spans="1:6" ht="18.75" customHeight="1">
      <c r="A15" s="82" t="str">
        <f>IFERROR(MATCH(ROW()-ROW($A$2),DATA!G:G,0)-DATA!$B$5+1,"")</f>
        <v/>
      </c>
      <c r="B15" s="86" t="str">
        <f>IFERROR(INDEX(DATA!$A$46:$E$6000,A15,5),"")</f>
        <v/>
      </c>
      <c r="C15" s="87" t="str">
        <f>IFERROR(INDEX(DATA!$A$46:$E$6000,A15,3),"")</f>
        <v/>
      </c>
      <c r="D15" s="88" t="str">
        <f>IFERROR(INDEX(DATA!$A$46:$E$6000,A15,2),"")</f>
        <v/>
      </c>
      <c r="E15" s="99" t="str">
        <f>IFERROR(IF(C15=設定・集計!$B$6,INDEX(DATA!$A$46:$E$6000,A15,4),""),"")</f>
        <v/>
      </c>
      <c r="F15" s="99" t="str">
        <f>IFERROR(IF(C15=設定・集計!$B$6,"",INDEX(DATA!$A$46:$E$6000,A15,4)),"")</f>
        <v/>
      </c>
    </row>
    <row r="16" spans="1:6" ht="18.75" customHeight="1">
      <c r="A16" s="82" t="str">
        <f>IFERROR(MATCH(ROW()-ROW($A$2),DATA!G:G,0)-DATA!$B$5+1,"")</f>
        <v/>
      </c>
      <c r="B16" s="86" t="str">
        <f>IFERROR(INDEX(DATA!$A$46:$E$6000,A16,5),"")</f>
        <v/>
      </c>
      <c r="C16" s="87" t="str">
        <f>IFERROR(INDEX(DATA!$A$46:$E$6000,A16,3),"")</f>
        <v/>
      </c>
      <c r="D16" s="88" t="str">
        <f>IFERROR(INDEX(DATA!$A$46:$E$6000,A16,2),"")</f>
        <v/>
      </c>
      <c r="E16" s="99" t="str">
        <f>IFERROR(IF(C16=設定・集計!$B$6,INDEX(DATA!$A$46:$E$6000,A16,4),""),"")</f>
        <v/>
      </c>
      <c r="F16" s="99" t="str">
        <f>IFERROR(IF(C16=設定・集計!$B$6,"",INDEX(DATA!$A$46:$E$6000,A16,4)),"")</f>
        <v/>
      </c>
    </row>
    <row r="17" spans="1:6" ht="18.75" customHeight="1">
      <c r="A17" s="82" t="str">
        <f>IFERROR(MATCH(ROW()-ROW($A$2),DATA!G:G,0)-DATA!$B$5+1,"")</f>
        <v/>
      </c>
      <c r="B17" s="86" t="str">
        <f>IFERROR(INDEX(DATA!$A$46:$E$6000,A17,5),"")</f>
        <v/>
      </c>
      <c r="C17" s="87" t="str">
        <f>IFERROR(INDEX(DATA!$A$46:$E$6000,A17,3),"")</f>
        <v/>
      </c>
      <c r="D17" s="88" t="str">
        <f>IFERROR(INDEX(DATA!$A$46:$E$6000,A17,2),"")</f>
        <v/>
      </c>
      <c r="E17" s="99" t="str">
        <f>IFERROR(IF(C17=設定・集計!$B$6,INDEX(DATA!$A$46:$E$6000,A17,4),""),"")</f>
        <v/>
      </c>
      <c r="F17" s="99" t="str">
        <f>IFERROR(IF(C17=設定・集計!$B$6,"",INDEX(DATA!$A$46:$E$6000,A17,4)),"")</f>
        <v/>
      </c>
    </row>
    <row r="18" spans="1:6" ht="18.75" customHeight="1">
      <c r="A18" s="82" t="str">
        <f>IFERROR(MATCH(ROW()-ROW($A$2),DATA!G:G,0)-DATA!$B$5+1,"")</f>
        <v/>
      </c>
      <c r="B18" s="86" t="str">
        <f>IFERROR(INDEX(DATA!$A$46:$E$6000,A18,5),"")</f>
        <v/>
      </c>
      <c r="C18" s="87" t="str">
        <f>IFERROR(INDEX(DATA!$A$46:$E$6000,A18,3),"")</f>
        <v/>
      </c>
      <c r="D18" s="88" t="str">
        <f>IFERROR(INDEX(DATA!$A$46:$E$6000,A18,2),"")</f>
        <v/>
      </c>
      <c r="E18" s="99" t="str">
        <f>IFERROR(IF(C18=設定・集計!$B$6,INDEX(DATA!$A$46:$E$6000,A18,4),""),"")</f>
        <v/>
      </c>
      <c r="F18" s="99" t="str">
        <f>IFERROR(IF(C18=設定・集計!$B$6,"",INDEX(DATA!$A$46:$E$6000,A18,4)),"")</f>
        <v/>
      </c>
    </row>
    <row r="19" spans="1:6" ht="18.75" customHeight="1">
      <c r="A19" s="82" t="str">
        <f>IFERROR(MATCH(ROW()-ROW($A$2),DATA!G:G,0)-DATA!$B$5+1,"")</f>
        <v/>
      </c>
      <c r="B19" s="86" t="str">
        <f>IFERROR(INDEX(DATA!$A$46:$E$6000,A19,5),"")</f>
        <v/>
      </c>
      <c r="C19" s="87" t="str">
        <f>IFERROR(INDEX(DATA!$A$46:$E$6000,A19,3),"")</f>
        <v/>
      </c>
      <c r="D19" s="88" t="str">
        <f>IFERROR(INDEX(DATA!$A$46:$E$6000,A19,2),"")</f>
        <v/>
      </c>
      <c r="E19" s="99" t="str">
        <f>IFERROR(IF(C19=設定・集計!$B$6,INDEX(DATA!$A$46:$E$6000,A19,4),""),"")</f>
        <v/>
      </c>
      <c r="F19" s="99" t="str">
        <f>IFERROR(IF(C19=設定・集計!$B$6,"",INDEX(DATA!$A$46:$E$6000,A19,4)),"")</f>
        <v/>
      </c>
    </row>
    <row r="20" spans="1:6" ht="18.75" customHeight="1">
      <c r="A20" s="82" t="str">
        <f>IFERROR(MATCH(ROW()-ROW($A$2),DATA!G:G,0)-DATA!$B$5+1,"")</f>
        <v/>
      </c>
      <c r="B20" s="86" t="str">
        <f>IFERROR(INDEX(DATA!$A$46:$E$6000,A20,5),"")</f>
        <v/>
      </c>
      <c r="C20" s="87" t="str">
        <f>IFERROR(INDEX(DATA!$A$46:$E$6000,A20,3),"")</f>
        <v/>
      </c>
      <c r="D20" s="88" t="str">
        <f>IFERROR(INDEX(DATA!$A$46:$E$6000,A20,2),"")</f>
        <v/>
      </c>
      <c r="E20" s="99" t="str">
        <f>IFERROR(IF(C20=設定・集計!$B$6,INDEX(DATA!$A$46:$E$6000,A20,4),""),"")</f>
        <v/>
      </c>
      <c r="F20" s="99" t="str">
        <f>IFERROR(IF(C20=設定・集計!$B$6,"",INDEX(DATA!$A$46:$E$6000,A20,4)),"")</f>
        <v/>
      </c>
    </row>
    <row r="21" spans="1:6" ht="18.75" customHeight="1">
      <c r="A21" s="82" t="str">
        <f>IFERROR(MATCH(ROW()-ROW($A$2),DATA!G:G,0)-DATA!$B$5+1,"")</f>
        <v/>
      </c>
      <c r="B21" s="86" t="str">
        <f>IFERROR(INDEX(DATA!$A$46:$E$6000,A21,5),"")</f>
        <v/>
      </c>
      <c r="C21" s="87" t="str">
        <f>IFERROR(INDEX(DATA!$A$46:$E$6000,A21,3),"")</f>
        <v/>
      </c>
      <c r="D21" s="88" t="str">
        <f>IFERROR(INDEX(DATA!$A$46:$E$6000,A21,2),"")</f>
        <v/>
      </c>
      <c r="E21" s="99" t="str">
        <f>IFERROR(IF(C21=設定・集計!$B$6,INDEX(DATA!$A$46:$E$6000,A21,4),""),"")</f>
        <v/>
      </c>
      <c r="F21" s="99" t="str">
        <f>IFERROR(IF(C21=設定・集計!$B$6,"",INDEX(DATA!$A$46:$E$6000,A21,4)),"")</f>
        <v/>
      </c>
    </row>
    <row r="22" spans="1:6" ht="18.75" customHeight="1">
      <c r="A22" s="82" t="str">
        <f>IFERROR(MATCH(ROW()-ROW($A$2),DATA!G:G,0)-DATA!$B$5+1,"")</f>
        <v/>
      </c>
      <c r="B22" s="86" t="str">
        <f>IFERROR(INDEX(DATA!$A$46:$E$6000,A22,5),"")</f>
        <v/>
      </c>
      <c r="C22" s="87" t="str">
        <f>IFERROR(INDEX(DATA!$A$46:$E$6000,A22,3),"")</f>
        <v/>
      </c>
      <c r="D22" s="88" t="str">
        <f>IFERROR(INDEX(DATA!$A$46:$E$6000,A22,2),"")</f>
        <v/>
      </c>
      <c r="E22" s="99" t="str">
        <f>IFERROR(IF(C22=設定・集計!$B$6,INDEX(DATA!$A$46:$E$6000,A22,4),""),"")</f>
        <v/>
      </c>
      <c r="F22" s="99" t="str">
        <f>IFERROR(IF(C22=設定・集計!$B$6,"",INDEX(DATA!$A$46:$E$6000,A22,4)),"")</f>
        <v/>
      </c>
    </row>
    <row r="23" spans="1:6" ht="18.75" customHeight="1">
      <c r="A23" s="82" t="str">
        <f>IFERROR(MATCH(ROW()-ROW($A$2),DATA!G:G,0)-DATA!$B$5+1,"")</f>
        <v/>
      </c>
      <c r="B23" s="86" t="str">
        <f>IFERROR(INDEX(DATA!$A$46:$E$6000,A23,5),"")</f>
        <v/>
      </c>
      <c r="C23" s="87" t="str">
        <f>IFERROR(INDEX(DATA!$A$46:$E$6000,A23,3),"")</f>
        <v/>
      </c>
      <c r="D23" s="88" t="str">
        <f>IFERROR(INDEX(DATA!$A$46:$E$6000,A23,2),"")</f>
        <v/>
      </c>
      <c r="E23" s="99" t="str">
        <f>IFERROR(IF(C23=設定・集計!$B$6,INDEX(DATA!$A$46:$E$6000,A23,4),""),"")</f>
        <v/>
      </c>
      <c r="F23" s="99" t="str">
        <f>IFERROR(IF(C23=設定・集計!$B$6,"",INDEX(DATA!$A$46:$E$6000,A23,4)),"")</f>
        <v/>
      </c>
    </row>
    <row r="24" spans="1:6" ht="18.75" customHeight="1">
      <c r="A24" s="82" t="str">
        <f>IFERROR(MATCH(ROW()-ROW($A$2),DATA!G:G,0)-DATA!$B$5+1,"")</f>
        <v/>
      </c>
      <c r="B24" s="86" t="str">
        <f>IFERROR(INDEX(DATA!$A$46:$E$6000,A24,5),"")</f>
        <v/>
      </c>
      <c r="C24" s="87" t="str">
        <f>IFERROR(INDEX(DATA!$A$46:$E$6000,A24,3),"")</f>
        <v/>
      </c>
      <c r="D24" s="88" t="str">
        <f>IFERROR(INDEX(DATA!$A$46:$E$6000,A24,2),"")</f>
        <v/>
      </c>
      <c r="E24" s="99" t="str">
        <f>IFERROR(IF(C24=設定・集計!$B$6,INDEX(DATA!$A$46:$E$6000,A24,4),""),"")</f>
        <v/>
      </c>
      <c r="F24" s="99" t="str">
        <f>IFERROR(IF(C24=設定・集計!$B$6,"",INDEX(DATA!$A$46:$E$6000,A24,4)),"")</f>
        <v/>
      </c>
    </row>
    <row r="25" spans="1:6" ht="18.75" customHeight="1">
      <c r="A25" s="82" t="str">
        <f>IFERROR(MATCH(ROW()-ROW($A$2),DATA!G:G,0)-DATA!$B$5+1,"")</f>
        <v/>
      </c>
      <c r="B25" s="86" t="str">
        <f>IFERROR(INDEX(DATA!$A$46:$E$6000,A25,5),"")</f>
        <v/>
      </c>
      <c r="C25" s="87" t="str">
        <f>IFERROR(INDEX(DATA!$A$46:$E$6000,A25,3),"")</f>
        <v/>
      </c>
      <c r="D25" s="88" t="str">
        <f>IFERROR(INDEX(DATA!$A$46:$E$6000,A25,2),"")</f>
        <v/>
      </c>
      <c r="E25" s="99" t="str">
        <f>IFERROR(IF(C25=設定・集計!$B$6,INDEX(DATA!$A$46:$E$6000,A25,4),""),"")</f>
        <v/>
      </c>
      <c r="F25" s="99" t="str">
        <f>IFERROR(IF(C25=設定・集計!$B$6,"",INDEX(DATA!$A$46:$E$6000,A25,4)),"")</f>
        <v/>
      </c>
    </row>
    <row r="26" spans="1:6" ht="18.75" customHeight="1">
      <c r="A26" s="82" t="str">
        <f>IFERROR(MATCH(ROW()-ROW($A$2),DATA!G:G,0)-DATA!$B$5+1,"")</f>
        <v/>
      </c>
      <c r="B26" s="86" t="str">
        <f>IFERROR(INDEX(DATA!$A$46:$E$6000,A26,5),"")</f>
        <v/>
      </c>
      <c r="C26" s="87" t="str">
        <f>IFERROR(INDEX(DATA!$A$46:$E$6000,A26,3),"")</f>
        <v/>
      </c>
      <c r="D26" s="88" t="str">
        <f>IFERROR(INDEX(DATA!$A$46:$E$6000,A26,2),"")</f>
        <v/>
      </c>
      <c r="E26" s="99" t="str">
        <f>IFERROR(IF(C26=設定・集計!$B$6,INDEX(DATA!$A$46:$E$6000,A26,4),""),"")</f>
        <v/>
      </c>
      <c r="F26" s="99" t="str">
        <f>IFERROR(IF(C26=設定・集計!$B$6,"",INDEX(DATA!$A$46:$E$6000,A26,4)),"")</f>
        <v/>
      </c>
    </row>
    <row r="27" spans="1:6" ht="18.75" customHeight="1">
      <c r="A27" s="82" t="str">
        <f>IFERROR(MATCH(ROW()-ROW($A$2),DATA!G:G,0)-DATA!$B$5+1,"")</f>
        <v/>
      </c>
      <c r="B27" s="86" t="str">
        <f>IFERROR(INDEX(DATA!$A$46:$E$6000,A27,5),"")</f>
        <v/>
      </c>
      <c r="C27" s="87" t="str">
        <f>IFERROR(INDEX(DATA!$A$46:$E$6000,A27,3),"")</f>
        <v/>
      </c>
      <c r="D27" s="88" t="str">
        <f>IFERROR(INDEX(DATA!$A$46:$E$6000,A27,2),"")</f>
        <v/>
      </c>
      <c r="E27" s="99" t="str">
        <f>IFERROR(IF(C27=設定・集計!$B$6,INDEX(DATA!$A$46:$E$6000,A27,4),""),"")</f>
        <v/>
      </c>
      <c r="F27" s="99" t="str">
        <f>IFERROR(IF(C27=設定・集計!$B$6,"",INDEX(DATA!$A$46:$E$6000,A27,4)),"")</f>
        <v/>
      </c>
    </row>
    <row r="28" spans="1:6" ht="18.75" customHeight="1">
      <c r="A28" s="82" t="str">
        <f>IFERROR(MATCH(ROW()-ROW($A$2),DATA!G:G,0)-DATA!$B$5+1,"")</f>
        <v/>
      </c>
      <c r="B28" s="86" t="str">
        <f>IFERROR(INDEX(DATA!$A$46:$E$6000,A28,5),"")</f>
        <v/>
      </c>
      <c r="C28" s="87" t="str">
        <f>IFERROR(INDEX(DATA!$A$46:$E$6000,A28,3),"")</f>
        <v/>
      </c>
      <c r="D28" s="88" t="str">
        <f>IFERROR(INDEX(DATA!$A$46:$E$6000,A28,2),"")</f>
        <v/>
      </c>
      <c r="E28" s="99" t="str">
        <f>IFERROR(IF(C28=設定・集計!$B$6,INDEX(DATA!$A$46:$E$6000,A28,4),""),"")</f>
        <v/>
      </c>
      <c r="F28" s="99" t="str">
        <f>IFERROR(IF(C28=設定・集計!$B$6,"",INDEX(DATA!$A$46:$E$6000,A28,4)),"")</f>
        <v/>
      </c>
    </row>
    <row r="29" spans="1:6" ht="18.75" customHeight="1">
      <c r="A29" s="82" t="str">
        <f>IFERROR(MATCH(ROW()-ROW($A$2),DATA!G:G,0)-DATA!$B$5+1,"")</f>
        <v/>
      </c>
      <c r="B29" s="86" t="str">
        <f>IFERROR(INDEX(DATA!$A$46:$E$6000,A29,5),"")</f>
        <v/>
      </c>
      <c r="C29" s="87" t="str">
        <f>IFERROR(INDEX(DATA!$A$46:$E$6000,A29,3),"")</f>
        <v/>
      </c>
      <c r="D29" s="88" t="str">
        <f>IFERROR(INDEX(DATA!$A$46:$E$6000,A29,2),"")</f>
        <v/>
      </c>
      <c r="E29" s="99" t="str">
        <f>IFERROR(IF(C29=設定・集計!$B$6,INDEX(DATA!$A$46:$E$6000,A29,4),""),"")</f>
        <v/>
      </c>
      <c r="F29" s="99" t="str">
        <f>IFERROR(IF(C29=設定・集計!$B$6,"",INDEX(DATA!$A$46:$E$6000,A29,4)),"")</f>
        <v/>
      </c>
    </row>
    <row r="30" spans="1:6" ht="18.75" customHeight="1">
      <c r="A30" s="82" t="str">
        <f>IFERROR(MATCH(ROW()-ROW($A$2),DATA!G:G,0)-DATA!$B$5+1,"")</f>
        <v/>
      </c>
      <c r="B30" s="86" t="str">
        <f>IFERROR(INDEX(DATA!$A$46:$E$6000,A30,5),"")</f>
        <v/>
      </c>
      <c r="C30" s="87" t="str">
        <f>IFERROR(INDEX(DATA!$A$46:$E$6000,A30,3),"")</f>
        <v/>
      </c>
      <c r="D30" s="88" t="str">
        <f>IFERROR(INDEX(DATA!$A$46:$E$6000,A30,2),"")</f>
        <v/>
      </c>
      <c r="E30" s="99" t="str">
        <f>IFERROR(IF(C30=設定・集計!$B$6,INDEX(DATA!$A$46:$E$6000,A30,4),""),"")</f>
        <v/>
      </c>
      <c r="F30" s="99" t="str">
        <f>IFERROR(IF(C30=設定・集計!$B$6,"",INDEX(DATA!$A$46:$E$6000,A30,4)),"")</f>
        <v/>
      </c>
    </row>
    <row r="31" spans="1:6" ht="18.75" customHeight="1">
      <c r="A31" s="82" t="str">
        <f>IFERROR(MATCH(ROW()-ROW($A$2),DATA!G:G,0)-DATA!$B$5+1,"")</f>
        <v/>
      </c>
      <c r="B31" s="86" t="str">
        <f>IFERROR(INDEX(DATA!$A$46:$E$6000,A31,5),"")</f>
        <v/>
      </c>
      <c r="C31" s="87" t="str">
        <f>IFERROR(INDEX(DATA!$A$46:$E$6000,A31,3),"")</f>
        <v/>
      </c>
      <c r="D31" s="88" t="str">
        <f>IFERROR(INDEX(DATA!$A$46:$E$6000,A31,2),"")</f>
        <v/>
      </c>
      <c r="E31" s="99" t="str">
        <f>IFERROR(IF(C31=設定・集計!$B$6,INDEX(DATA!$A$46:$E$6000,A31,4),""),"")</f>
        <v/>
      </c>
      <c r="F31" s="99" t="str">
        <f>IFERROR(IF(C31=設定・集計!$B$6,"",INDEX(DATA!$A$46:$E$6000,A31,4)),"")</f>
        <v/>
      </c>
    </row>
    <row r="32" spans="1:6" ht="18.75" customHeight="1">
      <c r="A32" s="82" t="str">
        <f>IFERROR(MATCH(ROW()-ROW($A$2),DATA!G:G,0)-DATA!$B$5+1,"")</f>
        <v/>
      </c>
      <c r="B32" s="86" t="str">
        <f>IFERROR(INDEX(DATA!$A$46:$E$6000,A32,5),"")</f>
        <v/>
      </c>
      <c r="C32" s="87" t="str">
        <f>IFERROR(INDEX(DATA!$A$46:$E$6000,A32,3),"")</f>
        <v/>
      </c>
      <c r="D32" s="88" t="str">
        <f>IFERROR(INDEX(DATA!$A$46:$E$6000,A32,2),"")</f>
        <v/>
      </c>
      <c r="E32" s="99" t="str">
        <f>IFERROR(IF(C32=設定・集計!$B$6,INDEX(DATA!$A$46:$E$6000,A32,4),""),"")</f>
        <v/>
      </c>
      <c r="F32" s="99" t="str">
        <f>IFERROR(IF(C32=設定・集計!$B$6,"",INDEX(DATA!$A$46:$E$6000,A32,4)),"")</f>
        <v/>
      </c>
    </row>
    <row r="33" spans="1:6" ht="18.75" customHeight="1">
      <c r="A33" s="82" t="str">
        <f>IFERROR(MATCH(ROW()-ROW($A$2),DATA!G:G,0)-DATA!$B$5+1,"")</f>
        <v/>
      </c>
      <c r="B33" s="86" t="str">
        <f>IFERROR(INDEX(DATA!$A$46:$E$6000,A33,5),"")</f>
        <v/>
      </c>
      <c r="C33" s="87" t="str">
        <f>IFERROR(INDEX(DATA!$A$46:$E$6000,A33,3),"")</f>
        <v/>
      </c>
      <c r="D33" s="88" t="str">
        <f>IFERROR(INDEX(DATA!$A$46:$E$6000,A33,2),"")</f>
        <v/>
      </c>
      <c r="E33" s="99" t="str">
        <f>IFERROR(IF(C33=設定・集計!$B$6,INDEX(DATA!$A$46:$E$6000,A33,4),""),"")</f>
        <v/>
      </c>
      <c r="F33" s="99" t="str">
        <f>IFERROR(IF(C33=設定・集計!$B$6,"",INDEX(DATA!$A$46:$E$6000,A33,4)),"")</f>
        <v/>
      </c>
    </row>
    <row r="34" spans="1:6" ht="18.75" customHeight="1">
      <c r="A34" s="82" t="str">
        <f>IFERROR(MATCH(ROW()-ROW($A$2),DATA!G:G,0)-DATA!$B$5+1,"")</f>
        <v/>
      </c>
      <c r="B34" s="86" t="str">
        <f>IFERROR(INDEX(DATA!$A$46:$E$6000,A34,5),"")</f>
        <v/>
      </c>
      <c r="C34" s="87" t="str">
        <f>IFERROR(INDEX(DATA!$A$46:$E$6000,A34,3),"")</f>
        <v/>
      </c>
      <c r="D34" s="88" t="str">
        <f>IFERROR(INDEX(DATA!$A$46:$E$6000,A34,2),"")</f>
        <v/>
      </c>
      <c r="E34" s="99" t="str">
        <f>IFERROR(IF(C34=設定・集計!$B$6,INDEX(DATA!$A$46:$E$6000,A34,4),""),"")</f>
        <v/>
      </c>
      <c r="F34" s="99" t="str">
        <f>IFERROR(IF(C34=設定・集計!$B$6,"",INDEX(DATA!$A$46:$E$6000,A34,4)),"")</f>
        <v/>
      </c>
    </row>
    <row r="35" spans="1:6" ht="18.75" customHeight="1">
      <c r="A35" s="82" t="str">
        <f>IFERROR(MATCH(ROW()-ROW($A$2),DATA!G:G,0)-DATA!$B$5+1,"")</f>
        <v/>
      </c>
      <c r="B35" s="86" t="str">
        <f>IFERROR(INDEX(DATA!$A$46:$E$6000,A35,5),"")</f>
        <v/>
      </c>
      <c r="C35" s="87" t="str">
        <f>IFERROR(INDEX(DATA!$A$46:$E$6000,A35,3),"")</f>
        <v/>
      </c>
      <c r="D35" s="88" t="str">
        <f>IFERROR(INDEX(DATA!$A$46:$E$6000,A35,2),"")</f>
        <v/>
      </c>
      <c r="E35" s="99" t="str">
        <f>IFERROR(IF(C35=設定・集計!$B$6,INDEX(DATA!$A$46:$E$6000,A35,4),""),"")</f>
        <v/>
      </c>
      <c r="F35" s="99" t="str">
        <f>IFERROR(IF(C35=設定・集計!$B$6,"",INDEX(DATA!$A$46:$E$6000,A35,4)),"")</f>
        <v/>
      </c>
    </row>
    <row r="36" spans="1:6" ht="18.75" customHeight="1">
      <c r="A36" s="82" t="str">
        <f>IFERROR(MATCH(ROW()-ROW($A$2),DATA!G:G,0)-DATA!$B$5+1,"")</f>
        <v/>
      </c>
      <c r="B36" s="86" t="str">
        <f>IFERROR(INDEX(DATA!$A$46:$E$6000,A36,5),"")</f>
        <v/>
      </c>
      <c r="C36" s="87" t="str">
        <f>IFERROR(INDEX(DATA!$A$46:$E$6000,A36,3),"")</f>
        <v/>
      </c>
      <c r="D36" s="88" t="str">
        <f>IFERROR(INDEX(DATA!$A$46:$E$6000,A36,2),"")</f>
        <v/>
      </c>
      <c r="E36" s="99" t="str">
        <f>IFERROR(IF(C36=設定・集計!$B$6,INDEX(DATA!$A$46:$E$6000,A36,4),""),"")</f>
        <v/>
      </c>
      <c r="F36" s="99" t="str">
        <f>IFERROR(IF(C36=設定・集計!$B$6,"",INDEX(DATA!$A$46:$E$6000,A36,4)),"")</f>
        <v/>
      </c>
    </row>
    <row r="37" spans="1:6" ht="18.75" customHeight="1">
      <c r="A37" s="82" t="str">
        <f>IFERROR(MATCH(ROW()-ROW($A$2),DATA!G:G,0)-DATA!$B$5+1,"")</f>
        <v/>
      </c>
      <c r="B37" s="86" t="str">
        <f>IFERROR(INDEX(DATA!$A$46:$E$6000,A37,5),"")</f>
        <v/>
      </c>
      <c r="C37" s="87" t="str">
        <f>IFERROR(INDEX(DATA!$A$46:$E$6000,A37,3),"")</f>
        <v/>
      </c>
      <c r="D37" s="88" t="str">
        <f>IFERROR(INDEX(DATA!$A$46:$E$6000,A37,2),"")</f>
        <v/>
      </c>
      <c r="E37" s="99" t="str">
        <f>IFERROR(IF(C37=設定・集計!$B$6,INDEX(DATA!$A$46:$E$6000,A37,4),""),"")</f>
        <v/>
      </c>
      <c r="F37" s="99" t="str">
        <f>IFERROR(IF(C37=設定・集計!$B$6,"",INDEX(DATA!$A$46:$E$6000,A37,4)),"")</f>
        <v/>
      </c>
    </row>
    <row r="38" spans="1:6" ht="18.75" customHeight="1">
      <c r="A38" s="82" t="str">
        <f>IFERROR(MATCH(ROW()-ROW($A$2),DATA!G:G,0)-DATA!$B$5+1,"")</f>
        <v/>
      </c>
      <c r="B38" s="86" t="str">
        <f>IFERROR(INDEX(DATA!$A$46:$E$6000,A38,5),"")</f>
        <v/>
      </c>
      <c r="C38" s="87" t="str">
        <f>IFERROR(INDEX(DATA!$A$46:$E$6000,A38,3),"")</f>
        <v/>
      </c>
      <c r="D38" s="88" t="str">
        <f>IFERROR(INDEX(DATA!$A$46:$E$6000,A38,2),"")</f>
        <v/>
      </c>
      <c r="E38" s="99" t="str">
        <f>IFERROR(IF(C38=設定・集計!$B$6,INDEX(DATA!$A$46:$E$6000,A38,4),""),"")</f>
        <v/>
      </c>
      <c r="F38" s="99" t="str">
        <f>IFERROR(IF(C38=設定・集計!$B$6,"",INDEX(DATA!$A$46:$E$6000,A38,4)),"")</f>
        <v/>
      </c>
    </row>
    <row r="39" spans="1:6" ht="18.75" customHeight="1">
      <c r="A39" s="82" t="str">
        <f>IFERROR(MATCH(ROW()-ROW($A$2),DATA!G:G,0)-DATA!$B$5+1,"")</f>
        <v/>
      </c>
      <c r="B39" s="86" t="str">
        <f>IFERROR(INDEX(DATA!$A$46:$E$6000,A39,5),"")</f>
        <v/>
      </c>
      <c r="C39" s="87" t="str">
        <f>IFERROR(INDEX(DATA!$A$46:$E$6000,A39,3),"")</f>
        <v/>
      </c>
      <c r="D39" s="88" t="str">
        <f>IFERROR(INDEX(DATA!$A$46:$E$6000,A39,2),"")</f>
        <v/>
      </c>
      <c r="E39" s="99" t="str">
        <f>IFERROR(IF(C39=設定・集計!$B$6,INDEX(DATA!$A$46:$E$6000,A39,4),""),"")</f>
        <v/>
      </c>
      <c r="F39" s="99" t="str">
        <f>IFERROR(IF(C39=設定・集計!$B$6,"",INDEX(DATA!$A$46:$E$6000,A39,4)),"")</f>
        <v/>
      </c>
    </row>
    <row r="40" spans="1:6" ht="18.75" customHeight="1">
      <c r="A40" s="82" t="str">
        <f>IFERROR(MATCH(ROW()-ROW($A$2),DATA!G:G,0)-DATA!$B$5+1,"")</f>
        <v/>
      </c>
      <c r="B40" s="86" t="str">
        <f>IFERROR(INDEX(DATA!$A$46:$E$6000,A40,5),"")</f>
        <v/>
      </c>
      <c r="C40" s="87" t="str">
        <f>IFERROR(INDEX(DATA!$A$46:$E$6000,A40,3),"")</f>
        <v/>
      </c>
      <c r="D40" s="88" t="str">
        <f>IFERROR(INDEX(DATA!$A$46:$E$6000,A40,2),"")</f>
        <v/>
      </c>
      <c r="E40" s="99" t="str">
        <f>IFERROR(IF(C40=設定・集計!$B$6,INDEX(DATA!$A$46:$E$6000,A40,4),""),"")</f>
        <v/>
      </c>
      <c r="F40" s="99" t="str">
        <f>IFERROR(IF(C40=設定・集計!$B$6,"",INDEX(DATA!$A$46:$E$6000,A40,4)),"")</f>
        <v/>
      </c>
    </row>
    <row r="41" spans="1:6" ht="18.75" customHeight="1">
      <c r="A41" s="82" t="str">
        <f>IFERROR(MATCH(ROW()-ROW($A$2),DATA!G:G,0)-DATA!$B$5+1,"")</f>
        <v/>
      </c>
      <c r="B41" s="86" t="str">
        <f>IFERROR(INDEX(DATA!$A$46:$E$6000,A41,5),"")</f>
        <v/>
      </c>
      <c r="C41" s="87" t="str">
        <f>IFERROR(INDEX(DATA!$A$46:$E$6000,A41,3),"")</f>
        <v/>
      </c>
      <c r="D41" s="88" t="str">
        <f>IFERROR(INDEX(DATA!$A$46:$E$6000,A41,2),"")</f>
        <v/>
      </c>
      <c r="E41" s="99" t="str">
        <f>IFERROR(IF(C41=設定・集計!$B$6,INDEX(DATA!$A$46:$E$6000,A41,4),""),"")</f>
        <v/>
      </c>
      <c r="F41" s="99" t="str">
        <f>IFERROR(IF(C41=設定・集計!$B$6,"",INDEX(DATA!$A$46:$E$6000,A41,4)),"")</f>
        <v/>
      </c>
    </row>
    <row r="42" spans="1:6" ht="18.75" customHeight="1">
      <c r="A42" s="82" t="str">
        <f>IFERROR(MATCH(ROW()-ROW($A$2),DATA!G:G,0)-DATA!$B$5+1,"")</f>
        <v/>
      </c>
      <c r="B42" s="86" t="str">
        <f>IFERROR(INDEX(DATA!$A$46:$E$6000,A42,5),"")</f>
        <v/>
      </c>
      <c r="C42" s="87" t="str">
        <f>IFERROR(INDEX(DATA!$A$46:$E$6000,A42,3),"")</f>
        <v/>
      </c>
      <c r="D42" s="88" t="str">
        <f>IFERROR(INDEX(DATA!$A$46:$E$6000,A42,2),"")</f>
        <v/>
      </c>
      <c r="E42" s="99" t="str">
        <f>IFERROR(IF(C42=設定・集計!$B$6,INDEX(DATA!$A$46:$E$6000,A42,4),""),"")</f>
        <v/>
      </c>
      <c r="F42" s="99" t="str">
        <f>IFERROR(IF(C42=設定・集計!$B$6,"",INDEX(DATA!$A$46:$E$6000,A42,4)),"")</f>
        <v/>
      </c>
    </row>
    <row r="43" spans="1:6" ht="18.75" customHeight="1">
      <c r="A43" s="82" t="str">
        <f>IFERROR(MATCH(ROW()-ROW($A$2),DATA!G:G,0)-DATA!$B$5+1,"")</f>
        <v/>
      </c>
      <c r="B43" s="86" t="str">
        <f>IFERROR(INDEX(DATA!$A$46:$E$6000,A43,5),"")</f>
        <v/>
      </c>
      <c r="C43" s="87" t="str">
        <f>IFERROR(INDEX(DATA!$A$46:$E$6000,A43,3),"")</f>
        <v/>
      </c>
      <c r="D43" s="88" t="str">
        <f>IFERROR(INDEX(DATA!$A$46:$E$6000,A43,2),"")</f>
        <v/>
      </c>
      <c r="E43" s="99" t="str">
        <f>IFERROR(IF(C43=設定・集計!$B$6,INDEX(DATA!$A$46:$E$6000,A43,4),""),"")</f>
        <v/>
      </c>
      <c r="F43" s="99" t="str">
        <f>IFERROR(IF(C43=設定・集計!$B$6,"",INDEX(DATA!$A$46:$E$6000,A43,4)),"")</f>
        <v/>
      </c>
    </row>
    <row r="44" spans="1:6" ht="18.75" customHeight="1">
      <c r="A44" s="82" t="str">
        <f>IFERROR(MATCH(ROW()-ROW($A$2),DATA!G:G,0)-DATA!$B$5+1,"")</f>
        <v/>
      </c>
      <c r="B44" s="86" t="str">
        <f>IFERROR(INDEX(DATA!$A$46:$E$6000,A44,5),"")</f>
        <v/>
      </c>
      <c r="C44" s="87" t="str">
        <f>IFERROR(INDEX(DATA!$A$46:$E$6000,A44,3),"")</f>
        <v/>
      </c>
      <c r="D44" s="88" t="str">
        <f>IFERROR(INDEX(DATA!$A$46:$E$6000,A44,2),"")</f>
        <v/>
      </c>
      <c r="E44" s="99" t="str">
        <f>IFERROR(IF(C44=設定・集計!$B$6,INDEX(DATA!$A$46:$E$6000,A44,4),""),"")</f>
        <v/>
      </c>
      <c r="F44" s="99" t="str">
        <f>IFERROR(IF(C44=設定・集計!$B$6,"",INDEX(DATA!$A$46:$E$6000,A44,4)),"")</f>
        <v/>
      </c>
    </row>
    <row r="45" spans="1:6" ht="18.75" customHeight="1">
      <c r="A45" s="82" t="str">
        <f>IFERROR(MATCH(ROW()-ROW($A$2),DATA!G:G,0)-DATA!$B$5+1,"")</f>
        <v/>
      </c>
      <c r="B45" s="86" t="str">
        <f>IFERROR(INDEX(DATA!$A$46:$E$6000,A45,5),"")</f>
        <v/>
      </c>
      <c r="C45" s="87" t="str">
        <f>IFERROR(INDEX(DATA!$A$46:$E$6000,A45,3),"")</f>
        <v/>
      </c>
      <c r="D45" s="88" t="str">
        <f>IFERROR(INDEX(DATA!$A$46:$E$6000,A45,2),"")</f>
        <v/>
      </c>
      <c r="E45" s="99" t="str">
        <f>IFERROR(IF(C45=設定・集計!$B$6,INDEX(DATA!$A$46:$E$6000,A45,4),""),"")</f>
        <v/>
      </c>
      <c r="F45" s="99" t="str">
        <f>IFERROR(IF(C45=設定・集計!$B$6,"",INDEX(DATA!$A$46:$E$6000,A45,4)),"")</f>
        <v/>
      </c>
    </row>
    <row r="46" spans="1:6" ht="18.75" customHeight="1">
      <c r="A46" s="82" t="str">
        <f>IFERROR(MATCH(ROW()-ROW($A$2),DATA!G:G,0)-DATA!$B$5+1,"")</f>
        <v/>
      </c>
      <c r="B46" s="86" t="str">
        <f>IFERROR(INDEX(DATA!$A$46:$E$6000,A46,5),"")</f>
        <v/>
      </c>
      <c r="C46" s="87" t="str">
        <f>IFERROR(INDEX(DATA!$A$46:$E$6000,A46,3),"")</f>
        <v/>
      </c>
      <c r="D46" s="88" t="str">
        <f>IFERROR(INDEX(DATA!$A$46:$E$6000,A46,2),"")</f>
        <v/>
      </c>
      <c r="E46" s="99" t="str">
        <f>IFERROR(IF(C46=設定・集計!$B$6,INDEX(DATA!$A$46:$E$6000,A46,4),""),"")</f>
        <v/>
      </c>
      <c r="F46" s="99" t="str">
        <f>IFERROR(IF(C46=設定・集計!$B$6,"",INDEX(DATA!$A$46:$E$6000,A46,4)),"")</f>
        <v/>
      </c>
    </row>
    <row r="47" spans="1:6" ht="18.75" customHeight="1">
      <c r="A47" s="82" t="str">
        <f>IFERROR(MATCH(ROW()-ROW($A$2),DATA!G:G,0)-DATA!$B$5+1,"")</f>
        <v/>
      </c>
      <c r="B47" s="86" t="str">
        <f>IFERROR(INDEX(DATA!$A$46:$E$6000,A47,5),"")</f>
        <v/>
      </c>
      <c r="C47" s="87" t="str">
        <f>IFERROR(INDEX(DATA!$A$46:$E$6000,A47,3),"")</f>
        <v/>
      </c>
      <c r="D47" s="88" t="str">
        <f>IFERROR(INDEX(DATA!$A$46:$E$6000,A47,2),"")</f>
        <v/>
      </c>
      <c r="E47" s="99" t="str">
        <f>IFERROR(IF(C47=設定・集計!$B$6,INDEX(DATA!$A$46:$E$6000,A47,4),""),"")</f>
        <v/>
      </c>
      <c r="F47" s="99" t="str">
        <f>IFERROR(IF(C47=設定・集計!$B$6,"",INDEX(DATA!$A$46:$E$6000,A47,4)),"")</f>
        <v/>
      </c>
    </row>
    <row r="48" spans="1:6" ht="18.75" customHeight="1">
      <c r="A48" s="82" t="str">
        <f>IFERROR(MATCH(ROW()-ROW($A$2),DATA!G:G,0)-DATA!$B$5+1,"")</f>
        <v/>
      </c>
      <c r="B48" s="86" t="str">
        <f>IFERROR(INDEX(DATA!$A$46:$E$6000,A48,5),"")</f>
        <v/>
      </c>
      <c r="C48" s="87" t="str">
        <f>IFERROR(INDEX(DATA!$A$46:$E$6000,A48,3),"")</f>
        <v/>
      </c>
      <c r="D48" s="88" t="str">
        <f>IFERROR(INDEX(DATA!$A$46:$E$6000,A48,2),"")</f>
        <v/>
      </c>
      <c r="E48" s="99" t="str">
        <f>IFERROR(IF(C48=設定・集計!$B$6,INDEX(DATA!$A$46:$E$6000,A48,4),""),"")</f>
        <v/>
      </c>
      <c r="F48" s="99" t="str">
        <f>IFERROR(IF(C48=設定・集計!$B$6,"",INDEX(DATA!$A$46:$E$6000,A48,4)),"")</f>
        <v/>
      </c>
    </row>
    <row r="49" spans="1:6" ht="18.75" customHeight="1">
      <c r="A49" s="82" t="str">
        <f>IFERROR(MATCH(ROW()-ROW($A$2),DATA!G:G,0)-DATA!$B$5+1,"")</f>
        <v/>
      </c>
      <c r="B49" s="86" t="str">
        <f>IFERROR(INDEX(DATA!$A$46:$E$6000,A49,5),"")</f>
        <v/>
      </c>
      <c r="C49" s="87" t="str">
        <f>IFERROR(INDEX(DATA!$A$46:$E$6000,A49,3),"")</f>
        <v/>
      </c>
      <c r="D49" s="88" t="str">
        <f>IFERROR(INDEX(DATA!$A$46:$E$6000,A49,2),"")</f>
        <v/>
      </c>
      <c r="E49" s="99" t="str">
        <f>IFERROR(IF(C49=設定・集計!$B$6,INDEX(DATA!$A$46:$E$6000,A49,4),""),"")</f>
        <v/>
      </c>
      <c r="F49" s="99" t="str">
        <f>IFERROR(IF(C49=設定・集計!$B$6,"",INDEX(DATA!$A$46:$E$6000,A49,4)),"")</f>
        <v/>
      </c>
    </row>
    <row r="50" spans="1:6" ht="18.75" customHeight="1">
      <c r="A50" s="82" t="str">
        <f>IFERROR(MATCH(ROW()-ROW($A$2),DATA!G:G,0)-DATA!$B$5+1,"")</f>
        <v/>
      </c>
      <c r="B50" s="86" t="str">
        <f>IFERROR(INDEX(DATA!$A$46:$E$6000,A50,5),"")</f>
        <v/>
      </c>
      <c r="C50" s="87" t="str">
        <f>IFERROR(INDEX(DATA!$A$46:$E$6000,A50,3),"")</f>
        <v/>
      </c>
      <c r="D50" s="88" t="str">
        <f>IFERROR(INDEX(DATA!$A$46:$E$6000,A50,2),"")</f>
        <v/>
      </c>
      <c r="E50" s="99" t="str">
        <f>IFERROR(IF(C50=設定・集計!$B$6,INDEX(DATA!$A$46:$E$6000,A50,4),""),"")</f>
        <v/>
      </c>
      <c r="F50" s="99" t="str">
        <f>IFERROR(IF(C50=設定・集計!$B$6,"",INDEX(DATA!$A$46:$E$6000,A50,4)),"")</f>
        <v/>
      </c>
    </row>
    <row r="51" spans="1:6" ht="18.75" customHeight="1">
      <c r="A51" s="82" t="str">
        <f>IFERROR(MATCH(ROW()-ROW($A$2),DATA!G:G,0)-DATA!$B$5+1,"")</f>
        <v/>
      </c>
      <c r="B51" s="86" t="str">
        <f>IFERROR(INDEX(DATA!$A$46:$E$6000,A51,5),"")</f>
        <v/>
      </c>
      <c r="C51" s="87" t="str">
        <f>IFERROR(INDEX(DATA!$A$46:$E$6000,A51,3),"")</f>
        <v/>
      </c>
      <c r="D51" s="88" t="str">
        <f>IFERROR(INDEX(DATA!$A$46:$E$6000,A51,2),"")</f>
        <v/>
      </c>
      <c r="E51" s="99" t="str">
        <f>IFERROR(IF(C51=設定・集計!$B$6,INDEX(DATA!$A$46:$E$6000,A51,4),""),"")</f>
        <v/>
      </c>
      <c r="F51" s="99" t="str">
        <f>IFERROR(IF(C51=設定・集計!$B$6,"",INDEX(DATA!$A$46:$E$6000,A51,4)),"")</f>
        <v/>
      </c>
    </row>
    <row r="52" spans="1:6" ht="18.75" customHeight="1">
      <c r="A52" s="82" t="str">
        <f>IFERROR(MATCH(ROW()-ROW($A$2),DATA!G:G,0)-DATA!$B$5+1,"")</f>
        <v/>
      </c>
      <c r="B52" s="86" t="str">
        <f>IFERROR(INDEX(DATA!$A$46:$E$6000,A52,5),"")</f>
        <v/>
      </c>
      <c r="C52" s="87" t="str">
        <f>IFERROR(INDEX(DATA!$A$46:$E$6000,A52,3),"")</f>
        <v/>
      </c>
      <c r="D52" s="88" t="str">
        <f>IFERROR(INDEX(DATA!$A$46:$E$6000,A52,2),"")</f>
        <v/>
      </c>
      <c r="E52" s="99" t="str">
        <f>IFERROR(IF(C52=設定・集計!$B$6,INDEX(DATA!$A$46:$E$6000,A52,4),""),"")</f>
        <v/>
      </c>
      <c r="F52" s="99" t="str">
        <f>IFERROR(IF(C52=設定・集計!$B$6,"",INDEX(DATA!$A$46:$E$6000,A52,4)),"")</f>
        <v/>
      </c>
    </row>
    <row r="53" spans="1:6" ht="18.75" customHeight="1">
      <c r="A53" s="82" t="str">
        <f>IFERROR(MATCH(ROW()-ROW($A$2),DATA!G:G,0)-DATA!$B$5+1,"")</f>
        <v/>
      </c>
      <c r="B53" s="86" t="str">
        <f>IFERROR(INDEX(DATA!$A$46:$E$6000,A53,5),"")</f>
        <v/>
      </c>
      <c r="C53" s="87" t="str">
        <f>IFERROR(INDEX(DATA!$A$46:$E$6000,A53,3),"")</f>
        <v/>
      </c>
      <c r="D53" s="88" t="str">
        <f>IFERROR(INDEX(DATA!$A$46:$E$6000,A53,2),"")</f>
        <v/>
      </c>
      <c r="E53" s="99" t="str">
        <f>IFERROR(IF(C53=設定・集計!$B$6,INDEX(DATA!$A$46:$E$6000,A53,4),""),"")</f>
        <v/>
      </c>
      <c r="F53" s="99" t="str">
        <f>IFERROR(IF(C53=設定・集計!$B$6,"",INDEX(DATA!$A$46:$E$6000,A53,4)),"")</f>
        <v/>
      </c>
    </row>
    <row r="54" spans="1:6" ht="18.75" customHeight="1">
      <c r="A54" s="82" t="str">
        <f>IFERROR(MATCH(ROW()-ROW($A$2),DATA!G:G,0)-DATA!$B$5+1,"")</f>
        <v/>
      </c>
      <c r="B54" s="86" t="str">
        <f>IFERROR(INDEX(DATA!$A$46:$E$6000,A54,5),"")</f>
        <v/>
      </c>
      <c r="C54" s="87" t="str">
        <f>IFERROR(INDEX(DATA!$A$46:$E$6000,A54,3),"")</f>
        <v/>
      </c>
      <c r="D54" s="88" t="str">
        <f>IFERROR(INDEX(DATA!$A$46:$E$6000,A54,2),"")</f>
        <v/>
      </c>
      <c r="E54" s="99" t="str">
        <f>IFERROR(IF(C54=設定・集計!$B$6,INDEX(DATA!$A$46:$E$6000,A54,4),""),"")</f>
        <v/>
      </c>
      <c r="F54" s="99" t="str">
        <f>IFERROR(IF(C54=設定・集計!$B$6,"",INDEX(DATA!$A$46:$E$6000,A54,4)),"")</f>
        <v/>
      </c>
    </row>
    <row r="55" spans="1:6" ht="18.75" customHeight="1">
      <c r="A55" s="82" t="str">
        <f>IFERROR(MATCH(ROW()-ROW($A$2),DATA!G:G,0)-DATA!$B$5+1,"")</f>
        <v/>
      </c>
      <c r="B55" s="86" t="str">
        <f>IFERROR(INDEX(DATA!$A$46:$E$6000,A55,5),"")</f>
        <v/>
      </c>
      <c r="C55" s="87" t="str">
        <f>IFERROR(INDEX(DATA!$A$46:$E$6000,A55,3),"")</f>
        <v/>
      </c>
      <c r="D55" s="88" t="str">
        <f>IFERROR(INDEX(DATA!$A$46:$E$6000,A55,2),"")</f>
        <v/>
      </c>
      <c r="E55" s="99" t="str">
        <f>IFERROR(IF(C55=設定・集計!$B$6,INDEX(DATA!$A$46:$E$6000,A55,4),""),"")</f>
        <v/>
      </c>
      <c r="F55" s="99" t="str">
        <f>IFERROR(IF(C55=設定・集計!$B$6,"",INDEX(DATA!$A$46:$E$6000,A55,4)),"")</f>
        <v/>
      </c>
    </row>
    <row r="56" spans="1:6" ht="18.75" customHeight="1">
      <c r="A56" s="82" t="str">
        <f>IFERROR(MATCH(ROW()-ROW($A$2),DATA!G:G,0)-DATA!$B$5+1,"")</f>
        <v/>
      </c>
      <c r="B56" s="86" t="str">
        <f>IFERROR(INDEX(DATA!$A$46:$E$6000,A56,5),"")</f>
        <v/>
      </c>
      <c r="C56" s="87" t="str">
        <f>IFERROR(INDEX(DATA!$A$46:$E$6000,A56,3),"")</f>
        <v/>
      </c>
      <c r="D56" s="88" t="str">
        <f>IFERROR(INDEX(DATA!$A$46:$E$6000,A56,2),"")</f>
        <v/>
      </c>
      <c r="E56" s="99" t="str">
        <f>IFERROR(IF(C56=設定・集計!$B$6,INDEX(DATA!$A$46:$E$6000,A56,4),""),"")</f>
        <v/>
      </c>
      <c r="F56" s="99" t="str">
        <f>IFERROR(IF(C56=設定・集計!$B$6,"",INDEX(DATA!$A$46:$E$6000,A56,4)),"")</f>
        <v/>
      </c>
    </row>
    <row r="57" spans="1:6" ht="18.75" customHeight="1">
      <c r="A57" s="82" t="str">
        <f>IFERROR(MATCH(ROW()-ROW($A$2),DATA!G:G,0)-DATA!$B$5+1,"")</f>
        <v/>
      </c>
      <c r="B57" s="86" t="str">
        <f>IFERROR(INDEX(DATA!$A$46:$E$6000,A57,5),"")</f>
        <v/>
      </c>
      <c r="C57" s="87" t="str">
        <f>IFERROR(INDEX(DATA!$A$46:$E$6000,A57,3),"")</f>
        <v/>
      </c>
      <c r="D57" s="88" t="str">
        <f>IFERROR(INDEX(DATA!$A$46:$E$6000,A57,2),"")</f>
        <v/>
      </c>
      <c r="E57" s="99" t="str">
        <f>IFERROR(IF(C57=設定・集計!$B$6,INDEX(DATA!$A$46:$E$6000,A57,4),""),"")</f>
        <v/>
      </c>
      <c r="F57" s="99" t="str">
        <f>IFERROR(IF(C57=設定・集計!$B$6,"",INDEX(DATA!$A$46:$E$6000,A57,4)),"")</f>
        <v/>
      </c>
    </row>
    <row r="58" spans="1:6" ht="18.75" customHeight="1">
      <c r="A58" s="82" t="str">
        <f>IFERROR(MATCH(ROW()-ROW($A$2),DATA!G:G,0)-DATA!$B$5+1,"")</f>
        <v/>
      </c>
      <c r="B58" s="86" t="str">
        <f>IFERROR(INDEX(DATA!$A$46:$E$6000,A58,5),"")</f>
        <v/>
      </c>
      <c r="C58" s="87" t="str">
        <f>IFERROR(INDEX(DATA!$A$46:$E$6000,A58,3),"")</f>
        <v/>
      </c>
      <c r="D58" s="88" t="str">
        <f>IFERROR(INDEX(DATA!$A$46:$E$6000,A58,2),"")</f>
        <v/>
      </c>
      <c r="E58" s="99" t="str">
        <f>IFERROR(IF(C58=設定・集計!$B$6,INDEX(DATA!$A$46:$E$6000,A58,4),""),"")</f>
        <v/>
      </c>
      <c r="F58" s="99" t="str">
        <f>IFERROR(IF(C58=設定・集計!$B$6,"",INDEX(DATA!$A$46:$E$6000,A58,4)),"")</f>
        <v/>
      </c>
    </row>
    <row r="59" spans="1:6" ht="18.75" customHeight="1">
      <c r="A59" s="82" t="str">
        <f>IFERROR(MATCH(ROW()-ROW($A$2),DATA!G:G,0)-DATA!$B$5+1,"")</f>
        <v/>
      </c>
      <c r="B59" s="86" t="str">
        <f>IFERROR(INDEX(DATA!$A$46:$E$6000,A59,5),"")</f>
        <v/>
      </c>
      <c r="C59" s="87" t="str">
        <f>IFERROR(INDEX(DATA!$A$46:$E$6000,A59,3),"")</f>
        <v/>
      </c>
      <c r="D59" s="88" t="str">
        <f>IFERROR(INDEX(DATA!$A$46:$E$6000,A59,2),"")</f>
        <v/>
      </c>
      <c r="E59" s="99" t="str">
        <f>IFERROR(IF(C59=設定・集計!$B$6,INDEX(DATA!$A$46:$E$6000,A59,4),""),"")</f>
        <v/>
      </c>
      <c r="F59" s="99" t="str">
        <f>IFERROR(IF(C59=設定・集計!$B$6,"",INDEX(DATA!$A$46:$E$6000,A59,4)),"")</f>
        <v/>
      </c>
    </row>
    <row r="60" spans="1:6" ht="18.75" customHeight="1">
      <c r="A60" s="82" t="str">
        <f>IFERROR(MATCH(ROW()-ROW($A$2),DATA!G:G,0)-DATA!$B$5+1,"")</f>
        <v/>
      </c>
      <c r="B60" s="86" t="str">
        <f>IFERROR(INDEX(DATA!$A$46:$E$6000,A60,5),"")</f>
        <v/>
      </c>
      <c r="C60" s="87" t="str">
        <f>IFERROR(INDEX(DATA!$A$46:$E$6000,A60,3),"")</f>
        <v/>
      </c>
      <c r="D60" s="88" t="str">
        <f>IFERROR(INDEX(DATA!$A$46:$E$6000,A60,2),"")</f>
        <v/>
      </c>
      <c r="E60" s="99" t="str">
        <f>IFERROR(IF(C60=設定・集計!$B$6,INDEX(DATA!$A$46:$E$6000,A60,4),""),"")</f>
        <v/>
      </c>
      <c r="F60" s="99" t="str">
        <f>IFERROR(IF(C60=設定・集計!$B$6,"",INDEX(DATA!$A$46:$E$6000,A60,4)),"")</f>
        <v/>
      </c>
    </row>
    <row r="61" spans="1:6" ht="18.75" customHeight="1">
      <c r="A61" s="82" t="str">
        <f>IFERROR(MATCH(ROW()-ROW($A$2),DATA!G:G,0)-DATA!$B$5+1,"")</f>
        <v/>
      </c>
      <c r="B61" s="86" t="str">
        <f>IFERROR(INDEX(DATA!$A$46:$E$6000,A61,5),"")</f>
        <v/>
      </c>
      <c r="C61" s="87" t="str">
        <f>IFERROR(INDEX(DATA!$A$46:$E$6000,A61,3),"")</f>
        <v/>
      </c>
      <c r="D61" s="88" t="str">
        <f>IFERROR(INDEX(DATA!$A$46:$E$6000,A61,2),"")</f>
        <v/>
      </c>
      <c r="E61" s="99" t="str">
        <f>IFERROR(IF(C61=設定・集計!$B$6,INDEX(DATA!$A$46:$E$6000,A61,4),""),"")</f>
        <v/>
      </c>
      <c r="F61" s="99" t="str">
        <f>IFERROR(IF(C61=設定・集計!$B$6,"",INDEX(DATA!$A$46:$E$6000,A61,4)),"")</f>
        <v/>
      </c>
    </row>
    <row r="62" spans="1:6" ht="18.75" customHeight="1">
      <c r="A62" s="82" t="str">
        <f>IFERROR(MATCH(ROW()-ROW($A$2),DATA!G:G,0)-DATA!$B$5+1,"")</f>
        <v/>
      </c>
      <c r="B62" s="86" t="str">
        <f>IFERROR(INDEX(DATA!$A$46:$E$6000,A62,5),"")</f>
        <v/>
      </c>
      <c r="C62" s="87" t="str">
        <f>IFERROR(INDEX(DATA!$A$46:$E$6000,A62,3),"")</f>
        <v/>
      </c>
      <c r="D62" s="88" t="str">
        <f>IFERROR(INDEX(DATA!$A$46:$E$6000,A62,2),"")</f>
        <v/>
      </c>
      <c r="E62" s="99" t="str">
        <f>IFERROR(IF(C62=設定・集計!$B$6,INDEX(DATA!$A$46:$E$6000,A62,4),""),"")</f>
        <v/>
      </c>
      <c r="F62" s="99" t="str">
        <f>IFERROR(IF(C62=設定・集計!$B$6,"",INDEX(DATA!$A$46:$E$6000,A62,4)),"")</f>
        <v/>
      </c>
    </row>
    <row r="63" spans="1:6" ht="18.75" customHeight="1">
      <c r="A63" s="82" t="str">
        <f>IFERROR(MATCH(ROW()-ROW($A$2),DATA!G:G,0)-DATA!$B$5+1,"")</f>
        <v/>
      </c>
      <c r="B63" s="86" t="str">
        <f>IFERROR(INDEX(DATA!$A$46:$E$6000,A63,5),"")</f>
        <v/>
      </c>
      <c r="C63" s="87" t="str">
        <f>IFERROR(INDEX(DATA!$A$46:$E$6000,A63,3),"")</f>
        <v/>
      </c>
      <c r="D63" s="88" t="str">
        <f>IFERROR(INDEX(DATA!$A$46:$E$6000,A63,2),"")</f>
        <v/>
      </c>
      <c r="E63" s="99" t="str">
        <f>IFERROR(IF(C63=設定・集計!$B$6,INDEX(DATA!$A$46:$E$6000,A63,4),""),"")</f>
        <v/>
      </c>
      <c r="F63" s="99" t="str">
        <f>IFERROR(IF(C63=設定・集計!$B$6,"",INDEX(DATA!$A$46:$E$6000,A63,4)),"")</f>
        <v/>
      </c>
    </row>
    <row r="64" spans="1:6" ht="18.75" customHeight="1">
      <c r="A64" s="82" t="str">
        <f>IFERROR(MATCH(ROW()-ROW($A$2),DATA!G:G,0)-DATA!$B$5+1,"")</f>
        <v/>
      </c>
      <c r="B64" s="86" t="str">
        <f>IFERROR(INDEX(DATA!$A$46:$E$6000,A64,5),"")</f>
        <v/>
      </c>
      <c r="C64" s="87" t="str">
        <f>IFERROR(INDEX(DATA!$A$46:$E$6000,A64,3),"")</f>
        <v/>
      </c>
      <c r="D64" s="88" t="str">
        <f>IFERROR(INDEX(DATA!$A$46:$E$6000,A64,2),"")</f>
        <v/>
      </c>
      <c r="E64" s="99" t="str">
        <f>IFERROR(IF(C64=設定・集計!$B$6,INDEX(DATA!$A$46:$E$6000,A64,4),""),"")</f>
        <v/>
      </c>
      <c r="F64" s="99" t="str">
        <f>IFERROR(IF(C64=設定・集計!$B$6,"",INDEX(DATA!$A$46:$E$6000,A64,4)),"")</f>
        <v/>
      </c>
    </row>
    <row r="65" spans="1:6" ht="18.75" customHeight="1">
      <c r="A65" s="82" t="str">
        <f>IFERROR(MATCH(ROW()-ROW($A$2),DATA!G:G,0)-DATA!$B$5+1,"")</f>
        <v/>
      </c>
      <c r="B65" s="86" t="str">
        <f>IFERROR(INDEX(DATA!$A$46:$E$6000,A65,5),"")</f>
        <v/>
      </c>
      <c r="C65" s="87" t="str">
        <f>IFERROR(INDEX(DATA!$A$46:$E$6000,A65,3),"")</f>
        <v/>
      </c>
      <c r="D65" s="88" t="str">
        <f>IFERROR(INDEX(DATA!$A$46:$E$6000,A65,2),"")</f>
        <v/>
      </c>
      <c r="E65" s="99" t="str">
        <f>IFERROR(IF(C65=設定・集計!$B$6,INDEX(DATA!$A$46:$E$6000,A65,4),""),"")</f>
        <v/>
      </c>
      <c r="F65" s="99" t="str">
        <f>IFERROR(IF(C65=設定・集計!$B$6,"",INDEX(DATA!$A$46:$E$6000,A65,4)),"")</f>
        <v/>
      </c>
    </row>
    <row r="66" spans="1:6" ht="18.75" customHeight="1">
      <c r="A66" s="82" t="str">
        <f>IFERROR(MATCH(ROW()-ROW($A$2),DATA!G:G,0)-DATA!$B$5+1,"")</f>
        <v/>
      </c>
      <c r="B66" s="86" t="str">
        <f>IFERROR(INDEX(DATA!$A$46:$E$6000,A66,5),"")</f>
        <v/>
      </c>
      <c r="C66" s="87" t="str">
        <f>IFERROR(INDEX(DATA!$A$46:$E$6000,A66,3),"")</f>
        <v/>
      </c>
      <c r="D66" s="88" t="str">
        <f>IFERROR(INDEX(DATA!$A$46:$E$6000,A66,2),"")</f>
        <v/>
      </c>
      <c r="E66" s="99" t="str">
        <f>IFERROR(IF(C66=設定・集計!$B$6,INDEX(DATA!$A$46:$E$6000,A66,4),""),"")</f>
        <v/>
      </c>
      <c r="F66" s="99" t="str">
        <f>IFERROR(IF(C66=設定・集計!$B$6,"",INDEX(DATA!$A$46:$E$6000,A66,4)),"")</f>
        <v/>
      </c>
    </row>
    <row r="67" spans="1:6" ht="18.75" customHeight="1">
      <c r="A67" s="82" t="str">
        <f>IFERROR(MATCH(ROW()-ROW($A$2),DATA!G:G,0)-DATA!$B$5+1,"")</f>
        <v/>
      </c>
      <c r="B67" s="86" t="str">
        <f>IFERROR(INDEX(DATA!$A$46:$E$6000,A67,5),"")</f>
        <v/>
      </c>
      <c r="C67" s="87" t="str">
        <f>IFERROR(INDEX(DATA!$A$46:$E$6000,A67,3),"")</f>
        <v/>
      </c>
      <c r="D67" s="88" t="str">
        <f>IFERROR(INDEX(DATA!$A$46:$E$6000,A67,2),"")</f>
        <v/>
      </c>
      <c r="E67" s="99" t="str">
        <f>IFERROR(IF(C67=設定・集計!$B$6,INDEX(DATA!$A$46:$E$6000,A67,4),""),"")</f>
        <v/>
      </c>
      <c r="F67" s="99" t="str">
        <f>IFERROR(IF(C67=設定・集計!$B$6,"",INDEX(DATA!$A$46:$E$6000,A67,4)),"")</f>
        <v/>
      </c>
    </row>
    <row r="68" spans="1:6" ht="18.75" customHeight="1">
      <c r="A68" s="82" t="str">
        <f>IFERROR(MATCH(ROW()-ROW($A$2),DATA!G:G,0)-DATA!$B$5+1,"")</f>
        <v/>
      </c>
      <c r="B68" s="86" t="str">
        <f>IFERROR(INDEX(DATA!$A$46:$E$6000,A68,5),"")</f>
        <v/>
      </c>
      <c r="C68" s="87" t="str">
        <f>IFERROR(INDEX(DATA!$A$46:$E$6000,A68,3),"")</f>
        <v/>
      </c>
      <c r="D68" s="88" t="str">
        <f>IFERROR(INDEX(DATA!$A$46:$E$6000,A68,2),"")</f>
        <v/>
      </c>
      <c r="E68" s="99" t="str">
        <f>IFERROR(IF(C68=設定・集計!$B$6,INDEX(DATA!$A$46:$E$6000,A68,4),""),"")</f>
        <v/>
      </c>
      <c r="F68" s="99" t="str">
        <f>IFERROR(IF(C68=設定・集計!$B$6,"",INDEX(DATA!$A$46:$E$6000,A68,4)),"")</f>
        <v/>
      </c>
    </row>
    <row r="69" spans="1:6" ht="18.75" customHeight="1">
      <c r="A69" s="82" t="str">
        <f>IFERROR(MATCH(ROW()-ROW($A$2),DATA!G:G,0)-DATA!$B$5+1,"")</f>
        <v/>
      </c>
      <c r="B69" s="86" t="str">
        <f>IFERROR(INDEX(DATA!$A$46:$E$6000,A69,5),"")</f>
        <v/>
      </c>
      <c r="C69" s="87" t="str">
        <f>IFERROR(INDEX(DATA!$A$46:$E$6000,A69,3),"")</f>
        <v/>
      </c>
      <c r="D69" s="88" t="str">
        <f>IFERROR(INDEX(DATA!$A$46:$E$6000,A69,2),"")</f>
        <v/>
      </c>
      <c r="E69" s="99" t="str">
        <f>IFERROR(IF(C69=設定・集計!$B$6,INDEX(DATA!$A$46:$E$6000,A69,4),""),"")</f>
        <v/>
      </c>
      <c r="F69" s="99" t="str">
        <f>IFERROR(IF(C69=設定・集計!$B$6,"",INDEX(DATA!$A$46:$E$6000,A69,4)),"")</f>
        <v/>
      </c>
    </row>
    <row r="70" spans="1:6" ht="18.75" customHeight="1">
      <c r="A70" s="82" t="str">
        <f>IFERROR(MATCH(ROW()-ROW($A$2),DATA!G:G,0)-DATA!$B$5+1,"")</f>
        <v/>
      </c>
      <c r="B70" s="86" t="str">
        <f>IFERROR(INDEX(DATA!$A$46:$E$6000,A70,5),"")</f>
        <v/>
      </c>
      <c r="C70" s="87" t="str">
        <f>IFERROR(INDEX(DATA!$A$46:$E$6000,A70,3),"")</f>
        <v/>
      </c>
      <c r="D70" s="88" t="str">
        <f>IFERROR(INDEX(DATA!$A$46:$E$6000,A70,2),"")</f>
        <v/>
      </c>
      <c r="E70" s="99" t="str">
        <f>IFERROR(IF(C70=設定・集計!$B$6,INDEX(DATA!$A$46:$E$6000,A70,4),""),"")</f>
        <v/>
      </c>
      <c r="F70" s="99" t="str">
        <f>IFERROR(IF(C70=設定・集計!$B$6,"",INDEX(DATA!$A$46:$E$6000,A70,4)),"")</f>
        <v/>
      </c>
    </row>
    <row r="71" spans="1:6" ht="18.75" customHeight="1">
      <c r="A71" s="82" t="str">
        <f>IFERROR(MATCH(ROW()-ROW($A$2),DATA!G:G,0)-DATA!$B$5+1,"")</f>
        <v/>
      </c>
      <c r="B71" s="86" t="str">
        <f>IFERROR(INDEX(DATA!$A$46:$E$6000,A71,5),"")</f>
        <v/>
      </c>
      <c r="C71" s="87" t="str">
        <f>IFERROR(INDEX(DATA!$A$46:$E$6000,A71,3),"")</f>
        <v/>
      </c>
      <c r="D71" s="88" t="str">
        <f>IFERROR(INDEX(DATA!$A$46:$E$6000,A71,2),"")</f>
        <v/>
      </c>
      <c r="E71" s="99" t="str">
        <f>IFERROR(IF(C71=設定・集計!$B$6,INDEX(DATA!$A$46:$E$6000,A71,4),""),"")</f>
        <v/>
      </c>
      <c r="F71" s="99" t="str">
        <f>IFERROR(IF(C71=設定・集計!$B$6,"",INDEX(DATA!$A$46:$E$6000,A71,4)),"")</f>
        <v/>
      </c>
    </row>
    <row r="72" spans="1:6" ht="18.75" customHeight="1">
      <c r="A72" s="82" t="str">
        <f>IFERROR(MATCH(ROW()-ROW($A$2),DATA!G:G,0)-DATA!$B$5+1,"")</f>
        <v/>
      </c>
      <c r="B72" s="86" t="str">
        <f>IFERROR(INDEX(DATA!$A$46:$E$6000,A72,5),"")</f>
        <v/>
      </c>
      <c r="C72" s="87" t="str">
        <f>IFERROR(INDEX(DATA!$A$46:$E$6000,A72,3),"")</f>
        <v/>
      </c>
      <c r="D72" s="88" t="str">
        <f>IFERROR(INDEX(DATA!$A$46:$E$6000,A72,2),"")</f>
        <v/>
      </c>
      <c r="E72" s="99" t="str">
        <f>IFERROR(IF(C72=設定・集計!$B$6,INDEX(DATA!$A$46:$E$6000,A72,4),""),"")</f>
        <v/>
      </c>
      <c r="F72" s="99" t="str">
        <f>IFERROR(IF(C72=設定・集計!$B$6,"",INDEX(DATA!$A$46:$E$6000,A72,4)),"")</f>
        <v/>
      </c>
    </row>
    <row r="73" spans="1:6" ht="18.75" customHeight="1">
      <c r="A73" s="82" t="str">
        <f>IFERROR(MATCH(ROW()-ROW($A$2),DATA!G:G,0)-DATA!$B$5+1,"")</f>
        <v/>
      </c>
      <c r="B73" s="86" t="str">
        <f>IFERROR(INDEX(DATA!$A$46:$E$6000,A73,5),"")</f>
        <v/>
      </c>
      <c r="C73" s="87" t="str">
        <f>IFERROR(INDEX(DATA!$A$46:$E$6000,A73,3),"")</f>
        <v/>
      </c>
      <c r="D73" s="88" t="str">
        <f>IFERROR(INDEX(DATA!$A$46:$E$6000,A73,2),"")</f>
        <v/>
      </c>
      <c r="E73" s="99" t="str">
        <f>IFERROR(IF(C73=設定・集計!$B$6,INDEX(DATA!$A$46:$E$6000,A73,4),""),"")</f>
        <v/>
      </c>
      <c r="F73" s="99" t="str">
        <f>IFERROR(IF(C73=設定・集計!$B$6,"",INDEX(DATA!$A$46:$E$6000,A73,4)),"")</f>
        <v/>
      </c>
    </row>
    <row r="74" spans="1:6" ht="18.75" customHeight="1">
      <c r="A74" s="82" t="str">
        <f>IFERROR(MATCH(ROW()-ROW($A$2),DATA!G:G,0)-DATA!$B$5+1,"")</f>
        <v/>
      </c>
      <c r="B74" s="86" t="str">
        <f>IFERROR(INDEX(DATA!$A$46:$E$6000,A74,5),"")</f>
        <v/>
      </c>
      <c r="C74" s="87" t="str">
        <f>IFERROR(INDEX(DATA!$A$46:$E$6000,A74,3),"")</f>
        <v/>
      </c>
      <c r="D74" s="88" t="str">
        <f>IFERROR(INDEX(DATA!$A$46:$E$6000,A74,2),"")</f>
        <v/>
      </c>
      <c r="E74" s="99" t="str">
        <f>IFERROR(IF(C74=設定・集計!$B$6,INDEX(DATA!$A$46:$E$6000,A74,4),""),"")</f>
        <v/>
      </c>
      <c r="F74" s="99" t="str">
        <f>IFERROR(IF(C74=設定・集計!$B$6,"",INDEX(DATA!$A$46:$E$6000,A74,4)),"")</f>
        <v/>
      </c>
    </row>
    <row r="75" spans="1:6" ht="18.75" customHeight="1">
      <c r="A75" s="82" t="str">
        <f>IFERROR(MATCH(ROW()-ROW($A$2),DATA!G:G,0)-DATA!$B$5+1,"")</f>
        <v/>
      </c>
      <c r="B75" s="86" t="str">
        <f>IFERROR(INDEX(DATA!$A$46:$E$6000,A75,5),"")</f>
        <v/>
      </c>
      <c r="C75" s="87" t="str">
        <f>IFERROR(INDEX(DATA!$A$46:$E$6000,A75,3),"")</f>
        <v/>
      </c>
      <c r="D75" s="88" t="str">
        <f>IFERROR(INDEX(DATA!$A$46:$E$6000,A75,2),"")</f>
        <v/>
      </c>
      <c r="E75" s="99" t="str">
        <f>IFERROR(IF(C75=設定・集計!$B$6,INDEX(DATA!$A$46:$E$6000,A75,4),""),"")</f>
        <v/>
      </c>
      <c r="F75" s="99" t="str">
        <f>IFERROR(IF(C75=設定・集計!$B$6,"",INDEX(DATA!$A$46:$E$6000,A75,4)),"")</f>
        <v/>
      </c>
    </row>
    <row r="76" spans="1:6" ht="18.75" customHeight="1">
      <c r="A76" s="82" t="str">
        <f>IFERROR(MATCH(ROW()-ROW($A$2),DATA!G:G,0)-DATA!$B$5+1,"")</f>
        <v/>
      </c>
      <c r="B76" s="86" t="str">
        <f>IFERROR(INDEX(DATA!$A$46:$E$6000,A76,5),"")</f>
        <v/>
      </c>
      <c r="C76" s="87" t="str">
        <f>IFERROR(INDEX(DATA!$A$46:$E$6000,A76,3),"")</f>
        <v/>
      </c>
      <c r="D76" s="88" t="str">
        <f>IFERROR(INDEX(DATA!$A$46:$E$6000,A76,2),"")</f>
        <v/>
      </c>
      <c r="E76" s="99" t="str">
        <f>IFERROR(IF(C76=設定・集計!$B$6,INDEX(DATA!$A$46:$E$6000,A76,4),""),"")</f>
        <v/>
      </c>
      <c r="F76" s="99" t="str">
        <f>IFERROR(IF(C76=設定・集計!$B$6,"",INDEX(DATA!$A$46:$E$6000,A76,4)),"")</f>
        <v/>
      </c>
    </row>
    <row r="77" spans="1:6" ht="18.75" customHeight="1">
      <c r="A77" s="82" t="str">
        <f>IFERROR(MATCH(ROW()-ROW($A$2),DATA!G:G,0)-DATA!$B$5+1,"")</f>
        <v/>
      </c>
      <c r="B77" s="86" t="str">
        <f>IFERROR(INDEX(DATA!$A$46:$E$6000,A77,5),"")</f>
        <v/>
      </c>
      <c r="C77" s="87" t="str">
        <f>IFERROR(INDEX(DATA!$A$46:$E$6000,A77,3),"")</f>
        <v/>
      </c>
      <c r="D77" s="88" t="str">
        <f>IFERROR(INDEX(DATA!$A$46:$E$6000,A77,2),"")</f>
        <v/>
      </c>
      <c r="E77" s="99" t="str">
        <f>IFERROR(IF(C77=設定・集計!$B$6,INDEX(DATA!$A$46:$E$6000,A77,4),""),"")</f>
        <v/>
      </c>
      <c r="F77" s="99" t="str">
        <f>IFERROR(IF(C77=設定・集計!$B$6,"",INDEX(DATA!$A$46:$E$6000,A77,4)),"")</f>
        <v/>
      </c>
    </row>
    <row r="78" spans="1:6" ht="18.75" customHeight="1">
      <c r="A78" s="82" t="str">
        <f>IFERROR(MATCH(ROW()-ROW($A$2),DATA!G:G,0)-DATA!$B$5+1,"")</f>
        <v/>
      </c>
      <c r="B78" s="86" t="str">
        <f>IFERROR(INDEX(DATA!$A$46:$E$6000,A78,5),"")</f>
        <v/>
      </c>
      <c r="C78" s="87" t="str">
        <f>IFERROR(INDEX(DATA!$A$46:$E$6000,A78,3),"")</f>
        <v/>
      </c>
      <c r="D78" s="88" t="str">
        <f>IFERROR(INDEX(DATA!$A$46:$E$6000,A78,2),"")</f>
        <v/>
      </c>
      <c r="E78" s="99" t="str">
        <f>IFERROR(IF(C78=設定・集計!$B$6,INDEX(DATA!$A$46:$E$6000,A78,4),""),"")</f>
        <v/>
      </c>
      <c r="F78" s="99" t="str">
        <f>IFERROR(IF(C78=設定・集計!$B$6,"",INDEX(DATA!$A$46:$E$6000,A78,4)),"")</f>
        <v/>
      </c>
    </row>
    <row r="79" spans="1:6" ht="18.75" customHeight="1">
      <c r="A79" s="82" t="str">
        <f>IFERROR(MATCH(ROW()-ROW($A$2),DATA!G:G,0)-DATA!$B$5+1,"")</f>
        <v/>
      </c>
      <c r="B79" s="86" t="str">
        <f>IFERROR(INDEX(DATA!$A$46:$E$6000,A79,5),"")</f>
        <v/>
      </c>
      <c r="C79" s="87" t="str">
        <f>IFERROR(INDEX(DATA!$A$46:$E$6000,A79,3),"")</f>
        <v/>
      </c>
      <c r="D79" s="88" t="str">
        <f>IFERROR(INDEX(DATA!$A$46:$E$6000,A79,2),"")</f>
        <v/>
      </c>
      <c r="E79" s="99" t="str">
        <f>IFERROR(IF(C79=設定・集計!$B$6,INDEX(DATA!$A$46:$E$6000,A79,4),""),"")</f>
        <v/>
      </c>
      <c r="F79" s="99" t="str">
        <f>IFERROR(IF(C79=設定・集計!$B$6,"",INDEX(DATA!$A$46:$E$6000,A79,4)),"")</f>
        <v/>
      </c>
    </row>
    <row r="80" spans="1:6" ht="18.75" customHeight="1">
      <c r="A80" s="82" t="str">
        <f>IFERROR(MATCH(ROW()-ROW($A$2),DATA!G:G,0)-DATA!$B$5+1,"")</f>
        <v/>
      </c>
      <c r="B80" s="86" t="str">
        <f>IFERROR(INDEX(DATA!$A$46:$E$6000,A80,5),"")</f>
        <v/>
      </c>
      <c r="C80" s="87" t="str">
        <f>IFERROR(INDEX(DATA!$A$46:$E$6000,A80,3),"")</f>
        <v/>
      </c>
      <c r="D80" s="88" t="str">
        <f>IFERROR(INDEX(DATA!$A$46:$E$6000,A80,2),"")</f>
        <v/>
      </c>
      <c r="E80" s="99" t="str">
        <f>IFERROR(IF(C80=設定・集計!$B$6,INDEX(DATA!$A$46:$E$6000,A80,4),""),"")</f>
        <v/>
      </c>
      <c r="F80" s="99" t="str">
        <f>IFERROR(IF(C80=設定・集計!$B$6,"",INDEX(DATA!$A$46:$E$6000,A80,4)),"")</f>
        <v/>
      </c>
    </row>
    <row r="81" spans="1:6" ht="18.75" customHeight="1">
      <c r="A81" s="82" t="str">
        <f>IFERROR(MATCH(ROW()-ROW($A$2),DATA!G:G,0)-DATA!$B$5+1,"")</f>
        <v/>
      </c>
      <c r="B81" s="86" t="str">
        <f>IFERROR(INDEX(DATA!$A$46:$E$6000,A81,5),"")</f>
        <v/>
      </c>
      <c r="C81" s="87" t="str">
        <f>IFERROR(INDEX(DATA!$A$46:$E$6000,A81,3),"")</f>
        <v/>
      </c>
      <c r="D81" s="88" t="str">
        <f>IFERROR(INDEX(DATA!$A$46:$E$6000,A81,2),"")</f>
        <v/>
      </c>
      <c r="E81" s="99" t="str">
        <f>IFERROR(IF(C81=設定・集計!$B$6,INDEX(DATA!$A$46:$E$6000,A81,4),""),"")</f>
        <v/>
      </c>
      <c r="F81" s="99" t="str">
        <f>IFERROR(IF(C81=設定・集計!$B$6,"",INDEX(DATA!$A$46:$E$6000,A81,4)),"")</f>
        <v/>
      </c>
    </row>
    <row r="82" spans="1:6" ht="18.75" customHeight="1">
      <c r="A82" s="82" t="str">
        <f>IFERROR(MATCH(ROW()-ROW($A$2),DATA!G:G,0)-DATA!$B$5+1,"")</f>
        <v/>
      </c>
      <c r="B82" s="86" t="str">
        <f>IFERROR(INDEX(DATA!$A$46:$E$6000,A82,5),"")</f>
        <v/>
      </c>
      <c r="C82" s="87" t="str">
        <f>IFERROR(INDEX(DATA!$A$46:$E$6000,A82,3),"")</f>
        <v/>
      </c>
      <c r="D82" s="88" t="str">
        <f>IFERROR(INDEX(DATA!$A$46:$E$6000,A82,2),"")</f>
        <v/>
      </c>
      <c r="E82" s="99" t="str">
        <f>IFERROR(IF(C82=設定・集計!$B$6,INDEX(DATA!$A$46:$E$6000,A82,4),""),"")</f>
        <v/>
      </c>
      <c r="F82" s="99" t="str">
        <f>IFERROR(IF(C82=設定・集計!$B$6,"",INDEX(DATA!$A$46:$E$6000,A82,4)),"")</f>
        <v/>
      </c>
    </row>
    <row r="83" spans="1:6" ht="18.75" customHeight="1">
      <c r="A83" s="82" t="str">
        <f>IFERROR(MATCH(ROW()-ROW($A$2),DATA!G:G,0)-DATA!$B$5+1,"")</f>
        <v/>
      </c>
      <c r="B83" s="86" t="str">
        <f>IFERROR(INDEX(DATA!$A$46:$E$6000,A83,5),"")</f>
        <v/>
      </c>
      <c r="C83" s="87" t="str">
        <f>IFERROR(INDEX(DATA!$A$46:$E$6000,A83,3),"")</f>
        <v/>
      </c>
      <c r="D83" s="88" t="str">
        <f>IFERROR(INDEX(DATA!$A$46:$E$6000,A83,2),"")</f>
        <v/>
      </c>
      <c r="E83" s="99" t="str">
        <f>IFERROR(IF(C83=設定・集計!$B$6,INDEX(DATA!$A$46:$E$6000,A83,4),""),"")</f>
        <v/>
      </c>
      <c r="F83" s="99" t="str">
        <f>IFERROR(IF(C83=設定・集計!$B$6,"",INDEX(DATA!$A$46:$E$6000,A83,4)),"")</f>
        <v/>
      </c>
    </row>
    <row r="84" spans="1:6" ht="18.75" customHeight="1">
      <c r="A84" s="82" t="str">
        <f>IFERROR(MATCH(ROW()-ROW($A$2),DATA!G:G,0)-DATA!$B$5+1,"")</f>
        <v/>
      </c>
      <c r="B84" s="86" t="str">
        <f>IFERROR(INDEX(DATA!$A$46:$E$6000,A84,5),"")</f>
        <v/>
      </c>
      <c r="C84" s="87" t="str">
        <f>IFERROR(INDEX(DATA!$A$46:$E$6000,A84,3),"")</f>
        <v/>
      </c>
      <c r="D84" s="88" t="str">
        <f>IFERROR(INDEX(DATA!$A$46:$E$6000,A84,2),"")</f>
        <v/>
      </c>
      <c r="E84" s="99" t="str">
        <f>IFERROR(IF(C84=設定・集計!$B$6,INDEX(DATA!$A$46:$E$6000,A84,4),""),"")</f>
        <v/>
      </c>
      <c r="F84" s="99" t="str">
        <f>IFERROR(IF(C84=設定・集計!$B$6,"",INDEX(DATA!$A$46:$E$6000,A84,4)),"")</f>
        <v/>
      </c>
    </row>
    <row r="85" spans="1:6" ht="18.75" customHeight="1">
      <c r="A85" s="82" t="str">
        <f>IFERROR(MATCH(ROW()-ROW($A$2),DATA!G:G,0)-DATA!$B$5+1,"")</f>
        <v/>
      </c>
      <c r="B85" s="86" t="str">
        <f>IFERROR(INDEX(DATA!$A$46:$E$6000,A85,5),"")</f>
        <v/>
      </c>
      <c r="C85" s="87" t="str">
        <f>IFERROR(INDEX(DATA!$A$46:$E$6000,A85,3),"")</f>
        <v/>
      </c>
      <c r="D85" s="88" t="str">
        <f>IFERROR(INDEX(DATA!$A$46:$E$6000,A85,2),"")</f>
        <v/>
      </c>
      <c r="E85" s="99" t="str">
        <f>IFERROR(IF(C85=設定・集計!$B$6,INDEX(DATA!$A$46:$E$6000,A85,4),""),"")</f>
        <v/>
      </c>
      <c r="F85" s="99" t="str">
        <f>IFERROR(IF(C85=設定・集計!$B$6,"",INDEX(DATA!$A$46:$E$6000,A85,4)),"")</f>
        <v/>
      </c>
    </row>
    <row r="86" spans="1:6" ht="18.75" customHeight="1">
      <c r="A86" s="82" t="str">
        <f>IFERROR(MATCH(ROW()-ROW($A$2),DATA!G:G,0)-DATA!$B$5+1,"")</f>
        <v/>
      </c>
      <c r="B86" s="86" t="str">
        <f>IFERROR(INDEX(DATA!$A$46:$E$6000,A86,5),"")</f>
        <v/>
      </c>
      <c r="C86" s="87" t="str">
        <f>IFERROR(INDEX(DATA!$A$46:$E$6000,A86,3),"")</f>
        <v/>
      </c>
      <c r="D86" s="88" t="str">
        <f>IFERROR(INDEX(DATA!$A$46:$E$6000,A86,2),"")</f>
        <v/>
      </c>
      <c r="E86" s="99" t="str">
        <f>IFERROR(IF(C86=設定・集計!$B$6,INDEX(DATA!$A$46:$E$6000,A86,4),""),"")</f>
        <v/>
      </c>
      <c r="F86" s="99" t="str">
        <f>IFERROR(IF(C86=設定・集計!$B$6,"",INDEX(DATA!$A$46:$E$6000,A86,4)),"")</f>
        <v/>
      </c>
    </row>
    <row r="87" spans="1:6" ht="18.75" customHeight="1">
      <c r="A87" s="82" t="str">
        <f>IFERROR(MATCH(ROW()-ROW($A$2),DATA!G:G,0)-DATA!$B$5+1,"")</f>
        <v/>
      </c>
      <c r="B87" s="86" t="str">
        <f>IFERROR(INDEX(DATA!$A$46:$E$6000,A87,5),"")</f>
        <v/>
      </c>
      <c r="C87" s="87" t="str">
        <f>IFERROR(INDEX(DATA!$A$46:$E$6000,A87,3),"")</f>
        <v/>
      </c>
      <c r="D87" s="88" t="str">
        <f>IFERROR(INDEX(DATA!$A$46:$E$6000,A87,2),"")</f>
        <v/>
      </c>
      <c r="E87" s="99" t="str">
        <f>IFERROR(IF(C87=設定・集計!$B$6,INDEX(DATA!$A$46:$E$6000,A87,4),""),"")</f>
        <v/>
      </c>
      <c r="F87" s="99" t="str">
        <f>IFERROR(IF(C87=設定・集計!$B$6,"",INDEX(DATA!$A$46:$E$6000,A87,4)),"")</f>
        <v/>
      </c>
    </row>
    <row r="88" spans="1:6" ht="18.75" customHeight="1">
      <c r="A88" s="82" t="str">
        <f>IFERROR(MATCH(ROW()-ROW($A$2),DATA!G:G,0)-DATA!$B$5+1,"")</f>
        <v/>
      </c>
      <c r="B88" s="86" t="str">
        <f>IFERROR(INDEX(DATA!$A$46:$E$6000,A88,5),"")</f>
        <v/>
      </c>
      <c r="C88" s="87" t="str">
        <f>IFERROR(INDEX(DATA!$A$46:$E$6000,A88,3),"")</f>
        <v/>
      </c>
      <c r="D88" s="88" t="str">
        <f>IFERROR(INDEX(DATA!$A$46:$E$6000,A88,2),"")</f>
        <v/>
      </c>
      <c r="E88" s="99" t="str">
        <f>IFERROR(IF(C88=設定・集計!$B$6,INDEX(DATA!$A$46:$E$6000,A88,4),""),"")</f>
        <v/>
      </c>
      <c r="F88" s="99" t="str">
        <f>IFERROR(IF(C88=設定・集計!$B$6,"",INDEX(DATA!$A$46:$E$6000,A88,4)),"")</f>
        <v/>
      </c>
    </row>
    <row r="89" spans="1:6" ht="18.75" customHeight="1">
      <c r="A89" s="82" t="str">
        <f>IFERROR(MATCH(ROW()-ROW($A$2),DATA!G:G,0)-DATA!$B$5+1,"")</f>
        <v/>
      </c>
      <c r="B89" s="86" t="str">
        <f>IFERROR(INDEX(DATA!$A$46:$E$6000,A89,5),"")</f>
        <v/>
      </c>
      <c r="C89" s="87" t="str">
        <f>IFERROR(INDEX(DATA!$A$46:$E$6000,A89,3),"")</f>
        <v/>
      </c>
      <c r="D89" s="88" t="str">
        <f>IFERROR(INDEX(DATA!$A$46:$E$6000,A89,2),"")</f>
        <v/>
      </c>
      <c r="E89" s="99" t="str">
        <f>IFERROR(IF(C89=設定・集計!$B$6,INDEX(DATA!$A$46:$E$6000,A89,4),""),"")</f>
        <v/>
      </c>
      <c r="F89" s="99" t="str">
        <f>IFERROR(IF(C89=設定・集計!$B$6,"",INDEX(DATA!$A$46:$E$6000,A89,4)),"")</f>
        <v/>
      </c>
    </row>
    <row r="90" spans="1:6" ht="18.75" customHeight="1">
      <c r="A90" s="82" t="str">
        <f>IFERROR(MATCH(ROW()-ROW($A$2),DATA!G:G,0)-DATA!$B$5+1,"")</f>
        <v/>
      </c>
      <c r="B90" s="86" t="str">
        <f>IFERROR(INDEX(DATA!$A$46:$E$6000,A90,5),"")</f>
        <v/>
      </c>
      <c r="C90" s="87" t="str">
        <f>IFERROR(INDEX(DATA!$A$46:$E$6000,A90,3),"")</f>
        <v/>
      </c>
      <c r="D90" s="88" t="str">
        <f>IFERROR(INDEX(DATA!$A$46:$E$6000,A90,2),"")</f>
        <v/>
      </c>
      <c r="E90" s="99" t="str">
        <f>IFERROR(IF(C90=設定・集計!$B$6,INDEX(DATA!$A$46:$E$6000,A90,4),""),"")</f>
        <v/>
      </c>
      <c r="F90" s="99" t="str">
        <f>IFERROR(IF(C90=設定・集計!$B$6,"",INDEX(DATA!$A$46:$E$6000,A90,4)),"")</f>
        <v/>
      </c>
    </row>
    <row r="91" spans="1:6" ht="18.75" customHeight="1">
      <c r="A91" s="82" t="str">
        <f>IFERROR(MATCH(ROW()-ROW($A$2),DATA!G:G,0)-DATA!$B$5+1,"")</f>
        <v/>
      </c>
      <c r="B91" s="86" t="str">
        <f>IFERROR(INDEX(DATA!$A$46:$E$6000,A91,5),"")</f>
        <v/>
      </c>
      <c r="C91" s="87" t="str">
        <f>IFERROR(INDEX(DATA!$A$46:$E$6000,A91,3),"")</f>
        <v/>
      </c>
      <c r="D91" s="88" t="str">
        <f>IFERROR(INDEX(DATA!$A$46:$E$6000,A91,2),"")</f>
        <v/>
      </c>
      <c r="E91" s="99" t="str">
        <f>IFERROR(IF(C91=設定・集計!$B$6,INDEX(DATA!$A$46:$E$6000,A91,4),""),"")</f>
        <v/>
      </c>
      <c r="F91" s="99" t="str">
        <f>IFERROR(IF(C91=設定・集計!$B$6,"",INDEX(DATA!$A$46:$E$6000,A91,4)),"")</f>
        <v/>
      </c>
    </row>
    <row r="92" spans="1:6" ht="18.75" customHeight="1">
      <c r="A92" s="82" t="str">
        <f>IFERROR(MATCH(ROW()-ROW($A$2),DATA!G:G,0)-DATA!$B$5+1,"")</f>
        <v/>
      </c>
      <c r="B92" s="86" t="str">
        <f>IFERROR(INDEX(DATA!$A$46:$E$6000,A92,5),"")</f>
        <v/>
      </c>
      <c r="C92" s="87" t="str">
        <f>IFERROR(INDEX(DATA!$A$46:$E$6000,A92,3),"")</f>
        <v/>
      </c>
      <c r="D92" s="88" t="str">
        <f>IFERROR(INDEX(DATA!$A$46:$E$6000,A92,2),"")</f>
        <v/>
      </c>
      <c r="E92" s="99" t="str">
        <f>IFERROR(IF(C92=設定・集計!$B$6,INDEX(DATA!$A$46:$E$6000,A92,4),""),"")</f>
        <v/>
      </c>
      <c r="F92" s="99" t="str">
        <f>IFERROR(IF(C92=設定・集計!$B$6,"",INDEX(DATA!$A$46:$E$6000,A92,4)),"")</f>
        <v/>
      </c>
    </row>
    <row r="93" spans="1:6" ht="18.75" customHeight="1">
      <c r="A93" s="82" t="str">
        <f>IFERROR(MATCH(ROW()-ROW($A$2),DATA!G:G,0)-DATA!$B$5+1,"")</f>
        <v/>
      </c>
      <c r="B93" s="86" t="str">
        <f>IFERROR(INDEX(DATA!$A$46:$E$6000,A93,5),"")</f>
        <v/>
      </c>
      <c r="C93" s="87" t="str">
        <f>IFERROR(INDEX(DATA!$A$46:$E$6000,A93,3),"")</f>
        <v/>
      </c>
      <c r="D93" s="88" t="str">
        <f>IFERROR(INDEX(DATA!$A$46:$E$6000,A93,2),"")</f>
        <v/>
      </c>
      <c r="E93" s="99" t="str">
        <f>IFERROR(IF(C93=設定・集計!$B$6,INDEX(DATA!$A$46:$E$6000,A93,4),""),"")</f>
        <v/>
      </c>
      <c r="F93" s="99" t="str">
        <f>IFERROR(IF(C93=設定・集計!$B$6,"",INDEX(DATA!$A$46:$E$6000,A93,4)),"")</f>
        <v/>
      </c>
    </row>
    <row r="94" spans="1:6" ht="18.75" customHeight="1">
      <c r="A94" s="82" t="str">
        <f>IFERROR(MATCH(ROW()-ROW($A$2),DATA!G:G,0)-DATA!$B$5+1,"")</f>
        <v/>
      </c>
      <c r="B94" s="86" t="str">
        <f>IFERROR(INDEX(DATA!$A$46:$E$6000,A94,5),"")</f>
        <v/>
      </c>
      <c r="C94" s="87" t="str">
        <f>IFERROR(INDEX(DATA!$A$46:$E$6000,A94,3),"")</f>
        <v/>
      </c>
      <c r="D94" s="88" t="str">
        <f>IFERROR(INDEX(DATA!$A$46:$E$6000,A94,2),"")</f>
        <v/>
      </c>
      <c r="E94" s="99" t="str">
        <f>IFERROR(IF(C94=設定・集計!$B$6,INDEX(DATA!$A$46:$E$6000,A94,4),""),"")</f>
        <v/>
      </c>
      <c r="F94" s="99" t="str">
        <f>IFERROR(IF(C94=設定・集計!$B$6,"",INDEX(DATA!$A$46:$E$6000,A94,4)),"")</f>
        <v/>
      </c>
    </row>
    <row r="95" spans="1:6" ht="18.75" customHeight="1">
      <c r="A95" s="82" t="str">
        <f>IFERROR(MATCH(ROW()-ROW($A$2),DATA!G:G,0)-DATA!$B$5+1,"")</f>
        <v/>
      </c>
      <c r="B95" s="86" t="str">
        <f>IFERROR(INDEX(DATA!$A$46:$E$6000,A95,5),"")</f>
        <v/>
      </c>
      <c r="C95" s="87" t="str">
        <f>IFERROR(INDEX(DATA!$A$46:$E$6000,A95,3),"")</f>
        <v/>
      </c>
      <c r="D95" s="88" t="str">
        <f>IFERROR(INDEX(DATA!$A$46:$E$6000,A95,2),"")</f>
        <v/>
      </c>
      <c r="E95" s="99" t="str">
        <f>IFERROR(IF(C95=設定・集計!$B$6,INDEX(DATA!$A$46:$E$6000,A95,4),""),"")</f>
        <v/>
      </c>
      <c r="F95" s="99" t="str">
        <f>IFERROR(IF(C95=設定・集計!$B$6,"",INDEX(DATA!$A$46:$E$6000,A95,4)),"")</f>
        <v/>
      </c>
    </row>
    <row r="96" spans="1:6" ht="18.75" customHeight="1">
      <c r="A96" s="82" t="str">
        <f>IFERROR(MATCH(ROW()-ROW($A$2),DATA!G:G,0)-DATA!$B$5+1,"")</f>
        <v/>
      </c>
      <c r="B96" s="86" t="str">
        <f>IFERROR(INDEX(DATA!$A$46:$E$6000,A96,5),"")</f>
        <v/>
      </c>
      <c r="C96" s="87" t="str">
        <f>IFERROR(INDEX(DATA!$A$46:$E$6000,A96,3),"")</f>
        <v/>
      </c>
      <c r="D96" s="88" t="str">
        <f>IFERROR(INDEX(DATA!$A$46:$E$6000,A96,2),"")</f>
        <v/>
      </c>
      <c r="E96" s="99" t="str">
        <f>IFERROR(IF(C96=設定・集計!$B$6,INDEX(DATA!$A$46:$E$6000,A96,4),""),"")</f>
        <v/>
      </c>
      <c r="F96" s="99" t="str">
        <f>IFERROR(IF(C96=設定・集計!$B$6,"",INDEX(DATA!$A$46:$E$6000,A96,4)),"")</f>
        <v/>
      </c>
    </row>
    <row r="97" spans="1:6" ht="18.75" customHeight="1">
      <c r="A97" s="82" t="str">
        <f>IFERROR(MATCH(ROW()-ROW($A$2),DATA!G:G,0)-DATA!$B$5+1,"")</f>
        <v/>
      </c>
      <c r="B97" s="86" t="str">
        <f>IFERROR(INDEX(DATA!$A$46:$E$6000,A97,5),"")</f>
        <v/>
      </c>
      <c r="C97" s="87" t="str">
        <f>IFERROR(INDEX(DATA!$A$46:$E$6000,A97,3),"")</f>
        <v/>
      </c>
      <c r="D97" s="88" t="str">
        <f>IFERROR(INDEX(DATA!$A$46:$E$6000,A97,2),"")</f>
        <v/>
      </c>
      <c r="E97" s="99" t="str">
        <f>IFERROR(IF(C97=設定・集計!$B$6,INDEX(DATA!$A$46:$E$6000,A97,4),""),"")</f>
        <v/>
      </c>
      <c r="F97" s="99" t="str">
        <f>IFERROR(IF(C97=設定・集計!$B$6,"",INDEX(DATA!$A$46:$E$6000,A97,4)),"")</f>
        <v/>
      </c>
    </row>
    <row r="98" spans="1:6" ht="18.75" customHeight="1">
      <c r="A98" s="82" t="str">
        <f>IFERROR(MATCH(ROW()-ROW($A$2),DATA!G:G,0)-DATA!$B$5+1,"")</f>
        <v/>
      </c>
      <c r="B98" s="86" t="str">
        <f>IFERROR(INDEX(DATA!$A$46:$E$6000,A98,5),"")</f>
        <v/>
      </c>
      <c r="C98" s="87" t="str">
        <f>IFERROR(INDEX(DATA!$A$46:$E$6000,A98,3),"")</f>
        <v/>
      </c>
      <c r="D98" s="88" t="str">
        <f>IFERROR(INDEX(DATA!$A$46:$E$6000,A98,2),"")</f>
        <v/>
      </c>
      <c r="E98" s="99" t="str">
        <f>IFERROR(IF(C98=設定・集計!$B$6,INDEX(DATA!$A$46:$E$6000,A98,4),""),"")</f>
        <v/>
      </c>
      <c r="F98" s="99" t="str">
        <f>IFERROR(IF(C98=設定・集計!$B$6,"",INDEX(DATA!$A$46:$E$6000,A98,4)),"")</f>
        <v/>
      </c>
    </row>
    <row r="99" spans="1:6" ht="18.75" customHeight="1">
      <c r="A99" s="82" t="str">
        <f>IFERROR(MATCH(ROW()-ROW($A$2),DATA!G:G,0)-DATA!$B$5+1,"")</f>
        <v/>
      </c>
      <c r="B99" s="86" t="str">
        <f>IFERROR(INDEX(DATA!$A$46:$E$6000,A99,5),"")</f>
        <v/>
      </c>
      <c r="C99" s="87" t="str">
        <f>IFERROR(INDEX(DATA!$A$46:$E$6000,A99,3),"")</f>
        <v/>
      </c>
      <c r="D99" s="88" t="str">
        <f>IFERROR(INDEX(DATA!$A$46:$E$6000,A99,2),"")</f>
        <v/>
      </c>
      <c r="E99" s="99" t="str">
        <f>IFERROR(IF(C99=設定・集計!$B$6,INDEX(DATA!$A$46:$E$6000,A99,4),""),"")</f>
        <v/>
      </c>
      <c r="F99" s="99" t="str">
        <f>IFERROR(IF(C99=設定・集計!$B$6,"",INDEX(DATA!$A$46:$E$6000,A99,4)),"")</f>
        <v/>
      </c>
    </row>
    <row r="100" spans="1:6" ht="18.75" customHeight="1">
      <c r="A100" s="82" t="str">
        <f>IFERROR(MATCH(ROW()-ROW($A$2),DATA!G:G,0)-DATA!$B$5+1,"")</f>
        <v/>
      </c>
      <c r="B100" s="86" t="str">
        <f>IFERROR(INDEX(DATA!$A$46:$E$6000,A100,5),"")</f>
        <v/>
      </c>
      <c r="C100" s="87" t="str">
        <f>IFERROR(INDEX(DATA!$A$46:$E$6000,A100,3),"")</f>
        <v/>
      </c>
      <c r="D100" s="88" t="str">
        <f>IFERROR(INDEX(DATA!$A$46:$E$6000,A100,2),"")</f>
        <v/>
      </c>
      <c r="E100" s="99" t="str">
        <f>IFERROR(IF(C100=設定・集計!$B$6,INDEX(DATA!$A$46:$E$6000,A100,4),""),"")</f>
        <v/>
      </c>
      <c r="F100" s="99" t="str">
        <f>IFERROR(IF(C100=設定・集計!$B$6,"",INDEX(DATA!$A$46:$E$6000,A100,4)),"")</f>
        <v/>
      </c>
    </row>
    <row r="101" spans="1:6" ht="18.75" customHeight="1">
      <c r="A101" s="82" t="str">
        <f>IFERROR(MATCH(ROW()-ROW($A$2),DATA!G:G,0)-DATA!$B$5+1,"")</f>
        <v/>
      </c>
      <c r="B101" s="86" t="str">
        <f>IFERROR(INDEX(DATA!$A$46:$E$6000,A101,5),"")</f>
        <v/>
      </c>
      <c r="C101" s="87" t="str">
        <f>IFERROR(INDEX(DATA!$A$46:$E$6000,A101,3),"")</f>
        <v/>
      </c>
      <c r="D101" s="88" t="str">
        <f>IFERROR(INDEX(DATA!$A$46:$E$6000,A101,2),"")</f>
        <v/>
      </c>
      <c r="E101" s="99" t="str">
        <f>IFERROR(IF(C101=設定・集計!$B$6,INDEX(DATA!$A$46:$E$6000,A101,4),""),"")</f>
        <v/>
      </c>
      <c r="F101" s="99" t="str">
        <f>IFERROR(IF(C101=設定・集計!$B$6,"",INDEX(DATA!$A$46:$E$6000,A101,4)),"")</f>
        <v/>
      </c>
    </row>
    <row r="102" spans="1:6" ht="18.75" customHeight="1">
      <c r="A102" s="82" t="str">
        <f>IFERROR(MATCH(ROW()-ROW($A$2),DATA!G:G,0)-DATA!$B$5+1,"")</f>
        <v/>
      </c>
      <c r="B102" s="86" t="str">
        <f>IFERROR(INDEX(DATA!$A$46:$E$6000,A102,5),"")</f>
        <v/>
      </c>
      <c r="C102" s="87" t="str">
        <f>IFERROR(INDEX(DATA!$A$46:$E$6000,A102,3),"")</f>
        <v/>
      </c>
      <c r="D102" s="88" t="str">
        <f>IFERROR(INDEX(DATA!$A$46:$E$6000,A102,2),"")</f>
        <v/>
      </c>
      <c r="E102" s="99" t="str">
        <f>IFERROR(IF(C102=設定・集計!$B$6,INDEX(DATA!$A$46:$E$6000,A102,4),""),"")</f>
        <v/>
      </c>
      <c r="F102" s="99" t="str">
        <f>IFERROR(IF(C102=設定・集計!$B$6,"",INDEX(DATA!$A$46:$E$6000,A102,4)),"")</f>
        <v/>
      </c>
    </row>
    <row r="103" spans="1:6" ht="18.75" customHeight="1">
      <c r="A103" s="82" t="str">
        <f>IFERROR(MATCH(ROW()-ROW($A$2),DATA!G:G,0)-DATA!$B$5+1,"")</f>
        <v/>
      </c>
      <c r="B103" s="86" t="str">
        <f>IFERROR(INDEX(DATA!$A$46:$E$6000,A103,5),"")</f>
        <v/>
      </c>
      <c r="C103" s="87" t="str">
        <f>IFERROR(INDEX(DATA!$A$46:$E$6000,A103,3),"")</f>
        <v/>
      </c>
      <c r="D103" s="88" t="str">
        <f>IFERROR(INDEX(DATA!$A$46:$E$6000,A103,2),"")</f>
        <v/>
      </c>
      <c r="E103" s="99" t="str">
        <f>IFERROR(IF(C103=設定・集計!$B$6,INDEX(DATA!$A$46:$E$6000,A103,4),""),"")</f>
        <v/>
      </c>
      <c r="F103" s="99" t="str">
        <f>IFERROR(IF(C103=設定・集計!$B$6,"",INDEX(DATA!$A$46:$E$6000,A103,4)),"")</f>
        <v/>
      </c>
    </row>
    <row r="104" spans="1:6" ht="18.75" customHeight="1">
      <c r="A104" s="82" t="str">
        <f>IFERROR(MATCH(ROW()-ROW($A$2),DATA!G:G,0)-DATA!$B$5+1,"")</f>
        <v/>
      </c>
      <c r="B104" s="86" t="str">
        <f>IFERROR(INDEX(DATA!$A$46:$E$6000,A104,5),"")</f>
        <v/>
      </c>
      <c r="C104" s="87" t="str">
        <f>IFERROR(INDEX(DATA!$A$46:$E$6000,A104,3),"")</f>
        <v/>
      </c>
      <c r="D104" s="88" t="str">
        <f>IFERROR(INDEX(DATA!$A$46:$E$6000,A104,2),"")</f>
        <v/>
      </c>
      <c r="E104" s="99" t="str">
        <f>IFERROR(IF(C104=設定・集計!$B$6,INDEX(DATA!$A$46:$E$6000,A104,4),""),"")</f>
        <v/>
      </c>
      <c r="F104" s="99" t="str">
        <f>IFERROR(IF(C104=設定・集計!$B$6,"",INDEX(DATA!$A$46:$E$6000,A104,4)),"")</f>
        <v/>
      </c>
    </row>
    <row r="105" spans="1:6" ht="18.75" customHeight="1">
      <c r="A105" s="82" t="str">
        <f>IFERROR(MATCH(ROW()-ROW($A$2),DATA!G:G,0)-DATA!$B$5+1,"")</f>
        <v/>
      </c>
      <c r="B105" s="86" t="str">
        <f>IFERROR(INDEX(DATA!$A$46:$E$6000,A105,5),"")</f>
        <v/>
      </c>
      <c r="C105" s="87" t="str">
        <f>IFERROR(INDEX(DATA!$A$46:$E$6000,A105,3),"")</f>
        <v/>
      </c>
      <c r="D105" s="88" t="str">
        <f>IFERROR(INDEX(DATA!$A$46:$E$6000,A105,2),"")</f>
        <v/>
      </c>
      <c r="E105" s="99" t="str">
        <f>IFERROR(IF(C105=設定・集計!$B$6,INDEX(DATA!$A$46:$E$6000,A105,4),""),"")</f>
        <v/>
      </c>
      <c r="F105" s="99" t="str">
        <f>IFERROR(IF(C105=設定・集計!$B$6,"",INDEX(DATA!$A$46:$E$6000,A105,4)),"")</f>
        <v/>
      </c>
    </row>
    <row r="106" spans="1:6" ht="18.75" customHeight="1">
      <c r="A106" s="82" t="str">
        <f>IFERROR(MATCH(ROW()-ROW($A$2),DATA!G:G,0)-DATA!$B$5+1,"")</f>
        <v/>
      </c>
      <c r="B106" s="86" t="str">
        <f>IFERROR(INDEX(DATA!$A$46:$E$6000,A106,5),"")</f>
        <v/>
      </c>
      <c r="C106" s="87" t="str">
        <f>IFERROR(INDEX(DATA!$A$46:$E$6000,A106,3),"")</f>
        <v/>
      </c>
      <c r="D106" s="88" t="str">
        <f>IFERROR(INDEX(DATA!$A$46:$E$6000,A106,2),"")</f>
        <v/>
      </c>
      <c r="E106" s="99" t="str">
        <f>IFERROR(IF(C106=設定・集計!$B$6,INDEX(DATA!$A$46:$E$6000,A106,4),""),"")</f>
        <v/>
      </c>
      <c r="F106" s="99" t="str">
        <f>IFERROR(IF(C106=設定・集計!$B$6,"",INDEX(DATA!$A$46:$E$6000,A106,4)),"")</f>
        <v/>
      </c>
    </row>
    <row r="107" spans="1:6" ht="18.75" customHeight="1">
      <c r="A107" s="82" t="str">
        <f>IFERROR(MATCH(ROW()-ROW($A$2),DATA!G:G,0)-DATA!$B$5+1,"")</f>
        <v/>
      </c>
      <c r="B107" s="86" t="str">
        <f>IFERROR(INDEX(DATA!$A$46:$E$6000,A107,5),"")</f>
        <v/>
      </c>
      <c r="C107" s="87" t="str">
        <f>IFERROR(INDEX(DATA!$A$46:$E$6000,A107,3),"")</f>
        <v/>
      </c>
      <c r="D107" s="88" t="str">
        <f>IFERROR(INDEX(DATA!$A$46:$E$6000,A107,2),"")</f>
        <v/>
      </c>
      <c r="E107" s="99" t="str">
        <f>IFERROR(IF(C107=設定・集計!$B$6,INDEX(DATA!$A$46:$E$6000,A107,4),""),"")</f>
        <v/>
      </c>
      <c r="F107" s="99" t="str">
        <f>IFERROR(IF(C107=設定・集計!$B$6,"",INDEX(DATA!$A$46:$E$6000,A107,4)),"")</f>
        <v/>
      </c>
    </row>
    <row r="108" spans="1:6" ht="18.75" customHeight="1">
      <c r="A108" s="82" t="str">
        <f>IFERROR(MATCH(ROW()-ROW($A$2),DATA!G:G,0)-DATA!$B$5+1,"")</f>
        <v/>
      </c>
      <c r="B108" s="86" t="str">
        <f>IFERROR(INDEX(DATA!$A$46:$E$6000,A108,5),"")</f>
        <v/>
      </c>
      <c r="C108" s="87" t="str">
        <f>IFERROR(INDEX(DATA!$A$46:$E$6000,A108,3),"")</f>
        <v/>
      </c>
      <c r="D108" s="88" t="str">
        <f>IFERROR(INDEX(DATA!$A$46:$E$6000,A108,2),"")</f>
        <v/>
      </c>
      <c r="E108" s="99" t="str">
        <f>IFERROR(IF(C108=設定・集計!$B$6,INDEX(DATA!$A$46:$E$6000,A108,4),""),"")</f>
        <v/>
      </c>
      <c r="F108" s="99" t="str">
        <f>IFERROR(IF(C108=設定・集計!$B$6,"",INDEX(DATA!$A$46:$E$6000,A108,4)),"")</f>
        <v/>
      </c>
    </row>
    <row r="109" spans="1:6" ht="18.75" customHeight="1">
      <c r="A109" s="82" t="str">
        <f>IFERROR(MATCH(ROW()-ROW($A$2),DATA!G:G,0)-DATA!$B$5+1,"")</f>
        <v/>
      </c>
      <c r="B109" s="86" t="str">
        <f>IFERROR(INDEX(DATA!$A$46:$E$6000,A109,5),"")</f>
        <v/>
      </c>
      <c r="C109" s="87" t="str">
        <f>IFERROR(INDEX(DATA!$A$46:$E$6000,A109,3),"")</f>
        <v/>
      </c>
      <c r="D109" s="88" t="str">
        <f>IFERROR(INDEX(DATA!$A$46:$E$6000,A109,2),"")</f>
        <v/>
      </c>
      <c r="E109" s="99" t="str">
        <f>IFERROR(IF(C109=設定・集計!$B$6,INDEX(DATA!$A$46:$E$6000,A109,4),""),"")</f>
        <v/>
      </c>
      <c r="F109" s="99" t="str">
        <f>IFERROR(IF(C109=設定・集計!$B$6,"",INDEX(DATA!$A$46:$E$6000,A109,4)),"")</f>
        <v/>
      </c>
    </row>
    <row r="110" spans="1:6" ht="18.75" customHeight="1">
      <c r="A110" s="82" t="str">
        <f>IFERROR(MATCH(ROW()-ROW($A$2),DATA!G:G,0)-DATA!$B$5+1,"")</f>
        <v/>
      </c>
      <c r="B110" s="86" t="str">
        <f>IFERROR(INDEX(DATA!$A$46:$E$6000,A110,5),"")</f>
        <v/>
      </c>
      <c r="C110" s="87" t="str">
        <f>IFERROR(INDEX(DATA!$A$46:$E$6000,A110,3),"")</f>
        <v/>
      </c>
      <c r="D110" s="88" t="str">
        <f>IFERROR(INDEX(DATA!$A$46:$E$6000,A110,2),"")</f>
        <v/>
      </c>
      <c r="E110" s="99" t="str">
        <f>IFERROR(IF(C110=設定・集計!$B$6,INDEX(DATA!$A$46:$E$6000,A110,4),""),"")</f>
        <v/>
      </c>
      <c r="F110" s="99" t="str">
        <f>IFERROR(IF(C110=設定・集計!$B$6,"",INDEX(DATA!$A$46:$E$6000,A110,4)),"")</f>
        <v/>
      </c>
    </row>
    <row r="111" spans="1:6" ht="18.75" customHeight="1">
      <c r="A111" s="82" t="str">
        <f>IFERROR(MATCH(ROW()-ROW($A$2),DATA!G:G,0)-DATA!$B$5+1,"")</f>
        <v/>
      </c>
      <c r="B111" s="86" t="str">
        <f>IFERROR(INDEX(DATA!$A$46:$E$6000,A111,5),"")</f>
        <v/>
      </c>
      <c r="C111" s="87" t="str">
        <f>IFERROR(INDEX(DATA!$A$46:$E$6000,A111,3),"")</f>
        <v/>
      </c>
      <c r="D111" s="88" t="str">
        <f>IFERROR(INDEX(DATA!$A$46:$E$6000,A111,2),"")</f>
        <v/>
      </c>
      <c r="E111" s="99" t="str">
        <f>IFERROR(IF(C111=設定・集計!$B$6,INDEX(DATA!$A$46:$E$6000,A111,4),""),"")</f>
        <v/>
      </c>
      <c r="F111" s="99" t="str">
        <f>IFERROR(IF(C111=設定・集計!$B$6,"",INDEX(DATA!$A$46:$E$6000,A111,4)),"")</f>
        <v/>
      </c>
    </row>
    <row r="112" spans="1:6" ht="18.75" customHeight="1">
      <c r="A112" s="82" t="str">
        <f>IFERROR(MATCH(ROW()-ROW($A$2),DATA!G:G,0)-DATA!$B$5+1,"")</f>
        <v/>
      </c>
      <c r="B112" s="86" t="str">
        <f>IFERROR(INDEX(DATA!$A$46:$E$6000,A112,5),"")</f>
        <v/>
      </c>
      <c r="C112" s="87" t="str">
        <f>IFERROR(INDEX(DATA!$A$46:$E$6000,A112,3),"")</f>
        <v/>
      </c>
      <c r="D112" s="88" t="str">
        <f>IFERROR(INDEX(DATA!$A$46:$E$6000,A112,2),"")</f>
        <v/>
      </c>
      <c r="E112" s="99" t="str">
        <f>IFERROR(IF(C112=設定・集計!$B$6,INDEX(DATA!$A$46:$E$6000,A112,4),""),"")</f>
        <v/>
      </c>
      <c r="F112" s="99" t="str">
        <f>IFERROR(IF(C112=設定・集計!$B$6,"",INDEX(DATA!$A$46:$E$6000,A112,4)),"")</f>
        <v/>
      </c>
    </row>
    <row r="113" spans="1:6" ht="18.75" customHeight="1">
      <c r="A113" s="82" t="str">
        <f>IFERROR(MATCH(ROW()-ROW($A$2),DATA!G:G,0)-DATA!$B$5+1,"")</f>
        <v/>
      </c>
      <c r="B113" s="86" t="str">
        <f>IFERROR(INDEX(DATA!$A$46:$E$6000,A113,5),"")</f>
        <v/>
      </c>
      <c r="C113" s="87" t="str">
        <f>IFERROR(INDEX(DATA!$A$46:$E$6000,A113,3),"")</f>
        <v/>
      </c>
      <c r="D113" s="88" t="str">
        <f>IFERROR(INDEX(DATA!$A$46:$E$6000,A113,2),"")</f>
        <v/>
      </c>
      <c r="E113" s="99" t="str">
        <f>IFERROR(IF(C113=設定・集計!$B$6,INDEX(DATA!$A$46:$E$6000,A113,4),""),"")</f>
        <v/>
      </c>
      <c r="F113" s="99" t="str">
        <f>IFERROR(IF(C113=設定・集計!$B$6,"",INDEX(DATA!$A$46:$E$6000,A113,4)),"")</f>
        <v/>
      </c>
    </row>
    <row r="114" spans="1:6" ht="18.75" customHeight="1">
      <c r="A114" s="82" t="str">
        <f>IFERROR(MATCH(ROW()-ROW($A$2),DATA!G:G,0)-DATA!$B$5+1,"")</f>
        <v/>
      </c>
      <c r="B114" s="86" t="str">
        <f>IFERROR(INDEX(DATA!$A$46:$E$6000,A114,5),"")</f>
        <v/>
      </c>
      <c r="C114" s="87" t="str">
        <f>IFERROR(INDEX(DATA!$A$46:$E$6000,A114,3),"")</f>
        <v/>
      </c>
      <c r="D114" s="88" t="str">
        <f>IFERROR(INDEX(DATA!$A$46:$E$6000,A114,2),"")</f>
        <v/>
      </c>
      <c r="E114" s="99" t="str">
        <f>IFERROR(IF(C114=設定・集計!$B$6,INDEX(DATA!$A$46:$E$6000,A114,4),""),"")</f>
        <v/>
      </c>
      <c r="F114" s="99" t="str">
        <f>IFERROR(IF(C114=設定・集計!$B$6,"",INDEX(DATA!$A$46:$E$6000,A114,4)),"")</f>
        <v/>
      </c>
    </row>
    <row r="115" spans="1:6" ht="18.75" customHeight="1">
      <c r="A115" s="82" t="str">
        <f>IFERROR(MATCH(ROW()-ROW($A$2),DATA!G:G,0)-DATA!$B$5+1,"")</f>
        <v/>
      </c>
      <c r="B115" s="86" t="str">
        <f>IFERROR(INDEX(DATA!$A$46:$E$6000,A115,5),"")</f>
        <v/>
      </c>
      <c r="C115" s="87" t="str">
        <f>IFERROR(INDEX(DATA!$A$46:$E$6000,A115,3),"")</f>
        <v/>
      </c>
      <c r="D115" s="88" t="str">
        <f>IFERROR(INDEX(DATA!$A$46:$E$6000,A115,2),"")</f>
        <v/>
      </c>
      <c r="E115" s="99" t="str">
        <f>IFERROR(IF(C115=設定・集計!$B$6,INDEX(DATA!$A$46:$E$6000,A115,4),""),"")</f>
        <v/>
      </c>
      <c r="F115" s="99" t="str">
        <f>IFERROR(IF(C115=設定・集計!$B$6,"",INDEX(DATA!$A$46:$E$6000,A115,4)),"")</f>
        <v/>
      </c>
    </row>
    <row r="116" spans="1:6" ht="18.75" customHeight="1">
      <c r="A116" s="82" t="str">
        <f>IFERROR(MATCH(ROW()-ROW($A$2),DATA!G:G,0)-DATA!$B$5+1,"")</f>
        <v/>
      </c>
      <c r="B116" s="86" t="str">
        <f>IFERROR(INDEX(DATA!$A$46:$E$6000,A116,5),"")</f>
        <v/>
      </c>
      <c r="C116" s="87" t="str">
        <f>IFERROR(INDEX(DATA!$A$46:$E$6000,A116,3),"")</f>
        <v/>
      </c>
      <c r="D116" s="88" t="str">
        <f>IFERROR(INDEX(DATA!$A$46:$E$6000,A116,2),"")</f>
        <v/>
      </c>
      <c r="E116" s="99" t="str">
        <f>IFERROR(IF(C116=設定・集計!$B$6,INDEX(DATA!$A$46:$E$6000,A116,4),""),"")</f>
        <v/>
      </c>
      <c r="F116" s="99" t="str">
        <f>IFERROR(IF(C116=設定・集計!$B$6,"",INDEX(DATA!$A$46:$E$6000,A116,4)),"")</f>
        <v/>
      </c>
    </row>
    <row r="117" spans="1:6" ht="18.75" customHeight="1">
      <c r="A117" s="82" t="str">
        <f>IFERROR(MATCH(ROW()-ROW($A$2),DATA!G:G,0)-DATA!$B$5+1,"")</f>
        <v/>
      </c>
      <c r="B117" s="86" t="str">
        <f>IFERROR(INDEX(DATA!$A$46:$E$6000,A117,5),"")</f>
        <v/>
      </c>
      <c r="C117" s="87" t="str">
        <f>IFERROR(INDEX(DATA!$A$46:$E$6000,A117,3),"")</f>
        <v/>
      </c>
      <c r="D117" s="88" t="str">
        <f>IFERROR(INDEX(DATA!$A$46:$E$6000,A117,2),"")</f>
        <v/>
      </c>
      <c r="E117" s="99" t="str">
        <f>IFERROR(IF(C117=設定・集計!$B$6,INDEX(DATA!$A$46:$E$6000,A117,4),""),"")</f>
        <v/>
      </c>
      <c r="F117" s="99" t="str">
        <f>IFERROR(IF(C117=設定・集計!$B$6,"",INDEX(DATA!$A$46:$E$6000,A117,4)),"")</f>
        <v/>
      </c>
    </row>
    <row r="118" spans="1:6" ht="18.75" customHeight="1">
      <c r="A118" s="82" t="str">
        <f>IFERROR(MATCH(ROW()-ROW($A$2),DATA!G:G,0)-DATA!$B$5+1,"")</f>
        <v/>
      </c>
      <c r="B118" s="86" t="str">
        <f>IFERROR(INDEX(DATA!$A$46:$E$6000,A118,5),"")</f>
        <v/>
      </c>
      <c r="C118" s="87" t="str">
        <f>IFERROR(INDEX(DATA!$A$46:$E$6000,A118,3),"")</f>
        <v/>
      </c>
      <c r="D118" s="88" t="str">
        <f>IFERROR(INDEX(DATA!$A$46:$E$6000,A118,2),"")</f>
        <v/>
      </c>
      <c r="E118" s="99" t="str">
        <f>IFERROR(IF(C118=設定・集計!$B$6,INDEX(DATA!$A$46:$E$6000,A118,4),""),"")</f>
        <v/>
      </c>
      <c r="F118" s="99" t="str">
        <f>IFERROR(IF(C118=設定・集計!$B$6,"",INDEX(DATA!$A$46:$E$6000,A118,4)),"")</f>
        <v/>
      </c>
    </row>
    <row r="119" spans="1:6" ht="18.75" customHeight="1">
      <c r="A119" s="82" t="str">
        <f>IFERROR(MATCH(ROW()-ROW($A$2),DATA!G:G,0)-DATA!$B$5+1,"")</f>
        <v/>
      </c>
      <c r="B119" s="86" t="str">
        <f>IFERROR(INDEX(DATA!$A$46:$E$6000,A119,5),"")</f>
        <v/>
      </c>
      <c r="C119" s="87" t="str">
        <f>IFERROR(INDEX(DATA!$A$46:$E$6000,A119,3),"")</f>
        <v/>
      </c>
      <c r="D119" s="88" t="str">
        <f>IFERROR(INDEX(DATA!$A$46:$E$6000,A119,2),"")</f>
        <v/>
      </c>
      <c r="E119" s="99" t="str">
        <f>IFERROR(IF(C119=設定・集計!$B$6,INDEX(DATA!$A$46:$E$6000,A119,4),""),"")</f>
        <v/>
      </c>
      <c r="F119" s="99" t="str">
        <f>IFERROR(IF(C119=設定・集計!$B$6,"",INDEX(DATA!$A$46:$E$6000,A119,4)),"")</f>
        <v/>
      </c>
    </row>
    <row r="120" spans="1:6" ht="18.75" customHeight="1">
      <c r="A120" s="82" t="str">
        <f>IFERROR(MATCH(ROW()-ROW($A$2),DATA!G:G,0)-DATA!$B$5+1,"")</f>
        <v/>
      </c>
      <c r="B120" s="86" t="str">
        <f>IFERROR(INDEX(DATA!$A$46:$E$6000,A120,5),"")</f>
        <v/>
      </c>
      <c r="C120" s="87" t="str">
        <f>IFERROR(INDEX(DATA!$A$46:$E$6000,A120,3),"")</f>
        <v/>
      </c>
      <c r="D120" s="88" t="str">
        <f>IFERROR(INDEX(DATA!$A$46:$E$6000,A120,2),"")</f>
        <v/>
      </c>
      <c r="E120" s="99" t="str">
        <f>IFERROR(IF(C120=設定・集計!$B$6,INDEX(DATA!$A$46:$E$6000,A120,4),""),"")</f>
        <v/>
      </c>
      <c r="F120" s="99" t="str">
        <f>IFERROR(IF(C120=設定・集計!$B$6,"",INDEX(DATA!$A$46:$E$6000,A120,4)),"")</f>
        <v/>
      </c>
    </row>
    <row r="121" spans="1:6" ht="18.75" customHeight="1">
      <c r="A121" s="82" t="str">
        <f>IFERROR(MATCH(ROW()-ROW($A$2),DATA!G:G,0)-DATA!$B$5+1,"")</f>
        <v/>
      </c>
      <c r="B121" s="86" t="str">
        <f>IFERROR(INDEX(DATA!$A$46:$E$6000,A121,5),"")</f>
        <v/>
      </c>
      <c r="C121" s="87" t="str">
        <f>IFERROR(INDEX(DATA!$A$46:$E$6000,A121,3),"")</f>
        <v/>
      </c>
      <c r="D121" s="88" t="str">
        <f>IFERROR(INDEX(DATA!$A$46:$E$6000,A121,2),"")</f>
        <v/>
      </c>
      <c r="E121" s="99" t="str">
        <f>IFERROR(IF(C121=設定・集計!$B$6,INDEX(DATA!$A$46:$E$6000,A121,4),""),"")</f>
        <v/>
      </c>
      <c r="F121" s="99" t="str">
        <f>IFERROR(IF(C121=設定・集計!$B$6,"",INDEX(DATA!$A$46:$E$6000,A121,4)),"")</f>
        <v/>
      </c>
    </row>
    <row r="122" spans="1:6" ht="18.75" customHeight="1">
      <c r="A122" s="82" t="str">
        <f>IFERROR(MATCH(ROW()-ROW($A$2),DATA!G:G,0)-DATA!$B$5+1,"")</f>
        <v/>
      </c>
      <c r="B122" s="86" t="str">
        <f>IFERROR(INDEX(DATA!$A$46:$E$6000,A122,5),"")</f>
        <v/>
      </c>
      <c r="C122" s="87" t="str">
        <f>IFERROR(INDEX(DATA!$A$46:$E$6000,A122,3),"")</f>
        <v/>
      </c>
      <c r="D122" s="88" t="str">
        <f>IFERROR(INDEX(DATA!$A$46:$E$6000,A122,2),"")</f>
        <v/>
      </c>
      <c r="E122" s="99" t="str">
        <f>IFERROR(IF(C122=設定・集計!$B$6,INDEX(DATA!$A$46:$E$6000,A122,4),""),"")</f>
        <v/>
      </c>
      <c r="F122" s="99" t="str">
        <f>IFERROR(IF(C122=設定・集計!$B$6,"",INDEX(DATA!$A$46:$E$6000,A122,4)),"")</f>
        <v/>
      </c>
    </row>
    <row r="123" spans="1:6" ht="18.75" customHeight="1">
      <c r="A123" s="82" t="str">
        <f>IFERROR(MATCH(ROW()-ROW($A$2),DATA!G:G,0)-DATA!$B$5+1,"")</f>
        <v/>
      </c>
      <c r="B123" s="86" t="str">
        <f>IFERROR(INDEX(DATA!$A$46:$E$6000,A123,5),"")</f>
        <v/>
      </c>
      <c r="C123" s="87" t="str">
        <f>IFERROR(INDEX(DATA!$A$46:$E$6000,A123,3),"")</f>
        <v/>
      </c>
      <c r="D123" s="88" t="str">
        <f>IFERROR(INDEX(DATA!$A$46:$E$6000,A123,2),"")</f>
        <v/>
      </c>
      <c r="E123" s="99" t="str">
        <f>IFERROR(IF(C123=設定・集計!$B$6,INDEX(DATA!$A$46:$E$6000,A123,4),""),"")</f>
        <v/>
      </c>
      <c r="F123" s="99" t="str">
        <f>IFERROR(IF(C123=設定・集計!$B$6,"",INDEX(DATA!$A$46:$E$6000,A123,4)),"")</f>
        <v/>
      </c>
    </row>
    <row r="124" spans="1:6" ht="18.75" customHeight="1">
      <c r="A124" s="82" t="str">
        <f>IFERROR(MATCH(ROW()-ROW($A$2),DATA!G:G,0)-DATA!$B$5+1,"")</f>
        <v/>
      </c>
      <c r="B124" s="86" t="str">
        <f>IFERROR(INDEX(DATA!$A$46:$E$6000,A124,5),"")</f>
        <v/>
      </c>
      <c r="C124" s="87" t="str">
        <f>IFERROR(INDEX(DATA!$A$46:$E$6000,A124,3),"")</f>
        <v/>
      </c>
      <c r="D124" s="88" t="str">
        <f>IFERROR(INDEX(DATA!$A$46:$E$6000,A124,2),"")</f>
        <v/>
      </c>
      <c r="E124" s="99" t="str">
        <f>IFERROR(IF(C124=設定・集計!$B$6,INDEX(DATA!$A$46:$E$6000,A124,4),""),"")</f>
        <v/>
      </c>
      <c r="F124" s="99" t="str">
        <f>IFERROR(IF(C124=設定・集計!$B$6,"",INDEX(DATA!$A$46:$E$6000,A124,4)),"")</f>
        <v/>
      </c>
    </row>
    <row r="125" spans="1:6" ht="18.75" customHeight="1">
      <c r="A125" s="82" t="str">
        <f>IFERROR(MATCH(ROW()-ROW($A$2),DATA!G:G,0)-DATA!$B$5+1,"")</f>
        <v/>
      </c>
      <c r="B125" s="86" t="str">
        <f>IFERROR(INDEX(DATA!$A$46:$E$6000,A125,5),"")</f>
        <v/>
      </c>
      <c r="C125" s="87" t="str">
        <f>IFERROR(INDEX(DATA!$A$46:$E$6000,A125,3),"")</f>
        <v/>
      </c>
      <c r="D125" s="88" t="str">
        <f>IFERROR(INDEX(DATA!$A$46:$E$6000,A125,2),"")</f>
        <v/>
      </c>
      <c r="E125" s="99" t="str">
        <f>IFERROR(IF(C125=設定・集計!$B$6,INDEX(DATA!$A$46:$E$6000,A125,4),""),"")</f>
        <v/>
      </c>
      <c r="F125" s="99" t="str">
        <f>IFERROR(IF(C125=設定・集計!$B$6,"",INDEX(DATA!$A$46:$E$6000,A125,4)),"")</f>
        <v/>
      </c>
    </row>
    <row r="126" spans="1:6" ht="18.75" customHeight="1">
      <c r="A126" s="82" t="str">
        <f>IFERROR(MATCH(ROW()-ROW($A$2),DATA!G:G,0)-DATA!$B$5+1,"")</f>
        <v/>
      </c>
      <c r="B126" s="86" t="str">
        <f>IFERROR(INDEX(DATA!$A$46:$E$6000,A126,5),"")</f>
        <v/>
      </c>
      <c r="C126" s="87" t="str">
        <f>IFERROR(INDEX(DATA!$A$46:$E$6000,A126,3),"")</f>
        <v/>
      </c>
      <c r="D126" s="88" t="str">
        <f>IFERROR(INDEX(DATA!$A$46:$E$6000,A126,2),"")</f>
        <v/>
      </c>
      <c r="E126" s="99" t="str">
        <f>IFERROR(IF(C126=設定・集計!$B$6,INDEX(DATA!$A$46:$E$6000,A126,4),""),"")</f>
        <v/>
      </c>
      <c r="F126" s="99" t="str">
        <f>IFERROR(IF(C126=設定・集計!$B$6,"",INDEX(DATA!$A$46:$E$6000,A126,4)),"")</f>
        <v/>
      </c>
    </row>
    <row r="127" spans="1:6" ht="18.75" customHeight="1">
      <c r="A127" s="82" t="str">
        <f>IFERROR(MATCH(ROW()-ROW($A$2),DATA!G:G,0)-DATA!$B$5+1,"")</f>
        <v/>
      </c>
      <c r="B127" s="86" t="str">
        <f>IFERROR(INDEX(DATA!$A$46:$E$6000,A127,5),"")</f>
        <v/>
      </c>
      <c r="C127" s="87" t="str">
        <f>IFERROR(INDEX(DATA!$A$46:$E$6000,A127,3),"")</f>
        <v/>
      </c>
      <c r="D127" s="88" t="str">
        <f>IFERROR(INDEX(DATA!$A$46:$E$6000,A127,2),"")</f>
        <v/>
      </c>
      <c r="E127" s="99" t="str">
        <f>IFERROR(IF(C127=設定・集計!$B$6,INDEX(DATA!$A$46:$E$6000,A127,4),""),"")</f>
        <v/>
      </c>
      <c r="F127" s="99" t="str">
        <f>IFERROR(IF(C127=設定・集計!$B$6,"",INDEX(DATA!$A$46:$E$6000,A127,4)),"")</f>
        <v/>
      </c>
    </row>
    <row r="128" spans="1:6" ht="18.75" customHeight="1">
      <c r="A128" s="82" t="str">
        <f>IFERROR(MATCH(ROW()-ROW($A$2),DATA!G:G,0)-DATA!$B$5+1,"")</f>
        <v/>
      </c>
      <c r="B128" s="86" t="str">
        <f>IFERROR(INDEX(DATA!$A$46:$E$6000,A128,5),"")</f>
        <v/>
      </c>
      <c r="C128" s="87" t="str">
        <f>IFERROR(INDEX(DATA!$A$46:$E$6000,A128,3),"")</f>
        <v/>
      </c>
      <c r="D128" s="88" t="str">
        <f>IFERROR(INDEX(DATA!$A$46:$E$6000,A128,2),"")</f>
        <v/>
      </c>
      <c r="E128" s="99" t="str">
        <f>IFERROR(IF(C128=設定・集計!$B$6,INDEX(DATA!$A$46:$E$6000,A128,4),""),"")</f>
        <v/>
      </c>
      <c r="F128" s="99" t="str">
        <f>IFERROR(IF(C128=設定・集計!$B$6,"",INDEX(DATA!$A$46:$E$6000,A128,4)),"")</f>
        <v/>
      </c>
    </row>
    <row r="129" spans="1:6" ht="18.75" customHeight="1">
      <c r="A129" s="82" t="str">
        <f>IFERROR(MATCH(ROW()-ROW($A$2),DATA!G:G,0)-DATA!$B$5+1,"")</f>
        <v/>
      </c>
      <c r="B129" s="86" t="str">
        <f>IFERROR(INDEX(DATA!$A$46:$E$6000,A129,5),"")</f>
        <v/>
      </c>
      <c r="C129" s="87" t="str">
        <f>IFERROR(INDEX(DATA!$A$46:$E$6000,A129,3),"")</f>
        <v/>
      </c>
      <c r="D129" s="88" t="str">
        <f>IFERROR(INDEX(DATA!$A$46:$E$6000,A129,2),"")</f>
        <v/>
      </c>
      <c r="E129" s="99" t="str">
        <f>IFERROR(IF(C129=設定・集計!$B$6,INDEX(DATA!$A$46:$E$6000,A129,4),""),"")</f>
        <v/>
      </c>
      <c r="F129" s="99" t="str">
        <f>IFERROR(IF(C129=設定・集計!$B$6,"",INDEX(DATA!$A$46:$E$6000,A129,4)),"")</f>
        <v/>
      </c>
    </row>
    <row r="130" spans="1:6" ht="18.75" customHeight="1">
      <c r="A130" s="82" t="str">
        <f>IFERROR(MATCH(ROW()-ROW($A$2),DATA!G:G,0)-DATA!$B$5+1,"")</f>
        <v/>
      </c>
      <c r="B130" s="86" t="str">
        <f>IFERROR(INDEX(DATA!$A$46:$E$6000,A130,5),"")</f>
        <v/>
      </c>
      <c r="C130" s="87" t="str">
        <f>IFERROR(INDEX(DATA!$A$46:$E$6000,A130,3),"")</f>
        <v/>
      </c>
      <c r="D130" s="88" t="str">
        <f>IFERROR(INDEX(DATA!$A$46:$E$6000,A130,2),"")</f>
        <v/>
      </c>
      <c r="E130" s="99" t="str">
        <f>IFERROR(IF(C130=設定・集計!$B$6,INDEX(DATA!$A$46:$E$6000,A130,4),""),"")</f>
        <v/>
      </c>
      <c r="F130" s="99" t="str">
        <f>IFERROR(IF(C130=設定・集計!$B$6,"",INDEX(DATA!$A$46:$E$6000,A130,4)),"")</f>
        <v/>
      </c>
    </row>
    <row r="131" spans="1:6" ht="18.75" customHeight="1">
      <c r="A131" s="82" t="str">
        <f>IFERROR(MATCH(ROW()-ROW($A$2),DATA!G:G,0)-DATA!$B$5+1,"")</f>
        <v/>
      </c>
      <c r="B131" s="86" t="str">
        <f>IFERROR(INDEX(DATA!$A$46:$E$6000,A131,5),"")</f>
        <v/>
      </c>
      <c r="C131" s="87" t="str">
        <f>IFERROR(INDEX(DATA!$A$46:$E$6000,A131,3),"")</f>
        <v/>
      </c>
      <c r="D131" s="88" t="str">
        <f>IFERROR(INDEX(DATA!$A$46:$E$6000,A131,2),"")</f>
        <v/>
      </c>
      <c r="E131" s="99" t="str">
        <f>IFERROR(IF(C131=設定・集計!$B$6,INDEX(DATA!$A$46:$E$6000,A131,4),""),"")</f>
        <v/>
      </c>
      <c r="F131" s="99" t="str">
        <f>IFERROR(IF(C131=設定・集計!$B$6,"",INDEX(DATA!$A$46:$E$6000,A131,4)),"")</f>
        <v/>
      </c>
    </row>
    <row r="132" spans="1:6" ht="18.75" customHeight="1">
      <c r="A132" s="82" t="str">
        <f>IFERROR(MATCH(ROW()-ROW($A$2),DATA!G:G,0)-DATA!$B$5+1,"")</f>
        <v/>
      </c>
      <c r="B132" s="86" t="str">
        <f>IFERROR(INDEX(DATA!$A$46:$E$6000,A132,5),"")</f>
        <v/>
      </c>
      <c r="C132" s="87" t="str">
        <f>IFERROR(INDEX(DATA!$A$46:$E$6000,A132,3),"")</f>
        <v/>
      </c>
      <c r="D132" s="88" t="str">
        <f>IFERROR(INDEX(DATA!$A$46:$E$6000,A132,2),"")</f>
        <v/>
      </c>
      <c r="E132" s="99" t="str">
        <f>IFERROR(IF(C132=設定・集計!$B$6,INDEX(DATA!$A$46:$E$6000,A132,4),""),"")</f>
        <v/>
      </c>
      <c r="F132" s="99" t="str">
        <f>IFERROR(IF(C132=設定・集計!$B$6,"",INDEX(DATA!$A$46:$E$6000,A132,4)),"")</f>
        <v/>
      </c>
    </row>
    <row r="133" spans="1:6" ht="18.75" customHeight="1">
      <c r="A133" s="82" t="str">
        <f>IFERROR(MATCH(ROW()-ROW($A$2),DATA!G:G,0)-DATA!$B$5+1,"")</f>
        <v/>
      </c>
      <c r="B133" s="86" t="str">
        <f>IFERROR(INDEX(DATA!$A$46:$E$6000,A133,5),"")</f>
        <v/>
      </c>
      <c r="C133" s="87" t="str">
        <f>IFERROR(INDEX(DATA!$A$46:$E$6000,A133,3),"")</f>
        <v/>
      </c>
      <c r="D133" s="88" t="str">
        <f>IFERROR(INDEX(DATA!$A$46:$E$6000,A133,2),"")</f>
        <v/>
      </c>
      <c r="E133" s="99" t="str">
        <f>IFERROR(IF(C133=設定・集計!$B$6,INDEX(DATA!$A$46:$E$6000,A133,4),""),"")</f>
        <v/>
      </c>
      <c r="F133" s="99" t="str">
        <f>IFERROR(IF(C133=設定・集計!$B$6,"",INDEX(DATA!$A$46:$E$6000,A133,4)),"")</f>
        <v/>
      </c>
    </row>
    <row r="134" spans="1:6" ht="18.75" customHeight="1">
      <c r="A134" s="82" t="str">
        <f>IFERROR(MATCH(ROW()-ROW($A$2),DATA!G:G,0)-DATA!$B$5+1,"")</f>
        <v/>
      </c>
      <c r="B134" s="86" t="str">
        <f>IFERROR(INDEX(DATA!$A$46:$E$6000,A134,5),"")</f>
        <v/>
      </c>
      <c r="C134" s="87" t="str">
        <f>IFERROR(INDEX(DATA!$A$46:$E$6000,A134,3),"")</f>
        <v/>
      </c>
      <c r="D134" s="88" t="str">
        <f>IFERROR(INDEX(DATA!$A$46:$E$6000,A134,2),"")</f>
        <v/>
      </c>
      <c r="E134" s="99" t="str">
        <f>IFERROR(IF(C134=設定・集計!$B$6,INDEX(DATA!$A$46:$E$6000,A134,4),""),"")</f>
        <v/>
      </c>
      <c r="F134" s="99" t="str">
        <f>IFERROR(IF(C134=設定・集計!$B$6,"",INDEX(DATA!$A$46:$E$6000,A134,4)),"")</f>
        <v/>
      </c>
    </row>
    <row r="135" spans="1:6" ht="18.75" customHeight="1">
      <c r="A135" s="82" t="str">
        <f>IFERROR(MATCH(ROW()-ROW($A$2),DATA!G:G,0)-DATA!$B$5+1,"")</f>
        <v/>
      </c>
      <c r="B135" s="86" t="str">
        <f>IFERROR(INDEX(DATA!$A$46:$E$6000,A135,5),"")</f>
        <v/>
      </c>
      <c r="C135" s="87" t="str">
        <f>IFERROR(INDEX(DATA!$A$46:$E$6000,A135,3),"")</f>
        <v/>
      </c>
      <c r="D135" s="88" t="str">
        <f>IFERROR(INDEX(DATA!$A$46:$E$6000,A135,2),"")</f>
        <v/>
      </c>
      <c r="E135" s="99" t="str">
        <f>IFERROR(IF(C135=設定・集計!$B$6,INDEX(DATA!$A$46:$E$6000,A135,4),""),"")</f>
        <v/>
      </c>
      <c r="F135" s="99" t="str">
        <f>IFERROR(IF(C135=設定・集計!$B$6,"",INDEX(DATA!$A$46:$E$6000,A135,4)),"")</f>
        <v/>
      </c>
    </row>
    <row r="136" spans="1:6" ht="18.75" customHeight="1">
      <c r="A136" s="82" t="str">
        <f>IFERROR(MATCH(ROW()-ROW($A$2),DATA!G:G,0)-DATA!$B$5+1,"")</f>
        <v/>
      </c>
      <c r="B136" s="86" t="str">
        <f>IFERROR(INDEX(DATA!$A$46:$E$6000,A136,5),"")</f>
        <v/>
      </c>
      <c r="C136" s="87" t="str">
        <f>IFERROR(INDEX(DATA!$A$46:$E$6000,A136,3),"")</f>
        <v/>
      </c>
      <c r="D136" s="88" t="str">
        <f>IFERROR(INDEX(DATA!$A$46:$E$6000,A136,2),"")</f>
        <v/>
      </c>
      <c r="E136" s="99" t="str">
        <f>IFERROR(IF(C136=設定・集計!$B$6,INDEX(DATA!$A$46:$E$6000,A136,4),""),"")</f>
        <v/>
      </c>
      <c r="F136" s="99" t="str">
        <f>IFERROR(IF(C136=設定・集計!$B$6,"",INDEX(DATA!$A$46:$E$6000,A136,4)),"")</f>
        <v/>
      </c>
    </row>
    <row r="137" spans="1:6" ht="18.75" customHeight="1">
      <c r="A137" s="82" t="str">
        <f>IFERROR(MATCH(ROW()-ROW($A$2),DATA!G:G,0)-DATA!$B$5+1,"")</f>
        <v/>
      </c>
      <c r="B137" s="86" t="str">
        <f>IFERROR(INDEX(DATA!$A$46:$E$6000,A137,5),"")</f>
        <v/>
      </c>
      <c r="C137" s="87" t="str">
        <f>IFERROR(INDEX(DATA!$A$46:$E$6000,A137,3),"")</f>
        <v/>
      </c>
      <c r="D137" s="88" t="str">
        <f>IFERROR(INDEX(DATA!$A$46:$E$6000,A137,2),"")</f>
        <v/>
      </c>
      <c r="E137" s="99" t="str">
        <f>IFERROR(IF(C137=設定・集計!$B$6,INDEX(DATA!$A$46:$E$6000,A137,4),""),"")</f>
        <v/>
      </c>
      <c r="F137" s="99" t="str">
        <f>IFERROR(IF(C137=設定・集計!$B$6,"",INDEX(DATA!$A$46:$E$6000,A137,4)),"")</f>
        <v/>
      </c>
    </row>
    <row r="138" spans="1:6" ht="18.75" customHeight="1">
      <c r="A138" s="82" t="str">
        <f>IFERROR(MATCH(ROW()-ROW($A$2),DATA!G:G,0)-DATA!$B$5+1,"")</f>
        <v/>
      </c>
      <c r="B138" s="86" t="str">
        <f>IFERROR(INDEX(DATA!$A$46:$E$6000,A138,5),"")</f>
        <v/>
      </c>
      <c r="C138" s="87" t="str">
        <f>IFERROR(INDEX(DATA!$A$46:$E$6000,A138,3),"")</f>
        <v/>
      </c>
      <c r="D138" s="88" t="str">
        <f>IFERROR(INDEX(DATA!$A$46:$E$6000,A138,2),"")</f>
        <v/>
      </c>
      <c r="E138" s="99" t="str">
        <f>IFERROR(IF(C138=設定・集計!$B$6,INDEX(DATA!$A$46:$E$6000,A138,4),""),"")</f>
        <v/>
      </c>
      <c r="F138" s="99" t="str">
        <f>IFERROR(IF(C138=設定・集計!$B$6,"",INDEX(DATA!$A$46:$E$6000,A138,4)),"")</f>
        <v/>
      </c>
    </row>
    <row r="139" spans="1:6" ht="18.75" customHeight="1">
      <c r="A139" s="82" t="str">
        <f>IFERROR(MATCH(ROW()-ROW($A$2),DATA!G:G,0)-DATA!$B$5+1,"")</f>
        <v/>
      </c>
      <c r="B139" s="86" t="str">
        <f>IFERROR(INDEX(DATA!$A$46:$E$6000,A139,5),"")</f>
        <v/>
      </c>
      <c r="C139" s="87" t="str">
        <f>IFERROR(INDEX(DATA!$A$46:$E$6000,A139,3),"")</f>
        <v/>
      </c>
      <c r="D139" s="88" t="str">
        <f>IFERROR(INDEX(DATA!$A$46:$E$6000,A139,2),"")</f>
        <v/>
      </c>
      <c r="E139" s="99" t="str">
        <f>IFERROR(IF(C139=設定・集計!$B$6,INDEX(DATA!$A$46:$E$6000,A139,4),""),"")</f>
        <v/>
      </c>
      <c r="F139" s="99" t="str">
        <f>IFERROR(IF(C139=設定・集計!$B$6,"",INDEX(DATA!$A$46:$E$6000,A139,4)),"")</f>
        <v/>
      </c>
    </row>
    <row r="140" spans="1:6" ht="18.75" customHeight="1">
      <c r="A140" s="82" t="str">
        <f>IFERROR(MATCH(ROW()-ROW($A$2),DATA!G:G,0)-DATA!$B$5+1,"")</f>
        <v/>
      </c>
      <c r="B140" s="86" t="str">
        <f>IFERROR(INDEX(DATA!$A$46:$E$6000,A140,5),"")</f>
        <v/>
      </c>
      <c r="C140" s="87" t="str">
        <f>IFERROR(INDEX(DATA!$A$46:$E$6000,A140,3),"")</f>
        <v/>
      </c>
      <c r="D140" s="88" t="str">
        <f>IFERROR(INDEX(DATA!$A$46:$E$6000,A140,2),"")</f>
        <v/>
      </c>
      <c r="E140" s="99" t="str">
        <f>IFERROR(IF(C140=設定・集計!$B$6,INDEX(DATA!$A$46:$E$6000,A140,4),""),"")</f>
        <v/>
      </c>
      <c r="F140" s="99" t="str">
        <f>IFERROR(IF(C140=設定・集計!$B$6,"",INDEX(DATA!$A$46:$E$6000,A140,4)),"")</f>
        <v/>
      </c>
    </row>
    <row r="141" spans="1:6" ht="18.75" customHeight="1">
      <c r="A141" s="82" t="str">
        <f>IFERROR(MATCH(ROW()-ROW($A$2),DATA!G:G,0)-DATA!$B$5+1,"")</f>
        <v/>
      </c>
      <c r="B141" s="86" t="str">
        <f>IFERROR(INDEX(DATA!$A$46:$E$6000,A141,5),"")</f>
        <v/>
      </c>
      <c r="C141" s="87" t="str">
        <f>IFERROR(INDEX(DATA!$A$46:$E$6000,A141,3),"")</f>
        <v/>
      </c>
      <c r="D141" s="88" t="str">
        <f>IFERROR(INDEX(DATA!$A$46:$E$6000,A141,2),"")</f>
        <v/>
      </c>
      <c r="E141" s="99" t="str">
        <f>IFERROR(IF(C141=設定・集計!$B$6,INDEX(DATA!$A$46:$E$6000,A141,4),""),"")</f>
        <v/>
      </c>
      <c r="F141" s="99" t="str">
        <f>IFERROR(IF(C141=設定・集計!$B$6,"",INDEX(DATA!$A$46:$E$6000,A141,4)),"")</f>
        <v/>
      </c>
    </row>
    <row r="142" spans="1:6" ht="18.75" customHeight="1">
      <c r="A142" s="82" t="str">
        <f>IFERROR(MATCH(ROW()-ROW($A$2),DATA!G:G,0)-DATA!$B$5+1,"")</f>
        <v/>
      </c>
      <c r="B142" s="86" t="str">
        <f>IFERROR(INDEX(DATA!$A$46:$E$6000,A142,5),"")</f>
        <v/>
      </c>
      <c r="C142" s="87" t="str">
        <f>IFERROR(INDEX(DATA!$A$46:$E$6000,A142,3),"")</f>
        <v/>
      </c>
      <c r="D142" s="88" t="str">
        <f>IFERROR(INDEX(DATA!$A$46:$E$6000,A142,2),"")</f>
        <v/>
      </c>
      <c r="E142" s="99" t="str">
        <f>IFERROR(IF(C142=設定・集計!$B$6,INDEX(DATA!$A$46:$E$6000,A142,4),""),"")</f>
        <v/>
      </c>
      <c r="F142" s="99" t="str">
        <f>IFERROR(IF(C142=設定・集計!$B$6,"",INDEX(DATA!$A$46:$E$6000,A142,4)),"")</f>
        <v/>
      </c>
    </row>
    <row r="143" spans="1:6" ht="18.75" customHeight="1">
      <c r="A143" s="82" t="str">
        <f>IFERROR(MATCH(ROW()-ROW($A$2),DATA!G:G,0)-DATA!$B$5+1,"")</f>
        <v/>
      </c>
      <c r="B143" s="86" t="str">
        <f>IFERROR(INDEX(DATA!$A$46:$E$6000,A143,5),"")</f>
        <v/>
      </c>
      <c r="C143" s="87" t="str">
        <f>IFERROR(INDEX(DATA!$A$46:$E$6000,A143,3),"")</f>
        <v/>
      </c>
      <c r="D143" s="88" t="str">
        <f>IFERROR(INDEX(DATA!$A$46:$E$6000,A143,2),"")</f>
        <v/>
      </c>
      <c r="E143" s="99" t="str">
        <f>IFERROR(IF(C143=設定・集計!$B$6,INDEX(DATA!$A$46:$E$6000,A143,4),""),"")</f>
        <v/>
      </c>
      <c r="F143" s="99" t="str">
        <f>IFERROR(IF(C143=設定・集計!$B$6,"",INDEX(DATA!$A$46:$E$6000,A143,4)),"")</f>
        <v/>
      </c>
    </row>
    <row r="144" spans="1:6" ht="18.75" customHeight="1">
      <c r="A144" s="82" t="str">
        <f>IFERROR(MATCH(ROW()-ROW($A$2),DATA!G:G,0)-DATA!$B$5+1,"")</f>
        <v/>
      </c>
      <c r="B144" s="86" t="str">
        <f>IFERROR(INDEX(DATA!$A$46:$E$6000,A144,5),"")</f>
        <v/>
      </c>
      <c r="C144" s="87" t="str">
        <f>IFERROR(INDEX(DATA!$A$46:$E$6000,A144,3),"")</f>
        <v/>
      </c>
      <c r="D144" s="88" t="str">
        <f>IFERROR(INDEX(DATA!$A$46:$E$6000,A144,2),"")</f>
        <v/>
      </c>
      <c r="E144" s="99" t="str">
        <f>IFERROR(IF(C144=設定・集計!$B$6,INDEX(DATA!$A$46:$E$6000,A144,4),""),"")</f>
        <v/>
      </c>
      <c r="F144" s="99" t="str">
        <f>IFERROR(IF(C144=設定・集計!$B$6,"",INDEX(DATA!$A$46:$E$6000,A144,4)),"")</f>
        <v/>
      </c>
    </row>
    <row r="145" spans="1:6" ht="18.75" customHeight="1">
      <c r="A145" s="82" t="str">
        <f>IFERROR(MATCH(ROW()-ROW($A$2),DATA!G:G,0)-DATA!$B$5+1,"")</f>
        <v/>
      </c>
      <c r="B145" s="86" t="str">
        <f>IFERROR(INDEX(DATA!$A$46:$E$6000,A145,5),"")</f>
        <v/>
      </c>
      <c r="C145" s="87" t="str">
        <f>IFERROR(INDEX(DATA!$A$46:$E$6000,A145,3),"")</f>
        <v/>
      </c>
      <c r="D145" s="88" t="str">
        <f>IFERROR(INDEX(DATA!$A$46:$E$6000,A145,2),"")</f>
        <v/>
      </c>
      <c r="E145" s="99" t="str">
        <f>IFERROR(IF(C145=設定・集計!$B$6,INDEX(DATA!$A$46:$E$6000,A145,4),""),"")</f>
        <v/>
      </c>
      <c r="F145" s="99" t="str">
        <f>IFERROR(IF(C145=設定・集計!$B$6,"",INDEX(DATA!$A$46:$E$6000,A145,4)),"")</f>
        <v/>
      </c>
    </row>
    <row r="146" spans="1:6" ht="18.75" customHeight="1">
      <c r="A146" s="82" t="str">
        <f>IFERROR(MATCH(ROW()-ROW($A$2),DATA!G:G,0)-DATA!$B$5+1,"")</f>
        <v/>
      </c>
      <c r="B146" s="86" t="str">
        <f>IFERROR(INDEX(DATA!$A$46:$E$6000,A146,5),"")</f>
        <v/>
      </c>
      <c r="C146" s="87" t="str">
        <f>IFERROR(INDEX(DATA!$A$46:$E$6000,A146,3),"")</f>
        <v/>
      </c>
      <c r="D146" s="88" t="str">
        <f>IFERROR(INDEX(DATA!$A$46:$E$6000,A146,2),"")</f>
        <v/>
      </c>
      <c r="E146" s="99" t="str">
        <f>IFERROR(IF(C146=設定・集計!$B$6,INDEX(DATA!$A$46:$E$6000,A146,4),""),"")</f>
        <v/>
      </c>
      <c r="F146" s="99" t="str">
        <f>IFERROR(IF(C146=設定・集計!$B$6,"",INDEX(DATA!$A$46:$E$6000,A146,4)),"")</f>
        <v/>
      </c>
    </row>
    <row r="147" spans="1:6" ht="18.75" customHeight="1">
      <c r="A147" s="82" t="str">
        <f>IFERROR(MATCH(ROW()-ROW($A$2),DATA!G:G,0)-DATA!$B$5+1,"")</f>
        <v/>
      </c>
      <c r="B147" s="86" t="str">
        <f>IFERROR(INDEX(DATA!$A$46:$E$6000,A147,5),"")</f>
        <v/>
      </c>
      <c r="C147" s="87" t="str">
        <f>IFERROR(INDEX(DATA!$A$46:$E$6000,A147,3),"")</f>
        <v/>
      </c>
      <c r="D147" s="88" t="str">
        <f>IFERROR(INDEX(DATA!$A$46:$E$6000,A147,2),"")</f>
        <v/>
      </c>
      <c r="E147" s="99" t="str">
        <f>IFERROR(IF(C147=設定・集計!$B$6,INDEX(DATA!$A$46:$E$6000,A147,4),""),"")</f>
        <v/>
      </c>
      <c r="F147" s="99" t="str">
        <f>IFERROR(IF(C147=設定・集計!$B$6,"",INDEX(DATA!$A$46:$E$6000,A147,4)),"")</f>
        <v/>
      </c>
    </row>
    <row r="148" spans="1:6" ht="18.75" customHeight="1">
      <c r="A148" s="82" t="str">
        <f>IFERROR(MATCH(ROW()-ROW($A$2),DATA!G:G,0)-DATA!$B$5+1,"")</f>
        <v/>
      </c>
      <c r="B148" s="86" t="str">
        <f>IFERROR(INDEX(DATA!$A$46:$E$6000,A148,5),"")</f>
        <v/>
      </c>
      <c r="C148" s="87" t="str">
        <f>IFERROR(INDEX(DATA!$A$46:$E$6000,A148,3),"")</f>
        <v/>
      </c>
      <c r="D148" s="88" t="str">
        <f>IFERROR(INDEX(DATA!$A$46:$E$6000,A148,2),"")</f>
        <v/>
      </c>
      <c r="E148" s="99" t="str">
        <f>IFERROR(IF(C148=設定・集計!$B$6,INDEX(DATA!$A$46:$E$6000,A148,4),""),"")</f>
        <v/>
      </c>
      <c r="F148" s="99" t="str">
        <f>IFERROR(IF(C148=設定・集計!$B$6,"",INDEX(DATA!$A$46:$E$6000,A148,4)),"")</f>
        <v/>
      </c>
    </row>
    <row r="149" spans="1:6" ht="18.75" customHeight="1">
      <c r="A149" s="82" t="str">
        <f>IFERROR(MATCH(ROW()-ROW($A$2),DATA!G:G,0)-DATA!$B$5+1,"")</f>
        <v/>
      </c>
      <c r="B149" s="86" t="str">
        <f>IFERROR(INDEX(DATA!$A$46:$E$6000,A149,5),"")</f>
        <v/>
      </c>
      <c r="C149" s="87" t="str">
        <f>IFERROR(INDEX(DATA!$A$46:$E$6000,A149,3),"")</f>
        <v/>
      </c>
      <c r="D149" s="88" t="str">
        <f>IFERROR(INDEX(DATA!$A$46:$E$6000,A149,2),"")</f>
        <v/>
      </c>
      <c r="E149" s="99" t="str">
        <f>IFERROR(IF(C149=設定・集計!$B$6,INDEX(DATA!$A$46:$E$6000,A149,4),""),"")</f>
        <v/>
      </c>
      <c r="F149" s="99" t="str">
        <f>IFERROR(IF(C149=設定・集計!$B$6,"",INDEX(DATA!$A$46:$E$6000,A149,4)),"")</f>
        <v/>
      </c>
    </row>
    <row r="150" spans="1:6" ht="18.75" customHeight="1">
      <c r="A150" s="82" t="str">
        <f>IFERROR(MATCH(ROW()-ROW($A$2),DATA!G:G,0)-DATA!$B$5+1,"")</f>
        <v/>
      </c>
      <c r="B150" s="86" t="str">
        <f>IFERROR(INDEX(DATA!$A$46:$E$6000,A150,5),"")</f>
        <v/>
      </c>
      <c r="C150" s="87" t="str">
        <f>IFERROR(INDEX(DATA!$A$46:$E$6000,A150,3),"")</f>
        <v/>
      </c>
      <c r="D150" s="88" t="str">
        <f>IFERROR(INDEX(DATA!$A$46:$E$6000,A150,2),"")</f>
        <v/>
      </c>
      <c r="E150" s="99" t="str">
        <f>IFERROR(IF(C150=設定・集計!$B$6,INDEX(DATA!$A$46:$E$6000,A150,4),""),"")</f>
        <v/>
      </c>
      <c r="F150" s="99" t="str">
        <f>IFERROR(IF(C150=設定・集計!$B$6,"",INDEX(DATA!$A$46:$E$6000,A150,4)),"")</f>
        <v/>
      </c>
    </row>
    <row r="151" spans="1:6" ht="18.75" customHeight="1">
      <c r="A151" s="82" t="str">
        <f>IFERROR(MATCH(ROW()-ROW($A$2),DATA!G:G,0)-DATA!$B$5+1,"")</f>
        <v/>
      </c>
      <c r="B151" s="86" t="str">
        <f>IFERROR(INDEX(DATA!$A$46:$E$6000,A151,5),"")</f>
        <v/>
      </c>
      <c r="C151" s="87" t="str">
        <f>IFERROR(INDEX(DATA!$A$46:$E$6000,A151,3),"")</f>
        <v/>
      </c>
      <c r="D151" s="88" t="str">
        <f>IFERROR(INDEX(DATA!$A$46:$E$6000,A151,2),"")</f>
        <v/>
      </c>
      <c r="E151" s="99" t="str">
        <f>IFERROR(IF(C151=設定・集計!$B$6,INDEX(DATA!$A$46:$E$6000,A151,4),""),"")</f>
        <v/>
      </c>
      <c r="F151" s="99" t="str">
        <f>IFERROR(IF(C151=設定・集計!$B$6,"",INDEX(DATA!$A$46:$E$6000,A151,4)),"")</f>
        <v/>
      </c>
    </row>
    <row r="152" spans="1:6" ht="18.75" customHeight="1">
      <c r="A152" s="82" t="str">
        <f>IFERROR(MATCH(ROW()-ROW($A$2),DATA!G:G,0)-DATA!$B$5+1,"")</f>
        <v/>
      </c>
      <c r="B152" s="86" t="str">
        <f>IFERROR(INDEX(DATA!$A$46:$E$6000,A152,5),"")</f>
        <v/>
      </c>
      <c r="C152" s="87" t="str">
        <f>IFERROR(INDEX(DATA!$A$46:$E$6000,A152,3),"")</f>
        <v/>
      </c>
      <c r="D152" s="88" t="str">
        <f>IFERROR(INDEX(DATA!$A$46:$E$6000,A152,2),"")</f>
        <v/>
      </c>
      <c r="E152" s="99" t="str">
        <f>IFERROR(IF(C152=設定・集計!$B$6,INDEX(DATA!$A$46:$E$6000,A152,4),""),"")</f>
        <v/>
      </c>
      <c r="F152" s="99" t="str">
        <f>IFERROR(IF(C152=設定・集計!$B$6,"",INDEX(DATA!$A$46:$E$6000,A152,4)),"")</f>
        <v/>
      </c>
    </row>
    <row r="153" spans="1:6" ht="18.75" customHeight="1">
      <c r="A153" s="82" t="str">
        <f>IFERROR(MATCH(ROW()-ROW($A$2),DATA!G:G,0)-DATA!$B$5+1,"")</f>
        <v/>
      </c>
      <c r="B153" s="86" t="str">
        <f>IFERROR(INDEX(DATA!$A$46:$E$6000,A153,5),"")</f>
        <v/>
      </c>
      <c r="C153" s="87" t="str">
        <f>IFERROR(INDEX(DATA!$A$46:$E$6000,A153,3),"")</f>
        <v/>
      </c>
      <c r="D153" s="88" t="str">
        <f>IFERROR(INDEX(DATA!$A$46:$E$6000,A153,2),"")</f>
        <v/>
      </c>
      <c r="E153" s="99" t="str">
        <f>IFERROR(IF(C153=設定・集計!$B$6,INDEX(DATA!$A$46:$E$6000,A153,4),""),"")</f>
        <v/>
      </c>
      <c r="F153" s="99" t="str">
        <f>IFERROR(IF(C153=設定・集計!$B$6,"",INDEX(DATA!$A$46:$E$6000,A153,4)),"")</f>
        <v/>
      </c>
    </row>
    <row r="154" spans="1:6" ht="18.75" customHeight="1">
      <c r="A154" s="82" t="str">
        <f>IFERROR(MATCH(ROW()-ROW($A$2),DATA!G:G,0)-DATA!$B$5+1,"")</f>
        <v/>
      </c>
      <c r="B154" s="86" t="str">
        <f>IFERROR(INDEX(DATA!$A$46:$E$6000,A154,5),"")</f>
        <v/>
      </c>
      <c r="C154" s="87" t="str">
        <f>IFERROR(INDEX(DATA!$A$46:$E$6000,A154,3),"")</f>
        <v/>
      </c>
      <c r="D154" s="88" t="str">
        <f>IFERROR(INDEX(DATA!$A$46:$E$6000,A154,2),"")</f>
        <v/>
      </c>
      <c r="E154" s="99" t="str">
        <f>IFERROR(IF(C154=設定・集計!$B$6,INDEX(DATA!$A$46:$E$6000,A154,4),""),"")</f>
        <v/>
      </c>
      <c r="F154" s="99" t="str">
        <f>IFERROR(IF(C154=設定・集計!$B$6,"",INDEX(DATA!$A$46:$E$6000,A154,4)),"")</f>
        <v/>
      </c>
    </row>
    <row r="155" spans="1:6" ht="18.75" customHeight="1">
      <c r="A155" s="82" t="str">
        <f>IFERROR(MATCH(ROW()-ROW($A$2),DATA!G:G,0)-DATA!$B$5+1,"")</f>
        <v/>
      </c>
      <c r="B155" s="86" t="str">
        <f>IFERROR(INDEX(DATA!$A$46:$E$6000,A155,5),"")</f>
        <v/>
      </c>
      <c r="C155" s="87" t="str">
        <f>IFERROR(INDEX(DATA!$A$46:$E$6000,A155,3),"")</f>
        <v/>
      </c>
      <c r="D155" s="88" t="str">
        <f>IFERROR(INDEX(DATA!$A$46:$E$6000,A155,2),"")</f>
        <v/>
      </c>
      <c r="E155" s="99" t="str">
        <f>IFERROR(IF(C155=設定・集計!$B$6,INDEX(DATA!$A$46:$E$6000,A155,4),""),"")</f>
        <v/>
      </c>
      <c r="F155" s="99" t="str">
        <f>IFERROR(IF(C155=設定・集計!$B$6,"",INDEX(DATA!$A$46:$E$6000,A155,4)),"")</f>
        <v/>
      </c>
    </row>
    <row r="156" spans="1:6" ht="18.75" customHeight="1">
      <c r="A156" s="82" t="str">
        <f>IFERROR(MATCH(ROW()-ROW($A$2),DATA!G:G,0)-DATA!$B$5+1,"")</f>
        <v/>
      </c>
      <c r="B156" s="86" t="str">
        <f>IFERROR(INDEX(DATA!$A$46:$E$6000,A156,5),"")</f>
        <v/>
      </c>
      <c r="C156" s="87" t="str">
        <f>IFERROR(INDEX(DATA!$A$46:$E$6000,A156,3),"")</f>
        <v/>
      </c>
      <c r="D156" s="88" t="str">
        <f>IFERROR(INDEX(DATA!$A$46:$E$6000,A156,2),"")</f>
        <v/>
      </c>
      <c r="E156" s="99" t="str">
        <f>IFERROR(IF(C156=設定・集計!$B$6,INDEX(DATA!$A$46:$E$6000,A156,4),""),"")</f>
        <v/>
      </c>
      <c r="F156" s="99" t="str">
        <f>IFERROR(IF(C156=設定・集計!$B$6,"",INDEX(DATA!$A$46:$E$6000,A156,4)),"")</f>
        <v/>
      </c>
    </row>
    <row r="157" spans="1:6" ht="18.75" customHeight="1">
      <c r="A157" s="82" t="str">
        <f>IFERROR(MATCH(ROW()-ROW($A$2),DATA!G:G,0)-DATA!$B$5+1,"")</f>
        <v/>
      </c>
      <c r="B157" s="86" t="str">
        <f>IFERROR(INDEX(DATA!$A$46:$E$6000,A157,5),"")</f>
        <v/>
      </c>
      <c r="C157" s="87" t="str">
        <f>IFERROR(INDEX(DATA!$A$46:$E$6000,A157,3),"")</f>
        <v/>
      </c>
      <c r="D157" s="88" t="str">
        <f>IFERROR(INDEX(DATA!$A$46:$E$6000,A157,2),"")</f>
        <v/>
      </c>
      <c r="E157" s="99" t="str">
        <f>IFERROR(IF(C157=設定・集計!$B$6,INDEX(DATA!$A$46:$E$6000,A157,4),""),"")</f>
        <v/>
      </c>
      <c r="F157" s="99" t="str">
        <f>IFERROR(IF(C157=設定・集計!$B$6,"",INDEX(DATA!$A$46:$E$6000,A157,4)),"")</f>
        <v/>
      </c>
    </row>
    <row r="158" spans="1:6" ht="18.75" customHeight="1">
      <c r="A158" s="82" t="str">
        <f>IFERROR(MATCH(ROW()-ROW($A$2),DATA!G:G,0)-DATA!$B$5+1,"")</f>
        <v/>
      </c>
      <c r="B158" s="86" t="str">
        <f>IFERROR(INDEX(DATA!$A$46:$E$6000,A158,5),"")</f>
        <v/>
      </c>
      <c r="C158" s="87" t="str">
        <f>IFERROR(INDEX(DATA!$A$46:$E$6000,A158,3),"")</f>
        <v/>
      </c>
      <c r="D158" s="88" t="str">
        <f>IFERROR(INDEX(DATA!$A$46:$E$6000,A158,2),"")</f>
        <v/>
      </c>
      <c r="E158" s="99" t="str">
        <f>IFERROR(IF(C158=設定・集計!$B$6,INDEX(DATA!$A$46:$E$6000,A158,4),""),"")</f>
        <v/>
      </c>
      <c r="F158" s="99" t="str">
        <f>IFERROR(IF(C158=設定・集計!$B$6,"",INDEX(DATA!$A$46:$E$6000,A158,4)),"")</f>
        <v/>
      </c>
    </row>
    <row r="159" spans="1:6" ht="18.75" customHeight="1">
      <c r="A159" s="82" t="str">
        <f>IFERROR(MATCH(ROW()-ROW($A$2),DATA!G:G,0)-DATA!$B$5+1,"")</f>
        <v/>
      </c>
      <c r="B159" s="86" t="str">
        <f>IFERROR(INDEX(DATA!$A$46:$E$6000,A159,5),"")</f>
        <v/>
      </c>
      <c r="C159" s="87" t="str">
        <f>IFERROR(INDEX(DATA!$A$46:$E$6000,A159,3),"")</f>
        <v/>
      </c>
      <c r="D159" s="88" t="str">
        <f>IFERROR(INDEX(DATA!$A$46:$E$6000,A159,2),"")</f>
        <v/>
      </c>
      <c r="E159" s="99" t="str">
        <f>IFERROR(IF(C159=設定・集計!$B$6,INDEX(DATA!$A$46:$E$6000,A159,4),""),"")</f>
        <v/>
      </c>
      <c r="F159" s="99" t="str">
        <f>IFERROR(IF(C159=設定・集計!$B$6,"",INDEX(DATA!$A$46:$E$6000,A159,4)),"")</f>
        <v/>
      </c>
    </row>
    <row r="160" spans="1:6" ht="18.75" customHeight="1">
      <c r="A160" s="82" t="str">
        <f>IFERROR(MATCH(ROW()-ROW($A$2),DATA!G:G,0)-DATA!$B$5+1,"")</f>
        <v/>
      </c>
      <c r="B160" s="86" t="str">
        <f>IFERROR(INDEX(DATA!$A$46:$E$6000,A160,5),"")</f>
        <v/>
      </c>
      <c r="C160" s="87" t="str">
        <f>IFERROR(INDEX(DATA!$A$46:$E$6000,A160,3),"")</f>
        <v/>
      </c>
      <c r="D160" s="88" t="str">
        <f>IFERROR(INDEX(DATA!$A$46:$E$6000,A160,2),"")</f>
        <v/>
      </c>
      <c r="E160" s="99" t="str">
        <f>IFERROR(IF(C160=設定・集計!$B$6,INDEX(DATA!$A$46:$E$6000,A160,4),""),"")</f>
        <v/>
      </c>
      <c r="F160" s="99" t="str">
        <f>IFERROR(IF(C160=設定・集計!$B$6,"",INDEX(DATA!$A$46:$E$6000,A160,4)),"")</f>
        <v/>
      </c>
    </row>
    <row r="161" spans="1:6" ht="18.75" customHeight="1">
      <c r="A161" s="82" t="str">
        <f>IFERROR(MATCH(ROW()-ROW($A$2),DATA!G:G,0)-DATA!$B$5+1,"")</f>
        <v/>
      </c>
      <c r="B161" s="86" t="str">
        <f>IFERROR(INDEX(DATA!$A$46:$E$6000,A161,5),"")</f>
        <v/>
      </c>
      <c r="C161" s="87" t="str">
        <f>IFERROR(INDEX(DATA!$A$46:$E$6000,A161,3),"")</f>
        <v/>
      </c>
      <c r="D161" s="88" t="str">
        <f>IFERROR(INDEX(DATA!$A$46:$E$6000,A161,2),"")</f>
        <v/>
      </c>
      <c r="E161" s="99" t="str">
        <f>IFERROR(IF(C161=設定・集計!$B$6,INDEX(DATA!$A$46:$E$6000,A161,4),""),"")</f>
        <v/>
      </c>
      <c r="F161" s="99" t="str">
        <f>IFERROR(IF(C161=設定・集計!$B$6,"",INDEX(DATA!$A$46:$E$6000,A161,4)),"")</f>
        <v/>
      </c>
    </row>
    <row r="162" spans="1:6" ht="18.75" customHeight="1">
      <c r="A162" s="82" t="str">
        <f>IFERROR(MATCH(ROW()-ROW($A$2),DATA!G:G,0)-DATA!$B$5+1,"")</f>
        <v/>
      </c>
      <c r="B162" s="86" t="str">
        <f>IFERROR(INDEX(DATA!$A$46:$E$6000,A162,5),"")</f>
        <v/>
      </c>
      <c r="C162" s="87" t="str">
        <f>IFERROR(INDEX(DATA!$A$46:$E$6000,A162,3),"")</f>
        <v/>
      </c>
      <c r="D162" s="88" t="str">
        <f>IFERROR(INDEX(DATA!$A$46:$E$6000,A162,2),"")</f>
        <v/>
      </c>
      <c r="E162" s="99" t="str">
        <f>IFERROR(IF(C162=設定・集計!$B$6,INDEX(DATA!$A$46:$E$6000,A162,4),""),"")</f>
        <v/>
      </c>
      <c r="F162" s="99" t="str">
        <f>IFERROR(IF(C162=設定・集計!$B$6,"",INDEX(DATA!$A$46:$E$6000,A162,4)),"")</f>
        <v/>
      </c>
    </row>
    <row r="163" spans="1:6" ht="18.75" customHeight="1">
      <c r="A163" s="82" t="str">
        <f>IFERROR(MATCH(ROW()-ROW($A$2),DATA!G:G,0)-DATA!$B$5+1,"")</f>
        <v/>
      </c>
      <c r="B163" s="86" t="str">
        <f>IFERROR(INDEX(DATA!$A$46:$E$6000,A163,5),"")</f>
        <v/>
      </c>
      <c r="C163" s="87" t="str">
        <f>IFERROR(INDEX(DATA!$A$46:$E$6000,A163,3),"")</f>
        <v/>
      </c>
      <c r="D163" s="88" t="str">
        <f>IFERROR(INDEX(DATA!$A$46:$E$6000,A163,2),"")</f>
        <v/>
      </c>
      <c r="E163" s="99" t="str">
        <f>IFERROR(IF(C163=設定・集計!$B$6,INDEX(DATA!$A$46:$E$6000,A163,4),""),"")</f>
        <v/>
      </c>
      <c r="F163" s="99" t="str">
        <f>IFERROR(IF(C163=設定・集計!$B$6,"",INDEX(DATA!$A$46:$E$6000,A163,4)),"")</f>
        <v/>
      </c>
    </row>
    <row r="164" spans="1:6" ht="18.75" customHeight="1">
      <c r="A164" s="82" t="str">
        <f>IFERROR(MATCH(ROW()-ROW($A$2),DATA!G:G,0)-DATA!$B$5+1,"")</f>
        <v/>
      </c>
      <c r="B164" s="86" t="str">
        <f>IFERROR(INDEX(DATA!$A$46:$E$6000,A164,5),"")</f>
        <v/>
      </c>
      <c r="C164" s="87" t="str">
        <f>IFERROR(INDEX(DATA!$A$46:$E$6000,A164,3),"")</f>
        <v/>
      </c>
      <c r="D164" s="88" t="str">
        <f>IFERROR(INDEX(DATA!$A$46:$E$6000,A164,2),"")</f>
        <v/>
      </c>
      <c r="E164" s="99" t="str">
        <f>IFERROR(IF(C164=設定・集計!$B$6,INDEX(DATA!$A$46:$E$6000,A164,4),""),"")</f>
        <v/>
      </c>
      <c r="F164" s="99" t="str">
        <f>IFERROR(IF(C164=設定・集計!$B$6,"",INDEX(DATA!$A$46:$E$6000,A164,4)),"")</f>
        <v/>
      </c>
    </row>
    <row r="165" spans="1:6" ht="18.75" customHeight="1">
      <c r="A165" s="82" t="str">
        <f>IFERROR(MATCH(ROW()-ROW($A$2),DATA!G:G,0)-DATA!$B$5+1,"")</f>
        <v/>
      </c>
      <c r="B165" s="86" t="str">
        <f>IFERROR(INDEX(DATA!$A$46:$E$6000,A165,5),"")</f>
        <v/>
      </c>
      <c r="C165" s="87" t="str">
        <f>IFERROR(INDEX(DATA!$A$46:$E$6000,A165,3),"")</f>
        <v/>
      </c>
      <c r="D165" s="88" t="str">
        <f>IFERROR(INDEX(DATA!$A$46:$E$6000,A165,2),"")</f>
        <v/>
      </c>
      <c r="E165" s="99" t="str">
        <f>IFERROR(IF(C165=設定・集計!$B$6,INDEX(DATA!$A$46:$E$6000,A165,4),""),"")</f>
        <v/>
      </c>
      <c r="F165" s="99" t="str">
        <f>IFERROR(IF(C165=設定・集計!$B$6,"",INDEX(DATA!$A$46:$E$6000,A165,4)),"")</f>
        <v/>
      </c>
    </row>
    <row r="166" spans="1:6" ht="18.75" customHeight="1">
      <c r="A166" s="82" t="str">
        <f>IFERROR(MATCH(ROW()-ROW($A$2),DATA!G:G,0)-DATA!$B$5+1,"")</f>
        <v/>
      </c>
      <c r="B166" s="86" t="str">
        <f>IFERROR(INDEX(DATA!$A$46:$E$6000,A166,5),"")</f>
        <v/>
      </c>
      <c r="C166" s="87" t="str">
        <f>IFERROR(INDEX(DATA!$A$46:$E$6000,A166,3),"")</f>
        <v/>
      </c>
      <c r="D166" s="88" t="str">
        <f>IFERROR(INDEX(DATA!$A$46:$E$6000,A166,2),"")</f>
        <v/>
      </c>
      <c r="E166" s="99" t="str">
        <f>IFERROR(IF(C166=設定・集計!$B$6,INDEX(DATA!$A$46:$E$6000,A166,4),""),"")</f>
        <v/>
      </c>
      <c r="F166" s="99" t="str">
        <f>IFERROR(IF(C166=設定・集計!$B$6,"",INDEX(DATA!$A$46:$E$6000,A166,4)),"")</f>
        <v/>
      </c>
    </row>
    <row r="167" spans="1:6" ht="18.75" customHeight="1">
      <c r="A167" s="82" t="str">
        <f>IFERROR(MATCH(ROW()-ROW($A$2),DATA!G:G,0)-DATA!$B$5+1,"")</f>
        <v/>
      </c>
      <c r="B167" s="86" t="str">
        <f>IFERROR(INDEX(DATA!$A$46:$E$6000,A167,5),"")</f>
        <v/>
      </c>
      <c r="C167" s="87" t="str">
        <f>IFERROR(INDEX(DATA!$A$46:$E$6000,A167,3),"")</f>
        <v/>
      </c>
      <c r="D167" s="88" t="str">
        <f>IFERROR(INDEX(DATA!$A$46:$E$6000,A167,2),"")</f>
        <v/>
      </c>
      <c r="E167" s="99" t="str">
        <f>IFERROR(IF(C167=設定・集計!$B$6,INDEX(DATA!$A$46:$E$6000,A167,4),""),"")</f>
        <v/>
      </c>
      <c r="F167" s="99" t="str">
        <f>IFERROR(IF(C167=設定・集計!$B$6,"",INDEX(DATA!$A$46:$E$6000,A167,4)),"")</f>
        <v/>
      </c>
    </row>
    <row r="168" spans="1:6" ht="18.75" customHeight="1">
      <c r="A168" s="82" t="str">
        <f>IFERROR(MATCH(ROW()-ROW($A$2),DATA!G:G,0)-DATA!$B$5+1,"")</f>
        <v/>
      </c>
      <c r="B168" s="86" t="str">
        <f>IFERROR(INDEX(DATA!$A$46:$E$6000,A168,5),"")</f>
        <v/>
      </c>
      <c r="C168" s="87" t="str">
        <f>IFERROR(INDEX(DATA!$A$46:$E$6000,A168,3),"")</f>
        <v/>
      </c>
      <c r="D168" s="88" t="str">
        <f>IFERROR(INDEX(DATA!$A$46:$E$6000,A168,2),"")</f>
        <v/>
      </c>
      <c r="E168" s="99" t="str">
        <f>IFERROR(IF(C168=設定・集計!$B$6,INDEX(DATA!$A$46:$E$6000,A168,4),""),"")</f>
        <v/>
      </c>
      <c r="F168" s="99" t="str">
        <f>IFERROR(IF(C168=設定・集計!$B$6,"",INDEX(DATA!$A$46:$E$6000,A168,4)),"")</f>
        <v/>
      </c>
    </row>
    <row r="169" spans="1:6" ht="18.75" customHeight="1">
      <c r="A169" s="82" t="str">
        <f>IFERROR(MATCH(ROW()-ROW($A$2),DATA!G:G,0)-DATA!$B$5+1,"")</f>
        <v/>
      </c>
      <c r="B169" s="86" t="str">
        <f>IFERROR(INDEX(DATA!$A$46:$E$6000,A169,5),"")</f>
        <v/>
      </c>
      <c r="C169" s="87" t="str">
        <f>IFERROR(INDEX(DATA!$A$46:$E$6000,A169,3),"")</f>
        <v/>
      </c>
      <c r="D169" s="88" t="str">
        <f>IFERROR(INDEX(DATA!$A$46:$E$6000,A169,2),"")</f>
        <v/>
      </c>
      <c r="E169" s="99" t="str">
        <f>IFERROR(IF(C169=設定・集計!$B$6,INDEX(DATA!$A$46:$E$6000,A169,4),""),"")</f>
        <v/>
      </c>
      <c r="F169" s="99" t="str">
        <f>IFERROR(IF(C169=設定・集計!$B$6,"",INDEX(DATA!$A$46:$E$6000,A169,4)),"")</f>
        <v/>
      </c>
    </row>
    <row r="170" spans="1:6" ht="18.75" customHeight="1">
      <c r="A170" s="82" t="str">
        <f>IFERROR(MATCH(ROW()-ROW($A$2),DATA!G:G,0)-DATA!$B$5+1,"")</f>
        <v/>
      </c>
      <c r="B170" s="86" t="str">
        <f>IFERROR(INDEX(DATA!$A$46:$E$6000,A170,5),"")</f>
        <v/>
      </c>
      <c r="C170" s="87" t="str">
        <f>IFERROR(INDEX(DATA!$A$46:$E$6000,A170,3),"")</f>
        <v/>
      </c>
      <c r="D170" s="88" t="str">
        <f>IFERROR(INDEX(DATA!$A$46:$E$6000,A170,2),"")</f>
        <v/>
      </c>
      <c r="E170" s="99" t="str">
        <f>IFERROR(IF(C170=設定・集計!$B$6,INDEX(DATA!$A$46:$E$6000,A170,4),""),"")</f>
        <v/>
      </c>
      <c r="F170" s="99" t="str">
        <f>IFERROR(IF(C170=設定・集計!$B$6,"",INDEX(DATA!$A$46:$E$6000,A170,4)),"")</f>
        <v/>
      </c>
    </row>
    <row r="171" spans="1:6" ht="18.75" customHeight="1">
      <c r="A171" s="82" t="str">
        <f>IFERROR(MATCH(ROW()-ROW($A$2),DATA!G:G,0)-DATA!$B$5+1,"")</f>
        <v/>
      </c>
      <c r="B171" s="86" t="str">
        <f>IFERROR(INDEX(DATA!$A$46:$E$6000,A171,5),"")</f>
        <v/>
      </c>
      <c r="C171" s="87" t="str">
        <f>IFERROR(INDEX(DATA!$A$46:$E$6000,A171,3),"")</f>
        <v/>
      </c>
      <c r="D171" s="88" t="str">
        <f>IFERROR(INDEX(DATA!$A$46:$E$6000,A171,2),"")</f>
        <v/>
      </c>
      <c r="E171" s="99" t="str">
        <f>IFERROR(IF(C171=設定・集計!$B$6,INDEX(DATA!$A$46:$E$6000,A171,4),""),"")</f>
        <v/>
      </c>
      <c r="F171" s="99" t="str">
        <f>IFERROR(IF(C171=設定・集計!$B$6,"",INDEX(DATA!$A$46:$E$6000,A171,4)),"")</f>
        <v/>
      </c>
    </row>
    <row r="172" spans="1:6" ht="18.75" customHeight="1">
      <c r="A172" s="82" t="str">
        <f>IFERROR(MATCH(ROW()-ROW($A$2),DATA!G:G,0)-DATA!$B$5+1,"")</f>
        <v/>
      </c>
      <c r="B172" s="86" t="str">
        <f>IFERROR(INDEX(DATA!$A$46:$E$6000,A172,5),"")</f>
        <v/>
      </c>
      <c r="C172" s="87" t="str">
        <f>IFERROR(INDEX(DATA!$A$46:$E$6000,A172,3),"")</f>
        <v/>
      </c>
      <c r="D172" s="88" t="str">
        <f>IFERROR(INDEX(DATA!$A$46:$E$6000,A172,2),"")</f>
        <v/>
      </c>
      <c r="E172" s="99" t="str">
        <f>IFERROR(IF(C172=設定・集計!$B$6,INDEX(DATA!$A$46:$E$6000,A172,4),""),"")</f>
        <v/>
      </c>
      <c r="F172" s="99" t="str">
        <f>IFERROR(IF(C172=設定・集計!$B$6,"",INDEX(DATA!$A$46:$E$6000,A172,4)),"")</f>
        <v/>
      </c>
    </row>
    <row r="173" spans="1:6" ht="18.75" customHeight="1">
      <c r="A173" s="82" t="str">
        <f>IFERROR(MATCH(ROW()-ROW($A$2),DATA!G:G,0)-DATA!$B$5+1,"")</f>
        <v/>
      </c>
      <c r="B173" s="86" t="str">
        <f>IFERROR(INDEX(DATA!$A$46:$E$6000,A173,5),"")</f>
        <v/>
      </c>
      <c r="C173" s="87" t="str">
        <f>IFERROR(INDEX(DATA!$A$46:$E$6000,A173,3),"")</f>
        <v/>
      </c>
      <c r="D173" s="88" t="str">
        <f>IFERROR(INDEX(DATA!$A$46:$E$6000,A173,2),"")</f>
        <v/>
      </c>
      <c r="E173" s="99" t="str">
        <f>IFERROR(IF(C173=設定・集計!$B$6,INDEX(DATA!$A$46:$E$6000,A173,4),""),"")</f>
        <v/>
      </c>
      <c r="F173" s="99" t="str">
        <f>IFERROR(IF(C173=設定・集計!$B$6,"",INDEX(DATA!$A$46:$E$6000,A173,4)),"")</f>
        <v/>
      </c>
    </row>
    <row r="174" spans="1:6" ht="18.75" customHeight="1">
      <c r="A174" s="82" t="str">
        <f>IFERROR(MATCH(ROW()-ROW($A$2),DATA!G:G,0)-DATA!$B$5+1,"")</f>
        <v/>
      </c>
      <c r="B174" s="86" t="str">
        <f>IFERROR(INDEX(DATA!$A$46:$E$6000,A174,5),"")</f>
        <v/>
      </c>
      <c r="C174" s="87" t="str">
        <f>IFERROR(INDEX(DATA!$A$46:$E$6000,A174,3),"")</f>
        <v/>
      </c>
      <c r="D174" s="88" t="str">
        <f>IFERROR(INDEX(DATA!$A$46:$E$6000,A174,2),"")</f>
        <v/>
      </c>
      <c r="E174" s="99" t="str">
        <f>IFERROR(IF(C174=設定・集計!$B$6,INDEX(DATA!$A$46:$E$6000,A174,4),""),"")</f>
        <v/>
      </c>
      <c r="F174" s="99" t="str">
        <f>IFERROR(IF(C174=設定・集計!$B$6,"",INDEX(DATA!$A$46:$E$6000,A174,4)),"")</f>
        <v/>
      </c>
    </row>
    <row r="175" spans="1:6" ht="18.75" customHeight="1">
      <c r="A175" s="82" t="str">
        <f>IFERROR(MATCH(ROW()-ROW($A$2),DATA!G:G,0)-DATA!$B$5+1,"")</f>
        <v/>
      </c>
      <c r="B175" s="86" t="str">
        <f>IFERROR(INDEX(DATA!$A$46:$E$6000,A175,5),"")</f>
        <v/>
      </c>
      <c r="C175" s="87" t="str">
        <f>IFERROR(INDEX(DATA!$A$46:$E$6000,A175,3),"")</f>
        <v/>
      </c>
      <c r="D175" s="88" t="str">
        <f>IFERROR(INDEX(DATA!$A$46:$E$6000,A175,2),"")</f>
        <v/>
      </c>
      <c r="E175" s="99" t="str">
        <f>IFERROR(IF(C175=設定・集計!$B$6,INDEX(DATA!$A$46:$E$6000,A175,4),""),"")</f>
        <v/>
      </c>
      <c r="F175" s="99" t="str">
        <f>IFERROR(IF(C175=設定・集計!$B$6,"",INDEX(DATA!$A$46:$E$6000,A175,4)),"")</f>
        <v/>
      </c>
    </row>
    <row r="176" spans="1:6" ht="18.75" customHeight="1">
      <c r="A176" s="82" t="str">
        <f>IFERROR(MATCH(ROW()-ROW($A$2),DATA!G:G,0)-DATA!$B$5+1,"")</f>
        <v/>
      </c>
      <c r="B176" s="86" t="str">
        <f>IFERROR(INDEX(DATA!$A$46:$E$6000,A176,5),"")</f>
        <v/>
      </c>
      <c r="C176" s="87" t="str">
        <f>IFERROR(INDEX(DATA!$A$46:$E$6000,A176,3),"")</f>
        <v/>
      </c>
      <c r="D176" s="88" t="str">
        <f>IFERROR(INDEX(DATA!$A$46:$E$6000,A176,2),"")</f>
        <v/>
      </c>
      <c r="E176" s="99" t="str">
        <f>IFERROR(IF(C176=設定・集計!$B$6,INDEX(DATA!$A$46:$E$6000,A176,4),""),"")</f>
        <v/>
      </c>
      <c r="F176" s="99" t="str">
        <f>IFERROR(IF(C176=設定・集計!$B$6,"",INDEX(DATA!$A$46:$E$6000,A176,4)),"")</f>
        <v/>
      </c>
    </row>
    <row r="177" spans="1:6" ht="18.75" customHeight="1">
      <c r="A177" s="82" t="str">
        <f>IFERROR(MATCH(ROW()-ROW($A$2),DATA!G:G,0)-DATA!$B$5+1,"")</f>
        <v/>
      </c>
      <c r="B177" s="86" t="str">
        <f>IFERROR(INDEX(DATA!$A$46:$E$6000,A177,5),"")</f>
        <v/>
      </c>
      <c r="C177" s="87" t="str">
        <f>IFERROR(INDEX(DATA!$A$46:$E$6000,A177,3),"")</f>
        <v/>
      </c>
      <c r="D177" s="88" t="str">
        <f>IFERROR(INDEX(DATA!$A$46:$E$6000,A177,2),"")</f>
        <v/>
      </c>
      <c r="E177" s="99" t="str">
        <f>IFERROR(IF(C177=設定・集計!$B$6,INDEX(DATA!$A$46:$E$6000,A177,4),""),"")</f>
        <v/>
      </c>
      <c r="F177" s="99" t="str">
        <f>IFERROR(IF(C177=設定・集計!$B$6,"",INDEX(DATA!$A$46:$E$6000,A177,4)),"")</f>
        <v/>
      </c>
    </row>
    <row r="178" spans="1:6" ht="18.75" customHeight="1">
      <c r="A178" s="82" t="str">
        <f>IFERROR(MATCH(ROW()-ROW($A$2),DATA!G:G,0)-DATA!$B$5+1,"")</f>
        <v/>
      </c>
      <c r="B178" s="86" t="str">
        <f>IFERROR(INDEX(DATA!$A$46:$E$6000,A178,5),"")</f>
        <v/>
      </c>
      <c r="C178" s="87" t="str">
        <f>IFERROR(INDEX(DATA!$A$46:$E$6000,A178,3),"")</f>
        <v/>
      </c>
      <c r="D178" s="88" t="str">
        <f>IFERROR(INDEX(DATA!$A$46:$E$6000,A178,2),"")</f>
        <v/>
      </c>
      <c r="E178" s="99" t="str">
        <f>IFERROR(IF(C178=設定・集計!$B$6,INDEX(DATA!$A$46:$E$6000,A178,4),""),"")</f>
        <v/>
      </c>
      <c r="F178" s="99" t="str">
        <f>IFERROR(IF(C178=設定・集計!$B$6,"",INDEX(DATA!$A$46:$E$6000,A178,4)),"")</f>
        <v/>
      </c>
    </row>
    <row r="179" spans="1:6" ht="18.75" customHeight="1">
      <c r="A179" s="82" t="str">
        <f>IFERROR(MATCH(ROW()-ROW($A$2),DATA!G:G,0)-DATA!$B$5+1,"")</f>
        <v/>
      </c>
      <c r="B179" s="86" t="str">
        <f>IFERROR(INDEX(DATA!$A$46:$E$6000,A179,5),"")</f>
        <v/>
      </c>
      <c r="C179" s="87" t="str">
        <f>IFERROR(INDEX(DATA!$A$46:$E$6000,A179,3),"")</f>
        <v/>
      </c>
      <c r="D179" s="88" t="str">
        <f>IFERROR(INDEX(DATA!$A$46:$E$6000,A179,2),"")</f>
        <v/>
      </c>
      <c r="E179" s="99" t="str">
        <f>IFERROR(IF(C179=設定・集計!$B$6,INDEX(DATA!$A$46:$E$6000,A179,4),""),"")</f>
        <v/>
      </c>
      <c r="F179" s="99" t="str">
        <f>IFERROR(IF(C179=設定・集計!$B$6,"",INDEX(DATA!$A$46:$E$6000,A179,4)),"")</f>
        <v/>
      </c>
    </row>
    <row r="180" spans="1:6" ht="18.75" customHeight="1">
      <c r="A180" s="82" t="str">
        <f>IFERROR(MATCH(ROW()-ROW($A$2),DATA!G:G,0)-DATA!$B$5+1,"")</f>
        <v/>
      </c>
      <c r="B180" s="86" t="str">
        <f>IFERROR(INDEX(DATA!$A$46:$E$6000,A180,5),"")</f>
        <v/>
      </c>
      <c r="C180" s="87" t="str">
        <f>IFERROR(INDEX(DATA!$A$46:$E$6000,A180,3),"")</f>
        <v/>
      </c>
      <c r="D180" s="88" t="str">
        <f>IFERROR(INDEX(DATA!$A$46:$E$6000,A180,2),"")</f>
        <v/>
      </c>
      <c r="E180" s="99" t="str">
        <f>IFERROR(IF(C180=設定・集計!$B$6,INDEX(DATA!$A$46:$E$6000,A180,4),""),"")</f>
        <v/>
      </c>
      <c r="F180" s="99" t="str">
        <f>IFERROR(IF(C180=設定・集計!$B$6,"",INDEX(DATA!$A$46:$E$6000,A180,4)),"")</f>
        <v/>
      </c>
    </row>
    <row r="181" spans="1:6" ht="18.75" customHeight="1">
      <c r="A181" s="82" t="str">
        <f>IFERROR(MATCH(ROW()-ROW($A$2),DATA!G:G,0)-DATA!$B$5+1,"")</f>
        <v/>
      </c>
      <c r="B181" s="86" t="str">
        <f>IFERROR(INDEX(DATA!$A$46:$E$6000,A181,5),"")</f>
        <v/>
      </c>
      <c r="C181" s="87" t="str">
        <f>IFERROR(INDEX(DATA!$A$46:$E$6000,A181,3),"")</f>
        <v/>
      </c>
      <c r="D181" s="88" t="str">
        <f>IFERROR(INDEX(DATA!$A$46:$E$6000,A181,2),"")</f>
        <v/>
      </c>
      <c r="E181" s="99" t="str">
        <f>IFERROR(IF(C181=設定・集計!$B$6,INDEX(DATA!$A$46:$E$6000,A181,4),""),"")</f>
        <v/>
      </c>
      <c r="F181" s="99" t="str">
        <f>IFERROR(IF(C181=設定・集計!$B$6,"",INDEX(DATA!$A$46:$E$6000,A181,4)),"")</f>
        <v/>
      </c>
    </row>
    <row r="182" spans="1:6" ht="18.75" customHeight="1">
      <c r="A182" s="82" t="str">
        <f>IFERROR(MATCH(ROW()-ROW($A$2),DATA!G:G,0)-DATA!$B$5+1,"")</f>
        <v/>
      </c>
      <c r="B182" s="86" t="str">
        <f>IFERROR(INDEX(DATA!$A$46:$E$6000,A182,5),"")</f>
        <v/>
      </c>
      <c r="C182" s="87" t="str">
        <f>IFERROR(INDEX(DATA!$A$46:$E$6000,A182,3),"")</f>
        <v/>
      </c>
      <c r="D182" s="88" t="str">
        <f>IFERROR(INDEX(DATA!$A$46:$E$6000,A182,2),"")</f>
        <v/>
      </c>
      <c r="E182" s="99" t="str">
        <f>IFERROR(IF(C182=設定・集計!$B$6,INDEX(DATA!$A$46:$E$6000,A182,4),""),"")</f>
        <v/>
      </c>
      <c r="F182" s="99" t="str">
        <f>IFERROR(IF(C182=設定・集計!$B$6,"",INDEX(DATA!$A$46:$E$6000,A182,4)),"")</f>
        <v/>
      </c>
    </row>
    <row r="183" spans="1:6" ht="18.75" customHeight="1">
      <c r="A183" s="82" t="str">
        <f>IFERROR(MATCH(ROW()-ROW($A$2),DATA!G:G,0)-DATA!$B$5+1,"")</f>
        <v/>
      </c>
      <c r="B183" s="86" t="str">
        <f>IFERROR(INDEX(DATA!$A$46:$E$6000,A183,5),"")</f>
        <v/>
      </c>
      <c r="C183" s="87" t="str">
        <f>IFERROR(INDEX(DATA!$A$46:$E$6000,A183,3),"")</f>
        <v/>
      </c>
      <c r="D183" s="88" t="str">
        <f>IFERROR(INDEX(DATA!$A$46:$E$6000,A183,2),"")</f>
        <v/>
      </c>
      <c r="E183" s="99" t="str">
        <f>IFERROR(IF(C183=設定・集計!$B$6,INDEX(DATA!$A$46:$E$6000,A183,4),""),"")</f>
        <v/>
      </c>
      <c r="F183" s="99" t="str">
        <f>IFERROR(IF(C183=設定・集計!$B$6,"",INDEX(DATA!$A$46:$E$6000,A183,4)),"")</f>
        <v/>
      </c>
    </row>
    <row r="184" spans="1:6" ht="18.75" customHeight="1">
      <c r="A184" s="82" t="str">
        <f>IFERROR(MATCH(ROW()-ROW($A$2),DATA!G:G,0)-DATA!$B$5+1,"")</f>
        <v/>
      </c>
      <c r="B184" s="86" t="str">
        <f>IFERROR(INDEX(DATA!$A$46:$E$6000,A184,5),"")</f>
        <v/>
      </c>
      <c r="C184" s="87" t="str">
        <f>IFERROR(INDEX(DATA!$A$46:$E$6000,A184,3),"")</f>
        <v/>
      </c>
      <c r="D184" s="88" t="str">
        <f>IFERROR(INDEX(DATA!$A$46:$E$6000,A184,2),"")</f>
        <v/>
      </c>
      <c r="E184" s="99" t="str">
        <f>IFERROR(IF(C184=設定・集計!$B$6,INDEX(DATA!$A$46:$E$6000,A184,4),""),"")</f>
        <v/>
      </c>
      <c r="F184" s="99" t="str">
        <f>IFERROR(IF(C184=設定・集計!$B$6,"",INDEX(DATA!$A$46:$E$6000,A184,4)),"")</f>
        <v/>
      </c>
    </row>
    <row r="185" spans="1:6" ht="18.75" customHeight="1">
      <c r="A185" s="82" t="str">
        <f>IFERROR(MATCH(ROW()-ROW($A$2),DATA!G:G,0)-DATA!$B$5+1,"")</f>
        <v/>
      </c>
      <c r="B185" s="86" t="str">
        <f>IFERROR(INDEX(DATA!$A$46:$E$6000,A185,5),"")</f>
        <v/>
      </c>
      <c r="C185" s="87" t="str">
        <f>IFERROR(INDEX(DATA!$A$46:$E$6000,A185,3),"")</f>
        <v/>
      </c>
      <c r="D185" s="88" t="str">
        <f>IFERROR(INDEX(DATA!$A$46:$E$6000,A185,2),"")</f>
        <v/>
      </c>
      <c r="E185" s="99" t="str">
        <f>IFERROR(IF(C185=設定・集計!$B$6,INDEX(DATA!$A$46:$E$6000,A185,4),""),"")</f>
        <v/>
      </c>
      <c r="F185" s="99" t="str">
        <f>IFERROR(IF(C185=設定・集計!$B$6,"",INDEX(DATA!$A$46:$E$6000,A185,4)),"")</f>
        <v/>
      </c>
    </row>
    <row r="186" spans="1:6" ht="18.75" customHeight="1">
      <c r="A186" s="82" t="str">
        <f>IFERROR(MATCH(ROW()-ROW($A$2),DATA!G:G,0)-DATA!$B$5+1,"")</f>
        <v/>
      </c>
      <c r="B186" s="86" t="str">
        <f>IFERROR(INDEX(DATA!$A$46:$E$6000,A186,5),"")</f>
        <v/>
      </c>
      <c r="C186" s="87" t="str">
        <f>IFERROR(INDEX(DATA!$A$46:$E$6000,A186,3),"")</f>
        <v/>
      </c>
      <c r="D186" s="88" t="str">
        <f>IFERROR(INDEX(DATA!$A$46:$E$6000,A186,2),"")</f>
        <v/>
      </c>
      <c r="E186" s="99" t="str">
        <f>IFERROR(IF(C186=設定・集計!$B$6,INDEX(DATA!$A$46:$E$6000,A186,4),""),"")</f>
        <v/>
      </c>
      <c r="F186" s="99" t="str">
        <f>IFERROR(IF(C186=設定・集計!$B$6,"",INDEX(DATA!$A$46:$E$6000,A186,4)),"")</f>
        <v/>
      </c>
    </row>
    <row r="187" spans="1:6" ht="18.75" customHeight="1">
      <c r="A187" s="82" t="str">
        <f>IFERROR(MATCH(ROW()-ROW($A$2),DATA!G:G,0)-DATA!$B$5+1,"")</f>
        <v/>
      </c>
      <c r="B187" s="86" t="str">
        <f>IFERROR(INDEX(DATA!$A$46:$E$6000,A187,5),"")</f>
        <v/>
      </c>
      <c r="C187" s="87" t="str">
        <f>IFERROR(INDEX(DATA!$A$46:$E$6000,A187,3),"")</f>
        <v/>
      </c>
      <c r="D187" s="88" t="str">
        <f>IFERROR(INDEX(DATA!$A$46:$E$6000,A187,2),"")</f>
        <v/>
      </c>
      <c r="E187" s="99" t="str">
        <f>IFERROR(IF(C187=設定・集計!$B$6,INDEX(DATA!$A$46:$E$6000,A187,4),""),"")</f>
        <v/>
      </c>
      <c r="F187" s="99" t="str">
        <f>IFERROR(IF(C187=設定・集計!$B$6,"",INDEX(DATA!$A$46:$E$6000,A187,4)),"")</f>
        <v/>
      </c>
    </row>
    <row r="188" spans="1:6" ht="18.75" customHeight="1">
      <c r="A188" s="82" t="str">
        <f>IFERROR(MATCH(ROW()-ROW($A$2),DATA!G:G,0)-DATA!$B$5+1,"")</f>
        <v/>
      </c>
      <c r="B188" s="86" t="str">
        <f>IFERROR(INDEX(DATA!$A$46:$E$6000,A188,5),"")</f>
        <v/>
      </c>
      <c r="C188" s="87" t="str">
        <f>IFERROR(INDEX(DATA!$A$46:$E$6000,A188,3),"")</f>
        <v/>
      </c>
      <c r="D188" s="88" t="str">
        <f>IFERROR(INDEX(DATA!$A$46:$E$6000,A188,2),"")</f>
        <v/>
      </c>
      <c r="E188" s="99" t="str">
        <f>IFERROR(IF(C188=設定・集計!$B$6,INDEX(DATA!$A$46:$E$6000,A188,4),""),"")</f>
        <v/>
      </c>
      <c r="F188" s="99" t="str">
        <f>IFERROR(IF(C188=設定・集計!$B$6,"",INDEX(DATA!$A$46:$E$6000,A188,4)),"")</f>
        <v/>
      </c>
    </row>
    <row r="189" spans="1:6" ht="18.75" customHeight="1">
      <c r="A189" s="82" t="str">
        <f>IFERROR(MATCH(ROW()-ROW($A$2),DATA!G:G,0)-DATA!$B$5+1,"")</f>
        <v/>
      </c>
      <c r="B189" s="86" t="str">
        <f>IFERROR(INDEX(DATA!$A$46:$E$6000,A189,5),"")</f>
        <v/>
      </c>
      <c r="C189" s="87" t="str">
        <f>IFERROR(INDEX(DATA!$A$46:$E$6000,A189,3),"")</f>
        <v/>
      </c>
      <c r="D189" s="88" t="str">
        <f>IFERROR(INDEX(DATA!$A$46:$E$6000,A189,2),"")</f>
        <v/>
      </c>
      <c r="E189" s="99" t="str">
        <f>IFERROR(IF(C189=設定・集計!$B$6,INDEX(DATA!$A$46:$E$6000,A189,4),""),"")</f>
        <v/>
      </c>
      <c r="F189" s="99" t="str">
        <f>IFERROR(IF(C189=設定・集計!$B$6,"",INDEX(DATA!$A$46:$E$6000,A189,4)),"")</f>
        <v/>
      </c>
    </row>
    <row r="190" spans="1:6" ht="18.75" customHeight="1">
      <c r="A190" s="82" t="str">
        <f>IFERROR(MATCH(ROW()-ROW($A$2),DATA!G:G,0)-DATA!$B$5+1,"")</f>
        <v/>
      </c>
      <c r="B190" s="86" t="str">
        <f>IFERROR(INDEX(DATA!$A$46:$E$6000,A190,5),"")</f>
        <v/>
      </c>
      <c r="C190" s="87" t="str">
        <f>IFERROR(INDEX(DATA!$A$46:$E$6000,A190,3),"")</f>
        <v/>
      </c>
      <c r="D190" s="88" t="str">
        <f>IFERROR(INDEX(DATA!$A$46:$E$6000,A190,2),"")</f>
        <v/>
      </c>
      <c r="E190" s="99" t="str">
        <f>IFERROR(IF(C190=設定・集計!$B$6,INDEX(DATA!$A$46:$E$6000,A190,4),""),"")</f>
        <v/>
      </c>
      <c r="F190" s="99" t="str">
        <f>IFERROR(IF(C190=設定・集計!$B$6,"",INDEX(DATA!$A$46:$E$6000,A190,4)),"")</f>
        <v/>
      </c>
    </row>
    <row r="191" spans="1:6" ht="18.75" customHeight="1">
      <c r="A191" s="82" t="str">
        <f>IFERROR(MATCH(ROW()-ROW($A$2),DATA!G:G,0)-DATA!$B$5+1,"")</f>
        <v/>
      </c>
      <c r="B191" s="86" t="str">
        <f>IFERROR(INDEX(DATA!$A$46:$E$6000,A191,5),"")</f>
        <v/>
      </c>
      <c r="C191" s="87" t="str">
        <f>IFERROR(INDEX(DATA!$A$46:$E$6000,A191,3),"")</f>
        <v/>
      </c>
      <c r="D191" s="88" t="str">
        <f>IFERROR(INDEX(DATA!$A$46:$E$6000,A191,2),"")</f>
        <v/>
      </c>
      <c r="E191" s="99" t="str">
        <f>IFERROR(IF(C191=設定・集計!$B$6,INDEX(DATA!$A$46:$E$6000,A191,4),""),"")</f>
        <v/>
      </c>
      <c r="F191" s="99" t="str">
        <f>IFERROR(IF(C191=設定・集計!$B$6,"",INDEX(DATA!$A$46:$E$6000,A191,4)),"")</f>
        <v/>
      </c>
    </row>
    <row r="192" spans="1:6" ht="18.75" customHeight="1">
      <c r="A192" s="82" t="str">
        <f>IFERROR(MATCH(ROW()-ROW($A$2),DATA!G:G,0)-DATA!$B$5+1,"")</f>
        <v/>
      </c>
      <c r="B192" s="86" t="str">
        <f>IFERROR(INDEX(DATA!$A$46:$E$6000,A192,5),"")</f>
        <v/>
      </c>
      <c r="C192" s="87" t="str">
        <f>IFERROR(INDEX(DATA!$A$46:$E$6000,A192,3),"")</f>
        <v/>
      </c>
      <c r="D192" s="88" t="str">
        <f>IFERROR(INDEX(DATA!$A$46:$E$6000,A192,2),"")</f>
        <v/>
      </c>
      <c r="E192" s="99" t="str">
        <f>IFERROR(IF(C192=設定・集計!$B$6,INDEX(DATA!$A$46:$E$6000,A192,4),""),"")</f>
        <v/>
      </c>
      <c r="F192" s="99" t="str">
        <f>IFERROR(IF(C192=設定・集計!$B$6,"",INDEX(DATA!$A$46:$E$6000,A192,4)),"")</f>
        <v/>
      </c>
    </row>
    <row r="193" spans="1:6" ht="18.75" customHeight="1">
      <c r="A193" s="82" t="str">
        <f>IFERROR(MATCH(ROW()-ROW($A$2),DATA!G:G,0)-DATA!$B$5+1,"")</f>
        <v/>
      </c>
      <c r="B193" s="86" t="str">
        <f>IFERROR(INDEX(DATA!$A$46:$E$6000,A193,5),"")</f>
        <v/>
      </c>
      <c r="C193" s="87" t="str">
        <f>IFERROR(INDEX(DATA!$A$46:$E$6000,A193,3),"")</f>
        <v/>
      </c>
      <c r="D193" s="88" t="str">
        <f>IFERROR(INDEX(DATA!$A$46:$E$6000,A193,2),"")</f>
        <v/>
      </c>
      <c r="E193" s="99" t="str">
        <f>IFERROR(IF(C193=設定・集計!$B$6,INDEX(DATA!$A$46:$E$6000,A193,4),""),"")</f>
        <v/>
      </c>
      <c r="F193" s="99" t="str">
        <f>IFERROR(IF(C193=設定・集計!$B$6,"",INDEX(DATA!$A$46:$E$6000,A193,4)),"")</f>
        <v/>
      </c>
    </row>
    <row r="194" spans="1:6" ht="18.75" customHeight="1">
      <c r="A194" s="82" t="str">
        <f>IFERROR(MATCH(ROW()-ROW($A$2),DATA!G:G,0)-DATA!$B$5+1,"")</f>
        <v/>
      </c>
      <c r="B194" s="86" t="str">
        <f>IFERROR(INDEX(DATA!$A$46:$E$6000,A194,5),"")</f>
        <v/>
      </c>
      <c r="C194" s="87" t="str">
        <f>IFERROR(INDEX(DATA!$A$46:$E$6000,A194,3),"")</f>
        <v/>
      </c>
      <c r="D194" s="88" t="str">
        <f>IFERROR(INDEX(DATA!$A$46:$E$6000,A194,2),"")</f>
        <v/>
      </c>
      <c r="E194" s="99" t="str">
        <f>IFERROR(IF(C194=設定・集計!$B$6,INDEX(DATA!$A$46:$E$6000,A194,4),""),"")</f>
        <v/>
      </c>
      <c r="F194" s="99" t="str">
        <f>IFERROR(IF(C194=設定・集計!$B$6,"",INDEX(DATA!$A$46:$E$6000,A194,4)),"")</f>
        <v/>
      </c>
    </row>
    <row r="195" spans="1:6" ht="18.75" customHeight="1">
      <c r="A195" s="82" t="str">
        <f>IFERROR(MATCH(ROW()-ROW($A$2),DATA!G:G,0)-DATA!$B$5+1,"")</f>
        <v/>
      </c>
      <c r="B195" s="86" t="str">
        <f>IFERROR(INDEX(DATA!$A$46:$E$6000,A195,5),"")</f>
        <v/>
      </c>
      <c r="C195" s="87" t="str">
        <f>IFERROR(INDEX(DATA!$A$46:$E$6000,A195,3),"")</f>
        <v/>
      </c>
      <c r="D195" s="88" t="str">
        <f>IFERROR(INDEX(DATA!$A$46:$E$6000,A195,2),"")</f>
        <v/>
      </c>
      <c r="E195" s="99" t="str">
        <f>IFERROR(IF(C195=設定・集計!$B$6,INDEX(DATA!$A$46:$E$6000,A195,4),""),"")</f>
        <v/>
      </c>
      <c r="F195" s="99" t="str">
        <f>IFERROR(IF(C195=設定・集計!$B$6,"",INDEX(DATA!$A$46:$E$6000,A195,4)),"")</f>
        <v/>
      </c>
    </row>
    <row r="196" spans="1:6" ht="18.75" customHeight="1">
      <c r="A196" s="82" t="str">
        <f>IFERROR(MATCH(ROW()-ROW($A$2),DATA!G:G,0)-DATA!$B$5+1,"")</f>
        <v/>
      </c>
      <c r="B196" s="86" t="str">
        <f>IFERROR(INDEX(DATA!$A$46:$E$6000,A196,5),"")</f>
        <v/>
      </c>
      <c r="C196" s="87" t="str">
        <f>IFERROR(INDEX(DATA!$A$46:$E$6000,A196,3),"")</f>
        <v/>
      </c>
      <c r="D196" s="88" t="str">
        <f>IFERROR(INDEX(DATA!$A$46:$E$6000,A196,2),"")</f>
        <v/>
      </c>
      <c r="E196" s="99" t="str">
        <f>IFERROR(IF(C196=設定・集計!$B$6,INDEX(DATA!$A$46:$E$6000,A196,4),""),"")</f>
        <v/>
      </c>
      <c r="F196" s="99" t="str">
        <f>IFERROR(IF(C196=設定・集計!$B$6,"",INDEX(DATA!$A$46:$E$6000,A196,4)),"")</f>
        <v/>
      </c>
    </row>
    <row r="197" spans="1:6" ht="18.75" customHeight="1">
      <c r="A197" s="82" t="str">
        <f>IFERROR(MATCH(ROW()-ROW($A$2),DATA!G:G,0)-DATA!$B$5+1,"")</f>
        <v/>
      </c>
      <c r="B197" s="86" t="str">
        <f>IFERROR(INDEX(DATA!$A$46:$E$6000,A197,5),"")</f>
        <v/>
      </c>
      <c r="C197" s="87" t="str">
        <f>IFERROR(INDEX(DATA!$A$46:$E$6000,A197,3),"")</f>
        <v/>
      </c>
      <c r="D197" s="88" t="str">
        <f>IFERROR(INDEX(DATA!$A$46:$E$6000,A197,2),"")</f>
        <v/>
      </c>
      <c r="E197" s="99" t="str">
        <f>IFERROR(IF(C197=設定・集計!$B$6,INDEX(DATA!$A$46:$E$6000,A197,4),""),"")</f>
        <v/>
      </c>
      <c r="F197" s="99" t="str">
        <f>IFERROR(IF(C197=設定・集計!$B$6,"",INDEX(DATA!$A$46:$E$6000,A197,4)),"")</f>
        <v/>
      </c>
    </row>
    <row r="198" spans="1:6" ht="18.75" customHeight="1">
      <c r="A198" s="82" t="str">
        <f>IFERROR(MATCH(ROW()-ROW($A$2),DATA!G:G,0)-DATA!$B$5+1,"")</f>
        <v/>
      </c>
      <c r="B198" s="86" t="str">
        <f>IFERROR(INDEX(DATA!$A$46:$E$6000,A198,5),"")</f>
        <v/>
      </c>
      <c r="C198" s="87" t="str">
        <f>IFERROR(INDEX(DATA!$A$46:$E$6000,A198,3),"")</f>
        <v/>
      </c>
      <c r="D198" s="88" t="str">
        <f>IFERROR(INDEX(DATA!$A$46:$E$6000,A198,2),"")</f>
        <v/>
      </c>
      <c r="E198" s="99" t="str">
        <f>IFERROR(IF(C198=設定・集計!$B$6,INDEX(DATA!$A$46:$E$6000,A198,4),""),"")</f>
        <v/>
      </c>
      <c r="F198" s="99" t="str">
        <f>IFERROR(IF(C198=設定・集計!$B$6,"",INDEX(DATA!$A$46:$E$6000,A198,4)),"")</f>
        <v/>
      </c>
    </row>
    <row r="199" spans="1:6" ht="18.75" customHeight="1">
      <c r="A199" s="82" t="str">
        <f>IFERROR(MATCH(ROW()-ROW($A$2),DATA!G:G,0)-DATA!$B$5+1,"")</f>
        <v/>
      </c>
      <c r="B199" s="86" t="str">
        <f>IFERROR(INDEX(DATA!$A$46:$E$6000,A199,5),"")</f>
        <v/>
      </c>
      <c r="C199" s="87" t="str">
        <f>IFERROR(INDEX(DATA!$A$46:$E$6000,A199,3),"")</f>
        <v/>
      </c>
      <c r="D199" s="88" t="str">
        <f>IFERROR(INDEX(DATA!$A$46:$E$6000,A199,2),"")</f>
        <v/>
      </c>
      <c r="E199" s="99" t="str">
        <f>IFERROR(IF(C199=設定・集計!$B$6,INDEX(DATA!$A$46:$E$6000,A199,4),""),"")</f>
        <v/>
      </c>
      <c r="F199" s="99" t="str">
        <f>IFERROR(IF(C199=設定・集計!$B$6,"",INDEX(DATA!$A$46:$E$6000,A199,4)),"")</f>
        <v/>
      </c>
    </row>
    <row r="200" spans="1:6" ht="18.75" customHeight="1">
      <c r="A200" s="82" t="str">
        <f>IFERROR(MATCH(ROW()-ROW($A$2),DATA!G:G,0)-DATA!$B$5+1,"")</f>
        <v/>
      </c>
      <c r="B200" s="86" t="str">
        <f>IFERROR(INDEX(DATA!$A$46:$E$6000,A200,5),"")</f>
        <v/>
      </c>
      <c r="C200" s="87" t="str">
        <f>IFERROR(INDEX(DATA!$A$46:$E$6000,A200,3),"")</f>
        <v/>
      </c>
      <c r="D200" s="88" t="str">
        <f>IFERROR(INDEX(DATA!$A$46:$E$6000,A200,2),"")</f>
        <v/>
      </c>
      <c r="E200" s="99" t="str">
        <f>IFERROR(IF(C200=設定・集計!$B$6,INDEX(DATA!$A$46:$E$6000,A200,4),""),"")</f>
        <v/>
      </c>
      <c r="F200" s="99" t="str">
        <f>IFERROR(IF(C200=設定・集計!$B$6,"",INDEX(DATA!$A$46:$E$6000,A200,4)),"")</f>
        <v/>
      </c>
    </row>
    <row r="201" spans="1:6" ht="18.75" customHeight="1">
      <c r="A201" s="82" t="str">
        <f>IFERROR(MATCH(ROW()-ROW($A$2),DATA!G:G,0)-DATA!$B$5+1,"")</f>
        <v/>
      </c>
      <c r="B201" s="86" t="str">
        <f>IFERROR(INDEX(DATA!$A$46:$E$6000,A201,5),"")</f>
        <v/>
      </c>
      <c r="C201" s="87" t="str">
        <f>IFERROR(INDEX(DATA!$A$46:$E$6000,A201,3),"")</f>
        <v/>
      </c>
      <c r="D201" s="88" t="str">
        <f>IFERROR(INDEX(DATA!$A$46:$E$6000,A201,2),"")</f>
        <v/>
      </c>
      <c r="E201" s="99" t="str">
        <f>IFERROR(IF(C201=設定・集計!$B$6,INDEX(DATA!$A$46:$E$6000,A201,4),""),"")</f>
        <v/>
      </c>
      <c r="F201" s="99" t="str">
        <f>IFERROR(IF(C201=設定・集計!$B$6,"",INDEX(DATA!$A$46:$E$6000,A201,4)),"")</f>
        <v/>
      </c>
    </row>
    <row r="202" spans="1:6" ht="18.75" customHeight="1">
      <c r="A202" s="82" t="str">
        <f>IFERROR(MATCH(ROW()-ROW($A$2),DATA!G:G,0)-DATA!$B$5+1,"")</f>
        <v/>
      </c>
      <c r="B202" s="86" t="str">
        <f>IFERROR(INDEX(DATA!$A$46:$E$6000,A202,5),"")</f>
        <v/>
      </c>
      <c r="C202" s="87" t="str">
        <f>IFERROR(INDEX(DATA!$A$46:$E$6000,A202,3),"")</f>
        <v/>
      </c>
      <c r="D202" s="88" t="str">
        <f>IFERROR(INDEX(DATA!$A$46:$E$6000,A202,2),"")</f>
        <v/>
      </c>
      <c r="E202" s="99" t="str">
        <f>IFERROR(IF(C202=設定・集計!$B$6,INDEX(DATA!$A$46:$E$6000,A202,4),""),"")</f>
        <v/>
      </c>
      <c r="F202" s="99" t="str">
        <f>IFERROR(IF(C202=設定・集計!$B$6,"",INDEX(DATA!$A$46:$E$6000,A202,4)),"")</f>
        <v/>
      </c>
    </row>
    <row r="203" spans="1:6" ht="18.75" customHeight="1">
      <c r="A203" s="82" t="str">
        <f>IFERROR(MATCH(ROW()-ROW($A$2),DATA!G:G,0)-DATA!$B$5+1,"")</f>
        <v/>
      </c>
      <c r="B203" s="86" t="str">
        <f>IFERROR(INDEX(DATA!$A$46:$E$6000,A203,5),"")</f>
        <v/>
      </c>
      <c r="C203" s="87" t="str">
        <f>IFERROR(INDEX(DATA!$A$46:$E$6000,A203,3),"")</f>
        <v/>
      </c>
      <c r="D203" s="88" t="str">
        <f>IFERROR(INDEX(DATA!$A$46:$E$6000,A203,2),"")</f>
        <v/>
      </c>
      <c r="E203" s="99" t="str">
        <f>IFERROR(IF(C203=設定・集計!$B$6,INDEX(DATA!$A$46:$E$6000,A203,4),""),"")</f>
        <v/>
      </c>
      <c r="F203" s="99" t="str">
        <f>IFERROR(IF(C203=設定・集計!$B$6,"",INDEX(DATA!$A$46:$E$6000,A203,4)),"")</f>
        <v/>
      </c>
    </row>
    <row r="204" spans="1:6" ht="18.75" customHeight="1">
      <c r="A204" s="82" t="str">
        <f>IFERROR(MATCH(ROW()-ROW($A$2),DATA!G:G,0)-DATA!$B$5+1,"")</f>
        <v/>
      </c>
      <c r="B204" s="86" t="str">
        <f>IFERROR(INDEX(DATA!$A$46:$E$6000,A204,5),"")</f>
        <v/>
      </c>
      <c r="C204" s="87" t="str">
        <f>IFERROR(INDEX(DATA!$A$46:$E$6000,A204,3),"")</f>
        <v/>
      </c>
      <c r="D204" s="88" t="str">
        <f>IFERROR(INDEX(DATA!$A$46:$E$6000,A204,2),"")</f>
        <v/>
      </c>
      <c r="E204" s="99" t="str">
        <f>IFERROR(IF(C204=設定・集計!$B$6,INDEX(DATA!$A$46:$E$6000,A204,4),""),"")</f>
        <v/>
      </c>
      <c r="F204" s="99" t="str">
        <f>IFERROR(IF(C204=設定・集計!$B$6,"",INDEX(DATA!$A$46:$E$6000,A204,4)),"")</f>
        <v/>
      </c>
    </row>
    <row r="205" spans="1:6" ht="18.75" customHeight="1">
      <c r="A205" s="82" t="str">
        <f>IFERROR(MATCH(ROW()-ROW($A$2),DATA!G:G,0)-DATA!$B$5+1,"")</f>
        <v/>
      </c>
      <c r="B205" s="86" t="str">
        <f>IFERROR(INDEX(DATA!$A$46:$E$6000,A205,5),"")</f>
        <v/>
      </c>
      <c r="C205" s="87" t="str">
        <f>IFERROR(INDEX(DATA!$A$46:$E$6000,A205,3),"")</f>
        <v/>
      </c>
      <c r="D205" s="88" t="str">
        <f>IFERROR(INDEX(DATA!$A$46:$E$6000,A205,2),"")</f>
        <v/>
      </c>
      <c r="E205" s="99" t="str">
        <f>IFERROR(IF(C205=設定・集計!$B$6,INDEX(DATA!$A$46:$E$6000,A205,4),""),"")</f>
        <v/>
      </c>
      <c r="F205" s="99" t="str">
        <f>IFERROR(IF(C205=設定・集計!$B$6,"",INDEX(DATA!$A$46:$E$6000,A205,4)),"")</f>
        <v/>
      </c>
    </row>
    <row r="206" spans="1:6" ht="18.75" customHeight="1">
      <c r="A206" s="82" t="str">
        <f>IFERROR(MATCH(ROW()-ROW($A$2),DATA!G:G,0)-DATA!$B$5+1,"")</f>
        <v/>
      </c>
      <c r="B206" s="86" t="str">
        <f>IFERROR(INDEX(DATA!$A$46:$E$6000,A206,5),"")</f>
        <v/>
      </c>
      <c r="C206" s="87" t="str">
        <f>IFERROR(INDEX(DATA!$A$46:$E$6000,A206,3),"")</f>
        <v/>
      </c>
      <c r="D206" s="88" t="str">
        <f>IFERROR(INDEX(DATA!$A$46:$E$6000,A206,2),"")</f>
        <v/>
      </c>
      <c r="E206" s="99" t="str">
        <f>IFERROR(IF(C206=設定・集計!$B$6,INDEX(DATA!$A$46:$E$6000,A206,4),""),"")</f>
        <v/>
      </c>
      <c r="F206" s="99" t="str">
        <f>IFERROR(IF(C206=設定・集計!$B$6,"",INDEX(DATA!$A$46:$E$6000,A206,4)),"")</f>
        <v/>
      </c>
    </row>
    <row r="207" spans="1:6" ht="18.75" customHeight="1">
      <c r="A207" s="82" t="str">
        <f>IFERROR(MATCH(ROW()-ROW($A$2),DATA!G:G,0)-DATA!$B$5+1,"")</f>
        <v/>
      </c>
      <c r="B207" s="86" t="str">
        <f>IFERROR(INDEX(DATA!$A$46:$E$6000,A207,5),"")</f>
        <v/>
      </c>
      <c r="C207" s="87" t="str">
        <f>IFERROR(INDEX(DATA!$A$46:$E$6000,A207,3),"")</f>
        <v/>
      </c>
      <c r="D207" s="88" t="str">
        <f>IFERROR(INDEX(DATA!$A$46:$E$6000,A207,2),"")</f>
        <v/>
      </c>
      <c r="E207" s="99" t="str">
        <f>IFERROR(IF(C207=設定・集計!$B$6,INDEX(DATA!$A$46:$E$6000,A207,4),""),"")</f>
        <v/>
      </c>
      <c r="F207" s="99" t="str">
        <f>IFERROR(IF(C207=設定・集計!$B$6,"",INDEX(DATA!$A$46:$E$6000,A207,4)),"")</f>
        <v/>
      </c>
    </row>
    <row r="208" spans="1:6" ht="18.75" customHeight="1">
      <c r="A208" s="82" t="str">
        <f>IFERROR(MATCH(ROW()-ROW($A$2),DATA!G:G,0)-DATA!$B$5+1,"")</f>
        <v/>
      </c>
      <c r="B208" s="86" t="str">
        <f>IFERROR(INDEX(DATA!$A$46:$E$6000,A208,5),"")</f>
        <v/>
      </c>
      <c r="C208" s="87" t="str">
        <f>IFERROR(INDEX(DATA!$A$46:$E$6000,A208,3),"")</f>
        <v/>
      </c>
      <c r="D208" s="88" t="str">
        <f>IFERROR(INDEX(DATA!$A$46:$E$6000,A208,2),"")</f>
        <v/>
      </c>
      <c r="E208" s="99" t="str">
        <f>IFERROR(IF(C208=設定・集計!$B$6,INDEX(DATA!$A$46:$E$6000,A208,4),""),"")</f>
        <v/>
      </c>
      <c r="F208" s="99" t="str">
        <f>IFERROR(IF(C208=設定・集計!$B$6,"",INDEX(DATA!$A$46:$E$6000,A208,4)),"")</f>
        <v/>
      </c>
    </row>
    <row r="209" spans="1:6" ht="18.75" customHeight="1">
      <c r="A209" s="82" t="str">
        <f>IFERROR(MATCH(ROW()-ROW($A$2),DATA!G:G,0)-DATA!$B$5+1,"")</f>
        <v/>
      </c>
      <c r="B209" s="86" t="str">
        <f>IFERROR(INDEX(DATA!$A$46:$E$6000,A209,5),"")</f>
        <v/>
      </c>
      <c r="C209" s="87" t="str">
        <f>IFERROR(INDEX(DATA!$A$46:$E$6000,A209,3),"")</f>
        <v/>
      </c>
      <c r="D209" s="88" t="str">
        <f>IFERROR(INDEX(DATA!$A$46:$E$6000,A209,2),"")</f>
        <v/>
      </c>
      <c r="E209" s="99" t="str">
        <f>IFERROR(IF(C209=設定・集計!$B$6,INDEX(DATA!$A$46:$E$6000,A209,4),""),"")</f>
        <v/>
      </c>
      <c r="F209" s="99" t="str">
        <f>IFERROR(IF(C209=設定・集計!$B$6,"",INDEX(DATA!$A$46:$E$6000,A209,4)),"")</f>
        <v/>
      </c>
    </row>
    <row r="210" spans="1:6" ht="18.75" customHeight="1">
      <c r="A210" s="82" t="str">
        <f>IFERROR(MATCH(ROW()-ROW($A$2),DATA!G:G,0)-DATA!$B$5+1,"")</f>
        <v/>
      </c>
      <c r="B210" s="86" t="str">
        <f>IFERROR(INDEX(DATA!$A$46:$E$6000,A210,5),"")</f>
        <v/>
      </c>
      <c r="C210" s="87" t="str">
        <f>IFERROR(INDEX(DATA!$A$46:$E$6000,A210,3),"")</f>
        <v/>
      </c>
      <c r="D210" s="88" t="str">
        <f>IFERROR(INDEX(DATA!$A$46:$E$6000,A210,2),"")</f>
        <v/>
      </c>
      <c r="E210" s="99" t="str">
        <f>IFERROR(IF(C210=設定・集計!$B$6,INDEX(DATA!$A$46:$E$6000,A210,4),""),"")</f>
        <v/>
      </c>
      <c r="F210" s="99" t="str">
        <f>IFERROR(IF(C210=設定・集計!$B$6,"",INDEX(DATA!$A$46:$E$6000,A210,4)),"")</f>
        <v/>
      </c>
    </row>
    <row r="211" spans="1:6" ht="18.75" customHeight="1">
      <c r="A211" s="82" t="str">
        <f>IFERROR(MATCH(ROW()-ROW($A$2),DATA!G:G,0)-DATA!$B$5+1,"")</f>
        <v/>
      </c>
      <c r="B211" s="86" t="str">
        <f>IFERROR(INDEX(DATA!$A$46:$E$6000,A211,5),"")</f>
        <v/>
      </c>
      <c r="C211" s="87" t="str">
        <f>IFERROR(INDEX(DATA!$A$46:$E$6000,A211,3),"")</f>
        <v/>
      </c>
      <c r="D211" s="88" t="str">
        <f>IFERROR(INDEX(DATA!$A$46:$E$6000,A211,2),"")</f>
        <v/>
      </c>
      <c r="E211" s="99" t="str">
        <f>IFERROR(IF(C211=設定・集計!$B$6,INDEX(DATA!$A$46:$E$6000,A211,4),""),"")</f>
        <v/>
      </c>
      <c r="F211" s="99" t="str">
        <f>IFERROR(IF(C211=設定・集計!$B$6,"",INDEX(DATA!$A$46:$E$6000,A211,4)),"")</f>
        <v/>
      </c>
    </row>
    <row r="212" spans="1:6" ht="18.75" customHeight="1">
      <c r="A212" s="82" t="str">
        <f>IFERROR(MATCH(ROW()-ROW($A$2),DATA!G:G,0)-DATA!$B$5+1,"")</f>
        <v/>
      </c>
      <c r="B212" s="86" t="str">
        <f>IFERROR(INDEX(DATA!$A$46:$E$6000,A212,5),"")</f>
        <v/>
      </c>
      <c r="C212" s="87" t="str">
        <f>IFERROR(INDEX(DATA!$A$46:$E$6000,A212,3),"")</f>
        <v/>
      </c>
      <c r="D212" s="88" t="str">
        <f>IFERROR(INDEX(DATA!$A$46:$E$6000,A212,2),"")</f>
        <v/>
      </c>
      <c r="E212" s="99" t="str">
        <f>IFERROR(IF(C212=設定・集計!$B$6,INDEX(DATA!$A$46:$E$6000,A212,4),""),"")</f>
        <v/>
      </c>
      <c r="F212" s="99" t="str">
        <f>IFERROR(IF(C212=設定・集計!$B$6,"",INDEX(DATA!$A$46:$E$6000,A212,4)),"")</f>
        <v/>
      </c>
    </row>
    <row r="213" spans="1:6" ht="18.75" customHeight="1">
      <c r="A213" s="82" t="str">
        <f>IFERROR(MATCH(ROW()-ROW($A$2),DATA!G:G,0)-DATA!$B$5+1,"")</f>
        <v/>
      </c>
      <c r="B213" s="86" t="str">
        <f>IFERROR(INDEX(DATA!$A$46:$E$6000,A213,5),"")</f>
        <v/>
      </c>
      <c r="C213" s="87" t="str">
        <f>IFERROR(INDEX(DATA!$A$46:$E$6000,A213,3),"")</f>
        <v/>
      </c>
      <c r="D213" s="88" t="str">
        <f>IFERROR(INDEX(DATA!$A$46:$E$6000,A213,2),"")</f>
        <v/>
      </c>
      <c r="E213" s="99" t="str">
        <f>IFERROR(IF(C213=設定・集計!$B$6,INDEX(DATA!$A$46:$E$6000,A213,4),""),"")</f>
        <v/>
      </c>
      <c r="F213" s="99" t="str">
        <f>IFERROR(IF(C213=設定・集計!$B$6,"",INDEX(DATA!$A$46:$E$6000,A213,4)),"")</f>
        <v/>
      </c>
    </row>
    <row r="214" spans="1:6" ht="18.75" customHeight="1">
      <c r="A214" s="82" t="str">
        <f>IFERROR(MATCH(ROW()-ROW($A$2),DATA!G:G,0)-DATA!$B$5+1,"")</f>
        <v/>
      </c>
      <c r="B214" s="86" t="str">
        <f>IFERROR(INDEX(DATA!$A$46:$E$6000,A214,5),"")</f>
        <v/>
      </c>
      <c r="C214" s="87" t="str">
        <f>IFERROR(INDEX(DATA!$A$46:$E$6000,A214,3),"")</f>
        <v/>
      </c>
      <c r="D214" s="88" t="str">
        <f>IFERROR(INDEX(DATA!$A$46:$E$6000,A214,2),"")</f>
        <v/>
      </c>
      <c r="E214" s="99" t="str">
        <f>IFERROR(IF(C214=設定・集計!$B$6,INDEX(DATA!$A$46:$E$6000,A214,4),""),"")</f>
        <v/>
      </c>
      <c r="F214" s="99" t="str">
        <f>IFERROR(IF(C214=設定・集計!$B$6,"",INDEX(DATA!$A$46:$E$6000,A214,4)),"")</f>
        <v/>
      </c>
    </row>
    <row r="215" spans="1:6" ht="18.75" customHeight="1">
      <c r="A215" s="82" t="str">
        <f>IFERROR(MATCH(ROW()-ROW($A$2),DATA!G:G,0)-DATA!$B$5+1,"")</f>
        <v/>
      </c>
      <c r="B215" s="86" t="str">
        <f>IFERROR(INDEX(DATA!$A$46:$E$6000,A215,5),"")</f>
        <v/>
      </c>
      <c r="C215" s="87" t="str">
        <f>IFERROR(INDEX(DATA!$A$46:$E$6000,A215,3),"")</f>
        <v/>
      </c>
      <c r="D215" s="88" t="str">
        <f>IFERROR(INDEX(DATA!$A$46:$E$6000,A215,2),"")</f>
        <v/>
      </c>
      <c r="E215" s="99" t="str">
        <f>IFERROR(IF(C215=設定・集計!$B$6,INDEX(DATA!$A$46:$E$6000,A215,4),""),"")</f>
        <v/>
      </c>
      <c r="F215" s="99" t="str">
        <f>IFERROR(IF(C215=設定・集計!$B$6,"",INDEX(DATA!$A$46:$E$6000,A215,4)),"")</f>
        <v/>
      </c>
    </row>
    <row r="216" spans="1:6" ht="18.75" customHeight="1">
      <c r="A216" s="82" t="str">
        <f>IFERROR(MATCH(ROW()-ROW($A$2),DATA!G:G,0)-DATA!$B$5+1,"")</f>
        <v/>
      </c>
      <c r="B216" s="86" t="str">
        <f>IFERROR(INDEX(DATA!$A$46:$E$6000,A216,5),"")</f>
        <v/>
      </c>
      <c r="C216" s="87" t="str">
        <f>IFERROR(INDEX(DATA!$A$46:$E$6000,A216,3),"")</f>
        <v/>
      </c>
      <c r="D216" s="88" t="str">
        <f>IFERROR(INDEX(DATA!$A$46:$E$6000,A216,2),"")</f>
        <v/>
      </c>
      <c r="E216" s="99" t="str">
        <f>IFERROR(IF(C216=設定・集計!$B$6,INDEX(DATA!$A$46:$E$6000,A216,4),""),"")</f>
        <v/>
      </c>
      <c r="F216" s="99" t="str">
        <f>IFERROR(IF(C216=設定・集計!$B$6,"",INDEX(DATA!$A$46:$E$6000,A216,4)),"")</f>
        <v/>
      </c>
    </row>
    <row r="217" spans="1:6" ht="18.75" customHeight="1">
      <c r="A217" s="82" t="str">
        <f>IFERROR(MATCH(ROW()-ROW($A$2),DATA!G:G,0)-DATA!$B$5+1,"")</f>
        <v/>
      </c>
      <c r="B217" s="86" t="str">
        <f>IFERROR(INDEX(DATA!$A$46:$E$6000,A217,5),"")</f>
        <v/>
      </c>
      <c r="C217" s="87" t="str">
        <f>IFERROR(INDEX(DATA!$A$46:$E$6000,A217,3),"")</f>
        <v/>
      </c>
      <c r="D217" s="88" t="str">
        <f>IFERROR(INDEX(DATA!$A$46:$E$6000,A217,2),"")</f>
        <v/>
      </c>
      <c r="E217" s="99" t="str">
        <f>IFERROR(IF(C217=設定・集計!$B$6,INDEX(DATA!$A$46:$E$6000,A217,4),""),"")</f>
        <v/>
      </c>
      <c r="F217" s="99" t="str">
        <f>IFERROR(IF(C217=設定・集計!$B$6,"",INDEX(DATA!$A$46:$E$6000,A217,4)),"")</f>
        <v/>
      </c>
    </row>
    <row r="218" spans="1:6" ht="18.75" customHeight="1">
      <c r="A218" s="82" t="str">
        <f>IFERROR(MATCH(ROW()-ROW($A$2),DATA!G:G,0)-DATA!$B$5+1,"")</f>
        <v/>
      </c>
      <c r="B218" s="86" t="str">
        <f>IFERROR(INDEX(DATA!$A$46:$E$6000,A218,5),"")</f>
        <v/>
      </c>
      <c r="C218" s="87" t="str">
        <f>IFERROR(INDEX(DATA!$A$46:$E$6000,A218,3),"")</f>
        <v/>
      </c>
      <c r="D218" s="88" t="str">
        <f>IFERROR(INDEX(DATA!$A$46:$E$6000,A218,2),"")</f>
        <v/>
      </c>
      <c r="E218" s="99" t="str">
        <f>IFERROR(IF(C218=設定・集計!$B$6,INDEX(DATA!$A$46:$E$6000,A218,4),""),"")</f>
        <v/>
      </c>
      <c r="F218" s="99" t="str">
        <f>IFERROR(IF(C218=設定・集計!$B$6,"",INDEX(DATA!$A$46:$E$6000,A218,4)),"")</f>
        <v/>
      </c>
    </row>
    <row r="219" spans="1:6" ht="18.75" customHeight="1">
      <c r="A219" s="82" t="str">
        <f>IFERROR(MATCH(ROW()-ROW($A$2),DATA!G:G,0)-DATA!$B$5+1,"")</f>
        <v/>
      </c>
      <c r="B219" s="86" t="str">
        <f>IFERROR(INDEX(DATA!$A$46:$E$6000,A219,5),"")</f>
        <v/>
      </c>
      <c r="C219" s="87" t="str">
        <f>IFERROR(INDEX(DATA!$A$46:$E$6000,A219,3),"")</f>
        <v/>
      </c>
      <c r="D219" s="88" t="str">
        <f>IFERROR(INDEX(DATA!$A$46:$E$6000,A219,2),"")</f>
        <v/>
      </c>
      <c r="E219" s="99" t="str">
        <f>IFERROR(IF(C219=設定・集計!$B$6,INDEX(DATA!$A$46:$E$6000,A219,4),""),"")</f>
        <v/>
      </c>
      <c r="F219" s="99" t="str">
        <f>IFERROR(IF(C219=設定・集計!$B$6,"",INDEX(DATA!$A$46:$E$6000,A219,4)),"")</f>
        <v/>
      </c>
    </row>
    <row r="220" spans="1:6" ht="18.75" customHeight="1">
      <c r="A220" s="82" t="str">
        <f>IFERROR(MATCH(ROW()-ROW($A$2),DATA!G:G,0)-DATA!$B$5+1,"")</f>
        <v/>
      </c>
      <c r="B220" s="86" t="str">
        <f>IFERROR(INDEX(DATA!$A$46:$E$6000,A220,5),"")</f>
        <v/>
      </c>
      <c r="C220" s="87" t="str">
        <f>IFERROR(INDEX(DATA!$A$46:$E$6000,A220,3),"")</f>
        <v/>
      </c>
      <c r="D220" s="88" t="str">
        <f>IFERROR(INDEX(DATA!$A$46:$E$6000,A220,2),"")</f>
        <v/>
      </c>
      <c r="E220" s="99" t="str">
        <f>IFERROR(IF(C220=設定・集計!$B$6,INDEX(DATA!$A$46:$E$6000,A220,4),""),"")</f>
        <v/>
      </c>
      <c r="F220" s="99" t="str">
        <f>IFERROR(IF(C220=設定・集計!$B$6,"",INDEX(DATA!$A$46:$E$6000,A220,4)),"")</f>
        <v/>
      </c>
    </row>
    <row r="221" spans="1:6" ht="18.75" customHeight="1">
      <c r="A221" s="82" t="str">
        <f>IFERROR(MATCH(ROW()-ROW($A$2),DATA!G:G,0)-DATA!$B$5+1,"")</f>
        <v/>
      </c>
      <c r="B221" s="86" t="str">
        <f>IFERROR(INDEX(DATA!$A$46:$E$6000,A221,5),"")</f>
        <v/>
      </c>
      <c r="C221" s="87" t="str">
        <f>IFERROR(INDEX(DATA!$A$46:$E$6000,A221,3),"")</f>
        <v/>
      </c>
      <c r="D221" s="88" t="str">
        <f>IFERROR(INDEX(DATA!$A$46:$E$6000,A221,2),"")</f>
        <v/>
      </c>
      <c r="E221" s="99" t="str">
        <f>IFERROR(IF(C221=設定・集計!$B$6,INDEX(DATA!$A$46:$E$6000,A221,4),""),"")</f>
        <v/>
      </c>
      <c r="F221" s="99" t="str">
        <f>IFERROR(IF(C221=設定・集計!$B$6,"",INDEX(DATA!$A$46:$E$6000,A221,4)),"")</f>
        <v/>
      </c>
    </row>
    <row r="222" spans="1:6" ht="18.75" customHeight="1">
      <c r="A222" s="82" t="str">
        <f>IFERROR(MATCH(ROW()-ROW($A$2),DATA!G:G,0)-DATA!$B$5+1,"")</f>
        <v/>
      </c>
      <c r="B222" s="86" t="str">
        <f>IFERROR(INDEX(DATA!$A$46:$E$6000,A222,5),"")</f>
        <v/>
      </c>
      <c r="C222" s="87" t="str">
        <f>IFERROR(INDEX(DATA!$A$46:$E$6000,A222,3),"")</f>
        <v/>
      </c>
      <c r="D222" s="88" t="str">
        <f>IFERROR(INDEX(DATA!$A$46:$E$6000,A222,2),"")</f>
        <v/>
      </c>
      <c r="E222" s="99" t="str">
        <f>IFERROR(IF(C222=設定・集計!$B$6,INDEX(DATA!$A$46:$E$6000,A222,4),""),"")</f>
        <v/>
      </c>
      <c r="F222" s="99" t="str">
        <f>IFERROR(IF(C222=設定・集計!$B$6,"",INDEX(DATA!$A$46:$E$6000,A222,4)),"")</f>
        <v/>
      </c>
    </row>
    <row r="223" spans="1:6" ht="18.75" customHeight="1">
      <c r="A223" s="82" t="str">
        <f>IFERROR(MATCH(ROW()-ROW($A$2),DATA!G:G,0)-DATA!$B$5+1,"")</f>
        <v/>
      </c>
      <c r="B223" s="86" t="str">
        <f>IFERROR(INDEX(DATA!$A$46:$E$6000,A223,5),"")</f>
        <v/>
      </c>
      <c r="C223" s="87" t="str">
        <f>IFERROR(INDEX(DATA!$A$46:$E$6000,A223,3),"")</f>
        <v/>
      </c>
      <c r="D223" s="88" t="str">
        <f>IFERROR(INDEX(DATA!$A$46:$E$6000,A223,2),"")</f>
        <v/>
      </c>
      <c r="E223" s="99" t="str">
        <f>IFERROR(IF(C223=設定・集計!$B$6,INDEX(DATA!$A$46:$E$6000,A223,4),""),"")</f>
        <v/>
      </c>
      <c r="F223" s="99" t="str">
        <f>IFERROR(IF(C223=設定・集計!$B$6,"",INDEX(DATA!$A$46:$E$6000,A223,4)),"")</f>
        <v/>
      </c>
    </row>
    <row r="224" spans="1:6" ht="18.75" customHeight="1">
      <c r="A224" s="82" t="str">
        <f>IFERROR(MATCH(ROW()-ROW($A$2),DATA!G:G,0)-DATA!$B$5+1,"")</f>
        <v/>
      </c>
      <c r="B224" s="86" t="str">
        <f>IFERROR(INDEX(DATA!$A$46:$E$6000,A224,5),"")</f>
        <v/>
      </c>
      <c r="C224" s="87" t="str">
        <f>IFERROR(INDEX(DATA!$A$46:$E$6000,A224,3),"")</f>
        <v/>
      </c>
      <c r="D224" s="88" t="str">
        <f>IFERROR(INDEX(DATA!$A$46:$E$6000,A224,2),"")</f>
        <v/>
      </c>
      <c r="E224" s="99" t="str">
        <f>IFERROR(IF(C224=設定・集計!$B$6,INDEX(DATA!$A$46:$E$6000,A224,4),""),"")</f>
        <v/>
      </c>
      <c r="F224" s="99" t="str">
        <f>IFERROR(IF(C224=設定・集計!$B$6,"",INDEX(DATA!$A$46:$E$6000,A224,4)),"")</f>
        <v/>
      </c>
    </row>
    <row r="225" spans="1:6" ht="18.75" customHeight="1">
      <c r="A225" s="82" t="str">
        <f>IFERROR(MATCH(ROW()-ROW($A$2),DATA!G:G,0)-DATA!$B$5+1,"")</f>
        <v/>
      </c>
      <c r="B225" s="86" t="str">
        <f>IFERROR(INDEX(DATA!$A$46:$E$6000,A225,5),"")</f>
        <v/>
      </c>
      <c r="C225" s="87" t="str">
        <f>IFERROR(INDEX(DATA!$A$46:$E$6000,A225,3),"")</f>
        <v/>
      </c>
      <c r="D225" s="88" t="str">
        <f>IFERROR(INDEX(DATA!$A$46:$E$6000,A225,2),"")</f>
        <v/>
      </c>
      <c r="E225" s="99" t="str">
        <f>IFERROR(IF(C225=設定・集計!$B$6,INDEX(DATA!$A$46:$E$6000,A225,4),""),"")</f>
        <v/>
      </c>
      <c r="F225" s="99" t="str">
        <f>IFERROR(IF(C225=設定・集計!$B$6,"",INDEX(DATA!$A$46:$E$6000,A225,4)),"")</f>
        <v/>
      </c>
    </row>
    <row r="226" spans="1:6" ht="18.75" customHeight="1">
      <c r="A226" s="82" t="str">
        <f>IFERROR(MATCH(ROW()-ROW($A$2),DATA!G:G,0)-DATA!$B$5+1,"")</f>
        <v/>
      </c>
      <c r="B226" s="86" t="str">
        <f>IFERROR(INDEX(DATA!$A$46:$E$6000,A226,5),"")</f>
        <v/>
      </c>
      <c r="C226" s="87" t="str">
        <f>IFERROR(INDEX(DATA!$A$46:$E$6000,A226,3),"")</f>
        <v/>
      </c>
      <c r="D226" s="88" t="str">
        <f>IFERROR(INDEX(DATA!$A$46:$E$6000,A226,2),"")</f>
        <v/>
      </c>
      <c r="E226" s="99" t="str">
        <f>IFERROR(IF(C226=設定・集計!$B$6,INDEX(DATA!$A$46:$E$6000,A226,4),""),"")</f>
        <v/>
      </c>
      <c r="F226" s="99" t="str">
        <f>IFERROR(IF(C226=設定・集計!$B$6,"",INDEX(DATA!$A$46:$E$6000,A226,4)),"")</f>
        <v/>
      </c>
    </row>
    <row r="227" spans="1:6" ht="18.75" customHeight="1">
      <c r="A227" s="82" t="str">
        <f>IFERROR(MATCH(ROW()-ROW($A$2),DATA!G:G,0)-DATA!$B$5+1,"")</f>
        <v/>
      </c>
      <c r="B227" s="86" t="str">
        <f>IFERROR(INDEX(DATA!$A$46:$E$6000,A227,5),"")</f>
        <v/>
      </c>
      <c r="C227" s="87" t="str">
        <f>IFERROR(INDEX(DATA!$A$46:$E$6000,A227,3),"")</f>
        <v/>
      </c>
      <c r="D227" s="88" t="str">
        <f>IFERROR(INDEX(DATA!$A$46:$E$6000,A227,2),"")</f>
        <v/>
      </c>
      <c r="E227" s="99" t="str">
        <f>IFERROR(IF(C227=設定・集計!$B$6,INDEX(DATA!$A$46:$E$6000,A227,4),""),"")</f>
        <v/>
      </c>
      <c r="F227" s="99" t="str">
        <f>IFERROR(IF(C227=設定・集計!$B$6,"",INDEX(DATA!$A$46:$E$6000,A227,4)),"")</f>
        <v/>
      </c>
    </row>
    <row r="228" spans="1:6" ht="18.75" customHeight="1">
      <c r="A228" s="82" t="str">
        <f>IFERROR(MATCH(ROW()-ROW($A$2),DATA!G:G,0)-DATA!$B$5+1,"")</f>
        <v/>
      </c>
      <c r="B228" s="86" t="str">
        <f>IFERROR(INDEX(DATA!$A$46:$E$6000,A228,5),"")</f>
        <v/>
      </c>
      <c r="C228" s="87" t="str">
        <f>IFERROR(INDEX(DATA!$A$46:$E$6000,A228,3),"")</f>
        <v/>
      </c>
      <c r="D228" s="88" t="str">
        <f>IFERROR(INDEX(DATA!$A$46:$E$6000,A228,2),"")</f>
        <v/>
      </c>
      <c r="E228" s="99" t="str">
        <f>IFERROR(IF(C228=設定・集計!$B$6,INDEX(DATA!$A$46:$E$6000,A228,4),""),"")</f>
        <v/>
      </c>
      <c r="F228" s="99" t="str">
        <f>IFERROR(IF(C228=設定・集計!$B$6,"",INDEX(DATA!$A$46:$E$6000,A228,4)),"")</f>
        <v/>
      </c>
    </row>
    <row r="229" spans="1:6" ht="18.75" customHeight="1">
      <c r="A229" s="82" t="str">
        <f>IFERROR(MATCH(ROW()-ROW($A$2),DATA!G:G,0)-DATA!$B$5+1,"")</f>
        <v/>
      </c>
      <c r="B229" s="86" t="str">
        <f>IFERROR(INDEX(DATA!$A$46:$E$6000,A229,5),"")</f>
        <v/>
      </c>
      <c r="C229" s="87" t="str">
        <f>IFERROR(INDEX(DATA!$A$46:$E$6000,A229,3),"")</f>
        <v/>
      </c>
      <c r="D229" s="88" t="str">
        <f>IFERROR(INDEX(DATA!$A$46:$E$6000,A229,2),"")</f>
        <v/>
      </c>
      <c r="E229" s="99" t="str">
        <f>IFERROR(IF(C229=設定・集計!$B$6,INDEX(DATA!$A$46:$E$6000,A229,4),""),"")</f>
        <v/>
      </c>
      <c r="F229" s="99" t="str">
        <f>IFERROR(IF(C229=設定・集計!$B$6,"",INDEX(DATA!$A$46:$E$6000,A229,4)),"")</f>
        <v/>
      </c>
    </row>
    <row r="230" spans="1:6" ht="18.75" customHeight="1">
      <c r="A230" s="82" t="str">
        <f>IFERROR(MATCH(ROW()-ROW($A$2),DATA!G:G,0)-DATA!$B$5+1,"")</f>
        <v/>
      </c>
      <c r="B230" s="86" t="str">
        <f>IFERROR(INDEX(DATA!$A$46:$E$6000,A230,5),"")</f>
        <v/>
      </c>
      <c r="C230" s="87" t="str">
        <f>IFERROR(INDEX(DATA!$A$46:$E$6000,A230,3),"")</f>
        <v/>
      </c>
      <c r="D230" s="88" t="str">
        <f>IFERROR(INDEX(DATA!$A$46:$E$6000,A230,2),"")</f>
        <v/>
      </c>
      <c r="E230" s="99" t="str">
        <f>IFERROR(IF(C230=設定・集計!$B$6,INDEX(DATA!$A$46:$E$6000,A230,4),""),"")</f>
        <v/>
      </c>
      <c r="F230" s="99" t="str">
        <f>IFERROR(IF(C230=設定・集計!$B$6,"",INDEX(DATA!$A$46:$E$6000,A230,4)),"")</f>
        <v/>
      </c>
    </row>
    <row r="231" spans="1:6" ht="18.75" customHeight="1">
      <c r="A231" s="82" t="str">
        <f>IFERROR(MATCH(ROW()-ROW($A$2),DATA!G:G,0)-DATA!$B$5+1,"")</f>
        <v/>
      </c>
      <c r="B231" s="86" t="str">
        <f>IFERROR(INDEX(DATA!$A$46:$E$6000,A231,5),"")</f>
        <v/>
      </c>
      <c r="C231" s="87" t="str">
        <f>IFERROR(INDEX(DATA!$A$46:$E$6000,A231,3),"")</f>
        <v/>
      </c>
      <c r="D231" s="88" t="str">
        <f>IFERROR(INDEX(DATA!$A$46:$E$6000,A231,2),"")</f>
        <v/>
      </c>
      <c r="E231" s="99" t="str">
        <f>IFERROR(IF(C231=設定・集計!$B$6,INDEX(DATA!$A$46:$E$6000,A231,4),""),"")</f>
        <v/>
      </c>
      <c r="F231" s="99" t="str">
        <f>IFERROR(IF(C231=設定・集計!$B$6,"",INDEX(DATA!$A$46:$E$6000,A231,4)),"")</f>
        <v/>
      </c>
    </row>
    <row r="232" spans="1:6" ht="18.75" customHeight="1">
      <c r="A232" s="82" t="str">
        <f>IFERROR(MATCH(ROW()-ROW($A$2),DATA!G:G,0)-DATA!$B$5+1,"")</f>
        <v/>
      </c>
      <c r="B232" s="86" t="str">
        <f>IFERROR(INDEX(DATA!$A$46:$E$6000,A232,5),"")</f>
        <v/>
      </c>
      <c r="C232" s="87" t="str">
        <f>IFERROR(INDEX(DATA!$A$46:$E$6000,A232,3),"")</f>
        <v/>
      </c>
      <c r="D232" s="88" t="str">
        <f>IFERROR(INDEX(DATA!$A$46:$E$6000,A232,2),"")</f>
        <v/>
      </c>
      <c r="E232" s="99" t="str">
        <f>IFERROR(IF(C232=設定・集計!$B$6,INDEX(DATA!$A$46:$E$6000,A232,4),""),"")</f>
        <v/>
      </c>
      <c r="F232" s="99" t="str">
        <f>IFERROR(IF(C232=設定・集計!$B$6,"",INDEX(DATA!$A$46:$E$6000,A232,4)),"")</f>
        <v/>
      </c>
    </row>
    <row r="233" spans="1:6" ht="18.75" customHeight="1">
      <c r="A233" s="82" t="str">
        <f>IFERROR(MATCH(ROW()-ROW($A$2),DATA!G:G,0)-DATA!$B$5+1,"")</f>
        <v/>
      </c>
      <c r="B233" s="86" t="str">
        <f>IFERROR(INDEX(DATA!$A$46:$E$6000,A233,5),"")</f>
        <v/>
      </c>
      <c r="C233" s="87" t="str">
        <f>IFERROR(INDEX(DATA!$A$46:$E$6000,A233,3),"")</f>
        <v/>
      </c>
      <c r="D233" s="88" t="str">
        <f>IFERROR(INDEX(DATA!$A$46:$E$6000,A233,2),"")</f>
        <v/>
      </c>
      <c r="E233" s="99" t="str">
        <f>IFERROR(IF(C233=設定・集計!$B$6,INDEX(DATA!$A$46:$E$6000,A233,4),""),"")</f>
        <v/>
      </c>
      <c r="F233" s="99" t="str">
        <f>IFERROR(IF(C233=設定・集計!$B$6,"",INDEX(DATA!$A$46:$E$6000,A233,4)),"")</f>
        <v/>
      </c>
    </row>
    <row r="234" spans="1:6" ht="18.75" customHeight="1">
      <c r="A234" s="82" t="str">
        <f>IFERROR(MATCH(ROW()-ROW($A$2),DATA!G:G,0)-DATA!$B$5+1,"")</f>
        <v/>
      </c>
      <c r="B234" s="86" t="str">
        <f>IFERROR(INDEX(DATA!$A$46:$E$6000,A234,5),"")</f>
        <v/>
      </c>
      <c r="C234" s="87" t="str">
        <f>IFERROR(INDEX(DATA!$A$46:$E$6000,A234,3),"")</f>
        <v/>
      </c>
      <c r="D234" s="88" t="str">
        <f>IFERROR(INDEX(DATA!$A$46:$E$6000,A234,2),"")</f>
        <v/>
      </c>
      <c r="E234" s="99" t="str">
        <f>IFERROR(IF(C234=設定・集計!$B$6,INDEX(DATA!$A$46:$E$6000,A234,4),""),"")</f>
        <v/>
      </c>
      <c r="F234" s="99" t="str">
        <f>IFERROR(IF(C234=設定・集計!$B$6,"",INDEX(DATA!$A$46:$E$6000,A234,4)),"")</f>
        <v/>
      </c>
    </row>
    <row r="235" spans="1:6" ht="18.75" customHeight="1">
      <c r="A235" s="82" t="str">
        <f>IFERROR(MATCH(ROW()-ROW($A$2),DATA!G:G,0)-DATA!$B$5+1,"")</f>
        <v/>
      </c>
      <c r="B235" s="86" t="str">
        <f>IFERROR(INDEX(DATA!$A$46:$E$6000,A235,5),"")</f>
        <v/>
      </c>
      <c r="C235" s="87" t="str">
        <f>IFERROR(INDEX(DATA!$A$46:$E$6000,A235,3),"")</f>
        <v/>
      </c>
      <c r="D235" s="88" t="str">
        <f>IFERROR(INDEX(DATA!$A$46:$E$6000,A235,2),"")</f>
        <v/>
      </c>
      <c r="E235" s="99" t="str">
        <f>IFERROR(IF(C235=設定・集計!$B$6,INDEX(DATA!$A$46:$E$6000,A235,4),""),"")</f>
        <v/>
      </c>
      <c r="F235" s="99" t="str">
        <f>IFERROR(IF(C235=設定・集計!$B$6,"",INDEX(DATA!$A$46:$E$6000,A235,4)),"")</f>
        <v/>
      </c>
    </row>
    <row r="236" spans="1:6" ht="18.75" customHeight="1">
      <c r="A236" s="82" t="str">
        <f>IFERROR(MATCH(ROW()-ROW($A$2),DATA!G:G,0)-DATA!$B$5+1,"")</f>
        <v/>
      </c>
      <c r="B236" s="86" t="str">
        <f>IFERROR(INDEX(DATA!$A$46:$E$6000,A236,5),"")</f>
        <v/>
      </c>
      <c r="C236" s="87" t="str">
        <f>IFERROR(INDEX(DATA!$A$46:$E$6000,A236,3),"")</f>
        <v/>
      </c>
      <c r="D236" s="88" t="str">
        <f>IFERROR(INDEX(DATA!$A$46:$E$6000,A236,2),"")</f>
        <v/>
      </c>
      <c r="E236" s="99" t="str">
        <f>IFERROR(IF(C236=設定・集計!$B$6,INDEX(DATA!$A$46:$E$6000,A236,4),""),"")</f>
        <v/>
      </c>
      <c r="F236" s="99" t="str">
        <f>IFERROR(IF(C236=設定・集計!$B$6,"",INDEX(DATA!$A$46:$E$6000,A236,4)),"")</f>
        <v/>
      </c>
    </row>
    <row r="237" spans="1:6" ht="18.75" customHeight="1">
      <c r="A237" s="82" t="str">
        <f>IFERROR(MATCH(ROW()-ROW($A$2),DATA!G:G,0)-DATA!$B$5+1,"")</f>
        <v/>
      </c>
      <c r="B237" s="86" t="str">
        <f>IFERROR(INDEX(DATA!$A$46:$E$6000,A237,5),"")</f>
        <v/>
      </c>
      <c r="C237" s="87" t="str">
        <f>IFERROR(INDEX(DATA!$A$46:$E$6000,A237,3),"")</f>
        <v/>
      </c>
      <c r="D237" s="88" t="str">
        <f>IFERROR(INDEX(DATA!$A$46:$E$6000,A237,2),"")</f>
        <v/>
      </c>
      <c r="E237" s="99" t="str">
        <f>IFERROR(IF(C237=設定・集計!$B$6,INDEX(DATA!$A$46:$E$6000,A237,4),""),"")</f>
        <v/>
      </c>
      <c r="F237" s="99" t="str">
        <f>IFERROR(IF(C237=設定・集計!$B$6,"",INDEX(DATA!$A$46:$E$6000,A237,4)),"")</f>
        <v/>
      </c>
    </row>
    <row r="238" spans="1:6" ht="18.75" customHeight="1">
      <c r="A238" s="82" t="str">
        <f>IFERROR(MATCH(ROW()-ROW($A$2),DATA!G:G,0)-DATA!$B$5+1,"")</f>
        <v/>
      </c>
      <c r="B238" s="86" t="str">
        <f>IFERROR(INDEX(DATA!$A$46:$E$6000,A238,5),"")</f>
        <v/>
      </c>
      <c r="C238" s="87" t="str">
        <f>IFERROR(INDEX(DATA!$A$46:$E$6000,A238,3),"")</f>
        <v/>
      </c>
      <c r="D238" s="88" t="str">
        <f>IFERROR(INDEX(DATA!$A$46:$E$6000,A238,2),"")</f>
        <v/>
      </c>
      <c r="E238" s="99" t="str">
        <f>IFERROR(IF(C238=設定・集計!$B$6,INDEX(DATA!$A$46:$E$6000,A238,4),""),"")</f>
        <v/>
      </c>
      <c r="F238" s="99" t="str">
        <f>IFERROR(IF(C238=設定・集計!$B$6,"",INDEX(DATA!$A$46:$E$6000,A238,4)),"")</f>
        <v/>
      </c>
    </row>
    <row r="239" spans="1:6" ht="18.75" customHeight="1">
      <c r="A239" s="82" t="str">
        <f>IFERROR(MATCH(ROW()-ROW($A$2),DATA!G:G,0)-DATA!$B$5+1,"")</f>
        <v/>
      </c>
      <c r="B239" s="86" t="str">
        <f>IFERROR(INDEX(DATA!$A$46:$E$6000,A239,5),"")</f>
        <v/>
      </c>
      <c r="C239" s="87" t="str">
        <f>IFERROR(INDEX(DATA!$A$46:$E$6000,A239,3),"")</f>
        <v/>
      </c>
      <c r="D239" s="88" t="str">
        <f>IFERROR(INDEX(DATA!$A$46:$E$6000,A239,2),"")</f>
        <v/>
      </c>
      <c r="E239" s="99" t="str">
        <f>IFERROR(IF(C239=設定・集計!$B$6,INDEX(DATA!$A$46:$E$6000,A239,4),""),"")</f>
        <v/>
      </c>
      <c r="F239" s="99" t="str">
        <f>IFERROR(IF(C239=設定・集計!$B$6,"",INDEX(DATA!$A$46:$E$6000,A239,4)),"")</f>
        <v/>
      </c>
    </row>
    <row r="240" spans="1:6" ht="18.75" customHeight="1">
      <c r="A240" s="82" t="str">
        <f>IFERROR(MATCH(ROW()-ROW($A$2),DATA!G:G,0)-DATA!$B$5+1,"")</f>
        <v/>
      </c>
      <c r="B240" s="86" t="str">
        <f>IFERROR(INDEX(DATA!$A$46:$E$6000,A240,5),"")</f>
        <v/>
      </c>
      <c r="C240" s="87" t="str">
        <f>IFERROR(INDEX(DATA!$A$46:$E$6000,A240,3),"")</f>
        <v/>
      </c>
      <c r="D240" s="88" t="str">
        <f>IFERROR(INDEX(DATA!$A$46:$E$6000,A240,2),"")</f>
        <v/>
      </c>
      <c r="E240" s="99" t="str">
        <f>IFERROR(IF(C240=設定・集計!$B$6,INDEX(DATA!$A$46:$E$6000,A240,4),""),"")</f>
        <v/>
      </c>
      <c r="F240" s="99" t="str">
        <f>IFERROR(IF(C240=設定・集計!$B$6,"",INDEX(DATA!$A$46:$E$6000,A240,4)),"")</f>
        <v/>
      </c>
    </row>
    <row r="241" spans="1:6" ht="18.75" customHeight="1">
      <c r="A241" s="82" t="str">
        <f>IFERROR(MATCH(ROW()-ROW($A$2),DATA!G:G,0)-DATA!$B$5+1,"")</f>
        <v/>
      </c>
      <c r="B241" s="86" t="str">
        <f>IFERROR(INDEX(DATA!$A$46:$E$6000,A241,5),"")</f>
        <v/>
      </c>
      <c r="C241" s="87" t="str">
        <f>IFERROR(INDEX(DATA!$A$46:$E$6000,A241,3),"")</f>
        <v/>
      </c>
      <c r="D241" s="88" t="str">
        <f>IFERROR(INDEX(DATA!$A$46:$E$6000,A241,2),"")</f>
        <v/>
      </c>
      <c r="E241" s="99" t="str">
        <f>IFERROR(IF(C241=設定・集計!$B$6,INDEX(DATA!$A$46:$E$6000,A241,4),""),"")</f>
        <v/>
      </c>
      <c r="F241" s="99" t="str">
        <f>IFERROR(IF(C241=設定・集計!$B$6,"",INDEX(DATA!$A$46:$E$6000,A241,4)),"")</f>
        <v/>
      </c>
    </row>
    <row r="242" spans="1:6" ht="18.75" customHeight="1">
      <c r="A242" s="82" t="str">
        <f>IFERROR(MATCH(ROW()-ROW($A$2),DATA!G:G,0)-DATA!$B$5+1,"")</f>
        <v/>
      </c>
      <c r="B242" s="86" t="str">
        <f>IFERROR(INDEX(DATA!$A$46:$E$6000,A242,5),"")</f>
        <v/>
      </c>
      <c r="C242" s="87" t="str">
        <f>IFERROR(INDEX(DATA!$A$46:$E$6000,A242,3),"")</f>
        <v/>
      </c>
      <c r="D242" s="88" t="str">
        <f>IFERROR(INDEX(DATA!$A$46:$E$6000,A242,2),"")</f>
        <v/>
      </c>
      <c r="E242" s="99" t="str">
        <f>IFERROR(IF(C242=設定・集計!$B$6,INDEX(DATA!$A$46:$E$6000,A242,4),""),"")</f>
        <v/>
      </c>
      <c r="F242" s="99" t="str">
        <f>IFERROR(IF(C242=設定・集計!$B$6,"",INDEX(DATA!$A$46:$E$6000,A242,4)),"")</f>
        <v/>
      </c>
    </row>
    <row r="243" spans="1:6" ht="18.75" customHeight="1">
      <c r="A243" s="82" t="str">
        <f>IFERROR(MATCH(ROW()-ROW($A$2),DATA!G:G,0)-DATA!$B$5+1,"")</f>
        <v/>
      </c>
      <c r="B243" s="86" t="str">
        <f>IFERROR(INDEX(DATA!$A$46:$E$6000,A243,5),"")</f>
        <v/>
      </c>
      <c r="C243" s="87" t="str">
        <f>IFERROR(INDEX(DATA!$A$46:$E$6000,A243,3),"")</f>
        <v/>
      </c>
      <c r="D243" s="88" t="str">
        <f>IFERROR(INDEX(DATA!$A$46:$E$6000,A243,2),"")</f>
        <v/>
      </c>
      <c r="E243" s="99" t="str">
        <f>IFERROR(IF(C243=設定・集計!$B$6,INDEX(DATA!$A$46:$E$6000,A243,4),""),"")</f>
        <v/>
      </c>
      <c r="F243" s="99" t="str">
        <f>IFERROR(IF(C243=設定・集計!$B$6,"",INDEX(DATA!$A$46:$E$6000,A243,4)),"")</f>
        <v/>
      </c>
    </row>
    <row r="244" spans="1:6" ht="18.75" customHeight="1">
      <c r="A244" s="82" t="str">
        <f>IFERROR(MATCH(ROW()-ROW($A$2),DATA!G:G,0)-DATA!$B$5+1,"")</f>
        <v/>
      </c>
      <c r="B244" s="86" t="str">
        <f>IFERROR(INDEX(DATA!$A$46:$E$6000,A244,5),"")</f>
        <v/>
      </c>
      <c r="C244" s="87" t="str">
        <f>IFERROR(INDEX(DATA!$A$46:$E$6000,A244,3),"")</f>
        <v/>
      </c>
      <c r="D244" s="88" t="str">
        <f>IFERROR(INDEX(DATA!$A$46:$E$6000,A244,2),"")</f>
        <v/>
      </c>
      <c r="E244" s="99" t="str">
        <f>IFERROR(IF(C244=設定・集計!$B$6,INDEX(DATA!$A$46:$E$6000,A244,4),""),"")</f>
        <v/>
      </c>
      <c r="F244" s="99" t="str">
        <f>IFERROR(IF(C244=設定・集計!$B$6,"",INDEX(DATA!$A$46:$E$6000,A244,4)),"")</f>
        <v/>
      </c>
    </row>
    <row r="245" spans="1:6" ht="18.75" customHeight="1">
      <c r="A245" s="82" t="str">
        <f>IFERROR(MATCH(ROW()-ROW($A$2),DATA!G:G,0)-DATA!$B$5+1,"")</f>
        <v/>
      </c>
      <c r="B245" s="86" t="str">
        <f>IFERROR(INDEX(DATA!$A$46:$E$6000,A245,5),"")</f>
        <v/>
      </c>
      <c r="C245" s="87" t="str">
        <f>IFERROR(INDEX(DATA!$A$46:$E$6000,A245,3),"")</f>
        <v/>
      </c>
      <c r="D245" s="88" t="str">
        <f>IFERROR(INDEX(DATA!$A$46:$E$6000,A245,2),"")</f>
        <v/>
      </c>
      <c r="E245" s="99" t="str">
        <f>IFERROR(IF(C245=設定・集計!$B$6,INDEX(DATA!$A$46:$E$6000,A245,4),""),"")</f>
        <v/>
      </c>
      <c r="F245" s="99" t="str">
        <f>IFERROR(IF(C245=設定・集計!$B$6,"",INDEX(DATA!$A$46:$E$6000,A245,4)),"")</f>
        <v/>
      </c>
    </row>
    <row r="246" spans="1:6" ht="18.75" customHeight="1">
      <c r="A246" s="82" t="str">
        <f>IFERROR(MATCH(ROW()-ROW($A$2),DATA!G:G,0)-DATA!$B$5+1,"")</f>
        <v/>
      </c>
      <c r="B246" s="86" t="str">
        <f>IFERROR(INDEX(DATA!$A$46:$E$6000,A246,5),"")</f>
        <v/>
      </c>
      <c r="C246" s="87" t="str">
        <f>IFERROR(INDEX(DATA!$A$46:$E$6000,A246,3),"")</f>
        <v/>
      </c>
      <c r="D246" s="88" t="str">
        <f>IFERROR(INDEX(DATA!$A$46:$E$6000,A246,2),"")</f>
        <v/>
      </c>
      <c r="E246" s="99" t="str">
        <f>IFERROR(IF(C246=設定・集計!$B$6,INDEX(DATA!$A$46:$E$6000,A246,4),""),"")</f>
        <v/>
      </c>
      <c r="F246" s="99" t="str">
        <f>IFERROR(IF(C246=設定・集計!$B$6,"",INDEX(DATA!$A$46:$E$6000,A246,4)),"")</f>
        <v/>
      </c>
    </row>
    <row r="247" spans="1:6" ht="18.75" customHeight="1">
      <c r="A247" s="82" t="str">
        <f>IFERROR(MATCH(ROW()-ROW($A$2),DATA!G:G,0)-DATA!$B$5+1,"")</f>
        <v/>
      </c>
      <c r="B247" s="86" t="str">
        <f>IFERROR(INDEX(DATA!$A$46:$E$6000,A247,5),"")</f>
        <v/>
      </c>
      <c r="C247" s="87" t="str">
        <f>IFERROR(INDEX(DATA!$A$46:$E$6000,A247,3),"")</f>
        <v/>
      </c>
      <c r="D247" s="88" t="str">
        <f>IFERROR(INDEX(DATA!$A$46:$E$6000,A247,2),"")</f>
        <v/>
      </c>
      <c r="E247" s="99" t="str">
        <f>IFERROR(IF(C247=設定・集計!$B$6,INDEX(DATA!$A$46:$E$6000,A247,4),""),"")</f>
        <v/>
      </c>
      <c r="F247" s="99" t="str">
        <f>IFERROR(IF(C247=設定・集計!$B$6,"",INDEX(DATA!$A$46:$E$6000,A247,4)),"")</f>
        <v/>
      </c>
    </row>
    <row r="248" spans="1:6" ht="18.75" customHeight="1">
      <c r="A248" s="82" t="str">
        <f>IFERROR(MATCH(ROW()-ROW($A$2),DATA!G:G,0)-DATA!$B$5+1,"")</f>
        <v/>
      </c>
      <c r="B248" s="86" t="str">
        <f>IFERROR(INDEX(DATA!$A$46:$E$6000,A248,5),"")</f>
        <v/>
      </c>
      <c r="C248" s="87" t="str">
        <f>IFERROR(INDEX(DATA!$A$46:$E$6000,A248,3),"")</f>
        <v/>
      </c>
      <c r="D248" s="88" t="str">
        <f>IFERROR(INDEX(DATA!$A$46:$E$6000,A248,2),"")</f>
        <v/>
      </c>
      <c r="E248" s="99" t="str">
        <f>IFERROR(IF(C248=設定・集計!$B$6,INDEX(DATA!$A$46:$E$6000,A248,4),""),"")</f>
        <v/>
      </c>
      <c r="F248" s="99" t="str">
        <f>IFERROR(IF(C248=設定・集計!$B$6,"",INDEX(DATA!$A$46:$E$6000,A248,4)),"")</f>
        <v/>
      </c>
    </row>
    <row r="249" spans="1:6" ht="18.75" customHeight="1">
      <c r="A249" s="82" t="str">
        <f>IFERROR(MATCH(ROW()-ROW($A$2),DATA!G:G,0)-DATA!$B$5+1,"")</f>
        <v/>
      </c>
      <c r="B249" s="86" t="str">
        <f>IFERROR(INDEX(DATA!$A$46:$E$6000,A249,5),"")</f>
        <v/>
      </c>
      <c r="C249" s="87" t="str">
        <f>IFERROR(INDEX(DATA!$A$46:$E$6000,A249,3),"")</f>
        <v/>
      </c>
      <c r="D249" s="88" t="str">
        <f>IFERROR(INDEX(DATA!$A$46:$E$6000,A249,2),"")</f>
        <v/>
      </c>
      <c r="E249" s="99" t="str">
        <f>IFERROR(IF(C249=設定・集計!$B$6,INDEX(DATA!$A$46:$E$6000,A249,4),""),"")</f>
        <v/>
      </c>
      <c r="F249" s="99" t="str">
        <f>IFERROR(IF(C249=設定・集計!$B$6,"",INDEX(DATA!$A$46:$E$6000,A249,4)),"")</f>
        <v/>
      </c>
    </row>
    <row r="250" spans="1:6" ht="18.75" customHeight="1">
      <c r="A250" s="82" t="str">
        <f>IFERROR(MATCH(ROW()-ROW($A$2),DATA!G:G,0)-DATA!$B$5+1,"")</f>
        <v/>
      </c>
      <c r="B250" s="86" t="str">
        <f>IFERROR(INDEX(DATA!$A$46:$E$6000,A250,5),"")</f>
        <v/>
      </c>
      <c r="C250" s="87" t="str">
        <f>IFERROR(INDEX(DATA!$A$46:$E$6000,A250,3),"")</f>
        <v/>
      </c>
      <c r="D250" s="88" t="str">
        <f>IFERROR(INDEX(DATA!$A$46:$E$6000,A250,2),"")</f>
        <v/>
      </c>
      <c r="E250" s="99" t="str">
        <f>IFERROR(IF(C250=設定・集計!$B$6,INDEX(DATA!$A$46:$E$6000,A250,4),""),"")</f>
        <v/>
      </c>
      <c r="F250" s="99" t="str">
        <f>IFERROR(IF(C250=設定・集計!$B$6,"",INDEX(DATA!$A$46:$E$6000,A250,4)),"")</f>
        <v/>
      </c>
    </row>
    <row r="251" spans="1:6" ht="18.75" customHeight="1">
      <c r="A251" s="82" t="str">
        <f>IFERROR(MATCH(ROW()-ROW($A$2),DATA!G:G,0)-DATA!$B$5+1,"")</f>
        <v/>
      </c>
      <c r="B251" s="86" t="str">
        <f>IFERROR(INDEX(DATA!$A$46:$E$6000,A251,5),"")</f>
        <v/>
      </c>
      <c r="C251" s="87" t="str">
        <f>IFERROR(INDEX(DATA!$A$46:$E$6000,A251,3),"")</f>
        <v/>
      </c>
      <c r="D251" s="88" t="str">
        <f>IFERROR(INDEX(DATA!$A$46:$E$6000,A251,2),"")</f>
        <v/>
      </c>
      <c r="E251" s="99" t="str">
        <f>IFERROR(IF(C251=設定・集計!$B$6,INDEX(DATA!$A$46:$E$6000,A251,4),""),"")</f>
        <v/>
      </c>
      <c r="F251" s="99" t="str">
        <f>IFERROR(IF(C251=設定・集計!$B$6,"",INDEX(DATA!$A$46:$E$6000,A251,4)),"")</f>
        <v/>
      </c>
    </row>
    <row r="252" spans="1:6" ht="18.75" customHeight="1">
      <c r="A252" s="82" t="str">
        <f>IFERROR(MATCH(ROW()-ROW($A$2),DATA!G:G,0)-DATA!$B$5+1,"")</f>
        <v/>
      </c>
      <c r="B252" s="86" t="str">
        <f>IFERROR(INDEX(DATA!$A$46:$E$6000,A252,5),"")</f>
        <v/>
      </c>
      <c r="C252" s="87" t="str">
        <f>IFERROR(INDEX(DATA!$A$46:$E$6000,A252,3),"")</f>
        <v/>
      </c>
      <c r="D252" s="88" t="str">
        <f>IFERROR(INDEX(DATA!$A$46:$E$6000,A252,2),"")</f>
        <v/>
      </c>
      <c r="E252" s="99" t="str">
        <f>IFERROR(IF(C252=設定・集計!$B$6,INDEX(DATA!$A$46:$E$6000,A252,4),""),"")</f>
        <v/>
      </c>
      <c r="F252" s="99" t="str">
        <f>IFERROR(IF(C252=設定・集計!$B$6,"",INDEX(DATA!$A$46:$E$6000,A252,4)),"")</f>
        <v/>
      </c>
    </row>
    <row r="253" spans="1:6" ht="18.75" customHeight="1">
      <c r="A253" s="82" t="str">
        <f>IFERROR(MATCH(ROW()-ROW($A$2),DATA!G:G,0)-DATA!$B$5+1,"")</f>
        <v/>
      </c>
      <c r="B253" s="86" t="str">
        <f>IFERROR(INDEX(DATA!$A$46:$E$6000,A253,5),"")</f>
        <v/>
      </c>
      <c r="C253" s="87" t="str">
        <f>IFERROR(INDEX(DATA!$A$46:$E$6000,A253,3),"")</f>
        <v/>
      </c>
      <c r="D253" s="88" t="str">
        <f>IFERROR(INDEX(DATA!$A$46:$E$6000,A253,2),"")</f>
        <v/>
      </c>
      <c r="E253" s="99" t="str">
        <f>IFERROR(IF(C253=設定・集計!$B$6,INDEX(DATA!$A$46:$E$6000,A253,4),""),"")</f>
        <v/>
      </c>
      <c r="F253" s="99" t="str">
        <f>IFERROR(IF(C253=設定・集計!$B$6,"",INDEX(DATA!$A$46:$E$6000,A253,4)),"")</f>
        <v/>
      </c>
    </row>
    <row r="254" spans="1:6" ht="18.75" customHeight="1">
      <c r="A254" s="82" t="str">
        <f>IFERROR(MATCH(ROW()-ROW($A$2),DATA!G:G,0)-DATA!$B$5+1,"")</f>
        <v/>
      </c>
      <c r="B254" s="86" t="str">
        <f>IFERROR(INDEX(DATA!$A$46:$E$6000,A254,5),"")</f>
        <v/>
      </c>
      <c r="C254" s="87" t="str">
        <f>IFERROR(INDEX(DATA!$A$46:$E$6000,A254,3),"")</f>
        <v/>
      </c>
      <c r="D254" s="88" t="str">
        <f>IFERROR(INDEX(DATA!$A$46:$E$6000,A254,2),"")</f>
        <v/>
      </c>
      <c r="E254" s="99" t="str">
        <f>IFERROR(IF(C254=設定・集計!$B$6,INDEX(DATA!$A$46:$E$6000,A254,4),""),"")</f>
        <v/>
      </c>
      <c r="F254" s="99" t="str">
        <f>IFERROR(IF(C254=設定・集計!$B$6,"",INDEX(DATA!$A$46:$E$6000,A254,4)),"")</f>
        <v/>
      </c>
    </row>
    <row r="255" spans="1:6" ht="18.75" customHeight="1">
      <c r="A255" s="82" t="str">
        <f>IFERROR(MATCH(ROW()-ROW($A$2),DATA!G:G,0)-DATA!$B$5+1,"")</f>
        <v/>
      </c>
      <c r="B255" s="86" t="str">
        <f>IFERROR(INDEX(DATA!$A$46:$E$6000,A255,5),"")</f>
        <v/>
      </c>
      <c r="C255" s="87" t="str">
        <f>IFERROR(INDEX(DATA!$A$46:$E$6000,A255,3),"")</f>
        <v/>
      </c>
      <c r="D255" s="88" t="str">
        <f>IFERROR(INDEX(DATA!$A$46:$E$6000,A255,2),"")</f>
        <v/>
      </c>
      <c r="E255" s="99" t="str">
        <f>IFERROR(IF(C255=設定・集計!$B$6,INDEX(DATA!$A$46:$E$6000,A255,4),""),"")</f>
        <v/>
      </c>
      <c r="F255" s="99" t="str">
        <f>IFERROR(IF(C255=設定・集計!$B$6,"",INDEX(DATA!$A$46:$E$6000,A255,4)),"")</f>
        <v/>
      </c>
    </row>
    <row r="256" spans="1:6" ht="18.75" customHeight="1">
      <c r="A256" s="82" t="str">
        <f>IFERROR(MATCH(ROW()-ROW($A$2),DATA!G:G,0)-DATA!$B$5+1,"")</f>
        <v/>
      </c>
      <c r="B256" s="86" t="str">
        <f>IFERROR(INDEX(DATA!$A$46:$E$6000,A256,5),"")</f>
        <v/>
      </c>
      <c r="C256" s="87" t="str">
        <f>IFERROR(INDEX(DATA!$A$46:$E$6000,A256,3),"")</f>
        <v/>
      </c>
      <c r="D256" s="88" t="str">
        <f>IFERROR(INDEX(DATA!$A$46:$E$6000,A256,2),"")</f>
        <v/>
      </c>
      <c r="E256" s="99" t="str">
        <f>IFERROR(IF(C256=設定・集計!$B$6,INDEX(DATA!$A$46:$E$6000,A256,4),""),"")</f>
        <v/>
      </c>
      <c r="F256" s="99" t="str">
        <f>IFERROR(IF(C256=設定・集計!$B$6,"",INDEX(DATA!$A$46:$E$6000,A256,4)),"")</f>
        <v/>
      </c>
    </row>
    <row r="257" spans="1:6" ht="18.75" customHeight="1">
      <c r="A257" s="82" t="str">
        <f>IFERROR(MATCH(ROW()-ROW($A$2),DATA!G:G,0)-DATA!$B$5+1,"")</f>
        <v/>
      </c>
      <c r="B257" s="86" t="str">
        <f>IFERROR(INDEX(DATA!$A$46:$E$6000,A257,5),"")</f>
        <v/>
      </c>
      <c r="C257" s="87" t="str">
        <f>IFERROR(INDEX(DATA!$A$46:$E$6000,A257,3),"")</f>
        <v/>
      </c>
      <c r="D257" s="88" t="str">
        <f>IFERROR(INDEX(DATA!$A$46:$E$6000,A257,2),"")</f>
        <v/>
      </c>
      <c r="E257" s="99" t="str">
        <f>IFERROR(IF(C257=設定・集計!$B$6,INDEX(DATA!$A$46:$E$6000,A257,4),""),"")</f>
        <v/>
      </c>
      <c r="F257" s="99" t="str">
        <f>IFERROR(IF(C257=設定・集計!$B$6,"",INDEX(DATA!$A$46:$E$6000,A257,4)),"")</f>
        <v/>
      </c>
    </row>
    <row r="258" spans="1:6" ht="18.75" customHeight="1">
      <c r="A258" s="82" t="str">
        <f>IFERROR(MATCH(ROW()-ROW($A$2),DATA!G:G,0)-DATA!$B$5+1,"")</f>
        <v/>
      </c>
      <c r="B258" s="86" t="str">
        <f>IFERROR(INDEX(DATA!$A$46:$E$6000,A258,5),"")</f>
        <v/>
      </c>
      <c r="C258" s="87" t="str">
        <f>IFERROR(INDEX(DATA!$A$46:$E$6000,A258,3),"")</f>
        <v/>
      </c>
      <c r="D258" s="88" t="str">
        <f>IFERROR(INDEX(DATA!$A$46:$E$6000,A258,2),"")</f>
        <v/>
      </c>
      <c r="E258" s="99" t="str">
        <f>IFERROR(IF(C258=設定・集計!$B$6,INDEX(DATA!$A$46:$E$6000,A258,4),""),"")</f>
        <v/>
      </c>
      <c r="F258" s="99" t="str">
        <f>IFERROR(IF(C258=設定・集計!$B$6,"",INDEX(DATA!$A$46:$E$6000,A258,4)),"")</f>
        <v/>
      </c>
    </row>
    <row r="259" spans="1:6" ht="18.75" customHeight="1">
      <c r="A259" s="82" t="str">
        <f>IFERROR(MATCH(ROW()-ROW($A$2),DATA!G:G,0)-DATA!$B$5+1,"")</f>
        <v/>
      </c>
      <c r="B259" s="86" t="str">
        <f>IFERROR(INDEX(DATA!$A$46:$E$6000,A259,5),"")</f>
        <v/>
      </c>
      <c r="C259" s="87" t="str">
        <f>IFERROR(INDEX(DATA!$A$46:$E$6000,A259,3),"")</f>
        <v/>
      </c>
      <c r="D259" s="88" t="str">
        <f>IFERROR(INDEX(DATA!$A$46:$E$6000,A259,2),"")</f>
        <v/>
      </c>
      <c r="E259" s="99" t="str">
        <f>IFERROR(IF(C259=設定・集計!$B$6,INDEX(DATA!$A$46:$E$6000,A259,4),""),"")</f>
        <v/>
      </c>
      <c r="F259" s="99" t="str">
        <f>IFERROR(IF(C259=設定・集計!$B$6,"",INDEX(DATA!$A$46:$E$6000,A259,4)),"")</f>
        <v/>
      </c>
    </row>
    <row r="260" spans="1:6" ht="18.75" customHeight="1">
      <c r="A260" s="82" t="str">
        <f>IFERROR(MATCH(ROW()-ROW($A$2),DATA!G:G,0)-DATA!$B$5+1,"")</f>
        <v/>
      </c>
      <c r="B260" s="86" t="str">
        <f>IFERROR(INDEX(DATA!$A$46:$E$6000,A260,5),"")</f>
        <v/>
      </c>
      <c r="C260" s="87" t="str">
        <f>IFERROR(INDEX(DATA!$A$46:$E$6000,A260,3),"")</f>
        <v/>
      </c>
      <c r="D260" s="88" t="str">
        <f>IFERROR(INDEX(DATA!$A$46:$E$6000,A260,2),"")</f>
        <v/>
      </c>
      <c r="E260" s="99" t="str">
        <f>IFERROR(IF(C260=設定・集計!$B$6,INDEX(DATA!$A$46:$E$6000,A260,4),""),"")</f>
        <v/>
      </c>
      <c r="F260" s="99" t="str">
        <f>IFERROR(IF(C260=設定・集計!$B$6,"",INDEX(DATA!$A$46:$E$6000,A260,4)),"")</f>
        <v/>
      </c>
    </row>
    <row r="261" spans="1:6" ht="18.75" customHeight="1">
      <c r="A261" s="82" t="str">
        <f>IFERROR(MATCH(ROW()-ROW($A$2),DATA!G:G,0)-DATA!$B$5+1,"")</f>
        <v/>
      </c>
      <c r="B261" s="86" t="str">
        <f>IFERROR(INDEX(DATA!$A$46:$E$6000,A261,5),"")</f>
        <v/>
      </c>
      <c r="C261" s="87" t="str">
        <f>IFERROR(INDEX(DATA!$A$46:$E$6000,A261,3),"")</f>
        <v/>
      </c>
      <c r="D261" s="88" t="str">
        <f>IFERROR(INDEX(DATA!$A$46:$E$6000,A261,2),"")</f>
        <v/>
      </c>
      <c r="E261" s="99" t="str">
        <f>IFERROR(IF(C261=設定・集計!$B$6,INDEX(DATA!$A$46:$E$6000,A261,4),""),"")</f>
        <v/>
      </c>
      <c r="F261" s="99" t="str">
        <f>IFERROR(IF(C261=設定・集計!$B$6,"",INDEX(DATA!$A$46:$E$6000,A261,4)),"")</f>
        <v/>
      </c>
    </row>
    <row r="262" spans="1:6" ht="18.75" customHeight="1">
      <c r="A262" s="82" t="str">
        <f>IFERROR(MATCH(ROW()-ROW($A$2),DATA!G:G,0)-DATA!$B$5+1,"")</f>
        <v/>
      </c>
      <c r="B262" s="86" t="str">
        <f>IFERROR(INDEX(DATA!$A$46:$E$6000,A262,5),"")</f>
        <v/>
      </c>
      <c r="C262" s="87" t="str">
        <f>IFERROR(INDEX(DATA!$A$46:$E$6000,A262,3),"")</f>
        <v/>
      </c>
      <c r="D262" s="88" t="str">
        <f>IFERROR(INDEX(DATA!$A$46:$E$6000,A262,2),"")</f>
        <v/>
      </c>
      <c r="E262" s="99" t="str">
        <f>IFERROR(IF(C262=設定・集計!$B$6,INDEX(DATA!$A$46:$E$6000,A262,4),""),"")</f>
        <v/>
      </c>
      <c r="F262" s="99" t="str">
        <f>IFERROR(IF(C262=設定・集計!$B$6,"",INDEX(DATA!$A$46:$E$6000,A262,4)),"")</f>
        <v/>
      </c>
    </row>
    <row r="263" spans="1:6" ht="18.75" customHeight="1">
      <c r="A263" s="82" t="str">
        <f>IFERROR(MATCH(ROW()-ROW($A$2),DATA!G:G,0)-DATA!$B$5+1,"")</f>
        <v/>
      </c>
      <c r="B263" s="86" t="str">
        <f>IFERROR(INDEX(DATA!$A$46:$E$6000,A263,5),"")</f>
        <v/>
      </c>
      <c r="C263" s="87" t="str">
        <f>IFERROR(INDEX(DATA!$A$46:$E$6000,A263,3),"")</f>
        <v/>
      </c>
      <c r="D263" s="88" t="str">
        <f>IFERROR(INDEX(DATA!$A$46:$E$6000,A263,2),"")</f>
        <v/>
      </c>
      <c r="E263" s="99" t="str">
        <f>IFERROR(IF(C263=設定・集計!$B$6,INDEX(DATA!$A$46:$E$6000,A263,4),""),"")</f>
        <v/>
      </c>
      <c r="F263" s="99" t="str">
        <f>IFERROR(IF(C263=設定・集計!$B$6,"",INDEX(DATA!$A$46:$E$6000,A263,4)),"")</f>
        <v/>
      </c>
    </row>
    <row r="264" spans="1:6" ht="18.75" customHeight="1">
      <c r="A264" s="82" t="str">
        <f>IFERROR(MATCH(ROW()-ROW($A$2),DATA!G:G,0)-DATA!$B$5+1,"")</f>
        <v/>
      </c>
      <c r="B264" s="86" t="str">
        <f>IFERROR(INDEX(DATA!$A$46:$E$6000,A264,5),"")</f>
        <v/>
      </c>
      <c r="C264" s="87" t="str">
        <f>IFERROR(INDEX(DATA!$A$46:$E$6000,A264,3),"")</f>
        <v/>
      </c>
      <c r="D264" s="88" t="str">
        <f>IFERROR(INDEX(DATA!$A$46:$E$6000,A264,2),"")</f>
        <v/>
      </c>
      <c r="E264" s="99" t="str">
        <f>IFERROR(IF(C264=設定・集計!$B$6,INDEX(DATA!$A$46:$E$6000,A264,4),""),"")</f>
        <v/>
      </c>
      <c r="F264" s="99" t="str">
        <f>IFERROR(IF(C264=設定・集計!$B$6,"",INDEX(DATA!$A$46:$E$6000,A264,4)),"")</f>
        <v/>
      </c>
    </row>
    <row r="265" spans="1:6" ht="18.75" customHeight="1">
      <c r="A265" s="82" t="str">
        <f>IFERROR(MATCH(ROW()-ROW($A$2),DATA!G:G,0)-DATA!$B$5+1,"")</f>
        <v/>
      </c>
      <c r="B265" s="86" t="str">
        <f>IFERROR(INDEX(DATA!$A$46:$E$6000,A265,5),"")</f>
        <v/>
      </c>
      <c r="C265" s="87" t="str">
        <f>IFERROR(INDEX(DATA!$A$46:$E$6000,A265,3),"")</f>
        <v/>
      </c>
      <c r="D265" s="88" t="str">
        <f>IFERROR(INDEX(DATA!$A$46:$E$6000,A265,2),"")</f>
        <v/>
      </c>
      <c r="E265" s="99" t="str">
        <f>IFERROR(IF(C265=設定・集計!$B$6,INDEX(DATA!$A$46:$E$6000,A265,4),""),"")</f>
        <v/>
      </c>
      <c r="F265" s="99" t="str">
        <f>IFERROR(IF(C265=設定・集計!$B$6,"",INDEX(DATA!$A$46:$E$6000,A265,4)),"")</f>
        <v/>
      </c>
    </row>
    <row r="266" spans="1:6" ht="18.75" customHeight="1">
      <c r="A266" s="82" t="str">
        <f>IFERROR(MATCH(ROW()-ROW($A$2),DATA!G:G,0)-DATA!$B$5+1,"")</f>
        <v/>
      </c>
      <c r="B266" s="86" t="str">
        <f>IFERROR(INDEX(DATA!$A$46:$E$6000,A266,5),"")</f>
        <v/>
      </c>
      <c r="C266" s="87" t="str">
        <f>IFERROR(INDEX(DATA!$A$46:$E$6000,A266,3),"")</f>
        <v/>
      </c>
      <c r="D266" s="88" t="str">
        <f>IFERROR(INDEX(DATA!$A$46:$E$6000,A266,2),"")</f>
        <v/>
      </c>
      <c r="E266" s="99" t="str">
        <f>IFERROR(IF(C266=設定・集計!$B$6,INDEX(DATA!$A$46:$E$6000,A266,4),""),"")</f>
        <v/>
      </c>
      <c r="F266" s="99" t="str">
        <f>IFERROR(IF(C266=設定・集計!$B$6,"",INDEX(DATA!$A$46:$E$6000,A266,4)),"")</f>
        <v/>
      </c>
    </row>
    <row r="267" spans="1:6" ht="18.75" customHeight="1">
      <c r="A267" s="82" t="str">
        <f>IFERROR(MATCH(ROW()-ROW($A$2),DATA!G:G,0)-DATA!$B$5+1,"")</f>
        <v/>
      </c>
      <c r="B267" s="86" t="str">
        <f>IFERROR(INDEX(DATA!$A$46:$E$6000,A267,5),"")</f>
        <v/>
      </c>
      <c r="C267" s="87" t="str">
        <f>IFERROR(INDEX(DATA!$A$46:$E$6000,A267,3),"")</f>
        <v/>
      </c>
      <c r="D267" s="88" t="str">
        <f>IFERROR(INDEX(DATA!$A$46:$E$6000,A267,2),"")</f>
        <v/>
      </c>
      <c r="E267" s="99" t="str">
        <f>IFERROR(IF(C267=設定・集計!$B$6,INDEX(DATA!$A$46:$E$6000,A267,4),""),"")</f>
        <v/>
      </c>
      <c r="F267" s="99" t="str">
        <f>IFERROR(IF(C267=設定・集計!$B$6,"",INDEX(DATA!$A$46:$E$6000,A267,4)),"")</f>
        <v/>
      </c>
    </row>
    <row r="268" spans="1:6" ht="18.75" customHeight="1">
      <c r="A268" s="82" t="str">
        <f>IFERROR(MATCH(ROW()-ROW($A$2),DATA!G:G,0)-DATA!$B$5+1,"")</f>
        <v/>
      </c>
      <c r="B268" s="86" t="str">
        <f>IFERROR(INDEX(DATA!$A$46:$E$6000,A268,5),"")</f>
        <v/>
      </c>
      <c r="C268" s="87" t="str">
        <f>IFERROR(INDEX(DATA!$A$46:$E$6000,A268,3),"")</f>
        <v/>
      </c>
      <c r="D268" s="88" t="str">
        <f>IFERROR(INDEX(DATA!$A$46:$E$6000,A268,2),"")</f>
        <v/>
      </c>
      <c r="E268" s="99" t="str">
        <f>IFERROR(IF(C268=設定・集計!$B$6,INDEX(DATA!$A$46:$E$6000,A268,4),""),"")</f>
        <v/>
      </c>
      <c r="F268" s="99" t="str">
        <f>IFERROR(IF(C268=設定・集計!$B$6,"",INDEX(DATA!$A$46:$E$6000,A268,4)),"")</f>
        <v/>
      </c>
    </row>
    <row r="269" spans="1:6" ht="18.75" customHeight="1">
      <c r="A269" s="82" t="str">
        <f>IFERROR(MATCH(ROW()-ROW($A$2),DATA!G:G,0)-DATA!$B$5+1,"")</f>
        <v/>
      </c>
      <c r="B269" s="86" t="str">
        <f>IFERROR(INDEX(DATA!$A$46:$E$6000,A269,5),"")</f>
        <v/>
      </c>
      <c r="C269" s="87" t="str">
        <f>IFERROR(INDEX(DATA!$A$46:$E$6000,A269,3),"")</f>
        <v/>
      </c>
      <c r="D269" s="88" t="str">
        <f>IFERROR(INDEX(DATA!$A$46:$E$6000,A269,2),"")</f>
        <v/>
      </c>
      <c r="E269" s="99" t="str">
        <f>IFERROR(IF(C269=設定・集計!$B$6,INDEX(DATA!$A$46:$E$6000,A269,4),""),"")</f>
        <v/>
      </c>
      <c r="F269" s="99" t="str">
        <f>IFERROR(IF(C269=設定・集計!$B$6,"",INDEX(DATA!$A$46:$E$6000,A269,4)),"")</f>
        <v/>
      </c>
    </row>
    <row r="270" spans="1:6" ht="18.75" customHeight="1">
      <c r="A270" s="82" t="str">
        <f>IFERROR(MATCH(ROW()-ROW($A$2),DATA!G:G,0)-DATA!$B$5+1,"")</f>
        <v/>
      </c>
      <c r="B270" s="86" t="str">
        <f>IFERROR(INDEX(DATA!$A$46:$E$6000,A270,5),"")</f>
        <v/>
      </c>
      <c r="C270" s="87" t="str">
        <f>IFERROR(INDEX(DATA!$A$46:$E$6000,A270,3),"")</f>
        <v/>
      </c>
      <c r="D270" s="88" t="str">
        <f>IFERROR(INDEX(DATA!$A$46:$E$6000,A270,2),"")</f>
        <v/>
      </c>
      <c r="E270" s="99" t="str">
        <f>IFERROR(IF(C270=設定・集計!$B$6,INDEX(DATA!$A$46:$E$6000,A270,4),""),"")</f>
        <v/>
      </c>
      <c r="F270" s="99" t="str">
        <f>IFERROR(IF(C270=設定・集計!$B$6,"",INDEX(DATA!$A$46:$E$6000,A270,4)),"")</f>
        <v/>
      </c>
    </row>
    <row r="271" spans="1:6" ht="18.75" customHeight="1">
      <c r="A271" s="82" t="str">
        <f>IFERROR(MATCH(ROW()-ROW($A$2),DATA!G:G,0)-DATA!$B$5+1,"")</f>
        <v/>
      </c>
      <c r="B271" s="86" t="str">
        <f>IFERROR(INDEX(DATA!$A$46:$E$6000,A271,5),"")</f>
        <v/>
      </c>
      <c r="C271" s="87" t="str">
        <f>IFERROR(INDEX(DATA!$A$46:$E$6000,A271,3),"")</f>
        <v/>
      </c>
      <c r="D271" s="88" t="str">
        <f>IFERROR(INDEX(DATA!$A$46:$E$6000,A271,2),"")</f>
        <v/>
      </c>
      <c r="E271" s="99" t="str">
        <f>IFERROR(IF(C271=設定・集計!$B$6,INDEX(DATA!$A$46:$E$6000,A271,4),""),"")</f>
        <v/>
      </c>
      <c r="F271" s="99" t="str">
        <f>IFERROR(IF(C271=設定・集計!$B$6,"",INDEX(DATA!$A$46:$E$6000,A271,4)),"")</f>
        <v/>
      </c>
    </row>
    <row r="272" spans="1:6" ht="18.75" customHeight="1">
      <c r="A272" s="82" t="str">
        <f>IFERROR(MATCH(ROW()-ROW($A$2),DATA!G:G,0)-DATA!$B$5+1,"")</f>
        <v/>
      </c>
      <c r="B272" s="86" t="str">
        <f>IFERROR(INDEX(DATA!$A$46:$E$6000,A272,5),"")</f>
        <v/>
      </c>
      <c r="C272" s="87" t="str">
        <f>IFERROR(INDEX(DATA!$A$46:$E$6000,A272,3),"")</f>
        <v/>
      </c>
      <c r="D272" s="88" t="str">
        <f>IFERROR(INDEX(DATA!$A$46:$E$6000,A272,2),"")</f>
        <v/>
      </c>
      <c r="E272" s="99" t="str">
        <f>IFERROR(IF(C272=設定・集計!$B$6,INDEX(DATA!$A$46:$E$6000,A272,4),""),"")</f>
        <v/>
      </c>
      <c r="F272" s="99" t="str">
        <f>IFERROR(IF(C272=設定・集計!$B$6,"",INDEX(DATA!$A$46:$E$6000,A272,4)),"")</f>
        <v/>
      </c>
    </row>
    <row r="273" spans="1:6" ht="18.75" customHeight="1">
      <c r="A273" s="82" t="str">
        <f>IFERROR(MATCH(ROW()-ROW($A$2),DATA!G:G,0)-DATA!$B$5+1,"")</f>
        <v/>
      </c>
      <c r="B273" s="86" t="str">
        <f>IFERROR(INDEX(DATA!$A$46:$E$6000,A273,5),"")</f>
        <v/>
      </c>
      <c r="C273" s="87" t="str">
        <f>IFERROR(INDEX(DATA!$A$46:$E$6000,A273,3),"")</f>
        <v/>
      </c>
      <c r="D273" s="88" t="str">
        <f>IFERROR(INDEX(DATA!$A$46:$E$6000,A273,2),"")</f>
        <v/>
      </c>
      <c r="E273" s="99" t="str">
        <f>IFERROR(IF(C273=設定・集計!$B$6,INDEX(DATA!$A$46:$E$6000,A273,4),""),"")</f>
        <v/>
      </c>
      <c r="F273" s="99" t="str">
        <f>IFERROR(IF(C273=設定・集計!$B$6,"",INDEX(DATA!$A$46:$E$6000,A273,4)),"")</f>
        <v/>
      </c>
    </row>
    <row r="274" spans="1:6" ht="18.75" customHeight="1">
      <c r="A274" s="82" t="str">
        <f>IFERROR(MATCH(ROW()-ROW($A$2),DATA!G:G,0)-DATA!$B$5+1,"")</f>
        <v/>
      </c>
      <c r="B274" s="86" t="str">
        <f>IFERROR(INDEX(DATA!$A$46:$E$6000,A274,5),"")</f>
        <v/>
      </c>
      <c r="C274" s="87" t="str">
        <f>IFERROR(INDEX(DATA!$A$46:$E$6000,A274,3),"")</f>
        <v/>
      </c>
      <c r="D274" s="88" t="str">
        <f>IFERROR(INDEX(DATA!$A$46:$E$6000,A274,2),"")</f>
        <v/>
      </c>
      <c r="E274" s="99" t="str">
        <f>IFERROR(IF(C274=設定・集計!$B$6,INDEX(DATA!$A$46:$E$6000,A274,4),""),"")</f>
        <v/>
      </c>
      <c r="F274" s="99" t="str">
        <f>IFERROR(IF(C274=設定・集計!$B$6,"",INDEX(DATA!$A$46:$E$6000,A274,4)),"")</f>
        <v/>
      </c>
    </row>
    <row r="275" spans="1:6" ht="18.75" customHeight="1">
      <c r="A275" s="82" t="str">
        <f>IFERROR(MATCH(ROW()-ROW($A$2),DATA!G:G,0)-DATA!$B$5+1,"")</f>
        <v/>
      </c>
      <c r="B275" s="86" t="str">
        <f>IFERROR(INDEX(DATA!$A$46:$E$6000,A275,5),"")</f>
        <v/>
      </c>
      <c r="C275" s="87" t="str">
        <f>IFERROR(INDEX(DATA!$A$46:$E$6000,A275,3),"")</f>
        <v/>
      </c>
      <c r="D275" s="88" t="str">
        <f>IFERROR(INDEX(DATA!$A$46:$E$6000,A275,2),"")</f>
        <v/>
      </c>
      <c r="E275" s="99" t="str">
        <f>IFERROR(IF(C275=設定・集計!$B$6,INDEX(DATA!$A$46:$E$6000,A275,4),""),"")</f>
        <v/>
      </c>
      <c r="F275" s="99" t="str">
        <f>IFERROR(IF(C275=設定・集計!$B$6,"",INDEX(DATA!$A$46:$E$6000,A275,4)),"")</f>
        <v/>
      </c>
    </row>
    <row r="276" spans="1:6" ht="18.75" customHeight="1">
      <c r="A276" s="82" t="str">
        <f>IFERROR(MATCH(ROW()-ROW($A$2),DATA!G:G,0)-DATA!$B$5+1,"")</f>
        <v/>
      </c>
      <c r="B276" s="86" t="str">
        <f>IFERROR(INDEX(DATA!$A$46:$E$6000,A276,5),"")</f>
        <v/>
      </c>
      <c r="C276" s="87" t="str">
        <f>IFERROR(INDEX(DATA!$A$46:$E$6000,A276,3),"")</f>
        <v/>
      </c>
      <c r="D276" s="88" t="str">
        <f>IFERROR(INDEX(DATA!$A$46:$E$6000,A276,2),"")</f>
        <v/>
      </c>
      <c r="E276" s="99" t="str">
        <f>IFERROR(IF(C276=設定・集計!$B$6,INDEX(DATA!$A$46:$E$6000,A276,4),""),"")</f>
        <v/>
      </c>
      <c r="F276" s="99" t="str">
        <f>IFERROR(IF(C276=設定・集計!$B$6,"",INDEX(DATA!$A$46:$E$6000,A276,4)),"")</f>
        <v/>
      </c>
    </row>
    <row r="277" spans="1:6" ht="18.75" customHeight="1">
      <c r="A277" s="82" t="str">
        <f>IFERROR(MATCH(ROW()-ROW($A$2),DATA!G:G,0)-DATA!$B$5+1,"")</f>
        <v/>
      </c>
      <c r="B277" s="86" t="str">
        <f>IFERROR(INDEX(DATA!$A$46:$E$6000,A277,5),"")</f>
        <v/>
      </c>
      <c r="C277" s="87" t="str">
        <f>IFERROR(INDEX(DATA!$A$46:$E$6000,A277,3),"")</f>
        <v/>
      </c>
      <c r="D277" s="88" t="str">
        <f>IFERROR(INDEX(DATA!$A$46:$E$6000,A277,2),"")</f>
        <v/>
      </c>
      <c r="E277" s="99" t="str">
        <f>IFERROR(IF(C277=設定・集計!$B$6,INDEX(DATA!$A$46:$E$6000,A277,4),""),"")</f>
        <v/>
      </c>
      <c r="F277" s="99" t="str">
        <f>IFERROR(IF(C277=設定・集計!$B$6,"",INDEX(DATA!$A$46:$E$6000,A277,4)),"")</f>
        <v/>
      </c>
    </row>
    <row r="278" spans="1:6" ht="18.75" customHeight="1">
      <c r="A278" s="82" t="str">
        <f>IFERROR(MATCH(ROW()-ROW($A$2),DATA!G:G,0)-DATA!$B$5+1,"")</f>
        <v/>
      </c>
      <c r="B278" s="86" t="str">
        <f>IFERROR(INDEX(DATA!$A$46:$E$6000,A278,5),"")</f>
        <v/>
      </c>
      <c r="C278" s="87" t="str">
        <f>IFERROR(INDEX(DATA!$A$46:$E$6000,A278,3),"")</f>
        <v/>
      </c>
      <c r="D278" s="88" t="str">
        <f>IFERROR(INDEX(DATA!$A$46:$E$6000,A278,2),"")</f>
        <v/>
      </c>
      <c r="E278" s="99" t="str">
        <f>IFERROR(IF(C278=設定・集計!$B$6,INDEX(DATA!$A$46:$E$6000,A278,4),""),"")</f>
        <v/>
      </c>
      <c r="F278" s="99" t="str">
        <f>IFERROR(IF(C278=設定・集計!$B$6,"",INDEX(DATA!$A$46:$E$6000,A278,4)),"")</f>
        <v/>
      </c>
    </row>
    <row r="279" spans="1:6" ht="18.75" customHeight="1">
      <c r="A279" s="82" t="str">
        <f>IFERROR(MATCH(ROW()-ROW($A$2),DATA!G:G,0)-DATA!$B$5+1,"")</f>
        <v/>
      </c>
      <c r="B279" s="86" t="str">
        <f>IFERROR(INDEX(DATA!$A$46:$E$6000,A279,5),"")</f>
        <v/>
      </c>
      <c r="C279" s="87" t="str">
        <f>IFERROR(INDEX(DATA!$A$46:$E$6000,A279,3),"")</f>
        <v/>
      </c>
      <c r="D279" s="88" t="str">
        <f>IFERROR(INDEX(DATA!$A$46:$E$6000,A279,2),"")</f>
        <v/>
      </c>
      <c r="E279" s="99" t="str">
        <f>IFERROR(IF(C279=設定・集計!$B$6,INDEX(DATA!$A$46:$E$6000,A279,4),""),"")</f>
        <v/>
      </c>
      <c r="F279" s="99" t="str">
        <f>IFERROR(IF(C279=設定・集計!$B$6,"",INDEX(DATA!$A$46:$E$6000,A279,4)),"")</f>
        <v/>
      </c>
    </row>
    <row r="280" spans="1:6" ht="18.75" customHeight="1">
      <c r="A280" s="82" t="str">
        <f>IFERROR(MATCH(ROW()-ROW($A$2),DATA!G:G,0)-DATA!$B$5+1,"")</f>
        <v/>
      </c>
      <c r="B280" s="86" t="str">
        <f>IFERROR(INDEX(DATA!$A$46:$E$6000,A280,5),"")</f>
        <v/>
      </c>
      <c r="C280" s="87" t="str">
        <f>IFERROR(INDEX(DATA!$A$46:$E$6000,A280,3),"")</f>
        <v/>
      </c>
      <c r="D280" s="88" t="str">
        <f>IFERROR(INDEX(DATA!$A$46:$E$6000,A280,2),"")</f>
        <v/>
      </c>
      <c r="E280" s="99" t="str">
        <f>IFERROR(IF(C280=設定・集計!$B$6,INDEX(DATA!$A$46:$E$6000,A280,4),""),"")</f>
        <v/>
      </c>
      <c r="F280" s="99" t="str">
        <f>IFERROR(IF(C280=設定・集計!$B$6,"",INDEX(DATA!$A$46:$E$6000,A280,4)),"")</f>
        <v/>
      </c>
    </row>
    <row r="281" spans="1:6" ht="18.75" customHeight="1">
      <c r="A281" s="82" t="str">
        <f>IFERROR(MATCH(ROW()-ROW($A$2),DATA!G:G,0)-DATA!$B$5+1,"")</f>
        <v/>
      </c>
      <c r="B281" s="86" t="str">
        <f>IFERROR(INDEX(DATA!$A$46:$E$6000,A281,5),"")</f>
        <v/>
      </c>
      <c r="C281" s="87" t="str">
        <f>IFERROR(INDEX(DATA!$A$46:$E$6000,A281,3),"")</f>
        <v/>
      </c>
      <c r="D281" s="88" t="str">
        <f>IFERROR(INDEX(DATA!$A$46:$E$6000,A281,2),"")</f>
        <v/>
      </c>
      <c r="E281" s="99" t="str">
        <f>IFERROR(IF(C281=設定・集計!$B$6,INDEX(DATA!$A$46:$E$6000,A281,4),""),"")</f>
        <v/>
      </c>
      <c r="F281" s="99" t="str">
        <f>IFERROR(IF(C281=設定・集計!$B$6,"",INDEX(DATA!$A$46:$E$6000,A281,4)),"")</f>
        <v/>
      </c>
    </row>
    <row r="282" spans="1:6" ht="18.75" customHeight="1">
      <c r="A282" s="82" t="str">
        <f>IFERROR(MATCH(ROW()-ROW($A$2),DATA!G:G,0)-DATA!$B$5+1,"")</f>
        <v/>
      </c>
      <c r="B282" s="86" t="str">
        <f>IFERROR(INDEX(DATA!$A$46:$E$6000,A282,5),"")</f>
        <v/>
      </c>
      <c r="C282" s="87" t="str">
        <f>IFERROR(INDEX(DATA!$A$46:$E$6000,A282,3),"")</f>
        <v/>
      </c>
      <c r="D282" s="88" t="str">
        <f>IFERROR(INDEX(DATA!$A$46:$E$6000,A282,2),"")</f>
        <v/>
      </c>
      <c r="E282" s="99" t="str">
        <f>IFERROR(IF(C282=設定・集計!$B$6,INDEX(DATA!$A$46:$E$6000,A282,4),""),"")</f>
        <v/>
      </c>
      <c r="F282" s="99" t="str">
        <f>IFERROR(IF(C282=設定・集計!$B$6,"",INDEX(DATA!$A$46:$E$6000,A282,4)),"")</f>
        <v/>
      </c>
    </row>
    <row r="283" spans="1:6" ht="18.75" customHeight="1">
      <c r="A283" s="82" t="str">
        <f>IFERROR(MATCH(ROW()-ROW($A$2),DATA!G:G,0)-DATA!$B$5+1,"")</f>
        <v/>
      </c>
      <c r="B283" s="86" t="str">
        <f>IFERROR(INDEX(DATA!$A$46:$E$6000,A283,5),"")</f>
        <v/>
      </c>
      <c r="C283" s="87" t="str">
        <f>IFERROR(INDEX(DATA!$A$46:$E$6000,A283,3),"")</f>
        <v/>
      </c>
      <c r="D283" s="88" t="str">
        <f>IFERROR(INDEX(DATA!$A$46:$E$6000,A283,2),"")</f>
        <v/>
      </c>
      <c r="E283" s="99" t="str">
        <f>IFERROR(IF(C283=設定・集計!$B$6,INDEX(DATA!$A$46:$E$6000,A283,4),""),"")</f>
        <v/>
      </c>
      <c r="F283" s="99" t="str">
        <f>IFERROR(IF(C283=設定・集計!$B$6,"",INDEX(DATA!$A$46:$E$6000,A283,4)),"")</f>
        <v/>
      </c>
    </row>
    <row r="284" spans="1:6" ht="18.75" customHeight="1">
      <c r="A284" s="82" t="str">
        <f>IFERROR(MATCH(ROW()-ROW($A$2),DATA!G:G,0)-DATA!$B$5+1,"")</f>
        <v/>
      </c>
      <c r="B284" s="86" t="str">
        <f>IFERROR(INDEX(DATA!$A$46:$E$6000,A284,5),"")</f>
        <v/>
      </c>
      <c r="C284" s="87" t="str">
        <f>IFERROR(INDEX(DATA!$A$46:$E$6000,A284,3),"")</f>
        <v/>
      </c>
      <c r="D284" s="88" t="str">
        <f>IFERROR(INDEX(DATA!$A$46:$E$6000,A284,2),"")</f>
        <v/>
      </c>
      <c r="E284" s="99" t="str">
        <f>IFERROR(IF(C284=設定・集計!$B$6,INDEX(DATA!$A$46:$E$6000,A284,4),""),"")</f>
        <v/>
      </c>
      <c r="F284" s="99" t="str">
        <f>IFERROR(IF(C284=設定・集計!$B$6,"",INDEX(DATA!$A$46:$E$6000,A284,4)),"")</f>
        <v/>
      </c>
    </row>
    <row r="285" spans="1:6" ht="18.75" customHeight="1">
      <c r="A285" s="82" t="str">
        <f>IFERROR(MATCH(ROW()-ROW($A$2),DATA!G:G,0)-DATA!$B$5+1,"")</f>
        <v/>
      </c>
      <c r="B285" s="86" t="str">
        <f>IFERROR(INDEX(DATA!$A$46:$E$6000,A285,5),"")</f>
        <v/>
      </c>
      <c r="C285" s="87" t="str">
        <f>IFERROR(INDEX(DATA!$A$46:$E$6000,A285,3),"")</f>
        <v/>
      </c>
      <c r="D285" s="88" t="str">
        <f>IFERROR(INDEX(DATA!$A$46:$E$6000,A285,2),"")</f>
        <v/>
      </c>
      <c r="E285" s="99" t="str">
        <f>IFERROR(IF(C285=設定・集計!$B$6,INDEX(DATA!$A$46:$E$6000,A285,4),""),"")</f>
        <v/>
      </c>
      <c r="F285" s="99" t="str">
        <f>IFERROR(IF(C285=設定・集計!$B$6,"",INDEX(DATA!$A$46:$E$6000,A285,4)),"")</f>
        <v/>
      </c>
    </row>
    <row r="286" spans="1:6" ht="18.75" customHeight="1">
      <c r="A286" s="82" t="str">
        <f>IFERROR(MATCH(ROW()-ROW($A$2),DATA!G:G,0)-DATA!$B$5+1,"")</f>
        <v/>
      </c>
      <c r="B286" s="86" t="str">
        <f>IFERROR(INDEX(DATA!$A$46:$E$6000,A286,5),"")</f>
        <v/>
      </c>
      <c r="C286" s="87" t="str">
        <f>IFERROR(INDEX(DATA!$A$46:$E$6000,A286,3),"")</f>
        <v/>
      </c>
      <c r="D286" s="88" t="str">
        <f>IFERROR(INDEX(DATA!$A$46:$E$6000,A286,2),"")</f>
        <v/>
      </c>
      <c r="E286" s="99" t="str">
        <f>IFERROR(IF(C286=設定・集計!$B$6,INDEX(DATA!$A$46:$E$6000,A286,4),""),"")</f>
        <v/>
      </c>
      <c r="F286" s="99" t="str">
        <f>IFERROR(IF(C286=設定・集計!$B$6,"",INDEX(DATA!$A$46:$E$6000,A286,4)),"")</f>
        <v/>
      </c>
    </row>
    <row r="287" spans="1:6" ht="18.75" customHeight="1">
      <c r="A287" s="82" t="str">
        <f>IFERROR(MATCH(ROW()-ROW($A$2),DATA!G:G,0)-DATA!$B$5+1,"")</f>
        <v/>
      </c>
      <c r="B287" s="86" t="str">
        <f>IFERROR(INDEX(DATA!$A$46:$E$6000,A287,5),"")</f>
        <v/>
      </c>
      <c r="C287" s="87" t="str">
        <f>IFERROR(INDEX(DATA!$A$46:$E$6000,A287,3),"")</f>
        <v/>
      </c>
      <c r="D287" s="88" t="str">
        <f>IFERROR(INDEX(DATA!$A$46:$E$6000,A287,2),"")</f>
        <v/>
      </c>
      <c r="E287" s="99" t="str">
        <f>IFERROR(IF(C287=設定・集計!$B$6,INDEX(DATA!$A$46:$E$6000,A287,4),""),"")</f>
        <v/>
      </c>
      <c r="F287" s="99" t="str">
        <f>IFERROR(IF(C287=設定・集計!$B$6,"",INDEX(DATA!$A$46:$E$6000,A287,4)),"")</f>
        <v/>
      </c>
    </row>
    <row r="288" spans="1:6" ht="18.75" customHeight="1">
      <c r="A288" s="82" t="str">
        <f>IFERROR(MATCH(ROW()-ROW($A$2),DATA!G:G,0)-DATA!$B$5+1,"")</f>
        <v/>
      </c>
      <c r="B288" s="86" t="str">
        <f>IFERROR(INDEX(DATA!$A$46:$E$6000,A288,5),"")</f>
        <v/>
      </c>
      <c r="C288" s="87" t="str">
        <f>IFERROR(INDEX(DATA!$A$46:$E$6000,A288,3),"")</f>
        <v/>
      </c>
      <c r="D288" s="88" t="str">
        <f>IFERROR(INDEX(DATA!$A$46:$E$6000,A288,2),"")</f>
        <v/>
      </c>
      <c r="E288" s="99" t="str">
        <f>IFERROR(IF(C288=設定・集計!$B$6,INDEX(DATA!$A$46:$E$6000,A288,4),""),"")</f>
        <v/>
      </c>
      <c r="F288" s="99" t="str">
        <f>IFERROR(IF(C288=設定・集計!$B$6,"",INDEX(DATA!$A$46:$E$6000,A288,4)),"")</f>
        <v/>
      </c>
    </row>
    <row r="289" spans="1:6" ht="18.75" customHeight="1">
      <c r="A289" s="82" t="str">
        <f>IFERROR(MATCH(ROW()-ROW($A$2),DATA!G:G,0)-DATA!$B$5+1,"")</f>
        <v/>
      </c>
      <c r="B289" s="86" t="str">
        <f>IFERROR(INDEX(DATA!$A$46:$E$6000,A289,5),"")</f>
        <v/>
      </c>
      <c r="C289" s="87" t="str">
        <f>IFERROR(INDEX(DATA!$A$46:$E$6000,A289,3),"")</f>
        <v/>
      </c>
      <c r="D289" s="88" t="str">
        <f>IFERROR(INDEX(DATA!$A$46:$E$6000,A289,2),"")</f>
        <v/>
      </c>
      <c r="E289" s="99" t="str">
        <f>IFERROR(IF(C289=設定・集計!$B$6,INDEX(DATA!$A$46:$E$6000,A289,4),""),"")</f>
        <v/>
      </c>
      <c r="F289" s="99" t="str">
        <f>IFERROR(IF(C289=設定・集計!$B$6,"",INDEX(DATA!$A$46:$E$6000,A289,4)),"")</f>
        <v/>
      </c>
    </row>
    <row r="290" spans="1:6" ht="18.75" customHeight="1">
      <c r="A290" s="82" t="str">
        <f>IFERROR(MATCH(ROW()-ROW($A$2),DATA!G:G,0)-DATA!$B$5+1,"")</f>
        <v/>
      </c>
      <c r="B290" s="86" t="str">
        <f>IFERROR(INDEX(DATA!$A$46:$E$6000,A290,5),"")</f>
        <v/>
      </c>
      <c r="C290" s="87" t="str">
        <f>IFERROR(INDEX(DATA!$A$46:$E$6000,A290,3),"")</f>
        <v/>
      </c>
      <c r="D290" s="88" t="str">
        <f>IFERROR(INDEX(DATA!$A$46:$E$6000,A290,2),"")</f>
        <v/>
      </c>
      <c r="E290" s="99" t="str">
        <f>IFERROR(IF(C290=設定・集計!$B$6,INDEX(DATA!$A$46:$E$6000,A290,4),""),"")</f>
        <v/>
      </c>
      <c r="F290" s="99" t="str">
        <f>IFERROR(IF(C290=設定・集計!$B$6,"",INDEX(DATA!$A$46:$E$6000,A290,4)),"")</f>
        <v/>
      </c>
    </row>
    <row r="291" spans="1:6" ht="18.75" customHeight="1">
      <c r="A291" s="82" t="str">
        <f>IFERROR(MATCH(ROW()-ROW($A$2),DATA!G:G,0)-DATA!$B$5+1,"")</f>
        <v/>
      </c>
      <c r="B291" s="86" t="str">
        <f>IFERROR(INDEX(DATA!$A$46:$E$6000,A291,5),"")</f>
        <v/>
      </c>
      <c r="C291" s="87" t="str">
        <f>IFERROR(INDEX(DATA!$A$46:$E$6000,A291,3),"")</f>
        <v/>
      </c>
      <c r="D291" s="88" t="str">
        <f>IFERROR(INDEX(DATA!$A$46:$E$6000,A291,2),"")</f>
        <v/>
      </c>
      <c r="E291" s="99" t="str">
        <f>IFERROR(IF(C291=設定・集計!$B$6,INDEX(DATA!$A$46:$E$6000,A291,4),""),"")</f>
        <v/>
      </c>
      <c r="F291" s="99" t="str">
        <f>IFERROR(IF(C291=設定・集計!$B$6,"",INDEX(DATA!$A$46:$E$6000,A291,4)),"")</f>
        <v/>
      </c>
    </row>
    <row r="292" spans="1:6" ht="18.75" customHeight="1">
      <c r="A292" s="82" t="str">
        <f>IFERROR(MATCH(ROW()-ROW($A$2),DATA!G:G,0)-DATA!$B$5+1,"")</f>
        <v/>
      </c>
      <c r="B292" s="86" t="str">
        <f>IFERROR(INDEX(DATA!$A$46:$E$6000,A292,5),"")</f>
        <v/>
      </c>
      <c r="C292" s="87" t="str">
        <f>IFERROR(INDEX(DATA!$A$46:$E$6000,A292,3),"")</f>
        <v/>
      </c>
      <c r="D292" s="88" t="str">
        <f>IFERROR(INDEX(DATA!$A$46:$E$6000,A292,2),"")</f>
        <v/>
      </c>
      <c r="E292" s="99" t="str">
        <f>IFERROR(IF(C292=設定・集計!$B$6,INDEX(DATA!$A$46:$E$6000,A292,4),""),"")</f>
        <v/>
      </c>
      <c r="F292" s="99" t="str">
        <f>IFERROR(IF(C292=設定・集計!$B$6,"",INDEX(DATA!$A$46:$E$6000,A292,4)),"")</f>
        <v/>
      </c>
    </row>
    <row r="293" spans="1:6" ht="18.75" customHeight="1">
      <c r="A293" s="82" t="str">
        <f>IFERROR(MATCH(ROW()-ROW($A$2),DATA!G:G,0)-DATA!$B$5+1,"")</f>
        <v/>
      </c>
      <c r="B293" s="86" t="str">
        <f>IFERROR(INDEX(DATA!$A$46:$E$6000,A293,5),"")</f>
        <v/>
      </c>
      <c r="C293" s="87" t="str">
        <f>IFERROR(INDEX(DATA!$A$46:$E$6000,A293,3),"")</f>
        <v/>
      </c>
      <c r="D293" s="88" t="str">
        <f>IFERROR(INDEX(DATA!$A$46:$E$6000,A293,2),"")</f>
        <v/>
      </c>
      <c r="E293" s="99" t="str">
        <f>IFERROR(IF(C293=設定・集計!$B$6,INDEX(DATA!$A$46:$E$6000,A293,4),""),"")</f>
        <v/>
      </c>
      <c r="F293" s="99" t="str">
        <f>IFERROR(IF(C293=設定・集計!$B$6,"",INDEX(DATA!$A$46:$E$6000,A293,4)),"")</f>
        <v/>
      </c>
    </row>
    <row r="294" spans="1:6" ht="18.75" customHeight="1">
      <c r="A294" s="82" t="str">
        <f>IFERROR(MATCH(ROW()-ROW($A$2),DATA!G:G,0)-DATA!$B$5+1,"")</f>
        <v/>
      </c>
      <c r="B294" s="86" t="str">
        <f>IFERROR(INDEX(DATA!$A$46:$E$6000,A294,5),"")</f>
        <v/>
      </c>
      <c r="C294" s="87" t="str">
        <f>IFERROR(INDEX(DATA!$A$46:$E$6000,A294,3),"")</f>
        <v/>
      </c>
      <c r="D294" s="88" t="str">
        <f>IFERROR(INDEX(DATA!$A$46:$E$6000,A294,2),"")</f>
        <v/>
      </c>
      <c r="E294" s="99" t="str">
        <f>IFERROR(IF(C294=設定・集計!$B$6,INDEX(DATA!$A$46:$E$6000,A294,4),""),"")</f>
        <v/>
      </c>
      <c r="F294" s="99" t="str">
        <f>IFERROR(IF(C294=設定・集計!$B$6,"",INDEX(DATA!$A$46:$E$6000,A294,4)),"")</f>
        <v/>
      </c>
    </row>
    <row r="295" spans="1:6" ht="18.75" customHeight="1">
      <c r="A295" s="82" t="str">
        <f>IFERROR(MATCH(ROW()-ROW($A$2),DATA!G:G,0)-DATA!$B$5+1,"")</f>
        <v/>
      </c>
      <c r="B295" s="86" t="str">
        <f>IFERROR(INDEX(DATA!$A$46:$E$6000,A295,5),"")</f>
        <v/>
      </c>
      <c r="C295" s="87" t="str">
        <f>IFERROR(INDEX(DATA!$A$46:$E$6000,A295,3),"")</f>
        <v/>
      </c>
      <c r="D295" s="88" t="str">
        <f>IFERROR(INDEX(DATA!$A$46:$E$6000,A295,2),"")</f>
        <v/>
      </c>
      <c r="E295" s="99" t="str">
        <f>IFERROR(IF(C295=設定・集計!$B$6,INDEX(DATA!$A$46:$E$6000,A295,4),""),"")</f>
        <v/>
      </c>
      <c r="F295" s="99" t="str">
        <f>IFERROR(IF(C295=設定・集計!$B$6,"",INDEX(DATA!$A$46:$E$6000,A295,4)),"")</f>
        <v/>
      </c>
    </row>
    <row r="296" spans="1:6" ht="18.75" customHeight="1">
      <c r="A296" s="82" t="str">
        <f>IFERROR(MATCH(ROW()-ROW($A$2),DATA!G:G,0)-DATA!$B$5+1,"")</f>
        <v/>
      </c>
      <c r="B296" s="86" t="str">
        <f>IFERROR(INDEX(DATA!$A$46:$E$6000,A296,5),"")</f>
        <v/>
      </c>
      <c r="C296" s="87" t="str">
        <f>IFERROR(INDEX(DATA!$A$46:$E$6000,A296,3),"")</f>
        <v/>
      </c>
      <c r="D296" s="88" t="str">
        <f>IFERROR(INDEX(DATA!$A$46:$E$6000,A296,2),"")</f>
        <v/>
      </c>
      <c r="E296" s="99" t="str">
        <f>IFERROR(IF(C296=設定・集計!$B$6,INDEX(DATA!$A$46:$E$6000,A296,4),""),"")</f>
        <v/>
      </c>
      <c r="F296" s="99" t="str">
        <f>IFERROR(IF(C296=設定・集計!$B$6,"",INDEX(DATA!$A$46:$E$6000,A296,4)),"")</f>
        <v/>
      </c>
    </row>
    <row r="297" spans="1:6" ht="18.75" customHeight="1">
      <c r="A297" s="82" t="str">
        <f>IFERROR(MATCH(ROW()-ROW($A$2),DATA!G:G,0)-DATA!$B$5+1,"")</f>
        <v/>
      </c>
      <c r="B297" s="86" t="str">
        <f>IFERROR(INDEX(DATA!$A$46:$E$6000,A297,5),"")</f>
        <v/>
      </c>
      <c r="C297" s="87" t="str">
        <f>IFERROR(INDEX(DATA!$A$46:$E$6000,A297,3),"")</f>
        <v/>
      </c>
      <c r="D297" s="88" t="str">
        <f>IFERROR(INDEX(DATA!$A$46:$E$6000,A297,2),"")</f>
        <v/>
      </c>
      <c r="E297" s="99" t="str">
        <f>IFERROR(IF(C297=設定・集計!$B$6,INDEX(DATA!$A$46:$E$6000,A297,4),""),"")</f>
        <v/>
      </c>
      <c r="F297" s="99" t="str">
        <f>IFERROR(IF(C297=設定・集計!$B$6,"",INDEX(DATA!$A$46:$E$6000,A297,4)),"")</f>
        <v/>
      </c>
    </row>
    <row r="298" spans="1:6" ht="18.75" customHeight="1">
      <c r="A298" s="82" t="str">
        <f>IFERROR(MATCH(ROW()-ROW($A$2),DATA!G:G,0)-DATA!$B$5+1,"")</f>
        <v/>
      </c>
      <c r="B298" s="86" t="str">
        <f>IFERROR(INDEX(DATA!$A$46:$E$6000,A298,5),"")</f>
        <v/>
      </c>
      <c r="C298" s="87" t="str">
        <f>IFERROR(INDEX(DATA!$A$46:$E$6000,A298,3),"")</f>
        <v/>
      </c>
      <c r="D298" s="88" t="str">
        <f>IFERROR(INDEX(DATA!$A$46:$E$6000,A298,2),"")</f>
        <v/>
      </c>
      <c r="E298" s="99" t="str">
        <f>IFERROR(IF(C298=設定・集計!$B$6,INDEX(DATA!$A$46:$E$6000,A298,4),""),"")</f>
        <v/>
      </c>
      <c r="F298" s="99" t="str">
        <f>IFERROR(IF(C298=設定・集計!$B$6,"",INDEX(DATA!$A$46:$E$6000,A298,4)),"")</f>
        <v/>
      </c>
    </row>
    <row r="299" spans="1:6" ht="18.75" customHeight="1">
      <c r="A299" s="82" t="str">
        <f>IFERROR(MATCH(ROW()-ROW($A$2),DATA!G:G,0)-DATA!$B$5+1,"")</f>
        <v/>
      </c>
      <c r="B299" s="86" t="str">
        <f>IFERROR(INDEX(DATA!$A$46:$E$6000,A299,5),"")</f>
        <v/>
      </c>
      <c r="C299" s="87" t="str">
        <f>IFERROR(INDEX(DATA!$A$46:$E$6000,A299,3),"")</f>
        <v/>
      </c>
      <c r="D299" s="88" t="str">
        <f>IFERROR(INDEX(DATA!$A$46:$E$6000,A299,2),"")</f>
        <v/>
      </c>
      <c r="E299" s="99" t="str">
        <f>IFERROR(IF(C299=設定・集計!$B$6,INDEX(DATA!$A$46:$E$6000,A299,4),""),"")</f>
        <v/>
      </c>
      <c r="F299" s="99" t="str">
        <f>IFERROR(IF(C299=設定・集計!$B$6,"",INDEX(DATA!$A$46:$E$6000,A299,4)),"")</f>
        <v/>
      </c>
    </row>
    <row r="300" spans="1:6" ht="18.75" customHeight="1">
      <c r="A300" s="82" t="str">
        <f>IFERROR(MATCH(ROW()-ROW($A$2),DATA!G:G,0)-DATA!$B$5+1,"")</f>
        <v/>
      </c>
      <c r="B300" s="86" t="str">
        <f>IFERROR(INDEX(DATA!$A$46:$E$6000,A300,5),"")</f>
        <v/>
      </c>
      <c r="C300" s="87" t="str">
        <f>IFERROR(INDEX(DATA!$A$46:$E$6000,A300,3),"")</f>
        <v/>
      </c>
      <c r="D300" s="88" t="str">
        <f>IFERROR(INDEX(DATA!$A$46:$E$6000,A300,2),"")</f>
        <v/>
      </c>
      <c r="E300" s="99" t="str">
        <f>IFERROR(IF(C300=設定・集計!$B$6,INDEX(DATA!$A$46:$E$6000,A300,4),""),"")</f>
        <v/>
      </c>
      <c r="F300" s="99" t="str">
        <f>IFERROR(IF(C300=設定・集計!$B$6,"",INDEX(DATA!$A$46:$E$6000,A300,4)),"")</f>
        <v/>
      </c>
    </row>
    <row r="301" spans="1:6" ht="18.75" customHeight="1">
      <c r="A301" s="82" t="str">
        <f>IFERROR(MATCH(ROW()-ROW($A$2),DATA!G:G,0)-DATA!$B$5+1,"")</f>
        <v/>
      </c>
      <c r="B301" s="86" t="str">
        <f>IFERROR(INDEX(DATA!$A$46:$E$6000,A301,5),"")</f>
        <v/>
      </c>
      <c r="C301" s="87" t="str">
        <f>IFERROR(INDEX(DATA!$A$46:$E$6000,A301,3),"")</f>
        <v/>
      </c>
      <c r="D301" s="88" t="str">
        <f>IFERROR(INDEX(DATA!$A$46:$E$6000,A301,2),"")</f>
        <v/>
      </c>
      <c r="E301" s="99" t="str">
        <f>IFERROR(IF(C301=設定・集計!$B$6,INDEX(DATA!$A$46:$E$6000,A301,4),""),"")</f>
        <v/>
      </c>
      <c r="F301" s="99" t="str">
        <f>IFERROR(IF(C301=設定・集計!$B$6,"",INDEX(DATA!$A$46:$E$6000,A301,4)),"")</f>
        <v/>
      </c>
    </row>
    <row r="302" spans="1:6" ht="18.75" customHeight="1">
      <c r="A302" s="82" t="str">
        <f>IFERROR(MATCH(ROW()-ROW($A$2),DATA!G:G,0)-DATA!$B$5+1,"")</f>
        <v/>
      </c>
      <c r="B302" s="86" t="str">
        <f>IFERROR(INDEX(DATA!$A$46:$E$6000,A302,5),"")</f>
        <v/>
      </c>
      <c r="C302" s="87" t="str">
        <f>IFERROR(INDEX(DATA!$A$46:$E$6000,A302,3),"")</f>
        <v/>
      </c>
      <c r="D302" s="88" t="str">
        <f>IFERROR(INDEX(DATA!$A$46:$E$6000,A302,2),"")</f>
        <v/>
      </c>
      <c r="E302" s="99" t="str">
        <f>IFERROR(IF(C302=設定・集計!$B$6,INDEX(DATA!$A$46:$E$6000,A302,4),""),"")</f>
        <v/>
      </c>
      <c r="F302" s="99" t="str">
        <f>IFERROR(IF(C302=設定・集計!$B$6,"",INDEX(DATA!$A$46:$E$6000,A302,4)),"")</f>
        <v/>
      </c>
    </row>
    <row r="303" spans="1:6" ht="18.75" customHeight="1">
      <c r="A303" s="82" t="str">
        <f>IFERROR(MATCH(ROW()-ROW($A$2),DATA!G:G,0)-DATA!$B$5+1,"")</f>
        <v/>
      </c>
      <c r="B303" s="86" t="str">
        <f>IFERROR(INDEX(DATA!$A$46:$E$6000,A303,5),"")</f>
        <v/>
      </c>
      <c r="C303" s="87" t="str">
        <f>IFERROR(INDEX(DATA!$A$46:$E$6000,A303,3),"")</f>
        <v/>
      </c>
      <c r="D303" s="88" t="str">
        <f>IFERROR(INDEX(DATA!$A$46:$E$6000,A303,2),"")</f>
        <v/>
      </c>
      <c r="E303" s="99" t="str">
        <f>IFERROR(IF(C303=設定・集計!$B$6,INDEX(DATA!$A$46:$E$6000,A303,4),""),"")</f>
        <v/>
      </c>
      <c r="F303" s="99" t="str">
        <f>IFERROR(IF(C303=設定・集計!$B$6,"",INDEX(DATA!$A$46:$E$6000,A303,4)),"")</f>
        <v/>
      </c>
    </row>
    <row r="304" spans="1:6" ht="18.75" customHeight="1">
      <c r="A304" s="82" t="str">
        <f>IFERROR(MATCH(ROW()-ROW($A$2),DATA!G:G,0)-DATA!$B$5+1,"")</f>
        <v/>
      </c>
      <c r="B304" s="86" t="str">
        <f>IFERROR(INDEX(DATA!$A$46:$E$6000,A304,5),"")</f>
        <v/>
      </c>
      <c r="C304" s="87" t="str">
        <f>IFERROR(INDEX(DATA!$A$46:$E$6000,A304,3),"")</f>
        <v/>
      </c>
      <c r="D304" s="88" t="str">
        <f>IFERROR(INDEX(DATA!$A$46:$E$6000,A304,2),"")</f>
        <v/>
      </c>
      <c r="E304" s="99" t="str">
        <f>IFERROR(IF(C304=設定・集計!$B$6,INDEX(DATA!$A$46:$E$6000,A304,4),""),"")</f>
        <v/>
      </c>
      <c r="F304" s="99" t="str">
        <f>IFERROR(IF(C304=設定・集計!$B$6,"",INDEX(DATA!$A$46:$E$6000,A304,4)),"")</f>
        <v/>
      </c>
    </row>
    <row r="305" spans="1:6" ht="18.75" customHeight="1">
      <c r="A305" s="82" t="str">
        <f>IFERROR(MATCH(ROW()-ROW($A$2),DATA!G:G,0)-DATA!$B$5+1,"")</f>
        <v/>
      </c>
      <c r="B305" s="86" t="str">
        <f>IFERROR(INDEX(DATA!$A$46:$E$6000,A305,5),"")</f>
        <v/>
      </c>
      <c r="C305" s="87" t="str">
        <f>IFERROR(INDEX(DATA!$A$46:$E$6000,A305,3),"")</f>
        <v/>
      </c>
      <c r="D305" s="88" t="str">
        <f>IFERROR(INDEX(DATA!$A$46:$E$6000,A305,2),"")</f>
        <v/>
      </c>
      <c r="E305" s="99" t="str">
        <f>IFERROR(IF(C305=設定・集計!$B$6,INDEX(DATA!$A$46:$E$6000,A305,4),""),"")</f>
        <v/>
      </c>
      <c r="F305" s="99" t="str">
        <f>IFERROR(IF(C305=設定・集計!$B$6,"",INDEX(DATA!$A$46:$E$6000,A305,4)),"")</f>
        <v/>
      </c>
    </row>
    <row r="306" spans="1:6" ht="18.75" customHeight="1">
      <c r="A306" s="82" t="str">
        <f>IFERROR(MATCH(ROW()-ROW($A$2),DATA!G:G,0)-DATA!$B$5+1,"")</f>
        <v/>
      </c>
      <c r="B306" s="86" t="str">
        <f>IFERROR(INDEX(DATA!$A$46:$E$6000,A306,5),"")</f>
        <v/>
      </c>
      <c r="C306" s="87" t="str">
        <f>IFERROR(INDEX(DATA!$A$46:$E$6000,A306,3),"")</f>
        <v/>
      </c>
      <c r="D306" s="88" t="str">
        <f>IFERROR(INDEX(DATA!$A$46:$E$6000,A306,2),"")</f>
        <v/>
      </c>
      <c r="E306" s="99" t="str">
        <f>IFERROR(IF(C306=設定・集計!$B$6,INDEX(DATA!$A$46:$E$6000,A306,4),""),"")</f>
        <v/>
      </c>
      <c r="F306" s="99" t="str">
        <f>IFERROR(IF(C306=設定・集計!$B$6,"",INDEX(DATA!$A$46:$E$6000,A306,4)),"")</f>
        <v/>
      </c>
    </row>
    <row r="307" spans="1:6" ht="18.75" customHeight="1">
      <c r="A307" s="82" t="str">
        <f>IFERROR(MATCH(ROW()-ROW($A$2),DATA!G:G,0)-DATA!$B$5+1,"")</f>
        <v/>
      </c>
      <c r="B307" s="86" t="str">
        <f>IFERROR(INDEX(DATA!$A$46:$E$6000,A307,5),"")</f>
        <v/>
      </c>
      <c r="C307" s="87" t="str">
        <f>IFERROR(INDEX(DATA!$A$46:$E$6000,A307,3),"")</f>
        <v/>
      </c>
      <c r="D307" s="88" t="str">
        <f>IFERROR(INDEX(DATA!$A$46:$E$6000,A307,2),"")</f>
        <v/>
      </c>
      <c r="E307" s="99" t="str">
        <f>IFERROR(IF(C307=設定・集計!$B$6,INDEX(DATA!$A$46:$E$6000,A307,4),""),"")</f>
        <v/>
      </c>
      <c r="F307" s="99" t="str">
        <f>IFERROR(IF(C307=設定・集計!$B$6,"",INDEX(DATA!$A$46:$E$6000,A307,4)),"")</f>
        <v/>
      </c>
    </row>
    <row r="308" spans="1:6" ht="18.75" customHeight="1">
      <c r="A308" s="82" t="str">
        <f>IFERROR(MATCH(ROW()-ROW($A$2),DATA!G:G,0)-DATA!$B$5+1,"")</f>
        <v/>
      </c>
      <c r="B308" s="86" t="str">
        <f>IFERROR(INDEX(DATA!$A$46:$E$6000,A308,5),"")</f>
        <v/>
      </c>
      <c r="C308" s="87" t="str">
        <f>IFERROR(INDEX(DATA!$A$46:$E$6000,A308,3),"")</f>
        <v/>
      </c>
      <c r="D308" s="88" t="str">
        <f>IFERROR(INDEX(DATA!$A$46:$E$6000,A308,2),"")</f>
        <v/>
      </c>
      <c r="E308" s="99" t="str">
        <f>IFERROR(IF(C308=設定・集計!$B$6,INDEX(DATA!$A$46:$E$6000,A308,4),""),"")</f>
        <v/>
      </c>
      <c r="F308" s="99" t="str">
        <f>IFERROR(IF(C308=設定・集計!$B$6,"",INDEX(DATA!$A$46:$E$6000,A308,4)),"")</f>
        <v/>
      </c>
    </row>
    <row r="309" spans="1:6" ht="18.75" customHeight="1">
      <c r="A309" s="82" t="str">
        <f>IFERROR(MATCH(ROW()-ROW($A$2),DATA!G:G,0)-DATA!$B$5+1,"")</f>
        <v/>
      </c>
      <c r="B309" s="86" t="str">
        <f>IFERROR(INDEX(DATA!$A$46:$E$6000,A309,5),"")</f>
        <v/>
      </c>
      <c r="C309" s="87" t="str">
        <f>IFERROR(INDEX(DATA!$A$46:$E$6000,A309,3),"")</f>
        <v/>
      </c>
      <c r="D309" s="88" t="str">
        <f>IFERROR(INDEX(DATA!$A$46:$E$6000,A309,2),"")</f>
        <v/>
      </c>
      <c r="E309" s="99" t="str">
        <f>IFERROR(IF(C309=設定・集計!$B$6,INDEX(DATA!$A$46:$E$6000,A309,4),""),"")</f>
        <v/>
      </c>
      <c r="F309" s="99" t="str">
        <f>IFERROR(IF(C309=設定・集計!$B$6,"",INDEX(DATA!$A$46:$E$6000,A309,4)),"")</f>
        <v/>
      </c>
    </row>
    <row r="310" spans="1:6" ht="18.75" customHeight="1">
      <c r="A310" s="82" t="str">
        <f>IFERROR(MATCH(ROW()-ROW($A$2),DATA!G:G,0)-DATA!$B$5+1,"")</f>
        <v/>
      </c>
      <c r="B310" s="86" t="str">
        <f>IFERROR(INDEX(DATA!$A$46:$E$6000,A310,5),"")</f>
        <v/>
      </c>
      <c r="C310" s="87" t="str">
        <f>IFERROR(INDEX(DATA!$A$46:$E$6000,A310,3),"")</f>
        <v/>
      </c>
      <c r="D310" s="88" t="str">
        <f>IFERROR(INDEX(DATA!$A$46:$E$6000,A310,2),"")</f>
        <v/>
      </c>
      <c r="E310" s="99" t="str">
        <f>IFERROR(IF(C310=設定・集計!$B$6,INDEX(DATA!$A$46:$E$6000,A310,4),""),"")</f>
        <v/>
      </c>
      <c r="F310" s="99" t="str">
        <f>IFERROR(IF(C310=設定・集計!$B$6,"",INDEX(DATA!$A$46:$E$6000,A310,4)),"")</f>
        <v/>
      </c>
    </row>
    <row r="311" spans="1:6" ht="18.75" customHeight="1">
      <c r="A311" s="82" t="str">
        <f>IFERROR(MATCH(ROW()-ROW($A$2),DATA!G:G,0)-DATA!$B$5+1,"")</f>
        <v/>
      </c>
      <c r="B311" s="86" t="str">
        <f>IFERROR(INDEX(DATA!$A$46:$E$6000,A311,5),"")</f>
        <v/>
      </c>
      <c r="C311" s="87" t="str">
        <f>IFERROR(INDEX(DATA!$A$46:$E$6000,A311,3),"")</f>
        <v/>
      </c>
      <c r="D311" s="88" t="str">
        <f>IFERROR(INDEX(DATA!$A$46:$E$6000,A311,2),"")</f>
        <v/>
      </c>
      <c r="E311" s="99" t="str">
        <f>IFERROR(IF(C311=設定・集計!$B$6,INDEX(DATA!$A$46:$E$6000,A311,4),""),"")</f>
        <v/>
      </c>
      <c r="F311" s="99" t="str">
        <f>IFERROR(IF(C311=設定・集計!$B$6,"",INDEX(DATA!$A$46:$E$6000,A311,4)),"")</f>
        <v/>
      </c>
    </row>
    <row r="312" spans="1:6" ht="18.75" customHeight="1">
      <c r="A312" s="82" t="str">
        <f>IFERROR(MATCH(ROW()-ROW($A$2),DATA!G:G,0)-DATA!$B$5+1,"")</f>
        <v/>
      </c>
      <c r="B312" s="86" t="str">
        <f>IFERROR(INDEX(DATA!$A$46:$E$6000,A312,5),"")</f>
        <v/>
      </c>
      <c r="C312" s="87" t="str">
        <f>IFERROR(INDEX(DATA!$A$46:$E$6000,A312,3),"")</f>
        <v/>
      </c>
      <c r="D312" s="88" t="str">
        <f>IFERROR(INDEX(DATA!$A$46:$E$6000,A312,2),"")</f>
        <v/>
      </c>
      <c r="E312" s="99" t="str">
        <f>IFERROR(IF(C312=設定・集計!$B$6,INDEX(DATA!$A$46:$E$6000,A312,4),""),"")</f>
        <v/>
      </c>
      <c r="F312" s="99" t="str">
        <f>IFERROR(IF(C312=設定・集計!$B$6,"",INDEX(DATA!$A$46:$E$6000,A312,4)),"")</f>
        <v/>
      </c>
    </row>
    <row r="313" spans="1:6" ht="18.75" customHeight="1">
      <c r="A313" s="82" t="str">
        <f>IFERROR(MATCH(ROW()-ROW($A$2),DATA!G:G,0)-DATA!$B$5+1,"")</f>
        <v/>
      </c>
      <c r="B313" s="86" t="str">
        <f>IFERROR(INDEX(DATA!$A$46:$E$6000,A313,5),"")</f>
        <v/>
      </c>
      <c r="C313" s="87" t="str">
        <f>IFERROR(INDEX(DATA!$A$46:$E$6000,A313,3),"")</f>
        <v/>
      </c>
      <c r="D313" s="88" t="str">
        <f>IFERROR(INDEX(DATA!$A$46:$E$6000,A313,2),"")</f>
        <v/>
      </c>
      <c r="E313" s="99" t="str">
        <f>IFERROR(IF(C313=設定・集計!$B$6,INDEX(DATA!$A$46:$E$6000,A313,4),""),"")</f>
        <v/>
      </c>
      <c r="F313" s="99" t="str">
        <f>IFERROR(IF(C313=設定・集計!$B$6,"",INDEX(DATA!$A$46:$E$6000,A313,4)),"")</f>
        <v/>
      </c>
    </row>
    <row r="314" spans="1:6" ht="18.75" customHeight="1">
      <c r="A314" s="82" t="str">
        <f>IFERROR(MATCH(ROW()-ROW($A$2),DATA!G:G,0)-DATA!$B$5+1,"")</f>
        <v/>
      </c>
      <c r="B314" s="86" t="str">
        <f>IFERROR(INDEX(DATA!$A$46:$E$6000,A314,5),"")</f>
        <v/>
      </c>
      <c r="C314" s="87" t="str">
        <f>IFERROR(INDEX(DATA!$A$46:$E$6000,A314,3),"")</f>
        <v/>
      </c>
      <c r="D314" s="88" t="str">
        <f>IFERROR(INDEX(DATA!$A$46:$E$6000,A314,2),"")</f>
        <v/>
      </c>
      <c r="E314" s="99" t="str">
        <f>IFERROR(IF(C314=設定・集計!$B$6,INDEX(DATA!$A$46:$E$6000,A314,4),""),"")</f>
        <v/>
      </c>
      <c r="F314" s="99" t="str">
        <f>IFERROR(IF(C314=設定・集計!$B$6,"",INDEX(DATA!$A$46:$E$6000,A314,4)),"")</f>
        <v/>
      </c>
    </row>
    <row r="315" spans="1:6" ht="18.75" customHeight="1">
      <c r="A315" s="82" t="str">
        <f>IFERROR(MATCH(ROW()-ROW($A$2),DATA!G:G,0)-DATA!$B$5+1,"")</f>
        <v/>
      </c>
      <c r="B315" s="86" t="str">
        <f>IFERROR(INDEX(DATA!$A$46:$E$6000,A315,5),"")</f>
        <v/>
      </c>
      <c r="C315" s="87" t="str">
        <f>IFERROR(INDEX(DATA!$A$46:$E$6000,A315,3),"")</f>
        <v/>
      </c>
      <c r="D315" s="88" t="str">
        <f>IFERROR(INDEX(DATA!$A$46:$E$6000,A315,2),"")</f>
        <v/>
      </c>
      <c r="E315" s="99" t="str">
        <f>IFERROR(IF(C315=設定・集計!$B$6,INDEX(DATA!$A$46:$E$6000,A315,4),""),"")</f>
        <v/>
      </c>
      <c r="F315" s="99" t="str">
        <f>IFERROR(IF(C315=設定・集計!$B$6,"",INDEX(DATA!$A$46:$E$6000,A315,4)),"")</f>
        <v/>
      </c>
    </row>
    <row r="316" spans="1:6" ht="18.75" customHeight="1">
      <c r="A316" s="82" t="str">
        <f>IFERROR(MATCH(ROW()-ROW($A$2),DATA!G:G,0)-DATA!$B$5+1,"")</f>
        <v/>
      </c>
      <c r="B316" s="86" t="str">
        <f>IFERROR(INDEX(DATA!$A$46:$E$6000,A316,5),"")</f>
        <v/>
      </c>
      <c r="C316" s="87" t="str">
        <f>IFERROR(INDEX(DATA!$A$46:$E$6000,A316,3),"")</f>
        <v/>
      </c>
      <c r="D316" s="88" t="str">
        <f>IFERROR(INDEX(DATA!$A$46:$E$6000,A316,2),"")</f>
        <v/>
      </c>
      <c r="E316" s="99" t="str">
        <f>IFERROR(IF(C316=設定・集計!$B$6,INDEX(DATA!$A$46:$E$6000,A316,4),""),"")</f>
        <v/>
      </c>
      <c r="F316" s="99" t="str">
        <f>IFERROR(IF(C316=設定・集計!$B$6,"",INDEX(DATA!$A$46:$E$6000,A316,4)),"")</f>
        <v/>
      </c>
    </row>
    <row r="317" spans="1:6" ht="18.75" customHeight="1">
      <c r="A317" s="82" t="str">
        <f>IFERROR(MATCH(ROW()-ROW($A$2),DATA!G:G,0)-DATA!$B$5+1,"")</f>
        <v/>
      </c>
      <c r="B317" s="86" t="str">
        <f>IFERROR(INDEX(DATA!$A$46:$E$6000,A317,5),"")</f>
        <v/>
      </c>
      <c r="C317" s="87" t="str">
        <f>IFERROR(INDEX(DATA!$A$46:$E$6000,A317,3),"")</f>
        <v/>
      </c>
      <c r="D317" s="88" t="str">
        <f>IFERROR(INDEX(DATA!$A$46:$E$6000,A317,2),"")</f>
        <v/>
      </c>
      <c r="E317" s="99" t="str">
        <f>IFERROR(IF(C317=設定・集計!$B$6,INDEX(DATA!$A$46:$E$6000,A317,4),""),"")</f>
        <v/>
      </c>
      <c r="F317" s="99" t="str">
        <f>IFERROR(IF(C317=設定・集計!$B$6,"",INDEX(DATA!$A$46:$E$6000,A317,4)),"")</f>
        <v/>
      </c>
    </row>
    <row r="318" spans="1:6" ht="18.75" customHeight="1">
      <c r="A318" s="82" t="str">
        <f>IFERROR(MATCH(ROW()-ROW($A$2),DATA!G:G,0)-DATA!$B$5+1,"")</f>
        <v/>
      </c>
      <c r="B318" s="86" t="str">
        <f>IFERROR(INDEX(DATA!$A$46:$E$6000,A318,5),"")</f>
        <v/>
      </c>
      <c r="C318" s="87" t="str">
        <f>IFERROR(INDEX(DATA!$A$46:$E$6000,A318,3),"")</f>
        <v/>
      </c>
      <c r="D318" s="88" t="str">
        <f>IFERROR(INDEX(DATA!$A$46:$E$6000,A318,2),"")</f>
        <v/>
      </c>
      <c r="E318" s="99" t="str">
        <f>IFERROR(IF(C318=設定・集計!$B$6,INDEX(DATA!$A$46:$E$6000,A318,4),""),"")</f>
        <v/>
      </c>
      <c r="F318" s="99" t="str">
        <f>IFERROR(IF(C318=設定・集計!$B$6,"",INDEX(DATA!$A$46:$E$6000,A318,4)),"")</f>
        <v/>
      </c>
    </row>
    <row r="319" spans="1:6" ht="18.75" customHeight="1">
      <c r="A319" s="82" t="str">
        <f>IFERROR(MATCH(ROW()-ROW($A$2),DATA!G:G,0)-DATA!$B$5+1,"")</f>
        <v/>
      </c>
      <c r="B319" s="86" t="str">
        <f>IFERROR(INDEX(DATA!$A$46:$E$6000,A319,5),"")</f>
        <v/>
      </c>
      <c r="C319" s="87" t="str">
        <f>IFERROR(INDEX(DATA!$A$46:$E$6000,A319,3),"")</f>
        <v/>
      </c>
      <c r="D319" s="88" t="str">
        <f>IFERROR(INDEX(DATA!$A$46:$E$6000,A319,2),"")</f>
        <v/>
      </c>
      <c r="E319" s="99" t="str">
        <f>IFERROR(IF(C319=設定・集計!$B$6,INDEX(DATA!$A$46:$E$6000,A319,4),""),"")</f>
        <v/>
      </c>
      <c r="F319" s="99" t="str">
        <f>IFERROR(IF(C319=設定・集計!$B$6,"",INDEX(DATA!$A$46:$E$6000,A319,4)),"")</f>
        <v/>
      </c>
    </row>
    <row r="320" spans="1:6" ht="18.75" customHeight="1">
      <c r="A320" s="82" t="str">
        <f>IFERROR(MATCH(ROW()-ROW($A$2),DATA!G:G,0)-DATA!$B$5+1,"")</f>
        <v/>
      </c>
      <c r="B320" s="86" t="str">
        <f>IFERROR(INDEX(DATA!$A$46:$E$6000,A320,5),"")</f>
        <v/>
      </c>
      <c r="C320" s="87" t="str">
        <f>IFERROR(INDEX(DATA!$A$46:$E$6000,A320,3),"")</f>
        <v/>
      </c>
      <c r="D320" s="88" t="str">
        <f>IFERROR(INDEX(DATA!$A$46:$E$6000,A320,2),"")</f>
        <v/>
      </c>
      <c r="E320" s="99" t="str">
        <f>IFERROR(IF(C320=設定・集計!$B$6,INDEX(DATA!$A$46:$E$6000,A320,4),""),"")</f>
        <v/>
      </c>
      <c r="F320" s="99" t="str">
        <f>IFERROR(IF(C320=設定・集計!$B$6,"",INDEX(DATA!$A$46:$E$6000,A320,4)),"")</f>
        <v/>
      </c>
    </row>
    <row r="321" spans="1:6" ht="18.75" customHeight="1">
      <c r="A321" s="82" t="str">
        <f>IFERROR(MATCH(ROW()-ROW($A$2),DATA!G:G,0)-DATA!$B$5+1,"")</f>
        <v/>
      </c>
      <c r="B321" s="86" t="str">
        <f>IFERROR(INDEX(DATA!$A$46:$E$6000,A321,5),"")</f>
        <v/>
      </c>
      <c r="C321" s="87" t="str">
        <f>IFERROR(INDEX(DATA!$A$46:$E$6000,A321,3),"")</f>
        <v/>
      </c>
      <c r="D321" s="88" t="str">
        <f>IFERROR(INDEX(DATA!$A$46:$E$6000,A321,2),"")</f>
        <v/>
      </c>
      <c r="E321" s="99" t="str">
        <f>IFERROR(IF(C321=設定・集計!$B$6,INDEX(DATA!$A$46:$E$6000,A321,4),""),"")</f>
        <v/>
      </c>
      <c r="F321" s="99" t="str">
        <f>IFERROR(IF(C321=設定・集計!$B$6,"",INDEX(DATA!$A$46:$E$6000,A321,4)),"")</f>
        <v/>
      </c>
    </row>
    <row r="322" spans="1:6" ht="18.75" customHeight="1">
      <c r="A322" s="82" t="str">
        <f>IFERROR(MATCH(ROW()-ROW($A$2),DATA!G:G,0)-DATA!$B$5+1,"")</f>
        <v/>
      </c>
      <c r="B322" s="86" t="str">
        <f>IFERROR(INDEX(DATA!$A$46:$E$6000,A322,5),"")</f>
        <v/>
      </c>
      <c r="C322" s="87" t="str">
        <f>IFERROR(INDEX(DATA!$A$46:$E$6000,A322,3),"")</f>
        <v/>
      </c>
      <c r="D322" s="88" t="str">
        <f>IFERROR(INDEX(DATA!$A$46:$E$6000,A322,2),"")</f>
        <v/>
      </c>
      <c r="E322" s="99" t="str">
        <f>IFERROR(IF(C322=設定・集計!$B$6,INDEX(DATA!$A$46:$E$6000,A322,4),""),"")</f>
        <v/>
      </c>
      <c r="F322" s="99" t="str">
        <f>IFERROR(IF(C322=設定・集計!$B$6,"",INDEX(DATA!$A$46:$E$6000,A322,4)),"")</f>
        <v/>
      </c>
    </row>
    <row r="323" spans="1:6" ht="18.75" customHeight="1">
      <c r="A323" s="82" t="str">
        <f>IFERROR(MATCH(ROW()-ROW($A$2),DATA!G:G,0)-DATA!$B$5+1,"")</f>
        <v/>
      </c>
      <c r="B323" s="86" t="str">
        <f>IFERROR(INDEX(DATA!$A$46:$E$6000,A323,5),"")</f>
        <v/>
      </c>
      <c r="C323" s="87" t="str">
        <f>IFERROR(INDEX(DATA!$A$46:$E$6000,A323,3),"")</f>
        <v/>
      </c>
      <c r="D323" s="88" t="str">
        <f>IFERROR(INDEX(DATA!$A$46:$E$6000,A323,2),"")</f>
        <v/>
      </c>
      <c r="E323" s="99" t="str">
        <f>IFERROR(IF(C323=設定・集計!$B$6,INDEX(DATA!$A$46:$E$6000,A323,4),""),"")</f>
        <v/>
      </c>
      <c r="F323" s="99" t="str">
        <f>IFERROR(IF(C323=設定・集計!$B$6,"",INDEX(DATA!$A$46:$E$6000,A323,4)),"")</f>
        <v/>
      </c>
    </row>
    <row r="324" spans="1:6" ht="18.75" customHeight="1">
      <c r="A324" s="82" t="str">
        <f>IFERROR(MATCH(ROW()-ROW($A$2),DATA!G:G,0)-DATA!$B$5+1,"")</f>
        <v/>
      </c>
      <c r="B324" s="86" t="str">
        <f>IFERROR(INDEX(DATA!$A$46:$E$6000,A324,5),"")</f>
        <v/>
      </c>
      <c r="C324" s="87" t="str">
        <f>IFERROR(INDEX(DATA!$A$46:$E$6000,A324,3),"")</f>
        <v/>
      </c>
      <c r="D324" s="88" t="str">
        <f>IFERROR(INDEX(DATA!$A$46:$E$6000,A324,2),"")</f>
        <v/>
      </c>
      <c r="E324" s="99" t="str">
        <f>IFERROR(IF(C324=設定・集計!$B$6,INDEX(DATA!$A$46:$E$6000,A324,4),""),"")</f>
        <v/>
      </c>
      <c r="F324" s="99" t="str">
        <f>IFERROR(IF(C324=設定・集計!$B$6,"",INDEX(DATA!$A$46:$E$6000,A324,4)),"")</f>
        <v/>
      </c>
    </row>
    <row r="325" spans="1:6" ht="18.75" customHeight="1">
      <c r="A325" s="82" t="str">
        <f>IFERROR(MATCH(ROW()-ROW($A$2),DATA!G:G,0)-DATA!$B$5+1,"")</f>
        <v/>
      </c>
      <c r="B325" s="86" t="str">
        <f>IFERROR(INDEX(DATA!$A$46:$E$6000,A325,5),"")</f>
        <v/>
      </c>
      <c r="C325" s="87" t="str">
        <f>IFERROR(INDEX(DATA!$A$46:$E$6000,A325,3),"")</f>
        <v/>
      </c>
      <c r="D325" s="88" t="str">
        <f>IFERROR(INDEX(DATA!$A$46:$E$6000,A325,2),"")</f>
        <v/>
      </c>
      <c r="E325" s="99" t="str">
        <f>IFERROR(IF(C325=設定・集計!$B$6,INDEX(DATA!$A$46:$E$6000,A325,4),""),"")</f>
        <v/>
      </c>
      <c r="F325" s="99" t="str">
        <f>IFERROR(IF(C325=設定・集計!$B$6,"",INDEX(DATA!$A$46:$E$6000,A325,4)),"")</f>
        <v/>
      </c>
    </row>
    <row r="326" spans="1:6" ht="18.75" customHeight="1">
      <c r="A326" s="82" t="str">
        <f>IFERROR(MATCH(ROW()-ROW($A$2),DATA!G:G,0)-DATA!$B$5+1,"")</f>
        <v/>
      </c>
      <c r="B326" s="86" t="str">
        <f>IFERROR(INDEX(DATA!$A$46:$E$6000,A326,5),"")</f>
        <v/>
      </c>
      <c r="C326" s="87" t="str">
        <f>IFERROR(INDEX(DATA!$A$46:$E$6000,A326,3),"")</f>
        <v/>
      </c>
      <c r="D326" s="88" t="str">
        <f>IFERROR(INDEX(DATA!$A$46:$E$6000,A326,2),"")</f>
        <v/>
      </c>
      <c r="E326" s="99" t="str">
        <f>IFERROR(IF(C326=設定・集計!$B$6,INDEX(DATA!$A$46:$E$6000,A326,4),""),"")</f>
        <v/>
      </c>
      <c r="F326" s="99" t="str">
        <f>IFERROR(IF(C326=設定・集計!$B$6,"",INDEX(DATA!$A$46:$E$6000,A326,4)),"")</f>
        <v/>
      </c>
    </row>
    <row r="327" spans="1:6" ht="18.75" customHeight="1">
      <c r="A327" s="82" t="str">
        <f>IFERROR(MATCH(ROW()-ROW($A$2),DATA!G:G,0)-DATA!$B$5+1,"")</f>
        <v/>
      </c>
      <c r="B327" s="86" t="str">
        <f>IFERROR(INDEX(DATA!$A$46:$E$6000,A327,5),"")</f>
        <v/>
      </c>
      <c r="C327" s="87" t="str">
        <f>IFERROR(INDEX(DATA!$A$46:$E$6000,A327,3),"")</f>
        <v/>
      </c>
      <c r="D327" s="88" t="str">
        <f>IFERROR(INDEX(DATA!$A$46:$E$6000,A327,2),"")</f>
        <v/>
      </c>
      <c r="E327" s="99" t="str">
        <f>IFERROR(IF(C327=設定・集計!$B$6,INDEX(DATA!$A$46:$E$6000,A327,4),""),"")</f>
        <v/>
      </c>
      <c r="F327" s="99" t="str">
        <f>IFERROR(IF(C327=設定・集計!$B$6,"",INDEX(DATA!$A$46:$E$6000,A327,4)),"")</f>
        <v/>
      </c>
    </row>
    <row r="328" spans="1:6" ht="18.75" customHeight="1">
      <c r="A328" s="82" t="str">
        <f>IFERROR(MATCH(ROW()-ROW($A$2),DATA!G:G,0)-DATA!$B$5+1,"")</f>
        <v/>
      </c>
      <c r="B328" s="86" t="str">
        <f>IFERROR(INDEX(DATA!$A$46:$E$6000,A328,5),"")</f>
        <v/>
      </c>
      <c r="C328" s="87" t="str">
        <f>IFERROR(INDEX(DATA!$A$46:$E$6000,A328,3),"")</f>
        <v/>
      </c>
      <c r="D328" s="88" t="str">
        <f>IFERROR(INDEX(DATA!$A$46:$E$6000,A328,2),"")</f>
        <v/>
      </c>
      <c r="E328" s="99" t="str">
        <f>IFERROR(IF(C328=設定・集計!$B$6,INDEX(DATA!$A$46:$E$6000,A328,4),""),"")</f>
        <v/>
      </c>
      <c r="F328" s="99" t="str">
        <f>IFERROR(IF(C328=設定・集計!$B$6,"",INDEX(DATA!$A$46:$E$6000,A328,4)),"")</f>
        <v/>
      </c>
    </row>
    <row r="329" spans="1:6" ht="18.75" customHeight="1">
      <c r="A329" s="82" t="str">
        <f>IFERROR(MATCH(ROW()-ROW($A$2),DATA!G:G,0)-DATA!$B$5+1,"")</f>
        <v/>
      </c>
      <c r="B329" s="86" t="str">
        <f>IFERROR(INDEX(DATA!$A$46:$E$6000,A329,5),"")</f>
        <v/>
      </c>
      <c r="C329" s="87" t="str">
        <f>IFERROR(INDEX(DATA!$A$46:$E$6000,A329,3),"")</f>
        <v/>
      </c>
      <c r="D329" s="88" t="str">
        <f>IFERROR(INDEX(DATA!$A$46:$E$6000,A329,2),"")</f>
        <v/>
      </c>
      <c r="E329" s="99" t="str">
        <f>IFERROR(IF(C329=設定・集計!$B$6,INDEX(DATA!$A$46:$E$6000,A329,4),""),"")</f>
        <v/>
      </c>
      <c r="F329" s="99" t="str">
        <f>IFERROR(IF(C329=設定・集計!$B$6,"",INDEX(DATA!$A$46:$E$6000,A329,4)),"")</f>
        <v/>
      </c>
    </row>
    <row r="330" spans="1:6" ht="18.75" customHeight="1">
      <c r="A330" s="82" t="str">
        <f>IFERROR(MATCH(ROW()-ROW($A$2),DATA!G:G,0)-DATA!$B$5+1,"")</f>
        <v/>
      </c>
      <c r="B330" s="86" t="str">
        <f>IFERROR(INDEX(DATA!$A$46:$E$6000,A330,5),"")</f>
        <v/>
      </c>
      <c r="C330" s="87" t="str">
        <f>IFERROR(INDEX(DATA!$A$46:$E$6000,A330,3),"")</f>
        <v/>
      </c>
      <c r="D330" s="88" t="str">
        <f>IFERROR(INDEX(DATA!$A$46:$E$6000,A330,2),"")</f>
        <v/>
      </c>
      <c r="E330" s="99" t="str">
        <f>IFERROR(IF(C330=設定・集計!$B$6,INDEX(DATA!$A$46:$E$6000,A330,4),""),"")</f>
        <v/>
      </c>
      <c r="F330" s="99" t="str">
        <f>IFERROR(IF(C330=設定・集計!$B$6,"",INDEX(DATA!$A$46:$E$6000,A330,4)),"")</f>
        <v/>
      </c>
    </row>
    <row r="331" spans="1:6" ht="18.75" customHeight="1">
      <c r="A331" s="82" t="str">
        <f>IFERROR(MATCH(ROW()-ROW($A$2),DATA!G:G,0)-DATA!$B$5+1,"")</f>
        <v/>
      </c>
      <c r="B331" s="86" t="str">
        <f>IFERROR(INDEX(DATA!$A$46:$E$6000,A331,5),"")</f>
        <v/>
      </c>
      <c r="C331" s="87" t="str">
        <f>IFERROR(INDEX(DATA!$A$46:$E$6000,A331,3),"")</f>
        <v/>
      </c>
      <c r="D331" s="88" t="str">
        <f>IFERROR(INDEX(DATA!$A$46:$E$6000,A331,2),"")</f>
        <v/>
      </c>
      <c r="E331" s="99" t="str">
        <f>IFERROR(IF(C331=設定・集計!$B$6,INDEX(DATA!$A$46:$E$6000,A331,4),""),"")</f>
        <v/>
      </c>
      <c r="F331" s="99" t="str">
        <f>IFERROR(IF(C331=設定・集計!$B$6,"",INDEX(DATA!$A$46:$E$6000,A331,4)),"")</f>
        <v/>
      </c>
    </row>
    <row r="332" spans="1:6" ht="18.75" customHeight="1">
      <c r="A332" s="82" t="str">
        <f>IFERROR(MATCH(ROW()-ROW($A$2),DATA!G:G,0)-DATA!$B$5+1,"")</f>
        <v/>
      </c>
      <c r="B332" s="86" t="str">
        <f>IFERROR(INDEX(DATA!$A$46:$E$6000,A332,5),"")</f>
        <v/>
      </c>
      <c r="C332" s="87" t="str">
        <f>IFERROR(INDEX(DATA!$A$46:$E$6000,A332,3),"")</f>
        <v/>
      </c>
      <c r="D332" s="88" t="str">
        <f>IFERROR(INDEX(DATA!$A$46:$E$6000,A332,2),"")</f>
        <v/>
      </c>
      <c r="E332" s="99" t="str">
        <f>IFERROR(IF(C332=設定・集計!$B$6,INDEX(DATA!$A$46:$E$6000,A332,4),""),"")</f>
        <v/>
      </c>
      <c r="F332" s="99" t="str">
        <f>IFERROR(IF(C332=設定・集計!$B$6,"",INDEX(DATA!$A$46:$E$6000,A332,4)),"")</f>
        <v/>
      </c>
    </row>
    <row r="333" spans="1:6" ht="18.75" customHeight="1">
      <c r="A333" s="82" t="str">
        <f>IFERROR(MATCH(ROW()-ROW($A$2),DATA!G:G,0)-DATA!$B$5+1,"")</f>
        <v/>
      </c>
      <c r="B333" s="86" t="str">
        <f>IFERROR(INDEX(DATA!$A$46:$E$6000,A333,5),"")</f>
        <v/>
      </c>
      <c r="C333" s="87" t="str">
        <f>IFERROR(INDEX(DATA!$A$46:$E$6000,A333,3),"")</f>
        <v/>
      </c>
      <c r="D333" s="88" t="str">
        <f>IFERROR(INDEX(DATA!$A$46:$E$6000,A333,2),"")</f>
        <v/>
      </c>
      <c r="E333" s="99" t="str">
        <f>IFERROR(IF(C333=設定・集計!$B$6,INDEX(DATA!$A$46:$E$6000,A333,4),""),"")</f>
        <v/>
      </c>
      <c r="F333" s="99" t="str">
        <f>IFERROR(IF(C333=設定・集計!$B$6,"",INDEX(DATA!$A$46:$E$6000,A333,4)),"")</f>
        <v/>
      </c>
    </row>
    <row r="334" spans="1:6" ht="18.75" customHeight="1">
      <c r="A334" s="82" t="str">
        <f>IFERROR(MATCH(ROW()-ROW($A$2),DATA!G:G,0)-DATA!$B$5+1,"")</f>
        <v/>
      </c>
      <c r="B334" s="86" t="str">
        <f>IFERROR(INDEX(DATA!$A$46:$E$6000,A334,5),"")</f>
        <v/>
      </c>
      <c r="C334" s="87" t="str">
        <f>IFERROR(INDEX(DATA!$A$46:$E$6000,A334,3),"")</f>
        <v/>
      </c>
      <c r="D334" s="88" t="str">
        <f>IFERROR(INDEX(DATA!$A$46:$E$6000,A334,2),"")</f>
        <v/>
      </c>
      <c r="E334" s="99" t="str">
        <f>IFERROR(IF(C334=設定・集計!$B$6,INDEX(DATA!$A$46:$E$6000,A334,4),""),"")</f>
        <v/>
      </c>
      <c r="F334" s="99" t="str">
        <f>IFERROR(IF(C334=設定・集計!$B$6,"",INDEX(DATA!$A$46:$E$6000,A334,4)),"")</f>
        <v/>
      </c>
    </row>
    <row r="335" spans="1:6" ht="18.75" customHeight="1">
      <c r="A335" s="82" t="str">
        <f>IFERROR(MATCH(ROW()-ROW($A$2),DATA!G:G,0)-DATA!$B$5+1,"")</f>
        <v/>
      </c>
      <c r="B335" s="86" t="str">
        <f>IFERROR(INDEX(DATA!$A$46:$E$6000,A335,5),"")</f>
        <v/>
      </c>
      <c r="C335" s="87" t="str">
        <f>IFERROR(INDEX(DATA!$A$46:$E$6000,A335,3),"")</f>
        <v/>
      </c>
      <c r="D335" s="88" t="str">
        <f>IFERROR(INDEX(DATA!$A$46:$E$6000,A335,2),"")</f>
        <v/>
      </c>
      <c r="E335" s="99" t="str">
        <f>IFERROR(IF(C335=設定・集計!$B$6,INDEX(DATA!$A$46:$E$6000,A335,4),""),"")</f>
        <v/>
      </c>
      <c r="F335" s="99" t="str">
        <f>IFERROR(IF(C335=設定・集計!$B$6,"",INDEX(DATA!$A$46:$E$6000,A335,4)),"")</f>
        <v/>
      </c>
    </row>
    <row r="336" spans="1:6" ht="18.75" customHeight="1">
      <c r="A336" s="82" t="str">
        <f>IFERROR(MATCH(ROW()-ROW($A$2),DATA!G:G,0)-DATA!$B$5+1,"")</f>
        <v/>
      </c>
      <c r="B336" s="86" t="str">
        <f>IFERROR(INDEX(DATA!$A$46:$E$6000,A336,5),"")</f>
        <v/>
      </c>
      <c r="C336" s="87" t="str">
        <f>IFERROR(INDEX(DATA!$A$46:$E$6000,A336,3),"")</f>
        <v/>
      </c>
      <c r="D336" s="88" t="str">
        <f>IFERROR(INDEX(DATA!$A$46:$E$6000,A336,2),"")</f>
        <v/>
      </c>
      <c r="E336" s="99" t="str">
        <f>IFERROR(IF(C336=設定・集計!$B$6,INDEX(DATA!$A$46:$E$6000,A336,4),""),"")</f>
        <v/>
      </c>
      <c r="F336" s="99" t="str">
        <f>IFERROR(IF(C336=設定・集計!$B$6,"",INDEX(DATA!$A$46:$E$6000,A336,4)),"")</f>
        <v/>
      </c>
    </row>
    <row r="337" spans="1:6" ht="18.75" customHeight="1">
      <c r="A337" s="82" t="str">
        <f>IFERROR(MATCH(ROW()-ROW($A$2),DATA!G:G,0)-DATA!$B$5+1,"")</f>
        <v/>
      </c>
      <c r="B337" s="86" t="str">
        <f>IFERROR(INDEX(DATA!$A$46:$E$6000,A337,5),"")</f>
        <v/>
      </c>
      <c r="C337" s="87" t="str">
        <f>IFERROR(INDEX(DATA!$A$46:$E$6000,A337,3),"")</f>
        <v/>
      </c>
      <c r="D337" s="88" t="str">
        <f>IFERROR(INDEX(DATA!$A$46:$E$6000,A337,2),"")</f>
        <v/>
      </c>
      <c r="E337" s="99" t="str">
        <f>IFERROR(IF(C337=設定・集計!$B$6,INDEX(DATA!$A$46:$E$6000,A337,4),""),"")</f>
        <v/>
      </c>
      <c r="F337" s="99" t="str">
        <f>IFERROR(IF(C337=設定・集計!$B$6,"",INDEX(DATA!$A$46:$E$6000,A337,4)),"")</f>
        <v/>
      </c>
    </row>
    <row r="338" spans="1:6" ht="18.75" customHeight="1">
      <c r="A338" s="82" t="str">
        <f>IFERROR(MATCH(ROW()-ROW($A$2),DATA!G:G,0)-DATA!$B$5+1,"")</f>
        <v/>
      </c>
      <c r="B338" s="86" t="str">
        <f>IFERROR(INDEX(DATA!$A$46:$E$6000,A338,5),"")</f>
        <v/>
      </c>
      <c r="C338" s="87" t="str">
        <f>IFERROR(INDEX(DATA!$A$46:$E$6000,A338,3),"")</f>
        <v/>
      </c>
      <c r="D338" s="88" t="str">
        <f>IFERROR(INDEX(DATA!$A$46:$E$6000,A338,2),"")</f>
        <v/>
      </c>
      <c r="E338" s="99" t="str">
        <f>IFERROR(IF(C338=設定・集計!$B$6,INDEX(DATA!$A$46:$E$6000,A338,4),""),"")</f>
        <v/>
      </c>
      <c r="F338" s="99" t="str">
        <f>IFERROR(IF(C338=設定・集計!$B$6,"",INDEX(DATA!$A$46:$E$6000,A338,4)),"")</f>
        <v/>
      </c>
    </row>
    <row r="339" spans="1:6" ht="18.75" customHeight="1">
      <c r="A339" s="82" t="str">
        <f>IFERROR(MATCH(ROW()-ROW($A$2),DATA!G:G,0)-DATA!$B$5+1,"")</f>
        <v/>
      </c>
      <c r="B339" s="86" t="str">
        <f>IFERROR(INDEX(DATA!$A$46:$E$6000,A339,5),"")</f>
        <v/>
      </c>
      <c r="C339" s="87" t="str">
        <f>IFERROR(INDEX(DATA!$A$46:$E$6000,A339,3),"")</f>
        <v/>
      </c>
      <c r="D339" s="88" t="str">
        <f>IFERROR(INDEX(DATA!$A$46:$E$6000,A339,2),"")</f>
        <v/>
      </c>
      <c r="E339" s="99" t="str">
        <f>IFERROR(IF(C339=設定・集計!$B$6,INDEX(DATA!$A$46:$E$6000,A339,4),""),"")</f>
        <v/>
      </c>
      <c r="F339" s="99" t="str">
        <f>IFERROR(IF(C339=設定・集計!$B$6,"",INDEX(DATA!$A$46:$E$6000,A339,4)),"")</f>
        <v/>
      </c>
    </row>
    <row r="340" spans="1:6" ht="18.75" customHeight="1">
      <c r="A340" s="82" t="str">
        <f>IFERROR(MATCH(ROW()-ROW($A$2),DATA!G:G,0)-DATA!$B$5+1,"")</f>
        <v/>
      </c>
      <c r="B340" s="86" t="str">
        <f>IFERROR(INDEX(DATA!$A$46:$E$6000,A340,5),"")</f>
        <v/>
      </c>
      <c r="C340" s="87" t="str">
        <f>IFERROR(INDEX(DATA!$A$46:$E$6000,A340,3),"")</f>
        <v/>
      </c>
      <c r="D340" s="88" t="str">
        <f>IFERROR(INDEX(DATA!$A$46:$E$6000,A340,2),"")</f>
        <v/>
      </c>
      <c r="E340" s="99" t="str">
        <f>IFERROR(IF(C340=設定・集計!$B$6,INDEX(DATA!$A$46:$E$6000,A340,4),""),"")</f>
        <v/>
      </c>
      <c r="F340" s="99" t="str">
        <f>IFERROR(IF(C340=設定・集計!$B$6,"",INDEX(DATA!$A$46:$E$6000,A340,4)),"")</f>
        <v/>
      </c>
    </row>
    <row r="341" spans="1:6" ht="18.75" customHeight="1">
      <c r="A341" s="82" t="str">
        <f>IFERROR(MATCH(ROW()-ROW($A$2),DATA!G:G,0)-DATA!$B$5+1,"")</f>
        <v/>
      </c>
      <c r="B341" s="86" t="str">
        <f>IFERROR(INDEX(DATA!$A$46:$E$6000,A341,5),"")</f>
        <v/>
      </c>
      <c r="C341" s="87" t="str">
        <f>IFERROR(INDEX(DATA!$A$46:$E$6000,A341,3),"")</f>
        <v/>
      </c>
      <c r="D341" s="88" t="str">
        <f>IFERROR(INDEX(DATA!$A$46:$E$6000,A341,2),"")</f>
        <v/>
      </c>
      <c r="E341" s="99" t="str">
        <f>IFERROR(IF(C341=設定・集計!$B$6,INDEX(DATA!$A$46:$E$6000,A341,4),""),"")</f>
        <v/>
      </c>
      <c r="F341" s="99" t="str">
        <f>IFERROR(IF(C341=設定・集計!$B$6,"",INDEX(DATA!$A$46:$E$6000,A341,4)),"")</f>
        <v/>
      </c>
    </row>
    <row r="342" spans="1:6" ht="18.75" customHeight="1">
      <c r="A342" s="82" t="str">
        <f>IFERROR(MATCH(ROW()-ROW($A$2),DATA!G:G,0)-DATA!$B$5+1,"")</f>
        <v/>
      </c>
      <c r="B342" s="86" t="str">
        <f>IFERROR(INDEX(DATA!$A$46:$E$6000,A342,5),"")</f>
        <v/>
      </c>
      <c r="C342" s="87" t="str">
        <f>IFERROR(INDEX(DATA!$A$46:$E$6000,A342,3),"")</f>
        <v/>
      </c>
      <c r="D342" s="88" t="str">
        <f>IFERROR(INDEX(DATA!$A$46:$E$6000,A342,2),"")</f>
        <v/>
      </c>
      <c r="E342" s="99" t="str">
        <f>IFERROR(IF(C342=設定・集計!$B$6,INDEX(DATA!$A$46:$E$6000,A342,4),""),"")</f>
        <v/>
      </c>
      <c r="F342" s="99" t="str">
        <f>IFERROR(IF(C342=設定・集計!$B$6,"",INDEX(DATA!$A$46:$E$6000,A342,4)),"")</f>
        <v/>
      </c>
    </row>
    <row r="343" spans="1:6" ht="18.75" customHeight="1">
      <c r="A343" s="82" t="str">
        <f>IFERROR(MATCH(ROW()-ROW($A$2),DATA!G:G,0)-DATA!$B$5+1,"")</f>
        <v/>
      </c>
      <c r="B343" s="86" t="str">
        <f>IFERROR(INDEX(DATA!$A$46:$E$6000,A343,5),"")</f>
        <v/>
      </c>
      <c r="C343" s="87" t="str">
        <f>IFERROR(INDEX(DATA!$A$46:$E$6000,A343,3),"")</f>
        <v/>
      </c>
      <c r="D343" s="88" t="str">
        <f>IFERROR(INDEX(DATA!$A$46:$E$6000,A343,2),"")</f>
        <v/>
      </c>
      <c r="E343" s="99" t="str">
        <f>IFERROR(IF(C343=設定・集計!$B$6,INDEX(DATA!$A$46:$E$6000,A343,4),""),"")</f>
        <v/>
      </c>
      <c r="F343" s="99" t="str">
        <f>IFERROR(IF(C343=設定・集計!$B$6,"",INDEX(DATA!$A$46:$E$6000,A343,4)),"")</f>
        <v/>
      </c>
    </row>
    <row r="344" spans="1:6" ht="18.75" customHeight="1">
      <c r="A344" s="82" t="str">
        <f>IFERROR(MATCH(ROW()-ROW($A$2),DATA!G:G,0)-DATA!$B$5+1,"")</f>
        <v/>
      </c>
      <c r="B344" s="86" t="str">
        <f>IFERROR(INDEX(DATA!$A$46:$E$6000,A344,5),"")</f>
        <v/>
      </c>
      <c r="C344" s="87" t="str">
        <f>IFERROR(INDEX(DATA!$A$46:$E$6000,A344,3),"")</f>
        <v/>
      </c>
      <c r="D344" s="88" t="str">
        <f>IFERROR(INDEX(DATA!$A$46:$E$6000,A344,2),"")</f>
        <v/>
      </c>
      <c r="E344" s="99" t="str">
        <f>IFERROR(IF(C344=設定・集計!$B$6,INDEX(DATA!$A$46:$E$6000,A344,4),""),"")</f>
        <v/>
      </c>
      <c r="F344" s="99" t="str">
        <f>IFERROR(IF(C344=設定・集計!$B$6,"",INDEX(DATA!$A$46:$E$6000,A344,4)),"")</f>
        <v/>
      </c>
    </row>
    <row r="345" spans="1:6" ht="18.75" customHeight="1">
      <c r="A345" s="82" t="str">
        <f>IFERROR(MATCH(ROW()-ROW($A$2),DATA!G:G,0)-DATA!$B$5+1,"")</f>
        <v/>
      </c>
      <c r="B345" s="86" t="str">
        <f>IFERROR(INDEX(DATA!$A$46:$E$6000,A345,5),"")</f>
        <v/>
      </c>
      <c r="C345" s="87" t="str">
        <f>IFERROR(INDEX(DATA!$A$46:$E$6000,A345,3),"")</f>
        <v/>
      </c>
      <c r="D345" s="88" t="str">
        <f>IFERROR(INDEX(DATA!$A$46:$E$6000,A345,2),"")</f>
        <v/>
      </c>
      <c r="E345" s="99" t="str">
        <f>IFERROR(IF(C345=設定・集計!$B$6,INDEX(DATA!$A$46:$E$6000,A345,4),""),"")</f>
        <v/>
      </c>
      <c r="F345" s="99" t="str">
        <f>IFERROR(IF(C345=設定・集計!$B$6,"",INDEX(DATA!$A$46:$E$6000,A345,4)),"")</f>
        <v/>
      </c>
    </row>
    <row r="346" spans="1:6" ht="18.75" customHeight="1">
      <c r="A346" s="82" t="str">
        <f>IFERROR(MATCH(ROW()-ROW($A$2),DATA!G:G,0)-DATA!$B$5+1,"")</f>
        <v/>
      </c>
      <c r="B346" s="86" t="str">
        <f>IFERROR(INDEX(DATA!$A$46:$E$6000,A346,5),"")</f>
        <v/>
      </c>
      <c r="C346" s="87" t="str">
        <f>IFERROR(INDEX(DATA!$A$46:$E$6000,A346,3),"")</f>
        <v/>
      </c>
      <c r="D346" s="88" t="str">
        <f>IFERROR(INDEX(DATA!$A$46:$E$6000,A346,2),"")</f>
        <v/>
      </c>
      <c r="E346" s="99" t="str">
        <f>IFERROR(IF(C346=設定・集計!$B$6,INDEX(DATA!$A$46:$E$6000,A346,4),""),"")</f>
        <v/>
      </c>
      <c r="F346" s="99" t="str">
        <f>IFERROR(IF(C346=設定・集計!$B$6,"",INDEX(DATA!$A$46:$E$6000,A346,4)),"")</f>
        <v/>
      </c>
    </row>
    <row r="347" spans="1:6" ht="18.75" customHeight="1">
      <c r="A347" s="82" t="str">
        <f>IFERROR(MATCH(ROW()-ROW($A$2),DATA!G:G,0)-DATA!$B$5+1,"")</f>
        <v/>
      </c>
      <c r="B347" s="86" t="str">
        <f>IFERROR(INDEX(DATA!$A$46:$E$6000,A347,5),"")</f>
        <v/>
      </c>
      <c r="C347" s="87" t="str">
        <f>IFERROR(INDEX(DATA!$A$46:$E$6000,A347,3),"")</f>
        <v/>
      </c>
      <c r="D347" s="88" t="str">
        <f>IFERROR(INDEX(DATA!$A$46:$E$6000,A347,2),"")</f>
        <v/>
      </c>
      <c r="E347" s="99" t="str">
        <f>IFERROR(IF(C347=設定・集計!$B$6,INDEX(DATA!$A$46:$E$6000,A347,4),""),"")</f>
        <v/>
      </c>
      <c r="F347" s="99" t="str">
        <f>IFERROR(IF(C347=設定・集計!$B$6,"",INDEX(DATA!$A$46:$E$6000,A347,4)),"")</f>
        <v/>
      </c>
    </row>
    <row r="348" spans="1:6" ht="18.75" customHeight="1">
      <c r="A348" s="82" t="str">
        <f>IFERROR(MATCH(ROW()-ROW($A$2),DATA!G:G,0)-DATA!$B$5+1,"")</f>
        <v/>
      </c>
      <c r="B348" s="86" t="str">
        <f>IFERROR(INDEX(DATA!$A$46:$E$6000,A348,5),"")</f>
        <v/>
      </c>
      <c r="C348" s="87" t="str">
        <f>IFERROR(INDEX(DATA!$A$46:$E$6000,A348,3),"")</f>
        <v/>
      </c>
      <c r="D348" s="88" t="str">
        <f>IFERROR(INDEX(DATA!$A$46:$E$6000,A348,2),"")</f>
        <v/>
      </c>
      <c r="E348" s="99" t="str">
        <f>IFERROR(IF(C348=設定・集計!$B$6,INDEX(DATA!$A$46:$E$6000,A348,4),""),"")</f>
        <v/>
      </c>
      <c r="F348" s="99" t="str">
        <f>IFERROR(IF(C348=設定・集計!$B$6,"",INDEX(DATA!$A$46:$E$6000,A348,4)),"")</f>
        <v/>
      </c>
    </row>
    <row r="349" spans="1:6" ht="18.75" customHeight="1">
      <c r="A349" s="82" t="str">
        <f>IFERROR(MATCH(ROW()-ROW($A$2),DATA!G:G,0)-DATA!$B$5+1,"")</f>
        <v/>
      </c>
      <c r="B349" s="86" t="str">
        <f>IFERROR(INDEX(DATA!$A$46:$E$6000,A349,5),"")</f>
        <v/>
      </c>
      <c r="C349" s="87" t="str">
        <f>IFERROR(INDEX(DATA!$A$46:$E$6000,A349,3),"")</f>
        <v/>
      </c>
      <c r="D349" s="88" t="str">
        <f>IFERROR(INDEX(DATA!$A$46:$E$6000,A349,2),"")</f>
        <v/>
      </c>
      <c r="E349" s="99" t="str">
        <f>IFERROR(IF(C349=設定・集計!$B$6,INDEX(DATA!$A$46:$E$6000,A349,4),""),"")</f>
        <v/>
      </c>
      <c r="F349" s="99" t="str">
        <f>IFERROR(IF(C349=設定・集計!$B$6,"",INDEX(DATA!$A$46:$E$6000,A349,4)),"")</f>
        <v/>
      </c>
    </row>
    <row r="350" spans="1:6" ht="18.75" customHeight="1">
      <c r="A350" s="82" t="str">
        <f>IFERROR(MATCH(ROW()-ROW($A$2),DATA!G:G,0)-DATA!$B$5+1,"")</f>
        <v/>
      </c>
      <c r="B350" s="86" t="str">
        <f>IFERROR(INDEX(DATA!$A$46:$E$6000,A350,5),"")</f>
        <v/>
      </c>
      <c r="C350" s="87" t="str">
        <f>IFERROR(INDEX(DATA!$A$46:$E$6000,A350,3),"")</f>
        <v/>
      </c>
      <c r="D350" s="88" t="str">
        <f>IFERROR(INDEX(DATA!$A$46:$E$6000,A350,2),"")</f>
        <v/>
      </c>
      <c r="E350" s="99" t="str">
        <f>IFERROR(IF(C350=設定・集計!$B$6,INDEX(DATA!$A$46:$E$6000,A350,4),""),"")</f>
        <v/>
      </c>
      <c r="F350" s="99" t="str">
        <f>IFERROR(IF(C350=設定・集計!$B$6,"",INDEX(DATA!$A$46:$E$6000,A350,4)),"")</f>
        <v/>
      </c>
    </row>
    <row r="351" spans="1:6" ht="18.75" customHeight="1">
      <c r="A351" s="82" t="str">
        <f>IFERROR(MATCH(ROW()-ROW($A$2),DATA!G:G,0)-DATA!$B$5+1,"")</f>
        <v/>
      </c>
      <c r="B351" s="86" t="str">
        <f>IFERROR(INDEX(DATA!$A$46:$E$6000,A351,5),"")</f>
        <v/>
      </c>
      <c r="C351" s="87" t="str">
        <f>IFERROR(INDEX(DATA!$A$46:$E$6000,A351,3),"")</f>
        <v/>
      </c>
      <c r="D351" s="88" t="str">
        <f>IFERROR(INDEX(DATA!$A$46:$E$6000,A351,2),"")</f>
        <v/>
      </c>
      <c r="E351" s="99" t="str">
        <f>IFERROR(IF(C351=設定・集計!$B$6,INDEX(DATA!$A$46:$E$6000,A351,4),""),"")</f>
        <v/>
      </c>
      <c r="F351" s="99" t="str">
        <f>IFERROR(IF(C351=設定・集計!$B$6,"",INDEX(DATA!$A$46:$E$6000,A351,4)),"")</f>
        <v/>
      </c>
    </row>
    <row r="352" spans="1:6" ht="18.75" customHeight="1">
      <c r="A352" s="82" t="str">
        <f>IFERROR(MATCH(ROW()-ROW($A$2),DATA!G:G,0)-DATA!$B$5+1,"")</f>
        <v/>
      </c>
      <c r="B352" s="86" t="str">
        <f>IFERROR(INDEX(DATA!$A$46:$E$6000,A352,5),"")</f>
        <v/>
      </c>
      <c r="C352" s="87" t="str">
        <f>IFERROR(INDEX(DATA!$A$46:$E$6000,A352,3),"")</f>
        <v/>
      </c>
      <c r="D352" s="88" t="str">
        <f>IFERROR(INDEX(DATA!$A$46:$E$6000,A352,2),"")</f>
        <v/>
      </c>
      <c r="E352" s="99" t="str">
        <f>IFERROR(IF(C352=設定・集計!$B$6,INDEX(DATA!$A$46:$E$6000,A352,4),""),"")</f>
        <v/>
      </c>
      <c r="F352" s="99" t="str">
        <f>IFERROR(IF(C352=設定・集計!$B$6,"",INDEX(DATA!$A$46:$E$6000,A352,4)),"")</f>
        <v/>
      </c>
    </row>
    <row r="353" spans="1:6" ht="18.75" customHeight="1">
      <c r="A353" s="82" t="str">
        <f>IFERROR(MATCH(ROW()-ROW($A$2),DATA!G:G,0)-DATA!$B$5+1,"")</f>
        <v/>
      </c>
      <c r="B353" s="86" t="str">
        <f>IFERROR(INDEX(DATA!$A$46:$E$6000,A353,5),"")</f>
        <v/>
      </c>
      <c r="C353" s="87" t="str">
        <f>IFERROR(INDEX(DATA!$A$46:$E$6000,A353,3),"")</f>
        <v/>
      </c>
      <c r="D353" s="88" t="str">
        <f>IFERROR(INDEX(DATA!$A$46:$E$6000,A353,2),"")</f>
        <v/>
      </c>
      <c r="E353" s="99" t="str">
        <f>IFERROR(IF(C353=設定・集計!$B$6,INDEX(DATA!$A$46:$E$6000,A353,4),""),"")</f>
        <v/>
      </c>
      <c r="F353" s="99" t="str">
        <f>IFERROR(IF(C353=設定・集計!$B$6,"",INDEX(DATA!$A$46:$E$6000,A353,4)),"")</f>
        <v/>
      </c>
    </row>
    <row r="354" spans="1:6" ht="18.75" customHeight="1">
      <c r="A354" s="82" t="str">
        <f>IFERROR(MATCH(ROW()-ROW($A$2),DATA!G:G,0)-DATA!$B$5+1,"")</f>
        <v/>
      </c>
      <c r="B354" s="86" t="str">
        <f>IFERROR(INDEX(DATA!$A$46:$E$6000,A354,5),"")</f>
        <v/>
      </c>
      <c r="C354" s="87" t="str">
        <f>IFERROR(INDEX(DATA!$A$46:$E$6000,A354,3),"")</f>
        <v/>
      </c>
      <c r="D354" s="88" t="str">
        <f>IFERROR(INDEX(DATA!$A$46:$E$6000,A354,2),"")</f>
        <v/>
      </c>
      <c r="E354" s="99" t="str">
        <f>IFERROR(IF(C354=設定・集計!$B$6,INDEX(DATA!$A$46:$E$6000,A354,4),""),"")</f>
        <v/>
      </c>
      <c r="F354" s="99" t="str">
        <f>IFERROR(IF(C354=設定・集計!$B$6,"",INDEX(DATA!$A$46:$E$6000,A354,4)),"")</f>
        <v/>
      </c>
    </row>
    <row r="355" spans="1:6" ht="18.75" customHeight="1">
      <c r="A355" s="82" t="str">
        <f>IFERROR(MATCH(ROW()-ROW($A$2),DATA!G:G,0)-DATA!$B$5+1,"")</f>
        <v/>
      </c>
      <c r="B355" s="86" t="str">
        <f>IFERROR(INDEX(DATA!$A$46:$E$6000,A355,5),"")</f>
        <v/>
      </c>
      <c r="C355" s="87" t="str">
        <f>IFERROR(INDEX(DATA!$A$46:$E$6000,A355,3),"")</f>
        <v/>
      </c>
      <c r="D355" s="88" t="str">
        <f>IFERROR(INDEX(DATA!$A$46:$E$6000,A355,2),"")</f>
        <v/>
      </c>
      <c r="E355" s="99" t="str">
        <f>IFERROR(IF(C355=設定・集計!$B$6,INDEX(DATA!$A$46:$E$6000,A355,4),""),"")</f>
        <v/>
      </c>
      <c r="F355" s="99" t="str">
        <f>IFERROR(IF(C355=設定・集計!$B$6,"",INDEX(DATA!$A$46:$E$6000,A355,4)),"")</f>
        <v/>
      </c>
    </row>
    <row r="356" spans="1:6" ht="18.75" customHeight="1">
      <c r="A356" s="82" t="str">
        <f>IFERROR(MATCH(ROW()-ROW($A$2),DATA!G:G,0)-DATA!$B$5+1,"")</f>
        <v/>
      </c>
      <c r="B356" s="86" t="str">
        <f>IFERROR(INDEX(DATA!$A$46:$E$6000,A356,5),"")</f>
        <v/>
      </c>
      <c r="C356" s="87" t="str">
        <f>IFERROR(INDEX(DATA!$A$46:$E$6000,A356,3),"")</f>
        <v/>
      </c>
      <c r="D356" s="88" t="str">
        <f>IFERROR(INDEX(DATA!$A$46:$E$6000,A356,2),"")</f>
        <v/>
      </c>
      <c r="E356" s="99" t="str">
        <f>IFERROR(IF(C356=設定・集計!$B$6,INDEX(DATA!$A$46:$E$6000,A356,4),""),"")</f>
        <v/>
      </c>
      <c r="F356" s="99" t="str">
        <f>IFERROR(IF(C356=設定・集計!$B$6,"",INDEX(DATA!$A$46:$E$6000,A356,4)),"")</f>
        <v/>
      </c>
    </row>
    <row r="357" spans="1:6" ht="18.75" customHeight="1">
      <c r="A357" s="82" t="str">
        <f>IFERROR(MATCH(ROW()-ROW($A$2),DATA!G:G,0)-DATA!$B$5+1,"")</f>
        <v/>
      </c>
      <c r="B357" s="86" t="str">
        <f>IFERROR(INDEX(DATA!$A$46:$E$6000,A357,5),"")</f>
        <v/>
      </c>
      <c r="C357" s="87" t="str">
        <f>IFERROR(INDEX(DATA!$A$46:$E$6000,A357,3),"")</f>
        <v/>
      </c>
      <c r="D357" s="88" t="str">
        <f>IFERROR(INDEX(DATA!$A$46:$E$6000,A357,2),"")</f>
        <v/>
      </c>
      <c r="E357" s="99" t="str">
        <f>IFERROR(IF(C357=設定・集計!$B$6,INDEX(DATA!$A$46:$E$6000,A357,4),""),"")</f>
        <v/>
      </c>
      <c r="F357" s="99" t="str">
        <f>IFERROR(IF(C357=設定・集計!$B$6,"",INDEX(DATA!$A$46:$E$6000,A357,4)),"")</f>
        <v/>
      </c>
    </row>
    <row r="358" spans="1:6" ht="18.75" customHeight="1">
      <c r="A358" s="82" t="str">
        <f>IFERROR(MATCH(ROW()-ROW($A$2),DATA!G:G,0)-DATA!$B$5+1,"")</f>
        <v/>
      </c>
      <c r="B358" s="86" t="str">
        <f>IFERROR(INDEX(DATA!$A$46:$E$6000,A358,5),"")</f>
        <v/>
      </c>
      <c r="C358" s="87" t="str">
        <f>IFERROR(INDEX(DATA!$A$46:$E$6000,A358,3),"")</f>
        <v/>
      </c>
      <c r="D358" s="88" t="str">
        <f>IFERROR(INDEX(DATA!$A$46:$E$6000,A358,2),"")</f>
        <v/>
      </c>
      <c r="E358" s="99" t="str">
        <f>IFERROR(IF(C358=設定・集計!$B$6,INDEX(DATA!$A$46:$E$6000,A358,4),""),"")</f>
        <v/>
      </c>
      <c r="F358" s="99" t="str">
        <f>IFERROR(IF(C358=設定・集計!$B$6,"",INDEX(DATA!$A$46:$E$6000,A358,4)),"")</f>
        <v/>
      </c>
    </row>
    <row r="359" spans="1:6" ht="18.75" customHeight="1">
      <c r="A359" s="82" t="str">
        <f>IFERROR(MATCH(ROW()-ROW($A$2),DATA!G:G,0)-DATA!$B$5+1,"")</f>
        <v/>
      </c>
      <c r="B359" s="86" t="str">
        <f>IFERROR(INDEX(DATA!$A$46:$E$6000,A359,5),"")</f>
        <v/>
      </c>
      <c r="C359" s="87" t="str">
        <f>IFERROR(INDEX(DATA!$A$46:$E$6000,A359,3),"")</f>
        <v/>
      </c>
      <c r="D359" s="88" t="str">
        <f>IFERROR(INDEX(DATA!$A$46:$E$6000,A359,2),"")</f>
        <v/>
      </c>
      <c r="E359" s="99" t="str">
        <f>IFERROR(IF(C359=設定・集計!$B$6,INDEX(DATA!$A$46:$E$6000,A359,4),""),"")</f>
        <v/>
      </c>
      <c r="F359" s="99" t="str">
        <f>IFERROR(IF(C359=設定・集計!$B$6,"",INDEX(DATA!$A$46:$E$6000,A359,4)),"")</f>
        <v/>
      </c>
    </row>
    <row r="360" spans="1:6" ht="18.75" customHeight="1">
      <c r="A360" s="82" t="str">
        <f>IFERROR(MATCH(ROW()-ROW($A$2),DATA!G:G,0)-DATA!$B$5+1,"")</f>
        <v/>
      </c>
      <c r="B360" s="86" t="str">
        <f>IFERROR(INDEX(DATA!$A$46:$E$6000,A360,5),"")</f>
        <v/>
      </c>
      <c r="C360" s="87" t="str">
        <f>IFERROR(INDEX(DATA!$A$46:$E$6000,A360,3),"")</f>
        <v/>
      </c>
      <c r="D360" s="88" t="str">
        <f>IFERROR(INDEX(DATA!$A$46:$E$6000,A360,2),"")</f>
        <v/>
      </c>
      <c r="E360" s="99" t="str">
        <f>IFERROR(IF(C360=設定・集計!$B$6,INDEX(DATA!$A$46:$E$6000,A360,4),""),"")</f>
        <v/>
      </c>
      <c r="F360" s="99" t="str">
        <f>IFERROR(IF(C360=設定・集計!$B$6,"",INDEX(DATA!$A$46:$E$6000,A360,4)),"")</f>
        <v/>
      </c>
    </row>
    <row r="361" spans="1:6" ht="18.75" customHeight="1">
      <c r="A361" s="82" t="str">
        <f>IFERROR(MATCH(ROW()-ROW($A$2),DATA!G:G,0)-DATA!$B$5+1,"")</f>
        <v/>
      </c>
      <c r="B361" s="86" t="str">
        <f>IFERROR(INDEX(DATA!$A$46:$E$6000,A361,5),"")</f>
        <v/>
      </c>
      <c r="C361" s="87" t="str">
        <f>IFERROR(INDEX(DATA!$A$46:$E$6000,A361,3),"")</f>
        <v/>
      </c>
      <c r="D361" s="88" t="str">
        <f>IFERROR(INDEX(DATA!$A$46:$E$6000,A361,2),"")</f>
        <v/>
      </c>
      <c r="E361" s="99" t="str">
        <f>IFERROR(IF(C361=設定・集計!$B$6,INDEX(DATA!$A$46:$E$6000,A361,4),""),"")</f>
        <v/>
      </c>
      <c r="F361" s="99" t="str">
        <f>IFERROR(IF(C361=設定・集計!$B$6,"",INDEX(DATA!$A$46:$E$6000,A361,4)),"")</f>
        <v/>
      </c>
    </row>
    <row r="362" spans="1:6" ht="18.75" customHeight="1">
      <c r="A362" s="82" t="str">
        <f>IFERROR(MATCH(ROW()-ROW($A$2),DATA!G:G,0)-DATA!$B$5+1,"")</f>
        <v/>
      </c>
      <c r="B362" s="86" t="str">
        <f>IFERROR(INDEX(DATA!$A$46:$E$6000,A362,5),"")</f>
        <v/>
      </c>
      <c r="C362" s="87" t="str">
        <f>IFERROR(INDEX(DATA!$A$46:$E$6000,A362,3),"")</f>
        <v/>
      </c>
      <c r="D362" s="88" t="str">
        <f>IFERROR(INDEX(DATA!$A$46:$E$6000,A362,2),"")</f>
        <v/>
      </c>
      <c r="E362" s="99" t="str">
        <f>IFERROR(IF(C362=設定・集計!$B$6,INDEX(DATA!$A$46:$E$6000,A362,4),""),"")</f>
        <v/>
      </c>
      <c r="F362" s="99" t="str">
        <f>IFERROR(IF(C362=設定・集計!$B$6,"",INDEX(DATA!$A$46:$E$6000,A362,4)),"")</f>
        <v/>
      </c>
    </row>
    <row r="363" spans="1:6" ht="18.75" customHeight="1">
      <c r="A363" s="82" t="str">
        <f>IFERROR(MATCH(ROW()-ROW($A$2),DATA!G:G,0)-DATA!$B$5+1,"")</f>
        <v/>
      </c>
      <c r="B363" s="86" t="str">
        <f>IFERROR(INDEX(DATA!$A$46:$E$6000,A363,5),"")</f>
        <v/>
      </c>
      <c r="C363" s="87" t="str">
        <f>IFERROR(INDEX(DATA!$A$46:$E$6000,A363,3),"")</f>
        <v/>
      </c>
      <c r="D363" s="88" t="str">
        <f>IFERROR(INDEX(DATA!$A$46:$E$6000,A363,2),"")</f>
        <v/>
      </c>
      <c r="E363" s="99" t="str">
        <f>IFERROR(IF(C363=設定・集計!$B$6,INDEX(DATA!$A$46:$E$6000,A363,4),""),"")</f>
        <v/>
      </c>
      <c r="F363" s="99" t="str">
        <f>IFERROR(IF(C363=設定・集計!$B$6,"",INDEX(DATA!$A$46:$E$6000,A363,4)),"")</f>
        <v/>
      </c>
    </row>
    <row r="364" spans="1:6" ht="18.75" customHeight="1">
      <c r="A364" s="82" t="str">
        <f>IFERROR(MATCH(ROW()-ROW($A$2),DATA!G:G,0)-DATA!$B$5+1,"")</f>
        <v/>
      </c>
      <c r="B364" s="86" t="str">
        <f>IFERROR(INDEX(DATA!$A$46:$E$6000,A364,5),"")</f>
        <v/>
      </c>
      <c r="C364" s="87" t="str">
        <f>IFERROR(INDEX(DATA!$A$46:$E$6000,A364,3),"")</f>
        <v/>
      </c>
      <c r="D364" s="88" t="str">
        <f>IFERROR(INDEX(DATA!$A$46:$E$6000,A364,2),"")</f>
        <v/>
      </c>
      <c r="E364" s="99" t="str">
        <f>IFERROR(IF(C364=設定・集計!$B$6,INDEX(DATA!$A$46:$E$6000,A364,4),""),"")</f>
        <v/>
      </c>
      <c r="F364" s="99" t="str">
        <f>IFERROR(IF(C364=設定・集計!$B$6,"",INDEX(DATA!$A$46:$E$6000,A364,4)),"")</f>
        <v/>
      </c>
    </row>
    <row r="365" spans="1:6" ht="18.75" customHeight="1">
      <c r="A365" s="82" t="str">
        <f>IFERROR(MATCH(ROW()-ROW($A$2),DATA!G:G,0)-DATA!$B$5+1,"")</f>
        <v/>
      </c>
      <c r="B365" s="86" t="str">
        <f>IFERROR(INDEX(DATA!$A$46:$E$6000,A365,5),"")</f>
        <v/>
      </c>
      <c r="C365" s="87" t="str">
        <f>IFERROR(INDEX(DATA!$A$46:$E$6000,A365,3),"")</f>
        <v/>
      </c>
      <c r="D365" s="88" t="str">
        <f>IFERROR(INDEX(DATA!$A$46:$E$6000,A365,2),"")</f>
        <v/>
      </c>
      <c r="E365" s="99" t="str">
        <f>IFERROR(IF(C365=設定・集計!$B$6,INDEX(DATA!$A$46:$E$6000,A365,4),""),"")</f>
        <v/>
      </c>
      <c r="F365" s="99" t="str">
        <f>IFERROR(IF(C365=設定・集計!$B$6,"",INDEX(DATA!$A$46:$E$6000,A365,4)),"")</f>
        <v/>
      </c>
    </row>
    <row r="366" spans="1:6" ht="18.75" customHeight="1">
      <c r="A366" s="82" t="str">
        <f>IFERROR(MATCH(ROW()-ROW($A$2),DATA!G:G,0)-DATA!$B$5+1,"")</f>
        <v/>
      </c>
      <c r="B366" s="86" t="str">
        <f>IFERROR(INDEX(DATA!$A$46:$E$6000,A366,5),"")</f>
        <v/>
      </c>
      <c r="C366" s="87" t="str">
        <f>IFERROR(INDEX(DATA!$A$46:$E$6000,A366,3),"")</f>
        <v/>
      </c>
      <c r="D366" s="88" t="str">
        <f>IFERROR(INDEX(DATA!$A$46:$E$6000,A366,2),"")</f>
        <v/>
      </c>
      <c r="E366" s="99" t="str">
        <f>IFERROR(IF(C366=設定・集計!$B$6,INDEX(DATA!$A$46:$E$6000,A366,4),""),"")</f>
        <v/>
      </c>
      <c r="F366" s="99" t="str">
        <f>IFERROR(IF(C366=設定・集計!$B$6,"",INDEX(DATA!$A$46:$E$6000,A366,4)),"")</f>
        <v/>
      </c>
    </row>
    <row r="367" spans="1:6" ht="18.75" customHeight="1">
      <c r="A367" s="82" t="str">
        <f>IFERROR(MATCH(ROW()-ROW($A$2),DATA!G:G,0)-DATA!$B$5+1,"")</f>
        <v/>
      </c>
      <c r="B367" s="86" t="str">
        <f>IFERROR(INDEX(DATA!$A$46:$E$6000,A367,5),"")</f>
        <v/>
      </c>
      <c r="C367" s="87" t="str">
        <f>IFERROR(INDEX(DATA!$A$46:$E$6000,A367,3),"")</f>
        <v/>
      </c>
      <c r="D367" s="88" t="str">
        <f>IFERROR(INDEX(DATA!$A$46:$E$6000,A367,2),"")</f>
        <v/>
      </c>
      <c r="E367" s="99" t="str">
        <f>IFERROR(IF(C367=設定・集計!$B$6,INDEX(DATA!$A$46:$E$6000,A367,4),""),"")</f>
        <v/>
      </c>
      <c r="F367" s="99" t="str">
        <f>IFERROR(IF(C367=設定・集計!$B$6,"",INDEX(DATA!$A$46:$E$6000,A367,4)),"")</f>
        <v/>
      </c>
    </row>
    <row r="368" spans="1:6" ht="18.75" customHeight="1">
      <c r="A368" s="82" t="str">
        <f>IFERROR(MATCH(ROW()-ROW($A$2),DATA!G:G,0)-DATA!$B$5+1,"")</f>
        <v/>
      </c>
      <c r="B368" s="86" t="str">
        <f>IFERROR(INDEX(DATA!$A$46:$E$6000,A368,5),"")</f>
        <v/>
      </c>
      <c r="C368" s="87" t="str">
        <f>IFERROR(INDEX(DATA!$A$46:$E$6000,A368,3),"")</f>
        <v/>
      </c>
      <c r="D368" s="88" t="str">
        <f>IFERROR(INDEX(DATA!$A$46:$E$6000,A368,2),"")</f>
        <v/>
      </c>
      <c r="E368" s="99" t="str">
        <f>IFERROR(IF(C368=設定・集計!$B$6,INDEX(DATA!$A$46:$E$6000,A368,4),""),"")</f>
        <v/>
      </c>
      <c r="F368" s="99" t="str">
        <f>IFERROR(IF(C368=設定・集計!$B$6,"",INDEX(DATA!$A$46:$E$6000,A368,4)),"")</f>
        <v/>
      </c>
    </row>
    <row r="369" spans="1:6" ht="18.75" customHeight="1">
      <c r="A369" s="82" t="str">
        <f>IFERROR(MATCH(ROW()-ROW($A$2),DATA!G:G,0)-DATA!$B$5+1,"")</f>
        <v/>
      </c>
      <c r="B369" s="86" t="str">
        <f>IFERROR(INDEX(DATA!$A$46:$E$6000,A369,5),"")</f>
        <v/>
      </c>
      <c r="C369" s="87" t="str">
        <f>IFERROR(INDEX(DATA!$A$46:$E$6000,A369,3),"")</f>
        <v/>
      </c>
      <c r="D369" s="88" t="str">
        <f>IFERROR(INDEX(DATA!$A$46:$E$6000,A369,2),"")</f>
        <v/>
      </c>
      <c r="E369" s="99" t="str">
        <f>IFERROR(IF(C369=設定・集計!$B$6,INDEX(DATA!$A$46:$E$6000,A369,4),""),"")</f>
        <v/>
      </c>
      <c r="F369" s="99" t="str">
        <f>IFERROR(IF(C369=設定・集計!$B$6,"",INDEX(DATA!$A$46:$E$6000,A369,4)),"")</f>
        <v/>
      </c>
    </row>
    <row r="370" spans="1:6" ht="18.75" customHeight="1">
      <c r="A370" s="82" t="str">
        <f>IFERROR(MATCH(ROW()-ROW($A$2),DATA!G:G,0)-DATA!$B$5+1,"")</f>
        <v/>
      </c>
      <c r="B370" s="86" t="str">
        <f>IFERROR(INDEX(DATA!$A$46:$E$6000,A370,5),"")</f>
        <v/>
      </c>
      <c r="C370" s="87" t="str">
        <f>IFERROR(INDEX(DATA!$A$46:$E$6000,A370,3),"")</f>
        <v/>
      </c>
      <c r="D370" s="88" t="str">
        <f>IFERROR(INDEX(DATA!$A$46:$E$6000,A370,2),"")</f>
        <v/>
      </c>
      <c r="E370" s="99" t="str">
        <f>IFERROR(IF(C370=設定・集計!$B$6,INDEX(DATA!$A$46:$E$6000,A370,4),""),"")</f>
        <v/>
      </c>
      <c r="F370" s="99" t="str">
        <f>IFERROR(IF(C370=設定・集計!$B$6,"",INDEX(DATA!$A$46:$E$6000,A370,4)),"")</f>
        <v/>
      </c>
    </row>
    <row r="371" spans="1:6" ht="18.75" customHeight="1">
      <c r="A371" s="82" t="str">
        <f>IFERROR(MATCH(ROW()-ROW($A$2),DATA!G:G,0)-DATA!$B$5+1,"")</f>
        <v/>
      </c>
      <c r="B371" s="86" t="str">
        <f>IFERROR(INDEX(DATA!$A$46:$E$6000,A371,5),"")</f>
        <v/>
      </c>
      <c r="C371" s="87" t="str">
        <f>IFERROR(INDEX(DATA!$A$46:$E$6000,A371,3),"")</f>
        <v/>
      </c>
      <c r="D371" s="88" t="str">
        <f>IFERROR(INDEX(DATA!$A$46:$E$6000,A371,2),"")</f>
        <v/>
      </c>
      <c r="E371" s="99" t="str">
        <f>IFERROR(IF(C371=設定・集計!$B$6,INDEX(DATA!$A$46:$E$6000,A371,4),""),"")</f>
        <v/>
      </c>
      <c r="F371" s="99" t="str">
        <f>IFERROR(IF(C371=設定・集計!$B$6,"",INDEX(DATA!$A$46:$E$6000,A371,4)),"")</f>
        <v/>
      </c>
    </row>
    <row r="372" spans="1:6" ht="18.75" customHeight="1">
      <c r="A372" s="82" t="str">
        <f>IFERROR(MATCH(ROW()-ROW($A$2),DATA!G:G,0)-DATA!$B$5+1,"")</f>
        <v/>
      </c>
      <c r="B372" s="86" t="str">
        <f>IFERROR(INDEX(DATA!$A$46:$E$6000,A372,5),"")</f>
        <v/>
      </c>
      <c r="C372" s="87" t="str">
        <f>IFERROR(INDEX(DATA!$A$46:$E$6000,A372,3),"")</f>
        <v/>
      </c>
      <c r="D372" s="88" t="str">
        <f>IFERROR(INDEX(DATA!$A$46:$E$6000,A372,2),"")</f>
        <v/>
      </c>
      <c r="E372" s="99" t="str">
        <f>IFERROR(IF(C372=設定・集計!$B$6,INDEX(DATA!$A$46:$E$6000,A372,4),""),"")</f>
        <v/>
      </c>
      <c r="F372" s="99" t="str">
        <f>IFERROR(IF(C372=設定・集計!$B$6,"",INDEX(DATA!$A$46:$E$6000,A372,4)),"")</f>
        <v/>
      </c>
    </row>
    <row r="373" spans="1:6" ht="18.75" customHeight="1">
      <c r="A373" s="82" t="str">
        <f>IFERROR(MATCH(ROW()-ROW($A$2),DATA!G:G,0)-DATA!$B$5+1,"")</f>
        <v/>
      </c>
      <c r="B373" s="86" t="str">
        <f>IFERROR(INDEX(DATA!$A$46:$E$6000,A373,5),"")</f>
        <v/>
      </c>
      <c r="C373" s="87" t="str">
        <f>IFERROR(INDEX(DATA!$A$46:$E$6000,A373,3),"")</f>
        <v/>
      </c>
      <c r="D373" s="88" t="str">
        <f>IFERROR(INDEX(DATA!$A$46:$E$6000,A373,2),"")</f>
        <v/>
      </c>
      <c r="E373" s="99" t="str">
        <f>IFERROR(IF(C373=設定・集計!$B$6,INDEX(DATA!$A$46:$E$6000,A373,4),""),"")</f>
        <v/>
      </c>
      <c r="F373" s="99" t="str">
        <f>IFERROR(IF(C373=設定・集計!$B$6,"",INDEX(DATA!$A$46:$E$6000,A373,4)),"")</f>
        <v/>
      </c>
    </row>
    <row r="374" spans="1:6" ht="18.75" customHeight="1">
      <c r="A374" s="82" t="str">
        <f>IFERROR(MATCH(ROW()-ROW($A$2),DATA!G:G,0)-DATA!$B$5+1,"")</f>
        <v/>
      </c>
      <c r="B374" s="86" t="str">
        <f>IFERROR(INDEX(DATA!$A$46:$E$6000,A374,5),"")</f>
        <v/>
      </c>
      <c r="C374" s="87" t="str">
        <f>IFERROR(INDEX(DATA!$A$46:$E$6000,A374,3),"")</f>
        <v/>
      </c>
      <c r="D374" s="88" t="str">
        <f>IFERROR(INDEX(DATA!$A$46:$E$6000,A374,2),"")</f>
        <v/>
      </c>
      <c r="E374" s="99" t="str">
        <f>IFERROR(IF(C374=設定・集計!$B$6,INDEX(DATA!$A$46:$E$6000,A374,4),""),"")</f>
        <v/>
      </c>
      <c r="F374" s="99" t="str">
        <f>IFERROR(IF(C374=設定・集計!$B$6,"",INDEX(DATA!$A$46:$E$6000,A374,4)),"")</f>
        <v/>
      </c>
    </row>
    <row r="375" spans="1:6" ht="18.75" customHeight="1">
      <c r="A375" s="82" t="str">
        <f>IFERROR(MATCH(ROW()-ROW($A$2),DATA!G:G,0)-DATA!$B$5+1,"")</f>
        <v/>
      </c>
      <c r="B375" s="86" t="str">
        <f>IFERROR(INDEX(DATA!$A$46:$E$6000,A375,5),"")</f>
        <v/>
      </c>
      <c r="C375" s="87" t="str">
        <f>IFERROR(INDEX(DATA!$A$46:$E$6000,A375,3),"")</f>
        <v/>
      </c>
      <c r="D375" s="88" t="str">
        <f>IFERROR(INDEX(DATA!$A$46:$E$6000,A375,2),"")</f>
        <v/>
      </c>
      <c r="E375" s="99" t="str">
        <f>IFERROR(IF(C375=設定・集計!$B$6,INDEX(DATA!$A$46:$E$6000,A375,4),""),"")</f>
        <v/>
      </c>
      <c r="F375" s="99" t="str">
        <f>IFERROR(IF(C375=設定・集計!$B$6,"",INDEX(DATA!$A$46:$E$6000,A375,4)),"")</f>
        <v/>
      </c>
    </row>
    <row r="376" spans="1:6" ht="18.75" customHeight="1">
      <c r="A376" s="82" t="str">
        <f>IFERROR(MATCH(ROW()-ROW($A$2),DATA!G:G,0)-DATA!$B$5+1,"")</f>
        <v/>
      </c>
      <c r="B376" s="86" t="str">
        <f>IFERROR(INDEX(DATA!$A$46:$E$6000,A376,5),"")</f>
        <v/>
      </c>
      <c r="C376" s="87" t="str">
        <f>IFERROR(INDEX(DATA!$A$46:$E$6000,A376,3),"")</f>
        <v/>
      </c>
      <c r="D376" s="88" t="str">
        <f>IFERROR(INDEX(DATA!$A$46:$E$6000,A376,2),"")</f>
        <v/>
      </c>
      <c r="E376" s="99" t="str">
        <f>IFERROR(IF(C376=設定・集計!$B$6,INDEX(DATA!$A$46:$E$6000,A376,4),""),"")</f>
        <v/>
      </c>
      <c r="F376" s="99" t="str">
        <f>IFERROR(IF(C376=設定・集計!$B$6,"",INDEX(DATA!$A$46:$E$6000,A376,4)),"")</f>
        <v/>
      </c>
    </row>
    <row r="377" spans="1:6" ht="18.75" customHeight="1">
      <c r="A377" s="82" t="str">
        <f>IFERROR(MATCH(ROW()-ROW($A$2),DATA!G:G,0)-DATA!$B$5+1,"")</f>
        <v/>
      </c>
      <c r="B377" s="86" t="str">
        <f>IFERROR(INDEX(DATA!$A$46:$E$6000,A377,5),"")</f>
        <v/>
      </c>
      <c r="C377" s="87" t="str">
        <f>IFERROR(INDEX(DATA!$A$46:$E$6000,A377,3),"")</f>
        <v/>
      </c>
      <c r="D377" s="88" t="str">
        <f>IFERROR(INDEX(DATA!$A$46:$E$6000,A377,2),"")</f>
        <v/>
      </c>
      <c r="E377" s="99" t="str">
        <f>IFERROR(IF(C377=設定・集計!$B$6,INDEX(DATA!$A$46:$E$6000,A377,4),""),"")</f>
        <v/>
      </c>
      <c r="F377" s="99" t="str">
        <f>IFERROR(IF(C377=設定・集計!$B$6,"",INDEX(DATA!$A$46:$E$6000,A377,4)),"")</f>
        <v/>
      </c>
    </row>
    <row r="378" spans="1:6" ht="18.75" customHeight="1">
      <c r="A378" s="82" t="str">
        <f>IFERROR(MATCH(ROW()-ROW($A$2),DATA!G:G,0)-DATA!$B$5+1,"")</f>
        <v/>
      </c>
      <c r="B378" s="86" t="str">
        <f>IFERROR(INDEX(DATA!$A$46:$E$6000,A378,5),"")</f>
        <v/>
      </c>
      <c r="C378" s="87" t="str">
        <f>IFERROR(INDEX(DATA!$A$46:$E$6000,A378,3),"")</f>
        <v/>
      </c>
      <c r="D378" s="88" t="str">
        <f>IFERROR(INDEX(DATA!$A$46:$E$6000,A378,2),"")</f>
        <v/>
      </c>
      <c r="E378" s="99" t="str">
        <f>IFERROR(IF(C378=設定・集計!$B$6,INDEX(DATA!$A$46:$E$6000,A378,4),""),"")</f>
        <v/>
      </c>
      <c r="F378" s="99" t="str">
        <f>IFERROR(IF(C378=設定・集計!$B$6,"",INDEX(DATA!$A$46:$E$6000,A378,4)),"")</f>
        <v/>
      </c>
    </row>
    <row r="379" spans="1:6" ht="18.75" customHeight="1">
      <c r="A379" s="82" t="str">
        <f>IFERROR(MATCH(ROW()-ROW($A$2),DATA!G:G,0)-DATA!$B$5+1,"")</f>
        <v/>
      </c>
      <c r="B379" s="86" t="str">
        <f>IFERROR(INDEX(DATA!$A$46:$E$6000,A379,5),"")</f>
        <v/>
      </c>
      <c r="C379" s="87" t="str">
        <f>IFERROR(INDEX(DATA!$A$46:$E$6000,A379,3),"")</f>
        <v/>
      </c>
      <c r="D379" s="88" t="str">
        <f>IFERROR(INDEX(DATA!$A$46:$E$6000,A379,2),"")</f>
        <v/>
      </c>
      <c r="E379" s="99" t="str">
        <f>IFERROR(IF(C379=設定・集計!$B$6,INDEX(DATA!$A$46:$E$6000,A379,4),""),"")</f>
        <v/>
      </c>
      <c r="F379" s="99" t="str">
        <f>IFERROR(IF(C379=設定・集計!$B$6,"",INDEX(DATA!$A$46:$E$6000,A379,4)),"")</f>
        <v/>
      </c>
    </row>
    <row r="380" spans="1:6" ht="18.75" customHeight="1">
      <c r="A380" s="82" t="str">
        <f>IFERROR(MATCH(ROW()-ROW($A$2),DATA!G:G,0)-DATA!$B$5+1,"")</f>
        <v/>
      </c>
      <c r="B380" s="86" t="str">
        <f>IFERROR(INDEX(DATA!$A$46:$E$6000,A380,5),"")</f>
        <v/>
      </c>
      <c r="C380" s="87" t="str">
        <f>IFERROR(INDEX(DATA!$A$46:$E$6000,A380,3),"")</f>
        <v/>
      </c>
      <c r="D380" s="88" t="str">
        <f>IFERROR(INDEX(DATA!$A$46:$E$6000,A380,2),"")</f>
        <v/>
      </c>
      <c r="E380" s="99" t="str">
        <f>IFERROR(IF(C380=設定・集計!$B$6,INDEX(DATA!$A$46:$E$6000,A380,4),""),"")</f>
        <v/>
      </c>
      <c r="F380" s="99" t="str">
        <f>IFERROR(IF(C380=設定・集計!$B$6,"",INDEX(DATA!$A$46:$E$6000,A380,4)),"")</f>
        <v/>
      </c>
    </row>
    <row r="381" spans="1:6" ht="18.75" customHeight="1">
      <c r="A381" s="82" t="str">
        <f>IFERROR(MATCH(ROW()-ROW($A$2),DATA!G:G,0)-DATA!$B$5+1,"")</f>
        <v/>
      </c>
      <c r="B381" s="86" t="str">
        <f>IFERROR(INDEX(DATA!$A$46:$E$6000,A381,5),"")</f>
        <v/>
      </c>
      <c r="C381" s="87" t="str">
        <f>IFERROR(INDEX(DATA!$A$46:$E$6000,A381,3),"")</f>
        <v/>
      </c>
      <c r="D381" s="88" t="str">
        <f>IFERROR(INDEX(DATA!$A$46:$E$6000,A381,2),"")</f>
        <v/>
      </c>
      <c r="E381" s="99" t="str">
        <f>IFERROR(IF(C381=設定・集計!$B$6,INDEX(DATA!$A$46:$E$6000,A381,4),""),"")</f>
        <v/>
      </c>
      <c r="F381" s="99" t="str">
        <f>IFERROR(IF(C381=設定・集計!$B$6,"",INDEX(DATA!$A$46:$E$6000,A381,4)),"")</f>
        <v/>
      </c>
    </row>
    <row r="382" spans="1:6" ht="18.75" customHeight="1">
      <c r="A382" s="82" t="str">
        <f>IFERROR(MATCH(ROW()-ROW($A$2),DATA!G:G,0)-DATA!$B$5+1,"")</f>
        <v/>
      </c>
      <c r="B382" s="86" t="str">
        <f>IFERROR(INDEX(DATA!$A$46:$E$6000,A382,5),"")</f>
        <v/>
      </c>
      <c r="C382" s="87" t="str">
        <f>IFERROR(INDEX(DATA!$A$46:$E$6000,A382,3),"")</f>
        <v/>
      </c>
      <c r="D382" s="88" t="str">
        <f>IFERROR(INDEX(DATA!$A$46:$E$6000,A382,2),"")</f>
        <v/>
      </c>
      <c r="E382" s="99" t="str">
        <f>IFERROR(IF(C382=設定・集計!$B$6,INDEX(DATA!$A$46:$E$6000,A382,4),""),"")</f>
        <v/>
      </c>
      <c r="F382" s="99" t="str">
        <f>IFERROR(IF(C382=設定・集計!$B$6,"",INDEX(DATA!$A$46:$E$6000,A382,4)),"")</f>
        <v/>
      </c>
    </row>
    <row r="383" spans="1:6" ht="18.75" customHeight="1">
      <c r="A383" s="82" t="str">
        <f>IFERROR(MATCH(ROW()-ROW($A$2),DATA!G:G,0)-DATA!$B$5+1,"")</f>
        <v/>
      </c>
      <c r="B383" s="86" t="str">
        <f>IFERROR(INDEX(DATA!$A$46:$E$6000,A383,5),"")</f>
        <v/>
      </c>
      <c r="C383" s="87" t="str">
        <f>IFERROR(INDEX(DATA!$A$46:$E$6000,A383,3),"")</f>
        <v/>
      </c>
      <c r="D383" s="88" t="str">
        <f>IFERROR(INDEX(DATA!$A$46:$E$6000,A383,2),"")</f>
        <v/>
      </c>
      <c r="E383" s="99" t="str">
        <f>IFERROR(IF(C383=設定・集計!$B$6,INDEX(DATA!$A$46:$E$6000,A383,4),""),"")</f>
        <v/>
      </c>
      <c r="F383" s="99" t="str">
        <f>IFERROR(IF(C383=設定・集計!$B$6,"",INDEX(DATA!$A$46:$E$6000,A383,4)),"")</f>
        <v/>
      </c>
    </row>
    <row r="384" spans="1:6" ht="18.75" customHeight="1">
      <c r="A384" s="82" t="str">
        <f>IFERROR(MATCH(ROW()-ROW($A$2),DATA!G:G,0)-DATA!$B$5+1,"")</f>
        <v/>
      </c>
      <c r="B384" s="86" t="str">
        <f>IFERROR(INDEX(DATA!$A$46:$E$6000,A384,5),"")</f>
        <v/>
      </c>
      <c r="C384" s="87" t="str">
        <f>IFERROR(INDEX(DATA!$A$46:$E$6000,A384,3),"")</f>
        <v/>
      </c>
      <c r="D384" s="88" t="str">
        <f>IFERROR(INDEX(DATA!$A$46:$E$6000,A384,2),"")</f>
        <v/>
      </c>
      <c r="E384" s="99" t="str">
        <f>IFERROR(IF(C384=設定・集計!$B$6,INDEX(DATA!$A$46:$E$6000,A384,4),""),"")</f>
        <v/>
      </c>
      <c r="F384" s="99" t="str">
        <f>IFERROR(IF(C384=設定・集計!$B$6,"",INDEX(DATA!$A$46:$E$6000,A384,4)),"")</f>
        <v/>
      </c>
    </row>
    <row r="385" spans="1:6" ht="18.75" customHeight="1">
      <c r="A385" s="82" t="str">
        <f>IFERROR(MATCH(ROW()-ROW($A$2),DATA!G:G,0)-DATA!$B$5+1,"")</f>
        <v/>
      </c>
      <c r="B385" s="86" t="str">
        <f>IFERROR(INDEX(DATA!$A$46:$E$6000,A385,5),"")</f>
        <v/>
      </c>
      <c r="C385" s="87" t="str">
        <f>IFERROR(INDEX(DATA!$A$46:$E$6000,A385,3),"")</f>
        <v/>
      </c>
      <c r="D385" s="88" t="str">
        <f>IFERROR(INDEX(DATA!$A$46:$E$6000,A385,2),"")</f>
        <v/>
      </c>
      <c r="E385" s="99" t="str">
        <f>IFERROR(IF(C385=設定・集計!$B$6,INDEX(DATA!$A$46:$E$6000,A385,4),""),"")</f>
        <v/>
      </c>
      <c r="F385" s="99" t="str">
        <f>IFERROR(IF(C385=設定・集計!$B$6,"",INDEX(DATA!$A$46:$E$6000,A385,4)),"")</f>
        <v/>
      </c>
    </row>
    <row r="386" spans="1:6" ht="18.75" customHeight="1">
      <c r="A386" s="82" t="str">
        <f>IFERROR(MATCH(ROW()-ROW($A$2),DATA!G:G,0)-DATA!$B$5+1,"")</f>
        <v/>
      </c>
      <c r="B386" s="86" t="str">
        <f>IFERROR(INDEX(DATA!$A$46:$E$6000,A386,5),"")</f>
        <v/>
      </c>
      <c r="C386" s="87" t="str">
        <f>IFERROR(INDEX(DATA!$A$46:$E$6000,A386,3),"")</f>
        <v/>
      </c>
      <c r="D386" s="88" t="str">
        <f>IFERROR(INDEX(DATA!$A$46:$E$6000,A386,2),"")</f>
        <v/>
      </c>
      <c r="E386" s="99" t="str">
        <f>IFERROR(IF(C386=設定・集計!$B$6,INDEX(DATA!$A$46:$E$6000,A386,4),""),"")</f>
        <v/>
      </c>
      <c r="F386" s="99" t="str">
        <f>IFERROR(IF(C386=設定・集計!$B$6,"",INDEX(DATA!$A$46:$E$6000,A386,4)),"")</f>
        <v/>
      </c>
    </row>
    <row r="387" spans="1:6" ht="18.75" customHeight="1">
      <c r="A387" s="82" t="str">
        <f>IFERROR(MATCH(ROW()-ROW($A$2),DATA!G:G,0)-DATA!$B$5+1,"")</f>
        <v/>
      </c>
      <c r="B387" s="86" t="str">
        <f>IFERROR(INDEX(DATA!$A$46:$E$6000,A387,5),"")</f>
        <v/>
      </c>
      <c r="C387" s="87" t="str">
        <f>IFERROR(INDEX(DATA!$A$46:$E$6000,A387,3),"")</f>
        <v/>
      </c>
      <c r="D387" s="88" t="str">
        <f>IFERROR(INDEX(DATA!$A$46:$E$6000,A387,2),"")</f>
        <v/>
      </c>
      <c r="E387" s="99" t="str">
        <f>IFERROR(IF(C387=設定・集計!$B$6,INDEX(DATA!$A$46:$E$6000,A387,4),""),"")</f>
        <v/>
      </c>
      <c r="F387" s="99" t="str">
        <f>IFERROR(IF(C387=設定・集計!$B$6,"",INDEX(DATA!$A$46:$E$6000,A387,4)),"")</f>
        <v/>
      </c>
    </row>
    <row r="388" spans="1:6" ht="18.75" customHeight="1">
      <c r="A388" s="82" t="str">
        <f>IFERROR(MATCH(ROW()-ROW($A$2),DATA!G:G,0)-DATA!$B$5+1,"")</f>
        <v/>
      </c>
      <c r="B388" s="86" t="str">
        <f>IFERROR(INDEX(DATA!$A$46:$E$6000,A388,5),"")</f>
        <v/>
      </c>
      <c r="C388" s="87" t="str">
        <f>IFERROR(INDEX(DATA!$A$46:$E$6000,A388,3),"")</f>
        <v/>
      </c>
      <c r="D388" s="88" t="str">
        <f>IFERROR(INDEX(DATA!$A$46:$E$6000,A388,2),"")</f>
        <v/>
      </c>
      <c r="E388" s="99" t="str">
        <f>IFERROR(IF(C388=設定・集計!$B$6,INDEX(DATA!$A$46:$E$6000,A388,4),""),"")</f>
        <v/>
      </c>
      <c r="F388" s="99" t="str">
        <f>IFERROR(IF(C388=設定・集計!$B$6,"",INDEX(DATA!$A$46:$E$6000,A388,4)),"")</f>
        <v/>
      </c>
    </row>
    <row r="389" spans="1:6" ht="18.75" customHeight="1">
      <c r="A389" s="82" t="str">
        <f>IFERROR(MATCH(ROW()-ROW($A$2),DATA!G:G,0)-DATA!$B$5+1,"")</f>
        <v/>
      </c>
      <c r="B389" s="86" t="str">
        <f>IFERROR(INDEX(DATA!$A$46:$E$6000,A389,5),"")</f>
        <v/>
      </c>
      <c r="C389" s="87" t="str">
        <f>IFERROR(INDEX(DATA!$A$46:$E$6000,A389,3),"")</f>
        <v/>
      </c>
      <c r="D389" s="88" t="str">
        <f>IFERROR(INDEX(DATA!$A$46:$E$6000,A389,2),"")</f>
        <v/>
      </c>
      <c r="E389" s="99" t="str">
        <f>IFERROR(IF(C389=設定・集計!$B$6,INDEX(DATA!$A$46:$E$6000,A389,4),""),"")</f>
        <v/>
      </c>
      <c r="F389" s="99" t="str">
        <f>IFERROR(IF(C389=設定・集計!$B$6,"",INDEX(DATA!$A$46:$E$6000,A389,4)),"")</f>
        <v/>
      </c>
    </row>
    <row r="390" spans="1:6" ht="18.75" customHeight="1">
      <c r="A390" s="82" t="str">
        <f>IFERROR(MATCH(ROW()-ROW($A$2),DATA!G:G,0)-DATA!$B$5+1,"")</f>
        <v/>
      </c>
      <c r="B390" s="86" t="str">
        <f>IFERROR(INDEX(DATA!$A$46:$E$6000,A390,5),"")</f>
        <v/>
      </c>
      <c r="C390" s="87" t="str">
        <f>IFERROR(INDEX(DATA!$A$46:$E$6000,A390,3),"")</f>
        <v/>
      </c>
      <c r="D390" s="88" t="str">
        <f>IFERROR(INDEX(DATA!$A$46:$E$6000,A390,2),"")</f>
        <v/>
      </c>
      <c r="E390" s="99" t="str">
        <f>IFERROR(IF(C390=設定・集計!$B$6,INDEX(DATA!$A$46:$E$6000,A390,4),""),"")</f>
        <v/>
      </c>
      <c r="F390" s="99" t="str">
        <f>IFERROR(IF(C390=設定・集計!$B$6,"",INDEX(DATA!$A$46:$E$6000,A390,4)),"")</f>
        <v/>
      </c>
    </row>
    <row r="391" spans="1:6" ht="18.75" customHeight="1">
      <c r="A391" s="82" t="str">
        <f>IFERROR(MATCH(ROW()-ROW($A$2),DATA!G:G,0)-DATA!$B$5+1,"")</f>
        <v/>
      </c>
      <c r="B391" s="86" t="str">
        <f>IFERROR(INDEX(DATA!$A$46:$E$6000,A391,5),"")</f>
        <v/>
      </c>
      <c r="C391" s="87" t="str">
        <f>IFERROR(INDEX(DATA!$A$46:$E$6000,A391,3),"")</f>
        <v/>
      </c>
      <c r="D391" s="88" t="str">
        <f>IFERROR(INDEX(DATA!$A$46:$E$6000,A391,2),"")</f>
        <v/>
      </c>
      <c r="E391" s="99" t="str">
        <f>IFERROR(IF(C391=設定・集計!$B$6,INDEX(DATA!$A$46:$E$6000,A391,4),""),"")</f>
        <v/>
      </c>
      <c r="F391" s="99" t="str">
        <f>IFERROR(IF(C391=設定・集計!$B$6,"",INDEX(DATA!$A$46:$E$6000,A391,4)),"")</f>
        <v/>
      </c>
    </row>
    <row r="392" spans="1:6" ht="18.75" customHeight="1">
      <c r="A392" s="82" t="str">
        <f>IFERROR(MATCH(ROW()-ROW($A$2),DATA!G:G,0)-DATA!$B$5+1,"")</f>
        <v/>
      </c>
      <c r="B392" s="86" t="str">
        <f>IFERROR(INDEX(DATA!$A$46:$E$6000,A392,5),"")</f>
        <v/>
      </c>
      <c r="C392" s="87" t="str">
        <f>IFERROR(INDEX(DATA!$A$46:$E$6000,A392,3),"")</f>
        <v/>
      </c>
      <c r="D392" s="88" t="str">
        <f>IFERROR(INDEX(DATA!$A$46:$E$6000,A392,2),"")</f>
        <v/>
      </c>
      <c r="E392" s="99" t="str">
        <f>IFERROR(IF(C392=設定・集計!$B$6,INDEX(DATA!$A$46:$E$6000,A392,4),""),"")</f>
        <v/>
      </c>
      <c r="F392" s="99" t="str">
        <f>IFERROR(IF(C392=設定・集計!$B$6,"",INDEX(DATA!$A$46:$E$6000,A392,4)),"")</f>
        <v/>
      </c>
    </row>
    <row r="393" spans="1:6" ht="18.75" customHeight="1">
      <c r="A393" s="82" t="str">
        <f>IFERROR(MATCH(ROW()-ROW($A$2),DATA!G:G,0)-DATA!$B$5+1,"")</f>
        <v/>
      </c>
      <c r="B393" s="86" t="str">
        <f>IFERROR(INDEX(DATA!$A$46:$E$6000,A393,5),"")</f>
        <v/>
      </c>
      <c r="C393" s="87" t="str">
        <f>IFERROR(INDEX(DATA!$A$46:$E$6000,A393,3),"")</f>
        <v/>
      </c>
      <c r="D393" s="88" t="str">
        <f>IFERROR(INDEX(DATA!$A$46:$E$6000,A393,2),"")</f>
        <v/>
      </c>
      <c r="E393" s="99" t="str">
        <f>IFERROR(IF(C393=設定・集計!$B$6,INDEX(DATA!$A$46:$E$6000,A393,4),""),"")</f>
        <v/>
      </c>
      <c r="F393" s="99" t="str">
        <f>IFERROR(IF(C393=設定・集計!$B$6,"",INDEX(DATA!$A$46:$E$6000,A393,4)),"")</f>
        <v/>
      </c>
    </row>
    <row r="394" spans="1:6" ht="18.75" customHeight="1">
      <c r="A394" s="82" t="str">
        <f>IFERROR(MATCH(ROW()-ROW($A$2),DATA!G:G,0)-DATA!$B$5+1,"")</f>
        <v/>
      </c>
      <c r="B394" s="86" t="str">
        <f>IFERROR(INDEX(DATA!$A$46:$E$6000,A394,5),"")</f>
        <v/>
      </c>
      <c r="C394" s="87" t="str">
        <f>IFERROR(INDEX(DATA!$A$46:$E$6000,A394,3),"")</f>
        <v/>
      </c>
      <c r="D394" s="88" t="str">
        <f>IFERROR(INDEX(DATA!$A$46:$E$6000,A394,2),"")</f>
        <v/>
      </c>
      <c r="E394" s="99" t="str">
        <f>IFERROR(IF(C394=設定・集計!$B$6,INDEX(DATA!$A$46:$E$6000,A394,4),""),"")</f>
        <v/>
      </c>
      <c r="F394" s="99" t="str">
        <f>IFERROR(IF(C394=設定・集計!$B$6,"",INDEX(DATA!$A$46:$E$6000,A394,4)),"")</f>
        <v/>
      </c>
    </row>
    <row r="395" spans="1:6" ht="18.75" customHeight="1">
      <c r="A395" s="82" t="str">
        <f>IFERROR(MATCH(ROW()-ROW($A$2),DATA!G:G,0)-DATA!$B$5+1,"")</f>
        <v/>
      </c>
      <c r="B395" s="86" t="str">
        <f>IFERROR(INDEX(DATA!$A$46:$E$6000,A395,5),"")</f>
        <v/>
      </c>
      <c r="C395" s="87" t="str">
        <f>IFERROR(INDEX(DATA!$A$46:$E$6000,A395,3),"")</f>
        <v/>
      </c>
      <c r="D395" s="88" t="str">
        <f>IFERROR(INDEX(DATA!$A$46:$E$6000,A395,2),"")</f>
        <v/>
      </c>
      <c r="E395" s="99" t="str">
        <f>IFERROR(IF(C395=設定・集計!$B$6,INDEX(DATA!$A$46:$E$6000,A395,4),""),"")</f>
        <v/>
      </c>
      <c r="F395" s="99" t="str">
        <f>IFERROR(IF(C395=設定・集計!$B$6,"",INDEX(DATA!$A$46:$E$6000,A395,4)),"")</f>
        <v/>
      </c>
    </row>
    <row r="396" spans="1:6" ht="18.75" customHeight="1">
      <c r="A396" s="82" t="str">
        <f>IFERROR(MATCH(ROW()-ROW($A$2),DATA!G:G,0)-DATA!$B$5+1,"")</f>
        <v/>
      </c>
      <c r="B396" s="86" t="str">
        <f>IFERROR(INDEX(DATA!$A$46:$E$6000,A396,5),"")</f>
        <v/>
      </c>
      <c r="C396" s="87" t="str">
        <f>IFERROR(INDEX(DATA!$A$46:$E$6000,A396,3),"")</f>
        <v/>
      </c>
      <c r="D396" s="88" t="str">
        <f>IFERROR(INDEX(DATA!$A$46:$E$6000,A396,2),"")</f>
        <v/>
      </c>
      <c r="E396" s="99" t="str">
        <f>IFERROR(IF(C396=設定・集計!$B$6,INDEX(DATA!$A$46:$E$6000,A396,4),""),"")</f>
        <v/>
      </c>
      <c r="F396" s="99" t="str">
        <f>IFERROR(IF(C396=設定・集計!$B$6,"",INDEX(DATA!$A$46:$E$6000,A396,4)),"")</f>
        <v/>
      </c>
    </row>
    <row r="397" spans="1:6" ht="18.75" customHeight="1">
      <c r="A397" s="82" t="str">
        <f>IFERROR(MATCH(ROW()-ROW($A$2),DATA!G:G,0)-DATA!$B$5+1,"")</f>
        <v/>
      </c>
      <c r="B397" s="86" t="str">
        <f>IFERROR(INDEX(DATA!$A$46:$E$6000,A397,5),"")</f>
        <v/>
      </c>
      <c r="C397" s="87" t="str">
        <f>IFERROR(INDEX(DATA!$A$46:$E$6000,A397,3),"")</f>
        <v/>
      </c>
      <c r="D397" s="88" t="str">
        <f>IFERROR(INDEX(DATA!$A$46:$E$6000,A397,2),"")</f>
        <v/>
      </c>
      <c r="E397" s="99" t="str">
        <f>IFERROR(IF(C397=設定・集計!$B$6,INDEX(DATA!$A$46:$E$6000,A397,4),""),"")</f>
        <v/>
      </c>
      <c r="F397" s="99" t="str">
        <f>IFERROR(IF(C397=設定・集計!$B$6,"",INDEX(DATA!$A$46:$E$6000,A397,4)),"")</f>
        <v/>
      </c>
    </row>
    <row r="398" spans="1:6" ht="18.75" customHeight="1">
      <c r="A398" s="82" t="str">
        <f>IFERROR(MATCH(ROW()-ROW($A$2),DATA!G:G,0)-DATA!$B$5+1,"")</f>
        <v/>
      </c>
      <c r="B398" s="86" t="str">
        <f>IFERROR(INDEX(DATA!$A$46:$E$6000,A398,5),"")</f>
        <v/>
      </c>
      <c r="C398" s="87" t="str">
        <f>IFERROR(INDEX(DATA!$A$46:$E$6000,A398,3),"")</f>
        <v/>
      </c>
      <c r="D398" s="88" t="str">
        <f>IFERROR(INDEX(DATA!$A$46:$E$6000,A398,2),"")</f>
        <v/>
      </c>
      <c r="E398" s="99" t="str">
        <f>IFERROR(IF(C398=設定・集計!$B$6,INDEX(DATA!$A$46:$E$6000,A398,4),""),"")</f>
        <v/>
      </c>
      <c r="F398" s="99" t="str">
        <f>IFERROR(IF(C398=設定・集計!$B$6,"",INDEX(DATA!$A$46:$E$6000,A398,4)),"")</f>
        <v/>
      </c>
    </row>
    <row r="399" spans="1:6" ht="18.75" customHeight="1">
      <c r="A399" s="82" t="str">
        <f>IFERROR(MATCH(ROW()-ROW($A$2),DATA!G:G,0)-DATA!$B$5+1,"")</f>
        <v/>
      </c>
      <c r="B399" s="86" t="str">
        <f>IFERROR(INDEX(DATA!$A$46:$E$6000,A399,5),"")</f>
        <v/>
      </c>
      <c r="C399" s="87" t="str">
        <f>IFERROR(INDEX(DATA!$A$46:$E$6000,A399,3),"")</f>
        <v/>
      </c>
      <c r="D399" s="88" t="str">
        <f>IFERROR(INDEX(DATA!$A$46:$E$6000,A399,2),"")</f>
        <v/>
      </c>
      <c r="E399" s="99" t="str">
        <f>IFERROR(IF(C399=設定・集計!$B$6,INDEX(DATA!$A$46:$E$6000,A399,4),""),"")</f>
        <v/>
      </c>
      <c r="F399" s="99" t="str">
        <f>IFERROR(IF(C399=設定・集計!$B$6,"",INDEX(DATA!$A$46:$E$6000,A399,4)),"")</f>
        <v/>
      </c>
    </row>
    <row r="400" spans="1:6" ht="18.75" customHeight="1">
      <c r="A400" s="82" t="str">
        <f>IFERROR(MATCH(ROW()-ROW($A$2),DATA!G:G,0)-DATA!$B$5+1,"")</f>
        <v/>
      </c>
      <c r="B400" s="86" t="str">
        <f>IFERROR(INDEX(DATA!$A$46:$E$6000,A400,5),"")</f>
        <v/>
      </c>
      <c r="C400" s="87" t="str">
        <f>IFERROR(INDEX(DATA!$A$46:$E$6000,A400,3),"")</f>
        <v/>
      </c>
      <c r="D400" s="88" t="str">
        <f>IFERROR(INDEX(DATA!$A$46:$E$6000,A400,2),"")</f>
        <v/>
      </c>
      <c r="E400" s="99" t="str">
        <f>IFERROR(IF(C400=設定・集計!$B$6,INDEX(DATA!$A$46:$E$6000,A400,4),""),"")</f>
        <v/>
      </c>
      <c r="F400" s="99" t="str">
        <f>IFERROR(IF(C400=設定・集計!$B$6,"",INDEX(DATA!$A$46:$E$6000,A400,4)),"")</f>
        <v/>
      </c>
    </row>
    <row r="401" spans="1:6" ht="18.75" customHeight="1">
      <c r="A401" s="82" t="str">
        <f>IFERROR(MATCH(ROW()-ROW($A$2),DATA!G:G,0)-DATA!$B$5+1,"")</f>
        <v/>
      </c>
      <c r="B401" s="86" t="str">
        <f>IFERROR(INDEX(DATA!$A$46:$E$6000,A401,5),"")</f>
        <v/>
      </c>
      <c r="C401" s="87" t="str">
        <f>IFERROR(INDEX(DATA!$A$46:$E$6000,A401,3),"")</f>
        <v/>
      </c>
      <c r="D401" s="88" t="str">
        <f>IFERROR(INDEX(DATA!$A$46:$E$6000,A401,2),"")</f>
        <v/>
      </c>
      <c r="E401" s="99" t="str">
        <f>IFERROR(IF(C401=設定・集計!$B$6,INDEX(DATA!$A$46:$E$6000,A401,4),""),"")</f>
        <v/>
      </c>
      <c r="F401" s="99" t="str">
        <f>IFERROR(IF(C401=設定・集計!$B$6,"",INDEX(DATA!$A$46:$E$6000,A401,4)),"")</f>
        <v/>
      </c>
    </row>
    <row r="402" spans="1:6" ht="18.75" customHeight="1">
      <c r="A402" s="82" t="str">
        <f>IFERROR(MATCH(ROW()-ROW($A$2),DATA!G:G,0)-DATA!$B$5+1,"")</f>
        <v/>
      </c>
      <c r="B402" s="86" t="str">
        <f>IFERROR(INDEX(DATA!$A$46:$E$6000,A402,5),"")</f>
        <v/>
      </c>
      <c r="C402" s="87" t="str">
        <f>IFERROR(INDEX(DATA!$A$46:$E$6000,A402,3),"")</f>
        <v/>
      </c>
      <c r="D402" s="88" t="str">
        <f>IFERROR(INDEX(DATA!$A$46:$E$6000,A402,2),"")</f>
        <v/>
      </c>
      <c r="E402" s="99" t="str">
        <f>IFERROR(IF(C402=設定・集計!$B$6,INDEX(DATA!$A$46:$E$6000,A402,4),""),"")</f>
        <v/>
      </c>
      <c r="F402" s="99" t="str">
        <f>IFERROR(IF(C402=設定・集計!$B$6,"",INDEX(DATA!$A$46:$E$6000,A402,4)),"")</f>
        <v/>
      </c>
    </row>
    <row r="403" spans="1:6" ht="18.75" customHeight="1">
      <c r="A403" s="82" t="str">
        <f>IFERROR(MATCH(ROW()-ROW($A$2),DATA!G:G,0)-DATA!$B$5+1,"")</f>
        <v/>
      </c>
      <c r="B403" s="86" t="str">
        <f>IFERROR(INDEX(DATA!$A$46:$E$6000,A403,5),"")</f>
        <v/>
      </c>
      <c r="C403" s="87" t="str">
        <f>IFERROR(INDEX(DATA!$A$46:$E$6000,A403,3),"")</f>
        <v/>
      </c>
      <c r="D403" s="88" t="str">
        <f>IFERROR(INDEX(DATA!$A$46:$E$6000,A403,2),"")</f>
        <v/>
      </c>
      <c r="E403" s="99" t="str">
        <f>IFERROR(IF(C403=設定・集計!$B$6,INDEX(DATA!$A$46:$E$6000,A403,4),""),"")</f>
        <v/>
      </c>
      <c r="F403" s="99" t="str">
        <f>IFERROR(IF(C403=設定・集計!$B$6,"",INDEX(DATA!$A$46:$E$6000,A403,4)),"")</f>
        <v/>
      </c>
    </row>
    <row r="404" spans="1:6" ht="18.75" customHeight="1">
      <c r="A404" s="82" t="str">
        <f>IFERROR(MATCH(ROW()-ROW($A$2),DATA!G:G,0)-DATA!$B$5+1,"")</f>
        <v/>
      </c>
      <c r="B404" s="86" t="str">
        <f>IFERROR(INDEX(DATA!$A$46:$E$6000,A404,5),"")</f>
        <v/>
      </c>
      <c r="C404" s="87" t="str">
        <f>IFERROR(INDEX(DATA!$A$46:$E$6000,A404,3),"")</f>
        <v/>
      </c>
      <c r="D404" s="88" t="str">
        <f>IFERROR(INDEX(DATA!$A$46:$E$6000,A404,2),"")</f>
        <v/>
      </c>
      <c r="E404" s="99" t="str">
        <f>IFERROR(IF(C404=設定・集計!$B$6,INDEX(DATA!$A$46:$E$6000,A404,4),""),"")</f>
        <v/>
      </c>
      <c r="F404" s="99" t="str">
        <f>IFERROR(IF(C404=設定・集計!$B$6,"",INDEX(DATA!$A$46:$E$6000,A404,4)),"")</f>
        <v/>
      </c>
    </row>
    <row r="405" spans="1:6" ht="18.75" customHeight="1">
      <c r="A405" s="82" t="str">
        <f>IFERROR(MATCH(ROW()-ROW($A$2),DATA!G:G,0)-DATA!$B$5+1,"")</f>
        <v/>
      </c>
      <c r="B405" s="86" t="str">
        <f>IFERROR(INDEX(DATA!$A$46:$E$6000,A405,5),"")</f>
        <v/>
      </c>
      <c r="C405" s="87" t="str">
        <f>IFERROR(INDEX(DATA!$A$46:$E$6000,A405,3),"")</f>
        <v/>
      </c>
      <c r="D405" s="88" t="str">
        <f>IFERROR(INDEX(DATA!$A$46:$E$6000,A405,2),"")</f>
        <v/>
      </c>
      <c r="E405" s="99" t="str">
        <f>IFERROR(IF(C405=設定・集計!$B$6,INDEX(DATA!$A$46:$E$6000,A405,4),""),"")</f>
        <v/>
      </c>
      <c r="F405" s="99" t="str">
        <f>IFERROR(IF(C405=設定・集計!$B$6,"",INDEX(DATA!$A$46:$E$6000,A405,4)),"")</f>
        <v/>
      </c>
    </row>
    <row r="406" spans="1:6" ht="18.75" customHeight="1">
      <c r="A406" s="82" t="str">
        <f>IFERROR(MATCH(ROW()-ROW($A$2),DATA!G:G,0)-DATA!$B$5+1,"")</f>
        <v/>
      </c>
      <c r="B406" s="86" t="str">
        <f>IFERROR(INDEX(DATA!$A$46:$E$6000,A406,5),"")</f>
        <v/>
      </c>
      <c r="C406" s="87" t="str">
        <f>IFERROR(INDEX(DATA!$A$46:$E$6000,A406,3),"")</f>
        <v/>
      </c>
      <c r="D406" s="88" t="str">
        <f>IFERROR(INDEX(DATA!$A$46:$E$6000,A406,2),"")</f>
        <v/>
      </c>
      <c r="E406" s="99" t="str">
        <f>IFERROR(IF(C406=設定・集計!$B$6,INDEX(DATA!$A$46:$E$6000,A406,4),""),"")</f>
        <v/>
      </c>
      <c r="F406" s="99" t="str">
        <f>IFERROR(IF(C406=設定・集計!$B$6,"",INDEX(DATA!$A$46:$E$6000,A406,4)),"")</f>
        <v/>
      </c>
    </row>
    <row r="407" spans="1:6" ht="18.75" customHeight="1">
      <c r="A407" s="82" t="str">
        <f>IFERROR(MATCH(ROW()-ROW($A$2),DATA!G:G,0)-DATA!$B$5+1,"")</f>
        <v/>
      </c>
      <c r="B407" s="86" t="str">
        <f>IFERROR(INDEX(DATA!$A$46:$E$6000,A407,5),"")</f>
        <v/>
      </c>
      <c r="C407" s="87" t="str">
        <f>IFERROR(INDEX(DATA!$A$46:$E$6000,A407,3),"")</f>
        <v/>
      </c>
      <c r="D407" s="88" t="str">
        <f>IFERROR(INDEX(DATA!$A$46:$E$6000,A407,2),"")</f>
        <v/>
      </c>
      <c r="E407" s="99" t="str">
        <f>IFERROR(IF(C407=設定・集計!$B$6,INDEX(DATA!$A$46:$E$6000,A407,4),""),"")</f>
        <v/>
      </c>
      <c r="F407" s="99" t="str">
        <f>IFERROR(IF(C407=設定・集計!$B$6,"",INDEX(DATA!$A$46:$E$6000,A407,4)),"")</f>
        <v/>
      </c>
    </row>
    <row r="408" spans="1:6" ht="18.75" customHeight="1">
      <c r="A408" s="82" t="str">
        <f>IFERROR(MATCH(ROW()-ROW($A$2),DATA!G:G,0)-DATA!$B$5+1,"")</f>
        <v/>
      </c>
      <c r="B408" s="86" t="str">
        <f>IFERROR(INDEX(DATA!$A$46:$E$6000,A408,5),"")</f>
        <v/>
      </c>
      <c r="C408" s="87" t="str">
        <f>IFERROR(INDEX(DATA!$A$46:$E$6000,A408,3),"")</f>
        <v/>
      </c>
      <c r="D408" s="88" t="str">
        <f>IFERROR(INDEX(DATA!$A$46:$E$6000,A408,2),"")</f>
        <v/>
      </c>
      <c r="E408" s="99" t="str">
        <f>IFERROR(IF(C408=設定・集計!$B$6,INDEX(DATA!$A$46:$E$6000,A408,4),""),"")</f>
        <v/>
      </c>
      <c r="F408" s="99" t="str">
        <f>IFERROR(IF(C408=設定・集計!$B$6,"",INDEX(DATA!$A$46:$E$6000,A408,4)),"")</f>
        <v/>
      </c>
    </row>
    <row r="409" spans="1:6" ht="18.75" customHeight="1">
      <c r="A409" s="82" t="str">
        <f>IFERROR(MATCH(ROW()-ROW($A$2),DATA!G:G,0)-DATA!$B$5+1,"")</f>
        <v/>
      </c>
      <c r="B409" s="86" t="str">
        <f>IFERROR(INDEX(DATA!$A$46:$E$6000,A409,5),"")</f>
        <v/>
      </c>
      <c r="C409" s="87" t="str">
        <f>IFERROR(INDEX(DATA!$A$46:$E$6000,A409,3),"")</f>
        <v/>
      </c>
      <c r="D409" s="88" t="str">
        <f>IFERROR(INDEX(DATA!$A$46:$E$6000,A409,2),"")</f>
        <v/>
      </c>
      <c r="E409" s="99" t="str">
        <f>IFERROR(IF(C409=設定・集計!$B$6,INDEX(DATA!$A$46:$E$6000,A409,4),""),"")</f>
        <v/>
      </c>
      <c r="F409" s="99" t="str">
        <f>IFERROR(IF(C409=設定・集計!$B$6,"",INDEX(DATA!$A$46:$E$6000,A409,4)),"")</f>
        <v/>
      </c>
    </row>
    <row r="410" spans="1:6" ht="18.75" customHeight="1">
      <c r="A410" s="82" t="str">
        <f>IFERROR(MATCH(ROW()-ROW($A$2),DATA!G:G,0)-DATA!$B$5+1,"")</f>
        <v/>
      </c>
      <c r="B410" s="86" t="str">
        <f>IFERROR(INDEX(DATA!$A$46:$E$6000,A410,5),"")</f>
        <v/>
      </c>
      <c r="C410" s="87" t="str">
        <f>IFERROR(INDEX(DATA!$A$46:$E$6000,A410,3),"")</f>
        <v/>
      </c>
      <c r="D410" s="88" t="str">
        <f>IFERROR(INDEX(DATA!$A$46:$E$6000,A410,2),"")</f>
        <v/>
      </c>
      <c r="E410" s="99" t="str">
        <f>IFERROR(IF(C410=設定・集計!$B$6,INDEX(DATA!$A$46:$E$6000,A410,4),""),"")</f>
        <v/>
      </c>
      <c r="F410" s="99" t="str">
        <f>IFERROR(IF(C410=設定・集計!$B$6,"",INDEX(DATA!$A$46:$E$6000,A410,4)),"")</f>
        <v/>
      </c>
    </row>
    <row r="411" spans="1:6" ht="18.75" customHeight="1">
      <c r="A411" s="82" t="str">
        <f>IFERROR(MATCH(ROW()-ROW($A$2),DATA!G:G,0)-DATA!$B$5+1,"")</f>
        <v/>
      </c>
      <c r="B411" s="86" t="str">
        <f>IFERROR(INDEX(DATA!$A$46:$E$6000,A411,5),"")</f>
        <v/>
      </c>
      <c r="C411" s="87" t="str">
        <f>IFERROR(INDEX(DATA!$A$46:$E$6000,A411,3),"")</f>
        <v/>
      </c>
      <c r="D411" s="88" t="str">
        <f>IFERROR(INDEX(DATA!$A$46:$E$6000,A411,2),"")</f>
        <v/>
      </c>
      <c r="E411" s="99" t="str">
        <f>IFERROR(IF(C411=設定・集計!$B$6,INDEX(DATA!$A$46:$E$6000,A411,4),""),"")</f>
        <v/>
      </c>
      <c r="F411" s="99" t="str">
        <f>IFERROR(IF(C411=設定・集計!$B$6,"",INDEX(DATA!$A$46:$E$6000,A411,4)),"")</f>
        <v/>
      </c>
    </row>
    <row r="412" spans="1:6" ht="18.75" customHeight="1">
      <c r="A412" s="82" t="str">
        <f>IFERROR(MATCH(ROW()-ROW($A$2),DATA!G:G,0)-DATA!$B$5+1,"")</f>
        <v/>
      </c>
      <c r="B412" s="86" t="str">
        <f>IFERROR(INDEX(DATA!$A$46:$E$6000,A412,5),"")</f>
        <v/>
      </c>
      <c r="C412" s="87" t="str">
        <f>IFERROR(INDEX(DATA!$A$46:$E$6000,A412,3),"")</f>
        <v/>
      </c>
      <c r="D412" s="88" t="str">
        <f>IFERROR(INDEX(DATA!$A$46:$E$6000,A412,2),"")</f>
        <v/>
      </c>
      <c r="E412" s="99" t="str">
        <f>IFERROR(IF(C412=設定・集計!$B$6,INDEX(DATA!$A$46:$E$6000,A412,4),""),"")</f>
        <v/>
      </c>
      <c r="F412" s="99" t="str">
        <f>IFERROR(IF(C412=設定・集計!$B$6,"",INDEX(DATA!$A$46:$E$6000,A412,4)),"")</f>
        <v/>
      </c>
    </row>
    <row r="413" spans="1:6" ht="18.75" customHeight="1">
      <c r="A413" s="82" t="str">
        <f>IFERROR(MATCH(ROW()-ROW($A$2),DATA!G:G,0)-DATA!$B$5+1,"")</f>
        <v/>
      </c>
      <c r="B413" s="86" t="str">
        <f>IFERROR(INDEX(DATA!$A$46:$E$6000,A413,5),"")</f>
        <v/>
      </c>
      <c r="C413" s="87" t="str">
        <f>IFERROR(INDEX(DATA!$A$46:$E$6000,A413,3),"")</f>
        <v/>
      </c>
      <c r="D413" s="88" t="str">
        <f>IFERROR(INDEX(DATA!$A$46:$E$6000,A413,2),"")</f>
        <v/>
      </c>
      <c r="E413" s="99" t="str">
        <f>IFERROR(IF(C413=設定・集計!$B$6,INDEX(DATA!$A$46:$E$6000,A413,4),""),"")</f>
        <v/>
      </c>
      <c r="F413" s="99" t="str">
        <f>IFERROR(IF(C413=設定・集計!$B$6,"",INDEX(DATA!$A$46:$E$6000,A413,4)),"")</f>
        <v/>
      </c>
    </row>
    <row r="414" spans="1:6" ht="18.75" customHeight="1">
      <c r="A414" s="82" t="str">
        <f>IFERROR(MATCH(ROW()-ROW($A$2),DATA!G:G,0)-DATA!$B$5+1,"")</f>
        <v/>
      </c>
      <c r="B414" s="86" t="str">
        <f>IFERROR(INDEX(DATA!$A$46:$E$6000,A414,5),"")</f>
        <v/>
      </c>
      <c r="C414" s="87" t="str">
        <f>IFERROR(INDEX(DATA!$A$46:$E$6000,A414,3),"")</f>
        <v/>
      </c>
      <c r="D414" s="88" t="str">
        <f>IFERROR(INDEX(DATA!$A$46:$E$6000,A414,2),"")</f>
        <v/>
      </c>
      <c r="E414" s="99" t="str">
        <f>IFERROR(IF(C414=設定・集計!$B$6,INDEX(DATA!$A$46:$E$6000,A414,4),""),"")</f>
        <v/>
      </c>
      <c r="F414" s="99" t="str">
        <f>IFERROR(IF(C414=設定・集計!$B$6,"",INDEX(DATA!$A$46:$E$6000,A414,4)),"")</f>
        <v/>
      </c>
    </row>
    <row r="415" spans="1:6" ht="18.75" customHeight="1">
      <c r="A415" s="82" t="str">
        <f>IFERROR(MATCH(ROW()-ROW($A$2),DATA!G:G,0)-DATA!$B$5+1,"")</f>
        <v/>
      </c>
      <c r="B415" s="86" t="str">
        <f>IFERROR(INDEX(DATA!$A$46:$E$6000,A415,5),"")</f>
        <v/>
      </c>
      <c r="C415" s="87" t="str">
        <f>IFERROR(INDEX(DATA!$A$46:$E$6000,A415,3),"")</f>
        <v/>
      </c>
      <c r="D415" s="88" t="str">
        <f>IFERROR(INDEX(DATA!$A$46:$E$6000,A415,2),"")</f>
        <v/>
      </c>
      <c r="E415" s="99" t="str">
        <f>IFERROR(IF(C415=設定・集計!$B$6,INDEX(DATA!$A$46:$E$6000,A415,4),""),"")</f>
        <v/>
      </c>
      <c r="F415" s="99" t="str">
        <f>IFERROR(IF(C415=設定・集計!$B$6,"",INDEX(DATA!$A$46:$E$6000,A415,4)),"")</f>
        <v/>
      </c>
    </row>
    <row r="416" spans="1:6" ht="18.75" customHeight="1">
      <c r="A416" s="82" t="str">
        <f>IFERROR(MATCH(ROW()-ROW($A$2),DATA!G:G,0)-DATA!$B$5+1,"")</f>
        <v/>
      </c>
      <c r="B416" s="86" t="str">
        <f>IFERROR(INDEX(DATA!$A$46:$E$6000,A416,5),"")</f>
        <v/>
      </c>
      <c r="C416" s="87" t="str">
        <f>IFERROR(INDEX(DATA!$A$46:$E$6000,A416,3),"")</f>
        <v/>
      </c>
      <c r="D416" s="88" t="str">
        <f>IFERROR(INDEX(DATA!$A$46:$E$6000,A416,2),"")</f>
        <v/>
      </c>
      <c r="E416" s="99" t="str">
        <f>IFERROR(IF(C416=設定・集計!$B$6,INDEX(DATA!$A$46:$E$6000,A416,4),""),"")</f>
        <v/>
      </c>
      <c r="F416" s="99" t="str">
        <f>IFERROR(IF(C416=設定・集計!$B$6,"",INDEX(DATA!$A$46:$E$6000,A416,4)),"")</f>
        <v/>
      </c>
    </row>
    <row r="417" spans="1:6" ht="18.75" customHeight="1">
      <c r="A417" s="82" t="str">
        <f>IFERROR(MATCH(ROW()-ROW($A$2),DATA!G:G,0)-DATA!$B$5+1,"")</f>
        <v/>
      </c>
      <c r="B417" s="86" t="str">
        <f>IFERROR(INDEX(DATA!$A$46:$E$6000,A417,5),"")</f>
        <v/>
      </c>
      <c r="C417" s="87" t="str">
        <f>IFERROR(INDEX(DATA!$A$46:$E$6000,A417,3),"")</f>
        <v/>
      </c>
      <c r="D417" s="88" t="str">
        <f>IFERROR(INDEX(DATA!$A$46:$E$6000,A417,2),"")</f>
        <v/>
      </c>
      <c r="E417" s="99" t="str">
        <f>IFERROR(IF(C417=設定・集計!$B$6,INDEX(DATA!$A$46:$E$6000,A417,4),""),"")</f>
        <v/>
      </c>
      <c r="F417" s="99" t="str">
        <f>IFERROR(IF(C417=設定・集計!$B$6,"",INDEX(DATA!$A$46:$E$6000,A417,4)),"")</f>
        <v/>
      </c>
    </row>
    <row r="418" spans="1:6" ht="18.75" customHeight="1">
      <c r="A418" s="82" t="str">
        <f>IFERROR(MATCH(ROW()-ROW($A$2),DATA!G:G,0)-DATA!$B$5+1,"")</f>
        <v/>
      </c>
      <c r="B418" s="86" t="str">
        <f>IFERROR(INDEX(DATA!$A$46:$E$6000,A418,5),"")</f>
        <v/>
      </c>
      <c r="C418" s="87" t="str">
        <f>IFERROR(INDEX(DATA!$A$46:$E$6000,A418,3),"")</f>
        <v/>
      </c>
      <c r="D418" s="88" t="str">
        <f>IFERROR(INDEX(DATA!$A$46:$E$6000,A418,2),"")</f>
        <v/>
      </c>
      <c r="E418" s="99" t="str">
        <f>IFERROR(IF(C418=設定・集計!$B$6,INDEX(DATA!$A$46:$E$6000,A418,4),""),"")</f>
        <v/>
      </c>
      <c r="F418" s="99" t="str">
        <f>IFERROR(IF(C418=設定・集計!$B$6,"",INDEX(DATA!$A$46:$E$6000,A418,4)),"")</f>
        <v/>
      </c>
    </row>
    <row r="419" spans="1:6" ht="18.75" customHeight="1">
      <c r="A419" s="82" t="str">
        <f>IFERROR(MATCH(ROW()-ROW($A$2),DATA!G:G,0)-DATA!$B$5+1,"")</f>
        <v/>
      </c>
      <c r="B419" s="86" t="str">
        <f>IFERROR(INDEX(DATA!$A$46:$E$6000,A419,5),"")</f>
        <v/>
      </c>
      <c r="C419" s="87" t="str">
        <f>IFERROR(INDEX(DATA!$A$46:$E$6000,A419,3),"")</f>
        <v/>
      </c>
      <c r="D419" s="88" t="str">
        <f>IFERROR(INDEX(DATA!$A$46:$E$6000,A419,2),"")</f>
        <v/>
      </c>
      <c r="E419" s="99" t="str">
        <f>IFERROR(IF(C419=設定・集計!$B$6,INDEX(DATA!$A$46:$E$6000,A419,4),""),"")</f>
        <v/>
      </c>
      <c r="F419" s="99" t="str">
        <f>IFERROR(IF(C419=設定・集計!$B$6,"",INDEX(DATA!$A$46:$E$6000,A419,4)),"")</f>
        <v/>
      </c>
    </row>
    <row r="420" spans="1:6" ht="18.75" customHeight="1">
      <c r="A420" s="82" t="str">
        <f>IFERROR(MATCH(ROW()-ROW($A$2),DATA!G:G,0)-DATA!$B$5+1,"")</f>
        <v/>
      </c>
      <c r="B420" s="86" t="str">
        <f>IFERROR(INDEX(DATA!$A$46:$E$6000,A420,5),"")</f>
        <v/>
      </c>
      <c r="C420" s="87" t="str">
        <f>IFERROR(INDEX(DATA!$A$46:$E$6000,A420,3),"")</f>
        <v/>
      </c>
      <c r="D420" s="88" t="str">
        <f>IFERROR(INDEX(DATA!$A$46:$E$6000,A420,2),"")</f>
        <v/>
      </c>
      <c r="E420" s="99" t="str">
        <f>IFERROR(IF(C420=設定・集計!$B$6,INDEX(DATA!$A$46:$E$6000,A420,4),""),"")</f>
        <v/>
      </c>
      <c r="F420" s="99" t="str">
        <f>IFERROR(IF(C420=設定・集計!$B$6,"",INDEX(DATA!$A$46:$E$6000,A420,4)),"")</f>
        <v/>
      </c>
    </row>
    <row r="421" spans="1:6" ht="18.75" customHeight="1">
      <c r="A421" s="82" t="str">
        <f>IFERROR(MATCH(ROW()-ROW($A$2),DATA!G:G,0)-DATA!$B$5+1,"")</f>
        <v/>
      </c>
      <c r="B421" s="86" t="str">
        <f>IFERROR(INDEX(DATA!$A$46:$E$6000,A421,5),"")</f>
        <v/>
      </c>
      <c r="C421" s="87" t="str">
        <f>IFERROR(INDEX(DATA!$A$46:$E$6000,A421,3),"")</f>
        <v/>
      </c>
      <c r="D421" s="88" t="str">
        <f>IFERROR(INDEX(DATA!$A$46:$E$6000,A421,2),"")</f>
        <v/>
      </c>
      <c r="E421" s="99" t="str">
        <f>IFERROR(IF(C421=設定・集計!$B$6,INDEX(DATA!$A$46:$E$6000,A421,4),""),"")</f>
        <v/>
      </c>
      <c r="F421" s="99" t="str">
        <f>IFERROR(IF(C421=設定・集計!$B$6,"",INDEX(DATA!$A$46:$E$6000,A421,4)),"")</f>
        <v/>
      </c>
    </row>
    <row r="422" spans="1:6" ht="18.75" customHeight="1">
      <c r="A422" s="82" t="str">
        <f>IFERROR(MATCH(ROW()-ROW($A$2),DATA!G:G,0)-DATA!$B$5+1,"")</f>
        <v/>
      </c>
      <c r="B422" s="86" t="str">
        <f>IFERROR(INDEX(DATA!$A$46:$E$6000,A422,5),"")</f>
        <v/>
      </c>
      <c r="C422" s="87" t="str">
        <f>IFERROR(INDEX(DATA!$A$46:$E$6000,A422,3),"")</f>
        <v/>
      </c>
      <c r="D422" s="88" t="str">
        <f>IFERROR(INDEX(DATA!$A$46:$E$6000,A422,2),"")</f>
        <v/>
      </c>
      <c r="E422" s="99" t="str">
        <f>IFERROR(IF(C422=設定・集計!$B$6,INDEX(DATA!$A$46:$E$6000,A422,4),""),"")</f>
        <v/>
      </c>
      <c r="F422" s="99" t="str">
        <f>IFERROR(IF(C422=設定・集計!$B$6,"",INDEX(DATA!$A$46:$E$6000,A422,4)),"")</f>
        <v/>
      </c>
    </row>
    <row r="423" spans="1:6" ht="18.75" customHeight="1">
      <c r="A423" s="82" t="str">
        <f>IFERROR(MATCH(ROW()-ROW($A$2),DATA!G:G,0)-DATA!$B$5+1,"")</f>
        <v/>
      </c>
      <c r="B423" s="86" t="str">
        <f>IFERROR(INDEX(DATA!$A$46:$E$6000,A423,5),"")</f>
        <v/>
      </c>
      <c r="C423" s="87" t="str">
        <f>IFERROR(INDEX(DATA!$A$46:$E$6000,A423,3),"")</f>
        <v/>
      </c>
      <c r="D423" s="88" t="str">
        <f>IFERROR(INDEX(DATA!$A$46:$E$6000,A423,2),"")</f>
        <v/>
      </c>
      <c r="E423" s="99" t="str">
        <f>IFERROR(IF(C423=設定・集計!$B$6,INDEX(DATA!$A$46:$E$6000,A423,4),""),"")</f>
        <v/>
      </c>
      <c r="F423" s="99" t="str">
        <f>IFERROR(IF(C423=設定・集計!$B$6,"",INDEX(DATA!$A$46:$E$6000,A423,4)),"")</f>
        <v/>
      </c>
    </row>
    <row r="424" spans="1:6" ht="18.75" customHeight="1">
      <c r="A424" s="82" t="str">
        <f>IFERROR(MATCH(ROW()-ROW($A$2),DATA!G:G,0)-DATA!$B$5+1,"")</f>
        <v/>
      </c>
      <c r="B424" s="86" t="str">
        <f>IFERROR(INDEX(DATA!$A$46:$E$6000,A424,5),"")</f>
        <v/>
      </c>
      <c r="C424" s="87" t="str">
        <f>IFERROR(INDEX(DATA!$A$46:$E$6000,A424,3),"")</f>
        <v/>
      </c>
      <c r="D424" s="88" t="str">
        <f>IFERROR(INDEX(DATA!$A$46:$E$6000,A424,2),"")</f>
        <v/>
      </c>
      <c r="E424" s="99" t="str">
        <f>IFERROR(IF(C424=設定・集計!$B$6,INDEX(DATA!$A$46:$E$6000,A424,4),""),"")</f>
        <v/>
      </c>
      <c r="F424" s="99" t="str">
        <f>IFERROR(IF(C424=設定・集計!$B$6,"",INDEX(DATA!$A$46:$E$6000,A424,4)),"")</f>
        <v/>
      </c>
    </row>
    <row r="425" spans="1:6" ht="18.75" customHeight="1">
      <c r="A425" s="82" t="str">
        <f>IFERROR(MATCH(ROW()-ROW($A$2),DATA!G:G,0)-DATA!$B$5+1,"")</f>
        <v/>
      </c>
      <c r="B425" s="86" t="str">
        <f>IFERROR(INDEX(DATA!$A$46:$E$6000,A425,5),"")</f>
        <v/>
      </c>
      <c r="C425" s="87" t="str">
        <f>IFERROR(INDEX(DATA!$A$46:$E$6000,A425,3),"")</f>
        <v/>
      </c>
      <c r="D425" s="88" t="str">
        <f>IFERROR(INDEX(DATA!$A$46:$E$6000,A425,2),"")</f>
        <v/>
      </c>
      <c r="E425" s="99" t="str">
        <f>IFERROR(IF(C425=設定・集計!$B$6,INDEX(DATA!$A$46:$E$6000,A425,4),""),"")</f>
        <v/>
      </c>
      <c r="F425" s="99" t="str">
        <f>IFERROR(IF(C425=設定・集計!$B$6,"",INDEX(DATA!$A$46:$E$6000,A425,4)),"")</f>
        <v/>
      </c>
    </row>
    <row r="426" spans="1:6" ht="18.75" customHeight="1">
      <c r="A426" s="82" t="str">
        <f>IFERROR(MATCH(ROW()-ROW($A$2),DATA!G:G,0)-DATA!$B$5+1,"")</f>
        <v/>
      </c>
      <c r="B426" s="86" t="str">
        <f>IFERROR(INDEX(DATA!$A$46:$E$6000,A426,5),"")</f>
        <v/>
      </c>
      <c r="C426" s="87" t="str">
        <f>IFERROR(INDEX(DATA!$A$46:$E$6000,A426,3),"")</f>
        <v/>
      </c>
      <c r="D426" s="88" t="str">
        <f>IFERROR(INDEX(DATA!$A$46:$E$6000,A426,2),"")</f>
        <v/>
      </c>
      <c r="E426" s="99" t="str">
        <f>IFERROR(IF(C426=設定・集計!$B$6,INDEX(DATA!$A$46:$E$6000,A426,4),""),"")</f>
        <v/>
      </c>
      <c r="F426" s="99" t="str">
        <f>IFERROR(IF(C426=設定・集計!$B$6,"",INDEX(DATA!$A$46:$E$6000,A426,4)),"")</f>
        <v/>
      </c>
    </row>
    <row r="427" spans="1:6" ht="18.75" customHeight="1">
      <c r="A427" s="82" t="str">
        <f>IFERROR(MATCH(ROW()-ROW($A$2),DATA!G:G,0)-DATA!$B$5+1,"")</f>
        <v/>
      </c>
      <c r="B427" s="86" t="str">
        <f>IFERROR(INDEX(DATA!$A$46:$E$6000,A427,5),"")</f>
        <v/>
      </c>
      <c r="C427" s="87" t="str">
        <f>IFERROR(INDEX(DATA!$A$46:$E$6000,A427,3),"")</f>
        <v/>
      </c>
      <c r="D427" s="88" t="str">
        <f>IFERROR(INDEX(DATA!$A$46:$E$6000,A427,2),"")</f>
        <v/>
      </c>
      <c r="E427" s="99" t="str">
        <f>IFERROR(IF(C427=設定・集計!$B$6,INDEX(DATA!$A$46:$E$6000,A427,4),""),"")</f>
        <v/>
      </c>
      <c r="F427" s="99" t="str">
        <f>IFERROR(IF(C427=設定・集計!$B$6,"",INDEX(DATA!$A$46:$E$6000,A427,4)),"")</f>
        <v/>
      </c>
    </row>
    <row r="428" spans="1:6" ht="18.75" customHeight="1">
      <c r="A428" s="82" t="str">
        <f>IFERROR(MATCH(ROW()-ROW($A$2),DATA!G:G,0)-DATA!$B$5+1,"")</f>
        <v/>
      </c>
      <c r="B428" s="86" t="str">
        <f>IFERROR(INDEX(DATA!$A$46:$E$6000,A428,5),"")</f>
        <v/>
      </c>
      <c r="C428" s="87" t="str">
        <f>IFERROR(INDEX(DATA!$A$46:$E$6000,A428,3),"")</f>
        <v/>
      </c>
      <c r="D428" s="88" t="str">
        <f>IFERROR(INDEX(DATA!$A$46:$E$6000,A428,2),"")</f>
        <v/>
      </c>
      <c r="E428" s="99" t="str">
        <f>IFERROR(IF(C428=設定・集計!$B$6,INDEX(DATA!$A$46:$E$6000,A428,4),""),"")</f>
        <v/>
      </c>
      <c r="F428" s="99" t="str">
        <f>IFERROR(IF(C428=設定・集計!$B$6,"",INDEX(DATA!$A$46:$E$6000,A428,4)),"")</f>
        <v/>
      </c>
    </row>
    <row r="429" spans="1:6" ht="18.75" customHeight="1">
      <c r="A429" s="82" t="str">
        <f>IFERROR(MATCH(ROW()-ROW($A$2),DATA!G:G,0)-DATA!$B$5+1,"")</f>
        <v/>
      </c>
      <c r="B429" s="86" t="str">
        <f>IFERROR(INDEX(DATA!$A$46:$E$6000,A429,5),"")</f>
        <v/>
      </c>
      <c r="C429" s="87" t="str">
        <f>IFERROR(INDEX(DATA!$A$46:$E$6000,A429,3),"")</f>
        <v/>
      </c>
      <c r="D429" s="88" t="str">
        <f>IFERROR(INDEX(DATA!$A$46:$E$6000,A429,2),"")</f>
        <v/>
      </c>
      <c r="E429" s="99" t="str">
        <f>IFERROR(IF(C429=設定・集計!$B$6,INDEX(DATA!$A$46:$E$6000,A429,4),""),"")</f>
        <v/>
      </c>
      <c r="F429" s="99" t="str">
        <f>IFERROR(IF(C429=設定・集計!$B$6,"",INDEX(DATA!$A$46:$E$6000,A429,4)),"")</f>
        <v/>
      </c>
    </row>
    <row r="430" spans="1:6" ht="18.75" customHeight="1">
      <c r="A430" s="82" t="str">
        <f>IFERROR(MATCH(ROW()-ROW($A$2),DATA!G:G,0)-DATA!$B$5+1,"")</f>
        <v/>
      </c>
      <c r="B430" s="86" t="str">
        <f>IFERROR(INDEX(DATA!$A$46:$E$6000,A430,5),"")</f>
        <v/>
      </c>
      <c r="C430" s="87" t="str">
        <f>IFERROR(INDEX(DATA!$A$46:$E$6000,A430,3),"")</f>
        <v/>
      </c>
      <c r="D430" s="88" t="str">
        <f>IFERROR(INDEX(DATA!$A$46:$E$6000,A430,2),"")</f>
        <v/>
      </c>
      <c r="E430" s="99" t="str">
        <f>IFERROR(IF(C430=設定・集計!$B$6,INDEX(DATA!$A$46:$E$6000,A430,4),""),"")</f>
        <v/>
      </c>
      <c r="F430" s="99" t="str">
        <f>IFERROR(IF(C430=設定・集計!$B$6,"",INDEX(DATA!$A$46:$E$6000,A430,4)),"")</f>
        <v/>
      </c>
    </row>
    <row r="431" spans="1:6" ht="18.75" customHeight="1">
      <c r="A431" s="82" t="str">
        <f>IFERROR(MATCH(ROW()-ROW($A$2),DATA!G:G,0)-DATA!$B$5+1,"")</f>
        <v/>
      </c>
      <c r="B431" s="86" t="str">
        <f>IFERROR(INDEX(DATA!$A$46:$E$6000,A431,5),"")</f>
        <v/>
      </c>
      <c r="C431" s="87" t="str">
        <f>IFERROR(INDEX(DATA!$A$46:$E$6000,A431,3),"")</f>
        <v/>
      </c>
      <c r="D431" s="88" t="str">
        <f>IFERROR(INDEX(DATA!$A$46:$E$6000,A431,2),"")</f>
        <v/>
      </c>
      <c r="E431" s="99" t="str">
        <f>IFERROR(IF(C431=設定・集計!$B$6,INDEX(DATA!$A$46:$E$6000,A431,4),""),"")</f>
        <v/>
      </c>
      <c r="F431" s="99" t="str">
        <f>IFERROR(IF(C431=設定・集計!$B$6,"",INDEX(DATA!$A$46:$E$6000,A431,4)),"")</f>
        <v/>
      </c>
    </row>
    <row r="432" spans="1:6" ht="18.75" customHeight="1">
      <c r="A432" s="82" t="str">
        <f>IFERROR(MATCH(ROW()-ROW($A$2),DATA!G:G,0)-DATA!$B$5+1,"")</f>
        <v/>
      </c>
      <c r="B432" s="86" t="str">
        <f>IFERROR(INDEX(DATA!$A$46:$E$6000,A432,5),"")</f>
        <v/>
      </c>
      <c r="C432" s="87" t="str">
        <f>IFERROR(INDEX(DATA!$A$46:$E$6000,A432,3),"")</f>
        <v/>
      </c>
      <c r="D432" s="88" t="str">
        <f>IFERROR(INDEX(DATA!$A$46:$E$6000,A432,2),"")</f>
        <v/>
      </c>
      <c r="E432" s="99" t="str">
        <f>IFERROR(IF(C432=設定・集計!$B$6,INDEX(DATA!$A$46:$E$6000,A432,4),""),"")</f>
        <v/>
      </c>
      <c r="F432" s="99" t="str">
        <f>IFERROR(IF(C432=設定・集計!$B$6,"",INDEX(DATA!$A$46:$E$6000,A432,4)),"")</f>
        <v/>
      </c>
    </row>
    <row r="433" spans="1:6" ht="18.75" customHeight="1">
      <c r="A433" s="82" t="str">
        <f>IFERROR(MATCH(ROW()-ROW($A$2),DATA!G:G,0)-DATA!$B$5+1,"")</f>
        <v/>
      </c>
      <c r="B433" s="86" t="str">
        <f>IFERROR(INDEX(DATA!$A$46:$E$6000,A433,5),"")</f>
        <v/>
      </c>
      <c r="C433" s="87" t="str">
        <f>IFERROR(INDEX(DATA!$A$46:$E$6000,A433,3),"")</f>
        <v/>
      </c>
      <c r="D433" s="88" t="str">
        <f>IFERROR(INDEX(DATA!$A$46:$E$6000,A433,2),"")</f>
        <v/>
      </c>
      <c r="E433" s="99" t="str">
        <f>IFERROR(IF(C433=設定・集計!$B$6,INDEX(DATA!$A$46:$E$6000,A433,4),""),"")</f>
        <v/>
      </c>
      <c r="F433" s="99" t="str">
        <f>IFERROR(IF(C433=設定・集計!$B$6,"",INDEX(DATA!$A$46:$E$6000,A433,4)),"")</f>
        <v/>
      </c>
    </row>
    <row r="434" spans="1:6" ht="18.75" customHeight="1">
      <c r="A434" s="82" t="str">
        <f>IFERROR(MATCH(ROW()-ROW($A$2),DATA!G:G,0)-DATA!$B$5+1,"")</f>
        <v/>
      </c>
      <c r="B434" s="86" t="str">
        <f>IFERROR(INDEX(DATA!$A$46:$E$6000,A434,5),"")</f>
        <v/>
      </c>
      <c r="C434" s="87" t="str">
        <f>IFERROR(INDEX(DATA!$A$46:$E$6000,A434,3),"")</f>
        <v/>
      </c>
      <c r="D434" s="88" t="str">
        <f>IFERROR(INDEX(DATA!$A$46:$E$6000,A434,2),"")</f>
        <v/>
      </c>
      <c r="E434" s="99" t="str">
        <f>IFERROR(IF(C434=設定・集計!$B$6,INDEX(DATA!$A$46:$E$6000,A434,4),""),"")</f>
        <v/>
      </c>
      <c r="F434" s="99" t="str">
        <f>IFERROR(IF(C434=設定・集計!$B$6,"",INDEX(DATA!$A$46:$E$6000,A434,4)),"")</f>
        <v/>
      </c>
    </row>
    <row r="435" spans="1:6" ht="18.75" customHeight="1">
      <c r="A435" s="82" t="str">
        <f>IFERROR(MATCH(ROW()-ROW($A$2),DATA!G:G,0)-DATA!$B$5+1,"")</f>
        <v/>
      </c>
      <c r="B435" s="86" t="str">
        <f>IFERROR(INDEX(DATA!$A$46:$E$6000,A435,5),"")</f>
        <v/>
      </c>
      <c r="C435" s="87" t="str">
        <f>IFERROR(INDEX(DATA!$A$46:$E$6000,A435,3),"")</f>
        <v/>
      </c>
      <c r="D435" s="88" t="str">
        <f>IFERROR(INDEX(DATA!$A$46:$E$6000,A435,2),"")</f>
        <v/>
      </c>
      <c r="E435" s="99" t="str">
        <f>IFERROR(IF(C435=設定・集計!$B$6,INDEX(DATA!$A$46:$E$6000,A435,4),""),"")</f>
        <v/>
      </c>
      <c r="F435" s="99" t="str">
        <f>IFERROR(IF(C435=設定・集計!$B$6,"",INDEX(DATA!$A$46:$E$6000,A435,4)),"")</f>
        <v/>
      </c>
    </row>
    <row r="436" spans="1:6" ht="18.75" customHeight="1">
      <c r="A436" s="82" t="str">
        <f>IFERROR(MATCH(ROW()-ROW($A$2),DATA!G:G,0)-DATA!$B$5+1,"")</f>
        <v/>
      </c>
      <c r="B436" s="86" t="str">
        <f>IFERROR(INDEX(DATA!$A$46:$E$6000,A436,5),"")</f>
        <v/>
      </c>
      <c r="C436" s="87" t="str">
        <f>IFERROR(INDEX(DATA!$A$46:$E$6000,A436,3),"")</f>
        <v/>
      </c>
      <c r="D436" s="88" t="str">
        <f>IFERROR(INDEX(DATA!$A$46:$E$6000,A436,2),"")</f>
        <v/>
      </c>
      <c r="E436" s="99" t="str">
        <f>IFERROR(IF(C436=設定・集計!$B$6,INDEX(DATA!$A$46:$E$6000,A436,4),""),"")</f>
        <v/>
      </c>
      <c r="F436" s="99" t="str">
        <f>IFERROR(IF(C436=設定・集計!$B$6,"",INDEX(DATA!$A$46:$E$6000,A436,4)),"")</f>
        <v/>
      </c>
    </row>
    <row r="437" spans="1:6" ht="18.75" customHeight="1">
      <c r="A437" s="82" t="str">
        <f>IFERROR(MATCH(ROW()-ROW($A$2),DATA!G:G,0)-DATA!$B$5+1,"")</f>
        <v/>
      </c>
      <c r="B437" s="86" t="str">
        <f>IFERROR(INDEX(DATA!$A$46:$E$6000,A437,5),"")</f>
        <v/>
      </c>
      <c r="C437" s="87" t="str">
        <f>IFERROR(INDEX(DATA!$A$46:$E$6000,A437,3),"")</f>
        <v/>
      </c>
      <c r="D437" s="88" t="str">
        <f>IFERROR(INDEX(DATA!$A$46:$E$6000,A437,2),"")</f>
        <v/>
      </c>
      <c r="E437" s="99" t="str">
        <f>IFERROR(IF(C437=設定・集計!$B$6,INDEX(DATA!$A$46:$E$6000,A437,4),""),"")</f>
        <v/>
      </c>
      <c r="F437" s="99" t="str">
        <f>IFERROR(IF(C437=設定・集計!$B$6,"",INDEX(DATA!$A$46:$E$6000,A437,4)),"")</f>
        <v/>
      </c>
    </row>
    <row r="438" spans="1:6" ht="18.75" customHeight="1">
      <c r="A438" s="82" t="str">
        <f>IFERROR(MATCH(ROW()-ROW($A$2),DATA!G:G,0)-DATA!$B$5+1,"")</f>
        <v/>
      </c>
      <c r="B438" s="86" t="str">
        <f>IFERROR(INDEX(DATA!$A$46:$E$6000,A438,5),"")</f>
        <v/>
      </c>
      <c r="C438" s="87" t="str">
        <f>IFERROR(INDEX(DATA!$A$46:$E$6000,A438,3),"")</f>
        <v/>
      </c>
      <c r="D438" s="88" t="str">
        <f>IFERROR(INDEX(DATA!$A$46:$E$6000,A438,2),"")</f>
        <v/>
      </c>
      <c r="E438" s="99" t="str">
        <f>IFERROR(IF(C438=設定・集計!$B$6,INDEX(DATA!$A$46:$E$6000,A438,4),""),"")</f>
        <v/>
      </c>
      <c r="F438" s="99" t="str">
        <f>IFERROR(IF(C438=設定・集計!$B$6,"",INDEX(DATA!$A$46:$E$6000,A438,4)),"")</f>
        <v/>
      </c>
    </row>
    <row r="439" spans="1:6" ht="18.75" customHeight="1">
      <c r="A439" s="82" t="str">
        <f>IFERROR(MATCH(ROW()-ROW($A$2),DATA!G:G,0)-DATA!$B$5+1,"")</f>
        <v/>
      </c>
      <c r="B439" s="86" t="str">
        <f>IFERROR(INDEX(DATA!$A$46:$E$6000,A439,5),"")</f>
        <v/>
      </c>
      <c r="C439" s="87" t="str">
        <f>IFERROR(INDEX(DATA!$A$46:$E$6000,A439,3),"")</f>
        <v/>
      </c>
      <c r="D439" s="88" t="str">
        <f>IFERROR(INDEX(DATA!$A$46:$E$6000,A439,2),"")</f>
        <v/>
      </c>
      <c r="E439" s="99" t="str">
        <f>IFERROR(IF(C439=設定・集計!$B$6,INDEX(DATA!$A$46:$E$6000,A439,4),""),"")</f>
        <v/>
      </c>
      <c r="F439" s="99" t="str">
        <f>IFERROR(IF(C439=設定・集計!$B$6,"",INDEX(DATA!$A$46:$E$6000,A439,4)),"")</f>
        <v/>
      </c>
    </row>
    <row r="440" spans="1:6" ht="18.75" customHeight="1">
      <c r="A440" s="82" t="str">
        <f>IFERROR(MATCH(ROW()-ROW($A$2),DATA!G:G,0)-DATA!$B$5+1,"")</f>
        <v/>
      </c>
      <c r="B440" s="86" t="str">
        <f>IFERROR(INDEX(DATA!$A$46:$E$6000,A440,5),"")</f>
        <v/>
      </c>
      <c r="C440" s="87" t="str">
        <f>IFERROR(INDEX(DATA!$A$46:$E$6000,A440,3),"")</f>
        <v/>
      </c>
      <c r="D440" s="88" t="str">
        <f>IFERROR(INDEX(DATA!$A$46:$E$6000,A440,2),"")</f>
        <v/>
      </c>
      <c r="E440" s="99" t="str">
        <f>IFERROR(IF(C440=設定・集計!$B$6,INDEX(DATA!$A$46:$E$6000,A440,4),""),"")</f>
        <v/>
      </c>
      <c r="F440" s="99" t="str">
        <f>IFERROR(IF(C440=設定・集計!$B$6,"",INDEX(DATA!$A$46:$E$6000,A440,4)),"")</f>
        <v/>
      </c>
    </row>
    <row r="441" spans="1:6" ht="18.75" customHeight="1">
      <c r="A441" s="82" t="str">
        <f>IFERROR(MATCH(ROW()-ROW($A$2),DATA!G:G,0)-DATA!$B$5+1,"")</f>
        <v/>
      </c>
      <c r="B441" s="86" t="str">
        <f>IFERROR(INDEX(DATA!$A$46:$E$6000,A441,5),"")</f>
        <v/>
      </c>
      <c r="C441" s="87" t="str">
        <f>IFERROR(INDEX(DATA!$A$46:$E$6000,A441,3),"")</f>
        <v/>
      </c>
      <c r="D441" s="88" t="str">
        <f>IFERROR(INDEX(DATA!$A$46:$E$6000,A441,2),"")</f>
        <v/>
      </c>
      <c r="E441" s="99" t="str">
        <f>IFERROR(IF(C441=設定・集計!$B$6,INDEX(DATA!$A$46:$E$6000,A441,4),""),"")</f>
        <v/>
      </c>
      <c r="F441" s="99" t="str">
        <f>IFERROR(IF(C441=設定・集計!$B$6,"",INDEX(DATA!$A$46:$E$6000,A441,4)),"")</f>
        <v/>
      </c>
    </row>
    <row r="442" spans="1:6" ht="18.75" customHeight="1">
      <c r="A442" s="82" t="str">
        <f>IFERROR(MATCH(ROW()-ROW($A$2),DATA!G:G,0)-DATA!$B$5+1,"")</f>
        <v/>
      </c>
      <c r="B442" s="86" t="str">
        <f>IFERROR(INDEX(DATA!$A$46:$E$6000,A442,5),"")</f>
        <v/>
      </c>
      <c r="C442" s="87" t="str">
        <f>IFERROR(INDEX(DATA!$A$46:$E$6000,A442,3),"")</f>
        <v/>
      </c>
      <c r="D442" s="88" t="str">
        <f>IFERROR(INDEX(DATA!$A$46:$E$6000,A442,2),"")</f>
        <v/>
      </c>
      <c r="E442" s="99" t="str">
        <f>IFERROR(IF(C442=設定・集計!$B$6,INDEX(DATA!$A$46:$E$6000,A442,4),""),"")</f>
        <v/>
      </c>
      <c r="F442" s="99" t="str">
        <f>IFERROR(IF(C442=設定・集計!$B$6,"",INDEX(DATA!$A$46:$E$6000,A442,4)),"")</f>
        <v/>
      </c>
    </row>
    <row r="443" spans="1:6" ht="18.75" customHeight="1">
      <c r="A443" s="82" t="str">
        <f>IFERROR(MATCH(ROW()-ROW($A$2),DATA!G:G,0)-DATA!$B$5+1,"")</f>
        <v/>
      </c>
      <c r="B443" s="86" t="str">
        <f>IFERROR(INDEX(DATA!$A$46:$E$6000,A443,5),"")</f>
        <v/>
      </c>
      <c r="C443" s="87" t="str">
        <f>IFERROR(INDEX(DATA!$A$46:$E$6000,A443,3),"")</f>
        <v/>
      </c>
      <c r="D443" s="88" t="str">
        <f>IFERROR(INDEX(DATA!$A$46:$E$6000,A443,2),"")</f>
        <v/>
      </c>
      <c r="E443" s="99" t="str">
        <f>IFERROR(IF(C443=設定・集計!$B$6,INDEX(DATA!$A$46:$E$6000,A443,4),""),"")</f>
        <v/>
      </c>
      <c r="F443" s="99" t="str">
        <f>IFERROR(IF(C443=設定・集計!$B$6,"",INDEX(DATA!$A$46:$E$6000,A443,4)),"")</f>
        <v/>
      </c>
    </row>
    <row r="444" spans="1:6" ht="18.75" customHeight="1">
      <c r="A444" s="82" t="str">
        <f>IFERROR(MATCH(ROW()-ROW($A$2),DATA!G:G,0)-DATA!$B$5+1,"")</f>
        <v/>
      </c>
      <c r="B444" s="86" t="str">
        <f>IFERROR(INDEX(DATA!$A$46:$E$6000,A444,5),"")</f>
        <v/>
      </c>
      <c r="C444" s="87" t="str">
        <f>IFERROR(INDEX(DATA!$A$46:$E$6000,A444,3),"")</f>
        <v/>
      </c>
      <c r="D444" s="88" t="str">
        <f>IFERROR(INDEX(DATA!$A$46:$E$6000,A444,2),"")</f>
        <v/>
      </c>
      <c r="E444" s="99" t="str">
        <f>IFERROR(IF(C444=設定・集計!$B$6,INDEX(DATA!$A$46:$E$6000,A444,4),""),"")</f>
        <v/>
      </c>
      <c r="F444" s="99" t="str">
        <f>IFERROR(IF(C444=設定・集計!$B$6,"",INDEX(DATA!$A$46:$E$6000,A444,4)),"")</f>
        <v/>
      </c>
    </row>
    <row r="445" spans="1:6" ht="18.75" customHeight="1">
      <c r="A445" s="82" t="str">
        <f>IFERROR(MATCH(ROW()-ROW($A$2),DATA!G:G,0)-DATA!$B$5+1,"")</f>
        <v/>
      </c>
      <c r="B445" s="86" t="str">
        <f>IFERROR(INDEX(DATA!$A$46:$E$6000,A445,5),"")</f>
        <v/>
      </c>
      <c r="C445" s="87" t="str">
        <f>IFERROR(INDEX(DATA!$A$46:$E$6000,A445,3),"")</f>
        <v/>
      </c>
      <c r="D445" s="88" t="str">
        <f>IFERROR(INDEX(DATA!$A$46:$E$6000,A445,2),"")</f>
        <v/>
      </c>
      <c r="E445" s="99" t="str">
        <f>IFERROR(IF(C445=設定・集計!$B$6,INDEX(DATA!$A$46:$E$6000,A445,4),""),"")</f>
        <v/>
      </c>
      <c r="F445" s="99" t="str">
        <f>IFERROR(IF(C445=設定・集計!$B$6,"",INDEX(DATA!$A$46:$E$6000,A445,4)),"")</f>
        <v/>
      </c>
    </row>
    <row r="446" spans="1:6" ht="18.75" customHeight="1">
      <c r="A446" s="82" t="str">
        <f>IFERROR(MATCH(ROW()-ROW($A$2),DATA!G:G,0)-DATA!$B$5+1,"")</f>
        <v/>
      </c>
      <c r="B446" s="86" t="str">
        <f>IFERROR(INDEX(DATA!$A$46:$E$6000,A446,5),"")</f>
        <v/>
      </c>
      <c r="C446" s="87" t="str">
        <f>IFERROR(INDEX(DATA!$A$46:$E$6000,A446,3),"")</f>
        <v/>
      </c>
      <c r="D446" s="88" t="str">
        <f>IFERROR(INDEX(DATA!$A$46:$E$6000,A446,2),"")</f>
        <v/>
      </c>
      <c r="E446" s="99" t="str">
        <f>IFERROR(IF(C446=設定・集計!$B$6,INDEX(DATA!$A$46:$E$6000,A446,4),""),"")</f>
        <v/>
      </c>
      <c r="F446" s="99" t="str">
        <f>IFERROR(IF(C446=設定・集計!$B$6,"",INDEX(DATA!$A$46:$E$6000,A446,4)),"")</f>
        <v/>
      </c>
    </row>
    <row r="447" spans="1:6" ht="18.75" customHeight="1">
      <c r="A447" s="82" t="str">
        <f>IFERROR(MATCH(ROW()-ROW($A$2),DATA!G:G,0)-DATA!$B$5+1,"")</f>
        <v/>
      </c>
      <c r="B447" s="86" t="str">
        <f>IFERROR(INDEX(DATA!$A$46:$E$6000,A447,5),"")</f>
        <v/>
      </c>
      <c r="C447" s="87" t="str">
        <f>IFERROR(INDEX(DATA!$A$46:$E$6000,A447,3),"")</f>
        <v/>
      </c>
      <c r="D447" s="88" t="str">
        <f>IFERROR(INDEX(DATA!$A$46:$E$6000,A447,2),"")</f>
        <v/>
      </c>
      <c r="E447" s="99" t="str">
        <f>IFERROR(IF(C447=設定・集計!$B$6,INDEX(DATA!$A$46:$E$6000,A447,4),""),"")</f>
        <v/>
      </c>
      <c r="F447" s="99" t="str">
        <f>IFERROR(IF(C447=設定・集計!$B$6,"",INDEX(DATA!$A$46:$E$6000,A447,4)),"")</f>
        <v/>
      </c>
    </row>
    <row r="448" spans="1:6" ht="18.75" customHeight="1">
      <c r="A448" s="82" t="str">
        <f>IFERROR(MATCH(ROW()-ROW($A$2),DATA!G:G,0)-DATA!$B$5+1,"")</f>
        <v/>
      </c>
      <c r="B448" s="86" t="str">
        <f>IFERROR(INDEX(DATA!$A$46:$E$6000,A448,5),"")</f>
        <v/>
      </c>
      <c r="C448" s="87" t="str">
        <f>IFERROR(INDEX(DATA!$A$46:$E$6000,A448,3),"")</f>
        <v/>
      </c>
      <c r="D448" s="88" t="str">
        <f>IFERROR(INDEX(DATA!$A$46:$E$6000,A448,2),"")</f>
        <v/>
      </c>
      <c r="E448" s="99" t="str">
        <f>IFERROR(IF(C448=設定・集計!$B$6,INDEX(DATA!$A$46:$E$6000,A448,4),""),"")</f>
        <v/>
      </c>
      <c r="F448" s="99" t="str">
        <f>IFERROR(IF(C448=設定・集計!$B$6,"",INDEX(DATA!$A$46:$E$6000,A448,4)),"")</f>
        <v/>
      </c>
    </row>
    <row r="449" spans="1:6" ht="18.75" customHeight="1">
      <c r="A449" s="82" t="str">
        <f>IFERROR(MATCH(ROW()-ROW($A$2),DATA!G:G,0)-DATA!$B$5+1,"")</f>
        <v/>
      </c>
      <c r="B449" s="86" t="str">
        <f>IFERROR(INDEX(DATA!$A$46:$E$6000,A449,5),"")</f>
        <v/>
      </c>
      <c r="C449" s="87" t="str">
        <f>IFERROR(INDEX(DATA!$A$46:$E$6000,A449,3),"")</f>
        <v/>
      </c>
      <c r="D449" s="88" t="str">
        <f>IFERROR(INDEX(DATA!$A$46:$E$6000,A449,2),"")</f>
        <v/>
      </c>
      <c r="E449" s="99" t="str">
        <f>IFERROR(IF(C449=設定・集計!$B$6,INDEX(DATA!$A$46:$E$6000,A449,4),""),"")</f>
        <v/>
      </c>
      <c r="F449" s="99" t="str">
        <f>IFERROR(IF(C449=設定・集計!$B$6,"",INDEX(DATA!$A$46:$E$6000,A449,4)),"")</f>
        <v/>
      </c>
    </row>
    <row r="450" spans="1:6" ht="18.75" customHeight="1">
      <c r="A450" s="82" t="str">
        <f>IFERROR(MATCH(ROW()-ROW($A$2),DATA!G:G,0)-DATA!$B$5+1,"")</f>
        <v/>
      </c>
      <c r="B450" s="86" t="str">
        <f>IFERROR(INDEX(DATA!$A$46:$E$6000,A450,5),"")</f>
        <v/>
      </c>
      <c r="C450" s="87" t="str">
        <f>IFERROR(INDEX(DATA!$A$46:$E$6000,A450,3),"")</f>
        <v/>
      </c>
      <c r="D450" s="88" t="str">
        <f>IFERROR(INDEX(DATA!$A$46:$E$6000,A450,2),"")</f>
        <v/>
      </c>
      <c r="E450" s="99" t="str">
        <f>IFERROR(IF(C450=設定・集計!$B$6,INDEX(DATA!$A$46:$E$6000,A450,4),""),"")</f>
        <v/>
      </c>
      <c r="F450" s="99" t="str">
        <f>IFERROR(IF(C450=設定・集計!$B$6,"",INDEX(DATA!$A$46:$E$6000,A450,4)),"")</f>
        <v/>
      </c>
    </row>
    <row r="451" spans="1:6" ht="18.75" customHeight="1">
      <c r="A451" s="82" t="str">
        <f>IFERROR(MATCH(ROW()-ROW($A$2),DATA!G:G,0)-DATA!$B$5+1,"")</f>
        <v/>
      </c>
      <c r="B451" s="86" t="str">
        <f>IFERROR(INDEX(DATA!$A$46:$E$6000,A451,5),"")</f>
        <v/>
      </c>
      <c r="C451" s="87" t="str">
        <f>IFERROR(INDEX(DATA!$A$46:$E$6000,A451,3),"")</f>
        <v/>
      </c>
      <c r="D451" s="88" t="str">
        <f>IFERROR(INDEX(DATA!$A$46:$E$6000,A451,2),"")</f>
        <v/>
      </c>
      <c r="E451" s="99" t="str">
        <f>IFERROR(IF(C451=設定・集計!$B$6,INDEX(DATA!$A$46:$E$6000,A451,4),""),"")</f>
        <v/>
      </c>
      <c r="F451" s="99" t="str">
        <f>IFERROR(IF(C451=設定・集計!$B$6,"",INDEX(DATA!$A$46:$E$6000,A451,4)),"")</f>
        <v/>
      </c>
    </row>
    <row r="452" spans="1:6" ht="18.75" customHeight="1">
      <c r="A452" s="82" t="str">
        <f>IFERROR(MATCH(ROW()-ROW($A$2),DATA!G:G,0)-DATA!$B$5+1,"")</f>
        <v/>
      </c>
      <c r="B452" s="86" t="str">
        <f>IFERROR(INDEX(DATA!$A$46:$E$6000,A452,5),"")</f>
        <v/>
      </c>
      <c r="C452" s="87" t="str">
        <f>IFERROR(INDEX(DATA!$A$46:$E$6000,A452,3),"")</f>
        <v/>
      </c>
      <c r="D452" s="88" t="str">
        <f>IFERROR(INDEX(DATA!$A$46:$E$6000,A452,2),"")</f>
        <v/>
      </c>
      <c r="E452" s="99" t="str">
        <f>IFERROR(IF(C452=設定・集計!$B$6,INDEX(DATA!$A$46:$E$6000,A452,4),""),"")</f>
        <v/>
      </c>
      <c r="F452" s="99" t="str">
        <f>IFERROR(IF(C452=設定・集計!$B$6,"",INDEX(DATA!$A$46:$E$6000,A452,4)),"")</f>
        <v/>
      </c>
    </row>
    <row r="453" spans="1:6" ht="18.75" customHeight="1">
      <c r="A453" s="82" t="str">
        <f>IFERROR(MATCH(ROW()-ROW($A$2),DATA!G:G,0)-DATA!$B$5+1,"")</f>
        <v/>
      </c>
      <c r="B453" s="86" t="str">
        <f>IFERROR(INDEX(DATA!$A$46:$E$6000,A453,5),"")</f>
        <v/>
      </c>
      <c r="C453" s="87" t="str">
        <f>IFERROR(INDEX(DATA!$A$46:$E$6000,A453,3),"")</f>
        <v/>
      </c>
      <c r="D453" s="88" t="str">
        <f>IFERROR(INDEX(DATA!$A$46:$E$6000,A453,2),"")</f>
        <v/>
      </c>
      <c r="E453" s="99" t="str">
        <f>IFERROR(IF(C453=設定・集計!$B$6,INDEX(DATA!$A$46:$E$6000,A453,4),""),"")</f>
        <v/>
      </c>
      <c r="F453" s="99" t="str">
        <f>IFERROR(IF(C453=設定・集計!$B$6,"",INDEX(DATA!$A$46:$E$6000,A453,4)),"")</f>
        <v/>
      </c>
    </row>
    <row r="454" spans="1:6" ht="18.75" customHeight="1">
      <c r="A454" s="82" t="str">
        <f>IFERROR(MATCH(ROW()-ROW($A$2),DATA!G:G,0)-DATA!$B$5+1,"")</f>
        <v/>
      </c>
      <c r="B454" s="86" t="str">
        <f>IFERROR(INDEX(DATA!$A$46:$E$6000,A454,5),"")</f>
        <v/>
      </c>
      <c r="C454" s="87" t="str">
        <f>IFERROR(INDEX(DATA!$A$46:$E$6000,A454,3),"")</f>
        <v/>
      </c>
      <c r="D454" s="88" t="str">
        <f>IFERROR(INDEX(DATA!$A$46:$E$6000,A454,2),"")</f>
        <v/>
      </c>
      <c r="E454" s="99" t="str">
        <f>IFERROR(IF(C454=設定・集計!$B$6,INDEX(DATA!$A$46:$E$6000,A454,4),""),"")</f>
        <v/>
      </c>
      <c r="F454" s="99" t="str">
        <f>IFERROR(IF(C454=設定・集計!$B$6,"",INDEX(DATA!$A$46:$E$6000,A454,4)),"")</f>
        <v/>
      </c>
    </row>
    <row r="455" spans="1:6" ht="18.75" customHeight="1">
      <c r="A455" s="82" t="str">
        <f>IFERROR(MATCH(ROW()-ROW($A$2),DATA!G:G,0)-DATA!$B$5+1,"")</f>
        <v/>
      </c>
      <c r="B455" s="86" t="str">
        <f>IFERROR(INDEX(DATA!$A$46:$E$6000,A455,5),"")</f>
        <v/>
      </c>
      <c r="C455" s="87" t="str">
        <f>IFERROR(INDEX(DATA!$A$46:$E$6000,A455,3),"")</f>
        <v/>
      </c>
      <c r="D455" s="88" t="str">
        <f>IFERROR(INDEX(DATA!$A$46:$E$6000,A455,2),"")</f>
        <v/>
      </c>
      <c r="E455" s="99" t="str">
        <f>IFERROR(IF(C455=設定・集計!$B$6,INDEX(DATA!$A$46:$E$6000,A455,4),""),"")</f>
        <v/>
      </c>
      <c r="F455" s="99" t="str">
        <f>IFERROR(IF(C455=設定・集計!$B$6,"",INDEX(DATA!$A$46:$E$6000,A455,4)),"")</f>
        <v/>
      </c>
    </row>
    <row r="456" spans="1:6" ht="18.75" customHeight="1">
      <c r="A456" s="82" t="str">
        <f>IFERROR(MATCH(ROW()-ROW($A$2),DATA!G:G,0)-DATA!$B$5+1,"")</f>
        <v/>
      </c>
      <c r="B456" s="86" t="str">
        <f>IFERROR(INDEX(DATA!$A$46:$E$6000,A456,5),"")</f>
        <v/>
      </c>
      <c r="C456" s="87" t="str">
        <f>IFERROR(INDEX(DATA!$A$46:$E$6000,A456,3),"")</f>
        <v/>
      </c>
      <c r="D456" s="88" t="str">
        <f>IFERROR(INDEX(DATA!$A$46:$E$6000,A456,2),"")</f>
        <v/>
      </c>
      <c r="E456" s="99" t="str">
        <f>IFERROR(IF(C456=設定・集計!$B$6,INDEX(DATA!$A$46:$E$6000,A456,4),""),"")</f>
        <v/>
      </c>
      <c r="F456" s="99" t="str">
        <f>IFERROR(IF(C456=設定・集計!$B$6,"",INDEX(DATA!$A$46:$E$6000,A456,4)),"")</f>
        <v/>
      </c>
    </row>
    <row r="457" spans="1:6" ht="18.75" customHeight="1">
      <c r="A457" s="82" t="str">
        <f>IFERROR(MATCH(ROW()-ROW($A$2),DATA!G:G,0)-DATA!$B$5+1,"")</f>
        <v/>
      </c>
      <c r="B457" s="86" t="str">
        <f>IFERROR(INDEX(DATA!$A$46:$E$6000,A457,5),"")</f>
        <v/>
      </c>
      <c r="C457" s="87" t="str">
        <f>IFERROR(INDEX(DATA!$A$46:$E$6000,A457,3),"")</f>
        <v/>
      </c>
      <c r="D457" s="88" t="str">
        <f>IFERROR(INDEX(DATA!$A$46:$E$6000,A457,2),"")</f>
        <v/>
      </c>
      <c r="E457" s="99" t="str">
        <f>IFERROR(IF(C457=設定・集計!$B$6,INDEX(DATA!$A$46:$E$6000,A457,4),""),"")</f>
        <v/>
      </c>
      <c r="F457" s="99" t="str">
        <f>IFERROR(IF(C457=設定・集計!$B$6,"",INDEX(DATA!$A$46:$E$6000,A457,4)),"")</f>
        <v/>
      </c>
    </row>
    <row r="458" spans="1:6" ht="18.75" customHeight="1">
      <c r="A458" s="82" t="str">
        <f>IFERROR(MATCH(ROW()-ROW($A$2),DATA!G:G,0)-DATA!$B$5+1,"")</f>
        <v/>
      </c>
      <c r="B458" s="86" t="str">
        <f>IFERROR(INDEX(DATA!$A$46:$E$6000,A458,5),"")</f>
        <v/>
      </c>
      <c r="C458" s="87" t="str">
        <f>IFERROR(INDEX(DATA!$A$46:$E$6000,A458,3),"")</f>
        <v/>
      </c>
      <c r="D458" s="88" t="str">
        <f>IFERROR(INDEX(DATA!$A$46:$E$6000,A458,2),"")</f>
        <v/>
      </c>
      <c r="E458" s="99" t="str">
        <f>IFERROR(IF(C458=設定・集計!$B$6,INDEX(DATA!$A$46:$E$6000,A458,4),""),"")</f>
        <v/>
      </c>
      <c r="F458" s="99" t="str">
        <f>IFERROR(IF(C458=設定・集計!$B$6,"",INDEX(DATA!$A$46:$E$6000,A458,4)),"")</f>
        <v/>
      </c>
    </row>
    <row r="459" spans="1:6" ht="18.75" customHeight="1">
      <c r="A459" s="82" t="str">
        <f>IFERROR(MATCH(ROW()-ROW($A$2),DATA!G:G,0)-DATA!$B$5+1,"")</f>
        <v/>
      </c>
      <c r="B459" s="86" t="str">
        <f>IFERROR(INDEX(DATA!$A$46:$E$6000,A459,5),"")</f>
        <v/>
      </c>
      <c r="C459" s="87" t="str">
        <f>IFERROR(INDEX(DATA!$A$46:$E$6000,A459,3),"")</f>
        <v/>
      </c>
      <c r="D459" s="88" t="str">
        <f>IFERROR(INDEX(DATA!$A$46:$E$6000,A459,2),"")</f>
        <v/>
      </c>
      <c r="E459" s="99" t="str">
        <f>IFERROR(IF(C459=設定・集計!$B$6,INDEX(DATA!$A$46:$E$6000,A459,4),""),"")</f>
        <v/>
      </c>
      <c r="F459" s="99" t="str">
        <f>IFERROR(IF(C459=設定・集計!$B$6,"",INDEX(DATA!$A$46:$E$6000,A459,4)),"")</f>
        <v/>
      </c>
    </row>
    <row r="460" spans="1:6" ht="18.75" customHeight="1">
      <c r="A460" s="82" t="str">
        <f>IFERROR(MATCH(ROW()-ROW($A$2),DATA!G:G,0)-DATA!$B$5+1,"")</f>
        <v/>
      </c>
      <c r="B460" s="86" t="str">
        <f>IFERROR(INDEX(DATA!$A$46:$E$6000,A460,5),"")</f>
        <v/>
      </c>
      <c r="C460" s="87" t="str">
        <f>IFERROR(INDEX(DATA!$A$46:$E$6000,A460,3),"")</f>
        <v/>
      </c>
      <c r="D460" s="88" t="str">
        <f>IFERROR(INDEX(DATA!$A$46:$E$6000,A460,2),"")</f>
        <v/>
      </c>
      <c r="E460" s="99" t="str">
        <f>IFERROR(IF(C460=設定・集計!$B$6,INDEX(DATA!$A$46:$E$6000,A460,4),""),"")</f>
        <v/>
      </c>
      <c r="F460" s="99" t="str">
        <f>IFERROR(IF(C460=設定・集計!$B$6,"",INDEX(DATA!$A$46:$E$6000,A460,4)),"")</f>
        <v/>
      </c>
    </row>
    <row r="461" spans="1:6" ht="18.75" customHeight="1">
      <c r="A461" s="82" t="str">
        <f>IFERROR(MATCH(ROW()-ROW($A$2),DATA!G:G,0)-DATA!$B$5+1,"")</f>
        <v/>
      </c>
      <c r="B461" s="86" t="str">
        <f>IFERROR(INDEX(DATA!$A$46:$E$6000,A461,5),"")</f>
        <v/>
      </c>
      <c r="C461" s="87" t="str">
        <f>IFERROR(INDEX(DATA!$A$46:$E$6000,A461,3),"")</f>
        <v/>
      </c>
      <c r="D461" s="88" t="str">
        <f>IFERROR(INDEX(DATA!$A$46:$E$6000,A461,2),"")</f>
        <v/>
      </c>
      <c r="E461" s="99" t="str">
        <f>IFERROR(IF(C461=設定・集計!$B$6,INDEX(DATA!$A$46:$E$6000,A461,4),""),"")</f>
        <v/>
      </c>
      <c r="F461" s="99" t="str">
        <f>IFERROR(IF(C461=設定・集計!$B$6,"",INDEX(DATA!$A$46:$E$6000,A461,4)),"")</f>
        <v/>
      </c>
    </row>
    <row r="462" spans="1:6" ht="18.75" customHeight="1">
      <c r="A462" s="82" t="str">
        <f>IFERROR(MATCH(ROW()-ROW($A$2),DATA!G:G,0)-DATA!$B$5+1,"")</f>
        <v/>
      </c>
      <c r="B462" s="86" t="str">
        <f>IFERROR(INDEX(DATA!$A$46:$E$6000,A462,5),"")</f>
        <v/>
      </c>
      <c r="C462" s="87" t="str">
        <f>IFERROR(INDEX(DATA!$A$46:$E$6000,A462,3),"")</f>
        <v/>
      </c>
      <c r="D462" s="88" t="str">
        <f>IFERROR(INDEX(DATA!$A$46:$E$6000,A462,2),"")</f>
        <v/>
      </c>
      <c r="E462" s="99" t="str">
        <f>IFERROR(IF(C462=設定・集計!$B$6,INDEX(DATA!$A$46:$E$6000,A462,4),""),"")</f>
        <v/>
      </c>
      <c r="F462" s="99" t="str">
        <f>IFERROR(IF(C462=設定・集計!$B$6,"",INDEX(DATA!$A$46:$E$6000,A462,4)),"")</f>
        <v/>
      </c>
    </row>
    <row r="463" spans="1:6" ht="18.75" customHeight="1">
      <c r="A463" s="82" t="str">
        <f>IFERROR(MATCH(ROW()-ROW($A$2),DATA!G:G,0)-DATA!$B$5+1,"")</f>
        <v/>
      </c>
      <c r="B463" s="86" t="str">
        <f>IFERROR(INDEX(DATA!$A$46:$E$6000,A463,5),"")</f>
        <v/>
      </c>
      <c r="C463" s="87" t="str">
        <f>IFERROR(INDEX(DATA!$A$46:$E$6000,A463,3),"")</f>
        <v/>
      </c>
      <c r="D463" s="88" t="str">
        <f>IFERROR(INDEX(DATA!$A$46:$E$6000,A463,2),"")</f>
        <v/>
      </c>
      <c r="E463" s="99" t="str">
        <f>IFERROR(IF(C463=設定・集計!$B$6,INDEX(DATA!$A$46:$E$6000,A463,4),""),"")</f>
        <v/>
      </c>
      <c r="F463" s="99" t="str">
        <f>IFERROR(IF(C463=設定・集計!$B$6,"",INDEX(DATA!$A$46:$E$6000,A463,4)),"")</f>
        <v/>
      </c>
    </row>
    <row r="464" spans="1:6" ht="18.75" customHeight="1">
      <c r="A464" s="82" t="str">
        <f>IFERROR(MATCH(ROW()-ROW($A$2),DATA!G:G,0)-DATA!$B$5+1,"")</f>
        <v/>
      </c>
      <c r="B464" s="86" t="str">
        <f>IFERROR(INDEX(DATA!$A$46:$E$6000,A464,5),"")</f>
        <v/>
      </c>
      <c r="C464" s="87" t="str">
        <f>IFERROR(INDEX(DATA!$A$46:$E$6000,A464,3),"")</f>
        <v/>
      </c>
      <c r="D464" s="88" t="str">
        <f>IFERROR(INDEX(DATA!$A$46:$E$6000,A464,2),"")</f>
        <v/>
      </c>
      <c r="E464" s="99" t="str">
        <f>IFERROR(IF(C464=設定・集計!$B$6,INDEX(DATA!$A$46:$E$6000,A464,4),""),"")</f>
        <v/>
      </c>
      <c r="F464" s="99" t="str">
        <f>IFERROR(IF(C464=設定・集計!$B$6,"",INDEX(DATA!$A$46:$E$6000,A464,4)),"")</f>
        <v/>
      </c>
    </row>
    <row r="465" spans="1:6" ht="18.75" customHeight="1">
      <c r="A465" s="82" t="str">
        <f>IFERROR(MATCH(ROW()-ROW($A$2),DATA!G:G,0)-DATA!$B$5+1,"")</f>
        <v/>
      </c>
      <c r="B465" s="86" t="str">
        <f>IFERROR(INDEX(DATA!$A$46:$E$6000,A465,5),"")</f>
        <v/>
      </c>
      <c r="C465" s="87" t="str">
        <f>IFERROR(INDEX(DATA!$A$46:$E$6000,A465,3),"")</f>
        <v/>
      </c>
      <c r="D465" s="88" t="str">
        <f>IFERROR(INDEX(DATA!$A$46:$E$6000,A465,2),"")</f>
        <v/>
      </c>
      <c r="E465" s="99" t="str">
        <f>IFERROR(IF(C465=設定・集計!$B$6,INDEX(DATA!$A$46:$E$6000,A465,4),""),"")</f>
        <v/>
      </c>
      <c r="F465" s="99" t="str">
        <f>IFERROR(IF(C465=設定・集計!$B$6,"",INDEX(DATA!$A$46:$E$6000,A465,4)),"")</f>
        <v/>
      </c>
    </row>
    <row r="466" spans="1:6" ht="18.75" customHeight="1">
      <c r="A466" s="82" t="str">
        <f>IFERROR(MATCH(ROW()-ROW($A$2),DATA!G:G,0)-DATA!$B$5+1,"")</f>
        <v/>
      </c>
      <c r="B466" s="86" t="str">
        <f>IFERROR(INDEX(DATA!$A$46:$E$6000,A466,5),"")</f>
        <v/>
      </c>
      <c r="C466" s="87" t="str">
        <f>IFERROR(INDEX(DATA!$A$46:$E$6000,A466,3),"")</f>
        <v/>
      </c>
      <c r="D466" s="88" t="str">
        <f>IFERROR(INDEX(DATA!$A$46:$E$6000,A466,2),"")</f>
        <v/>
      </c>
      <c r="E466" s="99" t="str">
        <f>IFERROR(IF(C466=設定・集計!$B$6,INDEX(DATA!$A$46:$E$6000,A466,4),""),"")</f>
        <v/>
      </c>
      <c r="F466" s="99" t="str">
        <f>IFERROR(IF(C466=設定・集計!$B$6,"",INDEX(DATA!$A$46:$E$6000,A466,4)),"")</f>
        <v/>
      </c>
    </row>
    <row r="467" spans="1:6" ht="18.75" customHeight="1">
      <c r="A467" s="82" t="str">
        <f>IFERROR(MATCH(ROW()-ROW($A$2),DATA!G:G,0)-DATA!$B$5+1,"")</f>
        <v/>
      </c>
      <c r="B467" s="86" t="str">
        <f>IFERROR(INDEX(DATA!$A$46:$E$6000,A467,5),"")</f>
        <v/>
      </c>
      <c r="C467" s="87" t="str">
        <f>IFERROR(INDEX(DATA!$A$46:$E$6000,A467,3),"")</f>
        <v/>
      </c>
      <c r="D467" s="88" t="str">
        <f>IFERROR(INDEX(DATA!$A$46:$E$6000,A467,2),"")</f>
        <v/>
      </c>
      <c r="E467" s="99" t="str">
        <f>IFERROR(IF(C467=設定・集計!$B$6,INDEX(DATA!$A$46:$E$6000,A467,4),""),"")</f>
        <v/>
      </c>
      <c r="F467" s="99" t="str">
        <f>IFERROR(IF(C467=設定・集計!$B$6,"",INDEX(DATA!$A$46:$E$6000,A467,4)),"")</f>
        <v/>
      </c>
    </row>
    <row r="468" spans="1:6" ht="18.75" customHeight="1">
      <c r="A468" s="82" t="str">
        <f>IFERROR(MATCH(ROW()-ROW($A$2),DATA!G:G,0)-DATA!$B$5+1,"")</f>
        <v/>
      </c>
      <c r="B468" s="86" t="str">
        <f>IFERROR(INDEX(DATA!$A$46:$E$6000,A468,5),"")</f>
        <v/>
      </c>
      <c r="C468" s="87" t="str">
        <f>IFERROR(INDEX(DATA!$A$46:$E$6000,A468,3),"")</f>
        <v/>
      </c>
      <c r="D468" s="88" t="str">
        <f>IFERROR(INDEX(DATA!$A$46:$E$6000,A468,2),"")</f>
        <v/>
      </c>
      <c r="E468" s="99" t="str">
        <f>IFERROR(IF(C468=設定・集計!$B$6,INDEX(DATA!$A$46:$E$6000,A468,4),""),"")</f>
        <v/>
      </c>
      <c r="F468" s="99" t="str">
        <f>IFERROR(IF(C468=設定・集計!$B$6,"",INDEX(DATA!$A$46:$E$6000,A468,4)),"")</f>
        <v/>
      </c>
    </row>
    <row r="469" spans="1:6" ht="18.75" customHeight="1">
      <c r="A469" s="82" t="str">
        <f>IFERROR(MATCH(ROW()-ROW($A$2),DATA!G:G,0)-DATA!$B$5+1,"")</f>
        <v/>
      </c>
      <c r="B469" s="86" t="str">
        <f>IFERROR(INDEX(DATA!$A$46:$E$6000,A469,5),"")</f>
        <v/>
      </c>
      <c r="C469" s="87" t="str">
        <f>IFERROR(INDEX(DATA!$A$46:$E$6000,A469,3),"")</f>
        <v/>
      </c>
      <c r="D469" s="88" t="str">
        <f>IFERROR(INDEX(DATA!$A$46:$E$6000,A469,2),"")</f>
        <v/>
      </c>
      <c r="E469" s="99" t="str">
        <f>IFERROR(IF(C469=設定・集計!$B$6,INDEX(DATA!$A$46:$E$6000,A469,4),""),"")</f>
        <v/>
      </c>
      <c r="F469" s="99" t="str">
        <f>IFERROR(IF(C469=設定・集計!$B$6,"",INDEX(DATA!$A$46:$E$6000,A469,4)),"")</f>
        <v/>
      </c>
    </row>
    <row r="470" spans="1:6" ht="18.75" customHeight="1">
      <c r="A470" s="82" t="str">
        <f>IFERROR(MATCH(ROW()-ROW($A$2),DATA!G:G,0)-DATA!$B$5+1,"")</f>
        <v/>
      </c>
      <c r="B470" s="86" t="str">
        <f>IFERROR(INDEX(DATA!$A$46:$E$6000,A470,5),"")</f>
        <v/>
      </c>
      <c r="C470" s="87" t="str">
        <f>IFERROR(INDEX(DATA!$A$46:$E$6000,A470,3),"")</f>
        <v/>
      </c>
      <c r="D470" s="88" t="str">
        <f>IFERROR(INDEX(DATA!$A$46:$E$6000,A470,2),"")</f>
        <v/>
      </c>
      <c r="E470" s="99" t="str">
        <f>IFERROR(IF(C470=設定・集計!$B$6,INDEX(DATA!$A$46:$E$6000,A470,4),""),"")</f>
        <v/>
      </c>
      <c r="F470" s="99" t="str">
        <f>IFERROR(IF(C470=設定・集計!$B$6,"",INDEX(DATA!$A$46:$E$6000,A470,4)),"")</f>
        <v/>
      </c>
    </row>
    <row r="471" spans="1:6" ht="18.75" customHeight="1">
      <c r="A471" s="82" t="str">
        <f>IFERROR(MATCH(ROW()-ROW($A$2),DATA!G:G,0)-DATA!$B$5+1,"")</f>
        <v/>
      </c>
      <c r="B471" s="86" t="str">
        <f>IFERROR(INDEX(DATA!$A$46:$E$6000,A471,5),"")</f>
        <v/>
      </c>
      <c r="C471" s="87" t="str">
        <f>IFERROR(INDEX(DATA!$A$46:$E$6000,A471,3),"")</f>
        <v/>
      </c>
      <c r="D471" s="88" t="str">
        <f>IFERROR(INDEX(DATA!$A$46:$E$6000,A471,2),"")</f>
        <v/>
      </c>
      <c r="E471" s="99" t="str">
        <f>IFERROR(IF(C471=設定・集計!$B$6,INDEX(DATA!$A$46:$E$6000,A471,4),""),"")</f>
        <v/>
      </c>
      <c r="F471" s="99" t="str">
        <f>IFERROR(IF(C471=設定・集計!$B$6,"",INDEX(DATA!$A$46:$E$6000,A471,4)),"")</f>
        <v/>
      </c>
    </row>
    <row r="472" spans="1:6" ht="18.75" customHeight="1">
      <c r="A472" s="82" t="str">
        <f>IFERROR(MATCH(ROW()-ROW($A$2),DATA!G:G,0)-DATA!$B$5+1,"")</f>
        <v/>
      </c>
      <c r="B472" s="86" t="str">
        <f>IFERROR(INDEX(DATA!$A$46:$E$6000,A472,5),"")</f>
        <v/>
      </c>
      <c r="C472" s="87" t="str">
        <f>IFERROR(INDEX(DATA!$A$46:$E$6000,A472,3),"")</f>
        <v/>
      </c>
      <c r="D472" s="88" t="str">
        <f>IFERROR(INDEX(DATA!$A$46:$E$6000,A472,2),"")</f>
        <v/>
      </c>
      <c r="E472" s="99" t="str">
        <f>IFERROR(IF(C472=設定・集計!$B$6,INDEX(DATA!$A$46:$E$6000,A472,4),""),"")</f>
        <v/>
      </c>
      <c r="F472" s="99" t="str">
        <f>IFERROR(IF(C472=設定・集計!$B$6,"",INDEX(DATA!$A$46:$E$6000,A472,4)),"")</f>
        <v/>
      </c>
    </row>
    <row r="473" spans="1:6" ht="18.75" customHeight="1">
      <c r="A473" s="82" t="str">
        <f>IFERROR(MATCH(ROW()-ROW($A$2),DATA!G:G,0)-DATA!$B$5+1,"")</f>
        <v/>
      </c>
      <c r="B473" s="86" t="str">
        <f>IFERROR(INDEX(DATA!$A$46:$E$6000,A473,5),"")</f>
        <v/>
      </c>
      <c r="C473" s="87" t="str">
        <f>IFERROR(INDEX(DATA!$A$46:$E$6000,A473,3),"")</f>
        <v/>
      </c>
      <c r="D473" s="88" t="str">
        <f>IFERROR(INDEX(DATA!$A$46:$E$6000,A473,2),"")</f>
        <v/>
      </c>
      <c r="E473" s="99" t="str">
        <f>IFERROR(IF(C473=設定・集計!$B$6,INDEX(DATA!$A$46:$E$6000,A473,4),""),"")</f>
        <v/>
      </c>
      <c r="F473" s="99" t="str">
        <f>IFERROR(IF(C473=設定・集計!$B$6,"",INDEX(DATA!$A$46:$E$6000,A473,4)),"")</f>
        <v/>
      </c>
    </row>
    <row r="474" spans="1:6" ht="18.75" customHeight="1">
      <c r="A474" s="82" t="str">
        <f>IFERROR(MATCH(ROW()-ROW($A$2),DATA!G:G,0)-DATA!$B$5+1,"")</f>
        <v/>
      </c>
      <c r="B474" s="86" t="str">
        <f>IFERROR(INDEX(DATA!$A$46:$E$6000,A474,5),"")</f>
        <v/>
      </c>
      <c r="C474" s="87" t="str">
        <f>IFERROR(INDEX(DATA!$A$46:$E$6000,A474,3),"")</f>
        <v/>
      </c>
      <c r="D474" s="88" t="str">
        <f>IFERROR(INDEX(DATA!$A$46:$E$6000,A474,2),"")</f>
        <v/>
      </c>
      <c r="E474" s="99" t="str">
        <f>IFERROR(IF(C474=設定・集計!$B$6,INDEX(DATA!$A$46:$E$6000,A474,4),""),"")</f>
        <v/>
      </c>
      <c r="F474" s="99" t="str">
        <f>IFERROR(IF(C474=設定・集計!$B$6,"",INDEX(DATA!$A$46:$E$6000,A474,4)),"")</f>
        <v/>
      </c>
    </row>
    <row r="475" spans="1:6" ht="18.75" customHeight="1">
      <c r="A475" s="82" t="str">
        <f>IFERROR(MATCH(ROW()-ROW($A$2),DATA!G:G,0)-DATA!$B$5+1,"")</f>
        <v/>
      </c>
      <c r="B475" s="86" t="str">
        <f>IFERROR(INDEX(DATA!$A$46:$E$6000,A475,5),"")</f>
        <v/>
      </c>
      <c r="C475" s="87" t="str">
        <f>IFERROR(INDEX(DATA!$A$46:$E$6000,A475,3),"")</f>
        <v/>
      </c>
      <c r="D475" s="88" t="str">
        <f>IFERROR(INDEX(DATA!$A$46:$E$6000,A475,2),"")</f>
        <v/>
      </c>
      <c r="E475" s="99" t="str">
        <f>IFERROR(IF(C475=設定・集計!$B$6,INDEX(DATA!$A$46:$E$6000,A475,4),""),"")</f>
        <v/>
      </c>
      <c r="F475" s="99" t="str">
        <f>IFERROR(IF(C475=設定・集計!$B$6,"",INDEX(DATA!$A$46:$E$6000,A475,4)),"")</f>
        <v/>
      </c>
    </row>
    <row r="476" spans="1:6" ht="18.75" customHeight="1">
      <c r="A476" s="82" t="str">
        <f>IFERROR(MATCH(ROW()-ROW($A$2),DATA!G:G,0)-DATA!$B$5+1,"")</f>
        <v/>
      </c>
      <c r="B476" s="86" t="str">
        <f>IFERROR(INDEX(DATA!$A$46:$E$6000,A476,5),"")</f>
        <v/>
      </c>
      <c r="C476" s="87" t="str">
        <f>IFERROR(INDEX(DATA!$A$46:$E$6000,A476,3),"")</f>
        <v/>
      </c>
      <c r="D476" s="88" t="str">
        <f>IFERROR(INDEX(DATA!$A$46:$E$6000,A476,2),"")</f>
        <v/>
      </c>
      <c r="E476" s="99" t="str">
        <f>IFERROR(IF(C476=設定・集計!$B$6,INDEX(DATA!$A$46:$E$6000,A476,4),""),"")</f>
        <v/>
      </c>
      <c r="F476" s="99" t="str">
        <f>IFERROR(IF(C476=設定・集計!$B$6,"",INDEX(DATA!$A$46:$E$6000,A476,4)),"")</f>
        <v/>
      </c>
    </row>
    <row r="477" spans="1:6" ht="18.75" customHeight="1">
      <c r="A477" s="82" t="str">
        <f>IFERROR(MATCH(ROW()-ROW($A$2),DATA!G:G,0)-DATA!$B$5+1,"")</f>
        <v/>
      </c>
      <c r="B477" s="86" t="str">
        <f>IFERROR(INDEX(DATA!$A$46:$E$6000,A477,5),"")</f>
        <v/>
      </c>
      <c r="C477" s="87" t="str">
        <f>IFERROR(INDEX(DATA!$A$46:$E$6000,A477,3),"")</f>
        <v/>
      </c>
      <c r="D477" s="88" t="str">
        <f>IFERROR(INDEX(DATA!$A$46:$E$6000,A477,2),"")</f>
        <v/>
      </c>
      <c r="E477" s="99" t="str">
        <f>IFERROR(IF(C477=設定・集計!$B$6,INDEX(DATA!$A$46:$E$6000,A477,4),""),"")</f>
        <v/>
      </c>
      <c r="F477" s="99" t="str">
        <f>IFERROR(IF(C477=設定・集計!$B$6,"",INDEX(DATA!$A$46:$E$6000,A477,4)),"")</f>
        <v/>
      </c>
    </row>
    <row r="478" spans="1:6" ht="18.75" customHeight="1">
      <c r="A478" s="82" t="str">
        <f>IFERROR(MATCH(ROW()-ROW($A$2),DATA!G:G,0)-DATA!$B$5+1,"")</f>
        <v/>
      </c>
      <c r="B478" s="86" t="str">
        <f>IFERROR(INDEX(DATA!$A$46:$E$6000,A478,5),"")</f>
        <v/>
      </c>
      <c r="C478" s="87" t="str">
        <f>IFERROR(INDEX(DATA!$A$46:$E$6000,A478,3),"")</f>
        <v/>
      </c>
      <c r="D478" s="88" t="str">
        <f>IFERROR(INDEX(DATA!$A$46:$E$6000,A478,2),"")</f>
        <v/>
      </c>
      <c r="E478" s="99" t="str">
        <f>IFERROR(IF(C478=設定・集計!$B$6,INDEX(DATA!$A$46:$E$6000,A478,4),""),"")</f>
        <v/>
      </c>
      <c r="F478" s="99" t="str">
        <f>IFERROR(IF(C478=設定・集計!$B$6,"",INDEX(DATA!$A$46:$E$6000,A478,4)),"")</f>
        <v/>
      </c>
    </row>
    <row r="479" spans="1:6" ht="18.75" customHeight="1">
      <c r="A479" s="82" t="str">
        <f>IFERROR(MATCH(ROW()-ROW($A$2),DATA!G:G,0)-DATA!$B$5+1,"")</f>
        <v/>
      </c>
      <c r="B479" s="86" t="str">
        <f>IFERROR(INDEX(DATA!$A$46:$E$6000,A479,5),"")</f>
        <v/>
      </c>
      <c r="C479" s="87" t="str">
        <f>IFERROR(INDEX(DATA!$A$46:$E$6000,A479,3),"")</f>
        <v/>
      </c>
      <c r="D479" s="88" t="str">
        <f>IFERROR(INDEX(DATA!$A$46:$E$6000,A479,2),"")</f>
        <v/>
      </c>
      <c r="E479" s="99" t="str">
        <f>IFERROR(IF(C479=設定・集計!$B$6,INDEX(DATA!$A$46:$E$6000,A479,4),""),"")</f>
        <v/>
      </c>
      <c r="F479" s="99" t="str">
        <f>IFERROR(IF(C479=設定・集計!$B$6,"",INDEX(DATA!$A$46:$E$6000,A479,4)),"")</f>
        <v/>
      </c>
    </row>
    <row r="480" spans="1:6" ht="18.75" customHeight="1">
      <c r="A480" s="82" t="str">
        <f>IFERROR(MATCH(ROW()-ROW($A$2),DATA!G:G,0)-DATA!$B$5+1,"")</f>
        <v/>
      </c>
      <c r="B480" s="86" t="str">
        <f>IFERROR(INDEX(DATA!$A$46:$E$6000,A480,5),"")</f>
        <v/>
      </c>
      <c r="C480" s="87" t="str">
        <f>IFERROR(INDEX(DATA!$A$46:$E$6000,A480,3),"")</f>
        <v/>
      </c>
      <c r="D480" s="88" t="str">
        <f>IFERROR(INDEX(DATA!$A$46:$E$6000,A480,2),"")</f>
        <v/>
      </c>
      <c r="E480" s="99" t="str">
        <f>IFERROR(IF(C480=設定・集計!$B$6,INDEX(DATA!$A$46:$E$6000,A480,4),""),"")</f>
        <v/>
      </c>
      <c r="F480" s="99" t="str">
        <f>IFERROR(IF(C480=設定・集計!$B$6,"",INDEX(DATA!$A$46:$E$6000,A480,4)),"")</f>
        <v/>
      </c>
    </row>
    <row r="481" spans="1:6" ht="18.75" customHeight="1">
      <c r="A481" s="82" t="str">
        <f>IFERROR(MATCH(ROW()-ROW($A$2),DATA!G:G,0)-DATA!$B$5+1,"")</f>
        <v/>
      </c>
      <c r="B481" s="86" t="str">
        <f>IFERROR(INDEX(DATA!$A$46:$E$6000,A481,5),"")</f>
        <v/>
      </c>
      <c r="C481" s="87" t="str">
        <f>IFERROR(INDEX(DATA!$A$46:$E$6000,A481,3),"")</f>
        <v/>
      </c>
      <c r="D481" s="88" t="str">
        <f>IFERROR(INDEX(DATA!$A$46:$E$6000,A481,2),"")</f>
        <v/>
      </c>
      <c r="E481" s="99" t="str">
        <f>IFERROR(IF(C481=設定・集計!$B$6,INDEX(DATA!$A$46:$E$6000,A481,4),""),"")</f>
        <v/>
      </c>
      <c r="F481" s="99" t="str">
        <f>IFERROR(IF(C481=設定・集計!$B$6,"",INDEX(DATA!$A$46:$E$6000,A481,4)),"")</f>
        <v/>
      </c>
    </row>
    <row r="482" spans="1:6" ht="18.75" customHeight="1">
      <c r="A482" s="82" t="str">
        <f>IFERROR(MATCH(ROW()-ROW($A$2),DATA!G:G,0)-DATA!$B$5+1,"")</f>
        <v/>
      </c>
      <c r="B482" s="86" t="str">
        <f>IFERROR(INDEX(DATA!$A$46:$E$6000,A482,5),"")</f>
        <v/>
      </c>
      <c r="C482" s="87" t="str">
        <f>IFERROR(INDEX(DATA!$A$46:$E$6000,A482,3),"")</f>
        <v/>
      </c>
      <c r="D482" s="88" t="str">
        <f>IFERROR(INDEX(DATA!$A$46:$E$6000,A482,2),"")</f>
        <v/>
      </c>
      <c r="E482" s="99" t="str">
        <f>IFERROR(IF(C482=設定・集計!$B$6,INDEX(DATA!$A$46:$E$6000,A482,4),""),"")</f>
        <v/>
      </c>
      <c r="F482" s="99" t="str">
        <f>IFERROR(IF(C482=設定・集計!$B$6,"",INDEX(DATA!$A$46:$E$6000,A482,4)),"")</f>
        <v/>
      </c>
    </row>
    <row r="483" spans="1:6" ht="18.75" customHeight="1">
      <c r="A483" s="82" t="str">
        <f>IFERROR(MATCH(ROW()-ROW($A$2),DATA!G:G,0)-DATA!$B$5+1,"")</f>
        <v/>
      </c>
      <c r="B483" s="86" t="str">
        <f>IFERROR(INDEX(DATA!$A$46:$E$6000,A483,5),"")</f>
        <v/>
      </c>
      <c r="C483" s="87" t="str">
        <f>IFERROR(INDEX(DATA!$A$46:$E$6000,A483,3),"")</f>
        <v/>
      </c>
      <c r="D483" s="88" t="str">
        <f>IFERROR(INDEX(DATA!$A$46:$E$6000,A483,2),"")</f>
        <v/>
      </c>
      <c r="E483" s="99" t="str">
        <f>IFERROR(IF(C483=設定・集計!$B$6,INDEX(DATA!$A$46:$E$6000,A483,4),""),"")</f>
        <v/>
      </c>
      <c r="F483" s="99" t="str">
        <f>IFERROR(IF(C483=設定・集計!$B$6,"",INDEX(DATA!$A$46:$E$6000,A483,4)),"")</f>
        <v/>
      </c>
    </row>
    <row r="484" spans="1:6" ht="18.75" customHeight="1">
      <c r="A484" s="82" t="str">
        <f>IFERROR(MATCH(ROW()-ROW($A$2),DATA!G:G,0)-DATA!$B$5+1,"")</f>
        <v/>
      </c>
      <c r="B484" s="86" t="str">
        <f>IFERROR(INDEX(DATA!$A$46:$E$6000,A484,5),"")</f>
        <v/>
      </c>
      <c r="C484" s="87" t="str">
        <f>IFERROR(INDEX(DATA!$A$46:$E$6000,A484,3),"")</f>
        <v/>
      </c>
      <c r="D484" s="88" t="str">
        <f>IFERROR(INDEX(DATA!$A$46:$E$6000,A484,2),"")</f>
        <v/>
      </c>
      <c r="E484" s="99" t="str">
        <f>IFERROR(IF(C484=設定・集計!$B$6,INDEX(DATA!$A$46:$E$6000,A484,4),""),"")</f>
        <v/>
      </c>
      <c r="F484" s="99" t="str">
        <f>IFERROR(IF(C484=設定・集計!$B$6,"",INDEX(DATA!$A$46:$E$6000,A484,4)),"")</f>
        <v/>
      </c>
    </row>
    <row r="485" spans="1:6" ht="18.75" customHeight="1">
      <c r="A485" s="82" t="str">
        <f>IFERROR(MATCH(ROW()-ROW($A$2),DATA!G:G,0)-DATA!$B$5+1,"")</f>
        <v/>
      </c>
      <c r="B485" s="86" t="str">
        <f>IFERROR(INDEX(DATA!$A$46:$E$6000,A485,5),"")</f>
        <v/>
      </c>
      <c r="C485" s="87" t="str">
        <f>IFERROR(INDEX(DATA!$A$46:$E$6000,A485,3),"")</f>
        <v/>
      </c>
      <c r="D485" s="88" t="str">
        <f>IFERROR(INDEX(DATA!$A$46:$E$6000,A485,2),"")</f>
        <v/>
      </c>
      <c r="E485" s="99" t="str">
        <f>IFERROR(IF(C485=設定・集計!$B$6,INDEX(DATA!$A$46:$E$6000,A485,4),""),"")</f>
        <v/>
      </c>
      <c r="F485" s="99" t="str">
        <f>IFERROR(IF(C485=設定・集計!$B$6,"",INDEX(DATA!$A$46:$E$6000,A485,4)),"")</f>
        <v/>
      </c>
    </row>
    <row r="486" spans="1:6" ht="18.75" customHeight="1">
      <c r="A486" s="82" t="str">
        <f>IFERROR(MATCH(ROW()-ROW($A$2),DATA!G:G,0)-DATA!$B$5+1,"")</f>
        <v/>
      </c>
      <c r="B486" s="86" t="str">
        <f>IFERROR(INDEX(DATA!$A$46:$E$6000,A486,5),"")</f>
        <v/>
      </c>
      <c r="C486" s="87" t="str">
        <f>IFERROR(INDEX(DATA!$A$46:$E$6000,A486,3),"")</f>
        <v/>
      </c>
      <c r="D486" s="88" t="str">
        <f>IFERROR(INDEX(DATA!$A$46:$E$6000,A486,2),"")</f>
        <v/>
      </c>
      <c r="E486" s="99" t="str">
        <f>IFERROR(IF(C486=設定・集計!$B$6,INDEX(DATA!$A$46:$E$6000,A486,4),""),"")</f>
        <v/>
      </c>
      <c r="F486" s="99" t="str">
        <f>IFERROR(IF(C486=設定・集計!$B$6,"",INDEX(DATA!$A$46:$E$6000,A486,4)),"")</f>
        <v/>
      </c>
    </row>
    <row r="487" spans="1:6" ht="18.75" customHeight="1">
      <c r="A487" s="82" t="str">
        <f>IFERROR(MATCH(ROW()-ROW($A$2),DATA!G:G,0)-DATA!$B$5+1,"")</f>
        <v/>
      </c>
      <c r="B487" s="86" t="str">
        <f>IFERROR(INDEX(DATA!$A$46:$E$6000,A487,5),"")</f>
        <v/>
      </c>
      <c r="C487" s="87" t="str">
        <f>IFERROR(INDEX(DATA!$A$46:$E$6000,A487,3),"")</f>
        <v/>
      </c>
      <c r="D487" s="88" t="str">
        <f>IFERROR(INDEX(DATA!$A$46:$E$6000,A487,2),"")</f>
        <v/>
      </c>
      <c r="E487" s="99" t="str">
        <f>IFERROR(IF(C487=設定・集計!$B$6,INDEX(DATA!$A$46:$E$6000,A487,4),""),"")</f>
        <v/>
      </c>
      <c r="F487" s="99" t="str">
        <f>IFERROR(IF(C487=設定・集計!$B$6,"",INDEX(DATA!$A$46:$E$6000,A487,4)),"")</f>
        <v/>
      </c>
    </row>
    <row r="488" spans="1:6" ht="18.75" customHeight="1">
      <c r="A488" s="82" t="str">
        <f>IFERROR(MATCH(ROW()-ROW($A$2),DATA!G:G,0)-DATA!$B$5+1,"")</f>
        <v/>
      </c>
      <c r="B488" s="86" t="str">
        <f>IFERROR(INDEX(DATA!$A$46:$E$6000,A488,5),"")</f>
        <v/>
      </c>
      <c r="C488" s="87" t="str">
        <f>IFERROR(INDEX(DATA!$A$46:$E$6000,A488,3),"")</f>
        <v/>
      </c>
      <c r="D488" s="88" t="str">
        <f>IFERROR(INDEX(DATA!$A$46:$E$6000,A488,2),"")</f>
        <v/>
      </c>
      <c r="E488" s="99" t="str">
        <f>IFERROR(IF(C488=設定・集計!$B$6,INDEX(DATA!$A$46:$E$6000,A488,4),""),"")</f>
        <v/>
      </c>
      <c r="F488" s="99" t="str">
        <f>IFERROR(IF(C488=設定・集計!$B$6,"",INDEX(DATA!$A$46:$E$6000,A488,4)),"")</f>
        <v/>
      </c>
    </row>
    <row r="489" spans="1:6" ht="18.75" customHeight="1">
      <c r="A489" s="82" t="str">
        <f>IFERROR(MATCH(ROW()-ROW($A$2),DATA!G:G,0)-DATA!$B$5+1,"")</f>
        <v/>
      </c>
      <c r="B489" s="86" t="str">
        <f>IFERROR(INDEX(DATA!$A$46:$E$6000,A489,5),"")</f>
        <v/>
      </c>
      <c r="C489" s="87" t="str">
        <f>IFERROR(INDEX(DATA!$A$46:$E$6000,A489,3),"")</f>
        <v/>
      </c>
      <c r="D489" s="88" t="str">
        <f>IFERROR(INDEX(DATA!$A$46:$E$6000,A489,2),"")</f>
        <v/>
      </c>
      <c r="E489" s="99" t="str">
        <f>IFERROR(IF(C489=設定・集計!$B$6,INDEX(DATA!$A$46:$E$6000,A489,4),""),"")</f>
        <v/>
      </c>
      <c r="F489" s="99" t="str">
        <f>IFERROR(IF(C489=設定・集計!$B$6,"",INDEX(DATA!$A$46:$E$6000,A489,4)),"")</f>
        <v/>
      </c>
    </row>
    <row r="490" spans="1:6" ht="18.75" customHeight="1">
      <c r="A490" s="82" t="str">
        <f>IFERROR(MATCH(ROW()-ROW($A$2),DATA!G:G,0)-DATA!$B$5+1,"")</f>
        <v/>
      </c>
      <c r="B490" s="86" t="str">
        <f>IFERROR(INDEX(DATA!$A$46:$E$6000,A490,5),"")</f>
        <v/>
      </c>
      <c r="C490" s="87" t="str">
        <f>IFERROR(INDEX(DATA!$A$46:$E$6000,A490,3),"")</f>
        <v/>
      </c>
      <c r="D490" s="88" t="str">
        <f>IFERROR(INDEX(DATA!$A$46:$E$6000,A490,2),"")</f>
        <v/>
      </c>
      <c r="E490" s="99" t="str">
        <f>IFERROR(IF(C490=設定・集計!$B$6,INDEX(DATA!$A$46:$E$6000,A490,4),""),"")</f>
        <v/>
      </c>
      <c r="F490" s="99" t="str">
        <f>IFERROR(IF(C490=設定・集計!$B$6,"",INDEX(DATA!$A$46:$E$6000,A490,4)),"")</f>
        <v/>
      </c>
    </row>
    <row r="491" spans="1:6" ht="18.75" customHeight="1">
      <c r="A491" s="82" t="str">
        <f>IFERROR(MATCH(ROW()-ROW($A$2),DATA!G:G,0)-DATA!$B$5+1,"")</f>
        <v/>
      </c>
      <c r="B491" s="86" t="str">
        <f>IFERROR(INDEX(DATA!$A$46:$E$6000,A491,5),"")</f>
        <v/>
      </c>
      <c r="C491" s="87" t="str">
        <f>IFERROR(INDEX(DATA!$A$46:$E$6000,A491,3),"")</f>
        <v/>
      </c>
      <c r="D491" s="88" t="str">
        <f>IFERROR(INDEX(DATA!$A$46:$E$6000,A491,2),"")</f>
        <v/>
      </c>
      <c r="E491" s="99" t="str">
        <f>IFERROR(IF(C491=設定・集計!$B$6,INDEX(DATA!$A$46:$E$6000,A491,4),""),"")</f>
        <v/>
      </c>
      <c r="F491" s="99" t="str">
        <f>IFERROR(IF(C491=設定・集計!$B$6,"",INDEX(DATA!$A$46:$E$6000,A491,4)),"")</f>
        <v/>
      </c>
    </row>
    <row r="492" spans="1:6" ht="18.75" customHeight="1">
      <c r="A492" s="82" t="str">
        <f>IFERROR(MATCH(ROW()-ROW($A$2),DATA!G:G,0)-DATA!$B$5+1,"")</f>
        <v/>
      </c>
      <c r="B492" s="86" t="str">
        <f>IFERROR(INDEX(DATA!$A$46:$E$6000,A492,5),"")</f>
        <v/>
      </c>
      <c r="C492" s="87" t="str">
        <f>IFERROR(INDEX(DATA!$A$46:$E$6000,A492,3),"")</f>
        <v/>
      </c>
      <c r="D492" s="88" t="str">
        <f>IFERROR(INDEX(DATA!$A$46:$E$6000,A492,2),"")</f>
        <v/>
      </c>
      <c r="E492" s="99" t="str">
        <f>IFERROR(IF(C492=設定・集計!$B$6,INDEX(DATA!$A$46:$E$6000,A492,4),""),"")</f>
        <v/>
      </c>
      <c r="F492" s="99" t="str">
        <f>IFERROR(IF(C492=設定・集計!$B$6,"",INDEX(DATA!$A$46:$E$6000,A492,4)),"")</f>
        <v/>
      </c>
    </row>
    <row r="493" spans="1:6" ht="18.75" customHeight="1">
      <c r="A493" s="82" t="str">
        <f>IFERROR(MATCH(ROW()-ROW($A$2),DATA!G:G,0)-DATA!$B$5+1,"")</f>
        <v/>
      </c>
      <c r="B493" s="86" t="str">
        <f>IFERROR(INDEX(DATA!$A$46:$E$6000,A493,5),"")</f>
        <v/>
      </c>
      <c r="C493" s="87" t="str">
        <f>IFERROR(INDEX(DATA!$A$46:$E$6000,A493,3),"")</f>
        <v/>
      </c>
      <c r="D493" s="88" t="str">
        <f>IFERROR(INDEX(DATA!$A$46:$E$6000,A493,2),"")</f>
        <v/>
      </c>
      <c r="E493" s="99" t="str">
        <f>IFERROR(IF(C493=設定・集計!$B$6,INDEX(DATA!$A$46:$E$6000,A493,4),""),"")</f>
        <v/>
      </c>
      <c r="F493" s="99" t="str">
        <f>IFERROR(IF(C493=設定・集計!$B$6,"",INDEX(DATA!$A$46:$E$6000,A493,4)),"")</f>
        <v/>
      </c>
    </row>
    <row r="494" spans="1:6" ht="18.75" customHeight="1">
      <c r="A494" s="82" t="str">
        <f>IFERROR(MATCH(ROW()-ROW($A$2),DATA!G:G,0)-DATA!$B$5+1,"")</f>
        <v/>
      </c>
      <c r="B494" s="86" t="str">
        <f>IFERROR(INDEX(DATA!$A$46:$E$6000,A494,5),"")</f>
        <v/>
      </c>
      <c r="C494" s="87" t="str">
        <f>IFERROR(INDEX(DATA!$A$46:$E$6000,A494,3),"")</f>
        <v/>
      </c>
      <c r="D494" s="88" t="str">
        <f>IFERROR(INDEX(DATA!$A$46:$E$6000,A494,2),"")</f>
        <v/>
      </c>
      <c r="E494" s="99" t="str">
        <f>IFERROR(IF(C494=設定・集計!$B$6,INDEX(DATA!$A$46:$E$6000,A494,4),""),"")</f>
        <v/>
      </c>
      <c r="F494" s="99" t="str">
        <f>IFERROR(IF(C494=設定・集計!$B$6,"",INDEX(DATA!$A$46:$E$6000,A494,4)),"")</f>
        <v/>
      </c>
    </row>
    <row r="495" spans="1:6" ht="18.75" customHeight="1">
      <c r="A495" s="82" t="str">
        <f>IFERROR(MATCH(ROW()-ROW($A$2),DATA!G:G,0)-DATA!$B$5+1,"")</f>
        <v/>
      </c>
      <c r="B495" s="86" t="str">
        <f>IFERROR(INDEX(DATA!$A$46:$E$6000,A495,5),"")</f>
        <v/>
      </c>
      <c r="C495" s="87" t="str">
        <f>IFERROR(INDEX(DATA!$A$46:$E$6000,A495,3),"")</f>
        <v/>
      </c>
      <c r="D495" s="88" t="str">
        <f>IFERROR(INDEX(DATA!$A$46:$E$6000,A495,2),"")</f>
        <v/>
      </c>
      <c r="E495" s="99" t="str">
        <f>IFERROR(IF(C495=設定・集計!$B$6,INDEX(DATA!$A$46:$E$6000,A495,4),""),"")</f>
        <v/>
      </c>
      <c r="F495" s="99" t="str">
        <f>IFERROR(IF(C495=設定・集計!$B$6,"",INDEX(DATA!$A$46:$E$6000,A495,4)),"")</f>
        <v/>
      </c>
    </row>
    <row r="496" spans="1:6" ht="18.75" customHeight="1">
      <c r="A496" s="82" t="str">
        <f>IFERROR(MATCH(ROW()-ROW($A$2),DATA!G:G,0)-DATA!$B$5+1,"")</f>
        <v/>
      </c>
      <c r="B496" s="86" t="str">
        <f>IFERROR(INDEX(DATA!$A$46:$E$6000,A496,5),"")</f>
        <v/>
      </c>
      <c r="C496" s="87" t="str">
        <f>IFERROR(INDEX(DATA!$A$46:$E$6000,A496,3),"")</f>
        <v/>
      </c>
      <c r="D496" s="88" t="str">
        <f>IFERROR(INDEX(DATA!$A$46:$E$6000,A496,2),"")</f>
        <v/>
      </c>
      <c r="E496" s="99" t="str">
        <f>IFERROR(IF(C496=設定・集計!$B$6,INDEX(DATA!$A$46:$E$6000,A496,4),""),"")</f>
        <v/>
      </c>
      <c r="F496" s="99" t="str">
        <f>IFERROR(IF(C496=設定・集計!$B$6,"",INDEX(DATA!$A$46:$E$6000,A496,4)),"")</f>
        <v/>
      </c>
    </row>
    <row r="497" spans="1:6" ht="18.75" customHeight="1">
      <c r="A497" s="82" t="str">
        <f>IFERROR(MATCH(ROW()-ROW($A$2),DATA!G:G,0)-DATA!$B$5+1,"")</f>
        <v/>
      </c>
      <c r="B497" s="86" t="str">
        <f>IFERROR(INDEX(DATA!$A$46:$E$6000,A497,5),"")</f>
        <v/>
      </c>
      <c r="C497" s="87" t="str">
        <f>IFERROR(INDEX(DATA!$A$46:$E$6000,A497,3),"")</f>
        <v/>
      </c>
      <c r="D497" s="88" t="str">
        <f>IFERROR(INDEX(DATA!$A$46:$E$6000,A497,2),"")</f>
        <v/>
      </c>
      <c r="E497" s="99" t="str">
        <f>IFERROR(IF(C497=設定・集計!$B$6,INDEX(DATA!$A$46:$E$6000,A497,4),""),"")</f>
        <v/>
      </c>
      <c r="F497" s="99" t="str">
        <f>IFERROR(IF(C497=設定・集計!$B$6,"",INDEX(DATA!$A$46:$E$6000,A497,4)),"")</f>
        <v/>
      </c>
    </row>
    <row r="498" spans="1:6" ht="18.75" customHeight="1">
      <c r="A498" s="82" t="str">
        <f>IFERROR(MATCH(ROW()-ROW($A$2),DATA!G:G,0)-DATA!$B$5+1,"")</f>
        <v/>
      </c>
      <c r="B498" s="86" t="str">
        <f>IFERROR(INDEX(DATA!$A$46:$E$6000,A498,5),"")</f>
        <v/>
      </c>
      <c r="C498" s="87" t="str">
        <f>IFERROR(INDEX(DATA!$A$46:$E$6000,A498,3),"")</f>
        <v/>
      </c>
      <c r="D498" s="88" t="str">
        <f>IFERROR(INDEX(DATA!$A$46:$E$6000,A498,2),"")</f>
        <v/>
      </c>
      <c r="E498" s="99" t="str">
        <f>IFERROR(IF(C498=設定・集計!$B$6,INDEX(DATA!$A$46:$E$6000,A498,4),""),"")</f>
        <v/>
      </c>
      <c r="F498" s="99" t="str">
        <f>IFERROR(IF(C498=設定・集計!$B$6,"",INDEX(DATA!$A$46:$E$6000,A498,4)),"")</f>
        <v/>
      </c>
    </row>
    <row r="499" spans="1:6" ht="18.75" customHeight="1">
      <c r="A499" s="82" t="str">
        <f>IFERROR(MATCH(ROW()-ROW($A$2),DATA!G:G,0)-DATA!$B$5+1,"")</f>
        <v/>
      </c>
      <c r="B499" s="86" t="str">
        <f>IFERROR(INDEX(DATA!$A$46:$E$6000,A499,5),"")</f>
        <v/>
      </c>
      <c r="C499" s="87" t="str">
        <f>IFERROR(INDEX(DATA!$A$46:$E$6000,A499,3),"")</f>
        <v/>
      </c>
      <c r="D499" s="88" t="str">
        <f>IFERROR(INDEX(DATA!$A$46:$E$6000,A499,2),"")</f>
        <v/>
      </c>
      <c r="E499" s="99" t="str">
        <f>IFERROR(IF(C499=設定・集計!$B$6,INDEX(DATA!$A$46:$E$6000,A499,4),""),"")</f>
        <v/>
      </c>
      <c r="F499" s="99" t="str">
        <f>IFERROR(IF(C499=設定・集計!$B$6,"",INDEX(DATA!$A$46:$E$6000,A499,4)),"")</f>
        <v/>
      </c>
    </row>
    <row r="500" spans="1:6" ht="18.75" customHeight="1">
      <c r="A500" s="82" t="str">
        <f>IFERROR(MATCH(ROW()-ROW($A$2),DATA!G:G,0)-DATA!$B$5+1,"")</f>
        <v/>
      </c>
      <c r="B500" s="86" t="str">
        <f>IFERROR(INDEX(DATA!$A$46:$E$6000,A500,5),"")</f>
        <v/>
      </c>
      <c r="C500" s="87" t="str">
        <f>IFERROR(INDEX(DATA!$A$46:$E$6000,A500,3),"")</f>
        <v/>
      </c>
      <c r="D500" s="88" t="str">
        <f>IFERROR(INDEX(DATA!$A$46:$E$6000,A500,2),"")</f>
        <v/>
      </c>
      <c r="E500" s="99" t="str">
        <f>IFERROR(IF(C500=設定・集計!$B$6,INDEX(DATA!$A$46:$E$6000,A500,4),""),"")</f>
        <v/>
      </c>
      <c r="F500" s="99" t="str">
        <f>IFERROR(IF(C500=設定・集計!$B$6,"",INDEX(DATA!$A$46:$E$6000,A500,4)),"")</f>
        <v/>
      </c>
    </row>
    <row r="501" spans="1:6" ht="18.75" customHeight="1">
      <c r="A501" s="82" t="str">
        <f>IFERROR(MATCH(ROW()-ROW($A$2),DATA!G:G,0)-DATA!$B$5+1,"")</f>
        <v/>
      </c>
      <c r="B501" s="86" t="str">
        <f>IFERROR(INDEX(DATA!$A$46:$E$6000,A501,5),"")</f>
        <v/>
      </c>
      <c r="C501" s="87" t="str">
        <f>IFERROR(INDEX(DATA!$A$46:$E$6000,A501,3),"")</f>
        <v/>
      </c>
      <c r="D501" s="88" t="str">
        <f>IFERROR(INDEX(DATA!$A$46:$E$6000,A501,2),"")</f>
        <v/>
      </c>
      <c r="E501" s="99" t="str">
        <f>IFERROR(IF(C501=設定・集計!$B$6,INDEX(DATA!$A$46:$E$6000,A501,4),""),"")</f>
        <v/>
      </c>
      <c r="F501" s="99" t="str">
        <f>IFERROR(IF(C501=設定・集計!$B$6,"",INDEX(DATA!$A$46:$E$6000,A501,4)),"")</f>
        <v/>
      </c>
    </row>
    <row r="502" spans="1:6" ht="18.75" customHeight="1">
      <c r="A502" s="82" t="str">
        <f>IFERROR(MATCH(ROW()-ROW($A$2),DATA!G:G,0)-DATA!$B$5+1,"")</f>
        <v/>
      </c>
      <c r="B502" s="86" t="str">
        <f>IFERROR(INDEX(DATA!$A$46:$E$6000,A502,5),"")</f>
        <v/>
      </c>
      <c r="C502" s="87" t="str">
        <f>IFERROR(INDEX(DATA!$A$46:$E$6000,A502,3),"")</f>
        <v/>
      </c>
      <c r="D502" s="88" t="str">
        <f>IFERROR(INDEX(DATA!$A$46:$E$6000,A502,2),"")</f>
        <v/>
      </c>
      <c r="E502" s="99" t="str">
        <f>IFERROR(IF(C502=設定・集計!$B$6,INDEX(DATA!$A$46:$E$6000,A502,4),""),"")</f>
        <v/>
      </c>
      <c r="F502" s="99" t="str">
        <f>IFERROR(IF(C502=設定・集計!$B$6,"",INDEX(DATA!$A$46:$E$6000,A502,4)),"")</f>
        <v/>
      </c>
    </row>
    <row r="503" spans="1:6" ht="18.75" customHeight="1">
      <c r="A503" s="82" t="str">
        <f>IFERROR(MATCH(ROW()-ROW($A$2),DATA!G:G,0)-DATA!$B$5+1,"")</f>
        <v/>
      </c>
      <c r="B503" s="86" t="str">
        <f>IFERROR(INDEX(DATA!$A$46:$E$6000,A503,5),"")</f>
        <v/>
      </c>
      <c r="C503" s="87" t="str">
        <f>IFERROR(INDEX(DATA!$A$46:$E$6000,A503,3),"")</f>
        <v/>
      </c>
      <c r="D503" s="88" t="str">
        <f>IFERROR(INDEX(DATA!$A$46:$E$6000,A503,2),"")</f>
        <v/>
      </c>
      <c r="E503" s="99" t="str">
        <f>IFERROR(IF(C503=設定・集計!$B$6,INDEX(DATA!$A$46:$E$6000,A503,4),""),"")</f>
        <v/>
      </c>
      <c r="F503" s="99" t="str">
        <f>IFERROR(IF(C503=設定・集計!$B$6,"",INDEX(DATA!$A$46:$E$6000,A503,4)),"")</f>
        <v/>
      </c>
    </row>
    <row r="504" spans="1:6" ht="18.75" customHeight="1">
      <c r="A504" s="82" t="str">
        <f>IFERROR(MATCH(ROW()-ROW($A$2),DATA!G:G,0)-DATA!$B$5+1,"")</f>
        <v/>
      </c>
      <c r="B504" s="86" t="str">
        <f>IFERROR(INDEX(DATA!$A$46:$E$6000,A504,5),"")</f>
        <v/>
      </c>
      <c r="C504" s="87" t="str">
        <f>IFERROR(INDEX(DATA!$A$46:$E$6000,A504,3),"")</f>
        <v/>
      </c>
      <c r="D504" s="88" t="str">
        <f>IFERROR(INDEX(DATA!$A$46:$E$6000,A504,2),"")</f>
        <v/>
      </c>
      <c r="E504" s="99" t="str">
        <f>IFERROR(IF(C504=設定・集計!$B$6,INDEX(DATA!$A$46:$E$6000,A504,4),""),"")</f>
        <v/>
      </c>
      <c r="F504" s="99" t="str">
        <f>IFERROR(IF(C504=設定・集計!$B$6,"",INDEX(DATA!$A$46:$E$6000,A504,4)),"")</f>
        <v/>
      </c>
    </row>
    <row r="505" spans="1:6" ht="18.75" customHeight="1">
      <c r="A505" s="82" t="str">
        <f>IFERROR(MATCH(ROW()-ROW($A$2),DATA!G:G,0)-DATA!$B$5+1,"")</f>
        <v/>
      </c>
      <c r="B505" s="86" t="str">
        <f>IFERROR(INDEX(DATA!$A$46:$E$6000,A505,5),"")</f>
        <v/>
      </c>
      <c r="C505" s="87" t="str">
        <f>IFERROR(INDEX(DATA!$A$46:$E$6000,A505,3),"")</f>
        <v/>
      </c>
      <c r="D505" s="88" t="str">
        <f>IFERROR(INDEX(DATA!$A$46:$E$6000,A505,2),"")</f>
        <v/>
      </c>
      <c r="E505" s="99" t="str">
        <f>IFERROR(IF(C505=設定・集計!$B$6,INDEX(DATA!$A$46:$E$6000,A505,4),""),"")</f>
        <v/>
      </c>
      <c r="F505" s="99" t="str">
        <f>IFERROR(IF(C505=設定・集計!$B$6,"",INDEX(DATA!$A$46:$E$6000,A505,4)),"")</f>
        <v/>
      </c>
    </row>
    <row r="506" spans="1:6" ht="18.75" customHeight="1">
      <c r="A506" s="82" t="str">
        <f>IFERROR(MATCH(ROW()-ROW($A$2),DATA!G:G,0)-DATA!$B$5+1,"")</f>
        <v/>
      </c>
      <c r="B506" s="86" t="str">
        <f>IFERROR(INDEX(DATA!$A$46:$E$6000,A506,5),"")</f>
        <v/>
      </c>
      <c r="C506" s="87" t="str">
        <f>IFERROR(INDEX(DATA!$A$46:$E$6000,A506,3),"")</f>
        <v/>
      </c>
      <c r="D506" s="88" t="str">
        <f>IFERROR(INDEX(DATA!$A$46:$E$6000,A506,2),"")</f>
        <v/>
      </c>
      <c r="E506" s="99" t="str">
        <f>IFERROR(IF(C506=設定・集計!$B$6,INDEX(DATA!$A$46:$E$6000,A506,4),""),"")</f>
        <v/>
      </c>
      <c r="F506" s="99" t="str">
        <f>IFERROR(IF(C506=設定・集計!$B$6,"",INDEX(DATA!$A$46:$E$6000,A506,4)),"")</f>
        <v/>
      </c>
    </row>
    <row r="507" spans="1:6" ht="18.75" customHeight="1">
      <c r="A507" s="82" t="str">
        <f>IFERROR(MATCH(ROW()-ROW($A$2),DATA!G:G,0)-DATA!$B$5+1,"")</f>
        <v/>
      </c>
      <c r="B507" s="86" t="str">
        <f>IFERROR(INDEX(DATA!$A$46:$E$6000,A507,5),"")</f>
        <v/>
      </c>
      <c r="C507" s="87" t="str">
        <f>IFERROR(INDEX(DATA!$A$46:$E$6000,A507,3),"")</f>
        <v/>
      </c>
      <c r="D507" s="88" t="str">
        <f>IFERROR(INDEX(DATA!$A$46:$E$6000,A507,2),"")</f>
        <v/>
      </c>
      <c r="E507" s="99" t="str">
        <f>IFERROR(IF(C507=設定・集計!$B$6,INDEX(DATA!$A$46:$E$6000,A507,4),""),"")</f>
        <v/>
      </c>
      <c r="F507" s="99" t="str">
        <f>IFERROR(IF(C507=設定・集計!$B$6,"",INDEX(DATA!$A$46:$E$6000,A507,4)),"")</f>
        <v/>
      </c>
    </row>
    <row r="508" spans="1:6" ht="18.75" customHeight="1">
      <c r="A508" s="82" t="str">
        <f>IFERROR(MATCH(ROW()-ROW($A$2),DATA!G:G,0)-DATA!$B$5+1,"")</f>
        <v/>
      </c>
      <c r="B508" s="86" t="str">
        <f>IFERROR(INDEX(DATA!$A$46:$E$6000,A508,5),"")</f>
        <v/>
      </c>
      <c r="C508" s="87" t="str">
        <f>IFERROR(INDEX(DATA!$A$46:$E$6000,A508,3),"")</f>
        <v/>
      </c>
      <c r="D508" s="88" t="str">
        <f>IFERROR(INDEX(DATA!$A$46:$E$6000,A508,2),"")</f>
        <v/>
      </c>
      <c r="E508" s="99" t="str">
        <f>IFERROR(IF(C508=設定・集計!$B$6,INDEX(DATA!$A$46:$E$6000,A508,4),""),"")</f>
        <v/>
      </c>
      <c r="F508" s="99" t="str">
        <f>IFERROR(IF(C508=設定・集計!$B$6,"",INDEX(DATA!$A$46:$E$6000,A508,4)),"")</f>
        <v/>
      </c>
    </row>
    <row r="509" spans="1:6" ht="18.75" customHeight="1">
      <c r="A509" s="82" t="str">
        <f>IFERROR(MATCH(ROW()-ROW($A$2),DATA!G:G,0)-DATA!$B$5+1,"")</f>
        <v/>
      </c>
      <c r="B509" s="86" t="str">
        <f>IFERROR(INDEX(DATA!$A$46:$E$6000,A509,5),"")</f>
        <v/>
      </c>
      <c r="C509" s="87" t="str">
        <f>IFERROR(INDEX(DATA!$A$46:$E$6000,A509,3),"")</f>
        <v/>
      </c>
      <c r="D509" s="88" t="str">
        <f>IFERROR(INDEX(DATA!$A$46:$E$6000,A509,2),"")</f>
        <v/>
      </c>
      <c r="E509" s="99" t="str">
        <f>IFERROR(IF(C509=設定・集計!$B$6,INDEX(DATA!$A$46:$E$6000,A509,4),""),"")</f>
        <v/>
      </c>
      <c r="F509" s="99" t="str">
        <f>IFERROR(IF(C509=設定・集計!$B$6,"",INDEX(DATA!$A$46:$E$6000,A509,4)),"")</f>
        <v/>
      </c>
    </row>
    <row r="510" spans="1:6" ht="18.75" customHeight="1">
      <c r="A510" s="82" t="str">
        <f>IFERROR(MATCH(ROW()-ROW($A$2),DATA!G:G,0)-DATA!$B$5+1,"")</f>
        <v/>
      </c>
      <c r="B510" s="86" t="str">
        <f>IFERROR(INDEX(DATA!$A$46:$E$6000,A510,5),"")</f>
        <v/>
      </c>
      <c r="C510" s="87" t="str">
        <f>IFERROR(INDEX(DATA!$A$46:$E$6000,A510,3),"")</f>
        <v/>
      </c>
      <c r="D510" s="88" t="str">
        <f>IFERROR(INDEX(DATA!$A$46:$E$6000,A510,2),"")</f>
        <v/>
      </c>
      <c r="E510" s="99" t="str">
        <f>IFERROR(IF(C510=設定・集計!$B$6,INDEX(DATA!$A$46:$E$6000,A510,4),""),"")</f>
        <v/>
      </c>
      <c r="F510" s="99" t="str">
        <f>IFERROR(IF(C510=設定・集計!$B$6,"",INDEX(DATA!$A$46:$E$6000,A510,4)),"")</f>
        <v/>
      </c>
    </row>
    <row r="511" spans="1:6" ht="18.75" customHeight="1">
      <c r="A511" s="82" t="str">
        <f>IFERROR(MATCH(ROW()-ROW($A$2),DATA!G:G,0)-DATA!$B$5+1,"")</f>
        <v/>
      </c>
      <c r="B511" s="86" t="str">
        <f>IFERROR(INDEX(DATA!$A$46:$E$6000,A511,5),"")</f>
        <v/>
      </c>
      <c r="C511" s="87" t="str">
        <f>IFERROR(INDEX(DATA!$A$46:$E$6000,A511,3),"")</f>
        <v/>
      </c>
      <c r="D511" s="88" t="str">
        <f>IFERROR(INDEX(DATA!$A$46:$E$6000,A511,2),"")</f>
        <v/>
      </c>
      <c r="E511" s="99" t="str">
        <f>IFERROR(IF(C511=設定・集計!$B$6,INDEX(DATA!$A$46:$E$6000,A511,4),""),"")</f>
        <v/>
      </c>
      <c r="F511" s="99" t="str">
        <f>IFERROR(IF(C511=設定・集計!$B$6,"",INDEX(DATA!$A$46:$E$6000,A511,4)),"")</f>
        <v/>
      </c>
    </row>
    <row r="512" spans="1:6" ht="18.75" customHeight="1">
      <c r="A512" s="82" t="str">
        <f>IFERROR(MATCH(ROW()-ROW($A$2),DATA!G:G,0)-DATA!$B$5+1,"")</f>
        <v/>
      </c>
      <c r="B512" s="86" t="str">
        <f>IFERROR(INDEX(DATA!$A$46:$E$6000,A512,5),"")</f>
        <v/>
      </c>
      <c r="C512" s="87" t="str">
        <f>IFERROR(INDEX(DATA!$A$46:$E$6000,A512,3),"")</f>
        <v/>
      </c>
      <c r="D512" s="88" t="str">
        <f>IFERROR(INDEX(DATA!$A$46:$E$6000,A512,2),"")</f>
        <v/>
      </c>
      <c r="E512" s="99" t="str">
        <f>IFERROR(IF(C512=設定・集計!$B$6,INDEX(DATA!$A$46:$E$6000,A512,4),""),"")</f>
        <v/>
      </c>
      <c r="F512" s="99" t="str">
        <f>IFERROR(IF(C512=設定・集計!$B$6,"",INDEX(DATA!$A$46:$E$6000,A512,4)),"")</f>
        <v/>
      </c>
    </row>
    <row r="513" spans="1:6" ht="18.75" customHeight="1">
      <c r="A513" s="82" t="str">
        <f>IFERROR(MATCH(ROW()-ROW($A$2),DATA!G:G,0)-DATA!$B$5+1,"")</f>
        <v/>
      </c>
      <c r="B513" s="86" t="str">
        <f>IFERROR(INDEX(DATA!$A$46:$E$6000,A513,5),"")</f>
        <v/>
      </c>
      <c r="C513" s="87" t="str">
        <f>IFERROR(INDEX(DATA!$A$46:$E$6000,A513,3),"")</f>
        <v/>
      </c>
      <c r="D513" s="88" t="str">
        <f>IFERROR(INDEX(DATA!$A$46:$E$6000,A513,2),"")</f>
        <v/>
      </c>
      <c r="E513" s="99" t="str">
        <f>IFERROR(IF(C513=設定・集計!$B$6,INDEX(DATA!$A$46:$E$6000,A513,4),""),"")</f>
        <v/>
      </c>
      <c r="F513" s="99" t="str">
        <f>IFERROR(IF(C513=設定・集計!$B$6,"",INDEX(DATA!$A$46:$E$6000,A513,4)),"")</f>
        <v/>
      </c>
    </row>
    <row r="514" spans="1:6" ht="18.75" customHeight="1">
      <c r="A514" s="82" t="str">
        <f>IFERROR(MATCH(ROW()-ROW($A$2),DATA!G:G,0)-DATA!$B$5+1,"")</f>
        <v/>
      </c>
      <c r="B514" s="86" t="str">
        <f>IFERROR(INDEX(DATA!$A$46:$E$6000,A514,5),"")</f>
        <v/>
      </c>
      <c r="C514" s="87" t="str">
        <f>IFERROR(INDEX(DATA!$A$46:$E$6000,A514,3),"")</f>
        <v/>
      </c>
      <c r="D514" s="88" t="str">
        <f>IFERROR(INDEX(DATA!$A$46:$E$6000,A514,2),"")</f>
        <v/>
      </c>
      <c r="E514" s="99" t="str">
        <f>IFERROR(IF(C514=設定・集計!$B$6,INDEX(DATA!$A$46:$E$6000,A514,4),""),"")</f>
        <v/>
      </c>
      <c r="F514" s="99" t="str">
        <f>IFERROR(IF(C514=設定・集計!$B$6,"",INDEX(DATA!$A$46:$E$6000,A514,4)),"")</f>
        <v/>
      </c>
    </row>
    <row r="515" spans="1:6" ht="18.75" customHeight="1">
      <c r="A515" s="82" t="str">
        <f>IFERROR(MATCH(ROW()-ROW($A$2),DATA!G:G,0)-DATA!$B$5+1,"")</f>
        <v/>
      </c>
      <c r="B515" s="86" t="str">
        <f>IFERROR(INDEX(DATA!$A$46:$E$6000,A515,5),"")</f>
        <v/>
      </c>
      <c r="C515" s="87" t="str">
        <f>IFERROR(INDEX(DATA!$A$46:$E$6000,A515,3),"")</f>
        <v/>
      </c>
      <c r="D515" s="88" t="str">
        <f>IFERROR(INDEX(DATA!$A$46:$E$6000,A515,2),"")</f>
        <v/>
      </c>
      <c r="E515" s="99" t="str">
        <f>IFERROR(IF(C515=設定・集計!$B$6,INDEX(DATA!$A$46:$E$6000,A515,4),""),"")</f>
        <v/>
      </c>
      <c r="F515" s="99" t="str">
        <f>IFERROR(IF(C515=設定・集計!$B$6,"",INDEX(DATA!$A$46:$E$6000,A515,4)),"")</f>
        <v/>
      </c>
    </row>
    <row r="516" spans="1:6" ht="18.75" customHeight="1">
      <c r="A516" s="82" t="str">
        <f>IFERROR(MATCH(ROW()-ROW($A$2),DATA!G:G,0)-DATA!$B$5+1,"")</f>
        <v/>
      </c>
      <c r="B516" s="86" t="str">
        <f>IFERROR(INDEX(DATA!$A$46:$E$6000,A516,5),"")</f>
        <v/>
      </c>
      <c r="C516" s="87" t="str">
        <f>IFERROR(INDEX(DATA!$A$46:$E$6000,A516,3),"")</f>
        <v/>
      </c>
      <c r="D516" s="88" t="str">
        <f>IFERROR(INDEX(DATA!$A$46:$E$6000,A516,2),"")</f>
        <v/>
      </c>
      <c r="E516" s="99" t="str">
        <f>IFERROR(IF(C516=設定・集計!$B$6,INDEX(DATA!$A$46:$E$6000,A516,4),""),"")</f>
        <v/>
      </c>
      <c r="F516" s="99" t="str">
        <f>IFERROR(IF(C516=設定・集計!$B$6,"",INDEX(DATA!$A$46:$E$6000,A516,4)),"")</f>
        <v/>
      </c>
    </row>
    <row r="517" spans="1:6" ht="18.75" customHeight="1">
      <c r="A517" s="82" t="str">
        <f>IFERROR(MATCH(ROW()-ROW($A$2),DATA!G:G,0)-DATA!$B$5+1,"")</f>
        <v/>
      </c>
      <c r="B517" s="86" t="str">
        <f>IFERROR(INDEX(DATA!$A$46:$E$6000,A517,5),"")</f>
        <v/>
      </c>
      <c r="C517" s="87" t="str">
        <f>IFERROR(INDEX(DATA!$A$46:$E$6000,A517,3),"")</f>
        <v/>
      </c>
      <c r="D517" s="88" t="str">
        <f>IFERROR(INDEX(DATA!$A$46:$E$6000,A517,2),"")</f>
        <v/>
      </c>
      <c r="E517" s="99" t="str">
        <f>IFERROR(IF(C517=設定・集計!$B$6,INDEX(DATA!$A$46:$E$6000,A517,4),""),"")</f>
        <v/>
      </c>
      <c r="F517" s="99" t="str">
        <f>IFERROR(IF(C517=設定・集計!$B$6,"",INDEX(DATA!$A$46:$E$6000,A517,4)),"")</f>
        <v/>
      </c>
    </row>
    <row r="518" spans="1:6" ht="18.75" customHeight="1">
      <c r="A518" s="82" t="str">
        <f>IFERROR(MATCH(ROW()-ROW($A$2),DATA!G:G,0)-DATA!$B$5+1,"")</f>
        <v/>
      </c>
      <c r="B518" s="86" t="str">
        <f>IFERROR(INDEX(DATA!$A$46:$E$6000,A518,5),"")</f>
        <v/>
      </c>
      <c r="C518" s="87" t="str">
        <f>IFERROR(INDEX(DATA!$A$46:$E$6000,A518,3),"")</f>
        <v/>
      </c>
      <c r="D518" s="88" t="str">
        <f>IFERROR(INDEX(DATA!$A$46:$E$6000,A518,2),"")</f>
        <v/>
      </c>
      <c r="E518" s="99" t="str">
        <f>IFERROR(IF(C518=設定・集計!$B$6,INDEX(DATA!$A$46:$E$6000,A518,4),""),"")</f>
        <v/>
      </c>
      <c r="F518" s="99" t="str">
        <f>IFERROR(IF(C518=設定・集計!$B$6,"",INDEX(DATA!$A$46:$E$6000,A518,4)),"")</f>
        <v/>
      </c>
    </row>
    <row r="519" spans="1:6" ht="18.75" customHeight="1">
      <c r="A519" s="82" t="str">
        <f>IFERROR(MATCH(ROW()-ROW($A$2),DATA!G:G,0)-DATA!$B$5+1,"")</f>
        <v/>
      </c>
      <c r="B519" s="86" t="str">
        <f>IFERROR(INDEX(DATA!$A$46:$E$6000,A519,5),"")</f>
        <v/>
      </c>
      <c r="C519" s="87" t="str">
        <f>IFERROR(INDEX(DATA!$A$46:$E$6000,A519,3),"")</f>
        <v/>
      </c>
      <c r="D519" s="88" t="str">
        <f>IFERROR(INDEX(DATA!$A$46:$E$6000,A519,2),"")</f>
        <v/>
      </c>
      <c r="E519" s="99" t="str">
        <f>IFERROR(IF(C519=設定・集計!$B$6,INDEX(DATA!$A$46:$E$6000,A519,4),""),"")</f>
        <v/>
      </c>
      <c r="F519" s="99" t="str">
        <f>IFERROR(IF(C519=設定・集計!$B$6,"",INDEX(DATA!$A$46:$E$6000,A519,4)),"")</f>
        <v/>
      </c>
    </row>
    <row r="520" spans="1:6" ht="18.75" customHeight="1">
      <c r="A520" s="82" t="str">
        <f>IFERROR(MATCH(ROW()-ROW($A$2),DATA!G:G,0)-DATA!$B$5+1,"")</f>
        <v/>
      </c>
      <c r="B520" s="86" t="str">
        <f>IFERROR(INDEX(DATA!$A$46:$E$6000,A520,5),"")</f>
        <v/>
      </c>
      <c r="C520" s="87" t="str">
        <f>IFERROR(INDEX(DATA!$A$46:$E$6000,A520,3),"")</f>
        <v/>
      </c>
      <c r="D520" s="88" t="str">
        <f>IFERROR(INDEX(DATA!$A$46:$E$6000,A520,2),"")</f>
        <v/>
      </c>
      <c r="E520" s="99" t="str">
        <f>IFERROR(IF(C520=設定・集計!$B$6,INDEX(DATA!$A$46:$E$6000,A520,4),""),"")</f>
        <v/>
      </c>
      <c r="F520" s="99" t="str">
        <f>IFERROR(IF(C520=設定・集計!$B$6,"",INDEX(DATA!$A$46:$E$6000,A520,4)),"")</f>
        <v/>
      </c>
    </row>
    <row r="521" spans="1:6" ht="18.75" customHeight="1">
      <c r="A521" s="82" t="str">
        <f>IFERROR(MATCH(ROW()-ROW($A$2),DATA!G:G,0)-DATA!$B$5+1,"")</f>
        <v/>
      </c>
      <c r="B521" s="86" t="str">
        <f>IFERROR(INDEX(DATA!$A$46:$E$6000,A521,5),"")</f>
        <v/>
      </c>
      <c r="C521" s="87" t="str">
        <f>IFERROR(INDEX(DATA!$A$46:$E$6000,A521,3),"")</f>
        <v/>
      </c>
      <c r="D521" s="88" t="str">
        <f>IFERROR(INDEX(DATA!$A$46:$E$6000,A521,2),"")</f>
        <v/>
      </c>
      <c r="E521" s="99" t="str">
        <f>IFERROR(IF(C521=設定・集計!$B$6,INDEX(DATA!$A$46:$E$6000,A521,4),""),"")</f>
        <v/>
      </c>
      <c r="F521" s="99" t="str">
        <f>IFERROR(IF(C521=設定・集計!$B$6,"",INDEX(DATA!$A$46:$E$6000,A521,4)),"")</f>
        <v/>
      </c>
    </row>
    <row r="522" spans="1:6" ht="18.75" customHeight="1">
      <c r="A522" s="82" t="str">
        <f>IFERROR(MATCH(ROW()-ROW($A$2),DATA!G:G,0)-DATA!$B$5+1,"")</f>
        <v/>
      </c>
      <c r="B522" s="86" t="str">
        <f>IFERROR(INDEX(DATA!$A$46:$E$6000,A522,5),"")</f>
        <v/>
      </c>
      <c r="C522" s="87" t="str">
        <f>IFERROR(INDEX(DATA!$A$46:$E$6000,A522,3),"")</f>
        <v/>
      </c>
      <c r="D522" s="88" t="str">
        <f>IFERROR(INDEX(DATA!$A$46:$E$6000,A522,2),"")</f>
        <v/>
      </c>
      <c r="E522" s="99" t="str">
        <f>IFERROR(IF(C522=設定・集計!$B$6,INDEX(DATA!$A$46:$E$6000,A522,4),""),"")</f>
        <v/>
      </c>
      <c r="F522" s="99" t="str">
        <f>IFERROR(IF(C522=設定・集計!$B$6,"",INDEX(DATA!$A$46:$E$6000,A522,4)),"")</f>
        <v/>
      </c>
    </row>
    <row r="523" spans="1:6" ht="18.75" customHeight="1">
      <c r="A523" s="82" t="str">
        <f>IFERROR(MATCH(ROW()-ROW($A$2),DATA!G:G,0)-DATA!$B$5+1,"")</f>
        <v/>
      </c>
      <c r="B523" s="86" t="str">
        <f>IFERROR(INDEX(DATA!$A$46:$E$6000,A523,5),"")</f>
        <v/>
      </c>
      <c r="C523" s="87" t="str">
        <f>IFERROR(INDEX(DATA!$A$46:$E$6000,A523,3),"")</f>
        <v/>
      </c>
      <c r="D523" s="88" t="str">
        <f>IFERROR(INDEX(DATA!$A$46:$E$6000,A523,2),"")</f>
        <v/>
      </c>
      <c r="E523" s="99" t="str">
        <f>IFERROR(IF(C523=設定・集計!$B$6,INDEX(DATA!$A$46:$E$6000,A523,4),""),"")</f>
        <v/>
      </c>
      <c r="F523" s="99" t="str">
        <f>IFERROR(IF(C523=設定・集計!$B$6,"",INDEX(DATA!$A$46:$E$6000,A523,4)),"")</f>
        <v/>
      </c>
    </row>
    <row r="524" spans="1:6" ht="18.75" customHeight="1">
      <c r="A524" s="82" t="str">
        <f>IFERROR(MATCH(ROW()-ROW($A$2),DATA!G:G,0)-DATA!$B$5+1,"")</f>
        <v/>
      </c>
      <c r="B524" s="86" t="str">
        <f>IFERROR(INDEX(DATA!$A$46:$E$6000,A524,5),"")</f>
        <v/>
      </c>
      <c r="C524" s="87" t="str">
        <f>IFERROR(INDEX(DATA!$A$46:$E$6000,A524,3),"")</f>
        <v/>
      </c>
      <c r="D524" s="88" t="str">
        <f>IFERROR(INDEX(DATA!$A$46:$E$6000,A524,2),"")</f>
        <v/>
      </c>
      <c r="E524" s="99" t="str">
        <f>IFERROR(IF(C524=設定・集計!$B$6,INDEX(DATA!$A$46:$E$6000,A524,4),""),"")</f>
        <v/>
      </c>
      <c r="F524" s="99" t="str">
        <f>IFERROR(IF(C524=設定・集計!$B$6,"",INDEX(DATA!$A$46:$E$6000,A524,4)),"")</f>
        <v/>
      </c>
    </row>
    <row r="525" spans="1:6" ht="18.75" customHeight="1">
      <c r="A525" s="82" t="str">
        <f>IFERROR(MATCH(ROW()-ROW($A$2),DATA!G:G,0)-DATA!$B$5+1,"")</f>
        <v/>
      </c>
      <c r="B525" s="86" t="str">
        <f>IFERROR(INDEX(DATA!$A$46:$E$6000,A525,5),"")</f>
        <v/>
      </c>
      <c r="C525" s="87" t="str">
        <f>IFERROR(INDEX(DATA!$A$46:$E$6000,A525,3),"")</f>
        <v/>
      </c>
      <c r="D525" s="88" t="str">
        <f>IFERROR(INDEX(DATA!$A$46:$E$6000,A525,2),"")</f>
        <v/>
      </c>
      <c r="E525" s="99" t="str">
        <f>IFERROR(IF(C525=設定・集計!$B$6,INDEX(DATA!$A$46:$E$6000,A525,4),""),"")</f>
        <v/>
      </c>
      <c r="F525" s="99" t="str">
        <f>IFERROR(IF(C525=設定・集計!$B$6,"",INDEX(DATA!$A$46:$E$6000,A525,4)),"")</f>
        <v/>
      </c>
    </row>
    <row r="526" spans="1:6" ht="18.75" customHeight="1">
      <c r="A526" s="82" t="str">
        <f>IFERROR(MATCH(ROW()-ROW($A$2),DATA!G:G,0)-DATA!$B$5+1,"")</f>
        <v/>
      </c>
      <c r="B526" s="86" t="str">
        <f>IFERROR(INDEX(DATA!$A$46:$E$6000,A526,5),"")</f>
        <v/>
      </c>
      <c r="C526" s="87" t="str">
        <f>IFERROR(INDEX(DATA!$A$46:$E$6000,A526,3),"")</f>
        <v/>
      </c>
      <c r="D526" s="88" t="str">
        <f>IFERROR(INDEX(DATA!$A$46:$E$6000,A526,2),"")</f>
        <v/>
      </c>
      <c r="E526" s="99" t="str">
        <f>IFERROR(IF(C526=設定・集計!$B$6,INDEX(DATA!$A$46:$E$6000,A526,4),""),"")</f>
        <v/>
      </c>
      <c r="F526" s="99" t="str">
        <f>IFERROR(IF(C526=設定・集計!$B$6,"",INDEX(DATA!$A$46:$E$6000,A526,4)),"")</f>
        <v/>
      </c>
    </row>
    <row r="527" spans="1:6" ht="18.75" customHeight="1">
      <c r="A527" s="82" t="str">
        <f>IFERROR(MATCH(ROW()-ROW($A$2),DATA!G:G,0)-DATA!$B$5+1,"")</f>
        <v/>
      </c>
      <c r="B527" s="86" t="str">
        <f>IFERROR(INDEX(DATA!$A$46:$E$6000,A527,5),"")</f>
        <v/>
      </c>
      <c r="C527" s="87" t="str">
        <f>IFERROR(INDEX(DATA!$A$46:$E$6000,A527,3),"")</f>
        <v/>
      </c>
      <c r="D527" s="88" t="str">
        <f>IFERROR(INDEX(DATA!$A$46:$E$6000,A527,2),"")</f>
        <v/>
      </c>
      <c r="E527" s="99" t="str">
        <f>IFERROR(IF(C527=設定・集計!$B$6,INDEX(DATA!$A$46:$E$6000,A527,4),""),"")</f>
        <v/>
      </c>
      <c r="F527" s="99" t="str">
        <f>IFERROR(IF(C527=設定・集計!$B$6,"",INDEX(DATA!$A$46:$E$6000,A527,4)),"")</f>
        <v/>
      </c>
    </row>
    <row r="528" spans="1:6" ht="18.75" customHeight="1">
      <c r="A528" s="82" t="str">
        <f>IFERROR(MATCH(ROW()-ROW($A$2),DATA!G:G,0)-DATA!$B$5+1,"")</f>
        <v/>
      </c>
      <c r="B528" s="86" t="str">
        <f>IFERROR(INDEX(DATA!$A$46:$E$6000,A528,5),"")</f>
        <v/>
      </c>
      <c r="C528" s="87" t="str">
        <f>IFERROR(INDEX(DATA!$A$46:$E$6000,A528,3),"")</f>
        <v/>
      </c>
      <c r="D528" s="88" t="str">
        <f>IFERROR(INDEX(DATA!$A$46:$E$6000,A528,2),"")</f>
        <v/>
      </c>
      <c r="E528" s="99" t="str">
        <f>IFERROR(IF(C528=設定・集計!$B$6,INDEX(DATA!$A$46:$E$6000,A528,4),""),"")</f>
        <v/>
      </c>
      <c r="F528" s="99" t="str">
        <f>IFERROR(IF(C528=設定・集計!$B$6,"",INDEX(DATA!$A$46:$E$6000,A528,4)),"")</f>
        <v/>
      </c>
    </row>
    <row r="529" spans="1:6" ht="18.75" customHeight="1">
      <c r="A529" s="82" t="str">
        <f>IFERROR(MATCH(ROW()-ROW($A$2),DATA!G:G,0)-DATA!$B$5+1,"")</f>
        <v/>
      </c>
      <c r="B529" s="86" t="str">
        <f>IFERROR(INDEX(DATA!$A$46:$E$6000,A529,5),"")</f>
        <v/>
      </c>
      <c r="C529" s="87" t="str">
        <f>IFERROR(INDEX(DATA!$A$46:$E$6000,A529,3),"")</f>
        <v/>
      </c>
      <c r="D529" s="88" t="str">
        <f>IFERROR(INDEX(DATA!$A$46:$E$6000,A529,2),"")</f>
        <v/>
      </c>
      <c r="E529" s="99" t="str">
        <f>IFERROR(IF(C529=設定・集計!$B$6,INDEX(DATA!$A$46:$E$6000,A529,4),""),"")</f>
        <v/>
      </c>
      <c r="F529" s="99" t="str">
        <f>IFERROR(IF(C529=設定・集計!$B$6,"",INDEX(DATA!$A$46:$E$6000,A529,4)),"")</f>
        <v/>
      </c>
    </row>
    <row r="530" spans="1:6" ht="18.75" customHeight="1">
      <c r="A530" s="82" t="str">
        <f>IFERROR(MATCH(ROW()-ROW($A$2),DATA!G:G,0)-DATA!$B$5+1,"")</f>
        <v/>
      </c>
      <c r="B530" s="86" t="str">
        <f>IFERROR(INDEX(DATA!$A$46:$E$6000,A530,5),"")</f>
        <v/>
      </c>
      <c r="C530" s="87" t="str">
        <f>IFERROR(INDEX(DATA!$A$46:$E$6000,A530,3),"")</f>
        <v/>
      </c>
      <c r="D530" s="88" t="str">
        <f>IFERROR(INDEX(DATA!$A$46:$E$6000,A530,2),"")</f>
        <v/>
      </c>
      <c r="E530" s="99" t="str">
        <f>IFERROR(IF(C530=設定・集計!$B$6,INDEX(DATA!$A$46:$E$6000,A530,4),""),"")</f>
        <v/>
      </c>
      <c r="F530" s="99" t="str">
        <f>IFERROR(IF(C530=設定・集計!$B$6,"",INDEX(DATA!$A$46:$E$6000,A530,4)),"")</f>
        <v/>
      </c>
    </row>
    <row r="531" spans="1:6" ht="18.75" customHeight="1">
      <c r="A531" s="82" t="str">
        <f>IFERROR(MATCH(ROW()-ROW($A$2),DATA!G:G,0)-DATA!$B$5+1,"")</f>
        <v/>
      </c>
      <c r="B531" s="86" t="str">
        <f>IFERROR(INDEX(DATA!$A$46:$E$6000,A531,5),"")</f>
        <v/>
      </c>
      <c r="C531" s="87" t="str">
        <f>IFERROR(INDEX(DATA!$A$46:$E$6000,A531,3),"")</f>
        <v/>
      </c>
      <c r="D531" s="88" t="str">
        <f>IFERROR(INDEX(DATA!$A$46:$E$6000,A531,2),"")</f>
        <v/>
      </c>
      <c r="E531" s="99" t="str">
        <f>IFERROR(IF(C531=設定・集計!$B$6,INDEX(DATA!$A$46:$E$6000,A531,4),""),"")</f>
        <v/>
      </c>
      <c r="F531" s="99" t="str">
        <f>IFERROR(IF(C531=設定・集計!$B$6,"",INDEX(DATA!$A$46:$E$6000,A531,4)),"")</f>
        <v/>
      </c>
    </row>
    <row r="532" spans="1:6" ht="18.75" customHeight="1">
      <c r="A532" s="82" t="str">
        <f>IFERROR(MATCH(ROW()-ROW($A$2),DATA!G:G,0)-DATA!$B$5+1,"")</f>
        <v/>
      </c>
      <c r="B532" s="86" t="str">
        <f>IFERROR(INDEX(DATA!$A$46:$E$6000,A532,5),"")</f>
        <v/>
      </c>
      <c r="C532" s="87" t="str">
        <f>IFERROR(INDEX(DATA!$A$46:$E$6000,A532,3),"")</f>
        <v/>
      </c>
      <c r="D532" s="88" t="str">
        <f>IFERROR(INDEX(DATA!$A$46:$E$6000,A532,2),"")</f>
        <v/>
      </c>
      <c r="E532" s="99" t="str">
        <f>IFERROR(IF(C532=設定・集計!$B$6,INDEX(DATA!$A$46:$E$6000,A532,4),""),"")</f>
        <v/>
      </c>
      <c r="F532" s="99" t="str">
        <f>IFERROR(IF(C532=設定・集計!$B$6,"",INDEX(DATA!$A$46:$E$6000,A532,4)),"")</f>
        <v/>
      </c>
    </row>
    <row r="533" spans="1:6" ht="18.75" customHeight="1">
      <c r="A533" s="82" t="str">
        <f>IFERROR(MATCH(ROW()-ROW($A$2),DATA!G:G,0)-DATA!$B$5+1,"")</f>
        <v/>
      </c>
      <c r="B533" s="86" t="str">
        <f>IFERROR(INDEX(DATA!$A$46:$E$6000,A533,5),"")</f>
        <v/>
      </c>
      <c r="C533" s="87" t="str">
        <f>IFERROR(INDEX(DATA!$A$46:$E$6000,A533,3),"")</f>
        <v/>
      </c>
      <c r="D533" s="88" t="str">
        <f>IFERROR(INDEX(DATA!$A$46:$E$6000,A533,2),"")</f>
        <v/>
      </c>
      <c r="E533" s="99" t="str">
        <f>IFERROR(IF(C533=設定・集計!$B$6,INDEX(DATA!$A$46:$E$6000,A533,4),""),"")</f>
        <v/>
      </c>
      <c r="F533" s="99" t="str">
        <f>IFERROR(IF(C533=設定・集計!$B$6,"",INDEX(DATA!$A$46:$E$6000,A533,4)),"")</f>
        <v/>
      </c>
    </row>
    <row r="534" spans="1:6" ht="18.75" customHeight="1">
      <c r="A534" s="82" t="str">
        <f>IFERROR(MATCH(ROW()-ROW($A$2),DATA!G:G,0)-DATA!$B$5+1,"")</f>
        <v/>
      </c>
      <c r="B534" s="86" t="str">
        <f>IFERROR(INDEX(DATA!$A$46:$E$6000,A534,5),"")</f>
        <v/>
      </c>
      <c r="C534" s="87" t="str">
        <f>IFERROR(INDEX(DATA!$A$46:$E$6000,A534,3),"")</f>
        <v/>
      </c>
      <c r="D534" s="88" t="str">
        <f>IFERROR(INDEX(DATA!$A$46:$E$6000,A534,2),"")</f>
        <v/>
      </c>
      <c r="E534" s="99" t="str">
        <f>IFERROR(IF(C534=設定・集計!$B$6,INDEX(DATA!$A$46:$E$6000,A534,4),""),"")</f>
        <v/>
      </c>
      <c r="F534" s="99" t="str">
        <f>IFERROR(IF(C534=設定・集計!$B$6,"",INDEX(DATA!$A$46:$E$6000,A534,4)),"")</f>
        <v/>
      </c>
    </row>
    <row r="535" spans="1:6" ht="18.75" customHeight="1">
      <c r="A535" s="82" t="str">
        <f>IFERROR(MATCH(ROW()-ROW($A$2),DATA!G:G,0)-DATA!$B$5+1,"")</f>
        <v/>
      </c>
      <c r="B535" s="86" t="str">
        <f>IFERROR(INDEX(DATA!$A$46:$E$6000,A535,5),"")</f>
        <v/>
      </c>
      <c r="C535" s="87" t="str">
        <f>IFERROR(INDEX(DATA!$A$46:$E$6000,A535,3),"")</f>
        <v/>
      </c>
      <c r="D535" s="88" t="str">
        <f>IFERROR(INDEX(DATA!$A$46:$E$6000,A535,2),"")</f>
        <v/>
      </c>
      <c r="E535" s="99" t="str">
        <f>IFERROR(IF(C535=設定・集計!$B$6,INDEX(DATA!$A$46:$E$6000,A535,4),""),"")</f>
        <v/>
      </c>
      <c r="F535" s="99" t="str">
        <f>IFERROR(IF(C535=設定・集計!$B$6,"",INDEX(DATA!$A$46:$E$6000,A535,4)),"")</f>
        <v/>
      </c>
    </row>
    <row r="536" spans="1:6" ht="18.75" customHeight="1">
      <c r="A536" s="82" t="str">
        <f>IFERROR(MATCH(ROW()-ROW($A$2),DATA!G:G,0)-DATA!$B$5+1,"")</f>
        <v/>
      </c>
      <c r="B536" s="86" t="str">
        <f>IFERROR(INDEX(DATA!$A$46:$E$6000,A536,5),"")</f>
        <v/>
      </c>
      <c r="C536" s="87" t="str">
        <f>IFERROR(INDEX(DATA!$A$46:$E$6000,A536,3),"")</f>
        <v/>
      </c>
      <c r="D536" s="88" t="str">
        <f>IFERROR(INDEX(DATA!$A$46:$E$6000,A536,2),"")</f>
        <v/>
      </c>
      <c r="E536" s="99" t="str">
        <f>IFERROR(IF(C536=設定・集計!$B$6,INDEX(DATA!$A$46:$E$6000,A536,4),""),"")</f>
        <v/>
      </c>
      <c r="F536" s="99" t="str">
        <f>IFERROR(IF(C536=設定・集計!$B$6,"",INDEX(DATA!$A$46:$E$6000,A536,4)),"")</f>
        <v/>
      </c>
    </row>
    <row r="537" spans="1:6" ht="18.75" customHeight="1">
      <c r="A537" s="82" t="str">
        <f>IFERROR(MATCH(ROW()-ROW($A$2),DATA!G:G,0)-DATA!$B$5+1,"")</f>
        <v/>
      </c>
      <c r="B537" s="86" t="str">
        <f>IFERROR(INDEX(DATA!$A$46:$E$6000,A537,5),"")</f>
        <v/>
      </c>
      <c r="C537" s="87" t="str">
        <f>IFERROR(INDEX(DATA!$A$46:$E$6000,A537,3),"")</f>
        <v/>
      </c>
      <c r="D537" s="88" t="str">
        <f>IFERROR(INDEX(DATA!$A$46:$E$6000,A537,2),"")</f>
        <v/>
      </c>
      <c r="E537" s="99" t="str">
        <f>IFERROR(IF(C537=設定・集計!$B$6,INDEX(DATA!$A$46:$E$6000,A537,4),""),"")</f>
        <v/>
      </c>
      <c r="F537" s="99" t="str">
        <f>IFERROR(IF(C537=設定・集計!$B$6,"",INDEX(DATA!$A$46:$E$6000,A537,4)),"")</f>
        <v/>
      </c>
    </row>
    <row r="538" spans="1:6" ht="18.75" customHeight="1">
      <c r="A538" s="82" t="str">
        <f>IFERROR(MATCH(ROW()-ROW($A$2),DATA!G:G,0)-DATA!$B$5+1,"")</f>
        <v/>
      </c>
      <c r="B538" s="86" t="str">
        <f>IFERROR(INDEX(DATA!$A$46:$E$6000,A538,5),"")</f>
        <v/>
      </c>
      <c r="C538" s="87" t="str">
        <f>IFERROR(INDEX(DATA!$A$46:$E$6000,A538,3),"")</f>
        <v/>
      </c>
      <c r="D538" s="88" t="str">
        <f>IFERROR(INDEX(DATA!$A$46:$E$6000,A538,2),"")</f>
        <v/>
      </c>
      <c r="E538" s="99" t="str">
        <f>IFERROR(IF(C538=設定・集計!$B$6,INDEX(DATA!$A$46:$E$6000,A538,4),""),"")</f>
        <v/>
      </c>
      <c r="F538" s="99" t="str">
        <f>IFERROR(IF(C538=設定・集計!$B$6,"",INDEX(DATA!$A$46:$E$6000,A538,4)),"")</f>
        <v/>
      </c>
    </row>
    <row r="539" spans="1:6" ht="18.75" customHeight="1">
      <c r="A539" s="82" t="str">
        <f>IFERROR(MATCH(ROW()-ROW($A$2),DATA!G:G,0)-DATA!$B$5+1,"")</f>
        <v/>
      </c>
      <c r="B539" s="86" t="str">
        <f>IFERROR(INDEX(DATA!$A$46:$E$6000,A539,5),"")</f>
        <v/>
      </c>
      <c r="C539" s="87" t="str">
        <f>IFERROR(INDEX(DATA!$A$46:$E$6000,A539,3),"")</f>
        <v/>
      </c>
      <c r="D539" s="88" t="str">
        <f>IFERROR(INDEX(DATA!$A$46:$E$6000,A539,2),"")</f>
        <v/>
      </c>
      <c r="E539" s="99" t="str">
        <f>IFERROR(IF(C539=設定・集計!$B$6,INDEX(DATA!$A$46:$E$6000,A539,4),""),"")</f>
        <v/>
      </c>
      <c r="F539" s="99" t="str">
        <f>IFERROR(IF(C539=設定・集計!$B$6,"",INDEX(DATA!$A$46:$E$6000,A539,4)),"")</f>
        <v/>
      </c>
    </row>
    <row r="540" spans="1:6" ht="18.75" customHeight="1">
      <c r="A540" s="82" t="str">
        <f>IFERROR(MATCH(ROW()-ROW($A$2),DATA!G:G,0)-DATA!$B$5+1,"")</f>
        <v/>
      </c>
      <c r="B540" s="86" t="str">
        <f>IFERROR(INDEX(DATA!$A$46:$E$6000,A540,5),"")</f>
        <v/>
      </c>
      <c r="C540" s="87" t="str">
        <f>IFERROR(INDEX(DATA!$A$46:$E$6000,A540,3),"")</f>
        <v/>
      </c>
      <c r="D540" s="88" t="str">
        <f>IFERROR(INDEX(DATA!$A$46:$E$6000,A540,2),"")</f>
        <v/>
      </c>
      <c r="E540" s="99" t="str">
        <f>IFERROR(IF(C540=設定・集計!$B$6,INDEX(DATA!$A$46:$E$6000,A540,4),""),"")</f>
        <v/>
      </c>
      <c r="F540" s="99" t="str">
        <f>IFERROR(IF(C540=設定・集計!$B$6,"",INDEX(DATA!$A$46:$E$6000,A540,4)),"")</f>
        <v/>
      </c>
    </row>
    <row r="541" spans="1:6" ht="18.75" customHeight="1">
      <c r="A541" s="82" t="str">
        <f>IFERROR(MATCH(ROW()-ROW($A$2),DATA!G:G,0)-DATA!$B$5+1,"")</f>
        <v/>
      </c>
      <c r="B541" s="86" t="str">
        <f>IFERROR(INDEX(DATA!$A$46:$E$6000,A541,5),"")</f>
        <v/>
      </c>
      <c r="C541" s="87" t="str">
        <f>IFERROR(INDEX(DATA!$A$46:$E$6000,A541,3),"")</f>
        <v/>
      </c>
      <c r="D541" s="88" t="str">
        <f>IFERROR(INDEX(DATA!$A$46:$E$6000,A541,2),"")</f>
        <v/>
      </c>
      <c r="E541" s="99" t="str">
        <f>IFERROR(IF(C541=設定・集計!$B$6,INDEX(DATA!$A$46:$E$6000,A541,4),""),"")</f>
        <v/>
      </c>
      <c r="F541" s="99" t="str">
        <f>IFERROR(IF(C541=設定・集計!$B$6,"",INDEX(DATA!$A$46:$E$6000,A541,4)),"")</f>
        <v/>
      </c>
    </row>
    <row r="542" spans="1:6" ht="18.75" customHeight="1">
      <c r="A542" s="82" t="str">
        <f>IFERROR(MATCH(ROW()-ROW($A$2),DATA!G:G,0)-DATA!$B$5+1,"")</f>
        <v/>
      </c>
      <c r="B542" s="86" t="str">
        <f>IFERROR(INDEX(DATA!$A$46:$E$6000,A542,5),"")</f>
        <v/>
      </c>
      <c r="C542" s="87" t="str">
        <f>IFERROR(INDEX(DATA!$A$46:$E$6000,A542,3),"")</f>
        <v/>
      </c>
      <c r="D542" s="88" t="str">
        <f>IFERROR(INDEX(DATA!$A$46:$E$6000,A542,2),"")</f>
        <v/>
      </c>
      <c r="E542" s="99" t="str">
        <f>IFERROR(IF(C542=設定・集計!$B$6,INDEX(DATA!$A$46:$E$6000,A542,4),""),"")</f>
        <v/>
      </c>
      <c r="F542" s="99" t="str">
        <f>IFERROR(IF(C542=設定・集計!$B$6,"",INDEX(DATA!$A$46:$E$6000,A542,4)),"")</f>
        <v/>
      </c>
    </row>
    <row r="543" spans="1:6" ht="18.75" customHeight="1">
      <c r="A543" s="82" t="str">
        <f>IFERROR(MATCH(ROW()-ROW($A$2),DATA!G:G,0)-DATA!$B$5+1,"")</f>
        <v/>
      </c>
      <c r="B543" s="86" t="str">
        <f>IFERROR(INDEX(DATA!$A$46:$E$6000,A543,5),"")</f>
        <v/>
      </c>
      <c r="C543" s="87" t="str">
        <f>IFERROR(INDEX(DATA!$A$46:$E$6000,A543,3),"")</f>
        <v/>
      </c>
      <c r="D543" s="88" t="str">
        <f>IFERROR(INDEX(DATA!$A$46:$E$6000,A543,2),"")</f>
        <v/>
      </c>
      <c r="E543" s="99" t="str">
        <f>IFERROR(IF(C543=設定・集計!$B$6,INDEX(DATA!$A$46:$E$6000,A543,4),""),"")</f>
        <v/>
      </c>
      <c r="F543" s="99" t="str">
        <f>IFERROR(IF(C543=設定・集計!$B$6,"",INDEX(DATA!$A$46:$E$6000,A543,4)),"")</f>
        <v/>
      </c>
    </row>
    <row r="544" spans="1:6" ht="18.75" customHeight="1">
      <c r="A544" s="82" t="str">
        <f>IFERROR(MATCH(ROW()-ROW($A$2),DATA!G:G,0)-DATA!$B$5+1,"")</f>
        <v/>
      </c>
      <c r="B544" s="86" t="str">
        <f>IFERROR(INDEX(DATA!$A$46:$E$6000,A544,5),"")</f>
        <v/>
      </c>
      <c r="C544" s="87" t="str">
        <f>IFERROR(INDEX(DATA!$A$46:$E$6000,A544,3),"")</f>
        <v/>
      </c>
      <c r="D544" s="88" t="str">
        <f>IFERROR(INDEX(DATA!$A$46:$E$6000,A544,2),"")</f>
        <v/>
      </c>
      <c r="E544" s="99" t="str">
        <f>IFERROR(IF(C544=設定・集計!$B$6,INDEX(DATA!$A$46:$E$6000,A544,4),""),"")</f>
        <v/>
      </c>
      <c r="F544" s="99" t="str">
        <f>IFERROR(IF(C544=設定・集計!$B$6,"",INDEX(DATA!$A$46:$E$6000,A544,4)),"")</f>
        <v/>
      </c>
    </row>
    <row r="545" spans="1:6" ht="18.75" customHeight="1">
      <c r="A545" s="82" t="str">
        <f>IFERROR(MATCH(ROW()-ROW($A$2),DATA!G:G,0)-DATA!$B$5+1,"")</f>
        <v/>
      </c>
      <c r="B545" s="86" t="str">
        <f>IFERROR(INDEX(DATA!$A$46:$E$6000,A545,5),"")</f>
        <v/>
      </c>
      <c r="C545" s="87" t="str">
        <f>IFERROR(INDEX(DATA!$A$46:$E$6000,A545,3),"")</f>
        <v/>
      </c>
      <c r="D545" s="88" t="str">
        <f>IFERROR(INDEX(DATA!$A$46:$E$6000,A545,2),"")</f>
        <v/>
      </c>
      <c r="E545" s="99" t="str">
        <f>IFERROR(IF(C545=設定・集計!$B$6,INDEX(DATA!$A$46:$E$6000,A545,4),""),"")</f>
        <v/>
      </c>
      <c r="F545" s="99" t="str">
        <f>IFERROR(IF(C545=設定・集計!$B$6,"",INDEX(DATA!$A$46:$E$6000,A545,4)),"")</f>
        <v/>
      </c>
    </row>
    <row r="546" spans="1:6" ht="18.75" customHeight="1">
      <c r="A546" s="82" t="str">
        <f>IFERROR(MATCH(ROW()-ROW($A$2),DATA!G:G,0)-DATA!$B$5+1,"")</f>
        <v/>
      </c>
      <c r="B546" s="86" t="str">
        <f>IFERROR(INDEX(DATA!$A$46:$E$6000,A546,5),"")</f>
        <v/>
      </c>
      <c r="C546" s="87" t="str">
        <f>IFERROR(INDEX(DATA!$A$46:$E$6000,A546,3),"")</f>
        <v/>
      </c>
      <c r="D546" s="88" t="str">
        <f>IFERROR(INDEX(DATA!$A$46:$E$6000,A546,2),"")</f>
        <v/>
      </c>
      <c r="E546" s="99" t="str">
        <f>IFERROR(IF(C546=設定・集計!$B$6,INDEX(DATA!$A$46:$E$6000,A546,4),""),"")</f>
        <v/>
      </c>
      <c r="F546" s="99" t="str">
        <f>IFERROR(IF(C546=設定・集計!$B$6,"",INDEX(DATA!$A$46:$E$6000,A546,4)),"")</f>
        <v/>
      </c>
    </row>
    <row r="547" spans="1:6" ht="18.75" customHeight="1">
      <c r="A547" s="82" t="str">
        <f>IFERROR(MATCH(ROW()-ROW($A$2),DATA!G:G,0)-DATA!$B$5+1,"")</f>
        <v/>
      </c>
      <c r="B547" s="86" t="str">
        <f>IFERROR(INDEX(DATA!$A$46:$E$6000,A547,5),"")</f>
        <v/>
      </c>
      <c r="C547" s="87" t="str">
        <f>IFERROR(INDEX(DATA!$A$46:$E$6000,A547,3),"")</f>
        <v/>
      </c>
      <c r="D547" s="88" t="str">
        <f>IFERROR(INDEX(DATA!$A$46:$E$6000,A547,2),"")</f>
        <v/>
      </c>
      <c r="E547" s="99" t="str">
        <f>IFERROR(IF(C547=設定・集計!$B$6,INDEX(DATA!$A$46:$E$6000,A547,4),""),"")</f>
        <v/>
      </c>
      <c r="F547" s="99" t="str">
        <f>IFERROR(IF(C547=設定・集計!$B$6,"",INDEX(DATA!$A$46:$E$6000,A547,4)),"")</f>
        <v/>
      </c>
    </row>
    <row r="548" spans="1:6" ht="18.75" customHeight="1">
      <c r="A548" s="82" t="str">
        <f>IFERROR(MATCH(ROW()-ROW($A$2),DATA!G:G,0)-DATA!$B$5+1,"")</f>
        <v/>
      </c>
      <c r="B548" s="86" t="str">
        <f>IFERROR(INDEX(DATA!$A$46:$E$6000,A548,5),"")</f>
        <v/>
      </c>
      <c r="C548" s="87" t="str">
        <f>IFERROR(INDEX(DATA!$A$46:$E$6000,A548,3),"")</f>
        <v/>
      </c>
      <c r="D548" s="88" t="str">
        <f>IFERROR(INDEX(DATA!$A$46:$E$6000,A548,2),"")</f>
        <v/>
      </c>
      <c r="E548" s="99" t="str">
        <f>IFERROR(IF(C548=設定・集計!$B$6,INDEX(DATA!$A$46:$E$6000,A548,4),""),"")</f>
        <v/>
      </c>
      <c r="F548" s="99" t="str">
        <f>IFERROR(IF(C548=設定・集計!$B$6,"",INDEX(DATA!$A$46:$E$6000,A548,4)),"")</f>
        <v/>
      </c>
    </row>
    <row r="549" spans="1:6" ht="18.75" customHeight="1">
      <c r="A549" s="82" t="str">
        <f>IFERROR(MATCH(ROW()-ROW($A$2),DATA!G:G,0)-DATA!$B$5+1,"")</f>
        <v/>
      </c>
      <c r="B549" s="86" t="str">
        <f>IFERROR(INDEX(DATA!$A$46:$E$6000,A549,5),"")</f>
        <v/>
      </c>
      <c r="C549" s="87" t="str">
        <f>IFERROR(INDEX(DATA!$A$46:$E$6000,A549,3),"")</f>
        <v/>
      </c>
      <c r="D549" s="88" t="str">
        <f>IFERROR(INDEX(DATA!$A$46:$E$6000,A549,2),"")</f>
        <v/>
      </c>
      <c r="E549" s="99" t="str">
        <f>IFERROR(IF(C549=設定・集計!$B$6,INDEX(DATA!$A$46:$E$6000,A549,4),""),"")</f>
        <v/>
      </c>
      <c r="F549" s="99" t="str">
        <f>IFERROR(IF(C549=設定・集計!$B$6,"",INDEX(DATA!$A$46:$E$6000,A549,4)),"")</f>
        <v/>
      </c>
    </row>
    <row r="550" spans="1:6" ht="18.75" customHeight="1">
      <c r="A550" s="82" t="str">
        <f>IFERROR(MATCH(ROW()-ROW($A$2),DATA!G:G,0)-DATA!$B$5+1,"")</f>
        <v/>
      </c>
      <c r="B550" s="86" t="str">
        <f>IFERROR(INDEX(DATA!$A$46:$E$6000,A550,5),"")</f>
        <v/>
      </c>
      <c r="C550" s="87" t="str">
        <f>IFERROR(INDEX(DATA!$A$46:$E$6000,A550,3),"")</f>
        <v/>
      </c>
      <c r="D550" s="88" t="str">
        <f>IFERROR(INDEX(DATA!$A$46:$E$6000,A550,2),"")</f>
        <v/>
      </c>
      <c r="E550" s="99" t="str">
        <f>IFERROR(IF(C550=設定・集計!$B$6,INDEX(DATA!$A$46:$E$6000,A550,4),""),"")</f>
        <v/>
      </c>
      <c r="F550" s="99" t="str">
        <f>IFERROR(IF(C550=設定・集計!$B$6,"",INDEX(DATA!$A$46:$E$6000,A550,4)),"")</f>
        <v/>
      </c>
    </row>
    <row r="551" spans="1:6" ht="18.75" customHeight="1">
      <c r="A551" s="82" t="str">
        <f>IFERROR(MATCH(ROW()-ROW($A$2),DATA!G:G,0)-DATA!$B$5+1,"")</f>
        <v/>
      </c>
      <c r="B551" s="86" t="str">
        <f>IFERROR(INDEX(DATA!$A$46:$E$6000,A551,5),"")</f>
        <v/>
      </c>
      <c r="C551" s="87" t="str">
        <f>IFERROR(INDEX(DATA!$A$46:$E$6000,A551,3),"")</f>
        <v/>
      </c>
      <c r="D551" s="88" t="str">
        <f>IFERROR(INDEX(DATA!$A$46:$E$6000,A551,2),"")</f>
        <v/>
      </c>
      <c r="E551" s="99" t="str">
        <f>IFERROR(IF(C551=設定・集計!$B$6,INDEX(DATA!$A$46:$E$6000,A551,4),""),"")</f>
        <v/>
      </c>
      <c r="F551" s="99" t="str">
        <f>IFERROR(IF(C551=設定・集計!$B$6,"",INDEX(DATA!$A$46:$E$6000,A551,4)),"")</f>
        <v/>
      </c>
    </row>
    <row r="552" spans="1:6" ht="18.75" customHeight="1">
      <c r="A552" s="82" t="str">
        <f>IFERROR(MATCH(ROW()-ROW($A$2),DATA!G:G,0)-DATA!$B$5+1,"")</f>
        <v/>
      </c>
      <c r="B552" s="86" t="str">
        <f>IFERROR(INDEX(DATA!$A$46:$E$6000,A552,5),"")</f>
        <v/>
      </c>
      <c r="C552" s="87" t="str">
        <f>IFERROR(INDEX(DATA!$A$46:$E$6000,A552,3),"")</f>
        <v/>
      </c>
      <c r="D552" s="88" t="str">
        <f>IFERROR(INDEX(DATA!$A$46:$E$6000,A552,2),"")</f>
        <v/>
      </c>
      <c r="E552" s="99" t="str">
        <f>IFERROR(IF(C552=設定・集計!$B$6,INDEX(DATA!$A$46:$E$6000,A552,4),""),"")</f>
        <v/>
      </c>
      <c r="F552" s="99" t="str">
        <f>IFERROR(IF(C552=設定・集計!$B$6,"",INDEX(DATA!$A$46:$E$6000,A552,4)),"")</f>
        <v/>
      </c>
    </row>
    <row r="553" spans="1:6" ht="18.75" customHeight="1">
      <c r="A553" s="82" t="str">
        <f>IFERROR(MATCH(ROW()-ROW($A$2),DATA!G:G,0)-DATA!$B$5+1,"")</f>
        <v/>
      </c>
      <c r="B553" s="86" t="str">
        <f>IFERROR(INDEX(DATA!$A$46:$E$6000,A553,5),"")</f>
        <v/>
      </c>
      <c r="C553" s="87" t="str">
        <f>IFERROR(INDEX(DATA!$A$46:$E$6000,A553,3),"")</f>
        <v/>
      </c>
      <c r="D553" s="88" t="str">
        <f>IFERROR(INDEX(DATA!$A$46:$E$6000,A553,2),"")</f>
        <v/>
      </c>
      <c r="E553" s="99" t="str">
        <f>IFERROR(IF(C553=設定・集計!$B$6,INDEX(DATA!$A$46:$E$6000,A553,4),""),"")</f>
        <v/>
      </c>
      <c r="F553" s="99" t="str">
        <f>IFERROR(IF(C553=設定・集計!$B$6,"",INDEX(DATA!$A$46:$E$6000,A553,4)),"")</f>
        <v/>
      </c>
    </row>
    <row r="554" spans="1:6" ht="18.75" customHeight="1">
      <c r="A554" s="82" t="str">
        <f>IFERROR(MATCH(ROW()-ROW($A$2),DATA!G:G,0)-DATA!$B$5+1,"")</f>
        <v/>
      </c>
      <c r="B554" s="86" t="str">
        <f>IFERROR(INDEX(DATA!$A$46:$E$6000,A554,5),"")</f>
        <v/>
      </c>
      <c r="C554" s="87" t="str">
        <f>IFERROR(INDEX(DATA!$A$46:$E$6000,A554,3),"")</f>
        <v/>
      </c>
      <c r="D554" s="88" t="str">
        <f>IFERROR(INDEX(DATA!$A$46:$E$6000,A554,2),"")</f>
        <v/>
      </c>
      <c r="E554" s="99" t="str">
        <f>IFERROR(IF(C554=設定・集計!$B$6,INDEX(DATA!$A$46:$E$6000,A554,4),""),"")</f>
        <v/>
      </c>
      <c r="F554" s="99" t="str">
        <f>IFERROR(IF(C554=設定・集計!$B$6,"",INDEX(DATA!$A$46:$E$6000,A554,4)),"")</f>
        <v/>
      </c>
    </row>
    <row r="555" spans="1:6" ht="18.75" customHeight="1">
      <c r="A555" s="82" t="str">
        <f>IFERROR(MATCH(ROW()-ROW($A$2),DATA!G:G,0)-DATA!$B$5+1,"")</f>
        <v/>
      </c>
      <c r="B555" s="86" t="str">
        <f>IFERROR(INDEX(DATA!$A$46:$E$6000,A555,5),"")</f>
        <v/>
      </c>
      <c r="C555" s="87" t="str">
        <f>IFERROR(INDEX(DATA!$A$46:$E$6000,A555,3),"")</f>
        <v/>
      </c>
      <c r="D555" s="88" t="str">
        <f>IFERROR(INDEX(DATA!$A$46:$E$6000,A555,2),"")</f>
        <v/>
      </c>
      <c r="E555" s="99" t="str">
        <f>IFERROR(IF(C555=設定・集計!$B$6,INDEX(DATA!$A$46:$E$6000,A555,4),""),"")</f>
        <v/>
      </c>
      <c r="F555" s="99" t="str">
        <f>IFERROR(IF(C555=設定・集計!$B$6,"",INDEX(DATA!$A$46:$E$6000,A555,4)),"")</f>
        <v/>
      </c>
    </row>
    <row r="556" spans="1:6" ht="18.75" customHeight="1">
      <c r="A556" s="82" t="str">
        <f>IFERROR(MATCH(ROW()-ROW($A$2),DATA!G:G,0)-DATA!$B$5+1,"")</f>
        <v/>
      </c>
      <c r="B556" s="86" t="str">
        <f>IFERROR(INDEX(DATA!$A$46:$E$6000,A556,5),"")</f>
        <v/>
      </c>
      <c r="C556" s="87" t="str">
        <f>IFERROR(INDEX(DATA!$A$46:$E$6000,A556,3),"")</f>
        <v/>
      </c>
      <c r="D556" s="88" t="str">
        <f>IFERROR(INDEX(DATA!$A$46:$E$6000,A556,2),"")</f>
        <v/>
      </c>
      <c r="E556" s="99" t="str">
        <f>IFERROR(IF(C556=設定・集計!$B$6,INDEX(DATA!$A$46:$E$6000,A556,4),""),"")</f>
        <v/>
      </c>
      <c r="F556" s="99" t="str">
        <f>IFERROR(IF(C556=設定・集計!$B$6,"",INDEX(DATA!$A$46:$E$6000,A556,4)),"")</f>
        <v/>
      </c>
    </row>
    <row r="557" spans="1:6" ht="18.75" customHeight="1">
      <c r="A557" s="82" t="str">
        <f>IFERROR(MATCH(ROW()-ROW($A$2),DATA!G:G,0)-DATA!$B$5+1,"")</f>
        <v/>
      </c>
      <c r="B557" s="86" t="str">
        <f>IFERROR(INDEX(DATA!$A$46:$E$6000,A557,5),"")</f>
        <v/>
      </c>
      <c r="C557" s="87" t="str">
        <f>IFERROR(INDEX(DATA!$A$46:$E$6000,A557,3),"")</f>
        <v/>
      </c>
      <c r="D557" s="88" t="str">
        <f>IFERROR(INDEX(DATA!$A$46:$E$6000,A557,2),"")</f>
        <v/>
      </c>
      <c r="E557" s="99" t="str">
        <f>IFERROR(IF(C557=設定・集計!$B$6,INDEX(DATA!$A$46:$E$6000,A557,4),""),"")</f>
        <v/>
      </c>
      <c r="F557" s="99" t="str">
        <f>IFERROR(IF(C557=設定・集計!$B$6,"",INDEX(DATA!$A$46:$E$6000,A557,4)),"")</f>
        <v/>
      </c>
    </row>
    <row r="558" spans="1:6" ht="18.75" customHeight="1">
      <c r="A558" s="82" t="str">
        <f>IFERROR(MATCH(ROW()-ROW($A$2),DATA!G:G,0)-DATA!$B$5+1,"")</f>
        <v/>
      </c>
      <c r="B558" s="86" t="str">
        <f>IFERROR(INDEX(DATA!$A$46:$E$6000,A558,5),"")</f>
        <v/>
      </c>
      <c r="C558" s="87" t="str">
        <f>IFERROR(INDEX(DATA!$A$46:$E$6000,A558,3),"")</f>
        <v/>
      </c>
      <c r="D558" s="88" t="str">
        <f>IFERROR(INDEX(DATA!$A$46:$E$6000,A558,2),"")</f>
        <v/>
      </c>
      <c r="E558" s="99" t="str">
        <f>IFERROR(IF(C558=設定・集計!$B$6,INDEX(DATA!$A$46:$E$6000,A558,4),""),"")</f>
        <v/>
      </c>
      <c r="F558" s="99" t="str">
        <f>IFERROR(IF(C558=設定・集計!$B$6,"",INDEX(DATA!$A$46:$E$6000,A558,4)),"")</f>
        <v/>
      </c>
    </row>
    <row r="559" spans="1:6" ht="18.75" customHeight="1">
      <c r="A559" s="82" t="str">
        <f>IFERROR(MATCH(ROW()-ROW($A$2),DATA!G:G,0)-DATA!$B$5+1,"")</f>
        <v/>
      </c>
      <c r="B559" s="86" t="str">
        <f>IFERROR(INDEX(DATA!$A$46:$E$6000,A559,5),"")</f>
        <v/>
      </c>
      <c r="C559" s="87" t="str">
        <f>IFERROR(INDEX(DATA!$A$46:$E$6000,A559,3),"")</f>
        <v/>
      </c>
      <c r="D559" s="88" t="str">
        <f>IFERROR(INDEX(DATA!$A$46:$E$6000,A559,2),"")</f>
        <v/>
      </c>
      <c r="E559" s="99" t="str">
        <f>IFERROR(IF(C559=設定・集計!$B$6,INDEX(DATA!$A$46:$E$6000,A559,4),""),"")</f>
        <v/>
      </c>
      <c r="F559" s="99" t="str">
        <f>IFERROR(IF(C559=設定・集計!$B$6,"",INDEX(DATA!$A$46:$E$6000,A559,4)),"")</f>
        <v/>
      </c>
    </row>
    <row r="560" spans="1:6" ht="18.75" customHeight="1">
      <c r="A560" s="82" t="str">
        <f>IFERROR(MATCH(ROW()-ROW($A$2),DATA!G:G,0)-DATA!$B$5+1,"")</f>
        <v/>
      </c>
      <c r="B560" s="86" t="str">
        <f>IFERROR(INDEX(DATA!$A$46:$E$6000,A560,5),"")</f>
        <v/>
      </c>
      <c r="C560" s="87" t="str">
        <f>IFERROR(INDEX(DATA!$A$46:$E$6000,A560,3),"")</f>
        <v/>
      </c>
      <c r="D560" s="88" t="str">
        <f>IFERROR(INDEX(DATA!$A$46:$E$6000,A560,2),"")</f>
        <v/>
      </c>
      <c r="E560" s="99" t="str">
        <f>IFERROR(IF(C560=設定・集計!$B$6,INDEX(DATA!$A$46:$E$6000,A560,4),""),"")</f>
        <v/>
      </c>
      <c r="F560" s="99" t="str">
        <f>IFERROR(IF(C560=設定・集計!$B$6,"",INDEX(DATA!$A$46:$E$6000,A560,4)),"")</f>
        <v/>
      </c>
    </row>
    <row r="561" spans="1:6" ht="18.75" customHeight="1">
      <c r="A561" s="82" t="str">
        <f>IFERROR(MATCH(ROW()-ROW($A$2),DATA!G:G,0)-DATA!$B$5+1,"")</f>
        <v/>
      </c>
      <c r="B561" s="86" t="str">
        <f>IFERROR(INDEX(DATA!$A$46:$E$6000,A561,5),"")</f>
        <v/>
      </c>
      <c r="C561" s="87" t="str">
        <f>IFERROR(INDEX(DATA!$A$46:$E$6000,A561,3),"")</f>
        <v/>
      </c>
      <c r="D561" s="88" t="str">
        <f>IFERROR(INDEX(DATA!$A$46:$E$6000,A561,2),"")</f>
        <v/>
      </c>
      <c r="E561" s="99" t="str">
        <f>IFERROR(IF(C561=設定・集計!$B$6,INDEX(DATA!$A$46:$E$6000,A561,4),""),"")</f>
        <v/>
      </c>
      <c r="F561" s="99" t="str">
        <f>IFERROR(IF(C561=設定・集計!$B$6,"",INDEX(DATA!$A$46:$E$6000,A561,4)),"")</f>
        <v/>
      </c>
    </row>
    <row r="562" spans="1:6" ht="18.75" customHeight="1">
      <c r="A562" s="82" t="str">
        <f>IFERROR(MATCH(ROW()-ROW($A$2),DATA!G:G,0)-DATA!$B$5+1,"")</f>
        <v/>
      </c>
      <c r="B562" s="86" t="str">
        <f>IFERROR(INDEX(DATA!$A$46:$E$6000,A562,5),"")</f>
        <v/>
      </c>
      <c r="C562" s="87" t="str">
        <f>IFERROR(INDEX(DATA!$A$46:$E$6000,A562,3),"")</f>
        <v/>
      </c>
      <c r="D562" s="88" t="str">
        <f>IFERROR(INDEX(DATA!$A$46:$E$6000,A562,2),"")</f>
        <v/>
      </c>
      <c r="E562" s="99" t="str">
        <f>IFERROR(IF(C562=設定・集計!$B$6,INDEX(DATA!$A$46:$E$6000,A562,4),""),"")</f>
        <v/>
      </c>
      <c r="F562" s="99" t="str">
        <f>IFERROR(IF(C562=設定・集計!$B$6,"",INDEX(DATA!$A$46:$E$6000,A562,4)),"")</f>
        <v/>
      </c>
    </row>
    <row r="563" spans="1:6" ht="18.75" customHeight="1">
      <c r="A563" s="82" t="str">
        <f>IFERROR(MATCH(ROW()-ROW($A$2),DATA!G:G,0)-DATA!$B$5+1,"")</f>
        <v/>
      </c>
      <c r="B563" s="86" t="str">
        <f>IFERROR(INDEX(DATA!$A$46:$E$6000,A563,5),"")</f>
        <v/>
      </c>
      <c r="C563" s="87" t="str">
        <f>IFERROR(INDEX(DATA!$A$46:$E$6000,A563,3),"")</f>
        <v/>
      </c>
      <c r="D563" s="88" t="str">
        <f>IFERROR(INDEX(DATA!$A$46:$E$6000,A563,2),"")</f>
        <v/>
      </c>
      <c r="E563" s="99" t="str">
        <f>IFERROR(IF(C563=設定・集計!$B$6,INDEX(DATA!$A$46:$E$6000,A563,4),""),"")</f>
        <v/>
      </c>
      <c r="F563" s="99" t="str">
        <f>IFERROR(IF(C563=設定・集計!$B$6,"",INDEX(DATA!$A$46:$E$6000,A563,4)),"")</f>
        <v/>
      </c>
    </row>
    <row r="564" spans="1:6" ht="18.75" customHeight="1">
      <c r="A564" s="82" t="str">
        <f>IFERROR(MATCH(ROW()-ROW($A$2),DATA!G:G,0)-DATA!$B$5+1,"")</f>
        <v/>
      </c>
      <c r="B564" s="86" t="str">
        <f>IFERROR(INDEX(DATA!$A$46:$E$6000,A564,5),"")</f>
        <v/>
      </c>
      <c r="C564" s="87" t="str">
        <f>IFERROR(INDEX(DATA!$A$46:$E$6000,A564,3),"")</f>
        <v/>
      </c>
      <c r="D564" s="88" t="str">
        <f>IFERROR(INDEX(DATA!$A$46:$E$6000,A564,2),"")</f>
        <v/>
      </c>
      <c r="E564" s="99" t="str">
        <f>IFERROR(IF(C564=設定・集計!$B$6,INDEX(DATA!$A$46:$E$6000,A564,4),""),"")</f>
        <v/>
      </c>
      <c r="F564" s="99" t="str">
        <f>IFERROR(IF(C564=設定・集計!$B$6,"",INDEX(DATA!$A$46:$E$6000,A564,4)),"")</f>
        <v/>
      </c>
    </row>
    <row r="565" spans="1:6" ht="18.75" customHeight="1">
      <c r="A565" s="82" t="str">
        <f>IFERROR(MATCH(ROW()-ROW($A$2),DATA!G:G,0)-DATA!$B$5+1,"")</f>
        <v/>
      </c>
      <c r="B565" s="86" t="str">
        <f>IFERROR(INDEX(DATA!$A$46:$E$6000,A565,5),"")</f>
        <v/>
      </c>
      <c r="C565" s="87" t="str">
        <f>IFERROR(INDEX(DATA!$A$46:$E$6000,A565,3),"")</f>
        <v/>
      </c>
      <c r="D565" s="88" t="str">
        <f>IFERROR(INDEX(DATA!$A$46:$E$6000,A565,2),"")</f>
        <v/>
      </c>
      <c r="E565" s="99" t="str">
        <f>IFERROR(IF(C565=設定・集計!$B$6,INDEX(DATA!$A$46:$E$6000,A565,4),""),"")</f>
        <v/>
      </c>
      <c r="F565" s="99" t="str">
        <f>IFERROR(IF(C565=設定・集計!$B$6,"",INDEX(DATA!$A$46:$E$6000,A565,4)),"")</f>
        <v/>
      </c>
    </row>
    <row r="566" spans="1:6" ht="18.75" customHeight="1">
      <c r="A566" s="82" t="str">
        <f>IFERROR(MATCH(ROW()-ROW($A$2),DATA!G:G,0)-DATA!$B$5+1,"")</f>
        <v/>
      </c>
      <c r="B566" s="86" t="str">
        <f>IFERROR(INDEX(DATA!$A$46:$E$6000,A566,5),"")</f>
        <v/>
      </c>
      <c r="C566" s="87" t="str">
        <f>IFERROR(INDEX(DATA!$A$46:$E$6000,A566,3),"")</f>
        <v/>
      </c>
      <c r="D566" s="88" t="str">
        <f>IFERROR(INDEX(DATA!$A$46:$E$6000,A566,2),"")</f>
        <v/>
      </c>
      <c r="E566" s="99" t="str">
        <f>IFERROR(IF(C566=設定・集計!$B$6,INDEX(DATA!$A$46:$E$6000,A566,4),""),"")</f>
        <v/>
      </c>
      <c r="F566" s="99" t="str">
        <f>IFERROR(IF(C566=設定・集計!$B$6,"",INDEX(DATA!$A$46:$E$6000,A566,4)),"")</f>
        <v/>
      </c>
    </row>
    <row r="567" spans="1:6" ht="18.75" customHeight="1">
      <c r="A567" s="82" t="str">
        <f>IFERROR(MATCH(ROW()-ROW($A$2),DATA!G:G,0)-DATA!$B$5+1,"")</f>
        <v/>
      </c>
      <c r="B567" s="86" t="str">
        <f>IFERROR(INDEX(DATA!$A$46:$E$6000,A567,5),"")</f>
        <v/>
      </c>
      <c r="C567" s="87" t="str">
        <f>IFERROR(INDEX(DATA!$A$46:$E$6000,A567,3),"")</f>
        <v/>
      </c>
      <c r="D567" s="88" t="str">
        <f>IFERROR(INDEX(DATA!$A$46:$E$6000,A567,2),"")</f>
        <v/>
      </c>
      <c r="E567" s="99" t="str">
        <f>IFERROR(IF(C567=設定・集計!$B$6,INDEX(DATA!$A$46:$E$6000,A567,4),""),"")</f>
        <v/>
      </c>
      <c r="F567" s="99" t="str">
        <f>IFERROR(IF(C567=設定・集計!$B$6,"",INDEX(DATA!$A$46:$E$6000,A567,4)),"")</f>
        <v/>
      </c>
    </row>
    <row r="568" spans="1:6" ht="18.75" customHeight="1">
      <c r="A568" s="82" t="str">
        <f>IFERROR(MATCH(ROW()-ROW($A$2),DATA!G:G,0)-DATA!$B$5+1,"")</f>
        <v/>
      </c>
      <c r="B568" s="86" t="str">
        <f>IFERROR(INDEX(DATA!$A$46:$E$6000,A568,5),"")</f>
        <v/>
      </c>
      <c r="C568" s="87" t="str">
        <f>IFERROR(INDEX(DATA!$A$46:$E$6000,A568,3),"")</f>
        <v/>
      </c>
      <c r="D568" s="88" t="str">
        <f>IFERROR(INDEX(DATA!$A$46:$E$6000,A568,2),"")</f>
        <v/>
      </c>
      <c r="E568" s="99" t="str">
        <f>IFERROR(IF(C568=設定・集計!$B$6,INDEX(DATA!$A$46:$E$6000,A568,4),""),"")</f>
        <v/>
      </c>
      <c r="F568" s="99" t="str">
        <f>IFERROR(IF(C568=設定・集計!$B$6,"",INDEX(DATA!$A$46:$E$6000,A568,4)),"")</f>
        <v/>
      </c>
    </row>
    <row r="569" spans="1:6" ht="18.75" customHeight="1">
      <c r="A569" s="82" t="str">
        <f>IFERROR(MATCH(ROW()-ROW($A$2),DATA!G:G,0)-DATA!$B$5+1,"")</f>
        <v/>
      </c>
      <c r="B569" s="86" t="str">
        <f>IFERROR(INDEX(DATA!$A$46:$E$6000,A569,5),"")</f>
        <v/>
      </c>
      <c r="C569" s="87" t="str">
        <f>IFERROR(INDEX(DATA!$A$46:$E$6000,A569,3),"")</f>
        <v/>
      </c>
      <c r="D569" s="88" t="str">
        <f>IFERROR(INDEX(DATA!$A$46:$E$6000,A569,2),"")</f>
        <v/>
      </c>
      <c r="E569" s="99" t="str">
        <f>IFERROR(IF(C569=設定・集計!$B$6,INDEX(DATA!$A$46:$E$6000,A569,4),""),"")</f>
        <v/>
      </c>
      <c r="F569" s="99" t="str">
        <f>IFERROR(IF(C569=設定・集計!$B$6,"",INDEX(DATA!$A$46:$E$6000,A569,4)),"")</f>
        <v/>
      </c>
    </row>
    <row r="570" spans="1:6" ht="18.75" customHeight="1">
      <c r="A570" s="82" t="str">
        <f>IFERROR(MATCH(ROW()-ROW($A$2),DATA!G:G,0)-DATA!$B$5+1,"")</f>
        <v/>
      </c>
      <c r="B570" s="86" t="str">
        <f>IFERROR(INDEX(DATA!$A$46:$E$6000,A570,5),"")</f>
        <v/>
      </c>
      <c r="C570" s="87" t="str">
        <f>IFERROR(INDEX(DATA!$A$46:$E$6000,A570,3),"")</f>
        <v/>
      </c>
      <c r="D570" s="88" t="str">
        <f>IFERROR(INDEX(DATA!$A$46:$E$6000,A570,2),"")</f>
        <v/>
      </c>
      <c r="E570" s="99" t="str">
        <f>IFERROR(IF(C570=設定・集計!$B$6,INDEX(DATA!$A$46:$E$6000,A570,4),""),"")</f>
        <v/>
      </c>
      <c r="F570" s="99" t="str">
        <f>IFERROR(IF(C570=設定・集計!$B$6,"",INDEX(DATA!$A$46:$E$6000,A570,4)),"")</f>
        <v/>
      </c>
    </row>
    <row r="571" spans="1:6" ht="18.75" customHeight="1">
      <c r="A571" s="82" t="str">
        <f>IFERROR(MATCH(ROW()-ROW($A$2),DATA!G:G,0)-DATA!$B$5+1,"")</f>
        <v/>
      </c>
      <c r="B571" s="86" t="str">
        <f>IFERROR(INDEX(DATA!$A$46:$E$6000,A571,5),"")</f>
        <v/>
      </c>
      <c r="C571" s="87" t="str">
        <f>IFERROR(INDEX(DATA!$A$46:$E$6000,A571,3),"")</f>
        <v/>
      </c>
      <c r="D571" s="88" t="str">
        <f>IFERROR(INDEX(DATA!$A$46:$E$6000,A571,2),"")</f>
        <v/>
      </c>
      <c r="E571" s="99" t="str">
        <f>IFERROR(IF(C571=設定・集計!$B$6,INDEX(DATA!$A$46:$E$6000,A571,4),""),"")</f>
        <v/>
      </c>
      <c r="F571" s="99" t="str">
        <f>IFERROR(IF(C571=設定・集計!$B$6,"",INDEX(DATA!$A$46:$E$6000,A571,4)),"")</f>
        <v/>
      </c>
    </row>
    <row r="572" spans="1:6" ht="18.75" customHeight="1">
      <c r="A572" s="82" t="str">
        <f>IFERROR(MATCH(ROW()-ROW($A$2),DATA!G:G,0)-DATA!$B$5+1,"")</f>
        <v/>
      </c>
      <c r="B572" s="86" t="str">
        <f>IFERROR(INDEX(DATA!$A$46:$E$6000,A572,5),"")</f>
        <v/>
      </c>
      <c r="C572" s="87" t="str">
        <f>IFERROR(INDEX(DATA!$A$46:$E$6000,A572,3),"")</f>
        <v/>
      </c>
      <c r="D572" s="88" t="str">
        <f>IFERROR(INDEX(DATA!$A$46:$E$6000,A572,2),"")</f>
        <v/>
      </c>
      <c r="E572" s="99" t="str">
        <f>IFERROR(IF(C572=設定・集計!$B$6,INDEX(DATA!$A$46:$E$6000,A572,4),""),"")</f>
        <v/>
      </c>
      <c r="F572" s="99" t="str">
        <f>IFERROR(IF(C572=設定・集計!$B$6,"",INDEX(DATA!$A$46:$E$6000,A572,4)),"")</f>
        <v/>
      </c>
    </row>
    <row r="573" spans="1:6" ht="18.75" customHeight="1">
      <c r="A573" s="82" t="str">
        <f>IFERROR(MATCH(ROW()-ROW($A$2),DATA!G:G,0)-DATA!$B$5+1,"")</f>
        <v/>
      </c>
      <c r="B573" s="86" t="str">
        <f>IFERROR(INDEX(DATA!$A$46:$E$6000,A573,5),"")</f>
        <v/>
      </c>
      <c r="C573" s="87" t="str">
        <f>IFERROR(INDEX(DATA!$A$46:$E$6000,A573,3),"")</f>
        <v/>
      </c>
      <c r="D573" s="88" t="str">
        <f>IFERROR(INDEX(DATA!$A$46:$E$6000,A573,2),"")</f>
        <v/>
      </c>
      <c r="E573" s="99" t="str">
        <f>IFERROR(IF(C573=設定・集計!$B$6,INDEX(DATA!$A$46:$E$6000,A573,4),""),"")</f>
        <v/>
      </c>
      <c r="F573" s="99" t="str">
        <f>IFERROR(IF(C573=設定・集計!$B$6,"",INDEX(DATA!$A$46:$E$6000,A573,4)),"")</f>
        <v/>
      </c>
    </row>
    <row r="574" spans="1:6" ht="18.75" customHeight="1">
      <c r="A574" s="82" t="str">
        <f>IFERROR(MATCH(ROW()-ROW($A$2),DATA!G:G,0)-DATA!$B$5+1,"")</f>
        <v/>
      </c>
      <c r="B574" s="86" t="str">
        <f>IFERROR(INDEX(DATA!$A$46:$E$6000,A574,5),"")</f>
        <v/>
      </c>
      <c r="C574" s="87" t="str">
        <f>IFERROR(INDEX(DATA!$A$46:$E$6000,A574,3),"")</f>
        <v/>
      </c>
      <c r="D574" s="88" t="str">
        <f>IFERROR(INDEX(DATA!$A$46:$E$6000,A574,2),"")</f>
        <v/>
      </c>
      <c r="E574" s="99" t="str">
        <f>IFERROR(IF(C574=設定・集計!$B$6,INDEX(DATA!$A$46:$E$6000,A574,4),""),"")</f>
        <v/>
      </c>
      <c r="F574" s="99" t="str">
        <f>IFERROR(IF(C574=設定・集計!$B$6,"",INDEX(DATA!$A$46:$E$6000,A574,4)),"")</f>
        <v/>
      </c>
    </row>
    <row r="575" spans="1:6" ht="18.75" customHeight="1">
      <c r="A575" s="82" t="str">
        <f>IFERROR(MATCH(ROW()-ROW($A$2),DATA!G:G,0)-DATA!$B$5+1,"")</f>
        <v/>
      </c>
      <c r="B575" s="86" t="str">
        <f>IFERROR(INDEX(DATA!$A$46:$E$6000,A575,5),"")</f>
        <v/>
      </c>
      <c r="C575" s="87" t="str">
        <f>IFERROR(INDEX(DATA!$A$46:$E$6000,A575,3),"")</f>
        <v/>
      </c>
      <c r="D575" s="88" t="str">
        <f>IFERROR(INDEX(DATA!$A$46:$E$6000,A575,2),"")</f>
        <v/>
      </c>
      <c r="E575" s="99" t="str">
        <f>IFERROR(IF(C575=設定・集計!$B$6,INDEX(DATA!$A$46:$E$6000,A575,4),""),"")</f>
        <v/>
      </c>
      <c r="F575" s="99" t="str">
        <f>IFERROR(IF(C575=設定・集計!$B$6,"",INDEX(DATA!$A$46:$E$6000,A575,4)),"")</f>
        <v/>
      </c>
    </row>
    <row r="576" spans="1:6" ht="18.75" customHeight="1">
      <c r="A576" s="82" t="str">
        <f>IFERROR(MATCH(ROW()-ROW($A$2),DATA!G:G,0)-DATA!$B$5+1,"")</f>
        <v/>
      </c>
      <c r="B576" s="86" t="str">
        <f>IFERROR(INDEX(DATA!$A$46:$E$6000,A576,5),"")</f>
        <v/>
      </c>
      <c r="C576" s="87" t="str">
        <f>IFERROR(INDEX(DATA!$A$46:$E$6000,A576,3),"")</f>
        <v/>
      </c>
      <c r="D576" s="88" t="str">
        <f>IFERROR(INDEX(DATA!$A$46:$E$6000,A576,2),"")</f>
        <v/>
      </c>
      <c r="E576" s="99" t="str">
        <f>IFERROR(IF(C576=設定・集計!$B$6,INDEX(DATA!$A$46:$E$6000,A576,4),""),"")</f>
        <v/>
      </c>
      <c r="F576" s="99" t="str">
        <f>IFERROR(IF(C576=設定・集計!$B$6,"",INDEX(DATA!$A$46:$E$6000,A576,4)),"")</f>
        <v/>
      </c>
    </row>
    <row r="577" spans="1:6" ht="18.75" customHeight="1">
      <c r="A577" s="82" t="str">
        <f>IFERROR(MATCH(ROW()-ROW($A$2),DATA!G:G,0)-DATA!$B$5+1,"")</f>
        <v/>
      </c>
      <c r="B577" s="86" t="str">
        <f>IFERROR(INDEX(DATA!$A$46:$E$6000,A577,5),"")</f>
        <v/>
      </c>
      <c r="C577" s="87" t="str">
        <f>IFERROR(INDEX(DATA!$A$46:$E$6000,A577,3),"")</f>
        <v/>
      </c>
      <c r="D577" s="88" t="str">
        <f>IFERROR(INDEX(DATA!$A$46:$E$6000,A577,2),"")</f>
        <v/>
      </c>
      <c r="E577" s="99" t="str">
        <f>IFERROR(IF(C577=設定・集計!$B$6,INDEX(DATA!$A$46:$E$6000,A577,4),""),"")</f>
        <v/>
      </c>
      <c r="F577" s="99" t="str">
        <f>IFERROR(IF(C577=設定・集計!$B$6,"",INDEX(DATA!$A$46:$E$6000,A577,4)),"")</f>
        <v/>
      </c>
    </row>
    <row r="578" spans="1:6" ht="18.75" customHeight="1">
      <c r="A578" s="82" t="str">
        <f>IFERROR(MATCH(ROW()-ROW($A$2),DATA!G:G,0)-DATA!$B$5+1,"")</f>
        <v/>
      </c>
      <c r="B578" s="86" t="str">
        <f>IFERROR(INDEX(DATA!$A$46:$E$6000,A578,5),"")</f>
        <v/>
      </c>
      <c r="C578" s="87" t="str">
        <f>IFERROR(INDEX(DATA!$A$46:$E$6000,A578,3),"")</f>
        <v/>
      </c>
      <c r="D578" s="88" t="str">
        <f>IFERROR(INDEX(DATA!$A$46:$E$6000,A578,2),"")</f>
        <v/>
      </c>
      <c r="E578" s="99" t="str">
        <f>IFERROR(IF(C578=設定・集計!$B$6,INDEX(DATA!$A$46:$E$6000,A578,4),""),"")</f>
        <v/>
      </c>
      <c r="F578" s="99" t="str">
        <f>IFERROR(IF(C578=設定・集計!$B$6,"",INDEX(DATA!$A$46:$E$6000,A578,4)),"")</f>
        <v/>
      </c>
    </row>
    <row r="579" spans="1:6" ht="18.75" customHeight="1">
      <c r="A579" s="82" t="str">
        <f>IFERROR(MATCH(ROW()-ROW($A$2),DATA!G:G,0)-DATA!$B$5+1,"")</f>
        <v/>
      </c>
      <c r="B579" s="86" t="str">
        <f>IFERROR(INDEX(DATA!$A$46:$E$6000,A579,5),"")</f>
        <v/>
      </c>
      <c r="C579" s="87" t="str">
        <f>IFERROR(INDEX(DATA!$A$46:$E$6000,A579,3),"")</f>
        <v/>
      </c>
      <c r="D579" s="88" t="str">
        <f>IFERROR(INDEX(DATA!$A$46:$E$6000,A579,2),"")</f>
        <v/>
      </c>
      <c r="E579" s="99" t="str">
        <f>IFERROR(IF(C579=設定・集計!$B$6,INDEX(DATA!$A$46:$E$6000,A579,4),""),"")</f>
        <v/>
      </c>
      <c r="F579" s="99" t="str">
        <f>IFERROR(IF(C579=設定・集計!$B$6,"",INDEX(DATA!$A$46:$E$6000,A579,4)),"")</f>
        <v/>
      </c>
    </row>
    <row r="580" spans="1:6" ht="18.75" customHeight="1">
      <c r="A580" s="82" t="str">
        <f>IFERROR(MATCH(ROW()-ROW($A$2),DATA!G:G,0)-DATA!$B$5+1,"")</f>
        <v/>
      </c>
      <c r="B580" s="86" t="str">
        <f>IFERROR(INDEX(DATA!$A$46:$E$6000,A580,5),"")</f>
        <v/>
      </c>
      <c r="C580" s="87" t="str">
        <f>IFERROR(INDEX(DATA!$A$46:$E$6000,A580,3),"")</f>
        <v/>
      </c>
      <c r="D580" s="88" t="str">
        <f>IFERROR(INDEX(DATA!$A$46:$E$6000,A580,2),"")</f>
        <v/>
      </c>
      <c r="E580" s="99" t="str">
        <f>IFERROR(IF(C580=設定・集計!$B$6,INDEX(DATA!$A$46:$E$6000,A580,4),""),"")</f>
        <v/>
      </c>
      <c r="F580" s="99" t="str">
        <f>IFERROR(IF(C580=設定・集計!$B$6,"",INDEX(DATA!$A$46:$E$6000,A580,4)),"")</f>
        <v/>
      </c>
    </row>
    <row r="581" spans="1:6" ht="18.75" customHeight="1">
      <c r="A581" s="82" t="str">
        <f>IFERROR(MATCH(ROW()-ROW($A$2),DATA!G:G,0)-DATA!$B$5+1,"")</f>
        <v/>
      </c>
      <c r="B581" s="86" t="str">
        <f>IFERROR(INDEX(DATA!$A$46:$E$6000,A581,5),"")</f>
        <v/>
      </c>
      <c r="C581" s="87" t="str">
        <f>IFERROR(INDEX(DATA!$A$46:$E$6000,A581,3),"")</f>
        <v/>
      </c>
      <c r="D581" s="88" t="str">
        <f>IFERROR(INDEX(DATA!$A$46:$E$6000,A581,2),"")</f>
        <v/>
      </c>
      <c r="E581" s="99" t="str">
        <f>IFERROR(IF(C581=設定・集計!$B$6,INDEX(DATA!$A$46:$E$6000,A581,4),""),"")</f>
        <v/>
      </c>
      <c r="F581" s="99" t="str">
        <f>IFERROR(IF(C581=設定・集計!$B$6,"",INDEX(DATA!$A$46:$E$6000,A581,4)),"")</f>
        <v/>
      </c>
    </row>
    <row r="582" spans="1:6" ht="18.75" customHeight="1">
      <c r="A582" s="82" t="str">
        <f>IFERROR(MATCH(ROW()-ROW($A$2),DATA!G:G,0)-DATA!$B$5+1,"")</f>
        <v/>
      </c>
      <c r="B582" s="86" t="str">
        <f>IFERROR(INDEX(DATA!$A$46:$E$6000,A582,5),"")</f>
        <v/>
      </c>
      <c r="C582" s="87" t="str">
        <f>IFERROR(INDEX(DATA!$A$46:$E$6000,A582,3),"")</f>
        <v/>
      </c>
      <c r="D582" s="88" t="str">
        <f>IFERROR(INDEX(DATA!$A$46:$E$6000,A582,2),"")</f>
        <v/>
      </c>
      <c r="E582" s="99" t="str">
        <f>IFERROR(IF(C582=設定・集計!$B$6,INDEX(DATA!$A$46:$E$6000,A582,4),""),"")</f>
        <v/>
      </c>
      <c r="F582" s="99" t="str">
        <f>IFERROR(IF(C582=設定・集計!$B$6,"",INDEX(DATA!$A$46:$E$6000,A582,4)),"")</f>
        <v/>
      </c>
    </row>
    <row r="583" spans="1:6" ht="18.75" customHeight="1">
      <c r="A583" s="82" t="str">
        <f>IFERROR(MATCH(ROW()-ROW($A$2),DATA!G:G,0)-DATA!$B$5+1,"")</f>
        <v/>
      </c>
      <c r="B583" s="86" t="str">
        <f>IFERROR(INDEX(DATA!$A$46:$E$6000,A583,5),"")</f>
        <v/>
      </c>
      <c r="C583" s="87" t="str">
        <f>IFERROR(INDEX(DATA!$A$46:$E$6000,A583,3),"")</f>
        <v/>
      </c>
      <c r="D583" s="88" t="str">
        <f>IFERROR(INDEX(DATA!$A$46:$E$6000,A583,2),"")</f>
        <v/>
      </c>
      <c r="E583" s="99" t="str">
        <f>IFERROR(IF(C583=設定・集計!$B$6,INDEX(DATA!$A$46:$E$6000,A583,4),""),"")</f>
        <v/>
      </c>
      <c r="F583" s="99" t="str">
        <f>IFERROR(IF(C583=設定・集計!$B$6,"",INDEX(DATA!$A$46:$E$6000,A583,4)),"")</f>
        <v/>
      </c>
    </row>
    <row r="584" spans="1:6" ht="18.75" customHeight="1">
      <c r="A584" s="82" t="str">
        <f>IFERROR(MATCH(ROW()-ROW($A$2),DATA!G:G,0)-DATA!$B$5+1,"")</f>
        <v/>
      </c>
      <c r="B584" s="86" t="str">
        <f>IFERROR(INDEX(DATA!$A$46:$E$6000,A584,5),"")</f>
        <v/>
      </c>
      <c r="C584" s="87" t="str">
        <f>IFERROR(INDEX(DATA!$A$46:$E$6000,A584,3),"")</f>
        <v/>
      </c>
      <c r="D584" s="88" t="str">
        <f>IFERROR(INDEX(DATA!$A$46:$E$6000,A584,2),"")</f>
        <v/>
      </c>
      <c r="E584" s="99" t="str">
        <f>IFERROR(IF(C584=設定・集計!$B$6,INDEX(DATA!$A$46:$E$6000,A584,4),""),"")</f>
        <v/>
      </c>
      <c r="F584" s="99" t="str">
        <f>IFERROR(IF(C584=設定・集計!$B$6,"",INDEX(DATA!$A$46:$E$6000,A584,4)),"")</f>
        <v/>
      </c>
    </row>
    <row r="585" spans="1:6" ht="18.75" customHeight="1">
      <c r="A585" s="82" t="str">
        <f>IFERROR(MATCH(ROW()-ROW($A$2),DATA!G:G,0)-DATA!$B$5+1,"")</f>
        <v/>
      </c>
      <c r="B585" s="86" t="str">
        <f>IFERROR(INDEX(DATA!$A$46:$E$6000,A585,5),"")</f>
        <v/>
      </c>
      <c r="C585" s="87" t="str">
        <f>IFERROR(INDEX(DATA!$A$46:$E$6000,A585,3),"")</f>
        <v/>
      </c>
      <c r="D585" s="88" t="str">
        <f>IFERROR(INDEX(DATA!$A$46:$E$6000,A585,2),"")</f>
        <v/>
      </c>
      <c r="E585" s="99" t="str">
        <f>IFERROR(IF(C585=設定・集計!$B$6,INDEX(DATA!$A$46:$E$6000,A585,4),""),"")</f>
        <v/>
      </c>
      <c r="F585" s="99" t="str">
        <f>IFERROR(IF(C585=設定・集計!$B$6,"",INDEX(DATA!$A$46:$E$6000,A585,4)),"")</f>
        <v/>
      </c>
    </row>
    <row r="586" spans="1:6" ht="18.75" customHeight="1">
      <c r="A586" s="82" t="str">
        <f>IFERROR(MATCH(ROW()-ROW($A$2),DATA!G:G,0)-DATA!$B$5+1,"")</f>
        <v/>
      </c>
      <c r="B586" s="86" t="str">
        <f>IFERROR(INDEX(DATA!$A$46:$E$6000,A586,5),"")</f>
        <v/>
      </c>
      <c r="C586" s="87" t="str">
        <f>IFERROR(INDEX(DATA!$A$46:$E$6000,A586,3),"")</f>
        <v/>
      </c>
      <c r="D586" s="88" t="str">
        <f>IFERROR(INDEX(DATA!$A$46:$E$6000,A586,2),"")</f>
        <v/>
      </c>
      <c r="E586" s="99" t="str">
        <f>IFERROR(IF(C586=設定・集計!$B$6,INDEX(DATA!$A$46:$E$6000,A586,4),""),"")</f>
        <v/>
      </c>
      <c r="F586" s="99" t="str">
        <f>IFERROR(IF(C586=設定・集計!$B$6,"",INDEX(DATA!$A$46:$E$6000,A586,4)),"")</f>
        <v/>
      </c>
    </row>
    <row r="587" spans="1:6" ht="18.75" customHeight="1">
      <c r="A587" s="82" t="str">
        <f>IFERROR(MATCH(ROW()-ROW($A$2),DATA!G:G,0)-DATA!$B$5+1,"")</f>
        <v/>
      </c>
      <c r="B587" s="86" t="str">
        <f>IFERROR(INDEX(DATA!$A$46:$E$6000,A587,5),"")</f>
        <v/>
      </c>
      <c r="C587" s="87" t="str">
        <f>IFERROR(INDEX(DATA!$A$46:$E$6000,A587,3),"")</f>
        <v/>
      </c>
      <c r="D587" s="88" t="str">
        <f>IFERROR(INDEX(DATA!$A$46:$E$6000,A587,2),"")</f>
        <v/>
      </c>
      <c r="E587" s="99" t="str">
        <f>IFERROR(IF(C587=設定・集計!$B$6,INDEX(DATA!$A$46:$E$6000,A587,4),""),"")</f>
        <v/>
      </c>
      <c r="F587" s="99" t="str">
        <f>IFERROR(IF(C587=設定・集計!$B$6,"",INDEX(DATA!$A$46:$E$6000,A587,4)),"")</f>
        <v/>
      </c>
    </row>
    <row r="588" spans="1:6" ht="18.75" customHeight="1">
      <c r="A588" s="82" t="str">
        <f>IFERROR(MATCH(ROW()-ROW($A$2),DATA!G:G,0)-DATA!$B$5+1,"")</f>
        <v/>
      </c>
      <c r="B588" s="86" t="str">
        <f>IFERROR(INDEX(DATA!$A$46:$E$6000,A588,5),"")</f>
        <v/>
      </c>
      <c r="C588" s="87" t="str">
        <f>IFERROR(INDEX(DATA!$A$46:$E$6000,A588,3),"")</f>
        <v/>
      </c>
      <c r="D588" s="88" t="str">
        <f>IFERROR(INDEX(DATA!$A$46:$E$6000,A588,2),"")</f>
        <v/>
      </c>
      <c r="E588" s="99" t="str">
        <f>IFERROR(IF(C588=設定・集計!$B$6,INDEX(DATA!$A$46:$E$6000,A588,4),""),"")</f>
        <v/>
      </c>
      <c r="F588" s="99" t="str">
        <f>IFERROR(IF(C588=設定・集計!$B$6,"",INDEX(DATA!$A$46:$E$6000,A588,4)),"")</f>
        <v/>
      </c>
    </row>
    <row r="589" spans="1:6" ht="18.75" customHeight="1">
      <c r="A589" s="82" t="str">
        <f>IFERROR(MATCH(ROW()-ROW($A$2),DATA!G:G,0)-DATA!$B$5+1,"")</f>
        <v/>
      </c>
      <c r="B589" s="86" t="str">
        <f>IFERROR(INDEX(DATA!$A$46:$E$6000,A589,5),"")</f>
        <v/>
      </c>
      <c r="C589" s="87" t="str">
        <f>IFERROR(INDEX(DATA!$A$46:$E$6000,A589,3),"")</f>
        <v/>
      </c>
      <c r="D589" s="88" t="str">
        <f>IFERROR(INDEX(DATA!$A$46:$E$6000,A589,2),"")</f>
        <v/>
      </c>
      <c r="E589" s="99" t="str">
        <f>IFERROR(IF(C589=設定・集計!$B$6,INDEX(DATA!$A$46:$E$6000,A589,4),""),"")</f>
        <v/>
      </c>
      <c r="F589" s="99" t="str">
        <f>IFERROR(IF(C589=設定・集計!$B$6,"",INDEX(DATA!$A$46:$E$6000,A589,4)),"")</f>
        <v/>
      </c>
    </row>
    <row r="590" spans="1:6" ht="18.75" customHeight="1">
      <c r="A590" s="82" t="str">
        <f>IFERROR(MATCH(ROW()-ROW($A$2),DATA!G:G,0)-DATA!$B$5+1,"")</f>
        <v/>
      </c>
      <c r="B590" s="86" t="str">
        <f>IFERROR(INDEX(DATA!$A$46:$E$6000,A590,5),"")</f>
        <v/>
      </c>
      <c r="C590" s="87" t="str">
        <f>IFERROR(INDEX(DATA!$A$46:$E$6000,A590,3),"")</f>
        <v/>
      </c>
      <c r="D590" s="88" t="str">
        <f>IFERROR(INDEX(DATA!$A$46:$E$6000,A590,2),"")</f>
        <v/>
      </c>
      <c r="E590" s="99" t="str">
        <f>IFERROR(IF(C590=設定・集計!$B$6,INDEX(DATA!$A$46:$E$6000,A590,4),""),"")</f>
        <v/>
      </c>
      <c r="F590" s="99" t="str">
        <f>IFERROR(IF(C590=設定・集計!$B$6,"",INDEX(DATA!$A$46:$E$6000,A590,4)),"")</f>
        <v/>
      </c>
    </row>
    <row r="591" spans="1:6" ht="18.75" customHeight="1">
      <c r="A591" s="82" t="str">
        <f>IFERROR(MATCH(ROW()-ROW($A$2),DATA!G:G,0)-DATA!$B$5+1,"")</f>
        <v/>
      </c>
      <c r="B591" s="86" t="str">
        <f>IFERROR(INDEX(DATA!$A$46:$E$6000,A591,5),"")</f>
        <v/>
      </c>
      <c r="C591" s="87" t="str">
        <f>IFERROR(INDEX(DATA!$A$46:$E$6000,A591,3),"")</f>
        <v/>
      </c>
      <c r="D591" s="88" t="str">
        <f>IFERROR(INDEX(DATA!$A$46:$E$6000,A591,2),"")</f>
        <v/>
      </c>
      <c r="E591" s="99" t="str">
        <f>IFERROR(IF(C591=設定・集計!$B$6,INDEX(DATA!$A$46:$E$6000,A591,4),""),"")</f>
        <v/>
      </c>
      <c r="F591" s="99" t="str">
        <f>IFERROR(IF(C591=設定・集計!$B$6,"",INDEX(DATA!$A$46:$E$6000,A591,4)),"")</f>
        <v/>
      </c>
    </row>
    <row r="592" spans="1:6" ht="18.75" customHeight="1">
      <c r="A592" s="82" t="str">
        <f>IFERROR(MATCH(ROW()-ROW($A$2),DATA!G:G,0)-DATA!$B$5+1,"")</f>
        <v/>
      </c>
      <c r="B592" s="86" t="str">
        <f>IFERROR(INDEX(DATA!$A$46:$E$6000,A592,5),"")</f>
        <v/>
      </c>
      <c r="C592" s="87" t="str">
        <f>IFERROR(INDEX(DATA!$A$46:$E$6000,A592,3),"")</f>
        <v/>
      </c>
      <c r="D592" s="88" t="str">
        <f>IFERROR(INDEX(DATA!$A$46:$E$6000,A592,2),"")</f>
        <v/>
      </c>
      <c r="E592" s="99" t="str">
        <f>IFERROR(IF(C592=設定・集計!$B$6,INDEX(DATA!$A$46:$E$6000,A592,4),""),"")</f>
        <v/>
      </c>
      <c r="F592" s="99" t="str">
        <f>IFERROR(IF(C592=設定・集計!$B$6,"",INDEX(DATA!$A$46:$E$6000,A592,4)),"")</f>
        <v/>
      </c>
    </row>
    <row r="593" spans="1:6" ht="18.75" customHeight="1">
      <c r="A593" s="82" t="str">
        <f>IFERROR(MATCH(ROW()-ROW($A$2),DATA!G:G,0)-DATA!$B$5+1,"")</f>
        <v/>
      </c>
      <c r="B593" s="86" t="str">
        <f>IFERROR(INDEX(DATA!$A$46:$E$6000,A593,5),"")</f>
        <v/>
      </c>
      <c r="C593" s="87" t="str">
        <f>IFERROR(INDEX(DATA!$A$46:$E$6000,A593,3),"")</f>
        <v/>
      </c>
      <c r="D593" s="88" t="str">
        <f>IFERROR(INDEX(DATA!$A$46:$E$6000,A593,2),"")</f>
        <v/>
      </c>
      <c r="E593" s="99" t="str">
        <f>IFERROR(IF(C593=設定・集計!$B$6,INDEX(DATA!$A$46:$E$6000,A593,4),""),"")</f>
        <v/>
      </c>
      <c r="F593" s="99" t="str">
        <f>IFERROR(IF(C593=設定・集計!$B$6,"",INDEX(DATA!$A$46:$E$6000,A593,4)),"")</f>
        <v/>
      </c>
    </row>
    <row r="594" spans="1:6" ht="18.75" customHeight="1">
      <c r="A594" s="82" t="str">
        <f>IFERROR(MATCH(ROW()-ROW($A$2),DATA!G:G,0)-DATA!$B$5+1,"")</f>
        <v/>
      </c>
      <c r="B594" s="86" t="str">
        <f>IFERROR(INDEX(DATA!$A$46:$E$6000,A594,5),"")</f>
        <v/>
      </c>
      <c r="C594" s="87" t="str">
        <f>IFERROR(INDEX(DATA!$A$46:$E$6000,A594,3),"")</f>
        <v/>
      </c>
      <c r="D594" s="88" t="str">
        <f>IFERROR(INDEX(DATA!$A$46:$E$6000,A594,2),"")</f>
        <v/>
      </c>
      <c r="E594" s="99" t="str">
        <f>IFERROR(IF(C594=設定・集計!$B$6,INDEX(DATA!$A$46:$E$6000,A594,4),""),"")</f>
        <v/>
      </c>
      <c r="F594" s="99" t="str">
        <f>IFERROR(IF(C594=設定・集計!$B$6,"",INDEX(DATA!$A$46:$E$6000,A594,4)),"")</f>
        <v/>
      </c>
    </row>
    <row r="595" spans="1:6" ht="18.75" customHeight="1">
      <c r="A595" s="82" t="str">
        <f>IFERROR(MATCH(ROW()-ROW($A$2),DATA!G:G,0)-DATA!$B$5+1,"")</f>
        <v/>
      </c>
      <c r="B595" s="86" t="str">
        <f>IFERROR(INDEX(DATA!$A$46:$E$6000,A595,5),"")</f>
        <v/>
      </c>
      <c r="C595" s="87" t="str">
        <f>IFERROR(INDEX(DATA!$A$46:$E$6000,A595,3),"")</f>
        <v/>
      </c>
      <c r="D595" s="88" t="str">
        <f>IFERROR(INDEX(DATA!$A$46:$E$6000,A595,2),"")</f>
        <v/>
      </c>
      <c r="E595" s="99" t="str">
        <f>IFERROR(IF(C595=設定・集計!$B$6,INDEX(DATA!$A$46:$E$6000,A595,4),""),"")</f>
        <v/>
      </c>
      <c r="F595" s="99" t="str">
        <f>IFERROR(IF(C595=設定・集計!$B$6,"",INDEX(DATA!$A$46:$E$6000,A595,4)),"")</f>
        <v/>
      </c>
    </row>
    <row r="596" spans="1:6" ht="18.75" customHeight="1">
      <c r="A596" s="82" t="str">
        <f>IFERROR(MATCH(ROW()-ROW($A$2),DATA!G:G,0)-DATA!$B$5+1,"")</f>
        <v/>
      </c>
      <c r="B596" s="86" t="str">
        <f>IFERROR(INDEX(DATA!$A$46:$E$6000,A596,5),"")</f>
        <v/>
      </c>
      <c r="C596" s="87" t="str">
        <f>IFERROR(INDEX(DATA!$A$46:$E$6000,A596,3),"")</f>
        <v/>
      </c>
      <c r="D596" s="88" t="str">
        <f>IFERROR(INDEX(DATA!$A$46:$E$6000,A596,2),"")</f>
        <v/>
      </c>
      <c r="E596" s="99" t="str">
        <f>IFERROR(IF(C596=設定・集計!$B$6,INDEX(DATA!$A$46:$E$6000,A596,4),""),"")</f>
        <v/>
      </c>
      <c r="F596" s="99" t="str">
        <f>IFERROR(IF(C596=設定・集計!$B$6,"",INDEX(DATA!$A$46:$E$6000,A596,4)),"")</f>
        <v/>
      </c>
    </row>
    <row r="597" spans="1:6" ht="18.75" customHeight="1">
      <c r="A597" s="82" t="str">
        <f>IFERROR(MATCH(ROW()-ROW($A$2),DATA!G:G,0)-DATA!$B$5+1,"")</f>
        <v/>
      </c>
      <c r="B597" s="86" t="str">
        <f>IFERROR(INDEX(DATA!$A$46:$E$6000,A597,5),"")</f>
        <v/>
      </c>
      <c r="C597" s="87" t="str">
        <f>IFERROR(INDEX(DATA!$A$46:$E$6000,A597,3),"")</f>
        <v/>
      </c>
      <c r="D597" s="88" t="str">
        <f>IFERROR(INDEX(DATA!$A$46:$E$6000,A597,2),"")</f>
        <v/>
      </c>
      <c r="E597" s="99" t="str">
        <f>IFERROR(IF(C597=設定・集計!$B$6,INDEX(DATA!$A$46:$E$6000,A597,4),""),"")</f>
        <v/>
      </c>
      <c r="F597" s="99" t="str">
        <f>IFERROR(IF(C597=設定・集計!$B$6,"",INDEX(DATA!$A$46:$E$6000,A597,4)),"")</f>
        <v/>
      </c>
    </row>
    <row r="598" spans="1:6" ht="18.75" customHeight="1">
      <c r="A598" s="82" t="str">
        <f>IFERROR(MATCH(ROW()-ROW($A$2),DATA!G:G,0)-DATA!$B$5+1,"")</f>
        <v/>
      </c>
      <c r="B598" s="86" t="str">
        <f>IFERROR(INDEX(DATA!$A$46:$E$6000,A598,5),"")</f>
        <v/>
      </c>
      <c r="C598" s="87" t="str">
        <f>IFERROR(INDEX(DATA!$A$46:$E$6000,A598,3),"")</f>
        <v/>
      </c>
      <c r="D598" s="88" t="str">
        <f>IFERROR(INDEX(DATA!$A$46:$E$6000,A598,2),"")</f>
        <v/>
      </c>
      <c r="E598" s="99" t="str">
        <f>IFERROR(IF(C598=設定・集計!$B$6,INDEX(DATA!$A$46:$E$6000,A598,4),""),"")</f>
        <v/>
      </c>
      <c r="F598" s="99" t="str">
        <f>IFERROR(IF(C598=設定・集計!$B$6,"",INDEX(DATA!$A$46:$E$6000,A598,4)),"")</f>
        <v/>
      </c>
    </row>
    <row r="599" spans="1:6" ht="18.75" customHeight="1">
      <c r="A599" s="82" t="str">
        <f>IFERROR(MATCH(ROW()-ROW($A$2),DATA!G:G,0)-DATA!$B$5+1,"")</f>
        <v/>
      </c>
      <c r="B599" s="86" t="str">
        <f>IFERROR(INDEX(DATA!$A$46:$E$6000,A599,5),"")</f>
        <v/>
      </c>
      <c r="C599" s="87" t="str">
        <f>IFERROR(INDEX(DATA!$A$46:$E$6000,A599,3),"")</f>
        <v/>
      </c>
      <c r="D599" s="88" t="str">
        <f>IFERROR(INDEX(DATA!$A$46:$E$6000,A599,2),"")</f>
        <v/>
      </c>
      <c r="E599" s="99" t="str">
        <f>IFERROR(IF(C599=設定・集計!$B$6,INDEX(DATA!$A$46:$E$6000,A599,4),""),"")</f>
        <v/>
      </c>
      <c r="F599" s="99" t="str">
        <f>IFERROR(IF(C599=設定・集計!$B$6,"",INDEX(DATA!$A$46:$E$6000,A599,4)),"")</f>
        <v/>
      </c>
    </row>
    <row r="600" spans="1:6" ht="18.75" customHeight="1">
      <c r="A600" s="82" t="str">
        <f>IFERROR(MATCH(ROW()-ROW($A$2),DATA!G:G,0)-DATA!$B$5+1,"")</f>
        <v/>
      </c>
      <c r="B600" s="86" t="str">
        <f>IFERROR(INDEX(DATA!$A$46:$E$6000,A600,5),"")</f>
        <v/>
      </c>
      <c r="C600" s="87" t="str">
        <f>IFERROR(INDEX(DATA!$A$46:$E$6000,A600,3),"")</f>
        <v/>
      </c>
      <c r="D600" s="88" t="str">
        <f>IFERROR(INDEX(DATA!$A$46:$E$6000,A600,2),"")</f>
        <v/>
      </c>
      <c r="E600" s="99" t="str">
        <f>IFERROR(IF(C600=設定・集計!$B$6,INDEX(DATA!$A$46:$E$6000,A600,4),""),"")</f>
        <v/>
      </c>
      <c r="F600" s="99" t="str">
        <f>IFERROR(IF(C600=設定・集計!$B$6,"",INDEX(DATA!$A$46:$E$6000,A600,4)),"")</f>
        <v/>
      </c>
    </row>
    <row r="601" spans="1:6" ht="18.75" customHeight="1">
      <c r="A601" s="82" t="str">
        <f>IFERROR(MATCH(ROW()-ROW($A$2),DATA!G:G,0)-DATA!$B$5+1,"")</f>
        <v/>
      </c>
      <c r="B601" s="86" t="str">
        <f>IFERROR(INDEX(DATA!$A$46:$E$6000,A601,5),"")</f>
        <v/>
      </c>
      <c r="C601" s="87" t="str">
        <f>IFERROR(INDEX(DATA!$A$46:$E$6000,A601,3),"")</f>
        <v/>
      </c>
      <c r="D601" s="88" t="str">
        <f>IFERROR(INDEX(DATA!$A$46:$E$6000,A601,2),"")</f>
        <v/>
      </c>
      <c r="E601" s="99" t="str">
        <f>IFERROR(IF(C601=設定・集計!$B$6,INDEX(DATA!$A$46:$E$6000,A601,4),""),"")</f>
        <v/>
      </c>
      <c r="F601" s="99" t="str">
        <f>IFERROR(IF(C601=設定・集計!$B$6,"",INDEX(DATA!$A$46:$E$6000,A601,4)),"")</f>
        <v/>
      </c>
    </row>
    <row r="602" spans="1:6" ht="18.75" customHeight="1">
      <c r="A602" s="82" t="str">
        <f>IFERROR(MATCH(ROW()-ROW($A$2),DATA!G:G,0)-DATA!$B$5+1,"")</f>
        <v/>
      </c>
      <c r="B602" s="86" t="str">
        <f>IFERROR(INDEX(DATA!$A$46:$E$6000,A602,5),"")</f>
        <v/>
      </c>
      <c r="C602" s="87" t="str">
        <f>IFERROR(INDEX(DATA!$A$46:$E$6000,A602,3),"")</f>
        <v/>
      </c>
      <c r="D602" s="88" t="str">
        <f>IFERROR(INDEX(DATA!$A$46:$E$6000,A602,2),"")</f>
        <v/>
      </c>
      <c r="E602" s="99" t="str">
        <f>IFERROR(IF(C602=設定・集計!$B$6,INDEX(DATA!$A$46:$E$6000,A602,4),""),"")</f>
        <v/>
      </c>
      <c r="F602" s="99" t="str">
        <f>IFERROR(IF(C602=設定・集計!$B$6,"",INDEX(DATA!$A$46:$E$6000,A602,4)),"")</f>
        <v/>
      </c>
    </row>
    <row r="603" spans="1:6" ht="18.75" customHeight="1">
      <c r="A603" s="82" t="str">
        <f>IFERROR(MATCH(ROW()-ROW($A$2),DATA!G:G,0)-DATA!$B$5+1,"")</f>
        <v/>
      </c>
      <c r="B603" s="86" t="str">
        <f>IFERROR(INDEX(DATA!$A$46:$E$6000,A603,5),"")</f>
        <v/>
      </c>
      <c r="C603" s="87" t="str">
        <f>IFERROR(INDEX(DATA!$A$46:$E$6000,A603,3),"")</f>
        <v/>
      </c>
      <c r="D603" s="88" t="str">
        <f>IFERROR(INDEX(DATA!$A$46:$E$6000,A603,2),"")</f>
        <v/>
      </c>
      <c r="E603" s="99" t="str">
        <f>IFERROR(IF(C603=設定・集計!$B$6,INDEX(DATA!$A$46:$E$6000,A603,4),""),"")</f>
        <v/>
      </c>
      <c r="F603" s="99" t="str">
        <f>IFERROR(IF(C603=設定・集計!$B$6,"",INDEX(DATA!$A$46:$E$6000,A603,4)),"")</f>
        <v/>
      </c>
    </row>
    <row r="604" spans="1:6" ht="18.75" customHeight="1">
      <c r="A604" s="82" t="str">
        <f>IFERROR(MATCH(ROW()-ROW($A$2),DATA!G:G,0)-DATA!$B$5+1,"")</f>
        <v/>
      </c>
      <c r="B604" s="86" t="str">
        <f>IFERROR(INDEX(DATA!$A$46:$E$6000,A604,5),"")</f>
        <v/>
      </c>
      <c r="C604" s="87" t="str">
        <f>IFERROR(INDEX(DATA!$A$46:$E$6000,A604,3),"")</f>
        <v/>
      </c>
      <c r="D604" s="88" t="str">
        <f>IFERROR(INDEX(DATA!$A$46:$E$6000,A604,2),"")</f>
        <v/>
      </c>
      <c r="E604" s="99" t="str">
        <f>IFERROR(IF(C604=設定・集計!$B$6,INDEX(DATA!$A$46:$E$6000,A604,4),""),"")</f>
        <v/>
      </c>
      <c r="F604" s="99" t="str">
        <f>IFERROR(IF(C604=設定・集計!$B$6,"",INDEX(DATA!$A$46:$E$6000,A604,4)),"")</f>
        <v/>
      </c>
    </row>
    <row r="605" spans="1:6" ht="18.75" customHeight="1">
      <c r="A605" s="82" t="str">
        <f>IFERROR(MATCH(ROW()-ROW($A$2),DATA!G:G,0)-DATA!$B$5+1,"")</f>
        <v/>
      </c>
      <c r="B605" s="86" t="str">
        <f>IFERROR(INDEX(DATA!$A$46:$E$6000,A605,5),"")</f>
        <v/>
      </c>
      <c r="C605" s="87" t="str">
        <f>IFERROR(INDEX(DATA!$A$46:$E$6000,A605,3),"")</f>
        <v/>
      </c>
      <c r="D605" s="88" t="str">
        <f>IFERROR(INDEX(DATA!$A$46:$E$6000,A605,2),"")</f>
        <v/>
      </c>
      <c r="E605" s="99" t="str">
        <f>IFERROR(IF(C605=設定・集計!$B$6,INDEX(DATA!$A$46:$E$6000,A605,4),""),"")</f>
        <v/>
      </c>
      <c r="F605" s="99" t="str">
        <f>IFERROR(IF(C605=設定・集計!$B$6,"",INDEX(DATA!$A$46:$E$6000,A605,4)),"")</f>
        <v/>
      </c>
    </row>
    <row r="606" spans="1:6" ht="18.75" customHeight="1">
      <c r="A606" s="82" t="str">
        <f>IFERROR(MATCH(ROW()-ROW($A$2),DATA!G:G,0)-DATA!$B$5+1,"")</f>
        <v/>
      </c>
      <c r="B606" s="86" t="str">
        <f>IFERROR(INDEX(DATA!$A$46:$E$6000,A606,5),"")</f>
        <v/>
      </c>
      <c r="C606" s="87" t="str">
        <f>IFERROR(INDEX(DATA!$A$46:$E$6000,A606,3),"")</f>
        <v/>
      </c>
      <c r="D606" s="88" t="str">
        <f>IFERROR(INDEX(DATA!$A$46:$E$6000,A606,2),"")</f>
        <v/>
      </c>
      <c r="E606" s="99" t="str">
        <f>IFERROR(IF(C606=設定・集計!$B$6,INDEX(DATA!$A$46:$E$6000,A606,4),""),"")</f>
        <v/>
      </c>
      <c r="F606" s="99" t="str">
        <f>IFERROR(IF(C606=設定・集計!$B$6,"",INDEX(DATA!$A$46:$E$6000,A606,4)),"")</f>
        <v/>
      </c>
    </row>
    <row r="607" spans="1:6" ht="18.75" customHeight="1">
      <c r="A607" s="82" t="str">
        <f>IFERROR(MATCH(ROW()-ROW($A$2),DATA!G:G,0)-DATA!$B$5+1,"")</f>
        <v/>
      </c>
      <c r="B607" s="86" t="str">
        <f>IFERROR(INDEX(DATA!$A$46:$E$6000,A607,5),"")</f>
        <v/>
      </c>
      <c r="C607" s="87" t="str">
        <f>IFERROR(INDEX(DATA!$A$46:$E$6000,A607,3),"")</f>
        <v/>
      </c>
      <c r="D607" s="88" t="str">
        <f>IFERROR(INDEX(DATA!$A$46:$E$6000,A607,2),"")</f>
        <v/>
      </c>
      <c r="E607" s="99" t="str">
        <f>IFERROR(IF(C607=設定・集計!$B$6,INDEX(DATA!$A$46:$E$6000,A607,4),""),"")</f>
        <v/>
      </c>
      <c r="F607" s="99" t="str">
        <f>IFERROR(IF(C607=設定・集計!$B$6,"",INDEX(DATA!$A$46:$E$6000,A607,4)),"")</f>
        <v/>
      </c>
    </row>
    <row r="608" spans="1:6" ht="18.75" customHeight="1">
      <c r="A608" s="82" t="str">
        <f>IFERROR(MATCH(ROW()-ROW($A$2),DATA!G:G,0)-DATA!$B$5+1,"")</f>
        <v/>
      </c>
      <c r="B608" s="86" t="str">
        <f>IFERROR(INDEX(DATA!$A$46:$E$6000,A608,5),"")</f>
        <v/>
      </c>
      <c r="C608" s="87" t="str">
        <f>IFERROR(INDEX(DATA!$A$46:$E$6000,A608,3),"")</f>
        <v/>
      </c>
      <c r="D608" s="88" t="str">
        <f>IFERROR(INDEX(DATA!$A$46:$E$6000,A608,2),"")</f>
        <v/>
      </c>
      <c r="E608" s="99" t="str">
        <f>IFERROR(IF(C608=設定・集計!$B$6,INDEX(DATA!$A$46:$E$6000,A608,4),""),"")</f>
        <v/>
      </c>
      <c r="F608" s="99" t="str">
        <f>IFERROR(IF(C608=設定・集計!$B$6,"",INDEX(DATA!$A$46:$E$6000,A608,4)),"")</f>
        <v/>
      </c>
    </row>
    <row r="609" spans="1:6" ht="18.75" customHeight="1">
      <c r="A609" s="82" t="str">
        <f>IFERROR(MATCH(ROW()-ROW($A$2),DATA!G:G,0)-DATA!$B$5+1,"")</f>
        <v/>
      </c>
      <c r="B609" s="86" t="str">
        <f>IFERROR(INDEX(DATA!$A$46:$E$6000,A609,5),"")</f>
        <v/>
      </c>
      <c r="C609" s="87" t="str">
        <f>IFERROR(INDEX(DATA!$A$46:$E$6000,A609,3),"")</f>
        <v/>
      </c>
      <c r="D609" s="88" t="str">
        <f>IFERROR(INDEX(DATA!$A$46:$E$6000,A609,2),"")</f>
        <v/>
      </c>
      <c r="E609" s="99" t="str">
        <f>IFERROR(IF(C609=設定・集計!$B$6,INDEX(DATA!$A$46:$E$6000,A609,4),""),"")</f>
        <v/>
      </c>
      <c r="F609" s="99" t="str">
        <f>IFERROR(IF(C609=設定・集計!$B$6,"",INDEX(DATA!$A$46:$E$6000,A609,4)),"")</f>
        <v/>
      </c>
    </row>
    <row r="610" spans="1:6" ht="18.75" customHeight="1">
      <c r="A610" s="82" t="str">
        <f>IFERROR(MATCH(ROW()-ROW($A$2),DATA!G:G,0)-DATA!$B$5+1,"")</f>
        <v/>
      </c>
      <c r="B610" s="86" t="str">
        <f>IFERROR(INDEX(DATA!$A$46:$E$6000,A610,5),"")</f>
        <v/>
      </c>
      <c r="C610" s="87" t="str">
        <f>IFERROR(INDEX(DATA!$A$46:$E$6000,A610,3),"")</f>
        <v/>
      </c>
      <c r="D610" s="88" t="str">
        <f>IFERROR(INDEX(DATA!$A$46:$E$6000,A610,2),"")</f>
        <v/>
      </c>
      <c r="E610" s="99" t="str">
        <f>IFERROR(IF(C610=設定・集計!$B$6,INDEX(DATA!$A$46:$E$6000,A610,4),""),"")</f>
        <v/>
      </c>
      <c r="F610" s="99" t="str">
        <f>IFERROR(IF(C610=設定・集計!$B$6,"",INDEX(DATA!$A$46:$E$6000,A610,4)),"")</f>
        <v/>
      </c>
    </row>
    <row r="611" spans="1:6" ht="18.75" customHeight="1">
      <c r="A611" s="82" t="str">
        <f>IFERROR(MATCH(ROW()-ROW($A$2),DATA!G:G,0)-DATA!$B$5+1,"")</f>
        <v/>
      </c>
      <c r="B611" s="86" t="str">
        <f>IFERROR(INDEX(DATA!$A$46:$E$6000,A611,5),"")</f>
        <v/>
      </c>
      <c r="C611" s="87" t="str">
        <f>IFERROR(INDEX(DATA!$A$46:$E$6000,A611,3),"")</f>
        <v/>
      </c>
      <c r="D611" s="88" t="str">
        <f>IFERROR(INDEX(DATA!$A$46:$E$6000,A611,2),"")</f>
        <v/>
      </c>
      <c r="E611" s="99" t="str">
        <f>IFERROR(IF(C611=設定・集計!$B$6,INDEX(DATA!$A$46:$E$6000,A611,4),""),"")</f>
        <v/>
      </c>
      <c r="F611" s="99" t="str">
        <f>IFERROR(IF(C611=設定・集計!$B$6,"",INDEX(DATA!$A$46:$E$6000,A611,4)),"")</f>
        <v/>
      </c>
    </row>
    <row r="612" spans="1:6" ht="18.75" customHeight="1">
      <c r="A612" s="82" t="str">
        <f>IFERROR(MATCH(ROW()-ROW($A$2),DATA!G:G,0)-DATA!$B$5+1,"")</f>
        <v/>
      </c>
      <c r="B612" s="86" t="str">
        <f>IFERROR(INDEX(DATA!$A$46:$E$6000,A612,5),"")</f>
        <v/>
      </c>
      <c r="C612" s="87" t="str">
        <f>IFERROR(INDEX(DATA!$A$46:$E$6000,A612,3),"")</f>
        <v/>
      </c>
      <c r="D612" s="88" t="str">
        <f>IFERROR(INDEX(DATA!$A$46:$E$6000,A612,2),"")</f>
        <v/>
      </c>
      <c r="E612" s="99" t="str">
        <f>IFERROR(IF(C612=設定・集計!$B$6,INDEX(DATA!$A$46:$E$6000,A612,4),""),"")</f>
        <v/>
      </c>
      <c r="F612" s="99" t="str">
        <f>IFERROR(IF(C612=設定・集計!$B$6,"",INDEX(DATA!$A$46:$E$6000,A612,4)),"")</f>
        <v/>
      </c>
    </row>
    <row r="613" spans="1:6" ht="18.75" customHeight="1">
      <c r="A613" s="82" t="str">
        <f>IFERROR(MATCH(ROW()-ROW($A$2),DATA!G:G,0)-DATA!$B$5+1,"")</f>
        <v/>
      </c>
      <c r="B613" s="86" t="str">
        <f>IFERROR(INDEX(DATA!$A$46:$E$6000,A613,5),"")</f>
        <v/>
      </c>
      <c r="C613" s="87" t="str">
        <f>IFERROR(INDEX(DATA!$A$46:$E$6000,A613,3),"")</f>
        <v/>
      </c>
      <c r="D613" s="88" t="str">
        <f>IFERROR(INDEX(DATA!$A$46:$E$6000,A613,2),"")</f>
        <v/>
      </c>
      <c r="E613" s="99" t="str">
        <f>IFERROR(IF(C613=設定・集計!$B$6,INDEX(DATA!$A$46:$E$6000,A613,4),""),"")</f>
        <v/>
      </c>
      <c r="F613" s="99" t="str">
        <f>IFERROR(IF(C613=設定・集計!$B$6,"",INDEX(DATA!$A$46:$E$6000,A613,4)),"")</f>
        <v/>
      </c>
    </row>
    <row r="614" spans="1:6" ht="18.75" customHeight="1">
      <c r="A614" s="82" t="str">
        <f>IFERROR(MATCH(ROW()-ROW($A$2),DATA!G:G,0)-DATA!$B$5+1,"")</f>
        <v/>
      </c>
      <c r="B614" s="86" t="str">
        <f>IFERROR(INDEX(DATA!$A$46:$E$6000,A614,5),"")</f>
        <v/>
      </c>
      <c r="C614" s="87" t="str">
        <f>IFERROR(INDEX(DATA!$A$46:$E$6000,A614,3),"")</f>
        <v/>
      </c>
      <c r="D614" s="88" t="str">
        <f>IFERROR(INDEX(DATA!$A$46:$E$6000,A614,2),"")</f>
        <v/>
      </c>
      <c r="E614" s="99" t="str">
        <f>IFERROR(IF(C614=設定・集計!$B$6,INDEX(DATA!$A$46:$E$6000,A614,4),""),"")</f>
        <v/>
      </c>
      <c r="F614" s="99" t="str">
        <f>IFERROR(IF(C614=設定・集計!$B$6,"",INDEX(DATA!$A$46:$E$6000,A614,4)),"")</f>
        <v/>
      </c>
    </row>
    <row r="615" spans="1:6" ht="18.75" customHeight="1">
      <c r="A615" s="82" t="str">
        <f>IFERROR(MATCH(ROW()-ROW($A$2),DATA!G:G,0)-DATA!$B$5+1,"")</f>
        <v/>
      </c>
      <c r="B615" s="86" t="str">
        <f>IFERROR(INDEX(DATA!$A$46:$E$6000,A615,5),"")</f>
        <v/>
      </c>
      <c r="C615" s="87" t="str">
        <f>IFERROR(INDEX(DATA!$A$46:$E$6000,A615,3),"")</f>
        <v/>
      </c>
      <c r="D615" s="88" t="str">
        <f>IFERROR(INDEX(DATA!$A$46:$E$6000,A615,2),"")</f>
        <v/>
      </c>
      <c r="E615" s="99" t="str">
        <f>IFERROR(IF(C615=設定・集計!$B$6,INDEX(DATA!$A$46:$E$6000,A615,4),""),"")</f>
        <v/>
      </c>
      <c r="F615" s="99" t="str">
        <f>IFERROR(IF(C615=設定・集計!$B$6,"",INDEX(DATA!$A$46:$E$6000,A615,4)),"")</f>
        <v/>
      </c>
    </row>
    <row r="616" spans="1:6" ht="18.75" customHeight="1">
      <c r="A616" s="82" t="str">
        <f>IFERROR(MATCH(ROW()-ROW($A$2),DATA!G:G,0)-DATA!$B$5+1,"")</f>
        <v/>
      </c>
      <c r="B616" s="86" t="str">
        <f>IFERROR(INDEX(DATA!$A$46:$E$6000,A616,5),"")</f>
        <v/>
      </c>
      <c r="C616" s="87" t="str">
        <f>IFERROR(INDEX(DATA!$A$46:$E$6000,A616,3),"")</f>
        <v/>
      </c>
      <c r="D616" s="88" t="str">
        <f>IFERROR(INDEX(DATA!$A$46:$E$6000,A616,2),"")</f>
        <v/>
      </c>
      <c r="E616" s="99" t="str">
        <f>IFERROR(IF(C616=設定・集計!$B$6,INDEX(DATA!$A$46:$E$6000,A616,4),""),"")</f>
        <v/>
      </c>
      <c r="F616" s="99" t="str">
        <f>IFERROR(IF(C616=設定・集計!$B$6,"",INDEX(DATA!$A$46:$E$6000,A616,4)),"")</f>
        <v/>
      </c>
    </row>
    <row r="617" spans="1:6" ht="18.75" customHeight="1">
      <c r="A617" s="82" t="str">
        <f>IFERROR(MATCH(ROW()-ROW($A$2),DATA!G:G,0)-DATA!$B$5+1,"")</f>
        <v/>
      </c>
      <c r="B617" s="86" t="str">
        <f>IFERROR(INDEX(DATA!$A$46:$E$6000,A617,5),"")</f>
        <v/>
      </c>
      <c r="C617" s="87" t="str">
        <f>IFERROR(INDEX(DATA!$A$46:$E$6000,A617,3),"")</f>
        <v/>
      </c>
      <c r="D617" s="88" t="str">
        <f>IFERROR(INDEX(DATA!$A$46:$E$6000,A617,2),"")</f>
        <v/>
      </c>
      <c r="E617" s="99" t="str">
        <f>IFERROR(IF(C617=設定・集計!$B$6,INDEX(DATA!$A$46:$E$6000,A617,4),""),"")</f>
        <v/>
      </c>
      <c r="F617" s="99" t="str">
        <f>IFERROR(IF(C617=設定・集計!$B$6,"",INDEX(DATA!$A$46:$E$6000,A617,4)),"")</f>
        <v/>
      </c>
    </row>
    <row r="618" spans="1:6" ht="18.75" customHeight="1">
      <c r="A618" s="82" t="str">
        <f>IFERROR(MATCH(ROW()-ROW($A$2),DATA!G:G,0)-DATA!$B$5+1,"")</f>
        <v/>
      </c>
      <c r="B618" s="86" t="str">
        <f>IFERROR(INDEX(DATA!$A$46:$E$6000,A618,5),"")</f>
        <v/>
      </c>
      <c r="C618" s="87" t="str">
        <f>IFERROR(INDEX(DATA!$A$46:$E$6000,A618,3),"")</f>
        <v/>
      </c>
      <c r="D618" s="88" t="str">
        <f>IFERROR(INDEX(DATA!$A$46:$E$6000,A618,2),"")</f>
        <v/>
      </c>
      <c r="E618" s="99" t="str">
        <f>IFERROR(IF(C618=設定・集計!$B$6,INDEX(DATA!$A$46:$E$6000,A618,4),""),"")</f>
        <v/>
      </c>
      <c r="F618" s="99" t="str">
        <f>IFERROR(IF(C618=設定・集計!$B$6,"",INDEX(DATA!$A$46:$E$6000,A618,4)),"")</f>
        <v/>
      </c>
    </row>
    <row r="619" spans="1:6" ht="18.75" customHeight="1">
      <c r="A619" s="82" t="str">
        <f>IFERROR(MATCH(ROW()-ROW($A$2),DATA!G:G,0)-DATA!$B$5+1,"")</f>
        <v/>
      </c>
      <c r="B619" s="86" t="str">
        <f>IFERROR(INDEX(DATA!$A$46:$E$6000,A619,5),"")</f>
        <v/>
      </c>
      <c r="C619" s="87" t="str">
        <f>IFERROR(INDEX(DATA!$A$46:$E$6000,A619,3),"")</f>
        <v/>
      </c>
      <c r="D619" s="88" t="str">
        <f>IFERROR(INDEX(DATA!$A$46:$E$6000,A619,2),"")</f>
        <v/>
      </c>
      <c r="E619" s="99" t="str">
        <f>IFERROR(IF(C619=設定・集計!$B$6,INDEX(DATA!$A$46:$E$6000,A619,4),""),"")</f>
        <v/>
      </c>
      <c r="F619" s="99" t="str">
        <f>IFERROR(IF(C619=設定・集計!$B$6,"",INDEX(DATA!$A$46:$E$6000,A619,4)),"")</f>
        <v/>
      </c>
    </row>
    <row r="620" spans="1:6" ht="18.75" customHeight="1">
      <c r="A620" s="82" t="str">
        <f>IFERROR(MATCH(ROW()-ROW($A$2),DATA!G:G,0)-DATA!$B$5+1,"")</f>
        <v/>
      </c>
      <c r="B620" s="86" t="str">
        <f>IFERROR(INDEX(DATA!$A$46:$E$6000,A620,5),"")</f>
        <v/>
      </c>
      <c r="C620" s="87" t="str">
        <f>IFERROR(INDEX(DATA!$A$46:$E$6000,A620,3),"")</f>
        <v/>
      </c>
      <c r="D620" s="88" t="str">
        <f>IFERROR(INDEX(DATA!$A$46:$E$6000,A620,2),"")</f>
        <v/>
      </c>
      <c r="E620" s="99" t="str">
        <f>IFERROR(IF(C620=設定・集計!$B$6,INDEX(DATA!$A$46:$E$6000,A620,4),""),"")</f>
        <v/>
      </c>
      <c r="F620" s="99" t="str">
        <f>IFERROR(IF(C620=設定・集計!$B$6,"",INDEX(DATA!$A$46:$E$6000,A620,4)),"")</f>
        <v/>
      </c>
    </row>
    <row r="621" spans="1:6" ht="18.75" customHeight="1">
      <c r="A621" s="82" t="str">
        <f>IFERROR(MATCH(ROW()-ROW($A$2),DATA!G:G,0)-DATA!$B$5+1,"")</f>
        <v/>
      </c>
      <c r="B621" s="86" t="str">
        <f>IFERROR(INDEX(DATA!$A$46:$E$6000,A621,5),"")</f>
        <v/>
      </c>
      <c r="C621" s="87" t="str">
        <f>IFERROR(INDEX(DATA!$A$46:$E$6000,A621,3),"")</f>
        <v/>
      </c>
      <c r="D621" s="88" t="str">
        <f>IFERROR(INDEX(DATA!$A$46:$E$6000,A621,2),"")</f>
        <v/>
      </c>
      <c r="E621" s="99" t="str">
        <f>IFERROR(IF(C621=設定・集計!$B$6,INDEX(DATA!$A$46:$E$6000,A621,4),""),"")</f>
        <v/>
      </c>
      <c r="F621" s="99" t="str">
        <f>IFERROR(IF(C621=設定・集計!$B$6,"",INDEX(DATA!$A$46:$E$6000,A621,4)),"")</f>
        <v/>
      </c>
    </row>
    <row r="622" spans="1:6" ht="18.75" customHeight="1">
      <c r="A622" s="82" t="str">
        <f>IFERROR(MATCH(ROW()-ROW($A$2),DATA!G:G,0)-DATA!$B$5+1,"")</f>
        <v/>
      </c>
      <c r="B622" s="86" t="str">
        <f>IFERROR(INDEX(DATA!$A$46:$E$6000,A622,5),"")</f>
        <v/>
      </c>
      <c r="C622" s="87" t="str">
        <f>IFERROR(INDEX(DATA!$A$46:$E$6000,A622,3),"")</f>
        <v/>
      </c>
      <c r="D622" s="88" t="str">
        <f>IFERROR(INDEX(DATA!$A$46:$E$6000,A622,2),"")</f>
        <v/>
      </c>
      <c r="E622" s="99" t="str">
        <f>IFERROR(IF(C622=設定・集計!$B$6,INDEX(DATA!$A$46:$E$6000,A622,4),""),"")</f>
        <v/>
      </c>
      <c r="F622" s="99" t="str">
        <f>IFERROR(IF(C622=設定・集計!$B$6,"",INDEX(DATA!$A$46:$E$6000,A622,4)),"")</f>
        <v/>
      </c>
    </row>
    <row r="623" spans="1:6" ht="18.75" customHeight="1">
      <c r="A623" s="82" t="str">
        <f>IFERROR(MATCH(ROW()-ROW($A$2),DATA!G:G,0)-DATA!$B$5+1,"")</f>
        <v/>
      </c>
      <c r="B623" s="86" t="str">
        <f>IFERROR(INDEX(DATA!$A$46:$E$6000,A623,5),"")</f>
        <v/>
      </c>
      <c r="C623" s="87" t="str">
        <f>IFERROR(INDEX(DATA!$A$46:$E$6000,A623,3),"")</f>
        <v/>
      </c>
      <c r="D623" s="88" t="str">
        <f>IFERROR(INDEX(DATA!$A$46:$E$6000,A623,2),"")</f>
        <v/>
      </c>
      <c r="E623" s="99" t="str">
        <f>IFERROR(IF(C623=設定・集計!$B$6,INDEX(DATA!$A$46:$E$6000,A623,4),""),"")</f>
        <v/>
      </c>
      <c r="F623" s="99" t="str">
        <f>IFERROR(IF(C623=設定・集計!$B$6,"",INDEX(DATA!$A$46:$E$6000,A623,4)),"")</f>
        <v/>
      </c>
    </row>
    <row r="624" spans="1:6" ht="18.75" customHeight="1">
      <c r="A624" s="82" t="str">
        <f>IFERROR(MATCH(ROW()-ROW($A$2),DATA!G:G,0)-DATA!$B$5+1,"")</f>
        <v/>
      </c>
      <c r="B624" s="86" t="str">
        <f>IFERROR(INDEX(DATA!$A$46:$E$6000,A624,5),"")</f>
        <v/>
      </c>
      <c r="C624" s="87" t="str">
        <f>IFERROR(INDEX(DATA!$A$46:$E$6000,A624,3),"")</f>
        <v/>
      </c>
      <c r="D624" s="88" t="str">
        <f>IFERROR(INDEX(DATA!$A$46:$E$6000,A624,2),"")</f>
        <v/>
      </c>
      <c r="E624" s="99" t="str">
        <f>IFERROR(IF(C624=設定・集計!$B$6,INDEX(DATA!$A$46:$E$6000,A624,4),""),"")</f>
        <v/>
      </c>
      <c r="F624" s="99" t="str">
        <f>IFERROR(IF(C624=設定・集計!$B$6,"",INDEX(DATA!$A$46:$E$6000,A624,4)),"")</f>
        <v/>
      </c>
    </row>
    <row r="625" spans="1:6" ht="18.75" customHeight="1">
      <c r="A625" s="82" t="str">
        <f>IFERROR(MATCH(ROW()-ROW($A$2),DATA!G:G,0)-DATA!$B$5+1,"")</f>
        <v/>
      </c>
      <c r="B625" s="86" t="str">
        <f>IFERROR(INDEX(DATA!$A$46:$E$6000,A625,5),"")</f>
        <v/>
      </c>
      <c r="C625" s="87" t="str">
        <f>IFERROR(INDEX(DATA!$A$46:$E$6000,A625,3),"")</f>
        <v/>
      </c>
      <c r="D625" s="88" t="str">
        <f>IFERROR(INDEX(DATA!$A$46:$E$6000,A625,2),"")</f>
        <v/>
      </c>
      <c r="E625" s="99" t="str">
        <f>IFERROR(IF(C625=設定・集計!$B$6,INDEX(DATA!$A$46:$E$6000,A625,4),""),"")</f>
        <v/>
      </c>
      <c r="F625" s="99" t="str">
        <f>IFERROR(IF(C625=設定・集計!$B$6,"",INDEX(DATA!$A$46:$E$6000,A625,4)),"")</f>
        <v/>
      </c>
    </row>
    <row r="626" spans="1:6" ht="18.75" customHeight="1">
      <c r="A626" s="82" t="str">
        <f>IFERROR(MATCH(ROW()-ROW($A$2),DATA!G:G,0)-DATA!$B$5+1,"")</f>
        <v/>
      </c>
      <c r="B626" s="86" t="str">
        <f>IFERROR(INDEX(DATA!$A$46:$E$6000,A626,5),"")</f>
        <v/>
      </c>
      <c r="C626" s="87" t="str">
        <f>IFERROR(INDEX(DATA!$A$46:$E$6000,A626,3),"")</f>
        <v/>
      </c>
      <c r="D626" s="88" t="str">
        <f>IFERROR(INDEX(DATA!$A$46:$E$6000,A626,2),"")</f>
        <v/>
      </c>
      <c r="E626" s="99" t="str">
        <f>IFERROR(IF(C626=設定・集計!$B$6,INDEX(DATA!$A$46:$E$6000,A626,4),""),"")</f>
        <v/>
      </c>
      <c r="F626" s="99" t="str">
        <f>IFERROR(IF(C626=設定・集計!$B$6,"",INDEX(DATA!$A$46:$E$6000,A626,4)),"")</f>
        <v/>
      </c>
    </row>
    <row r="627" spans="1:6" ht="18.75" customHeight="1">
      <c r="A627" s="82" t="str">
        <f>IFERROR(MATCH(ROW()-ROW($A$2),DATA!G:G,0)-DATA!$B$5+1,"")</f>
        <v/>
      </c>
      <c r="B627" s="86" t="str">
        <f>IFERROR(INDEX(DATA!$A$46:$E$6000,A627,5),"")</f>
        <v/>
      </c>
      <c r="C627" s="87" t="str">
        <f>IFERROR(INDEX(DATA!$A$46:$E$6000,A627,3),"")</f>
        <v/>
      </c>
      <c r="D627" s="88" t="str">
        <f>IFERROR(INDEX(DATA!$A$46:$E$6000,A627,2),"")</f>
        <v/>
      </c>
      <c r="E627" s="99" t="str">
        <f>IFERROR(IF(C627=設定・集計!$B$6,INDEX(DATA!$A$46:$E$6000,A627,4),""),"")</f>
        <v/>
      </c>
      <c r="F627" s="99" t="str">
        <f>IFERROR(IF(C627=設定・集計!$B$6,"",INDEX(DATA!$A$46:$E$6000,A627,4)),"")</f>
        <v/>
      </c>
    </row>
    <row r="628" spans="1:6" ht="18.75" customHeight="1">
      <c r="A628" s="82" t="str">
        <f>IFERROR(MATCH(ROW()-ROW($A$2),DATA!G:G,0)-DATA!$B$5+1,"")</f>
        <v/>
      </c>
      <c r="B628" s="86" t="str">
        <f>IFERROR(INDEX(DATA!$A$46:$E$6000,A628,5),"")</f>
        <v/>
      </c>
      <c r="C628" s="87" t="str">
        <f>IFERROR(INDEX(DATA!$A$46:$E$6000,A628,3),"")</f>
        <v/>
      </c>
      <c r="D628" s="88" t="str">
        <f>IFERROR(INDEX(DATA!$A$46:$E$6000,A628,2),"")</f>
        <v/>
      </c>
      <c r="E628" s="99" t="str">
        <f>IFERROR(IF(C628=設定・集計!$B$6,INDEX(DATA!$A$46:$E$6000,A628,4),""),"")</f>
        <v/>
      </c>
      <c r="F628" s="99" t="str">
        <f>IFERROR(IF(C628=設定・集計!$B$6,"",INDEX(DATA!$A$46:$E$6000,A628,4)),"")</f>
        <v/>
      </c>
    </row>
    <row r="629" spans="1:6" ht="18.75" customHeight="1">
      <c r="A629" s="82" t="str">
        <f>IFERROR(MATCH(ROW()-ROW($A$2),DATA!G:G,0)-DATA!$B$5+1,"")</f>
        <v/>
      </c>
      <c r="B629" s="86" t="str">
        <f>IFERROR(INDEX(DATA!$A$46:$E$6000,A629,5),"")</f>
        <v/>
      </c>
      <c r="C629" s="87" t="str">
        <f>IFERROR(INDEX(DATA!$A$46:$E$6000,A629,3),"")</f>
        <v/>
      </c>
      <c r="D629" s="88" t="str">
        <f>IFERROR(INDEX(DATA!$A$46:$E$6000,A629,2),"")</f>
        <v/>
      </c>
      <c r="E629" s="99" t="str">
        <f>IFERROR(IF(C629=設定・集計!$B$6,INDEX(DATA!$A$46:$E$6000,A629,4),""),"")</f>
        <v/>
      </c>
      <c r="F629" s="99" t="str">
        <f>IFERROR(IF(C629=設定・集計!$B$6,"",INDEX(DATA!$A$46:$E$6000,A629,4)),"")</f>
        <v/>
      </c>
    </row>
    <row r="630" spans="1:6" ht="18.75" customHeight="1">
      <c r="A630" s="82" t="str">
        <f>IFERROR(MATCH(ROW()-ROW($A$2),DATA!G:G,0)-DATA!$B$5+1,"")</f>
        <v/>
      </c>
      <c r="B630" s="86" t="str">
        <f>IFERROR(INDEX(DATA!$A$46:$E$6000,A630,5),"")</f>
        <v/>
      </c>
      <c r="C630" s="87" t="str">
        <f>IFERROR(INDEX(DATA!$A$46:$E$6000,A630,3),"")</f>
        <v/>
      </c>
      <c r="D630" s="88" t="str">
        <f>IFERROR(INDEX(DATA!$A$46:$E$6000,A630,2),"")</f>
        <v/>
      </c>
      <c r="E630" s="99" t="str">
        <f>IFERROR(IF(C630=設定・集計!$B$6,INDEX(DATA!$A$46:$E$6000,A630,4),""),"")</f>
        <v/>
      </c>
      <c r="F630" s="99" t="str">
        <f>IFERROR(IF(C630=設定・集計!$B$6,"",INDEX(DATA!$A$46:$E$6000,A630,4)),"")</f>
        <v/>
      </c>
    </row>
    <row r="631" spans="1:6" ht="18.75" customHeight="1">
      <c r="A631" s="82" t="str">
        <f>IFERROR(MATCH(ROW()-ROW($A$2),DATA!G:G,0)-DATA!$B$5+1,"")</f>
        <v/>
      </c>
      <c r="B631" s="86" t="str">
        <f>IFERROR(INDEX(DATA!$A$46:$E$6000,A631,5),"")</f>
        <v/>
      </c>
      <c r="C631" s="87" t="str">
        <f>IFERROR(INDEX(DATA!$A$46:$E$6000,A631,3),"")</f>
        <v/>
      </c>
      <c r="D631" s="88" t="str">
        <f>IFERROR(INDEX(DATA!$A$46:$E$6000,A631,2),"")</f>
        <v/>
      </c>
      <c r="E631" s="99" t="str">
        <f>IFERROR(IF(C631=設定・集計!$B$6,INDEX(DATA!$A$46:$E$6000,A631,4),""),"")</f>
        <v/>
      </c>
      <c r="F631" s="99" t="str">
        <f>IFERROR(IF(C631=設定・集計!$B$6,"",INDEX(DATA!$A$46:$E$6000,A631,4)),"")</f>
        <v/>
      </c>
    </row>
    <row r="632" spans="1:6" ht="18.75" customHeight="1">
      <c r="A632" s="82" t="str">
        <f>IFERROR(MATCH(ROW()-ROW($A$2),DATA!G:G,0)-DATA!$B$5+1,"")</f>
        <v/>
      </c>
      <c r="B632" s="86" t="str">
        <f>IFERROR(INDEX(DATA!$A$46:$E$6000,A632,5),"")</f>
        <v/>
      </c>
      <c r="C632" s="87" t="str">
        <f>IFERROR(INDEX(DATA!$A$46:$E$6000,A632,3),"")</f>
        <v/>
      </c>
      <c r="D632" s="88" t="str">
        <f>IFERROR(INDEX(DATA!$A$46:$E$6000,A632,2),"")</f>
        <v/>
      </c>
      <c r="E632" s="99" t="str">
        <f>IFERROR(IF(C632=設定・集計!$B$6,INDEX(DATA!$A$46:$E$6000,A632,4),""),"")</f>
        <v/>
      </c>
      <c r="F632" s="99" t="str">
        <f>IFERROR(IF(C632=設定・集計!$B$6,"",INDEX(DATA!$A$46:$E$6000,A632,4)),"")</f>
        <v/>
      </c>
    </row>
    <row r="633" spans="1:6" ht="18.75" customHeight="1">
      <c r="A633" s="82" t="str">
        <f>IFERROR(MATCH(ROW()-ROW($A$2),DATA!G:G,0)-DATA!$B$5+1,"")</f>
        <v/>
      </c>
      <c r="B633" s="86" t="str">
        <f>IFERROR(INDEX(DATA!$A$46:$E$6000,A633,5),"")</f>
        <v/>
      </c>
      <c r="C633" s="87" t="str">
        <f>IFERROR(INDEX(DATA!$A$46:$E$6000,A633,3),"")</f>
        <v/>
      </c>
      <c r="D633" s="88" t="str">
        <f>IFERROR(INDEX(DATA!$A$46:$E$6000,A633,2),"")</f>
        <v/>
      </c>
      <c r="E633" s="99" t="str">
        <f>IFERROR(IF(C633=設定・集計!$B$6,INDEX(DATA!$A$46:$E$6000,A633,4),""),"")</f>
        <v/>
      </c>
      <c r="F633" s="99" t="str">
        <f>IFERROR(IF(C633=設定・集計!$B$6,"",INDEX(DATA!$A$46:$E$6000,A633,4)),"")</f>
        <v/>
      </c>
    </row>
    <row r="634" spans="1:6" ht="18.75" customHeight="1">
      <c r="A634" s="82" t="str">
        <f>IFERROR(MATCH(ROW()-ROW($A$2),DATA!G:G,0)-DATA!$B$5+1,"")</f>
        <v/>
      </c>
      <c r="B634" s="86" t="str">
        <f>IFERROR(INDEX(DATA!$A$46:$E$6000,A634,5),"")</f>
        <v/>
      </c>
      <c r="C634" s="87" t="str">
        <f>IFERROR(INDEX(DATA!$A$46:$E$6000,A634,3),"")</f>
        <v/>
      </c>
      <c r="D634" s="88" t="str">
        <f>IFERROR(INDEX(DATA!$A$46:$E$6000,A634,2),"")</f>
        <v/>
      </c>
      <c r="E634" s="99" t="str">
        <f>IFERROR(IF(C634=設定・集計!$B$6,INDEX(DATA!$A$46:$E$6000,A634,4),""),"")</f>
        <v/>
      </c>
      <c r="F634" s="99" t="str">
        <f>IFERROR(IF(C634=設定・集計!$B$6,"",INDEX(DATA!$A$46:$E$6000,A634,4)),"")</f>
        <v/>
      </c>
    </row>
    <row r="635" spans="1:6" ht="18.75" customHeight="1">
      <c r="A635" s="82" t="str">
        <f>IFERROR(MATCH(ROW()-ROW($A$2),DATA!G:G,0)-DATA!$B$5+1,"")</f>
        <v/>
      </c>
      <c r="B635" s="86" t="str">
        <f>IFERROR(INDEX(DATA!$A$46:$E$6000,A635,5),"")</f>
        <v/>
      </c>
      <c r="C635" s="87" t="str">
        <f>IFERROR(INDEX(DATA!$A$46:$E$6000,A635,3),"")</f>
        <v/>
      </c>
      <c r="D635" s="88" t="str">
        <f>IFERROR(INDEX(DATA!$A$46:$E$6000,A635,2),"")</f>
        <v/>
      </c>
      <c r="E635" s="99" t="str">
        <f>IFERROR(IF(C635=設定・集計!$B$6,INDEX(DATA!$A$46:$E$6000,A635,4),""),"")</f>
        <v/>
      </c>
      <c r="F635" s="99" t="str">
        <f>IFERROR(IF(C635=設定・集計!$B$6,"",INDEX(DATA!$A$46:$E$6000,A635,4)),"")</f>
        <v/>
      </c>
    </row>
    <row r="636" spans="1:6" ht="18.75" customHeight="1">
      <c r="A636" s="82" t="str">
        <f>IFERROR(MATCH(ROW()-ROW($A$2),DATA!G:G,0)-DATA!$B$5+1,"")</f>
        <v/>
      </c>
      <c r="B636" s="86" t="str">
        <f>IFERROR(INDEX(DATA!$A$46:$E$6000,A636,5),"")</f>
        <v/>
      </c>
      <c r="C636" s="87" t="str">
        <f>IFERROR(INDEX(DATA!$A$46:$E$6000,A636,3),"")</f>
        <v/>
      </c>
      <c r="D636" s="88" t="str">
        <f>IFERROR(INDEX(DATA!$A$46:$E$6000,A636,2),"")</f>
        <v/>
      </c>
      <c r="E636" s="99" t="str">
        <f>IFERROR(IF(C636=設定・集計!$B$6,INDEX(DATA!$A$46:$E$6000,A636,4),""),"")</f>
        <v/>
      </c>
      <c r="F636" s="99" t="str">
        <f>IFERROR(IF(C636=設定・集計!$B$6,"",INDEX(DATA!$A$46:$E$6000,A636,4)),"")</f>
        <v/>
      </c>
    </row>
    <row r="637" spans="1:6" ht="18.75" customHeight="1">
      <c r="A637" s="82" t="str">
        <f>IFERROR(MATCH(ROW()-ROW($A$2),DATA!G:G,0)-DATA!$B$5+1,"")</f>
        <v/>
      </c>
      <c r="B637" s="86" t="str">
        <f>IFERROR(INDEX(DATA!$A$46:$E$6000,A637,5),"")</f>
        <v/>
      </c>
      <c r="C637" s="87" t="str">
        <f>IFERROR(INDEX(DATA!$A$46:$E$6000,A637,3),"")</f>
        <v/>
      </c>
      <c r="D637" s="88" t="str">
        <f>IFERROR(INDEX(DATA!$A$46:$E$6000,A637,2),"")</f>
        <v/>
      </c>
      <c r="E637" s="99" t="str">
        <f>IFERROR(IF(C637=設定・集計!$B$6,INDEX(DATA!$A$46:$E$6000,A637,4),""),"")</f>
        <v/>
      </c>
      <c r="F637" s="99" t="str">
        <f>IFERROR(IF(C637=設定・集計!$B$6,"",INDEX(DATA!$A$46:$E$6000,A637,4)),"")</f>
        <v/>
      </c>
    </row>
    <row r="638" spans="1:6" ht="18.75" customHeight="1">
      <c r="A638" s="82" t="str">
        <f>IFERROR(MATCH(ROW()-ROW($A$2),DATA!G:G,0)-DATA!$B$5+1,"")</f>
        <v/>
      </c>
      <c r="B638" s="86" t="str">
        <f>IFERROR(INDEX(DATA!$A$46:$E$6000,A638,5),"")</f>
        <v/>
      </c>
      <c r="C638" s="87" t="str">
        <f>IFERROR(INDEX(DATA!$A$46:$E$6000,A638,3),"")</f>
        <v/>
      </c>
      <c r="D638" s="88" t="str">
        <f>IFERROR(INDEX(DATA!$A$46:$E$6000,A638,2),"")</f>
        <v/>
      </c>
      <c r="E638" s="99" t="str">
        <f>IFERROR(IF(C638=設定・集計!$B$6,INDEX(DATA!$A$46:$E$6000,A638,4),""),"")</f>
        <v/>
      </c>
      <c r="F638" s="99" t="str">
        <f>IFERROR(IF(C638=設定・集計!$B$6,"",INDEX(DATA!$A$46:$E$6000,A638,4)),"")</f>
        <v/>
      </c>
    </row>
    <row r="639" spans="1:6" ht="18.75" customHeight="1">
      <c r="A639" s="82" t="str">
        <f>IFERROR(MATCH(ROW()-ROW($A$2),DATA!G:G,0)-DATA!$B$5+1,"")</f>
        <v/>
      </c>
      <c r="B639" s="86" t="str">
        <f>IFERROR(INDEX(DATA!$A$46:$E$6000,A639,5),"")</f>
        <v/>
      </c>
      <c r="C639" s="87" t="str">
        <f>IFERROR(INDEX(DATA!$A$46:$E$6000,A639,3),"")</f>
        <v/>
      </c>
      <c r="D639" s="88" t="str">
        <f>IFERROR(INDEX(DATA!$A$46:$E$6000,A639,2),"")</f>
        <v/>
      </c>
      <c r="E639" s="99" t="str">
        <f>IFERROR(IF(C639=設定・集計!$B$6,INDEX(DATA!$A$46:$E$6000,A639,4),""),"")</f>
        <v/>
      </c>
      <c r="F639" s="99" t="str">
        <f>IFERROR(IF(C639=設定・集計!$B$6,"",INDEX(DATA!$A$46:$E$6000,A639,4)),"")</f>
        <v/>
      </c>
    </row>
    <row r="640" spans="1:6" ht="18.75" customHeight="1">
      <c r="A640" s="82" t="str">
        <f>IFERROR(MATCH(ROW()-ROW($A$2),DATA!G:G,0)-DATA!$B$5+1,"")</f>
        <v/>
      </c>
      <c r="B640" s="86" t="str">
        <f>IFERROR(INDEX(DATA!$A$46:$E$6000,A640,5),"")</f>
        <v/>
      </c>
      <c r="C640" s="87" t="str">
        <f>IFERROR(INDEX(DATA!$A$46:$E$6000,A640,3),"")</f>
        <v/>
      </c>
      <c r="D640" s="88" t="str">
        <f>IFERROR(INDEX(DATA!$A$46:$E$6000,A640,2),"")</f>
        <v/>
      </c>
      <c r="E640" s="99" t="str">
        <f>IFERROR(IF(C640=設定・集計!$B$6,INDEX(DATA!$A$46:$E$6000,A640,4),""),"")</f>
        <v/>
      </c>
      <c r="F640" s="99" t="str">
        <f>IFERROR(IF(C640=設定・集計!$B$6,"",INDEX(DATA!$A$46:$E$6000,A640,4)),"")</f>
        <v/>
      </c>
    </row>
    <row r="641" spans="1:6" ht="18.75" customHeight="1">
      <c r="A641" s="82" t="str">
        <f>IFERROR(MATCH(ROW()-ROW($A$2),DATA!G:G,0)-DATA!$B$5+1,"")</f>
        <v/>
      </c>
      <c r="B641" s="86" t="str">
        <f>IFERROR(INDEX(DATA!$A$46:$E$6000,A641,5),"")</f>
        <v/>
      </c>
      <c r="C641" s="87" t="str">
        <f>IFERROR(INDEX(DATA!$A$46:$E$6000,A641,3),"")</f>
        <v/>
      </c>
      <c r="D641" s="88" t="str">
        <f>IFERROR(INDEX(DATA!$A$46:$E$6000,A641,2),"")</f>
        <v/>
      </c>
      <c r="E641" s="99" t="str">
        <f>IFERROR(IF(C641=設定・集計!$B$6,INDEX(DATA!$A$46:$E$6000,A641,4),""),"")</f>
        <v/>
      </c>
      <c r="F641" s="99" t="str">
        <f>IFERROR(IF(C641=設定・集計!$B$6,"",INDEX(DATA!$A$46:$E$6000,A641,4)),"")</f>
        <v/>
      </c>
    </row>
    <row r="642" spans="1:6" ht="18.75" customHeight="1">
      <c r="A642" s="82" t="str">
        <f>IFERROR(MATCH(ROW()-ROW($A$2),DATA!G:G,0)-DATA!$B$5+1,"")</f>
        <v/>
      </c>
      <c r="B642" s="86" t="str">
        <f>IFERROR(INDEX(DATA!$A$46:$E$6000,A642,5),"")</f>
        <v/>
      </c>
      <c r="C642" s="87" t="str">
        <f>IFERROR(INDEX(DATA!$A$46:$E$6000,A642,3),"")</f>
        <v/>
      </c>
      <c r="D642" s="88" t="str">
        <f>IFERROR(INDEX(DATA!$A$46:$E$6000,A642,2),"")</f>
        <v/>
      </c>
      <c r="E642" s="99" t="str">
        <f>IFERROR(IF(C642=設定・集計!$B$6,INDEX(DATA!$A$46:$E$6000,A642,4),""),"")</f>
        <v/>
      </c>
      <c r="F642" s="99" t="str">
        <f>IFERROR(IF(C642=設定・集計!$B$6,"",INDEX(DATA!$A$46:$E$6000,A642,4)),"")</f>
        <v/>
      </c>
    </row>
    <row r="643" spans="1:6" ht="18.75" customHeight="1">
      <c r="A643" s="82" t="str">
        <f>IFERROR(MATCH(ROW()-ROW($A$2),DATA!G:G,0)-DATA!$B$5+1,"")</f>
        <v/>
      </c>
      <c r="B643" s="86" t="str">
        <f>IFERROR(INDEX(DATA!$A$46:$E$6000,A643,5),"")</f>
        <v/>
      </c>
      <c r="C643" s="87" t="str">
        <f>IFERROR(INDEX(DATA!$A$46:$E$6000,A643,3),"")</f>
        <v/>
      </c>
      <c r="D643" s="88" t="str">
        <f>IFERROR(INDEX(DATA!$A$46:$E$6000,A643,2),"")</f>
        <v/>
      </c>
      <c r="E643" s="99" t="str">
        <f>IFERROR(IF(C643=設定・集計!$B$6,INDEX(DATA!$A$46:$E$6000,A643,4),""),"")</f>
        <v/>
      </c>
      <c r="F643" s="99" t="str">
        <f>IFERROR(IF(C643=設定・集計!$B$6,"",INDEX(DATA!$A$46:$E$6000,A643,4)),"")</f>
        <v/>
      </c>
    </row>
    <row r="644" spans="1:6" ht="18.75" customHeight="1">
      <c r="A644" s="82" t="str">
        <f>IFERROR(MATCH(ROW()-ROW($A$2),DATA!G:G,0)-DATA!$B$5+1,"")</f>
        <v/>
      </c>
      <c r="B644" s="86" t="str">
        <f>IFERROR(INDEX(DATA!$A$46:$E$6000,A644,5),"")</f>
        <v/>
      </c>
      <c r="C644" s="87" t="str">
        <f>IFERROR(INDEX(DATA!$A$46:$E$6000,A644,3),"")</f>
        <v/>
      </c>
      <c r="D644" s="88" t="str">
        <f>IFERROR(INDEX(DATA!$A$46:$E$6000,A644,2),"")</f>
        <v/>
      </c>
      <c r="E644" s="99" t="str">
        <f>IFERROR(IF(C644=設定・集計!$B$6,INDEX(DATA!$A$46:$E$6000,A644,4),""),"")</f>
        <v/>
      </c>
      <c r="F644" s="99" t="str">
        <f>IFERROR(IF(C644=設定・集計!$B$6,"",INDEX(DATA!$A$46:$E$6000,A644,4)),"")</f>
        <v/>
      </c>
    </row>
    <row r="645" spans="1:6" ht="18.75" customHeight="1">
      <c r="A645" s="82" t="str">
        <f>IFERROR(MATCH(ROW()-ROW($A$2),DATA!G:G,0)-DATA!$B$5+1,"")</f>
        <v/>
      </c>
      <c r="B645" s="86" t="str">
        <f>IFERROR(INDEX(DATA!$A$46:$E$6000,A645,5),"")</f>
        <v/>
      </c>
      <c r="C645" s="87" t="str">
        <f>IFERROR(INDEX(DATA!$A$46:$E$6000,A645,3),"")</f>
        <v/>
      </c>
      <c r="D645" s="88" t="str">
        <f>IFERROR(INDEX(DATA!$A$46:$E$6000,A645,2),"")</f>
        <v/>
      </c>
      <c r="E645" s="99" t="str">
        <f>IFERROR(IF(C645=設定・集計!$B$6,INDEX(DATA!$A$46:$E$6000,A645,4),""),"")</f>
        <v/>
      </c>
      <c r="F645" s="99" t="str">
        <f>IFERROR(IF(C645=設定・集計!$B$6,"",INDEX(DATA!$A$46:$E$6000,A645,4)),"")</f>
        <v/>
      </c>
    </row>
    <row r="646" spans="1:6" ht="18.75" customHeight="1">
      <c r="A646" s="82" t="str">
        <f>IFERROR(MATCH(ROW()-ROW($A$2),DATA!G:G,0)-DATA!$B$5+1,"")</f>
        <v/>
      </c>
      <c r="B646" s="86" t="str">
        <f>IFERROR(INDEX(DATA!$A$46:$E$6000,A646,5),"")</f>
        <v/>
      </c>
      <c r="C646" s="87" t="str">
        <f>IFERROR(INDEX(DATA!$A$46:$E$6000,A646,3),"")</f>
        <v/>
      </c>
      <c r="D646" s="88" t="str">
        <f>IFERROR(INDEX(DATA!$A$46:$E$6000,A646,2),"")</f>
        <v/>
      </c>
      <c r="E646" s="99" t="str">
        <f>IFERROR(IF(C646=設定・集計!$B$6,INDEX(DATA!$A$46:$E$6000,A646,4),""),"")</f>
        <v/>
      </c>
      <c r="F646" s="99" t="str">
        <f>IFERROR(IF(C646=設定・集計!$B$6,"",INDEX(DATA!$A$46:$E$6000,A646,4)),"")</f>
        <v/>
      </c>
    </row>
    <row r="647" spans="1:6" ht="18.75" customHeight="1">
      <c r="A647" s="82" t="str">
        <f>IFERROR(MATCH(ROW()-ROW($A$2),DATA!G:G,0)-DATA!$B$5+1,"")</f>
        <v/>
      </c>
      <c r="B647" s="86" t="str">
        <f>IFERROR(INDEX(DATA!$A$46:$E$6000,A647,5),"")</f>
        <v/>
      </c>
      <c r="C647" s="87" t="str">
        <f>IFERROR(INDEX(DATA!$A$46:$E$6000,A647,3),"")</f>
        <v/>
      </c>
      <c r="D647" s="88" t="str">
        <f>IFERROR(INDEX(DATA!$A$46:$E$6000,A647,2),"")</f>
        <v/>
      </c>
      <c r="E647" s="99" t="str">
        <f>IFERROR(IF(C647=設定・集計!$B$6,INDEX(DATA!$A$46:$E$6000,A647,4),""),"")</f>
        <v/>
      </c>
      <c r="F647" s="99" t="str">
        <f>IFERROR(IF(C647=設定・集計!$B$6,"",INDEX(DATA!$A$46:$E$6000,A647,4)),"")</f>
        <v/>
      </c>
    </row>
    <row r="648" spans="1:6" ht="18.75" customHeight="1">
      <c r="A648" s="82" t="str">
        <f>IFERROR(MATCH(ROW()-ROW($A$2),DATA!G:G,0)-DATA!$B$5+1,"")</f>
        <v/>
      </c>
      <c r="B648" s="86" t="str">
        <f>IFERROR(INDEX(DATA!$A$46:$E$6000,A648,5),"")</f>
        <v/>
      </c>
      <c r="C648" s="87" t="str">
        <f>IFERROR(INDEX(DATA!$A$46:$E$6000,A648,3),"")</f>
        <v/>
      </c>
      <c r="D648" s="88" t="str">
        <f>IFERROR(INDEX(DATA!$A$46:$E$6000,A648,2),"")</f>
        <v/>
      </c>
      <c r="E648" s="99" t="str">
        <f>IFERROR(IF(C648=設定・集計!$B$6,INDEX(DATA!$A$46:$E$6000,A648,4),""),"")</f>
        <v/>
      </c>
      <c r="F648" s="99" t="str">
        <f>IFERROR(IF(C648=設定・集計!$B$6,"",INDEX(DATA!$A$46:$E$6000,A648,4)),"")</f>
        <v/>
      </c>
    </row>
    <row r="649" spans="1:6" ht="18.75" customHeight="1">
      <c r="A649" s="82" t="str">
        <f>IFERROR(MATCH(ROW()-ROW($A$2),DATA!G:G,0)-DATA!$B$5+1,"")</f>
        <v/>
      </c>
      <c r="B649" s="86" t="str">
        <f>IFERROR(INDEX(DATA!$A$46:$E$6000,A649,5),"")</f>
        <v/>
      </c>
      <c r="C649" s="87" t="str">
        <f>IFERROR(INDEX(DATA!$A$46:$E$6000,A649,3),"")</f>
        <v/>
      </c>
      <c r="D649" s="88" t="str">
        <f>IFERROR(INDEX(DATA!$A$46:$E$6000,A649,2),"")</f>
        <v/>
      </c>
      <c r="E649" s="99" t="str">
        <f>IFERROR(IF(C649=設定・集計!$B$6,INDEX(DATA!$A$46:$E$6000,A649,4),""),"")</f>
        <v/>
      </c>
      <c r="F649" s="99" t="str">
        <f>IFERROR(IF(C649=設定・集計!$B$6,"",INDEX(DATA!$A$46:$E$6000,A649,4)),"")</f>
        <v/>
      </c>
    </row>
    <row r="650" spans="1:6" ht="18.75" customHeight="1">
      <c r="A650" s="82" t="str">
        <f>IFERROR(MATCH(ROW()-ROW($A$2),DATA!G:G,0)-DATA!$B$5+1,"")</f>
        <v/>
      </c>
      <c r="B650" s="86" t="str">
        <f>IFERROR(INDEX(DATA!$A$46:$E$6000,A650,5),"")</f>
        <v/>
      </c>
      <c r="C650" s="87" t="str">
        <f>IFERROR(INDEX(DATA!$A$46:$E$6000,A650,3),"")</f>
        <v/>
      </c>
      <c r="D650" s="88" t="str">
        <f>IFERROR(INDEX(DATA!$A$46:$E$6000,A650,2),"")</f>
        <v/>
      </c>
      <c r="E650" s="99" t="str">
        <f>IFERROR(IF(C650=設定・集計!$B$6,INDEX(DATA!$A$46:$E$6000,A650,4),""),"")</f>
        <v/>
      </c>
      <c r="F650" s="99" t="str">
        <f>IFERROR(IF(C650=設定・集計!$B$6,"",INDEX(DATA!$A$46:$E$6000,A650,4)),"")</f>
        <v/>
      </c>
    </row>
    <row r="651" spans="1:6" ht="18.75" customHeight="1">
      <c r="A651" s="82" t="str">
        <f>IFERROR(MATCH(ROW()-ROW($A$2),DATA!G:G,0)-DATA!$B$5+1,"")</f>
        <v/>
      </c>
      <c r="B651" s="86" t="str">
        <f>IFERROR(INDEX(DATA!$A$46:$E$6000,A651,5),"")</f>
        <v/>
      </c>
      <c r="C651" s="87" t="str">
        <f>IFERROR(INDEX(DATA!$A$46:$E$6000,A651,3),"")</f>
        <v/>
      </c>
      <c r="D651" s="88" t="str">
        <f>IFERROR(INDEX(DATA!$A$46:$E$6000,A651,2),"")</f>
        <v/>
      </c>
      <c r="E651" s="99" t="str">
        <f>IFERROR(IF(C651=設定・集計!$B$6,INDEX(DATA!$A$46:$E$6000,A651,4),""),"")</f>
        <v/>
      </c>
      <c r="F651" s="99" t="str">
        <f>IFERROR(IF(C651=設定・集計!$B$6,"",INDEX(DATA!$A$46:$E$6000,A651,4)),"")</f>
        <v/>
      </c>
    </row>
    <row r="652" spans="1:6" ht="18.75" customHeight="1">
      <c r="A652" s="82" t="str">
        <f>IFERROR(MATCH(ROW()-ROW($A$2),DATA!G:G,0)-DATA!$B$5+1,"")</f>
        <v/>
      </c>
      <c r="B652" s="86" t="str">
        <f>IFERROR(INDEX(DATA!$A$46:$E$6000,A652,5),"")</f>
        <v/>
      </c>
      <c r="C652" s="87" t="str">
        <f>IFERROR(INDEX(DATA!$A$46:$E$6000,A652,3),"")</f>
        <v/>
      </c>
      <c r="D652" s="88" t="str">
        <f>IFERROR(INDEX(DATA!$A$46:$E$6000,A652,2),"")</f>
        <v/>
      </c>
      <c r="E652" s="99" t="str">
        <f>IFERROR(IF(C652=設定・集計!$B$6,INDEX(DATA!$A$46:$E$6000,A652,4),""),"")</f>
        <v/>
      </c>
      <c r="F652" s="99" t="str">
        <f>IFERROR(IF(C652=設定・集計!$B$6,"",INDEX(DATA!$A$46:$E$6000,A652,4)),"")</f>
        <v/>
      </c>
    </row>
    <row r="653" spans="1:6" ht="18.75" customHeight="1">
      <c r="A653" s="82" t="str">
        <f>IFERROR(MATCH(ROW()-ROW($A$2),DATA!G:G,0)-DATA!$B$5+1,"")</f>
        <v/>
      </c>
      <c r="B653" s="86" t="str">
        <f>IFERROR(INDEX(DATA!$A$46:$E$6000,A653,5),"")</f>
        <v/>
      </c>
      <c r="C653" s="87" t="str">
        <f>IFERROR(INDEX(DATA!$A$46:$E$6000,A653,3),"")</f>
        <v/>
      </c>
      <c r="D653" s="88" t="str">
        <f>IFERROR(INDEX(DATA!$A$46:$E$6000,A653,2),"")</f>
        <v/>
      </c>
      <c r="E653" s="99" t="str">
        <f>IFERROR(IF(C653=設定・集計!$B$6,INDEX(DATA!$A$46:$E$6000,A653,4),""),"")</f>
        <v/>
      </c>
      <c r="F653" s="99" t="str">
        <f>IFERROR(IF(C653=設定・集計!$B$6,"",INDEX(DATA!$A$46:$E$6000,A653,4)),"")</f>
        <v/>
      </c>
    </row>
    <row r="654" spans="1:6" ht="18.75" customHeight="1">
      <c r="A654" s="82" t="str">
        <f>IFERROR(MATCH(ROW()-ROW($A$2),DATA!G:G,0)-DATA!$B$5+1,"")</f>
        <v/>
      </c>
      <c r="B654" s="86" t="str">
        <f>IFERROR(INDEX(DATA!$A$46:$E$6000,A654,5),"")</f>
        <v/>
      </c>
      <c r="C654" s="87" t="str">
        <f>IFERROR(INDEX(DATA!$A$46:$E$6000,A654,3),"")</f>
        <v/>
      </c>
      <c r="D654" s="88" t="str">
        <f>IFERROR(INDEX(DATA!$A$46:$E$6000,A654,2),"")</f>
        <v/>
      </c>
      <c r="E654" s="99" t="str">
        <f>IFERROR(IF(C654=設定・集計!$B$6,INDEX(DATA!$A$46:$E$6000,A654,4),""),"")</f>
        <v/>
      </c>
      <c r="F654" s="99" t="str">
        <f>IFERROR(IF(C654=設定・集計!$B$6,"",INDEX(DATA!$A$46:$E$6000,A654,4)),"")</f>
        <v/>
      </c>
    </row>
    <row r="655" spans="1:6" ht="18.75" customHeight="1">
      <c r="A655" s="82" t="str">
        <f>IFERROR(MATCH(ROW()-ROW($A$2),DATA!G:G,0)-DATA!$B$5+1,"")</f>
        <v/>
      </c>
      <c r="B655" s="86" t="str">
        <f>IFERROR(INDEX(DATA!$A$46:$E$6000,A655,5),"")</f>
        <v/>
      </c>
      <c r="C655" s="87" t="str">
        <f>IFERROR(INDEX(DATA!$A$46:$E$6000,A655,3),"")</f>
        <v/>
      </c>
      <c r="D655" s="88" t="str">
        <f>IFERROR(INDEX(DATA!$A$46:$E$6000,A655,2),"")</f>
        <v/>
      </c>
      <c r="E655" s="99" t="str">
        <f>IFERROR(IF(C655=設定・集計!$B$6,INDEX(DATA!$A$46:$E$6000,A655,4),""),"")</f>
        <v/>
      </c>
      <c r="F655" s="99" t="str">
        <f>IFERROR(IF(C655=設定・集計!$B$6,"",INDEX(DATA!$A$46:$E$6000,A655,4)),"")</f>
        <v/>
      </c>
    </row>
    <row r="656" spans="1:6" ht="18.75" customHeight="1">
      <c r="A656" s="82" t="str">
        <f>IFERROR(MATCH(ROW()-ROW($A$2),DATA!G:G,0)-DATA!$B$5+1,"")</f>
        <v/>
      </c>
      <c r="B656" s="86" t="str">
        <f>IFERROR(INDEX(DATA!$A$46:$E$6000,A656,5),"")</f>
        <v/>
      </c>
      <c r="C656" s="87" t="str">
        <f>IFERROR(INDEX(DATA!$A$46:$E$6000,A656,3),"")</f>
        <v/>
      </c>
      <c r="D656" s="88" t="str">
        <f>IFERROR(INDEX(DATA!$A$46:$E$6000,A656,2),"")</f>
        <v/>
      </c>
      <c r="E656" s="99" t="str">
        <f>IFERROR(IF(C656=設定・集計!$B$6,INDEX(DATA!$A$46:$E$6000,A656,4),""),"")</f>
        <v/>
      </c>
      <c r="F656" s="99" t="str">
        <f>IFERROR(IF(C656=設定・集計!$B$6,"",INDEX(DATA!$A$46:$E$6000,A656,4)),"")</f>
        <v/>
      </c>
    </row>
    <row r="657" spans="1:6" ht="18.75" customHeight="1">
      <c r="A657" s="82" t="str">
        <f>IFERROR(MATCH(ROW()-ROW($A$2),DATA!G:G,0)-DATA!$B$5+1,"")</f>
        <v/>
      </c>
      <c r="B657" s="86" t="str">
        <f>IFERROR(INDEX(DATA!$A$46:$E$6000,A657,5),"")</f>
        <v/>
      </c>
      <c r="C657" s="87" t="str">
        <f>IFERROR(INDEX(DATA!$A$46:$E$6000,A657,3),"")</f>
        <v/>
      </c>
      <c r="D657" s="88" t="str">
        <f>IFERROR(INDEX(DATA!$A$46:$E$6000,A657,2),"")</f>
        <v/>
      </c>
      <c r="E657" s="99" t="str">
        <f>IFERROR(IF(C657=設定・集計!$B$6,INDEX(DATA!$A$46:$E$6000,A657,4),""),"")</f>
        <v/>
      </c>
      <c r="F657" s="99" t="str">
        <f>IFERROR(IF(C657=設定・集計!$B$6,"",INDEX(DATA!$A$46:$E$6000,A657,4)),"")</f>
        <v/>
      </c>
    </row>
    <row r="658" spans="1:6" ht="18.75" customHeight="1">
      <c r="A658" s="82" t="str">
        <f>IFERROR(MATCH(ROW()-ROW($A$2),DATA!G:G,0)-DATA!$B$5+1,"")</f>
        <v/>
      </c>
      <c r="B658" s="86" t="str">
        <f>IFERROR(INDEX(DATA!$A$46:$E$6000,A658,5),"")</f>
        <v/>
      </c>
      <c r="C658" s="87" t="str">
        <f>IFERROR(INDEX(DATA!$A$46:$E$6000,A658,3),"")</f>
        <v/>
      </c>
      <c r="D658" s="88" t="str">
        <f>IFERROR(INDEX(DATA!$A$46:$E$6000,A658,2),"")</f>
        <v/>
      </c>
      <c r="E658" s="99" t="str">
        <f>IFERROR(IF(C658=設定・集計!$B$6,INDEX(DATA!$A$46:$E$6000,A658,4),""),"")</f>
        <v/>
      </c>
      <c r="F658" s="99" t="str">
        <f>IFERROR(IF(C658=設定・集計!$B$6,"",INDEX(DATA!$A$46:$E$6000,A658,4)),"")</f>
        <v/>
      </c>
    </row>
    <row r="659" spans="1:6" ht="18.75" customHeight="1">
      <c r="A659" s="82" t="str">
        <f>IFERROR(MATCH(ROW()-ROW($A$2),DATA!G:G,0)-DATA!$B$5+1,"")</f>
        <v/>
      </c>
      <c r="B659" s="86" t="str">
        <f>IFERROR(INDEX(DATA!$A$46:$E$6000,A659,5),"")</f>
        <v/>
      </c>
      <c r="C659" s="87" t="str">
        <f>IFERROR(INDEX(DATA!$A$46:$E$6000,A659,3),"")</f>
        <v/>
      </c>
      <c r="D659" s="88" t="str">
        <f>IFERROR(INDEX(DATA!$A$46:$E$6000,A659,2),"")</f>
        <v/>
      </c>
      <c r="E659" s="99" t="str">
        <f>IFERROR(IF(C659=設定・集計!$B$6,INDEX(DATA!$A$46:$E$6000,A659,4),""),"")</f>
        <v/>
      </c>
      <c r="F659" s="99" t="str">
        <f>IFERROR(IF(C659=設定・集計!$B$6,"",INDEX(DATA!$A$46:$E$6000,A659,4)),"")</f>
        <v/>
      </c>
    </row>
    <row r="660" spans="1:6" ht="18.75" customHeight="1">
      <c r="A660" s="82" t="str">
        <f>IFERROR(MATCH(ROW()-ROW($A$2),DATA!G:G,0)-DATA!$B$5+1,"")</f>
        <v/>
      </c>
      <c r="B660" s="86" t="str">
        <f>IFERROR(INDEX(DATA!$A$46:$E$6000,A660,5),"")</f>
        <v/>
      </c>
      <c r="C660" s="87" t="str">
        <f>IFERROR(INDEX(DATA!$A$46:$E$6000,A660,3),"")</f>
        <v/>
      </c>
      <c r="D660" s="88" t="str">
        <f>IFERROR(INDEX(DATA!$A$46:$E$6000,A660,2),"")</f>
        <v/>
      </c>
      <c r="E660" s="99" t="str">
        <f>IFERROR(IF(C660=設定・集計!$B$6,INDEX(DATA!$A$46:$E$6000,A660,4),""),"")</f>
        <v/>
      </c>
      <c r="F660" s="99" t="str">
        <f>IFERROR(IF(C660=設定・集計!$B$6,"",INDEX(DATA!$A$46:$E$6000,A660,4)),"")</f>
        <v/>
      </c>
    </row>
    <row r="661" spans="1:6" ht="18.75" customHeight="1">
      <c r="A661" s="82" t="str">
        <f>IFERROR(MATCH(ROW()-ROW($A$2),DATA!G:G,0)-DATA!$B$5+1,"")</f>
        <v/>
      </c>
      <c r="B661" s="86" t="str">
        <f>IFERROR(INDEX(DATA!$A$46:$E$6000,A661,5),"")</f>
        <v/>
      </c>
      <c r="C661" s="87" t="str">
        <f>IFERROR(INDEX(DATA!$A$46:$E$6000,A661,3),"")</f>
        <v/>
      </c>
      <c r="D661" s="88" t="str">
        <f>IFERROR(INDEX(DATA!$A$46:$E$6000,A661,2),"")</f>
        <v/>
      </c>
      <c r="E661" s="99" t="str">
        <f>IFERROR(IF(C661=設定・集計!$B$6,INDEX(DATA!$A$46:$E$6000,A661,4),""),"")</f>
        <v/>
      </c>
      <c r="F661" s="99" t="str">
        <f>IFERROR(IF(C661=設定・集計!$B$6,"",INDEX(DATA!$A$46:$E$6000,A661,4)),"")</f>
        <v/>
      </c>
    </row>
    <row r="662" spans="1:6" ht="18.75" customHeight="1">
      <c r="A662" s="82" t="str">
        <f>IFERROR(MATCH(ROW()-ROW($A$2),DATA!G:G,0)-DATA!$B$5+1,"")</f>
        <v/>
      </c>
      <c r="B662" s="86" t="str">
        <f>IFERROR(INDEX(DATA!$A$46:$E$6000,A662,5),"")</f>
        <v/>
      </c>
      <c r="C662" s="87" t="str">
        <f>IFERROR(INDEX(DATA!$A$46:$E$6000,A662,3),"")</f>
        <v/>
      </c>
      <c r="D662" s="88" t="str">
        <f>IFERROR(INDEX(DATA!$A$46:$E$6000,A662,2),"")</f>
        <v/>
      </c>
      <c r="E662" s="99" t="str">
        <f>IFERROR(IF(C662=設定・集計!$B$6,INDEX(DATA!$A$46:$E$6000,A662,4),""),"")</f>
        <v/>
      </c>
      <c r="F662" s="99" t="str">
        <f>IFERROR(IF(C662=設定・集計!$B$6,"",INDEX(DATA!$A$46:$E$6000,A662,4)),"")</f>
        <v/>
      </c>
    </row>
    <row r="663" spans="1:6" ht="18.75" customHeight="1">
      <c r="A663" s="82" t="str">
        <f>IFERROR(MATCH(ROW()-ROW($A$2),DATA!G:G,0)-DATA!$B$5+1,"")</f>
        <v/>
      </c>
      <c r="B663" s="86" t="str">
        <f>IFERROR(INDEX(DATA!$A$46:$E$6000,A663,5),"")</f>
        <v/>
      </c>
      <c r="C663" s="87" t="str">
        <f>IFERROR(INDEX(DATA!$A$46:$E$6000,A663,3),"")</f>
        <v/>
      </c>
      <c r="D663" s="88" t="str">
        <f>IFERROR(INDEX(DATA!$A$46:$E$6000,A663,2),"")</f>
        <v/>
      </c>
      <c r="E663" s="99" t="str">
        <f>IFERROR(IF(C663=設定・集計!$B$6,INDEX(DATA!$A$46:$E$6000,A663,4),""),"")</f>
        <v/>
      </c>
      <c r="F663" s="99" t="str">
        <f>IFERROR(IF(C663=設定・集計!$B$6,"",INDEX(DATA!$A$46:$E$6000,A663,4)),"")</f>
        <v/>
      </c>
    </row>
    <row r="664" spans="1:6" ht="18.75" customHeight="1">
      <c r="A664" s="82" t="str">
        <f>IFERROR(MATCH(ROW()-ROW($A$2),DATA!G:G,0)-DATA!$B$5+1,"")</f>
        <v/>
      </c>
      <c r="B664" s="86" t="str">
        <f>IFERROR(INDEX(DATA!$A$46:$E$6000,A664,5),"")</f>
        <v/>
      </c>
      <c r="C664" s="87" t="str">
        <f>IFERROR(INDEX(DATA!$A$46:$E$6000,A664,3),"")</f>
        <v/>
      </c>
      <c r="D664" s="88" t="str">
        <f>IFERROR(INDEX(DATA!$A$46:$E$6000,A664,2),"")</f>
        <v/>
      </c>
      <c r="E664" s="99" t="str">
        <f>IFERROR(IF(C664=設定・集計!$B$6,INDEX(DATA!$A$46:$E$6000,A664,4),""),"")</f>
        <v/>
      </c>
      <c r="F664" s="99" t="str">
        <f>IFERROR(IF(C664=設定・集計!$B$6,"",INDEX(DATA!$A$46:$E$6000,A664,4)),"")</f>
        <v/>
      </c>
    </row>
    <row r="665" spans="1:6" ht="18.75" customHeight="1">
      <c r="A665" s="82" t="str">
        <f>IFERROR(MATCH(ROW()-ROW($A$2),DATA!G:G,0)-DATA!$B$5+1,"")</f>
        <v/>
      </c>
      <c r="B665" s="86" t="str">
        <f>IFERROR(INDEX(DATA!$A$46:$E$6000,A665,5),"")</f>
        <v/>
      </c>
      <c r="C665" s="87" t="str">
        <f>IFERROR(INDEX(DATA!$A$46:$E$6000,A665,3),"")</f>
        <v/>
      </c>
      <c r="D665" s="88" t="str">
        <f>IFERROR(INDEX(DATA!$A$46:$E$6000,A665,2),"")</f>
        <v/>
      </c>
      <c r="E665" s="99" t="str">
        <f>IFERROR(IF(C665=設定・集計!$B$6,INDEX(DATA!$A$46:$E$6000,A665,4),""),"")</f>
        <v/>
      </c>
      <c r="F665" s="99" t="str">
        <f>IFERROR(IF(C665=設定・集計!$B$6,"",INDEX(DATA!$A$46:$E$6000,A665,4)),"")</f>
        <v/>
      </c>
    </row>
    <row r="666" spans="1:6" ht="18.75" customHeight="1">
      <c r="A666" s="82" t="str">
        <f>IFERROR(MATCH(ROW()-ROW($A$2),DATA!G:G,0)-DATA!$B$5+1,"")</f>
        <v/>
      </c>
      <c r="B666" s="86" t="str">
        <f>IFERROR(INDEX(DATA!$A$46:$E$6000,A666,5),"")</f>
        <v/>
      </c>
      <c r="C666" s="87" t="str">
        <f>IFERROR(INDEX(DATA!$A$46:$E$6000,A666,3),"")</f>
        <v/>
      </c>
      <c r="D666" s="88" t="str">
        <f>IFERROR(INDEX(DATA!$A$46:$E$6000,A666,2),"")</f>
        <v/>
      </c>
      <c r="E666" s="99" t="str">
        <f>IFERROR(IF(C666=設定・集計!$B$6,INDEX(DATA!$A$46:$E$6000,A666,4),""),"")</f>
        <v/>
      </c>
      <c r="F666" s="99" t="str">
        <f>IFERROR(IF(C666=設定・集計!$B$6,"",INDEX(DATA!$A$46:$E$6000,A666,4)),"")</f>
        <v/>
      </c>
    </row>
    <row r="667" spans="1:6" ht="18.75" customHeight="1">
      <c r="A667" s="82" t="str">
        <f>IFERROR(MATCH(ROW()-ROW($A$2),DATA!G:G,0)-DATA!$B$5+1,"")</f>
        <v/>
      </c>
      <c r="B667" s="86" t="str">
        <f>IFERROR(INDEX(DATA!$A$46:$E$6000,A667,5),"")</f>
        <v/>
      </c>
      <c r="C667" s="87" t="str">
        <f>IFERROR(INDEX(DATA!$A$46:$E$6000,A667,3),"")</f>
        <v/>
      </c>
      <c r="D667" s="88" t="str">
        <f>IFERROR(INDEX(DATA!$A$46:$E$6000,A667,2),"")</f>
        <v/>
      </c>
      <c r="E667" s="99" t="str">
        <f>IFERROR(IF(C667=設定・集計!$B$6,INDEX(DATA!$A$46:$E$6000,A667,4),""),"")</f>
        <v/>
      </c>
      <c r="F667" s="99" t="str">
        <f>IFERROR(IF(C667=設定・集計!$B$6,"",INDEX(DATA!$A$46:$E$6000,A667,4)),"")</f>
        <v/>
      </c>
    </row>
    <row r="668" spans="1:6" ht="18.75" customHeight="1">
      <c r="A668" s="82" t="str">
        <f>IFERROR(MATCH(ROW()-ROW($A$2),DATA!G:G,0)-DATA!$B$5+1,"")</f>
        <v/>
      </c>
      <c r="B668" s="86" t="str">
        <f>IFERROR(INDEX(DATA!$A$46:$E$6000,A668,5),"")</f>
        <v/>
      </c>
      <c r="C668" s="87" t="str">
        <f>IFERROR(INDEX(DATA!$A$46:$E$6000,A668,3),"")</f>
        <v/>
      </c>
      <c r="D668" s="88" t="str">
        <f>IFERROR(INDEX(DATA!$A$46:$E$6000,A668,2),"")</f>
        <v/>
      </c>
      <c r="E668" s="99" t="str">
        <f>IFERROR(IF(C668=設定・集計!$B$6,INDEX(DATA!$A$46:$E$6000,A668,4),""),"")</f>
        <v/>
      </c>
      <c r="F668" s="99" t="str">
        <f>IFERROR(IF(C668=設定・集計!$B$6,"",INDEX(DATA!$A$46:$E$6000,A668,4)),"")</f>
        <v/>
      </c>
    </row>
    <row r="669" spans="1:6" ht="18.75" customHeight="1">
      <c r="A669" s="82" t="str">
        <f>IFERROR(MATCH(ROW()-ROW($A$2),DATA!G:G,0)-DATA!$B$5+1,"")</f>
        <v/>
      </c>
      <c r="B669" s="86" t="str">
        <f>IFERROR(INDEX(DATA!$A$46:$E$6000,A669,5),"")</f>
        <v/>
      </c>
      <c r="C669" s="87" t="str">
        <f>IFERROR(INDEX(DATA!$A$46:$E$6000,A669,3),"")</f>
        <v/>
      </c>
      <c r="D669" s="88" t="str">
        <f>IFERROR(INDEX(DATA!$A$46:$E$6000,A669,2),"")</f>
        <v/>
      </c>
      <c r="E669" s="99" t="str">
        <f>IFERROR(IF(C669=設定・集計!$B$6,INDEX(DATA!$A$46:$E$6000,A669,4),""),"")</f>
        <v/>
      </c>
      <c r="F669" s="99" t="str">
        <f>IFERROR(IF(C669=設定・集計!$B$6,"",INDEX(DATA!$A$46:$E$6000,A669,4)),"")</f>
        <v/>
      </c>
    </row>
    <row r="670" spans="1:6" ht="18.75" customHeight="1">
      <c r="A670" s="82" t="str">
        <f>IFERROR(MATCH(ROW()-ROW($A$2),DATA!G:G,0)-DATA!$B$5+1,"")</f>
        <v/>
      </c>
      <c r="B670" s="86" t="str">
        <f>IFERROR(INDEX(DATA!$A$46:$E$6000,A670,5),"")</f>
        <v/>
      </c>
      <c r="C670" s="87" t="str">
        <f>IFERROR(INDEX(DATA!$A$46:$E$6000,A670,3),"")</f>
        <v/>
      </c>
      <c r="D670" s="88" t="str">
        <f>IFERROR(INDEX(DATA!$A$46:$E$6000,A670,2),"")</f>
        <v/>
      </c>
      <c r="E670" s="99" t="str">
        <f>IFERROR(IF(C670=設定・集計!$B$6,INDEX(DATA!$A$46:$E$6000,A670,4),""),"")</f>
        <v/>
      </c>
      <c r="F670" s="99" t="str">
        <f>IFERROR(IF(C670=設定・集計!$B$6,"",INDEX(DATA!$A$46:$E$6000,A670,4)),"")</f>
        <v/>
      </c>
    </row>
    <row r="671" spans="1:6" ht="18.75" customHeight="1">
      <c r="A671" s="82" t="str">
        <f>IFERROR(MATCH(ROW()-ROW($A$2),DATA!G:G,0)-DATA!$B$5+1,"")</f>
        <v/>
      </c>
      <c r="B671" s="86" t="str">
        <f>IFERROR(INDEX(DATA!$A$46:$E$6000,A671,5),"")</f>
        <v/>
      </c>
      <c r="C671" s="87" t="str">
        <f>IFERROR(INDEX(DATA!$A$46:$E$6000,A671,3),"")</f>
        <v/>
      </c>
      <c r="D671" s="88" t="str">
        <f>IFERROR(INDEX(DATA!$A$46:$E$6000,A671,2),"")</f>
        <v/>
      </c>
      <c r="E671" s="99" t="str">
        <f>IFERROR(IF(C671=設定・集計!$B$6,INDEX(DATA!$A$46:$E$6000,A671,4),""),"")</f>
        <v/>
      </c>
      <c r="F671" s="99" t="str">
        <f>IFERROR(IF(C671=設定・集計!$B$6,"",INDEX(DATA!$A$46:$E$6000,A671,4)),"")</f>
        <v/>
      </c>
    </row>
    <row r="672" spans="1:6" ht="18.75" customHeight="1">
      <c r="A672" s="82" t="str">
        <f>IFERROR(MATCH(ROW()-ROW($A$2),DATA!G:G,0)-DATA!$B$5+1,"")</f>
        <v/>
      </c>
      <c r="B672" s="86" t="str">
        <f>IFERROR(INDEX(DATA!$A$46:$E$6000,A672,5),"")</f>
        <v/>
      </c>
      <c r="C672" s="87" t="str">
        <f>IFERROR(INDEX(DATA!$A$46:$E$6000,A672,3),"")</f>
        <v/>
      </c>
      <c r="D672" s="88" t="str">
        <f>IFERROR(INDEX(DATA!$A$46:$E$6000,A672,2),"")</f>
        <v/>
      </c>
      <c r="E672" s="99" t="str">
        <f>IFERROR(IF(C672=設定・集計!$B$6,INDEX(DATA!$A$46:$E$6000,A672,4),""),"")</f>
        <v/>
      </c>
      <c r="F672" s="99" t="str">
        <f>IFERROR(IF(C672=設定・集計!$B$6,"",INDEX(DATA!$A$46:$E$6000,A672,4)),"")</f>
        <v/>
      </c>
    </row>
    <row r="673" spans="1:6" ht="18.75" customHeight="1">
      <c r="A673" s="82" t="str">
        <f>IFERROR(MATCH(ROW()-ROW($A$2),DATA!G:G,0)-DATA!$B$5+1,"")</f>
        <v/>
      </c>
      <c r="B673" s="86" t="str">
        <f>IFERROR(INDEX(DATA!$A$46:$E$6000,A673,5),"")</f>
        <v/>
      </c>
      <c r="C673" s="87" t="str">
        <f>IFERROR(INDEX(DATA!$A$46:$E$6000,A673,3),"")</f>
        <v/>
      </c>
      <c r="D673" s="88" t="str">
        <f>IFERROR(INDEX(DATA!$A$46:$E$6000,A673,2),"")</f>
        <v/>
      </c>
      <c r="E673" s="99" t="str">
        <f>IFERROR(IF(C673=設定・集計!$B$6,INDEX(DATA!$A$46:$E$6000,A673,4),""),"")</f>
        <v/>
      </c>
      <c r="F673" s="99" t="str">
        <f>IFERROR(IF(C673=設定・集計!$B$6,"",INDEX(DATA!$A$46:$E$6000,A673,4)),"")</f>
        <v/>
      </c>
    </row>
    <row r="674" spans="1:6" ht="18.75" customHeight="1">
      <c r="A674" s="82" t="str">
        <f>IFERROR(MATCH(ROW()-ROW($A$2),DATA!G:G,0)-DATA!$B$5+1,"")</f>
        <v/>
      </c>
      <c r="B674" s="86" t="str">
        <f>IFERROR(INDEX(DATA!$A$46:$E$6000,A674,5),"")</f>
        <v/>
      </c>
      <c r="C674" s="87" t="str">
        <f>IFERROR(INDEX(DATA!$A$46:$E$6000,A674,3),"")</f>
        <v/>
      </c>
      <c r="D674" s="88" t="str">
        <f>IFERROR(INDEX(DATA!$A$46:$E$6000,A674,2),"")</f>
        <v/>
      </c>
      <c r="E674" s="99" t="str">
        <f>IFERROR(IF(C674=設定・集計!$B$6,INDEX(DATA!$A$46:$E$6000,A674,4),""),"")</f>
        <v/>
      </c>
      <c r="F674" s="99" t="str">
        <f>IFERROR(IF(C674=設定・集計!$B$6,"",INDEX(DATA!$A$46:$E$6000,A674,4)),"")</f>
        <v/>
      </c>
    </row>
    <row r="675" spans="1:6" ht="18.75" customHeight="1">
      <c r="A675" s="82" t="str">
        <f>IFERROR(MATCH(ROW()-ROW($A$2),DATA!G:G,0)-DATA!$B$5+1,"")</f>
        <v/>
      </c>
      <c r="B675" s="86" t="str">
        <f>IFERROR(INDEX(DATA!$A$46:$E$6000,A675,5),"")</f>
        <v/>
      </c>
      <c r="C675" s="87" t="str">
        <f>IFERROR(INDEX(DATA!$A$46:$E$6000,A675,3),"")</f>
        <v/>
      </c>
      <c r="D675" s="88" t="str">
        <f>IFERROR(INDEX(DATA!$A$46:$E$6000,A675,2),"")</f>
        <v/>
      </c>
      <c r="E675" s="99" t="str">
        <f>IFERROR(IF(C675=設定・集計!$B$6,INDEX(DATA!$A$46:$E$6000,A675,4),""),"")</f>
        <v/>
      </c>
      <c r="F675" s="99" t="str">
        <f>IFERROR(IF(C675=設定・集計!$B$6,"",INDEX(DATA!$A$46:$E$6000,A675,4)),"")</f>
        <v/>
      </c>
    </row>
    <row r="676" spans="1:6" ht="18.75" customHeight="1">
      <c r="A676" s="82" t="str">
        <f>IFERROR(MATCH(ROW()-ROW($A$2),DATA!G:G,0)-DATA!$B$5+1,"")</f>
        <v/>
      </c>
      <c r="B676" s="86" t="str">
        <f>IFERROR(INDEX(DATA!$A$46:$E$6000,A676,5),"")</f>
        <v/>
      </c>
      <c r="C676" s="87" t="str">
        <f>IFERROR(INDEX(DATA!$A$46:$E$6000,A676,3),"")</f>
        <v/>
      </c>
      <c r="D676" s="88" t="str">
        <f>IFERROR(INDEX(DATA!$A$46:$E$6000,A676,2),"")</f>
        <v/>
      </c>
      <c r="E676" s="99" t="str">
        <f>IFERROR(IF(C676=設定・集計!$B$6,INDEX(DATA!$A$46:$E$6000,A676,4),""),"")</f>
        <v/>
      </c>
      <c r="F676" s="99" t="str">
        <f>IFERROR(IF(C676=設定・集計!$B$6,"",INDEX(DATA!$A$46:$E$6000,A676,4)),"")</f>
        <v/>
      </c>
    </row>
    <row r="677" spans="1:6" ht="18.75" customHeight="1">
      <c r="A677" s="82" t="str">
        <f>IFERROR(MATCH(ROW()-ROW($A$2),DATA!G:G,0)-DATA!$B$5+1,"")</f>
        <v/>
      </c>
      <c r="B677" s="86" t="str">
        <f>IFERROR(INDEX(DATA!$A$46:$E$6000,A677,5),"")</f>
        <v/>
      </c>
      <c r="C677" s="87" t="str">
        <f>IFERROR(INDEX(DATA!$A$46:$E$6000,A677,3),"")</f>
        <v/>
      </c>
      <c r="D677" s="88" t="str">
        <f>IFERROR(INDEX(DATA!$A$46:$E$6000,A677,2),"")</f>
        <v/>
      </c>
      <c r="E677" s="99" t="str">
        <f>IFERROR(IF(C677=設定・集計!$B$6,INDEX(DATA!$A$46:$E$6000,A677,4),""),"")</f>
        <v/>
      </c>
      <c r="F677" s="99" t="str">
        <f>IFERROR(IF(C677=設定・集計!$B$6,"",INDEX(DATA!$A$46:$E$6000,A677,4)),"")</f>
        <v/>
      </c>
    </row>
    <row r="678" spans="1:6" ht="18.75" customHeight="1">
      <c r="A678" s="82" t="str">
        <f>IFERROR(MATCH(ROW()-ROW($A$2),DATA!G:G,0)-DATA!$B$5+1,"")</f>
        <v/>
      </c>
      <c r="B678" s="86" t="str">
        <f>IFERROR(INDEX(DATA!$A$46:$E$6000,A678,5),"")</f>
        <v/>
      </c>
      <c r="C678" s="87" t="str">
        <f>IFERROR(INDEX(DATA!$A$46:$E$6000,A678,3),"")</f>
        <v/>
      </c>
      <c r="D678" s="88" t="str">
        <f>IFERROR(INDEX(DATA!$A$46:$E$6000,A678,2),"")</f>
        <v/>
      </c>
      <c r="E678" s="99" t="str">
        <f>IFERROR(IF(C678=設定・集計!$B$6,INDEX(DATA!$A$46:$E$6000,A678,4),""),"")</f>
        <v/>
      </c>
      <c r="F678" s="99" t="str">
        <f>IFERROR(IF(C678=設定・集計!$B$6,"",INDEX(DATA!$A$46:$E$6000,A678,4)),"")</f>
        <v/>
      </c>
    </row>
    <row r="679" spans="1:6" ht="18.75" customHeight="1">
      <c r="A679" s="82" t="str">
        <f>IFERROR(MATCH(ROW()-ROW($A$2),DATA!G:G,0)-DATA!$B$5+1,"")</f>
        <v/>
      </c>
      <c r="B679" s="86" t="str">
        <f>IFERROR(INDEX(DATA!$A$46:$E$6000,A679,5),"")</f>
        <v/>
      </c>
      <c r="C679" s="87" t="str">
        <f>IFERROR(INDEX(DATA!$A$46:$E$6000,A679,3),"")</f>
        <v/>
      </c>
      <c r="D679" s="88" t="str">
        <f>IFERROR(INDEX(DATA!$A$46:$E$6000,A679,2),"")</f>
        <v/>
      </c>
      <c r="E679" s="99" t="str">
        <f>IFERROR(IF(C679=設定・集計!$B$6,INDEX(DATA!$A$46:$E$6000,A679,4),""),"")</f>
        <v/>
      </c>
      <c r="F679" s="99" t="str">
        <f>IFERROR(IF(C679=設定・集計!$B$6,"",INDEX(DATA!$A$46:$E$6000,A679,4)),"")</f>
        <v/>
      </c>
    </row>
    <row r="680" spans="1:6" ht="18.75" customHeight="1">
      <c r="A680" s="82" t="str">
        <f>IFERROR(MATCH(ROW()-ROW($A$2),DATA!G:G,0)-DATA!$B$5+1,"")</f>
        <v/>
      </c>
      <c r="B680" s="86" t="str">
        <f>IFERROR(INDEX(DATA!$A$46:$E$6000,A680,5),"")</f>
        <v/>
      </c>
      <c r="C680" s="87" t="str">
        <f>IFERROR(INDEX(DATA!$A$46:$E$6000,A680,3),"")</f>
        <v/>
      </c>
      <c r="D680" s="88" t="str">
        <f>IFERROR(INDEX(DATA!$A$46:$E$6000,A680,2),"")</f>
        <v/>
      </c>
      <c r="E680" s="99" t="str">
        <f>IFERROR(IF(C680=設定・集計!$B$6,INDEX(DATA!$A$46:$E$6000,A680,4),""),"")</f>
        <v/>
      </c>
      <c r="F680" s="99" t="str">
        <f>IFERROR(IF(C680=設定・集計!$B$6,"",INDEX(DATA!$A$46:$E$6000,A680,4)),"")</f>
        <v/>
      </c>
    </row>
    <row r="681" spans="1:6" ht="18.75" customHeight="1">
      <c r="A681" s="82" t="str">
        <f>IFERROR(MATCH(ROW()-ROW($A$2),DATA!G:G,0)-DATA!$B$5+1,"")</f>
        <v/>
      </c>
      <c r="B681" s="86" t="str">
        <f>IFERROR(INDEX(DATA!$A$46:$E$6000,A681,5),"")</f>
        <v/>
      </c>
      <c r="C681" s="87" t="str">
        <f>IFERROR(INDEX(DATA!$A$46:$E$6000,A681,3),"")</f>
        <v/>
      </c>
      <c r="D681" s="88" t="str">
        <f>IFERROR(INDEX(DATA!$A$46:$E$6000,A681,2),"")</f>
        <v/>
      </c>
      <c r="E681" s="99" t="str">
        <f>IFERROR(IF(C681=設定・集計!$B$6,INDEX(DATA!$A$46:$E$6000,A681,4),""),"")</f>
        <v/>
      </c>
      <c r="F681" s="99" t="str">
        <f>IFERROR(IF(C681=設定・集計!$B$6,"",INDEX(DATA!$A$46:$E$6000,A681,4)),"")</f>
        <v/>
      </c>
    </row>
    <row r="682" spans="1:6" ht="18.75" customHeight="1">
      <c r="A682" s="82" t="str">
        <f>IFERROR(MATCH(ROW()-ROW($A$2),DATA!G:G,0)-DATA!$B$5+1,"")</f>
        <v/>
      </c>
      <c r="B682" s="86" t="str">
        <f>IFERROR(INDEX(DATA!$A$46:$E$6000,A682,5),"")</f>
        <v/>
      </c>
      <c r="C682" s="87" t="str">
        <f>IFERROR(INDEX(DATA!$A$46:$E$6000,A682,3),"")</f>
        <v/>
      </c>
      <c r="D682" s="88" t="str">
        <f>IFERROR(INDEX(DATA!$A$46:$E$6000,A682,2),"")</f>
        <v/>
      </c>
      <c r="E682" s="99" t="str">
        <f>IFERROR(IF(C682=設定・集計!$B$6,INDEX(DATA!$A$46:$E$6000,A682,4),""),"")</f>
        <v/>
      </c>
      <c r="F682" s="99" t="str">
        <f>IFERROR(IF(C682=設定・集計!$B$6,"",INDEX(DATA!$A$46:$E$6000,A682,4)),"")</f>
        <v/>
      </c>
    </row>
    <row r="683" spans="1:6" ht="18.75" customHeight="1">
      <c r="A683" s="82" t="str">
        <f>IFERROR(MATCH(ROW()-ROW($A$2),DATA!G:G,0)-DATA!$B$5+1,"")</f>
        <v/>
      </c>
      <c r="B683" s="86" t="str">
        <f>IFERROR(INDEX(DATA!$A$46:$E$6000,A683,5),"")</f>
        <v/>
      </c>
      <c r="C683" s="87" t="str">
        <f>IFERROR(INDEX(DATA!$A$46:$E$6000,A683,3),"")</f>
        <v/>
      </c>
      <c r="D683" s="88" t="str">
        <f>IFERROR(INDEX(DATA!$A$46:$E$6000,A683,2),"")</f>
        <v/>
      </c>
      <c r="E683" s="99" t="str">
        <f>IFERROR(IF(C683=設定・集計!$B$6,INDEX(DATA!$A$46:$E$6000,A683,4),""),"")</f>
        <v/>
      </c>
      <c r="F683" s="99" t="str">
        <f>IFERROR(IF(C683=設定・集計!$B$6,"",INDEX(DATA!$A$46:$E$6000,A683,4)),"")</f>
        <v/>
      </c>
    </row>
    <row r="684" spans="1:6" ht="18.75" customHeight="1">
      <c r="A684" s="82" t="str">
        <f>IFERROR(MATCH(ROW()-ROW($A$2),DATA!G:G,0)-DATA!$B$5+1,"")</f>
        <v/>
      </c>
      <c r="B684" s="86" t="str">
        <f>IFERROR(INDEX(DATA!$A$46:$E$6000,A684,5),"")</f>
        <v/>
      </c>
      <c r="C684" s="87" t="str">
        <f>IFERROR(INDEX(DATA!$A$46:$E$6000,A684,3),"")</f>
        <v/>
      </c>
      <c r="D684" s="88" t="str">
        <f>IFERROR(INDEX(DATA!$A$46:$E$6000,A684,2),"")</f>
        <v/>
      </c>
      <c r="E684" s="99" t="str">
        <f>IFERROR(IF(C684=設定・集計!$B$6,INDEX(DATA!$A$46:$E$6000,A684,4),""),"")</f>
        <v/>
      </c>
      <c r="F684" s="99" t="str">
        <f>IFERROR(IF(C684=設定・集計!$B$6,"",INDEX(DATA!$A$46:$E$6000,A684,4)),"")</f>
        <v/>
      </c>
    </row>
    <row r="685" spans="1:6" ht="18.75" customHeight="1">
      <c r="A685" s="82" t="str">
        <f>IFERROR(MATCH(ROW()-ROW($A$2),DATA!G:G,0)-DATA!$B$5+1,"")</f>
        <v/>
      </c>
      <c r="B685" s="86" t="str">
        <f>IFERROR(INDEX(DATA!$A$46:$E$6000,A685,5),"")</f>
        <v/>
      </c>
      <c r="C685" s="87" t="str">
        <f>IFERROR(INDEX(DATA!$A$46:$E$6000,A685,3),"")</f>
        <v/>
      </c>
      <c r="D685" s="88" t="str">
        <f>IFERROR(INDEX(DATA!$A$46:$E$6000,A685,2),"")</f>
        <v/>
      </c>
      <c r="E685" s="99" t="str">
        <f>IFERROR(IF(C685=設定・集計!$B$6,INDEX(DATA!$A$46:$E$6000,A685,4),""),"")</f>
        <v/>
      </c>
      <c r="F685" s="99" t="str">
        <f>IFERROR(IF(C685=設定・集計!$B$6,"",INDEX(DATA!$A$46:$E$6000,A685,4)),"")</f>
        <v/>
      </c>
    </row>
    <row r="686" spans="1:6" ht="18.75" customHeight="1">
      <c r="A686" s="82" t="str">
        <f>IFERROR(MATCH(ROW()-ROW($A$2),DATA!G:G,0)-DATA!$B$5+1,"")</f>
        <v/>
      </c>
      <c r="B686" s="86" t="str">
        <f>IFERROR(INDEX(DATA!$A$46:$E$6000,A686,5),"")</f>
        <v/>
      </c>
      <c r="C686" s="87" t="str">
        <f>IFERROR(INDEX(DATA!$A$46:$E$6000,A686,3),"")</f>
        <v/>
      </c>
      <c r="D686" s="88" t="str">
        <f>IFERROR(INDEX(DATA!$A$46:$E$6000,A686,2),"")</f>
        <v/>
      </c>
      <c r="E686" s="99" t="str">
        <f>IFERROR(IF(C686=設定・集計!$B$6,INDEX(DATA!$A$46:$E$6000,A686,4),""),"")</f>
        <v/>
      </c>
      <c r="F686" s="99" t="str">
        <f>IFERROR(IF(C686=設定・集計!$B$6,"",INDEX(DATA!$A$46:$E$6000,A686,4)),"")</f>
        <v/>
      </c>
    </row>
    <row r="687" spans="1:6" ht="18.75" customHeight="1">
      <c r="A687" s="82" t="str">
        <f>IFERROR(MATCH(ROW()-ROW($A$2),DATA!G:G,0)-DATA!$B$5+1,"")</f>
        <v/>
      </c>
      <c r="B687" s="86" t="str">
        <f>IFERROR(INDEX(DATA!$A$46:$E$6000,A687,5),"")</f>
        <v/>
      </c>
      <c r="C687" s="87" t="str">
        <f>IFERROR(INDEX(DATA!$A$46:$E$6000,A687,3),"")</f>
        <v/>
      </c>
      <c r="D687" s="88" t="str">
        <f>IFERROR(INDEX(DATA!$A$46:$E$6000,A687,2),"")</f>
        <v/>
      </c>
      <c r="E687" s="99" t="str">
        <f>IFERROR(IF(C687=設定・集計!$B$6,INDEX(DATA!$A$46:$E$6000,A687,4),""),"")</f>
        <v/>
      </c>
      <c r="F687" s="99" t="str">
        <f>IFERROR(IF(C687=設定・集計!$B$6,"",INDEX(DATA!$A$46:$E$6000,A687,4)),"")</f>
        <v/>
      </c>
    </row>
    <row r="688" spans="1:6" ht="18.75" customHeight="1">
      <c r="A688" s="82" t="str">
        <f>IFERROR(MATCH(ROW()-ROW($A$2),DATA!G:G,0)-DATA!$B$5+1,"")</f>
        <v/>
      </c>
      <c r="B688" s="86" t="str">
        <f>IFERROR(INDEX(DATA!$A$46:$E$6000,A688,5),"")</f>
        <v/>
      </c>
      <c r="C688" s="87" t="str">
        <f>IFERROR(INDEX(DATA!$A$46:$E$6000,A688,3),"")</f>
        <v/>
      </c>
      <c r="D688" s="88" t="str">
        <f>IFERROR(INDEX(DATA!$A$46:$E$6000,A688,2),"")</f>
        <v/>
      </c>
      <c r="E688" s="99" t="str">
        <f>IFERROR(IF(C688=設定・集計!$B$6,INDEX(DATA!$A$46:$E$6000,A688,4),""),"")</f>
        <v/>
      </c>
      <c r="F688" s="99" t="str">
        <f>IFERROR(IF(C688=設定・集計!$B$6,"",INDEX(DATA!$A$46:$E$6000,A688,4)),"")</f>
        <v/>
      </c>
    </row>
    <row r="689" spans="1:6" ht="18.75" customHeight="1">
      <c r="A689" s="82" t="str">
        <f>IFERROR(MATCH(ROW()-ROW($A$2),DATA!G:G,0)-DATA!$B$5+1,"")</f>
        <v/>
      </c>
      <c r="B689" s="86" t="str">
        <f>IFERROR(INDEX(DATA!$A$46:$E$6000,A689,5),"")</f>
        <v/>
      </c>
      <c r="C689" s="87" t="str">
        <f>IFERROR(INDEX(DATA!$A$46:$E$6000,A689,3),"")</f>
        <v/>
      </c>
      <c r="D689" s="88" t="str">
        <f>IFERROR(INDEX(DATA!$A$46:$E$6000,A689,2),"")</f>
        <v/>
      </c>
      <c r="E689" s="99" t="str">
        <f>IFERROR(IF(C689=設定・集計!$B$6,INDEX(DATA!$A$46:$E$6000,A689,4),""),"")</f>
        <v/>
      </c>
      <c r="F689" s="99" t="str">
        <f>IFERROR(IF(C689=設定・集計!$B$6,"",INDEX(DATA!$A$46:$E$6000,A689,4)),"")</f>
        <v/>
      </c>
    </row>
    <row r="690" spans="1:6" ht="18.75" customHeight="1">
      <c r="A690" s="82" t="str">
        <f>IFERROR(MATCH(ROW()-ROW($A$2),DATA!G:G,0)-DATA!$B$5+1,"")</f>
        <v/>
      </c>
      <c r="B690" s="86" t="str">
        <f>IFERROR(INDEX(DATA!$A$46:$E$6000,A690,5),"")</f>
        <v/>
      </c>
      <c r="C690" s="87" t="str">
        <f>IFERROR(INDEX(DATA!$A$46:$E$6000,A690,3),"")</f>
        <v/>
      </c>
      <c r="D690" s="88" t="str">
        <f>IFERROR(INDEX(DATA!$A$46:$E$6000,A690,2),"")</f>
        <v/>
      </c>
      <c r="E690" s="99" t="str">
        <f>IFERROR(IF(C690=設定・集計!$B$6,INDEX(DATA!$A$46:$E$6000,A690,4),""),"")</f>
        <v/>
      </c>
      <c r="F690" s="99" t="str">
        <f>IFERROR(IF(C690=設定・集計!$B$6,"",INDEX(DATA!$A$46:$E$6000,A690,4)),"")</f>
        <v/>
      </c>
    </row>
    <row r="691" spans="1:6" ht="18.75" customHeight="1">
      <c r="A691" s="82" t="str">
        <f>IFERROR(MATCH(ROW()-ROW($A$2),DATA!G:G,0)-DATA!$B$5+1,"")</f>
        <v/>
      </c>
      <c r="B691" s="86" t="str">
        <f>IFERROR(INDEX(DATA!$A$46:$E$6000,A691,5),"")</f>
        <v/>
      </c>
      <c r="C691" s="87" t="str">
        <f>IFERROR(INDEX(DATA!$A$46:$E$6000,A691,3),"")</f>
        <v/>
      </c>
      <c r="D691" s="88" t="str">
        <f>IFERROR(INDEX(DATA!$A$46:$E$6000,A691,2),"")</f>
        <v/>
      </c>
      <c r="E691" s="99" t="str">
        <f>IFERROR(IF(C691=設定・集計!$B$6,INDEX(DATA!$A$46:$E$6000,A691,4),""),"")</f>
        <v/>
      </c>
      <c r="F691" s="99" t="str">
        <f>IFERROR(IF(C691=設定・集計!$B$6,"",INDEX(DATA!$A$46:$E$6000,A691,4)),"")</f>
        <v/>
      </c>
    </row>
    <row r="692" spans="1:6" ht="18.75" customHeight="1">
      <c r="A692" s="82" t="str">
        <f>IFERROR(MATCH(ROW()-ROW($A$2),DATA!G:G,0)-DATA!$B$5+1,"")</f>
        <v/>
      </c>
      <c r="B692" s="86" t="str">
        <f>IFERROR(INDEX(DATA!$A$46:$E$6000,A692,5),"")</f>
        <v/>
      </c>
      <c r="C692" s="87" t="str">
        <f>IFERROR(INDEX(DATA!$A$46:$E$6000,A692,3),"")</f>
        <v/>
      </c>
      <c r="D692" s="88" t="str">
        <f>IFERROR(INDEX(DATA!$A$46:$E$6000,A692,2),"")</f>
        <v/>
      </c>
      <c r="E692" s="99" t="str">
        <f>IFERROR(IF(C692=設定・集計!$B$6,INDEX(DATA!$A$46:$E$6000,A692,4),""),"")</f>
        <v/>
      </c>
      <c r="F692" s="99" t="str">
        <f>IFERROR(IF(C692=設定・集計!$B$6,"",INDEX(DATA!$A$46:$E$6000,A692,4)),"")</f>
        <v/>
      </c>
    </row>
    <row r="693" spans="1:6" ht="18.75" customHeight="1">
      <c r="A693" s="82" t="str">
        <f>IFERROR(MATCH(ROW()-ROW($A$2),DATA!G:G,0)-DATA!$B$5+1,"")</f>
        <v/>
      </c>
      <c r="B693" s="86" t="str">
        <f>IFERROR(INDEX(DATA!$A$46:$E$6000,A693,5),"")</f>
        <v/>
      </c>
      <c r="C693" s="87" t="str">
        <f>IFERROR(INDEX(DATA!$A$46:$E$6000,A693,3),"")</f>
        <v/>
      </c>
      <c r="D693" s="88" t="str">
        <f>IFERROR(INDEX(DATA!$A$46:$E$6000,A693,2),"")</f>
        <v/>
      </c>
      <c r="E693" s="99" t="str">
        <f>IFERROR(IF(C693=設定・集計!$B$6,INDEX(DATA!$A$46:$E$6000,A693,4),""),"")</f>
        <v/>
      </c>
      <c r="F693" s="99" t="str">
        <f>IFERROR(IF(C693=設定・集計!$B$6,"",INDEX(DATA!$A$46:$E$6000,A693,4)),"")</f>
        <v/>
      </c>
    </row>
    <row r="694" spans="1:6" ht="18.75" customHeight="1">
      <c r="A694" s="82" t="str">
        <f>IFERROR(MATCH(ROW()-ROW($A$2),DATA!G:G,0)-DATA!$B$5+1,"")</f>
        <v/>
      </c>
      <c r="B694" s="86" t="str">
        <f>IFERROR(INDEX(DATA!$A$46:$E$6000,A694,5),"")</f>
        <v/>
      </c>
      <c r="C694" s="87" t="str">
        <f>IFERROR(INDEX(DATA!$A$46:$E$6000,A694,3),"")</f>
        <v/>
      </c>
      <c r="D694" s="88" t="str">
        <f>IFERROR(INDEX(DATA!$A$46:$E$6000,A694,2),"")</f>
        <v/>
      </c>
      <c r="E694" s="99" t="str">
        <f>IFERROR(IF(C694=設定・集計!$B$6,INDEX(DATA!$A$46:$E$6000,A694,4),""),"")</f>
        <v/>
      </c>
      <c r="F694" s="99" t="str">
        <f>IFERROR(IF(C694=設定・集計!$B$6,"",INDEX(DATA!$A$46:$E$6000,A694,4)),"")</f>
        <v/>
      </c>
    </row>
    <row r="695" spans="1:6" ht="18.75" customHeight="1">
      <c r="A695" s="82" t="str">
        <f>IFERROR(MATCH(ROW()-ROW($A$2),DATA!G:G,0)-DATA!$B$5+1,"")</f>
        <v/>
      </c>
      <c r="B695" s="86" t="str">
        <f>IFERROR(INDEX(DATA!$A$46:$E$6000,A695,5),"")</f>
        <v/>
      </c>
      <c r="C695" s="87" t="str">
        <f>IFERROR(INDEX(DATA!$A$46:$E$6000,A695,3),"")</f>
        <v/>
      </c>
      <c r="D695" s="88" t="str">
        <f>IFERROR(INDEX(DATA!$A$46:$E$6000,A695,2),"")</f>
        <v/>
      </c>
      <c r="E695" s="99" t="str">
        <f>IFERROR(IF(C695=設定・集計!$B$6,INDEX(DATA!$A$46:$E$6000,A695,4),""),"")</f>
        <v/>
      </c>
      <c r="F695" s="99" t="str">
        <f>IFERROR(IF(C695=設定・集計!$B$6,"",INDEX(DATA!$A$46:$E$6000,A695,4)),"")</f>
        <v/>
      </c>
    </row>
    <row r="696" spans="1:6" ht="18.75" customHeight="1">
      <c r="A696" s="82" t="str">
        <f>IFERROR(MATCH(ROW()-ROW($A$2),DATA!G:G,0)-DATA!$B$5+1,"")</f>
        <v/>
      </c>
      <c r="B696" s="86" t="str">
        <f>IFERROR(INDEX(DATA!$A$46:$E$6000,A696,5),"")</f>
        <v/>
      </c>
      <c r="C696" s="87" t="str">
        <f>IFERROR(INDEX(DATA!$A$46:$E$6000,A696,3),"")</f>
        <v/>
      </c>
      <c r="D696" s="88" t="str">
        <f>IFERROR(INDEX(DATA!$A$46:$E$6000,A696,2),"")</f>
        <v/>
      </c>
      <c r="E696" s="99" t="str">
        <f>IFERROR(IF(C696=設定・集計!$B$6,INDEX(DATA!$A$46:$E$6000,A696,4),""),"")</f>
        <v/>
      </c>
      <c r="F696" s="99" t="str">
        <f>IFERROR(IF(C696=設定・集計!$B$6,"",INDEX(DATA!$A$46:$E$6000,A696,4)),"")</f>
        <v/>
      </c>
    </row>
    <row r="697" spans="1:6" ht="18.75" customHeight="1">
      <c r="A697" s="82" t="str">
        <f>IFERROR(MATCH(ROW()-ROW($A$2),DATA!G:G,0)-DATA!$B$5+1,"")</f>
        <v/>
      </c>
      <c r="B697" s="86" t="str">
        <f>IFERROR(INDEX(DATA!$A$46:$E$6000,A697,5),"")</f>
        <v/>
      </c>
      <c r="C697" s="87" t="str">
        <f>IFERROR(INDEX(DATA!$A$46:$E$6000,A697,3),"")</f>
        <v/>
      </c>
      <c r="D697" s="88" t="str">
        <f>IFERROR(INDEX(DATA!$A$46:$E$6000,A697,2),"")</f>
        <v/>
      </c>
      <c r="E697" s="99" t="str">
        <f>IFERROR(IF(C697=設定・集計!$B$6,INDEX(DATA!$A$46:$E$6000,A697,4),""),"")</f>
        <v/>
      </c>
      <c r="F697" s="99" t="str">
        <f>IFERROR(IF(C697=設定・集計!$B$6,"",INDEX(DATA!$A$46:$E$6000,A697,4)),"")</f>
        <v/>
      </c>
    </row>
    <row r="698" spans="1:6" ht="18.75" customHeight="1">
      <c r="A698" s="82" t="str">
        <f>IFERROR(MATCH(ROW()-ROW($A$2),DATA!G:G,0)-DATA!$B$5+1,"")</f>
        <v/>
      </c>
      <c r="B698" s="86" t="str">
        <f>IFERROR(INDEX(DATA!$A$46:$E$6000,A698,5),"")</f>
        <v/>
      </c>
      <c r="C698" s="87" t="str">
        <f>IFERROR(INDEX(DATA!$A$46:$E$6000,A698,3),"")</f>
        <v/>
      </c>
      <c r="D698" s="88" t="str">
        <f>IFERROR(INDEX(DATA!$A$46:$E$6000,A698,2),"")</f>
        <v/>
      </c>
      <c r="E698" s="99" t="str">
        <f>IFERROR(IF(C698=設定・集計!$B$6,INDEX(DATA!$A$46:$E$6000,A698,4),""),"")</f>
        <v/>
      </c>
      <c r="F698" s="99" t="str">
        <f>IFERROR(IF(C698=設定・集計!$B$6,"",INDEX(DATA!$A$46:$E$6000,A698,4)),"")</f>
        <v/>
      </c>
    </row>
    <row r="699" spans="1:6" ht="18.75" customHeight="1">
      <c r="A699" s="82" t="str">
        <f>IFERROR(MATCH(ROW()-ROW($A$2),DATA!G:G,0)-DATA!$B$5+1,"")</f>
        <v/>
      </c>
      <c r="B699" s="86" t="str">
        <f>IFERROR(INDEX(DATA!$A$46:$E$6000,A699,5),"")</f>
        <v/>
      </c>
      <c r="C699" s="87" t="str">
        <f>IFERROR(INDEX(DATA!$A$46:$E$6000,A699,3),"")</f>
        <v/>
      </c>
      <c r="D699" s="88" t="str">
        <f>IFERROR(INDEX(DATA!$A$46:$E$6000,A699,2),"")</f>
        <v/>
      </c>
      <c r="E699" s="99" t="str">
        <f>IFERROR(IF(C699=設定・集計!$B$6,INDEX(DATA!$A$46:$E$6000,A699,4),""),"")</f>
        <v/>
      </c>
      <c r="F699" s="99" t="str">
        <f>IFERROR(IF(C699=設定・集計!$B$6,"",INDEX(DATA!$A$46:$E$6000,A699,4)),"")</f>
        <v/>
      </c>
    </row>
    <row r="700" spans="1:6" ht="18.75" customHeight="1">
      <c r="A700" s="82" t="str">
        <f>IFERROR(MATCH(ROW()-ROW($A$2),DATA!G:G,0)-DATA!$B$5+1,"")</f>
        <v/>
      </c>
      <c r="B700" s="86" t="str">
        <f>IFERROR(INDEX(DATA!$A$46:$E$6000,A700,5),"")</f>
        <v/>
      </c>
      <c r="C700" s="87" t="str">
        <f>IFERROR(INDEX(DATA!$A$46:$E$6000,A700,3),"")</f>
        <v/>
      </c>
      <c r="D700" s="88" t="str">
        <f>IFERROR(INDEX(DATA!$A$46:$E$6000,A700,2),"")</f>
        <v/>
      </c>
      <c r="E700" s="99" t="str">
        <f>IFERROR(IF(C700=設定・集計!$B$6,INDEX(DATA!$A$46:$E$6000,A700,4),""),"")</f>
        <v/>
      </c>
      <c r="F700" s="99" t="str">
        <f>IFERROR(IF(C700=設定・集計!$B$6,"",INDEX(DATA!$A$46:$E$6000,A700,4)),"")</f>
        <v/>
      </c>
    </row>
    <row r="701" spans="1:6" ht="18.75" customHeight="1">
      <c r="A701" s="82" t="str">
        <f>IFERROR(MATCH(ROW()-ROW($A$2),DATA!G:G,0)-DATA!$B$5+1,"")</f>
        <v/>
      </c>
      <c r="B701" s="86" t="str">
        <f>IFERROR(INDEX(DATA!$A$46:$E$6000,A701,5),"")</f>
        <v/>
      </c>
      <c r="C701" s="87" t="str">
        <f>IFERROR(INDEX(DATA!$A$46:$E$6000,A701,3),"")</f>
        <v/>
      </c>
      <c r="D701" s="88" t="str">
        <f>IFERROR(INDEX(DATA!$A$46:$E$6000,A701,2),"")</f>
        <v/>
      </c>
      <c r="E701" s="99" t="str">
        <f>IFERROR(IF(C701=設定・集計!$B$6,INDEX(DATA!$A$46:$E$6000,A701,4),""),"")</f>
        <v/>
      </c>
      <c r="F701" s="99" t="str">
        <f>IFERROR(IF(C701=設定・集計!$B$6,"",INDEX(DATA!$A$46:$E$6000,A701,4)),"")</f>
        <v/>
      </c>
    </row>
    <row r="702" spans="1:6" ht="18.75" customHeight="1">
      <c r="A702" s="82" t="str">
        <f>IFERROR(MATCH(ROW()-ROW($A$2),DATA!G:G,0)-DATA!$B$5+1,"")</f>
        <v/>
      </c>
      <c r="B702" s="86" t="str">
        <f>IFERROR(INDEX(DATA!$A$46:$E$6000,A702,5),"")</f>
        <v/>
      </c>
      <c r="C702" s="87" t="str">
        <f>IFERROR(INDEX(DATA!$A$46:$E$6000,A702,3),"")</f>
        <v/>
      </c>
      <c r="D702" s="88" t="str">
        <f>IFERROR(INDEX(DATA!$A$46:$E$6000,A702,2),"")</f>
        <v/>
      </c>
      <c r="E702" s="99" t="str">
        <f>IFERROR(IF(C702=設定・集計!$B$6,INDEX(DATA!$A$46:$E$6000,A702,4),""),"")</f>
        <v/>
      </c>
      <c r="F702" s="99" t="str">
        <f>IFERROR(IF(C702=設定・集計!$B$6,"",INDEX(DATA!$A$46:$E$6000,A702,4)),"")</f>
        <v/>
      </c>
    </row>
    <row r="703" spans="1:6" ht="18.75" customHeight="1">
      <c r="A703" s="82" t="str">
        <f>IFERROR(MATCH(ROW()-ROW($A$2),DATA!G:G,0)-DATA!$B$5+1,"")</f>
        <v/>
      </c>
      <c r="B703" s="86" t="str">
        <f>IFERROR(INDEX(DATA!$A$46:$E$6000,A703,5),"")</f>
        <v/>
      </c>
      <c r="C703" s="87" t="str">
        <f>IFERROR(INDEX(DATA!$A$46:$E$6000,A703,3),"")</f>
        <v/>
      </c>
      <c r="D703" s="88" t="str">
        <f>IFERROR(INDEX(DATA!$A$46:$E$6000,A703,2),"")</f>
        <v/>
      </c>
      <c r="E703" s="99" t="str">
        <f>IFERROR(IF(C703=設定・集計!$B$6,INDEX(DATA!$A$46:$E$6000,A703,4),""),"")</f>
        <v/>
      </c>
      <c r="F703" s="99" t="str">
        <f>IFERROR(IF(C703=設定・集計!$B$6,"",INDEX(DATA!$A$46:$E$6000,A703,4)),"")</f>
        <v/>
      </c>
    </row>
    <row r="704" spans="1:6" ht="18.75" customHeight="1">
      <c r="A704" s="82" t="str">
        <f>IFERROR(MATCH(ROW()-ROW($A$2),DATA!G:G,0)-DATA!$B$5+1,"")</f>
        <v/>
      </c>
      <c r="B704" s="86" t="str">
        <f>IFERROR(INDEX(DATA!$A$46:$E$6000,A704,5),"")</f>
        <v/>
      </c>
      <c r="C704" s="87" t="str">
        <f>IFERROR(INDEX(DATA!$A$46:$E$6000,A704,3),"")</f>
        <v/>
      </c>
      <c r="D704" s="88" t="str">
        <f>IFERROR(INDEX(DATA!$A$46:$E$6000,A704,2),"")</f>
        <v/>
      </c>
      <c r="E704" s="99" t="str">
        <f>IFERROR(IF(C704=設定・集計!$B$6,INDEX(DATA!$A$46:$E$6000,A704,4),""),"")</f>
        <v/>
      </c>
      <c r="F704" s="99" t="str">
        <f>IFERROR(IF(C704=設定・集計!$B$6,"",INDEX(DATA!$A$46:$E$6000,A704,4)),"")</f>
        <v/>
      </c>
    </row>
    <row r="705" spans="1:6" ht="18.75" customHeight="1">
      <c r="A705" s="82" t="str">
        <f>IFERROR(MATCH(ROW()-ROW($A$2),DATA!G:G,0)-DATA!$B$5+1,"")</f>
        <v/>
      </c>
      <c r="B705" s="86" t="str">
        <f>IFERROR(INDEX(DATA!$A$46:$E$6000,A705,5),"")</f>
        <v/>
      </c>
      <c r="C705" s="87" t="str">
        <f>IFERROR(INDEX(DATA!$A$46:$E$6000,A705,3),"")</f>
        <v/>
      </c>
      <c r="D705" s="88" t="str">
        <f>IFERROR(INDEX(DATA!$A$46:$E$6000,A705,2),"")</f>
        <v/>
      </c>
      <c r="E705" s="99" t="str">
        <f>IFERROR(IF(C705=設定・集計!$B$6,INDEX(DATA!$A$46:$E$6000,A705,4),""),"")</f>
        <v/>
      </c>
      <c r="F705" s="99" t="str">
        <f>IFERROR(IF(C705=設定・集計!$B$6,"",INDEX(DATA!$A$46:$E$6000,A705,4)),"")</f>
        <v/>
      </c>
    </row>
    <row r="706" spans="1:6" ht="18.75" customHeight="1">
      <c r="A706" s="82" t="str">
        <f>IFERROR(MATCH(ROW()-ROW($A$2),DATA!G:G,0)-DATA!$B$5+1,"")</f>
        <v/>
      </c>
      <c r="B706" s="86" t="str">
        <f>IFERROR(INDEX(DATA!$A$46:$E$6000,A706,5),"")</f>
        <v/>
      </c>
      <c r="C706" s="87" t="str">
        <f>IFERROR(INDEX(DATA!$A$46:$E$6000,A706,3),"")</f>
        <v/>
      </c>
      <c r="D706" s="88" t="str">
        <f>IFERROR(INDEX(DATA!$A$46:$E$6000,A706,2),"")</f>
        <v/>
      </c>
      <c r="E706" s="99" t="str">
        <f>IFERROR(IF(C706=設定・集計!$B$6,INDEX(DATA!$A$46:$E$6000,A706,4),""),"")</f>
        <v/>
      </c>
      <c r="F706" s="99" t="str">
        <f>IFERROR(IF(C706=設定・集計!$B$6,"",INDEX(DATA!$A$46:$E$6000,A706,4)),"")</f>
        <v/>
      </c>
    </row>
    <row r="707" spans="1:6" ht="18.75" customHeight="1">
      <c r="A707" s="82" t="str">
        <f>IFERROR(MATCH(ROW()-ROW($A$2),DATA!G:G,0)-DATA!$B$5+1,"")</f>
        <v/>
      </c>
      <c r="B707" s="86" t="str">
        <f>IFERROR(INDEX(DATA!$A$46:$E$6000,A707,5),"")</f>
        <v/>
      </c>
      <c r="C707" s="87" t="str">
        <f>IFERROR(INDEX(DATA!$A$46:$E$6000,A707,3),"")</f>
        <v/>
      </c>
      <c r="D707" s="88" t="str">
        <f>IFERROR(INDEX(DATA!$A$46:$E$6000,A707,2),"")</f>
        <v/>
      </c>
      <c r="E707" s="99" t="str">
        <f>IFERROR(IF(C707=設定・集計!$B$6,INDEX(DATA!$A$46:$E$6000,A707,4),""),"")</f>
        <v/>
      </c>
      <c r="F707" s="99" t="str">
        <f>IFERROR(IF(C707=設定・集計!$B$6,"",INDEX(DATA!$A$46:$E$6000,A707,4)),"")</f>
        <v/>
      </c>
    </row>
    <row r="708" spans="1:6" ht="18.75" customHeight="1">
      <c r="A708" s="82" t="str">
        <f>IFERROR(MATCH(ROW()-ROW($A$2),DATA!G:G,0)-DATA!$B$5+1,"")</f>
        <v/>
      </c>
      <c r="B708" s="86" t="str">
        <f>IFERROR(INDEX(DATA!$A$46:$E$6000,A708,5),"")</f>
        <v/>
      </c>
      <c r="C708" s="87" t="str">
        <f>IFERROR(INDEX(DATA!$A$46:$E$6000,A708,3),"")</f>
        <v/>
      </c>
      <c r="D708" s="88" t="str">
        <f>IFERROR(INDEX(DATA!$A$46:$E$6000,A708,2),"")</f>
        <v/>
      </c>
      <c r="E708" s="99" t="str">
        <f>IFERROR(IF(C708=設定・集計!$B$6,INDEX(DATA!$A$46:$E$6000,A708,4),""),"")</f>
        <v/>
      </c>
      <c r="F708" s="99" t="str">
        <f>IFERROR(IF(C708=設定・集計!$B$6,"",INDEX(DATA!$A$46:$E$6000,A708,4)),"")</f>
        <v/>
      </c>
    </row>
    <row r="709" spans="1:6" ht="18.75" customHeight="1">
      <c r="A709" s="82" t="str">
        <f>IFERROR(MATCH(ROW()-ROW($A$2),DATA!G:G,0)-DATA!$B$5+1,"")</f>
        <v/>
      </c>
      <c r="B709" s="86" t="str">
        <f>IFERROR(INDEX(DATA!$A$46:$E$6000,A709,5),"")</f>
        <v/>
      </c>
      <c r="C709" s="87" t="str">
        <f>IFERROR(INDEX(DATA!$A$46:$E$6000,A709,3),"")</f>
        <v/>
      </c>
      <c r="D709" s="88" t="str">
        <f>IFERROR(INDEX(DATA!$A$46:$E$6000,A709,2),"")</f>
        <v/>
      </c>
      <c r="E709" s="99" t="str">
        <f>IFERROR(IF(C709=設定・集計!$B$6,INDEX(DATA!$A$46:$E$6000,A709,4),""),"")</f>
        <v/>
      </c>
      <c r="F709" s="99" t="str">
        <f>IFERROR(IF(C709=設定・集計!$B$6,"",INDEX(DATA!$A$46:$E$6000,A709,4)),"")</f>
        <v/>
      </c>
    </row>
    <row r="710" spans="1:6" ht="18.75" customHeight="1">
      <c r="A710" s="82" t="str">
        <f>IFERROR(MATCH(ROW()-ROW($A$2),DATA!G:G,0)-DATA!$B$5+1,"")</f>
        <v/>
      </c>
      <c r="B710" s="86" t="str">
        <f>IFERROR(INDEX(DATA!$A$46:$E$6000,A710,5),"")</f>
        <v/>
      </c>
      <c r="C710" s="87" t="str">
        <f>IFERROR(INDEX(DATA!$A$46:$E$6000,A710,3),"")</f>
        <v/>
      </c>
      <c r="D710" s="88" t="str">
        <f>IFERROR(INDEX(DATA!$A$46:$E$6000,A710,2),"")</f>
        <v/>
      </c>
      <c r="E710" s="99" t="str">
        <f>IFERROR(IF(C710=設定・集計!$B$6,INDEX(DATA!$A$46:$E$6000,A710,4),""),"")</f>
        <v/>
      </c>
      <c r="F710" s="99" t="str">
        <f>IFERROR(IF(C710=設定・集計!$B$6,"",INDEX(DATA!$A$46:$E$6000,A710,4)),"")</f>
        <v/>
      </c>
    </row>
    <row r="711" spans="1:6" ht="18.75" customHeight="1">
      <c r="A711" s="82" t="str">
        <f>IFERROR(MATCH(ROW()-ROW($A$2),DATA!G:G,0)-DATA!$B$5+1,"")</f>
        <v/>
      </c>
      <c r="B711" s="86" t="str">
        <f>IFERROR(INDEX(DATA!$A$46:$E$6000,A711,5),"")</f>
        <v/>
      </c>
      <c r="C711" s="87" t="str">
        <f>IFERROR(INDEX(DATA!$A$46:$E$6000,A711,3),"")</f>
        <v/>
      </c>
      <c r="D711" s="88" t="str">
        <f>IFERROR(INDEX(DATA!$A$46:$E$6000,A711,2),"")</f>
        <v/>
      </c>
      <c r="E711" s="99" t="str">
        <f>IFERROR(IF(C711=設定・集計!$B$6,INDEX(DATA!$A$46:$E$6000,A711,4),""),"")</f>
        <v/>
      </c>
      <c r="F711" s="99" t="str">
        <f>IFERROR(IF(C711=設定・集計!$B$6,"",INDEX(DATA!$A$46:$E$6000,A711,4)),"")</f>
        <v/>
      </c>
    </row>
    <row r="712" spans="1:6" ht="18.75" customHeight="1">
      <c r="A712" s="82" t="str">
        <f>IFERROR(MATCH(ROW()-ROW($A$2),DATA!G:G,0)-DATA!$B$5+1,"")</f>
        <v/>
      </c>
      <c r="B712" s="86" t="str">
        <f>IFERROR(INDEX(DATA!$A$46:$E$6000,A712,5),"")</f>
        <v/>
      </c>
      <c r="C712" s="87" t="str">
        <f>IFERROR(INDEX(DATA!$A$46:$E$6000,A712,3),"")</f>
        <v/>
      </c>
      <c r="D712" s="88" t="str">
        <f>IFERROR(INDEX(DATA!$A$46:$E$6000,A712,2),"")</f>
        <v/>
      </c>
      <c r="E712" s="99" t="str">
        <f>IFERROR(IF(C712=設定・集計!$B$6,INDEX(DATA!$A$46:$E$6000,A712,4),""),"")</f>
        <v/>
      </c>
      <c r="F712" s="99" t="str">
        <f>IFERROR(IF(C712=設定・集計!$B$6,"",INDEX(DATA!$A$46:$E$6000,A712,4)),"")</f>
        <v/>
      </c>
    </row>
    <row r="713" spans="1:6" ht="18.75" customHeight="1">
      <c r="A713" s="82" t="str">
        <f>IFERROR(MATCH(ROW()-ROW($A$2),DATA!G:G,0)-DATA!$B$5+1,"")</f>
        <v/>
      </c>
      <c r="B713" s="86" t="str">
        <f>IFERROR(INDEX(DATA!$A$46:$E$6000,A713,5),"")</f>
        <v/>
      </c>
      <c r="C713" s="87" t="str">
        <f>IFERROR(INDEX(DATA!$A$46:$E$6000,A713,3),"")</f>
        <v/>
      </c>
      <c r="D713" s="88" t="str">
        <f>IFERROR(INDEX(DATA!$A$46:$E$6000,A713,2),"")</f>
        <v/>
      </c>
      <c r="E713" s="99" t="str">
        <f>IFERROR(IF(C713=設定・集計!$B$6,INDEX(DATA!$A$46:$E$6000,A713,4),""),"")</f>
        <v/>
      </c>
      <c r="F713" s="99" t="str">
        <f>IFERROR(IF(C713=設定・集計!$B$6,"",INDEX(DATA!$A$46:$E$6000,A713,4)),"")</f>
        <v/>
      </c>
    </row>
    <row r="714" spans="1:6" ht="18.75" customHeight="1">
      <c r="A714" s="82" t="str">
        <f>IFERROR(MATCH(ROW()-ROW($A$2),DATA!G:G,0)-DATA!$B$5+1,"")</f>
        <v/>
      </c>
      <c r="B714" s="86" t="str">
        <f>IFERROR(INDEX(DATA!$A$46:$E$6000,A714,5),"")</f>
        <v/>
      </c>
      <c r="C714" s="87" t="str">
        <f>IFERROR(INDEX(DATA!$A$46:$E$6000,A714,3),"")</f>
        <v/>
      </c>
      <c r="D714" s="88" t="str">
        <f>IFERROR(INDEX(DATA!$A$46:$E$6000,A714,2),"")</f>
        <v/>
      </c>
      <c r="E714" s="99" t="str">
        <f>IFERROR(IF(C714=設定・集計!$B$6,INDEX(DATA!$A$46:$E$6000,A714,4),""),"")</f>
        <v/>
      </c>
      <c r="F714" s="99" t="str">
        <f>IFERROR(IF(C714=設定・集計!$B$6,"",INDEX(DATA!$A$46:$E$6000,A714,4)),"")</f>
        <v/>
      </c>
    </row>
    <row r="715" spans="1:6" ht="18.75" customHeight="1">
      <c r="A715" s="82" t="str">
        <f>IFERROR(MATCH(ROW()-ROW($A$2),DATA!G:G,0)-DATA!$B$5+1,"")</f>
        <v/>
      </c>
      <c r="B715" s="86" t="str">
        <f>IFERROR(INDEX(DATA!$A$46:$E$6000,A715,5),"")</f>
        <v/>
      </c>
      <c r="C715" s="87" t="str">
        <f>IFERROR(INDEX(DATA!$A$46:$E$6000,A715,3),"")</f>
        <v/>
      </c>
      <c r="D715" s="88" t="str">
        <f>IFERROR(INDEX(DATA!$A$46:$E$6000,A715,2),"")</f>
        <v/>
      </c>
      <c r="E715" s="99" t="str">
        <f>IFERROR(IF(C715=設定・集計!$B$6,INDEX(DATA!$A$46:$E$6000,A715,4),""),"")</f>
        <v/>
      </c>
      <c r="F715" s="99" t="str">
        <f>IFERROR(IF(C715=設定・集計!$B$6,"",INDEX(DATA!$A$46:$E$6000,A715,4)),"")</f>
        <v/>
      </c>
    </row>
    <row r="716" spans="1:6" ht="18.75" customHeight="1">
      <c r="A716" s="82" t="str">
        <f>IFERROR(MATCH(ROW()-ROW($A$2),DATA!G:G,0)-DATA!$B$5+1,"")</f>
        <v/>
      </c>
      <c r="B716" s="86" t="str">
        <f>IFERROR(INDEX(DATA!$A$46:$E$6000,A716,5),"")</f>
        <v/>
      </c>
      <c r="C716" s="87" t="str">
        <f>IFERROR(INDEX(DATA!$A$46:$E$6000,A716,3),"")</f>
        <v/>
      </c>
      <c r="D716" s="88" t="str">
        <f>IFERROR(INDEX(DATA!$A$46:$E$6000,A716,2),"")</f>
        <v/>
      </c>
      <c r="E716" s="99" t="str">
        <f>IFERROR(IF(C716=設定・集計!$B$6,INDEX(DATA!$A$46:$E$6000,A716,4),""),"")</f>
        <v/>
      </c>
      <c r="F716" s="99" t="str">
        <f>IFERROR(IF(C716=設定・集計!$B$6,"",INDEX(DATA!$A$46:$E$6000,A716,4)),"")</f>
        <v/>
      </c>
    </row>
    <row r="717" spans="1:6" ht="18.75" customHeight="1">
      <c r="A717" s="82" t="str">
        <f>IFERROR(MATCH(ROW()-ROW($A$2),DATA!G:G,0)-DATA!$B$5+1,"")</f>
        <v/>
      </c>
      <c r="B717" s="86" t="str">
        <f>IFERROR(INDEX(DATA!$A$46:$E$6000,A717,5),"")</f>
        <v/>
      </c>
      <c r="C717" s="87" t="str">
        <f>IFERROR(INDEX(DATA!$A$46:$E$6000,A717,3),"")</f>
        <v/>
      </c>
      <c r="D717" s="88" t="str">
        <f>IFERROR(INDEX(DATA!$A$46:$E$6000,A717,2),"")</f>
        <v/>
      </c>
      <c r="E717" s="99" t="str">
        <f>IFERROR(IF(C717=設定・集計!$B$6,INDEX(DATA!$A$46:$E$6000,A717,4),""),"")</f>
        <v/>
      </c>
      <c r="F717" s="99" t="str">
        <f>IFERROR(IF(C717=設定・集計!$B$6,"",INDEX(DATA!$A$46:$E$6000,A717,4)),"")</f>
        <v/>
      </c>
    </row>
    <row r="718" spans="1:6" ht="18.75" customHeight="1">
      <c r="A718" s="82" t="str">
        <f>IFERROR(MATCH(ROW()-ROW($A$2),DATA!G:G,0)-DATA!$B$5+1,"")</f>
        <v/>
      </c>
      <c r="B718" s="86" t="str">
        <f>IFERROR(INDEX(DATA!$A$46:$E$6000,A718,5),"")</f>
        <v/>
      </c>
      <c r="C718" s="87" t="str">
        <f>IFERROR(INDEX(DATA!$A$46:$E$6000,A718,3),"")</f>
        <v/>
      </c>
      <c r="D718" s="88" t="str">
        <f>IFERROR(INDEX(DATA!$A$46:$E$6000,A718,2),"")</f>
        <v/>
      </c>
      <c r="E718" s="99" t="str">
        <f>IFERROR(IF(C718=設定・集計!$B$6,INDEX(DATA!$A$46:$E$6000,A718,4),""),"")</f>
        <v/>
      </c>
      <c r="F718" s="99" t="str">
        <f>IFERROR(IF(C718=設定・集計!$B$6,"",INDEX(DATA!$A$46:$E$6000,A718,4)),"")</f>
        <v/>
      </c>
    </row>
    <row r="719" spans="1:6" ht="18.75" customHeight="1">
      <c r="A719" s="82" t="str">
        <f>IFERROR(MATCH(ROW()-ROW($A$2),DATA!G:G,0)-DATA!$B$5+1,"")</f>
        <v/>
      </c>
      <c r="B719" s="86" t="str">
        <f>IFERROR(INDEX(DATA!$A$46:$E$6000,A719,5),"")</f>
        <v/>
      </c>
      <c r="C719" s="87" t="str">
        <f>IFERROR(INDEX(DATA!$A$46:$E$6000,A719,3),"")</f>
        <v/>
      </c>
      <c r="D719" s="88" t="str">
        <f>IFERROR(INDEX(DATA!$A$46:$E$6000,A719,2),"")</f>
        <v/>
      </c>
      <c r="E719" s="99" t="str">
        <f>IFERROR(IF(C719=設定・集計!$B$6,INDEX(DATA!$A$46:$E$6000,A719,4),""),"")</f>
        <v/>
      </c>
      <c r="F719" s="99" t="str">
        <f>IFERROR(IF(C719=設定・集計!$B$6,"",INDEX(DATA!$A$46:$E$6000,A719,4)),"")</f>
        <v/>
      </c>
    </row>
    <row r="720" spans="1:6" ht="18.75" customHeight="1">
      <c r="A720" s="82" t="str">
        <f>IFERROR(MATCH(ROW()-ROW($A$2),DATA!G:G,0)-DATA!$B$5+1,"")</f>
        <v/>
      </c>
      <c r="B720" s="86" t="str">
        <f>IFERROR(INDEX(DATA!$A$46:$E$6000,A720,5),"")</f>
        <v/>
      </c>
      <c r="C720" s="87" t="str">
        <f>IFERROR(INDEX(DATA!$A$46:$E$6000,A720,3),"")</f>
        <v/>
      </c>
      <c r="D720" s="88" t="str">
        <f>IFERROR(INDEX(DATA!$A$46:$E$6000,A720,2),"")</f>
        <v/>
      </c>
      <c r="E720" s="99" t="str">
        <f>IFERROR(IF(C720=設定・集計!$B$6,INDEX(DATA!$A$46:$E$6000,A720,4),""),"")</f>
        <v/>
      </c>
      <c r="F720" s="99" t="str">
        <f>IFERROR(IF(C720=設定・集計!$B$6,"",INDEX(DATA!$A$46:$E$6000,A720,4)),"")</f>
        <v/>
      </c>
    </row>
    <row r="721" spans="1:6" ht="18.75" customHeight="1">
      <c r="A721" s="82" t="str">
        <f>IFERROR(MATCH(ROW()-ROW($A$2),DATA!G:G,0)-DATA!$B$5+1,"")</f>
        <v/>
      </c>
      <c r="B721" s="86" t="str">
        <f>IFERROR(INDEX(DATA!$A$46:$E$6000,A721,5),"")</f>
        <v/>
      </c>
      <c r="C721" s="87" t="str">
        <f>IFERROR(INDEX(DATA!$A$46:$E$6000,A721,3),"")</f>
        <v/>
      </c>
      <c r="D721" s="88" t="str">
        <f>IFERROR(INDEX(DATA!$A$46:$E$6000,A721,2),"")</f>
        <v/>
      </c>
      <c r="E721" s="99" t="str">
        <f>IFERROR(IF(C721=設定・集計!$B$6,INDEX(DATA!$A$46:$E$6000,A721,4),""),"")</f>
        <v/>
      </c>
      <c r="F721" s="99" t="str">
        <f>IFERROR(IF(C721=設定・集計!$B$6,"",INDEX(DATA!$A$46:$E$6000,A721,4)),"")</f>
        <v/>
      </c>
    </row>
    <row r="722" spans="1:6" ht="18.75" customHeight="1">
      <c r="A722" s="82" t="str">
        <f>IFERROR(MATCH(ROW()-ROW($A$2),DATA!G:G,0)-DATA!$B$5+1,"")</f>
        <v/>
      </c>
      <c r="B722" s="86" t="str">
        <f>IFERROR(INDEX(DATA!$A$46:$E$6000,A722,5),"")</f>
        <v/>
      </c>
      <c r="C722" s="87" t="str">
        <f>IFERROR(INDEX(DATA!$A$46:$E$6000,A722,3),"")</f>
        <v/>
      </c>
      <c r="D722" s="88" t="str">
        <f>IFERROR(INDEX(DATA!$A$46:$E$6000,A722,2),"")</f>
        <v/>
      </c>
      <c r="E722" s="99" t="str">
        <f>IFERROR(IF(C722=設定・集計!$B$6,INDEX(DATA!$A$46:$E$6000,A722,4),""),"")</f>
        <v/>
      </c>
      <c r="F722" s="99" t="str">
        <f>IFERROR(IF(C722=設定・集計!$B$6,"",INDEX(DATA!$A$46:$E$6000,A722,4)),"")</f>
        <v/>
      </c>
    </row>
    <row r="723" spans="1:6" ht="18.75" customHeight="1">
      <c r="A723" s="82" t="str">
        <f>IFERROR(MATCH(ROW()-ROW($A$2),DATA!G:G,0)-DATA!$B$5+1,"")</f>
        <v/>
      </c>
      <c r="B723" s="86" t="str">
        <f>IFERROR(INDEX(DATA!$A$46:$E$6000,A723,5),"")</f>
        <v/>
      </c>
      <c r="C723" s="87" t="str">
        <f>IFERROR(INDEX(DATA!$A$46:$E$6000,A723,3),"")</f>
        <v/>
      </c>
      <c r="D723" s="88" t="str">
        <f>IFERROR(INDEX(DATA!$A$46:$E$6000,A723,2),"")</f>
        <v/>
      </c>
      <c r="E723" s="99" t="str">
        <f>IFERROR(IF(C723=設定・集計!$B$6,INDEX(DATA!$A$46:$E$6000,A723,4),""),"")</f>
        <v/>
      </c>
      <c r="F723" s="99" t="str">
        <f>IFERROR(IF(C723=設定・集計!$B$6,"",INDEX(DATA!$A$46:$E$6000,A723,4)),"")</f>
        <v/>
      </c>
    </row>
    <row r="724" spans="1:6" ht="18.75" customHeight="1">
      <c r="A724" s="82" t="str">
        <f>IFERROR(MATCH(ROW()-ROW($A$2),DATA!G:G,0)-DATA!$B$5+1,"")</f>
        <v/>
      </c>
      <c r="B724" s="86" t="str">
        <f>IFERROR(INDEX(DATA!$A$46:$E$6000,A724,5),"")</f>
        <v/>
      </c>
      <c r="C724" s="87" t="str">
        <f>IFERROR(INDEX(DATA!$A$46:$E$6000,A724,3),"")</f>
        <v/>
      </c>
      <c r="D724" s="88" t="str">
        <f>IFERROR(INDEX(DATA!$A$46:$E$6000,A724,2),"")</f>
        <v/>
      </c>
      <c r="E724" s="99" t="str">
        <f>IFERROR(IF(C724=設定・集計!$B$6,INDEX(DATA!$A$46:$E$6000,A724,4),""),"")</f>
        <v/>
      </c>
      <c r="F724" s="99" t="str">
        <f>IFERROR(IF(C724=設定・集計!$B$6,"",INDEX(DATA!$A$46:$E$6000,A724,4)),"")</f>
        <v/>
      </c>
    </row>
    <row r="725" spans="1:6" ht="18.75" customHeight="1">
      <c r="A725" s="82" t="str">
        <f>IFERROR(MATCH(ROW()-ROW($A$2),DATA!G:G,0)-DATA!$B$5+1,"")</f>
        <v/>
      </c>
      <c r="B725" s="86" t="str">
        <f>IFERROR(INDEX(DATA!$A$46:$E$6000,A725,5),"")</f>
        <v/>
      </c>
      <c r="C725" s="87" t="str">
        <f>IFERROR(INDEX(DATA!$A$46:$E$6000,A725,3),"")</f>
        <v/>
      </c>
      <c r="D725" s="88" t="str">
        <f>IFERROR(INDEX(DATA!$A$46:$E$6000,A725,2),"")</f>
        <v/>
      </c>
      <c r="E725" s="99" t="str">
        <f>IFERROR(IF(C725=設定・集計!$B$6,INDEX(DATA!$A$46:$E$6000,A725,4),""),"")</f>
        <v/>
      </c>
      <c r="F725" s="99" t="str">
        <f>IFERROR(IF(C725=設定・集計!$B$6,"",INDEX(DATA!$A$46:$E$6000,A725,4)),"")</f>
        <v/>
      </c>
    </row>
    <row r="726" spans="1:6" ht="18.75" customHeight="1">
      <c r="A726" s="82" t="str">
        <f>IFERROR(MATCH(ROW()-ROW($A$2),DATA!G:G,0)-DATA!$B$5+1,"")</f>
        <v/>
      </c>
      <c r="B726" s="86" t="str">
        <f>IFERROR(INDEX(DATA!$A$46:$E$6000,A726,5),"")</f>
        <v/>
      </c>
      <c r="C726" s="87" t="str">
        <f>IFERROR(INDEX(DATA!$A$46:$E$6000,A726,3),"")</f>
        <v/>
      </c>
      <c r="D726" s="88" t="str">
        <f>IFERROR(INDEX(DATA!$A$46:$E$6000,A726,2),"")</f>
        <v/>
      </c>
      <c r="E726" s="99" t="str">
        <f>IFERROR(IF(C726=設定・集計!$B$6,INDEX(DATA!$A$46:$E$6000,A726,4),""),"")</f>
        <v/>
      </c>
      <c r="F726" s="99" t="str">
        <f>IFERROR(IF(C726=設定・集計!$B$6,"",INDEX(DATA!$A$46:$E$6000,A726,4)),"")</f>
        <v/>
      </c>
    </row>
    <row r="727" spans="1:6" ht="18.75" customHeight="1">
      <c r="A727" s="82" t="str">
        <f>IFERROR(MATCH(ROW()-ROW($A$2),DATA!G:G,0)-DATA!$B$5+1,"")</f>
        <v/>
      </c>
      <c r="B727" s="86" t="str">
        <f>IFERROR(INDEX(DATA!$A$46:$E$6000,A727,5),"")</f>
        <v/>
      </c>
      <c r="C727" s="87" t="str">
        <f>IFERROR(INDEX(DATA!$A$46:$E$6000,A727,3),"")</f>
        <v/>
      </c>
      <c r="D727" s="88" t="str">
        <f>IFERROR(INDEX(DATA!$A$46:$E$6000,A727,2),"")</f>
        <v/>
      </c>
      <c r="E727" s="99" t="str">
        <f>IFERROR(IF(C727=設定・集計!$B$6,INDEX(DATA!$A$46:$E$6000,A727,4),""),"")</f>
        <v/>
      </c>
      <c r="F727" s="99" t="str">
        <f>IFERROR(IF(C727=設定・集計!$B$6,"",INDEX(DATA!$A$46:$E$6000,A727,4)),"")</f>
        <v/>
      </c>
    </row>
    <row r="728" spans="1:6" ht="18.75" customHeight="1">
      <c r="A728" s="82" t="str">
        <f>IFERROR(MATCH(ROW()-ROW($A$2),DATA!G:G,0)-DATA!$B$5+1,"")</f>
        <v/>
      </c>
      <c r="B728" s="86" t="str">
        <f>IFERROR(INDEX(DATA!$A$46:$E$6000,A728,5),"")</f>
        <v/>
      </c>
      <c r="C728" s="87" t="str">
        <f>IFERROR(INDEX(DATA!$A$46:$E$6000,A728,3),"")</f>
        <v/>
      </c>
      <c r="D728" s="88" t="str">
        <f>IFERROR(INDEX(DATA!$A$46:$E$6000,A728,2),"")</f>
        <v/>
      </c>
      <c r="E728" s="99" t="str">
        <f>IFERROR(IF(C728=設定・集計!$B$6,INDEX(DATA!$A$46:$E$6000,A728,4),""),"")</f>
        <v/>
      </c>
      <c r="F728" s="99" t="str">
        <f>IFERROR(IF(C728=設定・集計!$B$6,"",INDEX(DATA!$A$46:$E$6000,A728,4)),"")</f>
        <v/>
      </c>
    </row>
    <row r="729" spans="1:6" ht="18.75" customHeight="1">
      <c r="A729" s="82" t="str">
        <f>IFERROR(MATCH(ROW()-ROW($A$2),DATA!G:G,0)-DATA!$B$5+1,"")</f>
        <v/>
      </c>
      <c r="B729" s="86" t="str">
        <f>IFERROR(INDEX(DATA!$A$46:$E$6000,A729,5),"")</f>
        <v/>
      </c>
      <c r="C729" s="87" t="str">
        <f>IFERROR(INDEX(DATA!$A$46:$E$6000,A729,3),"")</f>
        <v/>
      </c>
      <c r="D729" s="88" t="str">
        <f>IFERROR(INDEX(DATA!$A$46:$E$6000,A729,2),"")</f>
        <v/>
      </c>
      <c r="E729" s="99" t="str">
        <f>IFERROR(IF(C729=設定・集計!$B$6,INDEX(DATA!$A$46:$E$6000,A729,4),""),"")</f>
        <v/>
      </c>
      <c r="F729" s="99" t="str">
        <f>IFERROR(IF(C729=設定・集計!$B$6,"",INDEX(DATA!$A$46:$E$6000,A729,4)),"")</f>
        <v/>
      </c>
    </row>
    <row r="730" spans="1:6" ht="18.75" customHeight="1">
      <c r="A730" s="82" t="str">
        <f>IFERROR(MATCH(ROW()-ROW($A$2),DATA!G:G,0)-DATA!$B$5+1,"")</f>
        <v/>
      </c>
      <c r="B730" s="86" t="str">
        <f>IFERROR(INDEX(DATA!$A$46:$E$6000,A730,5),"")</f>
        <v/>
      </c>
      <c r="C730" s="87" t="str">
        <f>IFERROR(INDEX(DATA!$A$46:$E$6000,A730,3),"")</f>
        <v/>
      </c>
      <c r="D730" s="88" t="str">
        <f>IFERROR(INDEX(DATA!$A$46:$E$6000,A730,2),"")</f>
        <v/>
      </c>
      <c r="E730" s="99" t="str">
        <f>IFERROR(IF(C730=設定・集計!$B$6,INDEX(DATA!$A$46:$E$6000,A730,4),""),"")</f>
        <v/>
      </c>
      <c r="F730" s="99" t="str">
        <f>IFERROR(IF(C730=設定・集計!$B$6,"",INDEX(DATA!$A$46:$E$6000,A730,4)),"")</f>
        <v/>
      </c>
    </row>
    <row r="731" spans="1:6" ht="18.75" customHeight="1">
      <c r="A731" s="82" t="str">
        <f>IFERROR(MATCH(ROW()-ROW($A$2),DATA!G:G,0)-DATA!$B$5+1,"")</f>
        <v/>
      </c>
      <c r="B731" s="86" t="str">
        <f>IFERROR(INDEX(DATA!$A$46:$E$6000,A731,5),"")</f>
        <v/>
      </c>
      <c r="C731" s="87" t="str">
        <f>IFERROR(INDEX(DATA!$A$46:$E$6000,A731,3),"")</f>
        <v/>
      </c>
      <c r="D731" s="88" t="str">
        <f>IFERROR(INDEX(DATA!$A$46:$E$6000,A731,2),"")</f>
        <v/>
      </c>
      <c r="E731" s="99" t="str">
        <f>IFERROR(IF(C731=設定・集計!$B$6,INDEX(DATA!$A$46:$E$6000,A731,4),""),"")</f>
        <v/>
      </c>
      <c r="F731" s="99" t="str">
        <f>IFERROR(IF(C731=設定・集計!$B$6,"",INDEX(DATA!$A$46:$E$6000,A731,4)),"")</f>
        <v/>
      </c>
    </row>
    <row r="732" spans="1:6" ht="18.75" customHeight="1">
      <c r="A732" s="82" t="str">
        <f>IFERROR(MATCH(ROW()-ROW($A$2),DATA!G:G,0)-DATA!$B$5+1,"")</f>
        <v/>
      </c>
      <c r="B732" s="86" t="str">
        <f>IFERROR(INDEX(DATA!$A$46:$E$6000,A732,5),"")</f>
        <v/>
      </c>
      <c r="C732" s="87" t="str">
        <f>IFERROR(INDEX(DATA!$A$46:$E$6000,A732,3),"")</f>
        <v/>
      </c>
      <c r="D732" s="88" t="str">
        <f>IFERROR(INDEX(DATA!$A$46:$E$6000,A732,2),"")</f>
        <v/>
      </c>
      <c r="E732" s="99" t="str">
        <f>IFERROR(IF(C732=設定・集計!$B$6,INDEX(DATA!$A$46:$E$6000,A732,4),""),"")</f>
        <v/>
      </c>
      <c r="F732" s="99" t="str">
        <f>IFERROR(IF(C732=設定・集計!$B$6,"",INDEX(DATA!$A$46:$E$6000,A732,4)),"")</f>
        <v/>
      </c>
    </row>
    <row r="733" spans="1:6" ht="18.75" customHeight="1">
      <c r="A733" s="82" t="str">
        <f>IFERROR(MATCH(ROW()-ROW($A$2),DATA!G:G,0)-DATA!$B$5+1,"")</f>
        <v/>
      </c>
      <c r="B733" s="86" t="str">
        <f>IFERROR(INDEX(DATA!$A$46:$E$6000,A733,5),"")</f>
        <v/>
      </c>
      <c r="C733" s="87" t="str">
        <f>IFERROR(INDEX(DATA!$A$46:$E$6000,A733,3),"")</f>
        <v/>
      </c>
      <c r="D733" s="88" t="str">
        <f>IFERROR(INDEX(DATA!$A$46:$E$6000,A733,2),"")</f>
        <v/>
      </c>
      <c r="E733" s="99" t="str">
        <f>IFERROR(IF(C733=設定・集計!$B$6,INDEX(DATA!$A$46:$E$6000,A733,4),""),"")</f>
        <v/>
      </c>
      <c r="F733" s="99" t="str">
        <f>IFERROR(IF(C733=設定・集計!$B$6,"",INDEX(DATA!$A$46:$E$6000,A733,4)),"")</f>
        <v/>
      </c>
    </row>
    <row r="734" spans="1:6" ht="18.75" customHeight="1">
      <c r="A734" s="82" t="str">
        <f>IFERROR(MATCH(ROW()-ROW($A$2),DATA!G:G,0)-DATA!$B$5+1,"")</f>
        <v/>
      </c>
      <c r="B734" s="86" t="str">
        <f>IFERROR(INDEX(DATA!$A$46:$E$6000,A734,5),"")</f>
        <v/>
      </c>
      <c r="C734" s="87" t="str">
        <f>IFERROR(INDEX(DATA!$A$46:$E$6000,A734,3),"")</f>
        <v/>
      </c>
      <c r="D734" s="88" t="str">
        <f>IFERROR(INDEX(DATA!$A$46:$E$6000,A734,2),"")</f>
        <v/>
      </c>
      <c r="E734" s="99" t="str">
        <f>IFERROR(IF(C734=設定・集計!$B$6,INDEX(DATA!$A$46:$E$6000,A734,4),""),"")</f>
        <v/>
      </c>
      <c r="F734" s="99" t="str">
        <f>IFERROR(IF(C734=設定・集計!$B$6,"",INDEX(DATA!$A$46:$E$6000,A734,4)),"")</f>
        <v/>
      </c>
    </row>
    <row r="735" spans="1:6" ht="18.75" customHeight="1">
      <c r="A735" s="82" t="str">
        <f>IFERROR(MATCH(ROW()-ROW($A$2),DATA!G:G,0)-DATA!$B$5+1,"")</f>
        <v/>
      </c>
      <c r="B735" s="86" t="str">
        <f>IFERROR(INDEX(DATA!$A$46:$E$6000,A735,5),"")</f>
        <v/>
      </c>
      <c r="C735" s="87" t="str">
        <f>IFERROR(INDEX(DATA!$A$46:$E$6000,A735,3),"")</f>
        <v/>
      </c>
      <c r="D735" s="88" t="str">
        <f>IFERROR(INDEX(DATA!$A$46:$E$6000,A735,2),"")</f>
        <v/>
      </c>
      <c r="E735" s="99" t="str">
        <f>IFERROR(IF(C735=設定・集計!$B$6,INDEX(DATA!$A$46:$E$6000,A735,4),""),"")</f>
        <v/>
      </c>
      <c r="F735" s="99" t="str">
        <f>IFERROR(IF(C735=設定・集計!$B$6,"",INDEX(DATA!$A$46:$E$6000,A735,4)),"")</f>
        <v/>
      </c>
    </row>
    <row r="736" spans="1:6" ht="18.75" customHeight="1">
      <c r="A736" s="82" t="str">
        <f>IFERROR(MATCH(ROW()-ROW($A$2),DATA!G:G,0)-DATA!$B$5+1,"")</f>
        <v/>
      </c>
      <c r="B736" s="86" t="str">
        <f>IFERROR(INDEX(DATA!$A$46:$E$6000,A736,5),"")</f>
        <v/>
      </c>
      <c r="C736" s="87" t="str">
        <f>IFERROR(INDEX(DATA!$A$46:$E$6000,A736,3),"")</f>
        <v/>
      </c>
      <c r="D736" s="88" t="str">
        <f>IFERROR(INDEX(DATA!$A$46:$E$6000,A736,2),"")</f>
        <v/>
      </c>
      <c r="E736" s="99" t="str">
        <f>IFERROR(IF(C736=設定・集計!$B$6,INDEX(DATA!$A$46:$E$6000,A736,4),""),"")</f>
        <v/>
      </c>
      <c r="F736" s="99" t="str">
        <f>IFERROR(IF(C736=設定・集計!$B$6,"",INDEX(DATA!$A$46:$E$6000,A736,4)),"")</f>
        <v/>
      </c>
    </row>
    <row r="737" spans="1:6" ht="18.75" customHeight="1">
      <c r="A737" s="82" t="str">
        <f>IFERROR(MATCH(ROW()-ROW($A$2),DATA!G:G,0)-DATA!$B$5+1,"")</f>
        <v/>
      </c>
      <c r="B737" s="86" t="str">
        <f>IFERROR(INDEX(DATA!$A$46:$E$6000,A737,5),"")</f>
        <v/>
      </c>
      <c r="C737" s="87" t="str">
        <f>IFERROR(INDEX(DATA!$A$46:$E$6000,A737,3),"")</f>
        <v/>
      </c>
      <c r="D737" s="88" t="str">
        <f>IFERROR(INDEX(DATA!$A$46:$E$6000,A737,2),"")</f>
        <v/>
      </c>
      <c r="E737" s="99" t="str">
        <f>IFERROR(IF(C737=設定・集計!$B$6,INDEX(DATA!$A$46:$E$6000,A737,4),""),"")</f>
        <v/>
      </c>
      <c r="F737" s="99" t="str">
        <f>IFERROR(IF(C737=設定・集計!$B$6,"",INDEX(DATA!$A$46:$E$6000,A737,4)),"")</f>
        <v/>
      </c>
    </row>
    <row r="738" spans="1:6" ht="18.75" customHeight="1">
      <c r="A738" s="82" t="str">
        <f>IFERROR(MATCH(ROW()-ROW($A$2),DATA!G:G,0)-DATA!$B$5+1,"")</f>
        <v/>
      </c>
      <c r="B738" s="86" t="str">
        <f>IFERROR(INDEX(DATA!$A$46:$E$6000,A738,5),"")</f>
        <v/>
      </c>
      <c r="C738" s="87" t="str">
        <f>IFERROR(INDEX(DATA!$A$46:$E$6000,A738,3),"")</f>
        <v/>
      </c>
      <c r="D738" s="88" t="str">
        <f>IFERROR(INDEX(DATA!$A$46:$E$6000,A738,2),"")</f>
        <v/>
      </c>
      <c r="E738" s="99" t="str">
        <f>IFERROR(IF(C738=設定・集計!$B$6,INDEX(DATA!$A$46:$E$6000,A738,4),""),"")</f>
        <v/>
      </c>
      <c r="F738" s="99" t="str">
        <f>IFERROR(IF(C738=設定・集計!$B$6,"",INDEX(DATA!$A$46:$E$6000,A738,4)),"")</f>
        <v/>
      </c>
    </row>
    <row r="739" spans="1:6" ht="18.75" customHeight="1">
      <c r="A739" s="82" t="str">
        <f>IFERROR(MATCH(ROW()-ROW($A$2),DATA!G:G,0)-DATA!$B$5+1,"")</f>
        <v/>
      </c>
      <c r="B739" s="86" t="str">
        <f>IFERROR(INDEX(DATA!$A$46:$E$6000,A739,5),"")</f>
        <v/>
      </c>
      <c r="C739" s="87" t="str">
        <f>IFERROR(INDEX(DATA!$A$46:$E$6000,A739,3),"")</f>
        <v/>
      </c>
      <c r="D739" s="88" t="str">
        <f>IFERROR(INDEX(DATA!$A$46:$E$6000,A739,2),"")</f>
        <v/>
      </c>
      <c r="E739" s="99" t="str">
        <f>IFERROR(IF(C739=設定・集計!$B$6,INDEX(DATA!$A$46:$E$6000,A739,4),""),"")</f>
        <v/>
      </c>
      <c r="F739" s="99" t="str">
        <f>IFERROR(IF(C739=設定・集計!$B$6,"",INDEX(DATA!$A$46:$E$6000,A739,4)),"")</f>
        <v/>
      </c>
    </row>
    <row r="740" spans="1:6" ht="18.75" customHeight="1">
      <c r="A740" s="82" t="str">
        <f>IFERROR(MATCH(ROW()-ROW($A$2),DATA!G:G,0)-DATA!$B$5+1,"")</f>
        <v/>
      </c>
      <c r="B740" s="86" t="str">
        <f>IFERROR(INDEX(DATA!$A$46:$E$6000,A740,5),"")</f>
        <v/>
      </c>
      <c r="C740" s="87" t="str">
        <f>IFERROR(INDEX(DATA!$A$46:$E$6000,A740,3),"")</f>
        <v/>
      </c>
      <c r="D740" s="88" t="str">
        <f>IFERROR(INDEX(DATA!$A$46:$E$6000,A740,2),"")</f>
        <v/>
      </c>
      <c r="E740" s="99" t="str">
        <f>IFERROR(IF(C740=設定・集計!$B$6,INDEX(DATA!$A$46:$E$6000,A740,4),""),"")</f>
        <v/>
      </c>
      <c r="F740" s="99" t="str">
        <f>IFERROR(IF(C740=設定・集計!$B$6,"",INDEX(DATA!$A$46:$E$6000,A740,4)),"")</f>
        <v/>
      </c>
    </row>
    <row r="741" spans="1:6" ht="18.75" customHeight="1">
      <c r="A741" s="82" t="str">
        <f>IFERROR(MATCH(ROW()-ROW($A$2),DATA!G:G,0)-DATA!$B$5+1,"")</f>
        <v/>
      </c>
      <c r="B741" s="86" t="str">
        <f>IFERROR(INDEX(DATA!$A$46:$E$6000,A741,5),"")</f>
        <v/>
      </c>
      <c r="C741" s="87" t="str">
        <f>IFERROR(INDEX(DATA!$A$46:$E$6000,A741,3),"")</f>
        <v/>
      </c>
      <c r="D741" s="88" t="str">
        <f>IFERROR(INDEX(DATA!$A$46:$E$6000,A741,2),"")</f>
        <v/>
      </c>
      <c r="E741" s="99" t="str">
        <f>IFERROR(IF(C741=設定・集計!$B$6,INDEX(DATA!$A$46:$E$6000,A741,4),""),"")</f>
        <v/>
      </c>
      <c r="F741" s="99" t="str">
        <f>IFERROR(IF(C741=設定・集計!$B$6,"",INDEX(DATA!$A$46:$E$6000,A741,4)),"")</f>
        <v/>
      </c>
    </row>
    <row r="742" spans="1:6" ht="18.75" customHeight="1">
      <c r="A742" s="82" t="str">
        <f>IFERROR(MATCH(ROW()-ROW($A$2),DATA!G:G,0)-DATA!$B$5+1,"")</f>
        <v/>
      </c>
      <c r="B742" s="86" t="str">
        <f>IFERROR(INDEX(DATA!$A$46:$E$6000,A742,5),"")</f>
        <v/>
      </c>
      <c r="C742" s="87" t="str">
        <f>IFERROR(INDEX(DATA!$A$46:$E$6000,A742,3),"")</f>
        <v/>
      </c>
      <c r="D742" s="88" t="str">
        <f>IFERROR(INDEX(DATA!$A$46:$E$6000,A742,2),"")</f>
        <v/>
      </c>
      <c r="E742" s="99" t="str">
        <f>IFERROR(IF(C742=設定・集計!$B$6,INDEX(DATA!$A$46:$E$6000,A742,4),""),"")</f>
        <v/>
      </c>
      <c r="F742" s="99" t="str">
        <f>IFERROR(IF(C742=設定・集計!$B$6,"",INDEX(DATA!$A$46:$E$6000,A742,4)),"")</f>
        <v/>
      </c>
    </row>
    <row r="743" spans="1:6" ht="18.75" customHeight="1">
      <c r="A743" s="82" t="str">
        <f>IFERROR(MATCH(ROW()-ROW($A$2),DATA!G:G,0)-DATA!$B$5+1,"")</f>
        <v/>
      </c>
      <c r="B743" s="86" t="str">
        <f>IFERROR(INDEX(DATA!$A$46:$E$6000,A743,5),"")</f>
        <v/>
      </c>
      <c r="C743" s="87" t="str">
        <f>IFERROR(INDEX(DATA!$A$46:$E$6000,A743,3),"")</f>
        <v/>
      </c>
      <c r="D743" s="88" t="str">
        <f>IFERROR(INDEX(DATA!$A$46:$E$6000,A743,2),"")</f>
        <v/>
      </c>
      <c r="E743" s="99" t="str">
        <f>IFERROR(IF(C743=設定・集計!$B$6,INDEX(DATA!$A$46:$E$6000,A743,4),""),"")</f>
        <v/>
      </c>
      <c r="F743" s="99" t="str">
        <f>IFERROR(IF(C743=設定・集計!$B$6,"",INDEX(DATA!$A$46:$E$6000,A743,4)),"")</f>
        <v/>
      </c>
    </row>
    <row r="744" spans="1:6" ht="18.75" customHeight="1">
      <c r="A744" s="82" t="str">
        <f>IFERROR(MATCH(ROW()-ROW($A$2),DATA!G:G,0)-DATA!$B$5+1,"")</f>
        <v/>
      </c>
      <c r="B744" s="86" t="str">
        <f>IFERROR(INDEX(DATA!$A$46:$E$6000,A744,5),"")</f>
        <v/>
      </c>
      <c r="C744" s="87" t="str">
        <f>IFERROR(INDEX(DATA!$A$46:$E$6000,A744,3),"")</f>
        <v/>
      </c>
      <c r="D744" s="88" t="str">
        <f>IFERROR(INDEX(DATA!$A$46:$E$6000,A744,2),"")</f>
        <v/>
      </c>
      <c r="E744" s="99" t="str">
        <f>IFERROR(IF(C744=設定・集計!$B$6,INDEX(DATA!$A$46:$E$6000,A744,4),""),"")</f>
        <v/>
      </c>
      <c r="F744" s="99" t="str">
        <f>IFERROR(IF(C744=設定・集計!$B$6,"",INDEX(DATA!$A$46:$E$6000,A744,4)),"")</f>
        <v/>
      </c>
    </row>
    <row r="745" spans="1:6" ht="18.75" customHeight="1">
      <c r="A745" s="82" t="str">
        <f>IFERROR(MATCH(ROW()-ROW($A$2),DATA!G:G,0)-DATA!$B$5+1,"")</f>
        <v/>
      </c>
      <c r="B745" s="86" t="str">
        <f>IFERROR(INDEX(DATA!$A$46:$E$6000,A745,5),"")</f>
        <v/>
      </c>
      <c r="C745" s="87" t="str">
        <f>IFERROR(INDEX(DATA!$A$46:$E$6000,A745,3),"")</f>
        <v/>
      </c>
      <c r="D745" s="88" t="str">
        <f>IFERROR(INDEX(DATA!$A$46:$E$6000,A745,2),"")</f>
        <v/>
      </c>
      <c r="E745" s="99" t="str">
        <f>IFERROR(IF(C745=設定・集計!$B$6,INDEX(DATA!$A$46:$E$6000,A745,4),""),"")</f>
        <v/>
      </c>
      <c r="F745" s="99" t="str">
        <f>IFERROR(IF(C745=設定・集計!$B$6,"",INDEX(DATA!$A$46:$E$6000,A745,4)),"")</f>
        <v/>
      </c>
    </row>
    <row r="746" spans="1:6" ht="18.75" customHeight="1">
      <c r="A746" s="82" t="str">
        <f>IFERROR(MATCH(ROW()-ROW($A$2),DATA!G:G,0)-DATA!$B$5+1,"")</f>
        <v/>
      </c>
      <c r="B746" s="86" t="str">
        <f>IFERROR(INDEX(DATA!$A$46:$E$6000,A746,5),"")</f>
        <v/>
      </c>
      <c r="C746" s="87" t="str">
        <f>IFERROR(INDEX(DATA!$A$46:$E$6000,A746,3),"")</f>
        <v/>
      </c>
      <c r="D746" s="88" t="str">
        <f>IFERROR(INDEX(DATA!$A$46:$E$6000,A746,2),"")</f>
        <v/>
      </c>
      <c r="E746" s="99" t="str">
        <f>IFERROR(IF(C746=設定・集計!$B$6,INDEX(DATA!$A$46:$E$6000,A746,4),""),"")</f>
        <v/>
      </c>
      <c r="F746" s="99" t="str">
        <f>IFERROR(IF(C746=設定・集計!$B$6,"",INDEX(DATA!$A$46:$E$6000,A746,4)),"")</f>
        <v/>
      </c>
    </row>
    <row r="747" spans="1:6" ht="18.75" customHeight="1">
      <c r="A747" s="82" t="str">
        <f>IFERROR(MATCH(ROW()-ROW($A$2),DATA!G:G,0)-DATA!$B$5+1,"")</f>
        <v/>
      </c>
      <c r="B747" s="86" t="str">
        <f>IFERROR(INDEX(DATA!$A$46:$E$6000,A747,5),"")</f>
        <v/>
      </c>
      <c r="C747" s="87" t="str">
        <f>IFERROR(INDEX(DATA!$A$46:$E$6000,A747,3),"")</f>
        <v/>
      </c>
      <c r="D747" s="88" t="str">
        <f>IFERROR(INDEX(DATA!$A$46:$E$6000,A747,2),"")</f>
        <v/>
      </c>
      <c r="E747" s="99" t="str">
        <f>IFERROR(IF(C747=設定・集計!$B$6,INDEX(DATA!$A$46:$E$6000,A747,4),""),"")</f>
        <v/>
      </c>
      <c r="F747" s="99" t="str">
        <f>IFERROR(IF(C747=設定・集計!$B$6,"",INDEX(DATA!$A$46:$E$6000,A747,4)),"")</f>
        <v/>
      </c>
    </row>
    <row r="748" spans="1:6" ht="18.75" customHeight="1">
      <c r="A748" s="82" t="str">
        <f>IFERROR(MATCH(ROW()-ROW($A$2),DATA!G:G,0)-DATA!$B$5+1,"")</f>
        <v/>
      </c>
      <c r="B748" s="86" t="str">
        <f>IFERROR(INDEX(DATA!$A$46:$E$6000,A748,5),"")</f>
        <v/>
      </c>
      <c r="C748" s="87" t="str">
        <f>IFERROR(INDEX(DATA!$A$46:$E$6000,A748,3),"")</f>
        <v/>
      </c>
      <c r="D748" s="88" t="str">
        <f>IFERROR(INDEX(DATA!$A$46:$E$6000,A748,2),"")</f>
        <v/>
      </c>
      <c r="E748" s="99" t="str">
        <f>IFERROR(IF(C748=設定・集計!$B$6,INDEX(DATA!$A$46:$E$6000,A748,4),""),"")</f>
        <v/>
      </c>
      <c r="F748" s="99" t="str">
        <f>IFERROR(IF(C748=設定・集計!$B$6,"",INDEX(DATA!$A$46:$E$6000,A748,4)),"")</f>
        <v/>
      </c>
    </row>
    <row r="749" spans="1:6" ht="18.75" customHeight="1">
      <c r="A749" s="82" t="str">
        <f>IFERROR(MATCH(ROW()-ROW($A$2),DATA!G:G,0)-DATA!$B$5+1,"")</f>
        <v/>
      </c>
      <c r="B749" s="86" t="str">
        <f>IFERROR(INDEX(DATA!$A$46:$E$6000,A749,5),"")</f>
        <v/>
      </c>
      <c r="C749" s="87" t="str">
        <f>IFERROR(INDEX(DATA!$A$46:$E$6000,A749,3),"")</f>
        <v/>
      </c>
      <c r="D749" s="88" t="str">
        <f>IFERROR(INDEX(DATA!$A$46:$E$6000,A749,2),"")</f>
        <v/>
      </c>
      <c r="E749" s="99" t="str">
        <f>IFERROR(IF(C749=設定・集計!$B$6,INDEX(DATA!$A$46:$E$6000,A749,4),""),"")</f>
        <v/>
      </c>
      <c r="F749" s="99" t="str">
        <f>IFERROR(IF(C749=設定・集計!$B$6,"",INDEX(DATA!$A$46:$E$6000,A749,4)),"")</f>
        <v/>
      </c>
    </row>
    <row r="750" spans="1:6" ht="18.75" customHeight="1">
      <c r="A750" s="82" t="str">
        <f>IFERROR(MATCH(ROW()-ROW($A$2),DATA!G:G,0)-DATA!$B$5+1,"")</f>
        <v/>
      </c>
      <c r="B750" s="86" t="str">
        <f>IFERROR(INDEX(DATA!$A$46:$E$6000,A750,5),"")</f>
        <v/>
      </c>
      <c r="C750" s="87" t="str">
        <f>IFERROR(INDEX(DATA!$A$46:$E$6000,A750,3),"")</f>
        <v/>
      </c>
      <c r="D750" s="88" t="str">
        <f>IFERROR(INDEX(DATA!$A$46:$E$6000,A750,2),"")</f>
        <v/>
      </c>
      <c r="E750" s="99" t="str">
        <f>IFERROR(IF(C750=設定・集計!$B$6,INDEX(DATA!$A$46:$E$6000,A750,4),""),"")</f>
        <v/>
      </c>
      <c r="F750" s="99" t="str">
        <f>IFERROR(IF(C750=設定・集計!$B$6,"",INDEX(DATA!$A$46:$E$6000,A750,4)),"")</f>
        <v/>
      </c>
    </row>
    <row r="751" spans="1:6" ht="18.75" customHeight="1">
      <c r="A751" s="82" t="str">
        <f>IFERROR(MATCH(ROW()-ROW($A$2),DATA!G:G,0)-DATA!$B$5+1,"")</f>
        <v/>
      </c>
      <c r="B751" s="86" t="str">
        <f>IFERROR(INDEX(DATA!$A$46:$E$6000,A751,5),"")</f>
        <v/>
      </c>
      <c r="C751" s="87" t="str">
        <f>IFERROR(INDEX(DATA!$A$46:$E$6000,A751,3),"")</f>
        <v/>
      </c>
      <c r="D751" s="88" t="str">
        <f>IFERROR(INDEX(DATA!$A$46:$E$6000,A751,2),"")</f>
        <v/>
      </c>
      <c r="E751" s="99" t="str">
        <f>IFERROR(IF(C751=設定・集計!$B$6,INDEX(DATA!$A$46:$E$6000,A751,4),""),"")</f>
        <v/>
      </c>
      <c r="F751" s="99" t="str">
        <f>IFERROR(IF(C751=設定・集計!$B$6,"",INDEX(DATA!$A$46:$E$6000,A751,4)),"")</f>
        <v/>
      </c>
    </row>
    <row r="752" spans="1:6" ht="18.75" customHeight="1">
      <c r="A752" s="82" t="str">
        <f>IFERROR(MATCH(ROW()-ROW($A$2),DATA!G:G,0)-DATA!$B$5+1,"")</f>
        <v/>
      </c>
      <c r="B752" s="86" t="str">
        <f>IFERROR(INDEX(DATA!$A$46:$E$6000,A752,5),"")</f>
        <v/>
      </c>
      <c r="C752" s="87" t="str">
        <f>IFERROR(INDEX(DATA!$A$46:$E$6000,A752,3),"")</f>
        <v/>
      </c>
      <c r="D752" s="88" t="str">
        <f>IFERROR(INDEX(DATA!$A$46:$E$6000,A752,2),"")</f>
        <v/>
      </c>
      <c r="E752" s="99" t="str">
        <f>IFERROR(IF(C752=設定・集計!$B$6,INDEX(DATA!$A$46:$E$6000,A752,4),""),"")</f>
        <v/>
      </c>
      <c r="F752" s="99" t="str">
        <f>IFERROR(IF(C752=設定・集計!$B$6,"",INDEX(DATA!$A$46:$E$6000,A752,4)),"")</f>
        <v/>
      </c>
    </row>
    <row r="753" spans="1:6" ht="18.75" customHeight="1">
      <c r="A753" s="82" t="str">
        <f>IFERROR(MATCH(ROW()-ROW($A$2),DATA!G:G,0)-DATA!$B$5+1,"")</f>
        <v/>
      </c>
      <c r="B753" s="86" t="str">
        <f>IFERROR(INDEX(DATA!$A$46:$E$6000,A753,5),"")</f>
        <v/>
      </c>
      <c r="C753" s="87" t="str">
        <f>IFERROR(INDEX(DATA!$A$46:$E$6000,A753,3),"")</f>
        <v/>
      </c>
      <c r="D753" s="88" t="str">
        <f>IFERROR(INDEX(DATA!$A$46:$E$6000,A753,2),"")</f>
        <v/>
      </c>
      <c r="E753" s="99" t="str">
        <f>IFERROR(IF(C753=設定・集計!$B$6,INDEX(DATA!$A$46:$E$6000,A753,4),""),"")</f>
        <v/>
      </c>
      <c r="F753" s="99" t="str">
        <f>IFERROR(IF(C753=設定・集計!$B$6,"",INDEX(DATA!$A$46:$E$6000,A753,4)),"")</f>
        <v/>
      </c>
    </row>
    <row r="754" spans="1:6" ht="18.75" customHeight="1">
      <c r="A754" s="82" t="str">
        <f>IFERROR(MATCH(ROW()-ROW($A$2),DATA!G:G,0)-DATA!$B$5+1,"")</f>
        <v/>
      </c>
      <c r="B754" s="86" t="str">
        <f>IFERROR(INDEX(DATA!$A$46:$E$6000,A754,5),"")</f>
        <v/>
      </c>
      <c r="C754" s="87" t="str">
        <f>IFERROR(INDEX(DATA!$A$46:$E$6000,A754,3),"")</f>
        <v/>
      </c>
      <c r="D754" s="88" t="str">
        <f>IFERROR(INDEX(DATA!$A$46:$E$6000,A754,2),"")</f>
        <v/>
      </c>
      <c r="E754" s="99" t="str">
        <f>IFERROR(IF(C754=設定・集計!$B$6,INDEX(DATA!$A$46:$E$6000,A754,4),""),"")</f>
        <v/>
      </c>
      <c r="F754" s="99" t="str">
        <f>IFERROR(IF(C754=設定・集計!$B$6,"",INDEX(DATA!$A$46:$E$6000,A754,4)),"")</f>
        <v/>
      </c>
    </row>
    <row r="755" spans="1:6" ht="18.75" customHeight="1">
      <c r="A755" s="82" t="str">
        <f>IFERROR(MATCH(ROW()-ROW($A$2),DATA!G:G,0)-DATA!$B$5+1,"")</f>
        <v/>
      </c>
      <c r="B755" s="86" t="str">
        <f>IFERROR(INDEX(DATA!$A$46:$E$6000,A755,5),"")</f>
        <v/>
      </c>
      <c r="C755" s="87" t="str">
        <f>IFERROR(INDEX(DATA!$A$46:$E$6000,A755,3),"")</f>
        <v/>
      </c>
      <c r="D755" s="88" t="str">
        <f>IFERROR(INDEX(DATA!$A$46:$E$6000,A755,2),"")</f>
        <v/>
      </c>
      <c r="E755" s="99" t="str">
        <f>IFERROR(IF(C755=設定・集計!$B$6,INDEX(DATA!$A$46:$E$6000,A755,4),""),"")</f>
        <v/>
      </c>
      <c r="F755" s="99" t="str">
        <f>IFERROR(IF(C755=設定・集計!$B$6,"",INDEX(DATA!$A$46:$E$6000,A755,4)),"")</f>
        <v/>
      </c>
    </row>
    <row r="756" spans="1:6" ht="18.75" customHeight="1">
      <c r="A756" s="82" t="str">
        <f>IFERROR(MATCH(ROW()-ROW($A$2),DATA!G:G,0)-DATA!$B$5+1,"")</f>
        <v/>
      </c>
      <c r="B756" s="86" t="str">
        <f>IFERROR(INDEX(DATA!$A$46:$E$6000,A756,5),"")</f>
        <v/>
      </c>
      <c r="C756" s="87" t="str">
        <f>IFERROR(INDEX(DATA!$A$46:$E$6000,A756,3),"")</f>
        <v/>
      </c>
      <c r="D756" s="88" t="str">
        <f>IFERROR(INDEX(DATA!$A$46:$E$6000,A756,2),"")</f>
        <v/>
      </c>
      <c r="E756" s="99" t="str">
        <f>IFERROR(IF(C756=設定・集計!$B$6,INDEX(DATA!$A$46:$E$6000,A756,4),""),"")</f>
        <v/>
      </c>
      <c r="F756" s="99" t="str">
        <f>IFERROR(IF(C756=設定・集計!$B$6,"",INDEX(DATA!$A$46:$E$6000,A756,4)),"")</f>
        <v/>
      </c>
    </row>
    <row r="757" spans="1:6" ht="18.75" customHeight="1">
      <c r="A757" s="82" t="str">
        <f>IFERROR(MATCH(ROW()-ROW($A$2),DATA!G:G,0)-DATA!$B$5+1,"")</f>
        <v/>
      </c>
      <c r="B757" s="86" t="str">
        <f>IFERROR(INDEX(DATA!$A$46:$E$6000,A757,5),"")</f>
        <v/>
      </c>
      <c r="C757" s="87" t="str">
        <f>IFERROR(INDEX(DATA!$A$46:$E$6000,A757,3),"")</f>
        <v/>
      </c>
      <c r="D757" s="88" t="str">
        <f>IFERROR(INDEX(DATA!$A$46:$E$6000,A757,2),"")</f>
        <v/>
      </c>
      <c r="E757" s="99" t="str">
        <f>IFERROR(IF(C757=設定・集計!$B$6,INDEX(DATA!$A$46:$E$6000,A757,4),""),"")</f>
        <v/>
      </c>
      <c r="F757" s="99" t="str">
        <f>IFERROR(IF(C757=設定・集計!$B$6,"",INDEX(DATA!$A$46:$E$6000,A757,4)),"")</f>
        <v/>
      </c>
    </row>
    <row r="758" spans="1:6" ht="18.75" customHeight="1">
      <c r="A758" s="82" t="str">
        <f>IFERROR(MATCH(ROW()-ROW($A$2),DATA!G:G,0)-DATA!$B$5+1,"")</f>
        <v/>
      </c>
      <c r="B758" s="86" t="str">
        <f>IFERROR(INDEX(DATA!$A$46:$E$6000,A758,5),"")</f>
        <v/>
      </c>
      <c r="C758" s="87" t="str">
        <f>IFERROR(INDEX(DATA!$A$46:$E$6000,A758,3),"")</f>
        <v/>
      </c>
      <c r="D758" s="88" t="str">
        <f>IFERROR(INDEX(DATA!$A$46:$E$6000,A758,2),"")</f>
        <v/>
      </c>
      <c r="E758" s="99" t="str">
        <f>IFERROR(IF(C758=設定・集計!$B$6,INDEX(DATA!$A$46:$E$6000,A758,4),""),"")</f>
        <v/>
      </c>
      <c r="F758" s="99" t="str">
        <f>IFERROR(IF(C758=設定・集計!$B$6,"",INDEX(DATA!$A$46:$E$6000,A758,4)),"")</f>
        <v/>
      </c>
    </row>
    <row r="759" spans="1:6" ht="18.75" customHeight="1">
      <c r="A759" s="82" t="str">
        <f>IFERROR(MATCH(ROW()-ROW($A$2),DATA!G:G,0)-DATA!$B$5+1,"")</f>
        <v/>
      </c>
      <c r="B759" s="86" t="str">
        <f>IFERROR(INDEX(DATA!$A$46:$E$6000,A759,5),"")</f>
        <v/>
      </c>
      <c r="C759" s="87" t="str">
        <f>IFERROR(INDEX(DATA!$A$46:$E$6000,A759,3),"")</f>
        <v/>
      </c>
      <c r="D759" s="88" t="str">
        <f>IFERROR(INDEX(DATA!$A$46:$E$6000,A759,2),"")</f>
        <v/>
      </c>
      <c r="E759" s="99" t="str">
        <f>IFERROR(IF(C759=設定・集計!$B$6,INDEX(DATA!$A$46:$E$6000,A759,4),""),"")</f>
        <v/>
      </c>
      <c r="F759" s="99" t="str">
        <f>IFERROR(IF(C759=設定・集計!$B$6,"",INDEX(DATA!$A$46:$E$6000,A759,4)),"")</f>
        <v/>
      </c>
    </row>
    <row r="760" spans="1:6" ht="18.75" customHeight="1">
      <c r="A760" s="82" t="str">
        <f>IFERROR(MATCH(ROW()-ROW($A$2),DATA!G:G,0)-DATA!$B$5+1,"")</f>
        <v/>
      </c>
      <c r="B760" s="86" t="str">
        <f>IFERROR(INDEX(DATA!$A$46:$E$6000,A760,5),"")</f>
        <v/>
      </c>
      <c r="C760" s="87" t="str">
        <f>IFERROR(INDEX(DATA!$A$46:$E$6000,A760,3),"")</f>
        <v/>
      </c>
      <c r="D760" s="88" t="str">
        <f>IFERROR(INDEX(DATA!$A$46:$E$6000,A760,2),"")</f>
        <v/>
      </c>
      <c r="E760" s="99" t="str">
        <f>IFERROR(IF(C760=設定・集計!$B$6,INDEX(DATA!$A$46:$E$6000,A760,4),""),"")</f>
        <v/>
      </c>
      <c r="F760" s="99" t="str">
        <f>IFERROR(IF(C760=設定・集計!$B$6,"",INDEX(DATA!$A$46:$E$6000,A760,4)),"")</f>
        <v/>
      </c>
    </row>
    <row r="761" spans="1:6" ht="18.75" customHeight="1">
      <c r="A761" s="82" t="str">
        <f>IFERROR(MATCH(ROW()-ROW($A$2),DATA!G:G,0)-DATA!$B$5+1,"")</f>
        <v/>
      </c>
      <c r="B761" s="86" t="str">
        <f>IFERROR(INDEX(DATA!$A$46:$E$6000,A761,5),"")</f>
        <v/>
      </c>
      <c r="C761" s="87" t="str">
        <f>IFERROR(INDEX(DATA!$A$46:$E$6000,A761,3),"")</f>
        <v/>
      </c>
      <c r="D761" s="88" t="str">
        <f>IFERROR(INDEX(DATA!$A$46:$E$6000,A761,2),"")</f>
        <v/>
      </c>
      <c r="E761" s="99" t="str">
        <f>IFERROR(IF(C761=設定・集計!$B$6,INDEX(DATA!$A$46:$E$6000,A761,4),""),"")</f>
        <v/>
      </c>
      <c r="F761" s="99" t="str">
        <f>IFERROR(IF(C761=設定・集計!$B$6,"",INDEX(DATA!$A$46:$E$6000,A761,4)),"")</f>
        <v/>
      </c>
    </row>
    <row r="762" spans="1:6" ht="18.75" customHeight="1">
      <c r="A762" s="82" t="str">
        <f>IFERROR(MATCH(ROW()-ROW($A$2),DATA!G:G,0)-DATA!$B$5+1,"")</f>
        <v/>
      </c>
      <c r="B762" s="86" t="str">
        <f>IFERROR(INDEX(DATA!$A$46:$E$6000,A762,5),"")</f>
        <v/>
      </c>
      <c r="C762" s="87" t="str">
        <f>IFERROR(INDEX(DATA!$A$46:$E$6000,A762,3),"")</f>
        <v/>
      </c>
      <c r="D762" s="88" t="str">
        <f>IFERROR(INDEX(DATA!$A$46:$E$6000,A762,2),"")</f>
        <v/>
      </c>
      <c r="E762" s="99" t="str">
        <f>IFERROR(IF(C762=設定・集計!$B$6,INDEX(DATA!$A$46:$E$6000,A762,4),""),"")</f>
        <v/>
      </c>
      <c r="F762" s="99" t="str">
        <f>IFERROR(IF(C762=設定・集計!$B$6,"",INDEX(DATA!$A$46:$E$6000,A762,4)),"")</f>
        <v/>
      </c>
    </row>
    <row r="763" spans="1:6" ht="18.75" customHeight="1">
      <c r="A763" s="82" t="str">
        <f>IFERROR(MATCH(ROW()-ROW($A$2),DATA!G:G,0)-DATA!$B$5+1,"")</f>
        <v/>
      </c>
      <c r="B763" s="86" t="str">
        <f>IFERROR(INDEX(DATA!$A$46:$E$6000,A763,5),"")</f>
        <v/>
      </c>
      <c r="C763" s="87" t="str">
        <f>IFERROR(INDEX(DATA!$A$46:$E$6000,A763,3),"")</f>
        <v/>
      </c>
      <c r="D763" s="88" t="str">
        <f>IFERROR(INDEX(DATA!$A$46:$E$6000,A763,2),"")</f>
        <v/>
      </c>
      <c r="E763" s="99" t="str">
        <f>IFERROR(IF(C763=設定・集計!$B$6,INDEX(DATA!$A$46:$E$6000,A763,4),""),"")</f>
        <v/>
      </c>
      <c r="F763" s="99" t="str">
        <f>IFERROR(IF(C763=設定・集計!$B$6,"",INDEX(DATA!$A$46:$E$6000,A763,4)),"")</f>
        <v/>
      </c>
    </row>
    <row r="764" spans="1:6" ht="18.75" customHeight="1">
      <c r="A764" s="82" t="str">
        <f>IFERROR(MATCH(ROW()-ROW($A$2),DATA!G:G,0)-DATA!$B$5+1,"")</f>
        <v/>
      </c>
      <c r="B764" s="86" t="str">
        <f>IFERROR(INDEX(DATA!$A$46:$E$6000,A764,5),"")</f>
        <v/>
      </c>
      <c r="C764" s="87" t="str">
        <f>IFERROR(INDEX(DATA!$A$46:$E$6000,A764,3),"")</f>
        <v/>
      </c>
      <c r="D764" s="88" t="str">
        <f>IFERROR(INDEX(DATA!$A$46:$E$6000,A764,2),"")</f>
        <v/>
      </c>
      <c r="E764" s="99" t="str">
        <f>IFERROR(IF(C764=設定・集計!$B$6,INDEX(DATA!$A$46:$E$6000,A764,4),""),"")</f>
        <v/>
      </c>
      <c r="F764" s="99" t="str">
        <f>IFERROR(IF(C764=設定・集計!$B$6,"",INDEX(DATA!$A$46:$E$6000,A764,4)),"")</f>
        <v/>
      </c>
    </row>
    <row r="765" spans="1:6" ht="18.75" customHeight="1">
      <c r="A765" s="82" t="str">
        <f>IFERROR(MATCH(ROW()-ROW($A$2),DATA!G:G,0)-DATA!$B$5+1,"")</f>
        <v/>
      </c>
      <c r="B765" s="86" t="str">
        <f>IFERROR(INDEX(DATA!$A$46:$E$6000,A765,5),"")</f>
        <v/>
      </c>
      <c r="C765" s="87" t="str">
        <f>IFERROR(INDEX(DATA!$A$46:$E$6000,A765,3),"")</f>
        <v/>
      </c>
      <c r="D765" s="88" t="str">
        <f>IFERROR(INDEX(DATA!$A$46:$E$6000,A765,2),"")</f>
        <v/>
      </c>
      <c r="E765" s="99" t="str">
        <f>IFERROR(IF(C765=設定・集計!$B$6,INDEX(DATA!$A$46:$E$6000,A765,4),""),"")</f>
        <v/>
      </c>
      <c r="F765" s="99" t="str">
        <f>IFERROR(IF(C765=設定・集計!$B$6,"",INDEX(DATA!$A$46:$E$6000,A765,4)),"")</f>
        <v/>
      </c>
    </row>
    <row r="766" spans="1:6" ht="18.75" customHeight="1">
      <c r="A766" s="82" t="str">
        <f>IFERROR(MATCH(ROW()-ROW($A$2),DATA!G:G,0)-DATA!$B$5+1,"")</f>
        <v/>
      </c>
      <c r="B766" s="86" t="str">
        <f>IFERROR(INDEX(DATA!$A$46:$E$6000,A766,5),"")</f>
        <v/>
      </c>
      <c r="C766" s="87" t="str">
        <f>IFERROR(INDEX(DATA!$A$46:$E$6000,A766,3),"")</f>
        <v/>
      </c>
      <c r="D766" s="88" t="str">
        <f>IFERROR(INDEX(DATA!$A$46:$E$6000,A766,2),"")</f>
        <v/>
      </c>
      <c r="E766" s="99" t="str">
        <f>IFERROR(IF(C766=設定・集計!$B$6,INDEX(DATA!$A$46:$E$6000,A766,4),""),"")</f>
        <v/>
      </c>
      <c r="F766" s="99" t="str">
        <f>IFERROR(IF(C766=設定・集計!$B$6,"",INDEX(DATA!$A$46:$E$6000,A766,4)),"")</f>
        <v/>
      </c>
    </row>
    <row r="767" spans="1:6" ht="18.75" customHeight="1">
      <c r="A767" s="82" t="str">
        <f>IFERROR(MATCH(ROW()-ROW($A$2),DATA!G:G,0)-DATA!$B$5+1,"")</f>
        <v/>
      </c>
      <c r="B767" s="86" t="str">
        <f>IFERROR(INDEX(DATA!$A$46:$E$6000,A767,5),"")</f>
        <v/>
      </c>
      <c r="C767" s="87" t="str">
        <f>IFERROR(INDEX(DATA!$A$46:$E$6000,A767,3),"")</f>
        <v/>
      </c>
      <c r="D767" s="88" t="str">
        <f>IFERROR(INDEX(DATA!$A$46:$E$6000,A767,2),"")</f>
        <v/>
      </c>
      <c r="E767" s="99" t="str">
        <f>IFERROR(IF(C767=設定・集計!$B$6,INDEX(DATA!$A$46:$E$6000,A767,4),""),"")</f>
        <v/>
      </c>
      <c r="F767" s="99" t="str">
        <f>IFERROR(IF(C767=設定・集計!$B$6,"",INDEX(DATA!$A$46:$E$6000,A767,4)),"")</f>
        <v/>
      </c>
    </row>
    <row r="768" spans="1:6" ht="18.75" customHeight="1">
      <c r="A768" s="82" t="str">
        <f>IFERROR(MATCH(ROW()-ROW($A$2),DATA!G:G,0)-DATA!$B$5+1,"")</f>
        <v/>
      </c>
      <c r="B768" s="86" t="str">
        <f>IFERROR(INDEX(DATA!$A$46:$E$6000,A768,5),"")</f>
        <v/>
      </c>
      <c r="C768" s="87" t="str">
        <f>IFERROR(INDEX(DATA!$A$46:$E$6000,A768,3),"")</f>
        <v/>
      </c>
      <c r="D768" s="88" t="str">
        <f>IFERROR(INDEX(DATA!$A$46:$E$6000,A768,2),"")</f>
        <v/>
      </c>
      <c r="E768" s="99" t="str">
        <f>IFERROR(IF(C768=設定・集計!$B$6,INDEX(DATA!$A$46:$E$6000,A768,4),""),"")</f>
        <v/>
      </c>
      <c r="F768" s="99" t="str">
        <f>IFERROR(IF(C768=設定・集計!$B$6,"",INDEX(DATA!$A$46:$E$6000,A768,4)),"")</f>
        <v/>
      </c>
    </row>
    <row r="769" spans="1:6" ht="18.75" customHeight="1">
      <c r="A769" s="82" t="str">
        <f>IFERROR(MATCH(ROW()-ROW($A$2),DATA!G:G,0)-DATA!$B$5+1,"")</f>
        <v/>
      </c>
      <c r="B769" s="86" t="str">
        <f>IFERROR(INDEX(DATA!$A$46:$E$6000,A769,5),"")</f>
        <v/>
      </c>
      <c r="C769" s="87" t="str">
        <f>IFERROR(INDEX(DATA!$A$46:$E$6000,A769,3),"")</f>
        <v/>
      </c>
      <c r="D769" s="88" t="str">
        <f>IFERROR(INDEX(DATA!$A$46:$E$6000,A769,2),"")</f>
        <v/>
      </c>
      <c r="E769" s="99" t="str">
        <f>IFERROR(IF(C769=設定・集計!$B$6,INDEX(DATA!$A$46:$E$6000,A769,4),""),"")</f>
        <v/>
      </c>
      <c r="F769" s="99" t="str">
        <f>IFERROR(IF(C769=設定・集計!$B$6,"",INDEX(DATA!$A$46:$E$6000,A769,4)),"")</f>
        <v/>
      </c>
    </row>
    <row r="770" spans="1:6" ht="18.75" customHeight="1">
      <c r="A770" s="82" t="str">
        <f>IFERROR(MATCH(ROW()-ROW($A$2),DATA!G:G,0)-DATA!$B$5+1,"")</f>
        <v/>
      </c>
      <c r="B770" s="86" t="str">
        <f>IFERROR(INDEX(DATA!$A$46:$E$6000,A770,5),"")</f>
        <v/>
      </c>
      <c r="C770" s="87" t="str">
        <f>IFERROR(INDEX(DATA!$A$46:$E$6000,A770,3),"")</f>
        <v/>
      </c>
      <c r="D770" s="88" t="str">
        <f>IFERROR(INDEX(DATA!$A$46:$E$6000,A770,2),"")</f>
        <v/>
      </c>
      <c r="E770" s="99" t="str">
        <f>IFERROR(IF(C770=設定・集計!$B$6,INDEX(DATA!$A$46:$E$6000,A770,4),""),"")</f>
        <v/>
      </c>
      <c r="F770" s="99" t="str">
        <f>IFERROR(IF(C770=設定・集計!$B$6,"",INDEX(DATA!$A$46:$E$6000,A770,4)),"")</f>
        <v/>
      </c>
    </row>
    <row r="771" spans="1:6" ht="18.75" customHeight="1">
      <c r="A771" s="82" t="str">
        <f>IFERROR(MATCH(ROW()-ROW($A$2),DATA!G:G,0)-DATA!$B$5+1,"")</f>
        <v/>
      </c>
      <c r="B771" s="86" t="str">
        <f>IFERROR(INDEX(DATA!$A$46:$E$6000,A771,5),"")</f>
        <v/>
      </c>
      <c r="C771" s="87" t="str">
        <f>IFERROR(INDEX(DATA!$A$46:$E$6000,A771,3),"")</f>
        <v/>
      </c>
      <c r="D771" s="88" t="str">
        <f>IFERROR(INDEX(DATA!$A$46:$E$6000,A771,2),"")</f>
        <v/>
      </c>
      <c r="E771" s="99" t="str">
        <f>IFERROR(IF(C771=設定・集計!$B$6,INDEX(DATA!$A$46:$E$6000,A771,4),""),"")</f>
        <v/>
      </c>
      <c r="F771" s="99" t="str">
        <f>IFERROR(IF(C771=設定・集計!$B$6,"",INDEX(DATA!$A$46:$E$6000,A771,4)),"")</f>
        <v/>
      </c>
    </row>
    <row r="772" spans="1:6" ht="18.75" customHeight="1">
      <c r="A772" s="82" t="str">
        <f>IFERROR(MATCH(ROW()-ROW($A$2),DATA!G:G,0)-DATA!$B$5+1,"")</f>
        <v/>
      </c>
      <c r="B772" s="86" t="str">
        <f>IFERROR(INDEX(DATA!$A$46:$E$6000,A772,5),"")</f>
        <v/>
      </c>
      <c r="C772" s="87" t="str">
        <f>IFERROR(INDEX(DATA!$A$46:$E$6000,A772,3),"")</f>
        <v/>
      </c>
      <c r="D772" s="88" t="str">
        <f>IFERROR(INDEX(DATA!$A$46:$E$6000,A772,2),"")</f>
        <v/>
      </c>
      <c r="E772" s="99" t="str">
        <f>IFERROR(IF(C772=設定・集計!$B$6,INDEX(DATA!$A$46:$E$6000,A772,4),""),"")</f>
        <v/>
      </c>
      <c r="F772" s="99" t="str">
        <f>IFERROR(IF(C772=設定・集計!$B$6,"",INDEX(DATA!$A$46:$E$6000,A772,4)),"")</f>
        <v/>
      </c>
    </row>
    <row r="773" spans="1:6" ht="18.75" customHeight="1">
      <c r="A773" s="82" t="str">
        <f>IFERROR(MATCH(ROW()-ROW($A$2),DATA!G:G,0)-DATA!$B$5+1,"")</f>
        <v/>
      </c>
      <c r="B773" s="86" t="str">
        <f>IFERROR(INDEX(DATA!$A$46:$E$6000,A773,5),"")</f>
        <v/>
      </c>
      <c r="C773" s="87" t="str">
        <f>IFERROR(INDEX(DATA!$A$46:$E$6000,A773,3),"")</f>
        <v/>
      </c>
      <c r="D773" s="88" t="str">
        <f>IFERROR(INDEX(DATA!$A$46:$E$6000,A773,2),"")</f>
        <v/>
      </c>
      <c r="E773" s="99" t="str">
        <f>IFERROR(IF(C773=設定・集計!$B$6,INDEX(DATA!$A$46:$E$6000,A773,4),""),"")</f>
        <v/>
      </c>
      <c r="F773" s="99" t="str">
        <f>IFERROR(IF(C773=設定・集計!$B$6,"",INDEX(DATA!$A$46:$E$6000,A773,4)),"")</f>
        <v/>
      </c>
    </row>
    <row r="774" spans="1:6" ht="18.75" customHeight="1">
      <c r="A774" s="82" t="str">
        <f>IFERROR(MATCH(ROW()-ROW($A$2),DATA!G:G,0)-DATA!$B$5+1,"")</f>
        <v/>
      </c>
      <c r="B774" s="86" t="str">
        <f>IFERROR(INDEX(DATA!$A$46:$E$6000,A774,5),"")</f>
        <v/>
      </c>
      <c r="C774" s="87" t="str">
        <f>IFERROR(INDEX(DATA!$A$46:$E$6000,A774,3),"")</f>
        <v/>
      </c>
      <c r="D774" s="88" t="str">
        <f>IFERROR(INDEX(DATA!$A$46:$E$6000,A774,2),"")</f>
        <v/>
      </c>
      <c r="E774" s="99" t="str">
        <f>IFERROR(IF(C774=設定・集計!$B$6,INDEX(DATA!$A$46:$E$6000,A774,4),""),"")</f>
        <v/>
      </c>
      <c r="F774" s="99" t="str">
        <f>IFERROR(IF(C774=設定・集計!$B$6,"",INDEX(DATA!$A$46:$E$6000,A774,4)),"")</f>
        <v/>
      </c>
    </row>
    <row r="775" spans="1:6" ht="18.75" customHeight="1">
      <c r="A775" s="82" t="str">
        <f>IFERROR(MATCH(ROW()-ROW($A$2),DATA!G:G,0)-DATA!$B$5+1,"")</f>
        <v/>
      </c>
      <c r="B775" s="86" t="str">
        <f>IFERROR(INDEX(DATA!$A$46:$E$6000,A775,5),"")</f>
        <v/>
      </c>
      <c r="C775" s="87" t="str">
        <f>IFERROR(INDEX(DATA!$A$46:$E$6000,A775,3),"")</f>
        <v/>
      </c>
      <c r="D775" s="88" t="str">
        <f>IFERROR(INDEX(DATA!$A$46:$E$6000,A775,2),"")</f>
        <v/>
      </c>
      <c r="E775" s="99" t="str">
        <f>IFERROR(IF(C775=設定・集計!$B$6,INDEX(DATA!$A$46:$E$6000,A775,4),""),"")</f>
        <v/>
      </c>
      <c r="F775" s="99" t="str">
        <f>IFERROR(IF(C775=設定・集計!$B$6,"",INDEX(DATA!$A$46:$E$6000,A775,4)),"")</f>
        <v/>
      </c>
    </row>
    <row r="776" spans="1:6" ht="18.75" customHeight="1">
      <c r="A776" s="82" t="str">
        <f>IFERROR(MATCH(ROW()-ROW($A$2),DATA!G:G,0)-DATA!$B$5+1,"")</f>
        <v/>
      </c>
      <c r="B776" s="86" t="str">
        <f>IFERROR(INDEX(DATA!$A$46:$E$6000,A776,5),"")</f>
        <v/>
      </c>
      <c r="C776" s="87" t="str">
        <f>IFERROR(INDEX(DATA!$A$46:$E$6000,A776,3),"")</f>
        <v/>
      </c>
      <c r="D776" s="88" t="str">
        <f>IFERROR(INDEX(DATA!$A$46:$E$6000,A776,2),"")</f>
        <v/>
      </c>
      <c r="E776" s="99" t="str">
        <f>IFERROR(IF(C776=設定・集計!$B$6,INDEX(DATA!$A$46:$E$6000,A776,4),""),"")</f>
        <v/>
      </c>
      <c r="F776" s="99" t="str">
        <f>IFERROR(IF(C776=設定・集計!$B$6,"",INDEX(DATA!$A$46:$E$6000,A776,4)),"")</f>
        <v/>
      </c>
    </row>
    <row r="777" spans="1:6" ht="18.75" customHeight="1">
      <c r="A777" s="82" t="str">
        <f>IFERROR(MATCH(ROW()-ROW($A$2),DATA!G:G,0)-DATA!$B$5+1,"")</f>
        <v/>
      </c>
      <c r="B777" s="86" t="str">
        <f>IFERROR(INDEX(DATA!$A$46:$E$6000,A777,5),"")</f>
        <v/>
      </c>
      <c r="C777" s="87" t="str">
        <f>IFERROR(INDEX(DATA!$A$46:$E$6000,A777,3),"")</f>
        <v/>
      </c>
      <c r="D777" s="88" t="str">
        <f>IFERROR(INDEX(DATA!$A$46:$E$6000,A777,2),"")</f>
        <v/>
      </c>
      <c r="E777" s="99" t="str">
        <f>IFERROR(IF(C777=設定・集計!$B$6,INDEX(DATA!$A$46:$E$6000,A777,4),""),"")</f>
        <v/>
      </c>
      <c r="F777" s="99" t="str">
        <f>IFERROR(IF(C777=設定・集計!$B$6,"",INDEX(DATA!$A$46:$E$6000,A777,4)),"")</f>
        <v/>
      </c>
    </row>
    <row r="778" spans="1:6" ht="18.75" customHeight="1">
      <c r="A778" s="82" t="str">
        <f>IFERROR(MATCH(ROW()-ROW($A$2),DATA!G:G,0)-DATA!$B$5+1,"")</f>
        <v/>
      </c>
      <c r="B778" s="86" t="str">
        <f>IFERROR(INDEX(DATA!$A$46:$E$6000,A778,5),"")</f>
        <v/>
      </c>
      <c r="C778" s="87" t="str">
        <f>IFERROR(INDEX(DATA!$A$46:$E$6000,A778,3),"")</f>
        <v/>
      </c>
      <c r="D778" s="88" t="str">
        <f>IFERROR(INDEX(DATA!$A$46:$E$6000,A778,2),"")</f>
        <v/>
      </c>
      <c r="E778" s="99" t="str">
        <f>IFERROR(IF(C778=設定・集計!$B$6,INDEX(DATA!$A$46:$E$6000,A778,4),""),"")</f>
        <v/>
      </c>
      <c r="F778" s="99" t="str">
        <f>IFERROR(IF(C778=設定・集計!$B$6,"",INDEX(DATA!$A$46:$E$6000,A778,4)),"")</f>
        <v/>
      </c>
    </row>
    <row r="779" spans="1:6" ht="18.75" customHeight="1">
      <c r="A779" s="82" t="str">
        <f>IFERROR(MATCH(ROW()-ROW($A$2),DATA!G:G,0)-DATA!$B$5+1,"")</f>
        <v/>
      </c>
      <c r="B779" s="86" t="str">
        <f>IFERROR(INDEX(DATA!$A$46:$E$6000,A779,5),"")</f>
        <v/>
      </c>
      <c r="C779" s="87" t="str">
        <f>IFERROR(INDEX(DATA!$A$46:$E$6000,A779,3),"")</f>
        <v/>
      </c>
      <c r="D779" s="88" t="str">
        <f>IFERROR(INDEX(DATA!$A$46:$E$6000,A779,2),"")</f>
        <v/>
      </c>
      <c r="E779" s="99" t="str">
        <f>IFERROR(IF(C779=設定・集計!$B$6,INDEX(DATA!$A$46:$E$6000,A779,4),""),"")</f>
        <v/>
      </c>
      <c r="F779" s="99" t="str">
        <f>IFERROR(IF(C779=設定・集計!$B$6,"",INDEX(DATA!$A$46:$E$6000,A779,4)),"")</f>
        <v/>
      </c>
    </row>
    <row r="780" spans="1:6" ht="18.75" customHeight="1">
      <c r="A780" s="82" t="str">
        <f>IFERROR(MATCH(ROW()-ROW($A$2),DATA!G:G,0)-DATA!$B$5+1,"")</f>
        <v/>
      </c>
      <c r="B780" s="86" t="str">
        <f>IFERROR(INDEX(DATA!$A$46:$E$6000,A780,5),"")</f>
        <v/>
      </c>
      <c r="C780" s="87" t="str">
        <f>IFERROR(INDEX(DATA!$A$46:$E$6000,A780,3),"")</f>
        <v/>
      </c>
      <c r="D780" s="88" t="str">
        <f>IFERROR(INDEX(DATA!$A$46:$E$6000,A780,2),"")</f>
        <v/>
      </c>
      <c r="E780" s="99" t="str">
        <f>IFERROR(IF(C780=設定・集計!$B$6,INDEX(DATA!$A$46:$E$6000,A780,4),""),"")</f>
        <v/>
      </c>
      <c r="F780" s="99" t="str">
        <f>IFERROR(IF(C780=設定・集計!$B$6,"",INDEX(DATA!$A$46:$E$6000,A780,4)),"")</f>
        <v/>
      </c>
    </row>
    <row r="781" spans="1:6" ht="18.75" customHeight="1">
      <c r="A781" s="82" t="str">
        <f>IFERROR(MATCH(ROW()-ROW($A$2),DATA!G:G,0)-DATA!$B$5+1,"")</f>
        <v/>
      </c>
      <c r="B781" s="86" t="str">
        <f>IFERROR(INDEX(DATA!$A$46:$E$6000,A781,5),"")</f>
        <v/>
      </c>
      <c r="C781" s="87" t="str">
        <f>IFERROR(INDEX(DATA!$A$46:$E$6000,A781,3),"")</f>
        <v/>
      </c>
      <c r="D781" s="88" t="str">
        <f>IFERROR(INDEX(DATA!$A$46:$E$6000,A781,2),"")</f>
        <v/>
      </c>
      <c r="E781" s="99" t="str">
        <f>IFERROR(IF(C781=設定・集計!$B$6,INDEX(DATA!$A$46:$E$6000,A781,4),""),"")</f>
        <v/>
      </c>
      <c r="F781" s="99" t="str">
        <f>IFERROR(IF(C781=設定・集計!$B$6,"",INDEX(DATA!$A$46:$E$6000,A781,4)),"")</f>
        <v/>
      </c>
    </row>
    <row r="782" spans="1:6" ht="18.75" customHeight="1">
      <c r="A782" s="82" t="str">
        <f>IFERROR(MATCH(ROW()-ROW($A$2),DATA!G:G,0)-DATA!$B$5+1,"")</f>
        <v/>
      </c>
      <c r="B782" s="86" t="str">
        <f>IFERROR(INDEX(DATA!$A$46:$E$6000,A782,5),"")</f>
        <v/>
      </c>
      <c r="C782" s="87" t="str">
        <f>IFERROR(INDEX(DATA!$A$46:$E$6000,A782,3),"")</f>
        <v/>
      </c>
      <c r="D782" s="88" t="str">
        <f>IFERROR(INDEX(DATA!$A$46:$E$6000,A782,2),"")</f>
        <v/>
      </c>
      <c r="E782" s="99" t="str">
        <f>IFERROR(IF(C782=設定・集計!$B$6,INDEX(DATA!$A$46:$E$6000,A782,4),""),"")</f>
        <v/>
      </c>
      <c r="F782" s="99" t="str">
        <f>IFERROR(IF(C782=設定・集計!$B$6,"",INDEX(DATA!$A$46:$E$6000,A782,4)),"")</f>
        <v/>
      </c>
    </row>
    <row r="783" spans="1:6" ht="18.75" customHeight="1">
      <c r="A783" s="82" t="str">
        <f>IFERROR(MATCH(ROW()-ROW($A$2),DATA!G:G,0)-DATA!$B$5+1,"")</f>
        <v/>
      </c>
      <c r="B783" s="86" t="str">
        <f>IFERROR(INDEX(DATA!$A$46:$E$6000,A783,5),"")</f>
        <v/>
      </c>
      <c r="C783" s="87" t="str">
        <f>IFERROR(INDEX(DATA!$A$46:$E$6000,A783,3),"")</f>
        <v/>
      </c>
      <c r="D783" s="88" t="str">
        <f>IFERROR(INDEX(DATA!$A$46:$E$6000,A783,2),"")</f>
        <v/>
      </c>
      <c r="E783" s="99" t="str">
        <f>IFERROR(IF(C783=設定・集計!$B$6,INDEX(DATA!$A$46:$E$6000,A783,4),""),"")</f>
        <v/>
      </c>
      <c r="F783" s="99" t="str">
        <f>IFERROR(IF(C783=設定・集計!$B$6,"",INDEX(DATA!$A$46:$E$6000,A783,4)),"")</f>
        <v/>
      </c>
    </row>
    <row r="784" spans="1:6" ht="18.75" customHeight="1">
      <c r="A784" s="82" t="str">
        <f>IFERROR(MATCH(ROW()-ROW($A$2),DATA!G:G,0)-DATA!$B$5+1,"")</f>
        <v/>
      </c>
      <c r="B784" s="86" t="str">
        <f>IFERROR(INDEX(DATA!$A$46:$E$6000,A784,5),"")</f>
        <v/>
      </c>
      <c r="C784" s="87" t="str">
        <f>IFERROR(INDEX(DATA!$A$46:$E$6000,A784,3),"")</f>
        <v/>
      </c>
      <c r="D784" s="88" t="str">
        <f>IFERROR(INDEX(DATA!$A$46:$E$6000,A784,2),"")</f>
        <v/>
      </c>
      <c r="E784" s="99" t="str">
        <f>IFERROR(IF(C784=設定・集計!$B$6,INDEX(DATA!$A$46:$E$6000,A784,4),""),"")</f>
        <v/>
      </c>
      <c r="F784" s="99" t="str">
        <f>IFERROR(IF(C784=設定・集計!$B$6,"",INDEX(DATA!$A$46:$E$6000,A784,4)),"")</f>
        <v/>
      </c>
    </row>
    <row r="785" spans="1:6" ht="18.75" customHeight="1">
      <c r="A785" s="82" t="str">
        <f>IFERROR(MATCH(ROW()-ROW($A$2),DATA!G:G,0)-DATA!$B$5+1,"")</f>
        <v/>
      </c>
      <c r="B785" s="86" t="str">
        <f>IFERROR(INDEX(DATA!$A$46:$E$6000,A785,5),"")</f>
        <v/>
      </c>
      <c r="C785" s="87" t="str">
        <f>IFERROR(INDEX(DATA!$A$46:$E$6000,A785,3),"")</f>
        <v/>
      </c>
      <c r="D785" s="88" t="str">
        <f>IFERROR(INDEX(DATA!$A$46:$E$6000,A785,2),"")</f>
        <v/>
      </c>
      <c r="E785" s="99" t="str">
        <f>IFERROR(IF(C785=設定・集計!$B$6,INDEX(DATA!$A$46:$E$6000,A785,4),""),"")</f>
        <v/>
      </c>
      <c r="F785" s="99" t="str">
        <f>IFERROR(IF(C785=設定・集計!$B$6,"",INDEX(DATA!$A$46:$E$6000,A785,4)),"")</f>
        <v/>
      </c>
    </row>
    <row r="786" spans="1:6" ht="18.75" customHeight="1">
      <c r="A786" s="82" t="str">
        <f>IFERROR(MATCH(ROW()-ROW($A$2),DATA!G:G,0)-DATA!$B$5+1,"")</f>
        <v/>
      </c>
      <c r="B786" s="86" t="str">
        <f>IFERROR(INDEX(DATA!$A$46:$E$6000,A786,5),"")</f>
        <v/>
      </c>
      <c r="C786" s="87" t="str">
        <f>IFERROR(INDEX(DATA!$A$46:$E$6000,A786,3),"")</f>
        <v/>
      </c>
      <c r="D786" s="88" t="str">
        <f>IFERROR(INDEX(DATA!$A$46:$E$6000,A786,2),"")</f>
        <v/>
      </c>
      <c r="E786" s="99" t="str">
        <f>IFERROR(IF(C786=設定・集計!$B$6,INDEX(DATA!$A$46:$E$6000,A786,4),""),"")</f>
        <v/>
      </c>
      <c r="F786" s="99" t="str">
        <f>IFERROR(IF(C786=設定・集計!$B$6,"",INDEX(DATA!$A$46:$E$6000,A786,4)),"")</f>
        <v/>
      </c>
    </row>
    <row r="787" spans="1:6" ht="18.75" customHeight="1">
      <c r="A787" s="82" t="str">
        <f>IFERROR(MATCH(ROW()-ROW($A$2),DATA!G:G,0)-DATA!$B$5+1,"")</f>
        <v/>
      </c>
      <c r="B787" s="86" t="str">
        <f>IFERROR(INDEX(DATA!$A$46:$E$6000,A787,5),"")</f>
        <v/>
      </c>
      <c r="C787" s="87" t="str">
        <f>IFERROR(INDEX(DATA!$A$46:$E$6000,A787,3),"")</f>
        <v/>
      </c>
      <c r="D787" s="88" t="str">
        <f>IFERROR(INDEX(DATA!$A$46:$E$6000,A787,2),"")</f>
        <v/>
      </c>
      <c r="E787" s="99" t="str">
        <f>IFERROR(IF(C787=設定・集計!$B$6,INDEX(DATA!$A$46:$E$6000,A787,4),""),"")</f>
        <v/>
      </c>
      <c r="F787" s="99" t="str">
        <f>IFERROR(IF(C787=設定・集計!$B$6,"",INDEX(DATA!$A$46:$E$6000,A787,4)),"")</f>
        <v/>
      </c>
    </row>
    <row r="788" spans="1:6" ht="18.75" customHeight="1">
      <c r="A788" s="82" t="str">
        <f>IFERROR(MATCH(ROW()-ROW($A$2),DATA!G:G,0)-DATA!$B$5+1,"")</f>
        <v/>
      </c>
      <c r="B788" s="86" t="str">
        <f>IFERROR(INDEX(DATA!$A$46:$E$6000,A788,5),"")</f>
        <v/>
      </c>
      <c r="C788" s="87" t="str">
        <f>IFERROR(INDEX(DATA!$A$46:$E$6000,A788,3),"")</f>
        <v/>
      </c>
      <c r="D788" s="88" t="str">
        <f>IFERROR(INDEX(DATA!$A$46:$E$6000,A788,2),"")</f>
        <v/>
      </c>
      <c r="E788" s="99" t="str">
        <f>IFERROR(IF(C788=設定・集計!$B$6,INDEX(DATA!$A$46:$E$6000,A788,4),""),"")</f>
        <v/>
      </c>
      <c r="F788" s="99" t="str">
        <f>IFERROR(IF(C788=設定・集計!$B$6,"",INDEX(DATA!$A$46:$E$6000,A788,4)),"")</f>
        <v/>
      </c>
    </row>
    <row r="789" spans="1:6" ht="18.75" customHeight="1">
      <c r="A789" s="82" t="str">
        <f>IFERROR(MATCH(ROW()-ROW($A$2),DATA!G:G,0)-DATA!$B$5+1,"")</f>
        <v/>
      </c>
      <c r="B789" s="86" t="str">
        <f>IFERROR(INDEX(DATA!$A$46:$E$6000,A789,5),"")</f>
        <v/>
      </c>
      <c r="C789" s="87" t="str">
        <f>IFERROR(INDEX(DATA!$A$46:$E$6000,A789,3),"")</f>
        <v/>
      </c>
      <c r="D789" s="88" t="str">
        <f>IFERROR(INDEX(DATA!$A$46:$E$6000,A789,2),"")</f>
        <v/>
      </c>
      <c r="E789" s="99" t="str">
        <f>IFERROR(IF(C789=設定・集計!$B$6,INDEX(DATA!$A$46:$E$6000,A789,4),""),"")</f>
        <v/>
      </c>
      <c r="F789" s="99" t="str">
        <f>IFERROR(IF(C789=設定・集計!$B$6,"",INDEX(DATA!$A$46:$E$6000,A789,4)),"")</f>
        <v/>
      </c>
    </row>
    <row r="790" spans="1:6" ht="18.75" customHeight="1">
      <c r="A790" s="82" t="str">
        <f>IFERROR(MATCH(ROW()-ROW($A$2),DATA!G:G,0)-DATA!$B$5+1,"")</f>
        <v/>
      </c>
      <c r="B790" s="86" t="str">
        <f>IFERROR(INDEX(DATA!$A$46:$E$6000,A790,5),"")</f>
        <v/>
      </c>
      <c r="C790" s="87" t="str">
        <f>IFERROR(INDEX(DATA!$A$46:$E$6000,A790,3),"")</f>
        <v/>
      </c>
      <c r="D790" s="88" t="str">
        <f>IFERROR(INDEX(DATA!$A$46:$E$6000,A790,2),"")</f>
        <v/>
      </c>
      <c r="E790" s="99" t="str">
        <f>IFERROR(IF(C790=設定・集計!$B$6,INDEX(DATA!$A$46:$E$6000,A790,4),""),"")</f>
        <v/>
      </c>
      <c r="F790" s="99" t="str">
        <f>IFERROR(IF(C790=設定・集計!$B$6,"",INDEX(DATA!$A$46:$E$6000,A790,4)),"")</f>
        <v/>
      </c>
    </row>
    <row r="791" spans="1:6" ht="18.75" customHeight="1">
      <c r="A791" s="82" t="str">
        <f>IFERROR(MATCH(ROW()-ROW($A$2),DATA!G:G,0)-DATA!$B$5+1,"")</f>
        <v/>
      </c>
      <c r="B791" s="86" t="str">
        <f>IFERROR(INDEX(DATA!$A$46:$E$6000,A791,5),"")</f>
        <v/>
      </c>
      <c r="C791" s="87" t="str">
        <f>IFERROR(INDEX(DATA!$A$46:$E$6000,A791,3),"")</f>
        <v/>
      </c>
      <c r="D791" s="88" t="str">
        <f>IFERROR(INDEX(DATA!$A$46:$E$6000,A791,2),"")</f>
        <v/>
      </c>
      <c r="E791" s="99" t="str">
        <f>IFERROR(IF(C791=設定・集計!$B$6,INDEX(DATA!$A$46:$E$6000,A791,4),""),"")</f>
        <v/>
      </c>
      <c r="F791" s="99" t="str">
        <f>IFERROR(IF(C791=設定・集計!$B$6,"",INDEX(DATA!$A$46:$E$6000,A791,4)),"")</f>
        <v/>
      </c>
    </row>
    <row r="792" spans="1:6" ht="18.75" customHeight="1">
      <c r="A792" s="82" t="str">
        <f>IFERROR(MATCH(ROW()-ROW($A$2),DATA!G:G,0)-DATA!$B$5+1,"")</f>
        <v/>
      </c>
      <c r="B792" s="86" t="str">
        <f>IFERROR(INDEX(DATA!$A$46:$E$6000,A792,5),"")</f>
        <v/>
      </c>
      <c r="C792" s="87" t="str">
        <f>IFERROR(INDEX(DATA!$A$46:$E$6000,A792,3),"")</f>
        <v/>
      </c>
      <c r="D792" s="88" t="str">
        <f>IFERROR(INDEX(DATA!$A$46:$E$6000,A792,2),"")</f>
        <v/>
      </c>
      <c r="E792" s="99" t="str">
        <f>IFERROR(IF(C792=設定・集計!$B$6,INDEX(DATA!$A$46:$E$6000,A792,4),""),"")</f>
        <v/>
      </c>
      <c r="F792" s="99" t="str">
        <f>IFERROR(IF(C792=設定・集計!$B$6,"",INDEX(DATA!$A$46:$E$6000,A792,4)),"")</f>
        <v/>
      </c>
    </row>
    <row r="793" spans="1:6" ht="18.75" customHeight="1">
      <c r="A793" s="82" t="str">
        <f>IFERROR(MATCH(ROW()-ROW($A$2),DATA!G:G,0)-DATA!$B$5+1,"")</f>
        <v/>
      </c>
      <c r="B793" s="86" t="str">
        <f>IFERROR(INDEX(DATA!$A$46:$E$6000,A793,5),"")</f>
        <v/>
      </c>
      <c r="C793" s="87" t="str">
        <f>IFERROR(INDEX(DATA!$A$46:$E$6000,A793,3),"")</f>
        <v/>
      </c>
      <c r="D793" s="88" t="str">
        <f>IFERROR(INDEX(DATA!$A$46:$E$6000,A793,2),"")</f>
        <v/>
      </c>
      <c r="E793" s="99" t="str">
        <f>IFERROR(IF(C793=設定・集計!$B$6,INDEX(DATA!$A$46:$E$6000,A793,4),""),"")</f>
        <v/>
      </c>
      <c r="F793" s="99" t="str">
        <f>IFERROR(IF(C793=設定・集計!$B$6,"",INDEX(DATA!$A$46:$E$6000,A793,4)),"")</f>
        <v/>
      </c>
    </row>
    <row r="794" spans="1:6" ht="18.75" customHeight="1">
      <c r="A794" s="82" t="str">
        <f>IFERROR(MATCH(ROW()-ROW($A$2),DATA!G:G,0)-DATA!$B$5+1,"")</f>
        <v/>
      </c>
      <c r="B794" s="86" t="str">
        <f>IFERROR(INDEX(DATA!$A$46:$E$6000,A794,5),"")</f>
        <v/>
      </c>
      <c r="C794" s="87" t="str">
        <f>IFERROR(INDEX(DATA!$A$46:$E$6000,A794,3),"")</f>
        <v/>
      </c>
      <c r="D794" s="88" t="str">
        <f>IFERROR(INDEX(DATA!$A$46:$E$6000,A794,2),"")</f>
        <v/>
      </c>
      <c r="E794" s="99" t="str">
        <f>IFERROR(IF(C794=設定・集計!$B$6,INDEX(DATA!$A$46:$E$6000,A794,4),""),"")</f>
        <v/>
      </c>
      <c r="F794" s="99" t="str">
        <f>IFERROR(IF(C794=設定・集計!$B$6,"",INDEX(DATA!$A$46:$E$6000,A794,4)),"")</f>
        <v/>
      </c>
    </row>
    <row r="795" spans="1:6" ht="18.75" customHeight="1">
      <c r="A795" s="82" t="str">
        <f>IFERROR(MATCH(ROW()-ROW($A$2),DATA!G:G,0)-DATA!$B$5+1,"")</f>
        <v/>
      </c>
      <c r="B795" s="86" t="str">
        <f>IFERROR(INDEX(DATA!$A$46:$E$6000,A795,5),"")</f>
        <v/>
      </c>
      <c r="C795" s="87" t="str">
        <f>IFERROR(INDEX(DATA!$A$46:$E$6000,A795,3),"")</f>
        <v/>
      </c>
      <c r="D795" s="88" t="str">
        <f>IFERROR(INDEX(DATA!$A$46:$E$6000,A795,2),"")</f>
        <v/>
      </c>
      <c r="E795" s="99" t="str">
        <f>IFERROR(IF(C795=設定・集計!$B$6,INDEX(DATA!$A$46:$E$6000,A795,4),""),"")</f>
        <v/>
      </c>
      <c r="F795" s="99" t="str">
        <f>IFERROR(IF(C795=設定・集計!$B$6,"",INDEX(DATA!$A$46:$E$6000,A795,4)),"")</f>
        <v/>
      </c>
    </row>
    <row r="796" spans="1:6" ht="18.75" customHeight="1">
      <c r="A796" s="82" t="str">
        <f>IFERROR(MATCH(ROW()-ROW($A$2),DATA!G:G,0)-DATA!$B$5+1,"")</f>
        <v/>
      </c>
      <c r="B796" s="86" t="str">
        <f>IFERROR(INDEX(DATA!$A$46:$E$6000,A796,5),"")</f>
        <v/>
      </c>
      <c r="C796" s="87" t="str">
        <f>IFERROR(INDEX(DATA!$A$46:$E$6000,A796,3),"")</f>
        <v/>
      </c>
      <c r="D796" s="88" t="str">
        <f>IFERROR(INDEX(DATA!$A$46:$E$6000,A796,2),"")</f>
        <v/>
      </c>
      <c r="E796" s="99" t="str">
        <f>IFERROR(IF(C796=設定・集計!$B$6,INDEX(DATA!$A$46:$E$6000,A796,4),""),"")</f>
        <v/>
      </c>
      <c r="F796" s="99" t="str">
        <f>IFERROR(IF(C796=設定・集計!$B$6,"",INDEX(DATA!$A$46:$E$6000,A796,4)),"")</f>
        <v/>
      </c>
    </row>
    <row r="797" spans="1:6" ht="18.75" customHeight="1">
      <c r="A797" s="82" t="str">
        <f>IFERROR(MATCH(ROW()-ROW($A$2),DATA!G:G,0)-DATA!$B$5+1,"")</f>
        <v/>
      </c>
      <c r="B797" s="86" t="str">
        <f>IFERROR(INDEX(DATA!$A$46:$E$6000,A797,5),"")</f>
        <v/>
      </c>
      <c r="C797" s="87" t="str">
        <f>IFERROR(INDEX(DATA!$A$46:$E$6000,A797,3),"")</f>
        <v/>
      </c>
      <c r="D797" s="88" t="str">
        <f>IFERROR(INDEX(DATA!$A$46:$E$6000,A797,2),"")</f>
        <v/>
      </c>
      <c r="E797" s="99" t="str">
        <f>IFERROR(IF(C797=設定・集計!$B$6,INDEX(DATA!$A$46:$E$6000,A797,4),""),"")</f>
        <v/>
      </c>
      <c r="F797" s="99" t="str">
        <f>IFERROR(IF(C797=設定・集計!$B$6,"",INDEX(DATA!$A$46:$E$6000,A797,4)),"")</f>
        <v/>
      </c>
    </row>
    <row r="798" spans="1:6" ht="18.75" customHeight="1">
      <c r="A798" s="82" t="str">
        <f>IFERROR(MATCH(ROW()-ROW($A$2),DATA!G:G,0)-DATA!$B$5+1,"")</f>
        <v/>
      </c>
      <c r="B798" s="86" t="str">
        <f>IFERROR(INDEX(DATA!$A$46:$E$6000,A798,5),"")</f>
        <v/>
      </c>
      <c r="C798" s="87" t="str">
        <f>IFERROR(INDEX(DATA!$A$46:$E$6000,A798,3),"")</f>
        <v/>
      </c>
      <c r="D798" s="88" t="str">
        <f>IFERROR(INDEX(DATA!$A$46:$E$6000,A798,2),"")</f>
        <v/>
      </c>
      <c r="E798" s="99" t="str">
        <f>IFERROR(IF(C798=設定・集計!$B$6,INDEX(DATA!$A$46:$E$6000,A798,4),""),"")</f>
        <v/>
      </c>
      <c r="F798" s="99" t="str">
        <f>IFERROR(IF(C798=設定・集計!$B$6,"",INDEX(DATA!$A$46:$E$6000,A798,4)),"")</f>
        <v/>
      </c>
    </row>
    <row r="799" spans="1:6" ht="18.75" customHeight="1">
      <c r="A799" s="82" t="str">
        <f>IFERROR(MATCH(ROW()-ROW($A$2),DATA!G:G,0)-DATA!$B$5+1,"")</f>
        <v/>
      </c>
      <c r="B799" s="86" t="str">
        <f>IFERROR(INDEX(DATA!$A$46:$E$6000,A799,5),"")</f>
        <v/>
      </c>
      <c r="C799" s="87" t="str">
        <f>IFERROR(INDEX(DATA!$A$46:$E$6000,A799,3),"")</f>
        <v/>
      </c>
      <c r="D799" s="88" t="str">
        <f>IFERROR(INDEX(DATA!$A$46:$E$6000,A799,2),"")</f>
        <v/>
      </c>
      <c r="E799" s="99" t="str">
        <f>IFERROR(IF(C799=設定・集計!$B$6,INDEX(DATA!$A$46:$E$6000,A799,4),""),"")</f>
        <v/>
      </c>
      <c r="F799" s="99" t="str">
        <f>IFERROR(IF(C799=設定・集計!$B$6,"",INDEX(DATA!$A$46:$E$6000,A799,4)),"")</f>
        <v/>
      </c>
    </row>
    <row r="800" spans="1:6" ht="18.75" customHeight="1">
      <c r="A800" s="82" t="str">
        <f>IFERROR(MATCH(ROW()-ROW($A$2),DATA!G:G,0)-DATA!$B$5+1,"")</f>
        <v/>
      </c>
      <c r="B800" s="86" t="str">
        <f>IFERROR(INDEX(DATA!$A$46:$E$6000,A800,5),"")</f>
        <v/>
      </c>
      <c r="C800" s="87" t="str">
        <f>IFERROR(INDEX(DATA!$A$46:$E$6000,A800,3),"")</f>
        <v/>
      </c>
      <c r="D800" s="88" t="str">
        <f>IFERROR(INDEX(DATA!$A$46:$E$6000,A800,2),"")</f>
        <v/>
      </c>
      <c r="E800" s="99" t="str">
        <f>IFERROR(IF(C800=設定・集計!$B$6,INDEX(DATA!$A$46:$E$6000,A800,4),""),"")</f>
        <v/>
      </c>
      <c r="F800" s="99" t="str">
        <f>IFERROR(IF(C800=設定・集計!$B$6,"",INDEX(DATA!$A$46:$E$6000,A800,4)),"")</f>
        <v/>
      </c>
    </row>
    <row r="801" spans="1:6" ht="18.75" customHeight="1">
      <c r="A801" s="82" t="str">
        <f>IFERROR(MATCH(ROW()-ROW($A$2),DATA!G:G,0)-DATA!$B$5+1,"")</f>
        <v/>
      </c>
      <c r="B801" s="86" t="str">
        <f>IFERROR(INDEX(DATA!$A$46:$E$6000,A801,5),"")</f>
        <v/>
      </c>
      <c r="C801" s="87" t="str">
        <f>IFERROR(INDEX(DATA!$A$46:$E$6000,A801,3),"")</f>
        <v/>
      </c>
      <c r="D801" s="88" t="str">
        <f>IFERROR(INDEX(DATA!$A$46:$E$6000,A801,2),"")</f>
        <v/>
      </c>
      <c r="E801" s="99" t="str">
        <f>IFERROR(IF(C801=設定・集計!$B$6,INDEX(DATA!$A$46:$E$6000,A801,4),""),"")</f>
        <v/>
      </c>
      <c r="F801" s="99" t="str">
        <f>IFERROR(IF(C801=設定・集計!$B$6,"",INDEX(DATA!$A$46:$E$6000,A801,4)),"")</f>
        <v/>
      </c>
    </row>
    <row r="802" spans="1:6" ht="18.75" customHeight="1">
      <c r="A802" s="82" t="str">
        <f>IFERROR(MATCH(ROW()-ROW($A$2),DATA!G:G,0)-DATA!$B$5+1,"")</f>
        <v/>
      </c>
      <c r="B802" s="86" t="str">
        <f>IFERROR(INDEX(DATA!$A$46:$E$6000,A802,5),"")</f>
        <v/>
      </c>
      <c r="C802" s="87" t="str">
        <f>IFERROR(INDEX(DATA!$A$46:$E$6000,A802,3),"")</f>
        <v/>
      </c>
      <c r="D802" s="88" t="str">
        <f>IFERROR(INDEX(DATA!$A$46:$E$6000,A802,2),"")</f>
        <v/>
      </c>
      <c r="E802" s="99" t="str">
        <f>IFERROR(IF(C802=設定・集計!$B$6,INDEX(DATA!$A$46:$E$6000,A802,4),""),"")</f>
        <v/>
      </c>
      <c r="F802" s="99" t="str">
        <f>IFERROR(IF(C802=設定・集計!$B$6,"",INDEX(DATA!$A$46:$E$6000,A802,4)),"")</f>
        <v/>
      </c>
    </row>
    <row r="803" spans="1:6" ht="18.75" customHeight="1">
      <c r="A803" s="82" t="str">
        <f>IFERROR(MATCH(ROW()-ROW($A$2),DATA!G:G,0)-DATA!$B$5+1,"")</f>
        <v/>
      </c>
      <c r="B803" s="86" t="str">
        <f>IFERROR(INDEX(DATA!$A$46:$E$6000,A803,5),"")</f>
        <v/>
      </c>
      <c r="C803" s="87" t="str">
        <f>IFERROR(INDEX(DATA!$A$46:$E$6000,A803,3),"")</f>
        <v/>
      </c>
      <c r="D803" s="88" t="str">
        <f>IFERROR(INDEX(DATA!$A$46:$E$6000,A803,2),"")</f>
        <v/>
      </c>
      <c r="E803" s="99" t="str">
        <f>IFERROR(IF(C803=設定・集計!$B$6,INDEX(DATA!$A$46:$E$6000,A803,4),""),"")</f>
        <v/>
      </c>
      <c r="F803" s="99" t="str">
        <f>IFERROR(IF(C803=設定・集計!$B$6,"",INDEX(DATA!$A$46:$E$6000,A803,4)),"")</f>
        <v/>
      </c>
    </row>
    <row r="804" spans="1:6" ht="18.75" customHeight="1">
      <c r="A804" s="82" t="str">
        <f>IFERROR(MATCH(ROW()-ROW($A$2),DATA!G:G,0)-DATA!$B$5+1,"")</f>
        <v/>
      </c>
      <c r="B804" s="86" t="str">
        <f>IFERROR(INDEX(DATA!$A$46:$E$6000,A804,5),"")</f>
        <v/>
      </c>
      <c r="C804" s="87" t="str">
        <f>IFERROR(INDEX(DATA!$A$46:$E$6000,A804,3),"")</f>
        <v/>
      </c>
      <c r="D804" s="88" t="str">
        <f>IFERROR(INDEX(DATA!$A$46:$E$6000,A804,2),"")</f>
        <v/>
      </c>
      <c r="E804" s="99" t="str">
        <f>IFERROR(IF(C804=設定・集計!$B$6,INDEX(DATA!$A$46:$E$6000,A804,4),""),"")</f>
        <v/>
      </c>
      <c r="F804" s="99" t="str">
        <f>IFERROR(IF(C804=設定・集計!$B$6,"",INDEX(DATA!$A$46:$E$6000,A804,4)),"")</f>
        <v/>
      </c>
    </row>
    <row r="805" spans="1:6" ht="18.75" customHeight="1">
      <c r="A805" s="82" t="str">
        <f>IFERROR(MATCH(ROW()-ROW($A$2),DATA!G:G,0)-DATA!$B$5+1,"")</f>
        <v/>
      </c>
      <c r="B805" s="86" t="str">
        <f>IFERROR(INDEX(DATA!$A$46:$E$6000,A805,5),"")</f>
        <v/>
      </c>
      <c r="C805" s="87" t="str">
        <f>IFERROR(INDEX(DATA!$A$46:$E$6000,A805,3),"")</f>
        <v/>
      </c>
      <c r="D805" s="88" t="str">
        <f>IFERROR(INDEX(DATA!$A$46:$E$6000,A805,2),"")</f>
        <v/>
      </c>
      <c r="E805" s="99" t="str">
        <f>IFERROR(IF(C805=設定・集計!$B$6,INDEX(DATA!$A$46:$E$6000,A805,4),""),"")</f>
        <v/>
      </c>
      <c r="F805" s="99" t="str">
        <f>IFERROR(IF(C805=設定・集計!$B$6,"",INDEX(DATA!$A$46:$E$6000,A805,4)),"")</f>
        <v/>
      </c>
    </row>
    <row r="806" spans="1:6" ht="18.75" customHeight="1">
      <c r="A806" s="82" t="str">
        <f>IFERROR(MATCH(ROW()-ROW($A$2),DATA!G:G,0)-DATA!$B$5+1,"")</f>
        <v/>
      </c>
      <c r="B806" s="86" t="str">
        <f>IFERROR(INDEX(DATA!$A$46:$E$6000,A806,5),"")</f>
        <v/>
      </c>
      <c r="C806" s="87" t="str">
        <f>IFERROR(INDEX(DATA!$A$46:$E$6000,A806,3),"")</f>
        <v/>
      </c>
      <c r="D806" s="88" t="str">
        <f>IFERROR(INDEX(DATA!$A$46:$E$6000,A806,2),"")</f>
        <v/>
      </c>
      <c r="E806" s="99" t="str">
        <f>IFERROR(IF(C806=設定・集計!$B$6,INDEX(DATA!$A$46:$E$6000,A806,4),""),"")</f>
        <v/>
      </c>
      <c r="F806" s="99" t="str">
        <f>IFERROR(IF(C806=設定・集計!$B$6,"",INDEX(DATA!$A$46:$E$6000,A806,4)),"")</f>
        <v/>
      </c>
    </row>
    <row r="807" spans="1:6" ht="18.75" customHeight="1">
      <c r="A807" s="82" t="str">
        <f>IFERROR(MATCH(ROW()-ROW($A$2),DATA!G:G,0)-DATA!$B$5+1,"")</f>
        <v/>
      </c>
      <c r="B807" s="86" t="str">
        <f>IFERROR(INDEX(DATA!$A$46:$E$6000,A807,5),"")</f>
        <v/>
      </c>
      <c r="C807" s="87" t="str">
        <f>IFERROR(INDEX(DATA!$A$46:$E$6000,A807,3),"")</f>
        <v/>
      </c>
      <c r="D807" s="88" t="str">
        <f>IFERROR(INDEX(DATA!$A$46:$E$6000,A807,2),"")</f>
        <v/>
      </c>
      <c r="E807" s="99" t="str">
        <f>IFERROR(IF(C807=設定・集計!$B$6,INDEX(DATA!$A$46:$E$6000,A807,4),""),"")</f>
        <v/>
      </c>
      <c r="F807" s="99" t="str">
        <f>IFERROR(IF(C807=設定・集計!$B$6,"",INDEX(DATA!$A$46:$E$6000,A807,4)),"")</f>
        <v/>
      </c>
    </row>
    <row r="808" spans="1:6" ht="18.75" customHeight="1">
      <c r="A808" s="82" t="str">
        <f>IFERROR(MATCH(ROW()-ROW($A$2),DATA!G:G,0)-DATA!$B$5+1,"")</f>
        <v/>
      </c>
      <c r="B808" s="86" t="str">
        <f>IFERROR(INDEX(DATA!$A$46:$E$6000,A808,5),"")</f>
        <v/>
      </c>
      <c r="C808" s="87" t="str">
        <f>IFERROR(INDEX(DATA!$A$46:$E$6000,A808,3),"")</f>
        <v/>
      </c>
      <c r="D808" s="88" t="str">
        <f>IFERROR(INDEX(DATA!$A$46:$E$6000,A808,2),"")</f>
        <v/>
      </c>
      <c r="E808" s="99" t="str">
        <f>IFERROR(IF(C808=設定・集計!$B$6,INDEX(DATA!$A$46:$E$6000,A808,4),""),"")</f>
        <v/>
      </c>
      <c r="F808" s="99" t="str">
        <f>IFERROR(IF(C808=設定・集計!$B$6,"",INDEX(DATA!$A$46:$E$6000,A808,4)),"")</f>
        <v/>
      </c>
    </row>
    <row r="809" spans="1:6" ht="18.75" customHeight="1">
      <c r="A809" s="82" t="str">
        <f>IFERROR(MATCH(ROW()-ROW($A$2),DATA!G:G,0)-DATA!$B$5+1,"")</f>
        <v/>
      </c>
      <c r="B809" s="86" t="str">
        <f>IFERROR(INDEX(DATA!$A$46:$E$6000,A809,5),"")</f>
        <v/>
      </c>
      <c r="C809" s="87" t="str">
        <f>IFERROR(INDEX(DATA!$A$46:$E$6000,A809,3),"")</f>
        <v/>
      </c>
      <c r="D809" s="88" t="str">
        <f>IFERROR(INDEX(DATA!$A$46:$E$6000,A809,2),"")</f>
        <v/>
      </c>
      <c r="E809" s="99" t="str">
        <f>IFERROR(IF(C809=設定・集計!$B$6,INDEX(DATA!$A$46:$E$6000,A809,4),""),"")</f>
        <v/>
      </c>
      <c r="F809" s="99" t="str">
        <f>IFERROR(IF(C809=設定・集計!$B$6,"",INDEX(DATA!$A$46:$E$6000,A809,4)),"")</f>
        <v/>
      </c>
    </row>
    <row r="810" spans="1:6" ht="18.75" customHeight="1">
      <c r="A810" s="82" t="str">
        <f>IFERROR(MATCH(ROW()-ROW($A$2),DATA!G:G,0)-DATA!$B$5+1,"")</f>
        <v/>
      </c>
      <c r="B810" s="86" t="str">
        <f>IFERROR(INDEX(DATA!$A$46:$E$6000,A810,5),"")</f>
        <v/>
      </c>
      <c r="C810" s="87" t="str">
        <f>IFERROR(INDEX(DATA!$A$46:$E$6000,A810,3),"")</f>
        <v/>
      </c>
      <c r="D810" s="88" t="str">
        <f>IFERROR(INDEX(DATA!$A$46:$E$6000,A810,2),"")</f>
        <v/>
      </c>
      <c r="E810" s="99" t="str">
        <f>IFERROR(IF(C810=設定・集計!$B$6,INDEX(DATA!$A$46:$E$6000,A810,4),""),"")</f>
        <v/>
      </c>
      <c r="F810" s="99" t="str">
        <f>IFERROR(IF(C810=設定・集計!$B$6,"",INDEX(DATA!$A$46:$E$6000,A810,4)),"")</f>
        <v/>
      </c>
    </row>
    <row r="811" spans="1:6" ht="18.75" customHeight="1">
      <c r="A811" s="82" t="str">
        <f>IFERROR(MATCH(ROW()-ROW($A$2),DATA!G:G,0)-DATA!$B$5+1,"")</f>
        <v/>
      </c>
      <c r="B811" s="86" t="str">
        <f>IFERROR(INDEX(DATA!$A$46:$E$6000,A811,5),"")</f>
        <v/>
      </c>
      <c r="C811" s="87" t="str">
        <f>IFERROR(INDEX(DATA!$A$46:$E$6000,A811,3),"")</f>
        <v/>
      </c>
      <c r="D811" s="88" t="str">
        <f>IFERROR(INDEX(DATA!$A$46:$E$6000,A811,2),"")</f>
        <v/>
      </c>
      <c r="E811" s="99" t="str">
        <f>IFERROR(IF(C811=設定・集計!$B$6,INDEX(DATA!$A$46:$E$6000,A811,4),""),"")</f>
        <v/>
      </c>
      <c r="F811" s="99" t="str">
        <f>IFERROR(IF(C811=設定・集計!$B$6,"",INDEX(DATA!$A$46:$E$6000,A811,4)),"")</f>
        <v/>
      </c>
    </row>
    <row r="812" spans="1:6" ht="18.75" customHeight="1">
      <c r="A812" s="82" t="str">
        <f>IFERROR(MATCH(ROW()-ROW($A$2),DATA!G:G,0)-DATA!$B$5+1,"")</f>
        <v/>
      </c>
      <c r="B812" s="86" t="str">
        <f>IFERROR(INDEX(DATA!$A$46:$E$6000,A812,5),"")</f>
        <v/>
      </c>
      <c r="C812" s="87" t="str">
        <f>IFERROR(INDEX(DATA!$A$46:$E$6000,A812,3),"")</f>
        <v/>
      </c>
      <c r="D812" s="88" t="str">
        <f>IFERROR(INDEX(DATA!$A$46:$E$6000,A812,2),"")</f>
        <v/>
      </c>
      <c r="E812" s="99" t="str">
        <f>IFERROR(IF(C812=設定・集計!$B$6,INDEX(DATA!$A$46:$E$6000,A812,4),""),"")</f>
        <v/>
      </c>
      <c r="F812" s="99" t="str">
        <f>IFERROR(IF(C812=設定・集計!$B$6,"",INDEX(DATA!$A$46:$E$6000,A812,4)),"")</f>
        <v/>
      </c>
    </row>
    <row r="813" spans="1:6" ht="18.75" customHeight="1">
      <c r="A813" s="82" t="str">
        <f>IFERROR(MATCH(ROW()-ROW($A$2),DATA!G:G,0)-DATA!$B$5+1,"")</f>
        <v/>
      </c>
      <c r="B813" s="86" t="str">
        <f>IFERROR(INDEX(DATA!$A$46:$E$6000,A813,5),"")</f>
        <v/>
      </c>
      <c r="C813" s="87" t="str">
        <f>IFERROR(INDEX(DATA!$A$46:$E$6000,A813,3),"")</f>
        <v/>
      </c>
      <c r="D813" s="88" t="str">
        <f>IFERROR(INDEX(DATA!$A$46:$E$6000,A813,2),"")</f>
        <v/>
      </c>
      <c r="E813" s="99" t="str">
        <f>IFERROR(IF(C813=設定・集計!$B$6,INDEX(DATA!$A$46:$E$6000,A813,4),""),"")</f>
        <v/>
      </c>
      <c r="F813" s="99" t="str">
        <f>IFERROR(IF(C813=設定・集計!$B$6,"",INDEX(DATA!$A$46:$E$6000,A813,4)),"")</f>
        <v/>
      </c>
    </row>
    <row r="814" spans="1:6" ht="18.75" customHeight="1">
      <c r="A814" s="82" t="str">
        <f>IFERROR(MATCH(ROW()-ROW($A$2),DATA!G:G,0)-DATA!$B$5+1,"")</f>
        <v/>
      </c>
      <c r="B814" s="86" t="str">
        <f>IFERROR(INDEX(DATA!$A$46:$E$6000,A814,5),"")</f>
        <v/>
      </c>
      <c r="C814" s="87" t="str">
        <f>IFERROR(INDEX(DATA!$A$46:$E$6000,A814,3),"")</f>
        <v/>
      </c>
      <c r="D814" s="88" t="str">
        <f>IFERROR(INDEX(DATA!$A$46:$E$6000,A814,2),"")</f>
        <v/>
      </c>
      <c r="E814" s="99" t="str">
        <f>IFERROR(IF(C814=設定・集計!$B$6,INDEX(DATA!$A$46:$E$6000,A814,4),""),"")</f>
        <v/>
      </c>
      <c r="F814" s="99" t="str">
        <f>IFERROR(IF(C814=設定・集計!$B$6,"",INDEX(DATA!$A$46:$E$6000,A814,4)),"")</f>
        <v/>
      </c>
    </row>
    <row r="815" spans="1:6" ht="18.75" customHeight="1">
      <c r="A815" s="82" t="str">
        <f>IFERROR(MATCH(ROW()-ROW($A$2),DATA!G:G,0)-DATA!$B$5+1,"")</f>
        <v/>
      </c>
      <c r="B815" s="86" t="str">
        <f>IFERROR(INDEX(DATA!$A$46:$E$6000,A815,5),"")</f>
        <v/>
      </c>
      <c r="C815" s="87" t="str">
        <f>IFERROR(INDEX(DATA!$A$46:$E$6000,A815,3),"")</f>
        <v/>
      </c>
      <c r="D815" s="88" t="str">
        <f>IFERROR(INDEX(DATA!$A$46:$E$6000,A815,2),"")</f>
        <v/>
      </c>
      <c r="E815" s="99" t="str">
        <f>IFERROR(IF(C815=設定・集計!$B$6,INDEX(DATA!$A$46:$E$6000,A815,4),""),"")</f>
        <v/>
      </c>
      <c r="F815" s="99" t="str">
        <f>IFERROR(IF(C815=設定・集計!$B$6,"",INDEX(DATA!$A$46:$E$6000,A815,4)),"")</f>
        <v/>
      </c>
    </row>
    <row r="816" spans="1:6" ht="18.75" customHeight="1">
      <c r="A816" s="82" t="str">
        <f>IFERROR(MATCH(ROW()-ROW($A$2),DATA!G:G,0)-DATA!$B$5+1,"")</f>
        <v/>
      </c>
      <c r="B816" s="86" t="str">
        <f>IFERROR(INDEX(DATA!$A$46:$E$6000,A816,5),"")</f>
        <v/>
      </c>
      <c r="C816" s="87" t="str">
        <f>IFERROR(INDEX(DATA!$A$46:$E$6000,A816,3),"")</f>
        <v/>
      </c>
      <c r="D816" s="88" t="str">
        <f>IFERROR(INDEX(DATA!$A$46:$E$6000,A816,2),"")</f>
        <v/>
      </c>
      <c r="E816" s="99" t="str">
        <f>IFERROR(IF(C816=設定・集計!$B$6,INDEX(DATA!$A$46:$E$6000,A816,4),""),"")</f>
        <v/>
      </c>
      <c r="F816" s="99" t="str">
        <f>IFERROR(IF(C816=設定・集計!$B$6,"",INDEX(DATA!$A$46:$E$6000,A816,4)),"")</f>
        <v/>
      </c>
    </row>
    <row r="817" spans="1:6" ht="18.75" customHeight="1">
      <c r="A817" s="82" t="str">
        <f>IFERROR(MATCH(ROW()-ROW($A$2),DATA!G:G,0)-DATA!$B$5+1,"")</f>
        <v/>
      </c>
      <c r="B817" s="86" t="str">
        <f>IFERROR(INDEX(DATA!$A$46:$E$6000,A817,5),"")</f>
        <v/>
      </c>
      <c r="C817" s="87" t="str">
        <f>IFERROR(INDEX(DATA!$A$46:$E$6000,A817,3),"")</f>
        <v/>
      </c>
      <c r="D817" s="88" t="str">
        <f>IFERROR(INDEX(DATA!$A$46:$E$6000,A817,2),"")</f>
        <v/>
      </c>
      <c r="E817" s="99" t="str">
        <f>IFERROR(IF(C817=設定・集計!$B$6,INDEX(DATA!$A$46:$E$6000,A817,4),""),"")</f>
        <v/>
      </c>
      <c r="F817" s="99" t="str">
        <f>IFERROR(IF(C817=設定・集計!$B$6,"",INDEX(DATA!$A$46:$E$6000,A817,4)),"")</f>
        <v/>
      </c>
    </row>
    <row r="818" spans="1:6" ht="18.75" customHeight="1">
      <c r="A818" s="82" t="str">
        <f>IFERROR(MATCH(ROW()-ROW($A$2),DATA!G:G,0)-DATA!$B$5+1,"")</f>
        <v/>
      </c>
      <c r="B818" s="86" t="str">
        <f>IFERROR(INDEX(DATA!$A$46:$E$6000,A818,5),"")</f>
        <v/>
      </c>
      <c r="C818" s="87" t="str">
        <f>IFERROR(INDEX(DATA!$A$46:$E$6000,A818,3),"")</f>
        <v/>
      </c>
      <c r="D818" s="88" t="str">
        <f>IFERROR(INDEX(DATA!$A$46:$E$6000,A818,2),"")</f>
        <v/>
      </c>
      <c r="E818" s="99" t="str">
        <f>IFERROR(IF(C818=設定・集計!$B$6,INDEX(DATA!$A$46:$E$6000,A818,4),""),"")</f>
        <v/>
      </c>
      <c r="F818" s="99" t="str">
        <f>IFERROR(IF(C818=設定・集計!$B$6,"",INDEX(DATA!$A$46:$E$6000,A818,4)),"")</f>
        <v/>
      </c>
    </row>
    <row r="819" spans="1:6" ht="18.75" customHeight="1">
      <c r="A819" s="82" t="str">
        <f>IFERROR(MATCH(ROW()-ROW($A$2),DATA!G:G,0)-DATA!$B$5+1,"")</f>
        <v/>
      </c>
      <c r="B819" s="86" t="str">
        <f>IFERROR(INDEX(DATA!$A$46:$E$6000,A819,5),"")</f>
        <v/>
      </c>
      <c r="C819" s="87" t="str">
        <f>IFERROR(INDEX(DATA!$A$46:$E$6000,A819,3),"")</f>
        <v/>
      </c>
      <c r="D819" s="88" t="str">
        <f>IFERROR(INDEX(DATA!$A$46:$E$6000,A819,2),"")</f>
        <v/>
      </c>
      <c r="E819" s="99" t="str">
        <f>IFERROR(IF(C819=設定・集計!$B$6,INDEX(DATA!$A$46:$E$6000,A819,4),""),"")</f>
        <v/>
      </c>
      <c r="F819" s="99" t="str">
        <f>IFERROR(IF(C819=設定・集計!$B$6,"",INDEX(DATA!$A$46:$E$6000,A819,4)),"")</f>
        <v/>
      </c>
    </row>
    <row r="820" spans="1:6" ht="18.75" customHeight="1">
      <c r="A820" s="82" t="str">
        <f>IFERROR(MATCH(ROW()-ROW($A$2),DATA!G:G,0)-DATA!$B$5+1,"")</f>
        <v/>
      </c>
      <c r="B820" s="86" t="str">
        <f>IFERROR(INDEX(DATA!$A$46:$E$6000,A820,5),"")</f>
        <v/>
      </c>
      <c r="C820" s="87" t="str">
        <f>IFERROR(INDEX(DATA!$A$46:$E$6000,A820,3),"")</f>
        <v/>
      </c>
      <c r="D820" s="88" t="str">
        <f>IFERROR(INDEX(DATA!$A$46:$E$6000,A820,2),"")</f>
        <v/>
      </c>
      <c r="E820" s="99" t="str">
        <f>IFERROR(IF(C820=設定・集計!$B$6,INDEX(DATA!$A$46:$E$6000,A820,4),""),"")</f>
        <v/>
      </c>
      <c r="F820" s="99" t="str">
        <f>IFERROR(IF(C820=設定・集計!$B$6,"",INDEX(DATA!$A$46:$E$6000,A820,4)),"")</f>
        <v/>
      </c>
    </row>
    <row r="821" spans="1:6" ht="18.75" customHeight="1">
      <c r="A821" s="82" t="str">
        <f>IFERROR(MATCH(ROW()-ROW($A$2),DATA!G:G,0)-DATA!$B$5+1,"")</f>
        <v/>
      </c>
      <c r="B821" s="86" t="str">
        <f>IFERROR(INDEX(DATA!$A$46:$E$6000,A821,5),"")</f>
        <v/>
      </c>
      <c r="C821" s="87" t="str">
        <f>IFERROR(INDEX(DATA!$A$46:$E$6000,A821,3),"")</f>
        <v/>
      </c>
      <c r="D821" s="88" t="str">
        <f>IFERROR(INDEX(DATA!$A$46:$E$6000,A821,2),"")</f>
        <v/>
      </c>
      <c r="E821" s="99" t="str">
        <f>IFERROR(IF(C821=設定・集計!$B$6,INDEX(DATA!$A$46:$E$6000,A821,4),""),"")</f>
        <v/>
      </c>
      <c r="F821" s="99" t="str">
        <f>IFERROR(IF(C821=設定・集計!$B$6,"",INDEX(DATA!$A$46:$E$6000,A821,4)),"")</f>
        <v/>
      </c>
    </row>
    <row r="822" spans="1:6" ht="18.75" customHeight="1">
      <c r="A822" s="82" t="str">
        <f>IFERROR(MATCH(ROW()-ROW($A$2),DATA!G:G,0)-DATA!$B$5+1,"")</f>
        <v/>
      </c>
      <c r="B822" s="86" t="str">
        <f>IFERROR(INDEX(DATA!$A$46:$E$6000,A822,5),"")</f>
        <v/>
      </c>
      <c r="C822" s="87" t="str">
        <f>IFERROR(INDEX(DATA!$A$46:$E$6000,A822,3),"")</f>
        <v/>
      </c>
      <c r="D822" s="88" t="str">
        <f>IFERROR(INDEX(DATA!$A$46:$E$6000,A822,2),"")</f>
        <v/>
      </c>
      <c r="E822" s="99" t="str">
        <f>IFERROR(IF(C822=設定・集計!$B$6,INDEX(DATA!$A$46:$E$6000,A822,4),""),"")</f>
        <v/>
      </c>
      <c r="F822" s="99" t="str">
        <f>IFERROR(IF(C822=設定・集計!$B$6,"",INDEX(DATA!$A$46:$E$6000,A822,4)),"")</f>
        <v/>
      </c>
    </row>
    <row r="823" spans="1:6" ht="18.75" customHeight="1">
      <c r="A823" s="82" t="str">
        <f>IFERROR(MATCH(ROW()-ROW($A$2),DATA!G:G,0)-DATA!$B$5+1,"")</f>
        <v/>
      </c>
      <c r="B823" s="86" t="str">
        <f>IFERROR(INDEX(DATA!$A$46:$E$6000,A823,5),"")</f>
        <v/>
      </c>
      <c r="C823" s="87" t="str">
        <f>IFERROR(INDEX(DATA!$A$46:$E$6000,A823,3),"")</f>
        <v/>
      </c>
      <c r="D823" s="88" t="str">
        <f>IFERROR(INDEX(DATA!$A$46:$E$6000,A823,2),"")</f>
        <v/>
      </c>
      <c r="E823" s="99" t="str">
        <f>IFERROR(IF(C823=設定・集計!$B$6,INDEX(DATA!$A$46:$E$6000,A823,4),""),"")</f>
        <v/>
      </c>
      <c r="F823" s="99" t="str">
        <f>IFERROR(IF(C823=設定・集計!$B$6,"",INDEX(DATA!$A$46:$E$6000,A823,4)),"")</f>
        <v/>
      </c>
    </row>
    <row r="824" spans="1:6" ht="18.75" customHeight="1">
      <c r="A824" s="82" t="str">
        <f>IFERROR(MATCH(ROW()-ROW($A$2),DATA!G:G,0)-DATA!$B$5+1,"")</f>
        <v/>
      </c>
      <c r="B824" s="86" t="str">
        <f>IFERROR(INDEX(DATA!$A$46:$E$6000,A824,5),"")</f>
        <v/>
      </c>
      <c r="C824" s="87" t="str">
        <f>IFERROR(INDEX(DATA!$A$46:$E$6000,A824,3),"")</f>
        <v/>
      </c>
      <c r="D824" s="88" t="str">
        <f>IFERROR(INDEX(DATA!$A$46:$E$6000,A824,2),"")</f>
        <v/>
      </c>
      <c r="E824" s="99" t="str">
        <f>IFERROR(IF(C824=設定・集計!$B$6,INDEX(DATA!$A$46:$E$6000,A824,4),""),"")</f>
        <v/>
      </c>
      <c r="F824" s="99" t="str">
        <f>IFERROR(IF(C824=設定・集計!$B$6,"",INDEX(DATA!$A$46:$E$6000,A824,4)),"")</f>
        <v/>
      </c>
    </row>
    <row r="825" spans="1:6" ht="18.75" customHeight="1">
      <c r="A825" s="82" t="str">
        <f>IFERROR(MATCH(ROW()-ROW($A$2),DATA!G:G,0)-DATA!$B$5+1,"")</f>
        <v/>
      </c>
      <c r="B825" s="86" t="str">
        <f>IFERROR(INDEX(DATA!$A$46:$E$6000,A825,5),"")</f>
        <v/>
      </c>
      <c r="C825" s="87" t="str">
        <f>IFERROR(INDEX(DATA!$A$46:$E$6000,A825,3),"")</f>
        <v/>
      </c>
      <c r="D825" s="88" t="str">
        <f>IFERROR(INDEX(DATA!$A$46:$E$6000,A825,2),"")</f>
        <v/>
      </c>
      <c r="E825" s="99" t="str">
        <f>IFERROR(IF(C825=設定・集計!$B$6,INDEX(DATA!$A$46:$E$6000,A825,4),""),"")</f>
        <v/>
      </c>
      <c r="F825" s="99" t="str">
        <f>IFERROR(IF(C825=設定・集計!$B$6,"",INDEX(DATA!$A$46:$E$6000,A825,4)),"")</f>
        <v/>
      </c>
    </row>
    <row r="826" spans="1:6" ht="18.75" customHeight="1">
      <c r="A826" s="82" t="str">
        <f>IFERROR(MATCH(ROW()-ROW($A$2),DATA!G:G,0)-DATA!$B$5+1,"")</f>
        <v/>
      </c>
      <c r="B826" s="86" t="str">
        <f>IFERROR(INDEX(DATA!$A$46:$E$6000,A826,5),"")</f>
        <v/>
      </c>
      <c r="C826" s="87" t="str">
        <f>IFERROR(INDEX(DATA!$A$46:$E$6000,A826,3),"")</f>
        <v/>
      </c>
      <c r="D826" s="88" t="str">
        <f>IFERROR(INDEX(DATA!$A$46:$E$6000,A826,2),"")</f>
        <v/>
      </c>
      <c r="E826" s="99" t="str">
        <f>IFERROR(IF(C826=設定・集計!$B$6,INDEX(DATA!$A$46:$E$6000,A826,4),""),"")</f>
        <v/>
      </c>
      <c r="F826" s="99" t="str">
        <f>IFERROR(IF(C826=設定・集計!$B$6,"",INDEX(DATA!$A$46:$E$6000,A826,4)),"")</f>
        <v/>
      </c>
    </row>
    <row r="827" spans="1:6" ht="18.75" customHeight="1">
      <c r="A827" s="82" t="str">
        <f>IFERROR(MATCH(ROW()-ROW($A$2),DATA!G:G,0)-DATA!$B$5+1,"")</f>
        <v/>
      </c>
      <c r="B827" s="86" t="str">
        <f>IFERROR(INDEX(DATA!$A$46:$E$6000,A827,5),"")</f>
        <v/>
      </c>
      <c r="C827" s="87" t="str">
        <f>IFERROR(INDEX(DATA!$A$46:$E$6000,A827,3),"")</f>
        <v/>
      </c>
      <c r="D827" s="88" t="str">
        <f>IFERROR(INDEX(DATA!$A$46:$E$6000,A827,2),"")</f>
        <v/>
      </c>
      <c r="E827" s="99" t="str">
        <f>IFERROR(IF(C827=設定・集計!$B$6,INDEX(DATA!$A$46:$E$6000,A827,4),""),"")</f>
        <v/>
      </c>
      <c r="F827" s="99" t="str">
        <f>IFERROR(IF(C827=設定・集計!$B$6,"",INDEX(DATA!$A$46:$E$6000,A827,4)),"")</f>
        <v/>
      </c>
    </row>
    <row r="828" spans="1:6" ht="18.75" customHeight="1">
      <c r="A828" s="82" t="str">
        <f>IFERROR(MATCH(ROW()-ROW($A$2),DATA!G:G,0)-DATA!$B$5+1,"")</f>
        <v/>
      </c>
      <c r="B828" s="86" t="str">
        <f>IFERROR(INDEX(DATA!$A$46:$E$6000,A828,5),"")</f>
        <v/>
      </c>
      <c r="C828" s="87" t="str">
        <f>IFERROR(INDEX(DATA!$A$46:$E$6000,A828,3),"")</f>
        <v/>
      </c>
      <c r="D828" s="88" t="str">
        <f>IFERROR(INDEX(DATA!$A$46:$E$6000,A828,2),"")</f>
        <v/>
      </c>
      <c r="E828" s="99" t="str">
        <f>IFERROR(IF(C828=設定・集計!$B$6,INDEX(DATA!$A$46:$E$6000,A828,4),""),"")</f>
        <v/>
      </c>
      <c r="F828" s="99" t="str">
        <f>IFERROR(IF(C828=設定・集計!$B$6,"",INDEX(DATA!$A$46:$E$6000,A828,4)),"")</f>
        <v/>
      </c>
    </row>
    <row r="829" spans="1:6" ht="18.75" customHeight="1">
      <c r="A829" s="82" t="str">
        <f>IFERROR(MATCH(ROW()-ROW($A$2),DATA!G:G,0)-DATA!$B$5+1,"")</f>
        <v/>
      </c>
      <c r="B829" s="86" t="str">
        <f>IFERROR(INDEX(DATA!$A$46:$E$6000,A829,5),"")</f>
        <v/>
      </c>
      <c r="C829" s="87" t="str">
        <f>IFERROR(INDEX(DATA!$A$46:$E$6000,A829,3),"")</f>
        <v/>
      </c>
      <c r="D829" s="88" t="str">
        <f>IFERROR(INDEX(DATA!$A$46:$E$6000,A829,2),"")</f>
        <v/>
      </c>
      <c r="E829" s="99" t="str">
        <f>IFERROR(IF(C829=設定・集計!$B$6,INDEX(DATA!$A$46:$E$6000,A829,4),""),"")</f>
        <v/>
      </c>
      <c r="F829" s="99" t="str">
        <f>IFERROR(IF(C829=設定・集計!$B$6,"",INDEX(DATA!$A$46:$E$6000,A829,4)),"")</f>
        <v/>
      </c>
    </row>
    <row r="830" spans="1:6" ht="18.75" customHeight="1">
      <c r="A830" s="82" t="str">
        <f>IFERROR(MATCH(ROW()-ROW($A$2),DATA!G:G,0)-DATA!$B$5+1,"")</f>
        <v/>
      </c>
      <c r="B830" s="86" t="str">
        <f>IFERROR(INDEX(DATA!$A$46:$E$6000,A830,5),"")</f>
        <v/>
      </c>
      <c r="C830" s="87" t="str">
        <f>IFERROR(INDEX(DATA!$A$46:$E$6000,A830,3),"")</f>
        <v/>
      </c>
      <c r="D830" s="88" t="str">
        <f>IFERROR(INDEX(DATA!$A$46:$E$6000,A830,2),"")</f>
        <v/>
      </c>
      <c r="E830" s="99" t="str">
        <f>IFERROR(IF(C830=設定・集計!$B$6,INDEX(DATA!$A$46:$E$6000,A830,4),""),"")</f>
        <v/>
      </c>
      <c r="F830" s="99" t="str">
        <f>IFERROR(IF(C830=設定・集計!$B$6,"",INDEX(DATA!$A$46:$E$6000,A830,4)),"")</f>
        <v/>
      </c>
    </row>
    <row r="831" spans="1:6" ht="18.75" customHeight="1">
      <c r="A831" s="82" t="str">
        <f>IFERROR(MATCH(ROW()-ROW($A$2),DATA!G:G,0)-DATA!$B$5+1,"")</f>
        <v/>
      </c>
      <c r="B831" s="86" t="str">
        <f>IFERROR(INDEX(DATA!$A$46:$E$6000,A831,5),"")</f>
        <v/>
      </c>
      <c r="C831" s="87" t="str">
        <f>IFERROR(INDEX(DATA!$A$46:$E$6000,A831,3),"")</f>
        <v/>
      </c>
      <c r="D831" s="88" t="str">
        <f>IFERROR(INDEX(DATA!$A$46:$E$6000,A831,2),"")</f>
        <v/>
      </c>
      <c r="E831" s="99" t="str">
        <f>IFERROR(IF(C831=設定・集計!$B$6,INDEX(DATA!$A$46:$E$6000,A831,4),""),"")</f>
        <v/>
      </c>
      <c r="F831" s="99" t="str">
        <f>IFERROR(IF(C831=設定・集計!$B$6,"",INDEX(DATA!$A$46:$E$6000,A831,4)),"")</f>
        <v/>
      </c>
    </row>
    <row r="832" spans="1:6" ht="18.75" customHeight="1">
      <c r="A832" s="82" t="str">
        <f>IFERROR(MATCH(ROW()-ROW($A$2),DATA!G:G,0)-DATA!$B$5+1,"")</f>
        <v/>
      </c>
      <c r="B832" s="86" t="str">
        <f>IFERROR(INDEX(DATA!$A$46:$E$6000,A832,5),"")</f>
        <v/>
      </c>
      <c r="C832" s="87" t="str">
        <f>IFERROR(INDEX(DATA!$A$46:$E$6000,A832,3),"")</f>
        <v/>
      </c>
      <c r="D832" s="88" t="str">
        <f>IFERROR(INDEX(DATA!$A$46:$E$6000,A832,2),"")</f>
        <v/>
      </c>
      <c r="E832" s="99" t="str">
        <f>IFERROR(IF(C832=設定・集計!$B$6,INDEX(DATA!$A$46:$E$6000,A832,4),""),"")</f>
        <v/>
      </c>
      <c r="F832" s="99" t="str">
        <f>IFERROR(IF(C832=設定・集計!$B$6,"",INDEX(DATA!$A$46:$E$6000,A832,4)),"")</f>
        <v/>
      </c>
    </row>
    <row r="833" spans="1:6" ht="18.75" customHeight="1">
      <c r="A833" s="82" t="str">
        <f>IFERROR(MATCH(ROW()-ROW($A$2),DATA!G:G,0)-DATA!$B$5+1,"")</f>
        <v/>
      </c>
      <c r="B833" s="86" t="str">
        <f>IFERROR(INDEX(DATA!$A$46:$E$6000,A833,5),"")</f>
        <v/>
      </c>
      <c r="C833" s="87" t="str">
        <f>IFERROR(INDEX(DATA!$A$46:$E$6000,A833,3),"")</f>
        <v/>
      </c>
      <c r="D833" s="88" t="str">
        <f>IFERROR(INDEX(DATA!$A$46:$E$6000,A833,2),"")</f>
        <v/>
      </c>
      <c r="E833" s="99" t="str">
        <f>IFERROR(IF(C833=設定・集計!$B$6,INDEX(DATA!$A$46:$E$6000,A833,4),""),"")</f>
        <v/>
      </c>
      <c r="F833" s="99" t="str">
        <f>IFERROR(IF(C833=設定・集計!$B$6,"",INDEX(DATA!$A$46:$E$6000,A833,4)),"")</f>
        <v/>
      </c>
    </row>
    <row r="834" spans="1:6" ht="18.75" customHeight="1">
      <c r="A834" s="82" t="str">
        <f>IFERROR(MATCH(ROW()-ROW($A$2),DATA!G:G,0)-DATA!$B$5+1,"")</f>
        <v/>
      </c>
      <c r="B834" s="86" t="str">
        <f>IFERROR(INDEX(DATA!$A$46:$E$6000,A834,5),"")</f>
        <v/>
      </c>
      <c r="C834" s="87" t="str">
        <f>IFERROR(INDEX(DATA!$A$46:$E$6000,A834,3),"")</f>
        <v/>
      </c>
      <c r="D834" s="88" t="str">
        <f>IFERROR(INDEX(DATA!$A$46:$E$6000,A834,2),"")</f>
        <v/>
      </c>
      <c r="E834" s="99" t="str">
        <f>IFERROR(IF(C834=設定・集計!$B$6,INDEX(DATA!$A$46:$E$6000,A834,4),""),"")</f>
        <v/>
      </c>
      <c r="F834" s="99" t="str">
        <f>IFERROR(IF(C834=設定・集計!$B$6,"",INDEX(DATA!$A$46:$E$6000,A834,4)),"")</f>
        <v/>
      </c>
    </row>
    <row r="835" spans="1:6" ht="18.75" customHeight="1">
      <c r="A835" s="82" t="str">
        <f>IFERROR(MATCH(ROW()-ROW($A$2),DATA!G:G,0)-DATA!$B$5+1,"")</f>
        <v/>
      </c>
      <c r="B835" s="86" t="str">
        <f>IFERROR(INDEX(DATA!$A$46:$E$6000,A835,5),"")</f>
        <v/>
      </c>
      <c r="C835" s="87" t="str">
        <f>IFERROR(INDEX(DATA!$A$46:$E$6000,A835,3),"")</f>
        <v/>
      </c>
      <c r="D835" s="88" t="str">
        <f>IFERROR(INDEX(DATA!$A$46:$E$6000,A835,2),"")</f>
        <v/>
      </c>
      <c r="E835" s="99" t="str">
        <f>IFERROR(IF(C835=設定・集計!$B$6,INDEX(DATA!$A$46:$E$6000,A835,4),""),"")</f>
        <v/>
      </c>
      <c r="F835" s="99" t="str">
        <f>IFERROR(IF(C835=設定・集計!$B$6,"",INDEX(DATA!$A$46:$E$6000,A835,4)),"")</f>
        <v/>
      </c>
    </row>
    <row r="836" spans="1:6" ht="18.75" customHeight="1">
      <c r="A836" s="82" t="str">
        <f>IFERROR(MATCH(ROW()-ROW($A$2),DATA!G:G,0)-DATA!$B$5+1,"")</f>
        <v/>
      </c>
      <c r="B836" s="86" t="str">
        <f>IFERROR(INDEX(DATA!$A$46:$E$6000,A836,5),"")</f>
        <v/>
      </c>
      <c r="C836" s="87" t="str">
        <f>IFERROR(INDEX(DATA!$A$46:$E$6000,A836,3),"")</f>
        <v/>
      </c>
      <c r="D836" s="88" t="str">
        <f>IFERROR(INDEX(DATA!$A$46:$E$6000,A836,2),"")</f>
        <v/>
      </c>
      <c r="E836" s="99" t="str">
        <f>IFERROR(IF(C836=設定・集計!$B$6,INDEX(DATA!$A$46:$E$6000,A836,4),""),"")</f>
        <v/>
      </c>
      <c r="F836" s="99" t="str">
        <f>IFERROR(IF(C836=設定・集計!$B$6,"",INDEX(DATA!$A$46:$E$6000,A836,4)),"")</f>
        <v/>
      </c>
    </row>
    <row r="837" spans="1:6" ht="18.75" customHeight="1">
      <c r="A837" s="82" t="str">
        <f>IFERROR(MATCH(ROW()-ROW($A$2),DATA!G:G,0)-DATA!$B$5+1,"")</f>
        <v/>
      </c>
      <c r="B837" s="86" t="str">
        <f>IFERROR(INDEX(DATA!$A$46:$E$6000,A837,5),"")</f>
        <v/>
      </c>
      <c r="C837" s="87" t="str">
        <f>IFERROR(INDEX(DATA!$A$46:$E$6000,A837,3),"")</f>
        <v/>
      </c>
      <c r="D837" s="88" t="str">
        <f>IFERROR(INDEX(DATA!$A$46:$E$6000,A837,2),"")</f>
        <v/>
      </c>
      <c r="E837" s="99" t="str">
        <f>IFERROR(IF(C837=設定・集計!$B$6,INDEX(DATA!$A$46:$E$6000,A837,4),""),"")</f>
        <v/>
      </c>
      <c r="F837" s="99" t="str">
        <f>IFERROR(IF(C837=設定・集計!$B$6,"",INDEX(DATA!$A$46:$E$6000,A837,4)),"")</f>
        <v/>
      </c>
    </row>
    <row r="838" spans="1:6" ht="18.75" customHeight="1">
      <c r="A838" s="82" t="str">
        <f>IFERROR(MATCH(ROW()-ROW($A$2),DATA!G:G,0)-DATA!$B$5+1,"")</f>
        <v/>
      </c>
      <c r="B838" s="86" t="str">
        <f>IFERROR(INDEX(DATA!$A$46:$E$6000,A838,5),"")</f>
        <v/>
      </c>
      <c r="C838" s="87" t="str">
        <f>IFERROR(INDEX(DATA!$A$46:$E$6000,A838,3),"")</f>
        <v/>
      </c>
      <c r="D838" s="88" t="str">
        <f>IFERROR(INDEX(DATA!$A$46:$E$6000,A838,2),"")</f>
        <v/>
      </c>
      <c r="E838" s="99" t="str">
        <f>IFERROR(IF(C838=設定・集計!$B$6,INDEX(DATA!$A$46:$E$6000,A838,4),""),"")</f>
        <v/>
      </c>
      <c r="F838" s="99" t="str">
        <f>IFERROR(IF(C838=設定・集計!$B$6,"",INDEX(DATA!$A$46:$E$6000,A838,4)),"")</f>
        <v/>
      </c>
    </row>
    <row r="839" spans="1:6" ht="18.75" customHeight="1">
      <c r="A839" s="82" t="str">
        <f>IFERROR(MATCH(ROW()-ROW($A$2),DATA!G:G,0)-DATA!$B$5+1,"")</f>
        <v/>
      </c>
      <c r="B839" s="86" t="str">
        <f>IFERROR(INDEX(DATA!$A$46:$E$6000,A839,5),"")</f>
        <v/>
      </c>
      <c r="C839" s="87" t="str">
        <f>IFERROR(INDEX(DATA!$A$46:$E$6000,A839,3),"")</f>
        <v/>
      </c>
      <c r="D839" s="88" t="str">
        <f>IFERROR(INDEX(DATA!$A$46:$E$6000,A839,2),"")</f>
        <v/>
      </c>
      <c r="E839" s="99" t="str">
        <f>IFERROR(IF(C839=設定・集計!$B$6,INDEX(DATA!$A$46:$E$6000,A839,4),""),"")</f>
        <v/>
      </c>
      <c r="F839" s="99" t="str">
        <f>IFERROR(IF(C839=設定・集計!$B$6,"",INDEX(DATA!$A$46:$E$6000,A839,4)),"")</f>
        <v/>
      </c>
    </row>
    <row r="840" spans="1:6" ht="18.75" customHeight="1">
      <c r="A840" s="82" t="str">
        <f>IFERROR(MATCH(ROW()-ROW($A$2),DATA!G:G,0)-DATA!$B$5+1,"")</f>
        <v/>
      </c>
      <c r="B840" s="86" t="str">
        <f>IFERROR(INDEX(DATA!$A$46:$E$6000,A840,5),"")</f>
        <v/>
      </c>
      <c r="C840" s="87" t="str">
        <f>IFERROR(INDEX(DATA!$A$46:$E$6000,A840,3),"")</f>
        <v/>
      </c>
      <c r="D840" s="88" t="str">
        <f>IFERROR(INDEX(DATA!$A$46:$E$6000,A840,2),"")</f>
        <v/>
      </c>
      <c r="E840" s="99" t="str">
        <f>IFERROR(IF(C840=設定・集計!$B$6,INDEX(DATA!$A$46:$E$6000,A840,4),""),"")</f>
        <v/>
      </c>
      <c r="F840" s="99" t="str">
        <f>IFERROR(IF(C840=設定・集計!$B$6,"",INDEX(DATA!$A$46:$E$6000,A840,4)),"")</f>
        <v/>
      </c>
    </row>
    <row r="841" spans="1:6" ht="18.75" customHeight="1">
      <c r="A841" s="82" t="str">
        <f>IFERROR(MATCH(ROW()-ROW($A$2),DATA!G:G,0)-DATA!$B$5+1,"")</f>
        <v/>
      </c>
      <c r="B841" s="86" t="str">
        <f>IFERROR(INDEX(DATA!$A$46:$E$6000,A841,5),"")</f>
        <v/>
      </c>
      <c r="C841" s="87" t="str">
        <f>IFERROR(INDEX(DATA!$A$46:$E$6000,A841,3),"")</f>
        <v/>
      </c>
      <c r="D841" s="88" t="str">
        <f>IFERROR(INDEX(DATA!$A$46:$E$6000,A841,2),"")</f>
        <v/>
      </c>
      <c r="E841" s="99" t="str">
        <f>IFERROR(IF(C841=設定・集計!$B$6,INDEX(DATA!$A$46:$E$6000,A841,4),""),"")</f>
        <v/>
      </c>
      <c r="F841" s="99" t="str">
        <f>IFERROR(IF(C841=設定・集計!$B$6,"",INDEX(DATA!$A$46:$E$6000,A841,4)),"")</f>
        <v/>
      </c>
    </row>
    <row r="842" spans="1:6" ht="18.75" customHeight="1">
      <c r="A842" s="82" t="str">
        <f>IFERROR(MATCH(ROW()-ROW($A$2),DATA!G:G,0)-DATA!$B$5+1,"")</f>
        <v/>
      </c>
      <c r="B842" s="86" t="str">
        <f>IFERROR(INDEX(DATA!$A$46:$E$6000,A842,5),"")</f>
        <v/>
      </c>
      <c r="C842" s="87" t="str">
        <f>IFERROR(INDEX(DATA!$A$46:$E$6000,A842,3),"")</f>
        <v/>
      </c>
      <c r="D842" s="88" t="str">
        <f>IFERROR(INDEX(DATA!$A$46:$E$6000,A842,2),"")</f>
        <v/>
      </c>
      <c r="E842" s="99" t="str">
        <f>IFERROR(IF(C842=設定・集計!$B$6,INDEX(DATA!$A$46:$E$6000,A842,4),""),"")</f>
        <v/>
      </c>
      <c r="F842" s="99" t="str">
        <f>IFERROR(IF(C842=設定・集計!$B$6,"",INDEX(DATA!$A$46:$E$6000,A842,4)),"")</f>
        <v/>
      </c>
    </row>
    <row r="843" spans="1:6" ht="18.75" customHeight="1">
      <c r="A843" s="82" t="str">
        <f>IFERROR(MATCH(ROW()-ROW($A$2),DATA!G:G,0)-DATA!$B$5+1,"")</f>
        <v/>
      </c>
      <c r="B843" s="86" t="str">
        <f>IFERROR(INDEX(DATA!$A$46:$E$6000,A843,5),"")</f>
        <v/>
      </c>
      <c r="C843" s="87" t="str">
        <f>IFERROR(INDEX(DATA!$A$46:$E$6000,A843,3),"")</f>
        <v/>
      </c>
      <c r="D843" s="88" t="str">
        <f>IFERROR(INDEX(DATA!$A$46:$E$6000,A843,2),"")</f>
        <v/>
      </c>
      <c r="E843" s="99" t="str">
        <f>IFERROR(IF(C843=設定・集計!$B$6,INDEX(DATA!$A$46:$E$6000,A843,4),""),"")</f>
        <v/>
      </c>
      <c r="F843" s="99" t="str">
        <f>IFERROR(IF(C843=設定・集計!$B$6,"",INDEX(DATA!$A$46:$E$6000,A843,4)),"")</f>
        <v/>
      </c>
    </row>
    <row r="844" spans="1:6" ht="18.75" customHeight="1">
      <c r="A844" s="82" t="str">
        <f>IFERROR(MATCH(ROW()-ROW($A$2),DATA!G:G,0)-DATA!$B$5+1,"")</f>
        <v/>
      </c>
      <c r="B844" s="86" t="str">
        <f>IFERROR(INDEX(DATA!$A$46:$E$6000,A844,5),"")</f>
        <v/>
      </c>
      <c r="C844" s="87" t="str">
        <f>IFERROR(INDEX(DATA!$A$46:$E$6000,A844,3),"")</f>
        <v/>
      </c>
      <c r="D844" s="88" t="str">
        <f>IFERROR(INDEX(DATA!$A$46:$E$6000,A844,2),"")</f>
        <v/>
      </c>
      <c r="E844" s="99" t="str">
        <f>IFERROR(IF(C844=設定・集計!$B$6,INDEX(DATA!$A$46:$E$6000,A844,4),""),"")</f>
        <v/>
      </c>
      <c r="F844" s="99" t="str">
        <f>IFERROR(IF(C844=設定・集計!$B$6,"",INDEX(DATA!$A$46:$E$6000,A844,4)),"")</f>
        <v/>
      </c>
    </row>
    <row r="845" spans="1:6" ht="18.75" customHeight="1">
      <c r="A845" s="82" t="str">
        <f>IFERROR(MATCH(ROW()-ROW($A$2),DATA!G:G,0)-DATA!$B$5+1,"")</f>
        <v/>
      </c>
      <c r="B845" s="86" t="str">
        <f>IFERROR(INDEX(DATA!$A$46:$E$6000,A845,5),"")</f>
        <v/>
      </c>
      <c r="C845" s="87" t="str">
        <f>IFERROR(INDEX(DATA!$A$46:$E$6000,A845,3),"")</f>
        <v/>
      </c>
      <c r="D845" s="88" t="str">
        <f>IFERROR(INDEX(DATA!$A$46:$E$6000,A845,2),"")</f>
        <v/>
      </c>
      <c r="E845" s="99" t="str">
        <f>IFERROR(IF(C845=設定・集計!$B$6,INDEX(DATA!$A$46:$E$6000,A845,4),""),"")</f>
        <v/>
      </c>
      <c r="F845" s="99" t="str">
        <f>IFERROR(IF(C845=設定・集計!$B$6,"",INDEX(DATA!$A$46:$E$6000,A845,4)),"")</f>
        <v/>
      </c>
    </row>
    <row r="846" spans="1:6" ht="18.75" customHeight="1">
      <c r="A846" s="82" t="str">
        <f>IFERROR(MATCH(ROW()-ROW($A$2),DATA!G:G,0)-DATA!$B$5+1,"")</f>
        <v/>
      </c>
      <c r="B846" s="86" t="str">
        <f>IFERROR(INDEX(DATA!$A$46:$E$6000,A846,5),"")</f>
        <v/>
      </c>
      <c r="C846" s="87" t="str">
        <f>IFERROR(INDEX(DATA!$A$46:$E$6000,A846,3),"")</f>
        <v/>
      </c>
      <c r="D846" s="88" t="str">
        <f>IFERROR(INDEX(DATA!$A$46:$E$6000,A846,2),"")</f>
        <v/>
      </c>
      <c r="E846" s="99" t="str">
        <f>IFERROR(IF(C846=設定・集計!$B$6,INDEX(DATA!$A$46:$E$6000,A846,4),""),"")</f>
        <v/>
      </c>
      <c r="F846" s="99" t="str">
        <f>IFERROR(IF(C846=設定・集計!$B$6,"",INDEX(DATA!$A$46:$E$6000,A846,4)),"")</f>
        <v/>
      </c>
    </row>
    <row r="847" spans="1:6" ht="18.75" customHeight="1">
      <c r="A847" s="82" t="str">
        <f>IFERROR(MATCH(ROW()-ROW($A$2),DATA!G:G,0)-DATA!$B$5+1,"")</f>
        <v/>
      </c>
      <c r="B847" s="86" t="str">
        <f>IFERROR(INDEX(DATA!$A$46:$E$6000,A847,5),"")</f>
        <v/>
      </c>
      <c r="C847" s="87" t="str">
        <f>IFERROR(INDEX(DATA!$A$46:$E$6000,A847,3),"")</f>
        <v/>
      </c>
      <c r="D847" s="88" t="str">
        <f>IFERROR(INDEX(DATA!$A$46:$E$6000,A847,2),"")</f>
        <v/>
      </c>
      <c r="E847" s="99" t="str">
        <f>IFERROR(IF(C847=設定・集計!$B$6,INDEX(DATA!$A$46:$E$6000,A847,4),""),"")</f>
        <v/>
      </c>
      <c r="F847" s="99" t="str">
        <f>IFERROR(IF(C847=設定・集計!$B$6,"",INDEX(DATA!$A$46:$E$6000,A847,4)),"")</f>
        <v/>
      </c>
    </row>
    <row r="848" spans="1:6" ht="18.75" customHeight="1">
      <c r="A848" s="82" t="str">
        <f>IFERROR(MATCH(ROW()-ROW($A$2),DATA!G:G,0)-DATA!$B$5+1,"")</f>
        <v/>
      </c>
      <c r="B848" s="86" t="str">
        <f>IFERROR(INDEX(DATA!$A$46:$E$6000,A848,5),"")</f>
        <v/>
      </c>
      <c r="C848" s="87" t="str">
        <f>IFERROR(INDEX(DATA!$A$46:$E$6000,A848,3),"")</f>
        <v/>
      </c>
      <c r="D848" s="88" t="str">
        <f>IFERROR(INDEX(DATA!$A$46:$E$6000,A848,2),"")</f>
        <v/>
      </c>
      <c r="E848" s="99" t="str">
        <f>IFERROR(IF(C848=設定・集計!$B$6,INDEX(DATA!$A$46:$E$6000,A848,4),""),"")</f>
        <v/>
      </c>
      <c r="F848" s="99" t="str">
        <f>IFERROR(IF(C848=設定・集計!$B$6,"",INDEX(DATA!$A$46:$E$6000,A848,4)),"")</f>
        <v/>
      </c>
    </row>
    <row r="849" spans="1:6" ht="18.75" customHeight="1">
      <c r="A849" s="82" t="str">
        <f>IFERROR(MATCH(ROW()-ROW($A$2),DATA!G:G,0)-DATA!$B$5+1,"")</f>
        <v/>
      </c>
      <c r="B849" s="86" t="str">
        <f>IFERROR(INDEX(DATA!$A$46:$E$6000,A849,5),"")</f>
        <v/>
      </c>
      <c r="C849" s="87" t="str">
        <f>IFERROR(INDEX(DATA!$A$46:$E$6000,A849,3),"")</f>
        <v/>
      </c>
      <c r="D849" s="88" t="str">
        <f>IFERROR(INDEX(DATA!$A$46:$E$6000,A849,2),"")</f>
        <v/>
      </c>
      <c r="E849" s="99" t="str">
        <f>IFERROR(IF(C849=設定・集計!$B$6,INDEX(DATA!$A$46:$E$6000,A849,4),""),"")</f>
        <v/>
      </c>
      <c r="F849" s="99" t="str">
        <f>IFERROR(IF(C849=設定・集計!$B$6,"",INDEX(DATA!$A$46:$E$6000,A849,4)),"")</f>
        <v/>
      </c>
    </row>
    <row r="850" spans="1:6" ht="18.75" customHeight="1">
      <c r="A850" s="82" t="str">
        <f>IFERROR(MATCH(ROW()-ROW($A$2),DATA!G:G,0)-DATA!$B$5+1,"")</f>
        <v/>
      </c>
      <c r="B850" s="86" t="str">
        <f>IFERROR(INDEX(DATA!$A$46:$E$6000,A850,5),"")</f>
        <v/>
      </c>
      <c r="C850" s="87" t="str">
        <f>IFERROR(INDEX(DATA!$A$46:$E$6000,A850,3),"")</f>
        <v/>
      </c>
      <c r="D850" s="88" t="str">
        <f>IFERROR(INDEX(DATA!$A$46:$E$6000,A850,2),"")</f>
        <v/>
      </c>
      <c r="E850" s="99" t="str">
        <f>IFERROR(IF(C850=設定・集計!$B$6,INDEX(DATA!$A$46:$E$6000,A850,4),""),"")</f>
        <v/>
      </c>
      <c r="F850" s="99" t="str">
        <f>IFERROR(IF(C850=設定・集計!$B$6,"",INDEX(DATA!$A$46:$E$6000,A850,4)),"")</f>
        <v/>
      </c>
    </row>
    <row r="851" spans="1:6" ht="18.75" customHeight="1">
      <c r="A851" s="82" t="str">
        <f>IFERROR(MATCH(ROW()-ROW($A$2),DATA!G:G,0)-DATA!$B$5+1,"")</f>
        <v/>
      </c>
      <c r="B851" s="86" t="str">
        <f>IFERROR(INDEX(DATA!$A$46:$E$6000,A851,5),"")</f>
        <v/>
      </c>
      <c r="C851" s="87" t="str">
        <f>IFERROR(INDEX(DATA!$A$46:$E$6000,A851,3),"")</f>
        <v/>
      </c>
      <c r="D851" s="88" t="str">
        <f>IFERROR(INDEX(DATA!$A$46:$E$6000,A851,2),"")</f>
        <v/>
      </c>
      <c r="E851" s="99" t="str">
        <f>IFERROR(IF(C851=設定・集計!$B$6,INDEX(DATA!$A$46:$E$6000,A851,4),""),"")</f>
        <v/>
      </c>
      <c r="F851" s="99" t="str">
        <f>IFERROR(IF(C851=設定・集計!$B$6,"",INDEX(DATA!$A$46:$E$6000,A851,4)),"")</f>
        <v/>
      </c>
    </row>
    <row r="852" spans="1:6" ht="18.75" customHeight="1">
      <c r="A852" s="82" t="str">
        <f>IFERROR(MATCH(ROW()-ROW($A$2),DATA!G:G,0)-DATA!$B$5+1,"")</f>
        <v/>
      </c>
      <c r="B852" s="86" t="str">
        <f>IFERROR(INDEX(DATA!$A$46:$E$6000,A852,5),"")</f>
        <v/>
      </c>
      <c r="C852" s="87" t="str">
        <f>IFERROR(INDEX(DATA!$A$46:$E$6000,A852,3),"")</f>
        <v/>
      </c>
      <c r="D852" s="88" t="str">
        <f>IFERROR(INDEX(DATA!$A$46:$E$6000,A852,2),"")</f>
        <v/>
      </c>
      <c r="E852" s="99" t="str">
        <f>IFERROR(IF(C852=設定・集計!$B$6,INDEX(DATA!$A$46:$E$6000,A852,4),""),"")</f>
        <v/>
      </c>
      <c r="F852" s="99" t="str">
        <f>IFERROR(IF(C852=設定・集計!$B$6,"",INDEX(DATA!$A$46:$E$6000,A852,4)),"")</f>
        <v/>
      </c>
    </row>
    <row r="853" spans="1:6" ht="18.75" customHeight="1">
      <c r="A853" s="82" t="str">
        <f>IFERROR(MATCH(ROW()-ROW($A$2),DATA!G:G,0)-DATA!$B$5+1,"")</f>
        <v/>
      </c>
      <c r="B853" s="86" t="str">
        <f>IFERROR(INDEX(DATA!$A$46:$E$6000,A853,5),"")</f>
        <v/>
      </c>
      <c r="C853" s="87" t="str">
        <f>IFERROR(INDEX(DATA!$A$46:$E$6000,A853,3),"")</f>
        <v/>
      </c>
      <c r="D853" s="88" t="str">
        <f>IFERROR(INDEX(DATA!$A$46:$E$6000,A853,2),"")</f>
        <v/>
      </c>
      <c r="E853" s="99" t="str">
        <f>IFERROR(IF(C853=設定・集計!$B$6,INDEX(DATA!$A$46:$E$6000,A853,4),""),"")</f>
        <v/>
      </c>
      <c r="F853" s="99" t="str">
        <f>IFERROR(IF(C853=設定・集計!$B$6,"",INDEX(DATA!$A$46:$E$6000,A853,4)),"")</f>
        <v/>
      </c>
    </row>
    <row r="854" spans="1:6" ht="18.75" customHeight="1">
      <c r="A854" s="82" t="str">
        <f>IFERROR(MATCH(ROW()-ROW($A$2),DATA!G:G,0)-DATA!$B$5+1,"")</f>
        <v/>
      </c>
      <c r="B854" s="86" t="str">
        <f>IFERROR(INDEX(DATA!$A$46:$E$6000,A854,5),"")</f>
        <v/>
      </c>
      <c r="C854" s="87" t="str">
        <f>IFERROR(INDEX(DATA!$A$46:$E$6000,A854,3),"")</f>
        <v/>
      </c>
      <c r="D854" s="88" t="str">
        <f>IFERROR(INDEX(DATA!$A$46:$E$6000,A854,2),"")</f>
        <v/>
      </c>
      <c r="E854" s="99" t="str">
        <f>IFERROR(IF(C854=設定・集計!$B$6,INDEX(DATA!$A$46:$E$6000,A854,4),""),"")</f>
        <v/>
      </c>
      <c r="F854" s="99" t="str">
        <f>IFERROR(IF(C854=設定・集計!$B$6,"",INDEX(DATA!$A$46:$E$6000,A854,4)),"")</f>
        <v/>
      </c>
    </row>
    <row r="855" spans="1:6" ht="18.75" customHeight="1">
      <c r="A855" s="82" t="str">
        <f>IFERROR(MATCH(ROW()-ROW($A$2),DATA!G:G,0)-DATA!$B$5+1,"")</f>
        <v/>
      </c>
      <c r="B855" s="86" t="str">
        <f>IFERROR(INDEX(DATA!$A$46:$E$6000,A855,5),"")</f>
        <v/>
      </c>
      <c r="C855" s="87" t="str">
        <f>IFERROR(INDEX(DATA!$A$46:$E$6000,A855,3),"")</f>
        <v/>
      </c>
      <c r="D855" s="88" t="str">
        <f>IFERROR(INDEX(DATA!$A$46:$E$6000,A855,2),"")</f>
        <v/>
      </c>
      <c r="E855" s="99" t="str">
        <f>IFERROR(IF(C855=設定・集計!$B$6,INDEX(DATA!$A$46:$E$6000,A855,4),""),"")</f>
        <v/>
      </c>
      <c r="F855" s="99" t="str">
        <f>IFERROR(IF(C855=設定・集計!$B$6,"",INDEX(DATA!$A$46:$E$6000,A855,4)),"")</f>
        <v/>
      </c>
    </row>
    <row r="856" spans="1:6" ht="18.75" customHeight="1">
      <c r="A856" s="82" t="str">
        <f>IFERROR(MATCH(ROW()-ROW($A$2),DATA!G:G,0)-DATA!$B$5+1,"")</f>
        <v/>
      </c>
      <c r="B856" s="86" t="str">
        <f>IFERROR(INDEX(DATA!$A$46:$E$6000,A856,5),"")</f>
        <v/>
      </c>
      <c r="C856" s="87" t="str">
        <f>IFERROR(INDEX(DATA!$A$46:$E$6000,A856,3),"")</f>
        <v/>
      </c>
      <c r="D856" s="88" t="str">
        <f>IFERROR(INDEX(DATA!$A$46:$E$6000,A856,2),"")</f>
        <v/>
      </c>
      <c r="E856" s="99" t="str">
        <f>IFERROR(IF(C856=設定・集計!$B$6,INDEX(DATA!$A$46:$E$6000,A856,4),""),"")</f>
        <v/>
      </c>
      <c r="F856" s="99" t="str">
        <f>IFERROR(IF(C856=設定・集計!$B$6,"",INDEX(DATA!$A$46:$E$6000,A856,4)),"")</f>
        <v/>
      </c>
    </row>
    <row r="857" spans="1:6" ht="18.75" customHeight="1">
      <c r="A857" s="82" t="str">
        <f>IFERROR(MATCH(ROW()-ROW($A$2),DATA!G:G,0)-DATA!$B$5+1,"")</f>
        <v/>
      </c>
      <c r="B857" s="86" t="str">
        <f>IFERROR(INDEX(DATA!$A$46:$E$6000,A857,5),"")</f>
        <v/>
      </c>
      <c r="C857" s="87" t="str">
        <f>IFERROR(INDEX(DATA!$A$46:$E$6000,A857,3),"")</f>
        <v/>
      </c>
      <c r="D857" s="88" t="str">
        <f>IFERROR(INDEX(DATA!$A$46:$E$6000,A857,2),"")</f>
        <v/>
      </c>
      <c r="E857" s="99" t="str">
        <f>IFERROR(IF(C857=設定・集計!$B$6,INDEX(DATA!$A$46:$E$6000,A857,4),""),"")</f>
        <v/>
      </c>
      <c r="F857" s="99" t="str">
        <f>IFERROR(IF(C857=設定・集計!$B$6,"",INDEX(DATA!$A$46:$E$6000,A857,4)),"")</f>
        <v/>
      </c>
    </row>
    <row r="858" spans="1:6" ht="18.75" customHeight="1">
      <c r="A858" s="82" t="str">
        <f>IFERROR(MATCH(ROW()-ROW($A$2),DATA!G:G,0)-DATA!$B$5+1,"")</f>
        <v/>
      </c>
      <c r="B858" s="86" t="str">
        <f>IFERROR(INDEX(DATA!$A$46:$E$6000,A858,5),"")</f>
        <v/>
      </c>
      <c r="C858" s="87" t="str">
        <f>IFERROR(INDEX(DATA!$A$46:$E$6000,A858,3),"")</f>
        <v/>
      </c>
      <c r="D858" s="88" t="str">
        <f>IFERROR(INDEX(DATA!$A$46:$E$6000,A858,2),"")</f>
        <v/>
      </c>
      <c r="E858" s="99" t="str">
        <f>IFERROR(IF(C858=設定・集計!$B$6,INDEX(DATA!$A$46:$E$6000,A858,4),""),"")</f>
        <v/>
      </c>
      <c r="F858" s="99" t="str">
        <f>IFERROR(IF(C858=設定・集計!$B$6,"",INDEX(DATA!$A$46:$E$6000,A858,4)),"")</f>
        <v/>
      </c>
    </row>
    <row r="859" spans="1:6" ht="18.75" customHeight="1">
      <c r="A859" s="82" t="str">
        <f>IFERROR(MATCH(ROW()-ROW($A$2),DATA!G:G,0)-DATA!$B$5+1,"")</f>
        <v/>
      </c>
      <c r="B859" s="86" t="str">
        <f>IFERROR(INDEX(DATA!$A$46:$E$6000,A859,5),"")</f>
        <v/>
      </c>
      <c r="C859" s="87" t="str">
        <f>IFERROR(INDEX(DATA!$A$46:$E$6000,A859,3),"")</f>
        <v/>
      </c>
      <c r="D859" s="88" t="str">
        <f>IFERROR(INDEX(DATA!$A$46:$E$6000,A859,2),"")</f>
        <v/>
      </c>
      <c r="E859" s="99" t="str">
        <f>IFERROR(IF(C859=設定・集計!$B$6,INDEX(DATA!$A$46:$E$6000,A859,4),""),"")</f>
        <v/>
      </c>
      <c r="F859" s="99" t="str">
        <f>IFERROR(IF(C859=設定・集計!$B$6,"",INDEX(DATA!$A$46:$E$6000,A859,4)),"")</f>
        <v/>
      </c>
    </row>
    <row r="860" spans="1:6" ht="18.75" customHeight="1">
      <c r="A860" s="82" t="str">
        <f>IFERROR(MATCH(ROW()-ROW($A$2),DATA!G:G,0)-DATA!$B$5+1,"")</f>
        <v/>
      </c>
      <c r="B860" s="86" t="str">
        <f>IFERROR(INDEX(DATA!$A$46:$E$6000,A860,5),"")</f>
        <v/>
      </c>
      <c r="C860" s="87" t="str">
        <f>IFERROR(INDEX(DATA!$A$46:$E$6000,A860,3),"")</f>
        <v/>
      </c>
      <c r="D860" s="88" t="str">
        <f>IFERROR(INDEX(DATA!$A$46:$E$6000,A860,2),"")</f>
        <v/>
      </c>
      <c r="E860" s="99" t="str">
        <f>IFERROR(IF(C860=設定・集計!$B$6,INDEX(DATA!$A$46:$E$6000,A860,4),""),"")</f>
        <v/>
      </c>
      <c r="F860" s="99" t="str">
        <f>IFERROR(IF(C860=設定・集計!$B$6,"",INDEX(DATA!$A$46:$E$6000,A860,4)),"")</f>
        <v/>
      </c>
    </row>
    <row r="861" spans="1:6" ht="18.75" customHeight="1">
      <c r="A861" s="82" t="str">
        <f>IFERROR(MATCH(ROW()-ROW($A$2),DATA!G:G,0)-DATA!$B$5+1,"")</f>
        <v/>
      </c>
      <c r="B861" s="86" t="str">
        <f>IFERROR(INDEX(DATA!$A$46:$E$6000,A861,5),"")</f>
        <v/>
      </c>
      <c r="C861" s="87" t="str">
        <f>IFERROR(INDEX(DATA!$A$46:$E$6000,A861,3),"")</f>
        <v/>
      </c>
      <c r="D861" s="88" t="str">
        <f>IFERROR(INDEX(DATA!$A$46:$E$6000,A861,2),"")</f>
        <v/>
      </c>
      <c r="E861" s="99" t="str">
        <f>IFERROR(IF(C861=設定・集計!$B$6,INDEX(DATA!$A$46:$E$6000,A861,4),""),"")</f>
        <v/>
      </c>
      <c r="F861" s="99" t="str">
        <f>IFERROR(IF(C861=設定・集計!$B$6,"",INDEX(DATA!$A$46:$E$6000,A861,4)),"")</f>
        <v/>
      </c>
    </row>
    <row r="862" spans="1:6" ht="18.75" customHeight="1">
      <c r="A862" s="82" t="str">
        <f>IFERROR(MATCH(ROW()-ROW($A$2),DATA!G:G,0)-DATA!$B$5+1,"")</f>
        <v/>
      </c>
      <c r="B862" s="86" t="str">
        <f>IFERROR(INDEX(DATA!$A$46:$E$6000,A862,5),"")</f>
        <v/>
      </c>
      <c r="C862" s="87" t="str">
        <f>IFERROR(INDEX(DATA!$A$46:$E$6000,A862,3),"")</f>
        <v/>
      </c>
      <c r="D862" s="88" t="str">
        <f>IFERROR(INDEX(DATA!$A$46:$E$6000,A862,2),"")</f>
        <v/>
      </c>
      <c r="E862" s="99" t="str">
        <f>IFERROR(IF(C862=設定・集計!$B$6,INDEX(DATA!$A$46:$E$6000,A862,4),""),"")</f>
        <v/>
      </c>
      <c r="F862" s="99" t="str">
        <f>IFERROR(IF(C862=設定・集計!$B$6,"",INDEX(DATA!$A$46:$E$6000,A862,4)),"")</f>
        <v/>
      </c>
    </row>
    <row r="863" spans="1:6" ht="18.75" customHeight="1">
      <c r="A863" s="82" t="str">
        <f>IFERROR(MATCH(ROW()-ROW($A$2),DATA!G:G,0)-DATA!$B$5+1,"")</f>
        <v/>
      </c>
      <c r="B863" s="86" t="str">
        <f>IFERROR(INDEX(DATA!$A$46:$E$6000,A863,5),"")</f>
        <v/>
      </c>
      <c r="C863" s="87" t="str">
        <f>IFERROR(INDEX(DATA!$A$46:$E$6000,A863,3),"")</f>
        <v/>
      </c>
      <c r="D863" s="88" t="str">
        <f>IFERROR(INDEX(DATA!$A$46:$E$6000,A863,2),"")</f>
        <v/>
      </c>
      <c r="E863" s="99" t="str">
        <f>IFERROR(IF(C863=設定・集計!$B$6,INDEX(DATA!$A$46:$E$6000,A863,4),""),"")</f>
        <v/>
      </c>
      <c r="F863" s="99" t="str">
        <f>IFERROR(IF(C863=設定・集計!$B$6,"",INDEX(DATA!$A$46:$E$6000,A863,4)),"")</f>
        <v/>
      </c>
    </row>
    <row r="864" spans="1:6" ht="18.75" customHeight="1">
      <c r="A864" s="82" t="str">
        <f>IFERROR(MATCH(ROW()-ROW($A$2),DATA!G:G,0)-DATA!$B$5+1,"")</f>
        <v/>
      </c>
      <c r="B864" s="86" t="str">
        <f>IFERROR(INDEX(DATA!$A$46:$E$6000,A864,5),"")</f>
        <v/>
      </c>
      <c r="C864" s="87" t="str">
        <f>IFERROR(INDEX(DATA!$A$46:$E$6000,A864,3),"")</f>
        <v/>
      </c>
      <c r="D864" s="88" t="str">
        <f>IFERROR(INDEX(DATA!$A$46:$E$6000,A864,2),"")</f>
        <v/>
      </c>
      <c r="E864" s="99" t="str">
        <f>IFERROR(IF(C864=設定・集計!$B$6,INDEX(DATA!$A$46:$E$6000,A864,4),""),"")</f>
        <v/>
      </c>
      <c r="F864" s="99" t="str">
        <f>IFERROR(IF(C864=設定・集計!$B$6,"",INDEX(DATA!$A$46:$E$6000,A864,4)),"")</f>
        <v/>
      </c>
    </row>
    <row r="865" spans="1:6" ht="18.75" customHeight="1">
      <c r="A865" s="82" t="str">
        <f>IFERROR(MATCH(ROW()-ROW($A$2),DATA!G:G,0)-DATA!$B$5+1,"")</f>
        <v/>
      </c>
      <c r="B865" s="86" t="str">
        <f>IFERROR(INDEX(DATA!$A$46:$E$6000,A865,5),"")</f>
        <v/>
      </c>
      <c r="C865" s="87" t="str">
        <f>IFERROR(INDEX(DATA!$A$46:$E$6000,A865,3),"")</f>
        <v/>
      </c>
      <c r="D865" s="88" t="str">
        <f>IFERROR(INDEX(DATA!$A$46:$E$6000,A865,2),"")</f>
        <v/>
      </c>
      <c r="E865" s="99" t="str">
        <f>IFERROR(IF(C865=設定・集計!$B$6,INDEX(DATA!$A$46:$E$6000,A865,4),""),"")</f>
        <v/>
      </c>
      <c r="F865" s="99" t="str">
        <f>IFERROR(IF(C865=設定・集計!$B$6,"",INDEX(DATA!$A$46:$E$6000,A865,4)),"")</f>
        <v/>
      </c>
    </row>
    <row r="866" spans="1:6" ht="18.75" customHeight="1">
      <c r="A866" s="82" t="str">
        <f>IFERROR(MATCH(ROW()-ROW($A$2),DATA!G:G,0)-DATA!$B$5+1,"")</f>
        <v/>
      </c>
      <c r="B866" s="86" t="str">
        <f>IFERROR(INDEX(DATA!$A$46:$E$6000,A866,5),"")</f>
        <v/>
      </c>
      <c r="C866" s="87" t="str">
        <f>IFERROR(INDEX(DATA!$A$46:$E$6000,A866,3),"")</f>
        <v/>
      </c>
      <c r="D866" s="88" t="str">
        <f>IFERROR(INDEX(DATA!$A$46:$E$6000,A866,2),"")</f>
        <v/>
      </c>
      <c r="E866" s="99" t="str">
        <f>IFERROR(IF(C866=設定・集計!$B$6,INDEX(DATA!$A$46:$E$6000,A866,4),""),"")</f>
        <v/>
      </c>
      <c r="F866" s="99" t="str">
        <f>IFERROR(IF(C866=設定・集計!$B$6,"",INDEX(DATA!$A$46:$E$6000,A866,4)),"")</f>
        <v/>
      </c>
    </row>
    <row r="867" spans="1:6" ht="18.75" customHeight="1">
      <c r="A867" s="82" t="str">
        <f>IFERROR(MATCH(ROW()-ROW($A$2),DATA!G:G,0)-DATA!$B$5+1,"")</f>
        <v/>
      </c>
      <c r="B867" s="86" t="str">
        <f>IFERROR(INDEX(DATA!$A$46:$E$6000,A867,5),"")</f>
        <v/>
      </c>
      <c r="C867" s="87" t="str">
        <f>IFERROR(INDEX(DATA!$A$46:$E$6000,A867,3),"")</f>
        <v/>
      </c>
      <c r="D867" s="88" t="str">
        <f>IFERROR(INDEX(DATA!$A$46:$E$6000,A867,2),"")</f>
        <v/>
      </c>
      <c r="E867" s="99" t="str">
        <f>IFERROR(IF(C867=設定・集計!$B$6,INDEX(DATA!$A$46:$E$6000,A867,4),""),"")</f>
        <v/>
      </c>
      <c r="F867" s="99" t="str">
        <f>IFERROR(IF(C867=設定・集計!$B$6,"",INDEX(DATA!$A$46:$E$6000,A867,4)),"")</f>
        <v/>
      </c>
    </row>
    <row r="868" spans="1:6" ht="18.75" customHeight="1">
      <c r="A868" s="82" t="str">
        <f>IFERROR(MATCH(ROW()-ROW($A$2),DATA!G:G,0)-DATA!$B$5+1,"")</f>
        <v/>
      </c>
      <c r="B868" s="86" t="str">
        <f>IFERROR(INDEX(DATA!$A$46:$E$6000,A868,5),"")</f>
        <v/>
      </c>
      <c r="C868" s="87" t="str">
        <f>IFERROR(INDEX(DATA!$A$46:$E$6000,A868,3),"")</f>
        <v/>
      </c>
      <c r="D868" s="88" t="str">
        <f>IFERROR(INDEX(DATA!$A$46:$E$6000,A868,2),"")</f>
        <v/>
      </c>
      <c r="E868" s="99" t="str">
        <f>IFERROR(IF(C868=設定・集計!$B$6,INDEX(DATA!$A$46:$E$6000,A868,4),""),"")</f>
        <v/>
      </c>
      <c r="F868" s="99" t="str">
        <f>IFERROR(IF(C868=設定・集計!$B$6,"",INDEX(DATA!$A$46:$E$6000,A868,4)),"")</f>
        <v/>
      </c>
    </row>
    <row r="869" spans="1:6" ht="18.75" customHeight="1">
      <c r="A869" s="82" t="str">
        <f>IFERROR(MATCH(ROW()-ROW($A$2),DATA!G:G,0)-DATA!$B$5+1,"")</f>
        <v/>
      </c>
      <c r="B869" s="86" t="str">
        <f>IFERROR(INDEX(DATA!$A$46:$E$6000,A869,5),"")</f>
        <v/>
      </c>
      <c r="C869" s="87" t="str">
        <f>IFERROR(INDEX(DATA!$A$46:$E$6000,A869,3),"")</f>
        <v/>
      </c>
      <c r="D869" s="88" t="str">
        <f>IFERROR(INDEX(DATA!$A$46:$E$6000,A869,2),"")</f>
        <v/>
      </c>
      <c r="E869" s="99" t="str">
        <f>IFERROR(IF(C869=設定・集計!$B$6,INDEX(DATA!$A$46:$E$6000,A869,4),""),"")</f>
        <v/>
      </c>
      <c r="F869" s="99" t="str">
        <f>IFERROR(IF(C869=設定・集計!$B$6,"",INDEX(DATA!$A$46:$E$6000,A869,4)),"")</f>
        <v/>
      </c>
    </row>
    <row r="870" spans="1:6" ht="18.75" customHeight="1">
      <c r="A870" s="82" t="str">
        <f>IFERROR(MATCH(ROW()-ROW($A$2),DATA!G:G,0)-DATA!$B$5+1,"")</f>
        <v/>
      </c>
      <c r="B870" s="86" t="str">
        <f>IFERROR(INDEX(DATA!$A$46:$E$6000,A870,5),"")</f>
        <v/>
      </c>
      <c r="C870" s="87" t="str">
        <f>IFERROR(INDEX(DATA!$A$46:$E$6000,A870,3),"")</f>
        <v/>
      </c>
      <c r="D870" s="88" t="str">
        <f>IFERROR(INDEX(DATA!$A$46:$E$6000,A870,2),"")</f>
        <v/>
      </c>
      <c r="E870" s="99" t="str">
        <f>IFERROR(IF(C870=設定・集計!$B$6,INDEX(DATA!$A$46:$E$6000,A870,4),""),"")</f>
        <v/>
      </c>
      <c r="F870" s="99" t="str">
        <f>IFERROR(IF(C870=設定・集計!$B$6,"",INDEX(DATA!$A$46:$E$6000,A870,4)),"")</f>
        <v/>
      </c>
    </row>
    <row r="871" spans="1:6" ht="18.75" customHeight="1">
      <c r="A871" s="82" t="str">
        <f>IFERROR(MATCH(ROW()-ROW($A$2),DATA!G:G,0)-DATA!$B$5+1,"")</f>
        <v/>
      </c>
      <c r="B871" s="86" t="str">
        <f>IFERROR(INDEX(DATA!$A$46:$E$6000,A871,5),"")</f>
        <v/>
      </c>
      <c r="C871" s="87" t="str">
        <f>IFERROR(INDEX(DATA!$A$46:$E$6000,A871,3),"")</f>
        <v/>
      </c>
      <c r="D871" s="88" t="str">
        <f>IFERROR(INDEX(DATA!$A$46:$E$6000,A871,2),"")</f>
        <v/>
      </c>
      <c r="E871" s="99" t="str">
        <f>IFERROR(IF(C871=設定・集計!$B$6,INDEX(DATA!$A$46:$E$6000,A871,4),""),"")</f>
        <v/>
      </c>
      <c r="F871" s="99" t="str">
        <f>IFERROR(IF(C871=設定・集計!$B$6,"",INDEX(DATA!$A$46:$E$6000,A871,4)),"")</f>
        <v/>
      </c>
    </row>
    <row r="872" spans="1:6" ht="18.75" customHeight="1">
      <c r="A872" s="82" t="str">
        <f>IFERROR(MATCH(ROW()-ROW($A$2),DATA!G:G,0)-DATA!$B$5+1,"")</f>
        <v/>
      </c>
      <c r="B872" s="86" t="str">
        <f>IFERROR(INDEX(DATA!$A$46:$E$6000,A872,5),"")</f>
        <v/>
      </c>
      <c r="C872" s="87" t="str">
        <f>IFERROR(INDEX(DATA!$A$46:$E$6000,A872,3),"")</f>
        <v/>
      </c>
      <c r="D872" s="88" t="str">
        <f>IFERROR(INDEX(DATA!$A$46:$E$6000,A872,2),"")</f>
        <v/>
      </c>
      <c r="E872" s="99" t="str">
        <f>IFERROR(IF(C872=設定・集計!$B$6,INDEX(DATA!$A$46:$E$6000,A872,4),""),"")</f>
        <v/>
      </c>
      <c r="F872" s="99" t="str">
        <f>IFERROR(IF(C872=設定・集計!$B$6,"",INDEX(DATA!$A$46:$E$6000,A872,4)),"")</f>
        <v/>
      </c>
    </row>
    <row r="873" spans="1:6" ht="18.75" customHeight="1">
      <c r="A873" s="82" t="str">
        <f>IFERROR(MATCH(ROW()-ROW($A$2),DATA!G:G,0)-DATA!$B$5+1,"")</f>
        <v/>
      </c>
      <c r="B873" s="86" t="str">
        <f>IFERROR(INDEX(DATA!$A$46:$E$6000,A873,5),"")</f>
        <v/>
      </c>
      <c r="C873" s="87" t="str">
        <f>IFERROR(INDEX(DATA!$A$46:$E$6000,A873,3),"")</f>
        <v/>
      </c>
      <c r="D873" s="88" t="str">
        <f>IFERROR(INDEX(DATA!$A$46:$E$6000,A873,2),"")</f>
        <v/>
      </c>
      <c r="E873" s="99" t="str">
        <f>IFERROR(IF(C873=設定・集計!$B$6,INDEX(DATA!$A$46:$E$6000,A873,4),""),"")</f>
        <v/>
      </c>
      <c r="F873" s="99" t="str">
        <f>IFERROR(IF(C873=設定・集計!$B$6,"",INDEX(DATA!$A$46:$E$6000,A873,4)),"")</f>
        <v/>
      </c>
    </row>
    <row r="874" spans="1:6" ht="18.75" customHeight="1">
      <c r="A874" s="82" t="str">
        <f>IFERROR(MATCH(ROW()-ROW($A$2),DATA!G:G,0)-DATA!$B$5+1,"")</f>
        <v/>
      </c>
      <c r="B874" s="86" t="str">
        <f>IFERROR(INDEX(DATA!$A$46:$E$6000,A874,5),"")</f>
        <v/>
      </c>
      <c r="C874" s="87" t="str">
        <f>IFERROR(INDEX(DATA!$A$46:$E$6000,A874,3),"")</f>
        <v/>
      </c>
      <c r="D874" s="88" t="str">
        <f>IFERROR(INDEX(DATA!$A$46:$E$6000,A874,2),"")</f>
        <v/>
      </c>
      <c r="E874" s="99" t="str">
        <f>IFERROR(IF(C874=設定・集計!$B$6,INDEX(DATA!$A$46:$E$6000,A874,4),""),"")</f>
        <v/>
      </c>
      <c r="F874" s="99" t="str">
        <f>IFERROR(IF(C874=設定・集計!$B$6,"",INDEX(DATA!$A$46:$E$6000,A874,4)),"")</f>
        <v/>
      </c>
    </row>
    <row r="875" spans="1:6" ht="18.75" customHeight="1">
      <c r="A875" s="82" t="str">
        <f>IFERROR(MATCH(ROW()-ROW($A$2),DATA!G:G,0)-DATA!$B$5+1,"")</f>
        <v/>
      </c>
      <c r="B875" s="86" t="str">
        <f>IFERROR(INDEX(DATA!$A$46:$E$6000,A875,5),"")</f>
        <v/>
      </c>
      <c r="C875" s="87" t="str">
        <f>IFERROR(INDEX(DATA!$A$46:$E$6000,A875,3),"")</f>
        <v/>
      </c>
      <c r="D875" s="88" t="str">
        <f>IFERROR(INDEX(DATA!$A$46:$E$6000,A875,2),"")</f>
        <v/>
      </c>
      <c r="E875" s="99" t="str">
        <f>IFERROR(IF(C875=設定・集計!$B$6,INDEX(DATA!$A$46:$E$6000,A875,4),""),"")</f>
        <v/>
      </c>
      <c r="F875" s="99" t="str">
        <f>IFERROR(IF(C875=設定・集計!$B$6,"",INDEX(DATA!$A$46:$E$6000,A875,4)),"")</f>
        <v/>
      </c>
    </row>
    <row r="876" spans="1:6" ht="18.75" customHeight="1">
      <c r="A876" s="82" t="str">
        <f>IFERROR(MATCH(ROW()-ROW($A$2),DATA!G:G,0)-DATA!$B$5+1,"")</f>
        <v/>
      </c>
      <c r="B876" s="86" t="str">
        <f>IFERROR(INDEX(DATA!$A$46:$E$6000,A876,5),"")</f>
        <v/>
      </c>
      <c r="C876" s="87" t="str">
        <f>IFERROR(INDEX(DATA!$A$46:$E$6000,A876,3),"")</f>
        <v/>
      </c>
      <c r="D876" s="88" t="str">
        <f>IFERROR(INDEX(DATA!$A$46:$E$6000,A876,2),"")</f>
        <v/>
      </c>
      <c r="E876" s="99" t="str">
        <f>IFERROR(IF(C876=設定・集計!$B$6,INDEX(DATA!$A$46:$E$6000,A876,4),""),"")</f>
        <v/>
      </c>
      <c r="F876" s="99" t="str">
        <f>IFERROR(IF(C876=設定・集計!$B$6,"",INDEX(DATA!$A$46:$E$6000,A876,4)),"")</f>
        <v/>
      </c>
    </row>
    <row r="877" spans="1:6" ht="18.75" customHeight="1">
      <c r="A877" s="82" t="str">
        <f>IFERROR(MATCH(ROW()-ROW($A$2),DATA!G:G,0)-DATA!$B$5+1,"")</f>
        <v/>
      </c>
      <c r="B877" s="86" t="str">
        <f>IFERROR(INDEX(DATA!$A$46:$E$6000,A877,5),"")</f>
        <v/>
      </c>
      <c r="C877" s="87" t="str">
        <f>IFERROR(INDEX(DATA!$A$46:$E$6000,A877,3),"")</f>
        <v/>
      </c>
      <c r="D877" s="88" t="str">
        <f>IFERROR(INDEX(DATA!$A$46:$E$6000,A877,2),"")</f>
        <v/>
      </c>
      <c r="E877" s="99" t="str">
        <f>IFERROR(IF(C877=設定・集計!$B$6,INDEX(DATA!$A$46:$E$6000,A877,4),""),"")</f>
        <v/>
      </c>
      <c r="F877" s="99" t="str">
        <f>IFERROR(IF(C877=設定・集計!$B$6,"",INDEX(DATA!$A$46:$E$6000,A877,4)),"")</f>
        <v/>
      </c>
    </row>
    <row r="878" spans="1:6" ht="18.75" customHeight="1">
      <c r="A878" s="82" t="str">
        <f>IFERROR(MATCH(ROW()-ROW($A$2),DATA!G:G,0)-DATA!$B$5+1,"")</f>
        <v/>
      </c>
      <c r="B878" s="86" t="str">
        <f>IFERROR(INDEX(DATA!$A$46:$E$6000,A878,5),"")</f>
        <v/>
      </c>
      <c r="C878" s="87" t="str">
        <f>IFERROR(INDEX(DATA!$A$46:$E$6000,A878,3),"")</f>
        <v/>
      </c>
      <c r="D878" s="88" t="str">
        <f>IFERROR(INDEX(DATA!$A$46:$E$6000,A878,2),"")</f>
        <v/>
      </c>
      <c r="E878" s="99" t="str">
        <f>IFERROR(IF(C878=設定・集計!$B$6,INDEX(DATA!$A$46:$E$6000,A878,4),""),"")</f>
        <v/>
      </c>
      <c r="F878" s="99" t="str">
        <f>IFERROR(IF(C878=設定・集計!$B$6,"",INDEX(DATA!$A$46:$E$6000,A878,4)),"")</f>
        <v/>
      </c>
    </row>
    <row r="879" spans="1:6" ht="18.75" customHeight="1">
      <c r="A879" s="82" t="str">
        <f>IFERROR(MATCH(ROW()-ROW($A$2),DATA!G:G,0)-DATA!$B$5+1,"")</f>
        <v/>
      </c>
      <c r="B879" s="86" t="str">
        <f>IFERROR(INDEX(DATA!$A$46:$E$6000,A879,5),"")</f>
        <v/>
      </c>
      <c r="C879" s="87" t="str">
        <f>IFERROR(INDEX(DATA!$A$46:$E$6000,A879,3),"")</f>
        <v/>
      </c>
      <c r="D879" s="88" t="str">
        <f>IFERROR(INDEX(DATA!$A$46:$E$6000,A879,2),"")</f>
        <v/>
      </c>
      <c r="E879" s="99" t="str">
        <f>IFERROR(IF(C879=設定・集計!$B$6,INDEX(DATA!$A$46:$E$6000,A879,4),""),"")</f>
        <v/>
      </c>
      <c r="F879" s="99" t="str">
        <f>IFERROR(IF(C879=設定・集計!$B$6,"",INDEX(DATA!$A$46:$E$6000,A879,4)),"")</f>
        <v/>
      </c>
    </row>
    <row r="880" spans="1:6" ht="18.75" customHeight="1">
      <c r="A880" s="82" t="str">
        <f>IFERROR(MATCH(ROW()-ROW($A$2),DATA!G:G,0)-DATA!$B$5+1,"")</f>
        <v/>
      </c>
      <c r="B880" s="86" t="str">
        <f>IFERROR(INDEX(DATA!$A$46:$E$6000,A880,5),"")</f>
        <v/>
      </c>
      <c r="C880" s="87" t="str">
        <f>IFERROR(INDEX(DATA!$A$46:$E$6000,A880,3),"")</f>
        <v/>
      </c>
      <c r="D880" s="88" t="str">
        <f>IFERROR(INDEX(DATA!$A$46:$E$6000,A880,2),"")</f>
        <v/>
      </c>
      <c r="E880" s="99" t="str">
        <f>IFERROR(IF(C880=設定・集計!$B$6,INDEX(DATA!$A$46:$E$6000,A880,4),""),"")</f>
        <v/>
      </c>
      <c r="F880" s="99" t="str">
        <f>IFERROR(IF(C880=設定・集計!$B$6,"",INDEX(DATA!$A$46:$E$6000,A880,4)),"")</f>
        <v/>
      </c>
    </row>
    <row r="881" spans="1:6" ht="18.75" customHeight="1">
      <c r="A881" s="82" t="str">
        <f>IFERROR(MATCH(ROW()-ROW($A$2),DATA!G:G,0)-DATA!$B$5+1,"")</f>
        <v/>
      </c>
      <c r="B881" s="86" t="str">
        <f>IFERROR(INDEX(DATA!$A$46:$E$6000,A881,5),"")</f>
        <v/>
      </c>
      <c r="C881" s="87" t="str">
        <f>IFERROR(INDEX(DATA!$A$46:$E$6000,A881,3),"")</f>
        <v/>
      </c>
      <c r="D881" s="88" t="str">
        <f>IFERROR(INDEX(DATA!$A$46:$E$6000,A881,2),"")</f>
        <v/>
      </c>
      <c r="E881" s="99" t="str">
        <f>IFERROR(IF(C881=設定・集計!$B$6,INDEX(DATA!$A$46:$E$6000,A881,4),""),"")</f>
        <v/>
      </c>
      <c r="F881" s="99" t="str">
        <f>IFERROR(IF(C881=設定・集計!$B$6,"",INDEX(DATA!$A$46:$E$6000,A881,4)),"")</f>
        <v/>
      </c>
    </row>
    <row r="882" spans="1:6" ht="18.75" customHeight="1">
      <c r="A882" s="82" t="str">
        <f>IFERROR(MATCH(ROW()-ROW($A$2),DATA!G:G,0)-DATA!$B$5+1,"")</f>
        <v/>
      </c>
      <c r="B882" s="86" t="str">
        <f>IFERROR(INDEX(DATA!$A$46:$E$6000,A882,5),"")</f>
        <v/>
      </c>
      <c r="C882" s="87" t="str">
        <f>IFERROR(INDEX(DATA!$A$46:$E$6000,A882,3),"")</f>
        <v/>
      </c>
      <c r="D882" s="88" t="str">
        <f>IFERROR(INDEX(DATA!$A$46:$E$6000,A882,2),"")</f>
        <v/>
      </c>
      <c r="E882" s="99" t="str">
        <f>IFERROR(IF(C882=設定・集計!$B$6,INDEX(DATA!$A$46:$E$6000,A882,4),""),"")</f>
        <v/>
      </c>
      <c r="F882" s="99" t="str">
        <f>IFERROR(IF(C882=設定・集計!$B$6,"",INDEX(DATA!$A$46:$E$6000,A882,4)),"")</f>
        <v/>
      </c>
    </row>
    <row r="883" spans="1:6" ht="18.75" customHeight="1">
      <c r="A883" s="82" t="str">
        <f>IFERROR(MATCH(ROW()-ROW($A$2),DATA!G:G,0)-DATA!$B$5+1,"")</f>
        <v/>
      </c>
      <c r="B883" s="86" t="str">
        <f>IFERROR(INDEX(DATA!$A$46:$E$6000,A883,5),"")</f>
        <v/>
      </c>
      <c r="C883" s="87" t="str">
        <f>IFERROR(INDEX(DATA!$A$46:$E$6000,A883,3),"")</f>
        <v/>
      </c>
      <c r="D883" s="88" t="str">
        <f>IFERROR(INDEX(DATA!$A$46:$E$6000,A883,2),"")</f>
        <v/>
      </c>
      <c r="E883" s="99" t="str">
        <f>IFERROR(IF(C883=設定・集計!$B$6,INDEX(DATA!$A$46:$E$6000,A883,4),""),"")</f>
        <v/>
      </c>
      <c r="F883" s="99" t="str">
        <f>IFERROR(IF(C883=設定・集計!$B$6,"",INDEX(DATA!$A$46:$E$6000,A883,4)),"")</f>
        <v/>
      </c>
    </row>
    <row r="884" spans="1:6" ht="18.75" customHeight="1">
      <c r="A884" s="82" t="str">
        <f>IFERROR(MATCH(ROW()-ROW($A$2),DATA!G:G,0)-DATA!$B$5+1,"")</f>
        <v/>
      </c>
      <c r="B884" s="86" t="str">
        <f>IFERROR(INDEX(DATA!$A$46:$E$6000,A884,5),"")</f>
        <v/>
      </c>
      <c r="C884" s="87" t="str">
        <f>IFERROR(INDEX(DATA!$A$46:$E$6000,A884,3),"")</f>
        <v/>
      </c>
      <c r="D884" s="88" t="str">
        <f>IFERROR(INDEX(DATA!$A$46:$E$6000,A884,2),"")</f>
        <v/>
      </c>
      <c r="E884" s="99" t="str">
        <f>IFERROR(IF(C884=設定・集計!$B$6,INDEX(DATA!$A$46:$E$6000,A884,4),""),"")</f>
        <v/>
      </c>
      <c r="F884" s="99" t="str">
        <f>IFERROR(IF(C884=設定・集計!$B$6,"",INDEX(DATA!$A$46:$E$6000,A884,4)),"")</f>
        <v/>
      </c>
    </row>
    <row r="885" spans="1:6" ht="18.75" customHeight="1">
      <c r="A885" s="82" t="str">
        <f>IFERROR(MATCH(ROW()-ROW($A$2),DATA!G:G,0)-DATA!$B$5+1,"")</f>
        <v/>
      </c>
      <c r="B885" s="86" t="str">
        <f>IFERROR(INDEX(DATA!$A$46:$E$6000,A885,5),"")</f>
        <v/>
      </c>
      <c r="C885" s="87" t="str">
        <f>IFERROR(INDEX(DATA!$A$46:$E$6000,A885,3),"")</f>
        <v/>
      </c>
      <c r="D885" s="88" t="str">
        <f>IFERROR(INDEX(DATA!$A$46:$E$6000,A885,2),"")</f>
        <v/>
      </c>
      <c r="E885" s="99" t="str">
        <f>IFERROR(IF(C885=設定・集計!$B$6,INDEX(DATA!$A$46:$E$6000,A885,4),""),"")</f>
        <v/>
      </c>
      <c r="F885" s="99" t="str">
        <f>IFERROR(IF(C885=設定・集計!$B$6,"",INDEX(DATA!$A$46:$E$6000,A885,4)),"")</f>
        <v/>
      </c>
    </row>
    <row r="886" spans="1:6" ht="18.75" customHeight="1">
      <c r="A886" s="82" t="str">
        <f>IFERROR(MATCH(ROW()-ROW($A$2),DATA!G:G,0)-DATA!$B$5+1,"")</f>
        <v/>
      </c>
      <c r="B886" s="86" t="str">
        <f>IFERROR(INDEX(DATA!$A$46:$E$6000,A886,5),"")</f>
        <v/>
      </c>
      <c r="C886" s="87" t="str">
        <f>IFERROR(INDEX(DATA!$A$46:$E$6000,A886,3),"")</f>
        <v/>
      </c>
      <c r="D886" s="88" t="str">
        <f>IFERROR(INDEX(DATA!$A$46:$E$6000,A886,2),"")</f>
        <v/>
      </c>
      <c r="E886" s="99" t="str">
        <f>IFERROR(IF(C886=設定・集計!$B$6,INDEX(DATA!$A$46:$E$6000,A886,4),""),"")</f>
        <v/>
      </c>
      <c r="F886" s="99" t="str">
        <f>IFERROR(IF(C886=設定・集計!$B$6,"",INDEX(DATA!$A$46:$E$6000,A886,4)),"")</f>
        <v/>
      </c>
    </row>
    <row r="887" spans="1:6" ht="18.75" customHeight="1">
      <c r="A887" s="82" t="str">
        <f>IFERROR(MATCH(ROW()-ROW($A$2),DATA!G:G,0)-DATA!$B$5+1,"")</f>
        <v/>
      </c>
      <c r="B887" s="86" t="str">
        <f>IFERROR(INDEX(DATA!$A$46:$E$6000,A887,5),"")</f>
        <v/>
      </c>
      <c r="C887" s="87" t="str">
        <f>IFERROR(INDEX(DATA!$A$46:$E$6000,A887,3),"")</f>
        <v/>
      </c>
      <c r="D887" s="88" t="str">
        <f>IFERROR(INDEX(DATA!$A$46:$E$6000,A887,2),"")</f>
        <v/>
      </c>
      <c r="E887" s="99" t="str">
        <f>IFERROR(IF(C887=設定・集計!$B$6,INDEX(DATA!$A$46:$E$6000,A887,4),""),"")</f>
        <v/>
      </c>
      <c r="F887" s="99" t="str">
        <f>IFERROR(IF(C887=設定・集計!$B$6,"",INDEX(DATA!$A$46:$E$6000,A887,4)),"")</f>
        <v/>
      </c>
    </row>
    <row r="888" spans="1:6" ht="18.75" customHeight="1">
      <c r="A888" s="82" t="str">
        <f>IFERROR(MATCH(ROW()-ROW($A$2),DATA!G:G,0)-DATA!$B$5+1,"")</f>
        <v/>
      </c>
      <c r="B888" s="86" t="str">
        <f>IFERROR(INDEX(DATA!$A$46:$E$6000,A888,5),"")</f>
        <v/>
      </c>
      <c r="C888" s="87" t="str">
        <f>IFERROR(INDEX(DATA!$A$46:$E$6000,A888,3),"")</f>
        <v/>
      </c>
      <c r="D888" s="88" t="str">
        <f>IFERROR(INDEX(DATA!$A$46:$E$6000,A888,2),"")</f>
        <v/>
      </c>
      <c r="E888" s="99" t="str">
        <f>IFERROR(IF(C888=設定・集計!$B$6,INDEX(DATA!$A$46:$E$6000,A888,4),""),"")</f>
        <v/>
      </c>
      <c r="F888" s="99" t="str">
        <f>IFERROR(IF(C888=設定・集計!$B$6,"",INDEX(DATA!$A$46:$E$6000,A888,4)),"")</f>
        <v/>
      </c>
    </row>
    <row r="889" spans="1:6" ht="18.75" customHeight="1">
      <c r="A889" s="82" t="str">
        <f>IFERROR(MATCH(ROW()-ROW($A$2),DATA!G:G,0)-DATA!$B$5+1,"")</f>
        <v/>
      </c>
      <c r="B889" s="86" t="str">
        <f>IFERROR(INDEX(DATA!$A$46:$E$6000,A889,5),"")</f>
        <v/>
      </c>
      <c r="C889" s="87" t="str">
        <f>IFERROR(INDEX(DATA!$A$46:$E$6000,A889,3),"")</f>
        <v/>
      </c>
      <c r="D889" s="88" t="str">
        <f>IFERROR(INDEX(DATA!$A$46:$E$6000,A889,2),"")</f>
        <v/>
      </c>
      <c r="E889" s="99" t="str">
        <f>IFERROR(IF(C889=設定・集計!$B$6,INDEX(DATA!$A$46:$E$6000,A889,4),""),"")</f>
        <v/>
      </c>
      <c r="F889" s="99" t="str">
        <f>IFERROR(IF(C889=設定・集計!$B$6,"",INDEX(DATA!$A$46:$E$6000,A889,4)),"")</f>
        <v/>
      </c>
    </row>
    <row r="890" spans="1:6" ht="18.75" customHeight="1">
      <c r="A890" s="82" t="str">
        <f>IFERROR(MATCH(ROW()-ROW($A$2),DATA!G:G,0)-DATA!$B$5+1,"")</f>
        <v/>
      </c>
      <c r="B890" s="86" t="str">
        <f>IFERROR(INDEX(DATA!$A$46:$E$6000,A890,5),"")</f>
        <v/>
      </c>
      <c r="C890" s="87" t="str">
        <f>IFERROR(INDEX(DATA!$A$46:$E$6000,A890,3),"")</f>
        <v/>
      </c>
      <c r="D890" s="88" t="str">
        <f>IFERROR(INDEX(DATA!$A$46:$E$6000,A890,2),"")</f>
        <v/>
      </c>
      <c r="E890" s="99" t="str">
        <f>IFERROR(IF(C890=設定・集計!$B$6,INDEX(DATA!$A$46:$E$6000,A890,4),""),"")</f>
        <v/>
      </c>
      <c r="F890" s="99" t="str">
        <f>IFERROR(IF(C890=設定・集計!$B$6,"",INDEX(DATA!$A$46:$E$6000,A890,4)),"")</f>
        <v/>
      </c>
    </row>
    <row r="891" spans="1:6" ht="18.75" customHeight="1">
      <c r="A891" s="82" t="str">
        <f>IFERROR(MATCH(ROW()-ROW($A$2),DATA!G:G,0)-DATA!$B$5+1,"")</f>
        <v/>
      </c>
      <c r="B891" s="86" t="str">
        <f>IFERROR(INDEX(DATA!$A$46:$E$6000,A891,5),"")</f>
        <v/>
      </c>
      <c r="C891" s="87" t="str">
        <f>IFERROR(INDEX(DATA!$A$46:$E$6000,A891,3),"")</f>
        <v/>
      </c>
      <c r="D891" s="88" t="str">
        <f>IFERROR(INDEX(DATA!$A$46:$E$6000,A891,2),"")</f>
        <v/>
      </c>
      <c r="E891" s="99" t="str">
        <f>IFERROR(IF(C891=設定・集計!$B$6,INDEX(DATA!$A$46:$E$6000,A891,4),""),"")</f>
        <v/>
      </c>
      <c r="F891" s="99" t="str">
        <f>IFERROR(IF(C891=設定・集計!$B$6,"",INDEX(DATA!$A$46:$E$6000,A891,4)),"")</f>
        <v/>
      </c>
    </row>
    <row r="892" spans="1:6" ht="18.75" customHeight="1">
      <c r="A892" s="82" t="str">
        <f>IFERROR(MATCH(ROW()-ROW($A$2),DATA!G:G,0)-DATA!$B$5+1,"")</f>
        <v/>
      </c>
      <c r="B892" s="86" t="str">
        <f>IFERROR(INDEX(DATA!$A$46:$E$6000,A892,5),"")</f>
        <v/>
      </c>
      <c r="C892" s="87" t="str">
        <f>IFERROR(INDEX(DATA!$A$46:$E$6000,A892,3),"")</f>
        <v/>
      </c>
      <c r="D892" s="88" t="str">
        <f>IFERROR(INDEX(DATA!$A$46:$E$6000,A892,2),"")</f>
        <v/>
      </c>
      <c r="E892" s="99" t="str">
        <f>IFERROR(IF(C892=設定・集計!$B$6,INDEX(DATA!$A$46:$E$6000,A892,4),""),"")</f>
        <v/>
      </c>
      <c r="F892" s="99" t="str">
        <f>IFERROR(IF(C892=設定・集計!$B$6,"",INDEX(DATA!$A$46:$E$6000,A892,4)),"")</f>
        <v/>
      </c>
    </row>
    <row r="893" spans="1:6" ht="18.75" customHeight="1">
      <c r="A893" s="82" t="str">
        <f>IFERROR(MATCH(ROW()-ROW($A$2),DATA!G:G,0)-DATA!$B$5+1,"")</f>
        <v/>
      </c>
      <c r="B893" s="86" t="str">
        <f>IFERROR(INDEX(DATA!$A$46:$E$6000,A893,5),"")</f>
        <v/>
      </c>
      <c r="C893" s="87" t="str">
        <f>IFERROR(INDEX(DATA!$A$46:$E$6000,A893,3),"")</f>
        <v/>
      </c>
      <c r="D893" s="88" t="str">
        <f>IFERROR(INDEX(DATA!$A$46:$E$6000,A893,2),"")</f>
        <v/>
      </c>
      <c r="E893" s="99" t="str">
        <f>IFERROR(IF(C893=設定・集計!$B$6,INDEX(DATA!$A$46:$E$6000,A893,4),""),"")</f>
        <v/>
      </c>
      <c r="F893" s="99" t="str">
        <f>IFERROR(IF(C893=設定・集計!$B$6,"",INDEX(DATA!$A$46:$E$6000,A893,4)),"")</f>
        <v/>
      </c>
    </row>
    <row r="894" spans="1:6" ht="18.75" customHeight="1">
      <c r="A894" s="82" t="str">
        <f>IFERROR(MATCH(ROW()-ROW($A$2),DATA!G:G,0)-DATA!$B$5+1,"")</f>
        <v/>
      </c>
      <c r="B894" s="86" t="str">
        <f>IFERROR(INDEX(DATA!$A$46:$E$6000,A894,5),"")</f>
        <v/>
      </c>
      <c r="C894" s="87" t="str">
        <f>IFERROR(INDEX(DATA!$A$46:$E$6000,A894,3),"")</f>
        <v/>
      </c>
      <c r="D894" s="88" t="str">
        <f>IFERROR(INDEX(DATA!$A$46:$E$6000,A894,2),"")</f>
        <v/>
      </c>
      <c r="E894" s="99" t="str">
        <f>IFERROR(IF(C894=設定・集計!$B$6,INDEX(DATA!$A$46:$E$6000,A894,4),""),"")</f>
        <v/>
      </c>
      <c r="F894" s="99" t="str">
        <f>IFERROR(IF(C894=設定・集計!$B$6,"",INDEX(DATA!$A$46:$E$6000,A894,4)),"")</f>
        <v/>
      </c>
    </row>
    <row r="895" spans="1:6" ht="18.75" customHeight="1">
      <c r="A895" s="82" t="str">
        <f>IFERROR(MATCH(ROW()-ROW($A$2),DATA!G:G,0)-DATA!$B$5+1,"")</f>
        <v/>
      </c>
      <c r="B895" s="86" t="str">
        <f>IFERROR(INDEX(DATA!$A$46:$E$6000,A895,5),"")</f>
        <v/>
      </c>
      <c r="C895" s="87" t="str">
        <f>IFERROR(INDEX(DATA!$A$46:$E$6000,A895,3),"")</f>
        <v/>
      </c>
      <c r="D895" s="88" t="str">
        <f>IFERROR(INDEX(DATA!$A$46:$E$6000,A895,2),"")</f>
        <v/>
      </c>
      <c r="E895" s="99" t="str">
        <f>IFERROR(IF(C895=設定・集計!$B$6,INDEX(DATA!$A$46:$E$6000,A895,4),""),"")</f>
        <v/>
      </c>
      <c r="F895" s="99" t="str">
        <f>IFERROR(IF(C895=設定・集計!$B$6,"",INDEX(DATA!$A$46:$E$6000,A895,4)),"")</f>
        <v/>
      </c>
    </row>
    <row r="896" spans="1:6" ht="18.75" customHeight="1">
      <c r="A896" s="82" t="str">
        <f>IFERROR(MATCH(ROW()-ROW($A$2),DATA!G:G,0)-DATA!$B$5+1,"")</f>
        <v/>
      </c>
      <c r="B896" s="86" t="str">
        <f>IFERROR(INDEX(DATA!$A$46:$E$6000,A896,5),"")</f>
        <v/>
      </c>
      <c r="C896" s="87" t="str">
        <f>IFERROR(INDEX(DATA!$A$46:$E$6000,A896,3),"")</f>
        <v/>
      </c>
      <c r="D896" s="88" t="str">
        <f>IFERROR(INDEX(DATA!$A$46:$E$6000,A896,2),"")</f>
        <v/>
      </c>
      <c r="E896" s="99" t="str">
        <f>IFERROR(IF(C896=設定・集計!$B$6,INDEX(DATA!$A$46:$E$6000,A896,4),""),"")</f>
        <v/>
      </c>
      <c r="F896" s="99" t="str">
        <f>IFERROR(IF(C896=設定・集計!$B$6,"",INDEX(DATA!$A$46:$E$6000,A896,4)),"")</f>
        <v/>
      </c>
    </row>
    <row r="897" spans="1:6" ht="18.75" customHeight="1">
      <c r="A897" s="82" t="str">
        <f>IFERROR(MATCH(ROW()-ROW($A$2),DATA!G:G,0)-DATA!$B$5+1,"")</f>
        <v/>
      </c>
      <c r="B897" s="86" t="str">
        <f>IFERROR(INDEX(DATA!$A$46:$E$6000,A897,5),"")</f>
        <v/>
      </c>
      <c r="C897" s="87" t="str">
        <f>IFERROR(INDEX(DATA!$A$46:$E$6000,A897,3),"")</f>
        <v/>
      </c>
      <c r="D897" s="88" t="str">
        <f>IFERROR(INDEX(DATA!$A$46:$E$6000,A897,2),"")</f>
        <v/>
      </c>
      <c r="E897" s="99" t="str">
        <f>IFERROR(IF(C897=設定・集計!$B$6,INDEX(DATA!$A$46:$E$6000,A897,4),""),"")</f>
        <v/>
      </c>
      <c r="F897" s="99" t="str">
        <f>IFERROR(IF(C897=設定・集計!$B$6,"",INDEX(DATA!$A$46:$E$6000,A897,4)),"")</f>
        <v/>
      </c>
    </row>
    <row r="898" spans="1:6" ht="18.75" customHeight="1">
      <c r="A898" s="82" t="str">
        <f>IFERROR(MATCH(ROW()-ROW($A$2),DATA!G:G,0)-DATA!$B$5+1,"")</f>
        <v/>
      </c>
      <c r="B898" s="86" t="str">
        <f>IFERROR(INDEX(DATA!$A$46:$E$6000,A898,5),"")</f>
        <v/>
      </c>
      <c r="C898" s="87" t="str">
        <f>IFERROR(INDEX(DATA!$A$46:$E$6000,A898,3),"")</f>
        <v/>
      </c>
      <c r="D898" s="88" t="str">
        <f>IFERROR(INDEX(DATA!$A$46:$E$6000,A898,2),"")</f>
        <v/>
      </c>
      <c r="E898" s="99" t="str">
        <f>IFERROR(IF(C898=設定・集計!$B$6,INDEX(DATA!$A$46:$E$6000,A898,4),""),"")</f>
        <v/>
      </c>
      <c r="F898" s="99" t="str">
        <f>IFERROR(IF(C898=設定・集計!$B$6,"",INDEX(DATA!$A$46:$E$6000,A898,4)),"")</f>
        <v/>
      </c>
    </row>
    <row r="899" spans="1:6" ht="18.75" customHeight="1">
      <c r="A899" s="82" t="str">
        <f>IFERROR(MATCH(ROW()-ROW($A$2),DATA!G:G,0)-DATA!$B$5+1,"")</f>
        <v/>
      </c>
      <c r="B899" s="86" t="str">
        <f>IFERROR(INDEX(DATA!$A$46:$E$6000,A899,5),"")</f>
        <v/>
      </c>
      <c r="C899" s="87" t="str">
        <f>IFERROR(INDEX(DATA!$A$46:$E$6000,A899,3),"")</f>
        <v/>
      </c>
      <c r="D899" s="88" t="str">
        <f>IFERROR(INDEX(DATA!$A$46:$E$6000,A899,2),"")</f>
        <v/>
      </c>
      <c r="E899" s="99" t="str">
        <f>IFERROR(IF(C899=設定・集計!$B$6,INDEX(DATA!$A$46:$E$6000,A899,4),""),"")</f>
        <v/>
      </c>
      <c r="F899" s="99" t="str">
        <f>IFERROR(IF(C899=設定・集計!$B$6,"",INDEX(DATA!$A$46:$E$6000,A899,4)),"")</f>
        <v/>
      </c>
    </row>
    <row r="900" spans="1:6" ht="18.75" customHeight="1">
      <c r="A900" s="82" t="str">
        <f>IFERROR(MATCH(ROW()-ROW($A$2),DATA!G:G,0)-DATA!$B$5+1,"")</f>
        <v/>
      </c>
      <c r="B900" s="86" t="str">
        <f>IFERROR(INDEX(DATA!$A$46:$E$6000,A900,5),"")</f>
        <v/>
      </c>
      <c r="C900" s="87" t="str">
        <f>IFERROR(INDEX(DATA!$A$46:$E$6000,A900,3),"")</f>
        <v/>
      </c>
      <c r="D900" s="88" t="str">
        <f>IFERROR(INDEX(DATA!$A$46:$E$6000,A900,2),"")</f>
        <v/>
      </c>
      <c r="E900" s="99" t="str">
        <f>IFERROR(IF(C900=設定・集計!$B$6,INDEX(DATA!$A$46:$E$6000,A900,4),""),"")</f>
        <v/>
      </c>
      <c r="F900" s="99" t="str">
        <f>IFERROR(IF(C900=設定・集計!$B$6,"",INDEX(DATA!$A$46:$E$6000,A900,4)),"")</f>
        <v/>
      </c>
    </row>
    <row r="901" spans="1:6" ht="18.75" customHeight="1">
      <c r="A901" s="82" t="str">
        <f>IFERROR(MATCH(ROW()-ROW($A$2),DATA!G:G,0)-DATA!$B$5+1,"")</f>
        <v/>
      </c>
      <c r="B901" s="86" t="str">
        <f>IFERROR(INDEX(DATA!$A$46:$E$6000,A901,5),"")</f>
        <v/>
      </c>
      <c r="C901" s="87" t="str">
        <f>IFERROR(INDEX(DATA!$A$46:$E$6000,A901,3),"")</f>
        <v/>
      </c>
      <c r="D901" s="88" t="str">
        <f>IFERROR(INDEX(DATA!$A$46:$E$6000,A901,2),"")</f>
        <v/>
      </c>
      <c r="E901" s="99" t="str">
        <f>IFERROR(IF(C901=設定・集計!$B$6,INDEX(DATA!$A$46:$E$6000,A901,4),""),"")</f>
        <v/>
      </c>
      <c r="F901" s="99" t="str">
        <f>IFERROR(IF(C901=設定・集計!$B$6,"",INDEX(DATA!$A$46:$E$6000,A901,4)),"")</f>
        <v/>
      </c>
    </row>
    <row r="902" spans="1:6" ht="18.75" customHeight="1">
      <c r="A902" s="82" t="str">
        <f>IFERROR(MATCH(ROW()-ROW($A$2),DATA!G:G,0)-DATA!$B$5+1,"")</f>
        <v/>
      </c>
      <c r="B902" s="86" t="str">
        <f>IFERROR(INDEX(DATA!$A$46:$E$6000,A902,5),"")</f>
        <v/>
      </c>
      <c r="C902" s="87" t="str">
        <f>IFERROR(INDEX(DATA!$A$46:$E$6000,A902,3),"")</f>
        <v/>
      </c>
      <c r="D902" s="88" t="str">
        <f>IFERROR(INDEX(DATA!$A$46:$E$6000,A902,2),"")</f>
        <v/>
      </c>
      <c r="E902" s="99" t="str">
        <f>IFERROR(IF(C902=設定・集計!$B$6,INDEX(DATA!$A$46:$E$6000,A902,4),""),"")</f>
        <v/>
      </c>
      <c r="F902" s="99" t="str">
        <f>IFERROR(IF(C902=設定・集計!$B$6,"",INDEX(DATA!$A$46:$E$6000,A902,4)),"")</f>
        <v/>
      </c>
    </row>
    <row r="903" spans="1:6" ht="18.75" customHeight="1">
      <c r="A903" s="82" t="str">
        <f>IFERROR(MATCH(ROW()-ROW($A$2),DATA!G:G,0)-DATA!$B$5+1,"")</f>
        <v/>
      </c>
      <c r="B903" s="86" t="str">
        <f>IFERROR(INDEX(DATA!$A$46:$E$6000,A903,5),"")</f>
        <v/>
      </c>
      <c r="C903" s="87" t="str">
        <f>IFERROR(INDEX(DATA!$A$46:$E$6000,A903,3),"")</f>
        <v/>
      </c>
      <c r="D903" s="88" t="str">
        <f>IFERROR(INDEX(DATA!$A$46:$E$6000,A903,2),"")</f>
        <v/>
      </c>
      <c r="E903" s="99" t="str">
        <f>IFERROR(IF(C903=設定・集計!$B$6,INDEX(DATA!$A$46:$E$6000,A903,4),""),"")</f>
        <v/>
      </c>
      <c r="F903" s="99" t="str">
        <f>IFERROR(IF(C903=設定・集計!$B$6,"",INDEX(DATA!$A$46:$E$6000,A903,4)),"")</f>
        <v/>
      </c>
    </row>
    <row r="904" spans="1:6" ht="18.75" customHeight="1">
      <c r="A904" s="82" t="str">
        <f>IFERROR(MATCH(ROW()-ROW($A$2),DATA!G:G,0)-DATA!$B$5+1,"")</f>
        <v/>
      </c>
      <c r="B904" s="86" t="str">
        <f>IFERROR(INDEX(DATA!$A$46:$E$6000,A904,5),"")</f>
        <v/>
      </c>
      <c r="C904" s="87" t="str">
        <f>IFERROR(INDEX(DATA!$A$46:$E$6000,A904,3),"")</f>
        <v/>
      </c>
      <c r="D904" s="88" t="str">
        <f>IFERROR(INDEX(DATA!$A$46:$E$6000,A904,2),"")</f>
        <v/>
      </c>
      <c r="E904" s="99" t="str">
        <f>IFERROR(IF(C904=設定・集計!$B$6,INDEX(DATA!$A$46:$E$6000,A904,4),""),"")</f>
        <v/>
      </c>
      <c r="F904" s="99" t="str">
        <f>IFERROR(IF(C904=設定・集計!$B$6,"",INDEX(DATA!$A$46:$E$6000,A904,4)),"")</f>
        <v/>
      </c>
    </row>
    <row r="905" spans="1:6" ht="18.75" customHeight="1">
      <c r="A905" s="82" t="str">
        <f>IFERROR(MATCH(ROW()-ROW($A$2),DATA!G:G,0)-DATA!$B$5+1,"")</f>
        <v/>
      </c>
      <c r="B905" s="86" t="str">
        <f>IFERROR(INDEX(DATA!$A$46:$E$6000,A905,5),"")</f>
        <v/>
      </c>
      <c r="C905" s="87" t="str">
        <f>IFERROR(INDEX(DATA!$A$46:$E$6000,A905,3),"")</f>
        <v/>
      </c>
      <c r="D905" s="88" t="str">
        <f>IFERROR(INDEX(DATA!$A$46:$E$6000,A905,2),"")</f>
        <v/>
      </c>
      <c r="E905" s="99" t="str">
        <f>IFERROR(IF(C905=設定・集計!$B$6,INDEX(DATA!$A$46:$E$6000,A905,4),""),"")</f>
        <v/>
      </c>
      <c r="F905" s="99" t="str">
        <f>IFERROR(IF(C905=設定・集計!$B$6,"",INDEX(DATA!$A$46:$E$6000,A905,4)),"")</f>
        <v/>
      </c>
    </row>
    <row r="906" spans="1:6" ht="18.75" customHeight="1">
      <c r="A906" s="82" t="str">
        <f>IFERROR(MATCH(ROW()-ROW($A$2),DATA!G:G,0)-DATA!$B$5+1,"")</f>
        <v/>
      </c>
      <c r="B906" s="86" t="str">
        <f>IFERROR(INDEX(DATA!$A$46:$E$6000,A906,5),"")</f>
        <v/>
      </c>
      <c r="C906" s="87" t="str">
        <f>IFERROR(INDEX(DATA!$A$46:$E$6000,A906,3),"")</f>
        <v/>
      </c>
      <c r="D906" s="88" t="str">
        <f>IFERROR(INDEX(DATA!$A$46:$E$6000,A906,2),"")</f>
        <v/>
      </c>
      <c r="E906" s="99" t="str">
        <f>IFERROR(IF(C906=設定・集計!$B$6,INDEX(DATA!$A$46:$E$6000,A906,4),""),"")</f>
        <v/>
      </c>
      <c r="F906" s="99" t="str">
        <f>IFERROR(IF(C906=設定・集計!$B$6,"",INDEX(DATA!$A$46:$E$6000,A906,4)),"")</f>
        <v/>
      </c>
    </row>
    <row r="907" spans="1:6" ht="18.75" customHeight="1">
      <c r="A907" s="82" t="str">
        <f>IFERROR(MATCH(ROW()-ROW($A$2),DATA!G:G,0)-DATA!$B$5+1,"")</f>
        <v/>
      </c>
      <c r="B907" s="86" t="str">
        <f>IFERROR(INDEX(DATA!$A$46:$E$6000,A907,5),"")</f>
        <v/>
      </c>
      <c r="C907" s="87" t="str">
        <f>IFERROR(INDEX(DATA!$A$46:$E$6000,A907,3),"")</f>
        <v/>
      </c>
      <c r="D907" s="88" t="str">
        <f>IFERROR(INDEX(DATA!$A$46:$E$6000,A907,2),"")</f>
        <v/>
      </c>
      <c r="E907" s="99" t="str">
        <f>IFERROR(IF(C907=設定・集計!$B$6,INDEX(DATA!$A$46:$E$6000,A907,4),""),"")</f>
        <v/>
      </c>
      <c r="F907" s="99" t="str">
        <f>IFERROR(IF(C907=設定・集計!$B$6,"",INDEX(DATA!$A$46:$E$6000,A907,4)),"")</f>
        <v/>
      </c>
    </row>
    <row r="908" spans="1:6" ht="18.75" customHeight="1">
      <c r="A908" s="82" t="str">
        <f>IFERROR(MATCH(ROW()-ROW($A$2),DATA!G:G,0)-DATA!$B$5+1,"")</f>
        <v/>
      </c>
      <c r="B908" s="86" t="str">
        <f>IFERROR(INDEX(DATA!$A$46:$E$6000,A908,5),"")</f>
        <v/>
      </c>
      <c r="C908" s="87" t="str">
        <f>IFERROR(INDEX(DATA!$A$46:$E$6000,A908,3),"")</f>
        <v/>
      </c>
      <c r="D908" s="88" t="str">
        <f>IFERROR(INDEX(DATA!$A$46:$E$6000,A908,2),"")</f>
        <v/>
      </c>
      <c r="E908" s="99" t="str">
        <f>IFERROR(IF(C908=設定・集計!$B$6,INDEX(DATA!$A$46:$E$6000,A908,4),""),"")</f>
        <v/>
      </c>
      <c r="F908" s="99" t="str">
        <f>IFERROR(IF(C908=設定・集計!$B$6,"",INDEX(DATA!$A$46:$E$6000,A908,4)),"")</f>
        <v/>
      </c>
    </row>
    <row r="909" spans="1:6" ht="18.75" customHeight="1">
      <c r="A909" s="82" t="str">
        <f>IFERROR(MATCH(ROW()-ROW($A$2),DATA!G:G,0)-DATA!$B$5+1,"")</f>
        <v/>
      </c>
      <c r="B909" s="86" t="str">
        <f>IFERROR(INDEX(DATA!$A$46:$E$6000,A909,5),"")</f>
        <v/>
      </c>
      <c r="C909" s="87" t="str">
        <f>IFERROR(INDEX(DATA!$A$46:$E$6000,A909,3),"")</f>
        <v/>
      </c>
      <c r="D909" s="88" t="str">
        <f>IFERROR(INDEX(DATA!$A$46:$E$6000,A909,2),"")</f>
        <v/>
      </c>
      <c r="E909" s="99" t="str">
        <f>IFERROR(IF(C909=設定・集計!$B$6,INDEX(DATA!$A$46:$E$6000,A909,4),""),"")</f>
        <v/>
      </c>
      <c r="F909" s="99" t="str">
        <f>IFERROR(IF(C909=設定・集計!$B$6,"",INDEX(DATA!$A$46:$E$6000,A909,4)),"")</f>
        <v/>
      </c>
    </row>
    <row r="910" spans="1:6" ht="18.75" customHeight="1">
      <c r="A910" s="82" t="str">
        <f>IFERROR(MATCH(ROW()-ROW($A$2),DATA!G:G,0)-DATA!$B$5+1,"")</f>
        <v/>
      </c>
      <c r="B910" s="86" t="str">
        <f>IFERROR(INDEX(DATA!$A$46:$E$6000,A910,5),"")</f>
        <v/>
      </c>
      <c r="C910" s="87" t="str">
        <f>IFERROR(INDEX(DATA!$A$46:$E$6000,A910,3),"")</f>
        <v/>
      </c>
      <c r="D910" s="88" t="str">
        <f>IFERROR(INDEX(DATA!$A$46:$E$6000,A910,2),"")</f>
        <v/>
      </c>
      <c r="E910" s="99" t="str">
        <f>IFERROR(IF(C910=設定・集計!$B$6,INDEX(DATA!$A$46:$E$6000,A910,4),""),"")</f>
        <v/>
      </c>
      <c r="F910" s="99" t="str">
        <f>IFERROR(IF(C910=設定・集計!$B$6,"",INDEX(DATA!$A$46:$E$6000,A910,4)),"")</f>
        <v/>
      </c>
    </row>
    <row r="911" spans="1:6" ht="18.75" customHeight="1">
      <c r="A911" s="82" t="str">
        <f>IFERROR(MATCH(ROW()-ROW($A$2),DATA!G:G,0)-DATA!$B$5+1,"")</f>
        <v/>
      </c>
      <c r="B911" s="86" t="str">
        <f>IFERROR(INDEX(DATA!$A$46:$E$6000,A911,5),"")</f>
        <v/>
      </c>
      <c r="C911" s="87" t="str">
        <f>IFERROR(INDEX(DATA!$A$46:$E$6000,A911,3),"")</f>
        <v/>
      </c>
      <c r="D911" s="88" t="str">
        <f>IFERROR(INDEX(DATA!$A$46:$E$6000,A911,2),"")</f>
        <v/>
      </c>
      <c r="E911" s="99" t="str">
        <f>IFERROR(IF(C911=設定・集計!$B$6,INDEX(DATA!$A$46:$E$6000,A911,4),""),"")</f>
        <v/>
      </c>
      <c r="F911" s="99" t="str">
        <f>IFERROR(IF(C911=設定・集計!$B$6,"",INDEX(DATA!$A$46:$E$6000,A911,4)),"")</f>
        <v/>
      </c>
    </row>
    <row r="912" spans="1:6" ht="18.75" customHeight="1">
      <c r="A912" s="82" t="str">
        <f>IFERROR(MATCH(ROW()-ROW($A$2),DATA!G:G,0)-DATA!$B$5+1,"")</f>
        <v/>
      </c>
      <c r="B912" s="86" t="str">
        <f>IFERROR(INDEX(DATA!$A$46:$E$6000,A912,5),"")</f>
        <v/>
      </c>
      <c r="C912" s="87" t="str">
        <f>IFERROR(INDEX(DATA!$A$46:$E$6000,A912,3),"")</f>
        <v/>
      </c>
      <c r="D912" s="88" t="str">
        <f>IFERROR(INDEX(DATA!$A$46:$E$6000,A912,2),"")</f>
        <v/>
      </c>
      <c r="E912" s="99" t="str">
        <f>IFERROR(IF(C912=設定・集計!$B$6,INDEX(DATA!$A$46:$E$6000,A912,4),""),"")</f>
        <v/>
      </c>
      <c r="F912" s="99" t="str">
        <f>IFERROR(IF(C912=設定・集計!$B$6,"",INDEX(DATA!$A$46:$E$6000,A912,4)),"")</f>
        <v/>
      </c>
    </row>
    <row r="913" spans="1:6" ht="18.75" customHeight="1">
      <c r="A913" s="82" t="str">
        <f>IFERROR(MATCH(ROW()-ROW($A$2),DATA!G:G,0)-DATA!$B$5+1,"")</f>
        <v/>
      </c>
      <c r="B913" s="86" t="str">
        <f>IFERROR(INDEX(DATA!$A$46:$E$6000,A913,5),"")</f>
        <v/>
      </c>
      <c r="C913" s="87" t="str">
        <f>IFERROR(INDEX(DATA!$A$46:$E$6000,A913,3),"")</f>
        <v/>
      </c>
      <c r="D913" s="88" t="str">
        <f>IFERROR(INDEX(DATA!$A$46:$E$6000,A913,2),"")</f>
        <v/>
      </c>
      <c r="E913" s="99" t="str">
        <f>IFERROR(IF(C913=設定・集計!$B$6,INDEX(DATA!$A$46:$E$6000,A913,4),""),"")</f>
        <v/>
      </c>
      <c r="F913" s="99" t="str">
        <f>IFERROR(IF(C913=設定・集計!$B$6,"",INDEX(DATA!$A$46:$E$6000,A913,4)),"")</f>
        <v/>
      </c>
    </row>
    <row r="914" spans="1:6" ht="18.75" customHeight="1">
      <c r="A914" s="82" t="str">
        <f>IFERROR(MATCH(ROW()-ROW($A$2),DATA!G:G,0)-DATA!$B$5+1,"")</f>
        <v/>
      </c>
      <c r="B914" s="86" t="str">
        <f>IFERROR(INDEX(DATA!$A$46:$E$6000,A914,5),"")</f>
        <v/>
      </c>
      <c r="C914" s="87" t="str">
        <f>IFERROR(INDEX(DATA!$A$46:$E$6000,A914,3),"")</f>
        <v/>
      </c>
      <c r="D914" s="88" t="str">
        <f>IFERROR(INDEX(DATA!$A$46:$E$6000,A914,2),"")</f>
        <v/>
      </c>
      <c r="E914" s="99" t="str">
        <f>IFERROR(IF(C914=設定・集計!$B$6,INDEX(DATA!$A$46:$E$6000,A914,4),""),"")</f>
        <v/>
      </c>
      <c r="F914" s="99" t="str">
        <f>IFERROR(IF(C914=設定・集計!$B$6,"",INDEX(DATA!$A$46:$E$6000,A914,4)),"")</f>
        <v/>
      </c>
    </row>
    <row r="915" spans="1:6" ht="18.75" customHeight="1">
      <c r="A915" s="82" t="str">
        <f>IFERROR(MATCH(ROW()-ROW($A$2),DATA!G:G,0)-DATA!$B$5+1,"")</f>
        <v/>
      </c>
      <c r="B915" s="86" t="str">
        <f>IFERROR(INDEX(DATA!$A$46:$E$6000,A915,5),"")</f>
        <v/>
      </c>
      <c r="C915" s="87" t="str">
        <f>IFERROR(INDEX(DATA!$A$46:$E$6000,A915,3),"")</f>
        <v/>
      </c>
      <c r="D915" s="88" t="str">
        <f>IFERROR(INDEX(DATA!$A$46:$E$6000,A915,2),"")</f>
        <v/>
      </c>
      <c r="E915" s="99" t="str">
        <f>IFERROR(IF(C915=設定・集計!$B$6,INDEX(DATA!$A$46:$E$6000,A915,4),""),"")</f>
        <v/>
      </c>
      <c r="F915" s="99" t="str">
        <f>IFERROR(IF(C915=設定・集計!$B$6,"",INDEX(DATA!$A$46:$E$6000,A915,4)),"")</f>
        <v/>
      </c>
    </row>
    <row r="916" spans="1:6" ht="18.75" customHeight="1">
      <c r="A916" s="82" t="str">
        <f>IFERROR(MATCH(ROW()-ROW($A$2),DATA!G:G,0)-DATA!$B$5+1,"")</f>
        <v/>
      </c>
      <c r="B916" s="86" t="str">
        <f>IFERROR(INDEX(DATA!$A$46:$E$6000,A916,5),"")</f>
        <v/>
      </c>
      <c r="C916" s="87" t="str">
        <f>IFERROR(INDEX(DATA!$A$46:$E$6000,A916,3),"")</f>
        <v/>
      </c>
      <c r="D916" s="88" t="str">
        <f>IFERROR(INDEX(DATA!$A$46:$E$6000,A916,2),"")</f>
        <v/>
      </c>
      <c r="E916" s="99" t="str">
        <f>IFERROR(IF(C916=設定・集計!$B$6,INDEX(DATA!$A$46:$E$6000,A916,4),""),"")</f>
        <v/>
      </c>
      <c r="F916" s="99" t="str">
        <f>IFERROR(IF(C916=設定・集計!$B$6,"",INDEX(DATA!$A$46:$E$6000,A916,4)),"")</f>
        <v/>
      </c>
    </row>
    <row r="917" spans="1:6" ht="18.75" customHeight="1">
      <c r="A917" s="82" t="str">
        <f>IFERROR(MATCH(ROW()-ROW($A$2),DATA!G:G,0)-DATA!$B$5+1,"")</f>
        <v/>
      </c>
      <c r="B917" s="86" t="str">
        <f>IFERROR(INDEX(DATA!$A$46:$E$6000,A917,5),"")</f>
        <v/>
      </c>
      <c r="C917" s="87" t="str">
        <f>IFERROR(INDEX(DATA!$A$46:$E$6000,A917,3),"")</f>
        <v/>
      </c>
      <c r="D917" s="88" t="str">
        <f>IFERROR(INDEX(DATA!$A$46:$E$6000,A917,2),"")</f>
        <v/>
      </c>
      <c r="E917" s="99" t="str">
        <f>IFERROR(IF(C917=設定・集計!$B$6,INDEX(DATA!$A$46:$E$6000,A917,4),""),"")</f>
        <v/>
      </c>
      <c r="F917" s="99" t="str">
        <f>IFERROR(IF(C917=設定・集計!$B$6,"",INDEX(DATA!$A$46:$E$6000,A917,4)),"")</f>
        <v/>
      </c>
    </row>
    <row r="918" spans="1:6" ht="18.75" customHeight="1">
      <c r="A918" s="82" t="str">
        <f>IFERROR(MATCH(ROW()-ROW($A$2),DATA!G:G,0)-DATA!$B$5+1,"")</f>
        <v/>
      </c>
      <c r="B918" s="86" t="str">
        <f>IFERROR(INDEX(DATA!$A$46:$E$6000,A918,5),"")</f>
        <v/>
      </c>
      <c r="C918" s="87" t="str">
        <f>IFERROR(INDEX(DATA!$A$46:$E$6000,A918,3),"")</f>
        <v/>
      </c>
      <c r="D918" s="88" t="str">
        <f>IFERROR(INDEX(DATA!$A$46:$E$6000,A918,2),"")</f>
        <v/>
      </c>
      <c r="E918" s="99" t="str">
        <f>IFERROR(IF(C918=設定・集計!$B$6,INDEX(DATA!$A$46:$E$6000,A918,4),""),"")</f>
        <v/>
      </c>
      <c r="F918" s="99" t="str">
        <f>IFERROR(IF(C918=設定・集計!$B$6,"",INDEX(DATA!$A$46:$E$6000,A918,4)),"")</f>
        <v/>
      </c>
    </row>
    <row r="919" spans="1:6" ht="18.75" customHeight="1">
      <c r="A919" s="82" t="str">
        <f>IFERROR(MATCH(ROW()-ROW($A$2),DATA!G:G,0)-DATA!$B$5+1,"")</f>
        <v/>
      </c>
      <c r="B919" s="86" t="str">
        <f>IFERROR(INDEX(DATA!$A$46:$E$6000,A919,5),"")</f>
        <v/>
      </c>
      <c r="C919" s="87" t="str">
        <f>IFERROR(INDEX(DATA!$A$46:$E$6000,A919,3),"")</f>
        <v/>
      </c>
      <c r="D919" s="88" t="str">
        <f>IFERROR(INDEX(DATA!$A$46:$E$6000,A919,2),"")</f>
        <v/>
      </c>
      <c r="E919" s="99" t="str">
        <f>IFERROR(IF(C919=設定・集計!$B$6,INDEX(DATA!$A$46:$E$6000,A919,4),""),"")</f>
        <v/>
      </c>
      <c r="F919" s="99" t="str">
        <f>IFERROR(IF(C919=設定・集計!$B$6,"",INDEX(DATA!$A$46:$E$6000,A919,4)),"")</f>
        <v/>
      </c>
    </row>
    <row r="920" spans="1:6" ht="18.75" customHeight="1">
      <c r="A920" s="82" t="str">
        <f>IFERROR(MATCH(ROW()-ROW($A$2),DATA!G:G,0)-DATA!$B$5+1,"")</f>
        <v/>
      </c>
      <c r="B920" s="86" t="str">
        <f>IFERROR(INDEX(DATA!$A$46:$E$6000,A920,5),"")</f>
        <v/>
      </c>
      <c r="C920" s="87" t="str">
        <f>IFERROR(INDEX(DATA!$A$46:$E$6000,A920,3),"")</f>
        <v/>
      </c>
      <c r="D920" s="88" t="str">
        <f>IFERROR(INDEX(DATA!$A$46:$E$6000,A920,2),"")</f>
        <v/>
      </c>
      <c r="E920" s="99" t="str">
        <f>IFERROR(IF(C920=設定・集計!$B$6,INDEX(DATA!$A$46:$E$6000,A920,4),""),"")</f>
        <v/>
      </c>
      <c r="F920" s="99" t="str">
        <f>IFERROR(IF(C920=設定・集計!$B$6,"",INDEX(DATA!$A$46:$E$6000,A920,4)),"")</f>
        <v/>
      </c>
    </row>
    <row r="921" spans="1:6" ht="18.75" customHeight="1">
      <c r="A921" s="82" t="str">
        <f>IFERROR(MATCH(ROW()-ROW($A$2),DATA!G:G,0)-DATA!$B$5+1,"")</f>
        <v/>
      </c>
      <c r="B921" s="86" t="str">
        <f>IFERROR(INDEX(DATA!$A$46:$E$6000,A921,5),"")</f>
        <v/>
      </c>
      <c r="C921" s="87" t="str">
        <f>IFERROR(INDEX(DATA!$A$46:$E$6000,A921,3),"")</f>
        <v/>
      </c>
      <c r="D921" s="88" t="str">
        <f>IFERROR(INDEX(DATA!$A$46:$E$6000,A921,2),"")</f>
        <v/>
      </c>
      <c r="E921" s="99" t="str">
        <f>IFERROR(IF(C921=設定・集計!$B$6,INDEX(DATA!$A$46:$E$6000,A921,4),""),"")</f>
        <v/>
      </c>
      <c r="F921" s="99" t="str">
        <f>IFERROR(IF(C921=設定・集計!$B$6,"",INDEX(DATA!$A$46:$E$6000,A921,4)),"")</f>
        <v/>
      </c>
    </row>
    <row r="922" spans="1:6" ht="18.75" customHeight="1">
      <c r="A922" s="82" t="str">
        <f>IFERROR(MATCH(ROW()-ROW($A$2),DATA!G:G,0)-DATA!$B$5+1,"")</f>
        <v/>
      </c>
      <c r="B922" s="86" t="str">
        <f>IFERROR(INDEX(DATA!$A$46:$E$6000,A922,5),"")</f>
        <v/>
      </c>
      <c r="C922" s="87" t="str">
        <f>IFERROR(INDEX(DATA!$A$46:$E$6000,A922,3),"")</f>
        <v/>
      </c>
      <c r="D922" s="88" t="str">
        <f>IFERROR(INDEX(DATA!$A$46:$E$6000,A922,2),"")</f>
        <v/>
      </c>
      <c r="E922" s="99" t="str">
        <f>IFERROR(IF(C922=設定・集計!$B$6,INDEX(DATA!$A$46:$E$6000,A922,4),""),"")</f>
        <v/>
      </c>
      <c r="F922" s="99" t="str">
        <f>IFERROR(IF(C922=設定・集計!$B$6,"",INDEX(DATA!$A$46:$E$6000,A922,4)),"")</f>
        <v/>
      </c>
    </row>
    <row r="923" spans="1:6" ht="18.75" customHeight="1">
      <c r="A923" s="82" t="str">
        <f>IFERROR(MATCH(ROW()-ROW($A$2),DATA!G:G,0)-DATA!$B$5+1,"")</f>
        <v/>
      </c>
      <c r="B923" s="86" t="str">
        <f>IFERROR(INDEX(DATA!$A$46:$E$6000,A923,5),"")</f>
        <v/>
      </c>
      <c r="C923" s="87" t="str">
        <f>IFERROR(INDEX(DATA!$A$46:$E$6000,A923,3),"")</f>
        <v/>
      </c>
      <c r="D923" s="88" t="str">
        <f>IFERROR(INDEX(DATA!$A$46:$E$6000,A923,2),"")</f>
        <v/>
      </c>
      <c r="E923" s="99" t="str">
        <f>IFERROR(IF(C923=設定・集計!$B$6,INDEX(DATA!$A$46:$E$6000,A923,4),""),"")</f>
        <v/>
      </c>
      <c r="F923" s="99" t="str">
        <f>IFERROR(IF(C923=設定・集計!$B$6,"",INDEX(DATA!$A$46:$E$6000,A923,4)),"")</f>
        <v/>
      </c>
    </row>
    <row r="924" spans="1:6" ht="18.75" customHeight="1">
      <c r="A924" s="82" t="str">
        <f>IFERROR(MATCH(ROW()-ROW($A$2),DATA!G:G,0)-DATA!$B$5+1,"")</f>
        <v/>
      </c>
      <c r="B924" s="86" t="str">
        <f>IFERROR(INDEX(DATA!$A$46:$E$6000,A924,5),"")</f>
        <v/>
      </c>
      <c r="C924" s="87" t="str">
        <f>IFERROR(INDEX(DATA!$A$46:$E$6000,A924,3),"")</f>
        <v/>
      </c>
      <c r="D924" s="88" t="str">
        <f>IFERROR(INDEX(DATA!$A$46:$E$6000,A924,2),"")</f>
        <v/>
      </c>
      <c r="E924" s="99" t="str">
        <f>IFERROR(IF(C924=設定・集計!$B$6,INDEX(DATA!$A$46:$E$6000,A924,4),""),"")</f>
        <v/>
      </c>
      <c r="F924" s="99" t="str">
        <f>IFERROR(IF(C924=設定・集計!$B$6,"",INDEX(DATA!$A$46:$E$6000,A924,4)),"")</f>
        <v/>
      </c>
    </row>
    <row r="925" spans="1:6" ht="18.75" customHeight="1">
      <c r="A925" s="82" t="str">
        <f>IFERROR(MATCH(ROW()-ROW($A$2),DATA!G:G,0)-DATA!$B$5+1,"")</f>
        <v/>
      </c>
      <c r="B925" s="86" t="str">
        <f>IFERROR(INDEX(DATA!$A$46:$E$6000,A925,5),"")</f>
        <v/>
      </c>
      <c r="C925" s="87" t="str">
        <f>IFERROR(INDEX(DATA!$A$46:$E$6000,A925,3),"")</f>
        <v/>
      </c>
      <c r="D925" s="88" t="str">
        <f>IFERROR(INDEX(DATA!$A$46:$E$6000,A925,2),"")</f>
        <v/>
      </c>
      <c r="E925" s="99" t="str">
        <f>IFERROR(IF(C925=設定・集計!$B$6,INDEX(DATA!$A$46:$E$6000,A925,4),""),"")</f>
        <v/>
      </c>
      <c r="F925" s="99" t="str">
        <f>IFERROR(IF(C925=設定・集計!$B$6,"",INDEX(DATA!$A$46:$E$6000,A925,4)),"")</f>
        <v/>
      </c>
    </row>
    <row r="926" spans="1:6" ht="18.75" customHeight="1">
      <c r="A926" s="82" t="str">
        <f>IFERROR(MATCH(ROW()-ROW($A$2),DATA!G:G,0)-DATA!$B$5+1,"")</f>
        <v/>
      </c>
      <c r="B926" s="86" t="str">
        <f>IFERROR(INDEX(DATA!$A$46:$E$6000,A926,5),"")</f>
        <v/>
      </c>
      <c r="C926" s="87" t="str">
        <f>IFERROR(INDEX(DATA!$A$46:$E$6000,A926,3),"")</f>
        <v/>
      </c>
      <c r="D926" s="88" t="str">
        <f>IFERROR(INDEX(DATA!$A$46:$E$6000,A926,2),"")</f>
        <v/>
      </c>
      <c r="E926" s="99" t="str">
        <f>IFERROR(IF(C926=設定・集計!$B$6,INDEX(DATA!$A$46:$E$6000,A926,4),""),"")</f>
        <v/>
      </c>
      <c r="F926" s="99" t="str">
        <f>IFERROR(IF(C926=設定・集計!$B$6,"",INDEX(DATA!$A$46:$E$6000,A926,4)),"")</f>
        <v/>
      </c>
    </row>
    <row r="927" spans="1:6" ht="18.75" customHeight="1">
      <c r="A927" s="82" t="str">
        <f>IFERROR(MATCH(ROW()-ROW($A$2),DATA!G:G,0)-DATA!$B$5+1,"")</f>
        <v/>
      </c>
      <c r="B927" s="86" t="str">
        <f>IFERROR(INDEX(DATA!$A$46:$E$6000,A927,5),"")</f>
        <v/>
      </c>
      <c r="C927" s="87" t="str">
        <f>IFERROR(INDEX(DATA!$A$46:$E$6000,A927,3),"")</f>
        <v/>
      </c>
      <c r="D927" s="88" t="str">
        <f>IFERROR(INDEX(DATA!$A$46:$E$6000,A927,2),"")</f>
        <v/>
      </c>
      <c r="E927" s="99" t="str">
        <f>IFERROR(IF(C927=設定・集計!$B$6,INDEX(DATA!$A$46:$E$6000,A927,4),""),"")</f>
        <v/>
      </c>
      <c r="F927" s="99" t="str">
        <f>IFERROR(IF(C927=設定・集計!$B$6,"",INDEX(DATA!$A$46:$E$6000,A927,4)),"")</f>
        <v/>
      </c>
    </row>
    <row r="928" spans="1:6" ht="18.75" customHeight="1">
      <c r="A928" s="82" t="str">
        <f>IFERROR(MATCH(ROW()-ROW($A$2),DATA!G:G,0)-DATA!$B$5+1,"")</f>
        <v/>
      </c>
      <c r="B928" s="86" t="str">
        <f>IFERROR(INDEX(DATA!$A$46:$E$6000,A928,5),"")</f>
        <v/>
      </c>
      <c r="C928" s="87" t="str">
        <f>IFERROR(INDEX(DATA!$A$46:$E$6000,A928,3),"")</f>
        <v/>
      </c>
      <c r="D928" s="88" t="str">
        <f>IFERROR(INDEX(DATA!$A$46:$E$6000,A928,2),"")</f>
        <v/>
      </c>
      <c r="E928" s="99" t="str">
        <f>IFERROR(IF(C928=設定・集計!$B$6,INDEX(DATA!$A$46:$E$6000,A928,4),""),"")</f>
        <v/>
      </c>
      <c r="F928" s="99" t="str">
        <f>IFERROR(IF(C928=設定・集計!$B$6,"",INDEX(DATA!$A$46:$E$6000,A928,4)),"")</f>
        <v/>
      </c>
    </row>
    <row r="929" spans="1:6" ht="18.75" customHeight="1">
      <c r="A929" s="82" t="str">
        <f>IFERROR(MATCH(ROW()-ROW($A$2),DATA!G:G,0)-DATA!$B$5+1,"")</f>
        <v/>
      </c>
      <c r="B929" s="86" t="str">
        <f>IFERROR(INDEX(DATA!$A$46:$E$6000,A929,5),"")</f>
        <v/>
      </c>
      <c r="C929" s="87" t="str">
        <f>IFERROR(INDEX(DATA!$A$46:$E$6000,A929,3),"")</f>
        <v/>
      </c>
      <c r="D929" s="88" t="str">
        <f>IFERROR(INDEX(DATA!$A$46:$E$6000,A929,2),"")</f>
        <v/>
      </c>
      <c r="E929" s="99" t="str">
        <f>IFERROR(IF(C929=設定・集計!$B$6,INDEX(DATA!$A$46:$E$6000,A929,4),""),"")</f>
        <v/>
      </c>
      <c r="F929" s="99" t="str">
        <f>IFERROR(IF(C929=設定・集計!$B$6,"",INDEX(DATA!$A$46:$E$6000,A929,4)),"")</f>
        <v/>
      </c>
    </row>
    <row r="930" spans="1:6" ht="18.75" customHeight="1">
      <c r="A930" s="82" t="str">
        <f>IFERROR(MATCH(ROW()-ROW($A$2),DATA!G:G,0)-DATA!$B$5+1,"")</f>
        <v/>
      </c>
      <c r="B930" s="86" t="str">
        <f>IFERROR(INDEX(DATA!$A$46:$E$6000,A930,5),"")</f>
        <v/>
      </c>
      <c r="C930" s="87" t="str">
        <f>IFERROR(INDEX(DATA!$A$46:$E$6000,A930,3),"")</f>
        <v/>
      </c>
      <c r="D930" s="88" t="str">
        <f>IFERROR(INDEX(DATA!$A$46:$E$6000,A930,2),"")</f>
        <v/>
      </c>
      <c r="E930" s="99" t="str">
        <f>IFERROR(IF(C930=設定・集計!$B$6,INDEX(DATA!$A$46:$E$6000,A930,4),""),"")</f>
        <v/>
      </c>
      <c r="F930" s="99" t="str">
        <f>IFERROR(IF(C930=設定・集計!$B$6,"",INDEX(DATA!$A$46:$E$6000,A930,4)),"")</f>
        <v/>
      </c>
    </row>
    <row r="931" spans="1:6" ht="18.75" customHeight="1">
      <c r="A931" s="82" t="str">
        <f>IFERROR(MATCH(ROW()-ROW($A$2),DATA!G:G,0)-DATA!$B$5+1,"")</f>
        <v/>
      </c>
      <c r="B931" s="86" t="str">
        <f>IFERROR(INDEX(DATA!$A$46:$E$6000,A931,5),"")</f>
        <v/>
      </c>
      <c r="C931" s="87" t="str">
        <f>IFERROR(INDEX(DATA!$A$46:$E$6000,A931,3),"")</f>
        <v/>
      </c>
      <c r="D931" s="88" t="str">
        <f>IFERROR(INDEX(DATA!$A$46:$E$6000,A931,2),"")</f>
        <v/>
      </c>
      <c r="E931" s="99" t="str">
        <f>IFERROR(IF(C931=設定・集計!$B$6,INDEX(DATA!$A$46:$E$6000,A931,4),""),"")</f>
        <v/>
      </c>
      <c r="F931" s="99" t="str">
        <f>IFERROR(IF(C931=設定・集計!$B$6,"",INDEX(DATA!$A$46:$E$6000,A931,4)),"")</f>
        <v/>
      </c>
    </row>
    <row r="932" spans="1:6" ht="18.75" customHeight="1">
      <c r="A932" s="82" t="str">
        <f>IFERROR(MATCH(ROW()-ROW($A$2),DATA!G:G,0)-DATA!$B$5+1,"")</f>
        <v/>
      </c>
      <c r="B932" s="86" t="str">
        <f>IFERROR(INDEX(DATA!$A$46:$E$6000,A932,5),"")</f>
        <v/>
      </c>
      <c r="C932" s="87" t="str">
        <f>IFERROR(INDEX(DATA!$A$46:$E$6000,A932,3),"")</f>
        <v/>
      </c>
      <c r="D932" s="88" t="str">
        <f>IFERROR(INDEX(DATA!$A$46:$E$6000,A932,2),"")</f>
        <v/>
      </c>
      <c r="E932" s="99" t="str">
        <f>IFERROR(IF(C932=設定・集計!$B$6,INDEX(DATA!$A$46:$E$6000,A932,4),""),"")</f>
        <v/>
      </c>
      <c r="F932" s="99" t="str">
        <f>IFERROR(IF(C932=設定・集計!$B$6,"",INDEX(DATA!$A$46:$E$6000,A932,4)),"")</f>
        <v/>
      </c>
    </row>
    <row r="933" spans="1:6" ht="18.75" customHeight="1">
      <c r="A933" s="82" t="str">
        <f>IFERROR(MATCH(ROW()-ROW($A$2),DATA!G:G,0)-DATA!$B$5+1,"")</f>
        <v/>
      </c>
      <c r="B933" s="86" t="str">
        <f>IFERROR(INDEX(DATA!$A$46:$E$6000,A933,5),"")</f>
        <v/>
      </c>
      <c r="C933" s="87" t="str">
        <f>IFERROR(INDEX(DATA!$A$46:$E$6000,A933,3),"")</f>
        <v/>
      </c>
      <c r="D933" s="88" t="str">
        <f>IFERROR(INDEX(DATA!$A$46:$E$6000,A933,2),"")</f>
        <v/>
      </c>
      <c r="E933" s="99" t="str">
        <f>IFERROR(IF(C933=設定・集計!$B$6,INDEX(DATA!$A$46:$E$6000,A933,4),""),"")</f>
        <v/>
      </c>
      <c r="F933" s="99" t="str">
        <f>IFERROR(IF(C933=設定・集計!$B$6,"",INDEX(DATA!$A$46:$E$6000,A933,4)),"")</f>
        <v/>
      </c>
    </row>
    <row r="934" spans="1:6" ht="18.75" customHeight="1">
      <c r="A934" s="82" t="str">
        <f>IFERROR(MATCH(ROW()-ROW($A$2),DATA!G:G,0)-DATA!$B$5+1,"")</f>
        <v/>
      </c>
      <c r="B934" s="86" t="str">
        <f>IFERROR(INDEX(DATA!$A$46:$E$6000,A934,5),"")</f>
        <v/>
      </c>
      <c r="C934" s="87" t="str">
        <f>IFERROR(INDEX(DATA!$A$46:$E$6000,A934,3),"")</f>
        <v/>
      </c>
      <c r="D934" s="88" t="str">
        <f>IFERROR(INDEX(DATA!$A$46:$E$6000,A934,2),"")</f>
        <v/>
      </c>
      <c r="E934" s="99" t="str">
        <f>IFERROR(IF(C934=設定・集計!$B$6,INDEX(DATA!$A$46:$E$6000,A934,4),""),"")</f>
        <v/>
      </c>
      <c r="F934" s="99" t="str">
        <f>IFERROR(IF(C934=設定・集計!$B$6,"",INDEX(DATA!$A$46:$E$6000,A934,4)),"")</f>
        <v/>
      </c>
    </row>
    <row r="935" spans="1:6" ht="18.75" customHeight="1">
      <c r="A935" s="82" t="str">
        <f>IFERROR(MATCH(ROW()-ROW($A$2),DATA!G:G,0)-DATA!$B$5+1,"")</f>
        <v/>
      </c>
      <c r="B935" s="86" t="str">
        <f>IFERROR(INDEX(DATA!$A$46:$E$6000,A935,5),"")</f>
        <v/>
      </c>
      <c r="C935" s="87" t="str">
        <f>IFERROR(INDEX(DATA!$A$46:$E$6000,A935,3),"")</f>
        <v/>
      </c>
      <c r="D935" s="88" t="str">
        <f>IFERROR(INDEX(DATA!$A$46:$E$6000,A935,2),"")</f>
        <v/>
      </c>
      <c r="E935" s="99" t="str">
        <f>IFERROR(IF(C935=設定・集計!$B$6,INDEX(DATA!$A$46:$E$6000,A935,4),""),"")</f>
        <v/>
      </c>
      <c r="F935" s="99" t="str">
        <f>IFERROR(IF(C935=設定・集計!$B$6,"",INDEX(DATA!$A$46:$E$6000,A935,4)),"")</f>
        <v/>
      </c>
    </row>
    <row r="936" spans="1:6" ht="18.75" customHeight="1">
      <c r="A936" s="82" t="str">
        <f>IFERROR(MATCH(ROW()-ROW($A$2),DATA!G:G,0)-DATA!$B$5+1,"")</f>
        <v/>
      </c>
      <c r="B936" s="86" t="str">
        <f>IFERROR(INDEX(DATA!$A$46:$E$6000,A936,5),"")</f>
        <v/>
      </c>
      <c r="C936" s="87" t="str">
        <f>IFERROR(INDEX(DATA!$A$46:$E$6000,A936,3),"")</f>
        <v/>
      </c>
      <c r="D936" s="88" t="str">
        <f>IFERROR(INDEX(DATA!$A$46:$E$6000,A936,2),"")</f>
        <v/>
      </c>
      <c r="E936" s="99" t="str">
        <f>IFERROR(IF(C936=設定・集計!$B$6,INDEX(DATA!$A$46:$E$6000,A936,4),""),"")</f>
        <v/>
      </c>
      <c r="F936" s="99" t="str">
        <f>IFERROR(IF(C936=設定・集計!$B$6,"",INDEX(DATA!$A$46:$E$6000,A936,4)),"")</f>
        <v/>
      </c>
    </row>
    <row r="937" spans="1:6" ht="18.75" customHeight="1">
      <c r="A937" s="82" t="str">
        <f>IFERROR(MATCH(ROW()-ROW($A$2),DATA!G:G,0)-DATA!$B$5+1,"")</f>
        <v/>
      </c>
      <c r="B937" s="86" t="str">
        <f>IFERROR(INDEX(DATA!$A$46:$E$6000,A937,5),"")</f>
        <v/>
      </c>
      <c r="C937" s="87" t="str">
        <f>IFERROR(INDEX(DATA!$A$46:$E$6000,A937,3),"")</f>
        <v/>
      </c>
      <c r="D937" s="88" t="str">
        <f>IFERROR(INDEX(DATA!$A$46:$E$6000,A937,2),"")</f>
        <v/>
      </c>
      <c r="E937" s="99" t="str">
        <f>IFERROR(IF(C937=設定・集計!$B$6,INDEX(DATA!$A$46:$E$6000,A937,4),""),"")</f>
        <v/>
      </c>
      <c r="F937" s="99" t="str">
        <f>IFERROR(IF(C937=設定・集計!$B$6,"",INDEX(DATA!$A$46:$E$6000,A937,4)),"")</f>
        <v/>
      </c>
    </row>
    <row r="938" spans="1:6" ht="18.75" customHeight="1">
      <c r="A938" s="82" t="str">
        <f>IFERROR(MATCH(ROW()-ROW($A$2),DATA!G:G,0)-DATA!$B$5+1,"")</f>
        <v/>
      </c>
      <c r="B938" s="86" t="str">
        <f>IFERROR(INDEX(DATA!$A$46:$E$6000,A938,5),"")</f>
        <v/>
      </c>
      <c r="C938" s="87" t="str">
        <f>IFERROR(INDEX(DATA!$A$46:$E$6000,A938,3),"")</f>
        <v/>
      </c>
      <c r="D938" s="88" t="str">
        <f>IFERROR(INDEX(DATA!$A$46:$E$6000,A938,2),"")</f>
        <v/>
      </c>
      <c r="E938" s="99" t="str">
        <f>IFERROR(IF(C938=設定・集計!$B$6,INDEX(DATA!$A$46:$E$6000,A938,4),""),"")</f>
        <v/>
      </c>
      <c r="F938" s="99" t="str">
        <f>IFERROR(IF(C938=設定・集計!$B$6,"",INDEX(DATA!$A$46:$E$6000,A938,4)),"")</f>
        <v/>
      </c>
    </row>
    <row r="939" spans="1:6" ht="18.75" customHeight="1">
      <c r="A939" s="82" t="str">
        <f>IFERROR(MATCH(ROW()-ROW($A$2),DATA!G:G,0)-DATA!$B$5+1,"")</f>
        <v/>
      </c>
      <c r="B939" s="86" t="str">
        <f>IFERROR(INDEX(DATA!$A$46:$E$6000,A939,5),"")</f>
        <v/>
      </c>
      <c r="C939" s="87" t="str">
        <f>IFERROR(INDEX(DATA!$A$46:$E$6000,A939,3),"")</f>
        <v/>
      </c>
      <c r="D939" s="88" t="str">
        <f>IFERROR(INDEX(DATA!$A$46:$E$6000,A939,2),"")</f>
        <v/>
      </c>
      <c r="E939" s="99" t="str">
        <f>IFERROR(IF(C939=設定・集計!$B$6,INDEX(DATA!$A$46:$E$6000,A939,4),""),"")</f>
        <v/>
      </c>
      <c r="F939" s="99" t="str">
        <f>IFERROR(IF(C939=設定・集計!$B$6,"",INDEX(DATA!$A$46:$E$6000,A939,4)),"")</f>
        <v/>
      </c>
    </row>
    <row r="940" spans="1:6" ht="18.75" customHeight="1">
      <c r="A940" s="82" t="str">
        <f>IFERROR(MATCH(ROW()-ROW($A$2),DATA!G:G,0)-DATA!$B$5+1,"")</f>
        <v/>
      </c>
      <c r="B940" s="86" t="str">
        <f>IFERROR(INDEX(DATA!$A$46:$E$6000,A940,5),"")</f>
        <v/>
      </c>
      <c r="C940" s="87" t="str">
        <f>IFERROR(INDEX(DATA!$A$46:$E$6000,A940,3),"")</f>
        <v/>
      </c>
      <c r="D940" s="88" t="str">
        <f>IFERROR(INDEX(DATA!$A$46:$E$6000,A940,2),"")</f>
        <v/>
      </c>
      <c r="E940" s="99" t="str">
        <f>IFERROR(IF(C940=設定・集計!$B$6,INDEX(DATA!$A$46:$E$6000,A940,4),""),"")</f>
        <v/>
      </c>
      <c r="F940" s="99" t="str">
        <f>IFERROR(IF(C940=設定・集計!$B$6,"",INDEX(DATA!$A$46:$E$6000,A940,4)),"")</f>
        <v/>
      </c>
    </row>
    <row r="941" spans="1:6" ht="18.75" customHeight="1">
      <c r="A941" s="82" t="str">
        <f>IFERROR(MATCH(ROW()-ROW($A$2),DATA!G:G,0)-DATA!$B$5+1,"")</f>
        <v/>
      </c>
      <c r="B941" s="86" t="str">
        <f>IFERROR(INDEX(DATA!$A$46:$E$6000,A941,5),"")</f>
        <v/>
      </c>
      <c r="C941" s="87" t="str">
        <f>IFERROR(INDEX(DATA!$A$46:$E$6000,A941,3),"")</f>
        <v/>
      </c>
      <c r="D941" s="88" t="str">
        <f>IFERROR(INDEX(DATA!$A$46:$E$6000,A941,2),"")</f>
        <v/>
      </c>
      <c r="E941" s="99" t="str">
        <f>IFERROR(IF(C941=設定・集計!$B$6,INDEX(DATA!$A$46:$E$6000,A941,4),""),"")</f>
        <v/>
      </c>
      <c r="F941" s="99" t="str">
        <f>IFERROR(IF(C941=設定・集計!$B$6,"",INDEX(DATA!$A$46:$E$6000,A941,4)),"")</f>
        <v/>
      </c>
    </row>
    <row r="942" spans="1:6" ht="18.75" customHeight="1">
      <c r="A942" s="82" t="str">
        <f>IFERROR(MATCH(ROW()-ROW($A$2),DATA!G:G,0)-DATA!$B$5+1,"")</f>
        <v/>
      </c>
      <c r="B942" s="86" t="str">
        <f>IFERROR(INDEX(DATA!$A$46:$E$6000,A942,5),"")</f>
        <v/>
      </c>
      <c r="C942" s="87" t="str">
        <f>IFERROR(INDEX(DATA!$A$46:$E$6000,A942,3),"")</f>
        <v/>
      </c>
      <c r="D942" s="88" t="str">
        <f>IFERROR(INDEX(DATA!$A$46:$E$6000,A942,2),"")</f>
        <v/>
      </c>
      <c r="E942" s="99" t="str">
        <f>IFERROR(IF(C942=設定・集計!$B$6,INDEX(DATA!$A$46:$E$6000,A942,4),""),"")</f>
        <v/>
      </c>
      <c r="F942" s="99" t="str">
        <f>IFERROR(IF(C942=設定・集計!$B$6,"",INDEX(DATA!$A$46:$E$6000,A942,4)),"")</f>
        <v/>
      </c>
    </row>
    <row r="943" spans="1:6" ht="18.75" customHeight="1">
      <c r="A943" s="82" t="str">
        <f>IFERROR(MATCH(ROW()-ROW($A$2),DATA!G:G,0)-DATA!$B$5+1,"")</f>
        <v/>
      </c>
      <c r="B943" s="86" t="str">
        <f>IFERROR(INDEX(DATA!$A$46:$E$6000,A943,5),"")</f>
        <v/>
      </c>
      <c r="C943" s="87" t="str">
        <f>IFERROR(INDEX(DATA!$A$46:$E$6000,A943,3),"")</f>
        <v/>
      </c>
      <c r="D943" s="88" t="str">
        <f>IFERROR(INDEX(DATA!$A$46:$E$6000,A943,2),"")</f>
        <v/>
      </c>
      <c r="E943" s="99" t="str">
        <f>IFERROR(IF(C943=設定・集計!$B$6,INDEX(DATA!$A$46:$E$6000,A943,4),""),"")</f>
        <v/>
      </c>
      <c r="F943" s="99" t="str">
        <f>IFERROR(IF(C943=設定・集計!$B$6,"",INDEX(DATA!$A$46:$E$6000,A943,4)),"")</f>
        <v/>
      </c>
    </row>
    <row r="944" spans="1:6" ht="18.75" customHeight="1">
      <c r="A944" s="82" t="str">
        <f>IFERROR(MATCH(ROW()-ROW($A$2),DATA!G:G,0)-DATA!$B$5+1,"")</f>
        <v/>
      </c>
      <c r="B944" s="86" t="str">
        <f>IFERROR(INDEX(DATA!$A$46:$E$6000,A944,5),"")</f>
        <v/>
      </c>
      <c r="C944" s="87" t="str">
        <f>IFERROR(INDEX(DATA!$A$46:$E$6000,A944,3),"")</f>
        <v/>
      </c>
      <c r="D944" s="88" t="str">
        <f>IFERROR(INDEX(DATA!$A$46:$E$6000,A944,2),"")</f>
        <v/>
      </c>
      <c r="E944" s="99" t="str">
        <f>IFERROR(IF(C944=設定・集計!$B$6,INDEX(DATA!$A$46:$E$6000,A944,4),""),"")</f>
        <v/>
      </c>
      <c r="F944" s="99" t="str">
        <f>IFERROR(IF(C944=設定・集計!$B$6,"",INDEX(DATA!$A$46:$E$6000,A944,4)),"")</f>
        <v/>
      </c>
    </row>
    <row r="945" spans="1:6" ht="18.75" customHeight="1">
      <c r="A945" s="82" t="str">
        <f>IFERROR(MATCH(ROW()-ROW($A$2),DATA!G:G,0)-DATA!$B$5+1,"")</f>
        <v/>
      </c>
      <c r="B945" s="86" t="str">
        <f>IFERROR(INDEX(DATA!$A$46:$E$6000,A945,5),"")</f>
        <v/>
      </c>
      <c r="C945" s="87" t="str">
        <f>IFERROR(INDEX(DATA!$A$46:$E$6000,A945,3),"")</f>
        <v/>
      </c>
      <c r="D945" s="88" t="str">
        <f>IFERROR(INDEX(DATA!$A$46:$E$6000,A945,2),"")</f>
        <v/>
      </c>
      <c r="E945" s="99" t="str">
        <f>IFERROR(IF(C945=設定・集計!$B$6,INDEX(DATA!$A$46:$E$6000,A945,4),""),"")</f>
        <v/>
      </c>
      <c r="F945" s="99" t="str">
        <f>IFERROR(IF(C945=設定・集計!$B$6,"",INDEX(DATA!$A$46:$E$6000,A945,4)),"")</f>
        <v/>
      </c>
    </row>
    <row r="946" spans="1:6" ht="18.75" customHeight="1">
      <c r="A946" s="82" t="str">
        <f>IFERROR(MATCH(ROW()-ROW($A$2),DATA!G:G,0)-DATA!$B$5+1,"")</f>
        <v/>
      </c>
      <c r="B946" s="86" t="str">
        <f>IFERROR(INDEX(DATA!$A$46:$E$6000,A946,5),"")</f>
        <v/>
      </c>
      <c r="C946" s="87" t="str">
        <f>IFERROR(INDEX(DATA!$A$46:$E$6000,A946,3),"")</f>
        <v/>
      </c>
      <c r="D946" s="88" t="str">
        <f>IFERROR(INDEX(DATA!$A$46:$E$6000,A946,2),"")</f>
        <v/>
      </c>
      <c r="E946" s="99" t="str">
        <f>IFERROR(IF(C946=設定・集計!$B$6,INDEX(DATA!$A$46:$E$6000,A946,4),""),"")</f>
        <v/>
      </c>
      <c r="F946" s="99" t="str">
        <f>IFERROR(IF(C946=設定・集計!$B$6,"",INDEX(DATA!$A$46:$E$6000,A946,4)),"")</f>
        <v/>
      </c>
    </row>
    <row r="947" spans="1:6" ht="18.75" customHeight="1">
      <c r="A947" s="82" t="str">
        <f>IFERROR(MATCH(ROW()-ROW($A$2),DATA!G:G,0)-DATA!$B$5+1,"")</f>
        <v/>
      </c>
      <c r="B947" s="86" t="str">
        <f>IFERROR(INDEX(DATA!$A$46:$E$6000,A947,5),"")</f>
        <v/>
      </c>
      <c r="C947" s="87" t="str">
        <f>IFERROR(INDEX(DATA!$A$46:$E$6000,A947,3),"")</f>
        <v/>
      </c>
      <c r="D947" s="88" t="str">
        <f>IFERROR(INDEX(DATA!$A$46:$E$6000,A947,2),"")</f>
        <v/>
      </c>
      <c r="E947" s="99" t="str">
        <f>IFERROR(IF(C947=設定・集計!$B$6,INDEX(DATA!$A$46:$E$6000,A947,4),""),"")</f>
        <v/>
      </c>
      <c r="F947" s="99" t="str">
        <f>IFERROR(IF(C947=設定・集計!$B$6,"",INDEX(DATA!$A$46:$E$6000,A947,4)),"")</f>
        <v/>
      </c>
    </row>
    <row r="948" spans="1:6" ht="18.75" customHeight="1">
      <c r="A948" s="82" t="str">
        <f>IFERROR(MATCH(ROW()-ROW($A$2),DATA!G:G,0)-DATA!$B$5+1,"")</f>
        <v/>
      </c>
      <c r="B948" s="86" t="str">
        <f>IFERROR(INDEX(DATA!$A$46:$E$6000,A948,5),"")</f>
        <v/>
      </c>
      <c r="C948" s="87" t="str">
        <f>IFERROR(INDEX(DATA!$A$46:$E$6000,A948,3),"")</f>
        <v/>
      </c>
      <c r="D948" s="88" t="str">
        <f>IFERROR(INDEX(DATA!$A$46:$E$6000,A948,2),"")</f>
        <v/>
      </c>
      <c r="E948" s="99" t="str">
        <f>IFERROR(IF(C948=設定・集計!$B$6,INDEX(DATA!$A$46:$E$6000,A948,4),""),"")</f>
        <v/>
      </c>
      <c r="F948" s="99" t="str">
        <f>IFERROR(IF(C948=設定・集計!$B$6,"",INDEX(DATA!$A$46:$E$6000,A948,4)),"")</f>
        <v/>
      </c>
    </row>
    <row r="949" spans="1:6" ht="18.75" customHeight="1">
      <c r="A949" s="82" t="str">
        <f>IFERROR(MATCH(ROW()-ROW($A$2),DATA!G:G,0)-DATA!$B$5+1,"")</f>
        <v/>
      </c>
      <c r="B949" s="86" t="str">
        <f>IFERROR(INDEX(DATA!$A$46:$E$6000,A949,5),"")</f>
        <v/>
      </c>
      <c r="C949" s="87" t="str">
        <f>IFERROR(INDEX(DATA!$A$46:$E$6000,A949,3),"")</f>
        <v/>
      </c>
      <c r="D949" s="88" t="str">
        <f>IFERROR(INDEX(DATA!$A$46:$E$6000,A949,2),"")</f>
        <v/>
      </c>
      <c r="E949" s="99" t="str">
        <f>IFERROR(IF(C949=設定・集計!$B$6,INDEX(DATA!$A$46:$E$6000,A949,4),""),"")</f>
        <v/>
      </c>
      <c r="F949" s="99" t="str">
        <f>IFERROR(IF(C949=設定・集計!$B$6,"",INDEX(DATA!$A$46:$E$6000,A949,4)),"")</f>
        <v/>
      </c>
    </row>
    <row r="950" spans="1:6" ht="18.75" customHeight="1">
      <c r="A950" s="82" t="str">
        <f>IFERROR(MATCH(ROW()-ROW($A$2),DATA!G:G,0)-DATA!$B$5+1,"")</f>
        <v/>
      </c>
      <c r="B950" s="86" t="str">
        <f>IFERROR(INDEX(DATA!$A$46:$E$6000,A950,5),"")</f>
        <v/>
      </c>
      <c r="C950" s="87" t="str">
        <f>IFERROR(INDEX(DATA!$A$46:$E$6000,A950,3),"")</f>
        <v/>
      </c>
      <c r="D950" s="88" t="str">
        <f>IFERROR(INDEX(DATA!$A$46:$E$6000,A950,2),"")</f>
        <v/>
      </c>
      <c r="E950" s="99" t="str">
        <f>IFERROR(IF(C950=設定・集計!$B$6,INDEX(DATA!$A$46:$E$6000,A950,4),""),"")</f>
        <v/>
      </c>
      <c r="F950" s="99" t="str">
        <f>IFERROR(IF(C950=設定・集計!$B$6,"",INDEX(DATA!$A$46:$E$6000,A950,4)),"")</f>
        <v/>
      </c>
    </row>
    <row r="951" spans="1:6" ht="18.75" customHeight="1">
      <c r="A951" s="82" t="str">
        <f>IFERROR(MATCH(ROW()-ROW($A$2),DATA!G:G,0)-DATA!$B$5+1,"")</f>
        <v/>
      </c>
      <c r="B951" s="86" t="str">
        <f>IFERROR(INDEX(DATA!$A$46:$E$6000,A951,5),"")</f>
        <v/>
      </c>
      <c r="C951" s="87" t="str">
        <f>IFERROR(INDEX(DATA!$A$46:$E$6000,A951,3),"")</f>
        <v/>
      </c>
      <c r="D951" s="88" t="str">
        <f>IFERROR(INDEX(DATA!$A$46:$E$6000,A951,2),"")</f>
        <v/>
      </c>
      <c r="E951" s="99" t="str">
        <f>IFERROR(IF(C951=設定・集計!$B$6,INDEX(DATA!$A$46:$E$6000,A951,4),""),"")</f>
        <v/>
      </c>
      <c r="F951" s="99" t="str">
        <f>IFERROR(IF(C951=設定・集計!$B$6,"",INDEX(DATA!$A$46:$E$6000,A951,4)),"")</f>
        <v/>
      </c>
    </row>
    <row r="952" spans="1:6" ht="18.75" customHeight="1">
      <c r="A952" s="82" t="str">
        <f>IFERROR(MATCH(ROW()-ROW($A$2),DATA!G:G,0)-DATA!$B$5+1,"")</f>
        <v/>
      </c>
      <c r="B952" s="86" t="str">
        <f>IFERROR(INDEX(DATA!$A$46:$E$6000,A952,5),"")</f>
        <v/>
      </c>
      <c r="C952" s="87" t="str">
        <f>IFERROR(INDEX(DATA!$A$46:$E$6000,A952,3),"")</f>
        <v/>
      </c>
      <c r="D952" s="88" t="str">
        <f>IFERROR(INDEX(DATA!$A$46:$E$6000,A952,2),"")</f>
        <v/>
      </c>
      <c r="E952" s="99" t="str">
        <f>IFERROR(IF(C952=設定・集計!$B$6,INDEX(DATA!$A$46:$E$6000,A952,4),""),"")</f>
        <v/>
      </c>
      <c r="F952" s="99" t="str">
        <f>IFERROR(IF(C952=設定・集計!$B$6,"",INDEX(DATA!$A$46:$E$6000,A952,4)),"")</f>
        <v/>
      </c>
    </row>
    <row r="953" spans="1:6" ht="18.75" customHeight="1">
      <c r="A953" s="82" t="str">
        <f>IFERROR(MATCH(ROW()-ROW($A$2),DATA!G:G,0)-DATA!$B$5+1,"")</f>
        <v/>
      </c>
      <c r="B953" s="86" t="str">
        <f>IFERROR(INDEX(DATA!$A$46:$E$6000,A953,5),"")</f>
        <v/>
      </c>
      <c r="C953" s="87" t="str">
        <f>IFERROR(INDEX(DATA!$A$46:$E$6000,A953,3),"")</f>
        <v/>
      </c>
      <c r="D953" s="88" t="str">
        <f>IFERROR(INDEX(DATA!$A$46:$E$6000,A953,2),"")</f>
        <v/>
      </c>
      <c r="E953" s="99" t="str">
        <f>IFERROR(IF(C953=設定・集計!$B$6,INDEX(DATA!$A$46:$E$6000,A953,4),""),"")</f>
        <v/>
      </c>
      <c r="F953" s="99" t="str">
        <f>IFERROR(IF(C953=設定・集計!$B$6,"",INDEX(DATA!$A$46:$E$6000,A953,4)),"")</f>
        <v/>
      </c>
    </row>
    <row r="954" spans="1:6" ht="18.75" customHeight="1">
      <c r="A954" s="82" t="str">
        <f>IFERROR(MATCH(ROW()-ROW($A$2),DATA!G:G,0)-DATA!$B$5+1,"")</f>
        <v/>
      </c>
      <c r="B954" s="86" t="str">
        <f>IFERROR(INDEX(DATA!$A$46:$E$6000,A954,5),"")</f>
        <v/>
      </c>
      <c r="C954" s="87" t="str">
        <f>IFERROR(INDEX(DATA!$A$46:$E$6000,A954,3),"")</f>
        <v/>
      </c>
      <c r="D954" s="88" t="str">
        <f>IFERROR(INDEX(DATA!$A$46:$E$6000,A954,2),"")</f>
        <v/>
      </c>
      <c r="E954" s="99" t="str">
        <f>IFERROR(IF(C954=設定・集計!$B$6,INDEX(DATA!$A$46:$E$6000,A954,4),""),"")</f>
        <v/>
      </c>
      <c r="F954" s="99" t="str">
        <f>IFERROR(IF(C954=設定・集計!$B$6,"",INDEX(DATA!$A$46:$E$6000,A954,4)),"")</f>
        <v/>
      </c>
    </row>
    <row r="955" spans="1:6" ht="18.75" customHeight="1">
      <c r="A955" s="82" t="str">
        <f>IFERROR(MATCH(ROW()-ROW($A$2),DATA!G:G,0)-DATA!$B$5+1,"")</f>
        <v/>
      </c>
      <c r="B955" s="86" t="str">
        <f>IFERROR(INDEX(DATA!$A$46:$E$6000,A955,5),"")</f>
        <v/>
      </c>
      <c r="C955" s="87" t="str">
        <f>IFERROR(INDEX(DATA!$A$46:$E$6000,A955,3),"")</f>
        <v/>
      </c>
      <c r="D955" s="88" t="str">
        <f>IFERROR(INDEX(DATA!$A$46:$E$6000,A955,2),"")</f>
        <v/>
      </c>
      <c r="E955" s="99" t="str">
        <f>IFERROR(IF(C955=設定・集計!$B$6,INDEX(DATA!$A$46:$E$6000,A955,4),""),"")</f>
        <v/>
      </c>
      <c r="F955" s="99" t="str">
        <f>IFERROR(IF(C955=設定・集計!$B$6,"",INDEX(DATA!$A$46:$E$6000,A955,4)),"")</f>
        <v/>
      </c>
    </row>
    <row r="956" spans="1:6" ht="18.75" customHeight="1">
      <c r="A956" s="82" t="str">
        <f>IFERROR(MATCH(ROW()-ROW($A$2),DATA!G:G,0)-DATA!$B$5+1,"")</f>
        <v/>
      </c>
      <c r="B956" s="86" t="str">
        <f>IFERROR(INDEX(DATA!$A$46:$E$6000,A956,5),"")</f>
        <v/>
      </c>
      <c r="C956" s="87" t="str">
        <f>IFERROR(INDEX(DATA!$A$46:$E$6000,A956,3),"")</f>
        <v/>
      </c>
      <c r="D956" s="88" t="str">
        <f>IFERROR(INDEX(DATA!$A$46:$E$6000,A956,2),"")</f>
        <v/>
      </c>
      <c r="E956" s="99" t="str">
        <f>IFERROR(IF(C956=設定・集計!$B$6,INDEX(DATA!$A$46:$E$6000,A956,4),""),"")</f>
        <v/>
      </c>
      <c r="F956" s="99" t="str">
        <f>IFERROR(IF(C956=設定・集計!$B$6,"",INDEX(DATA!$A$46:$E$6000,A956,4)),"")</f>
        <v/>
      </c>
    </row>
    <row r="957" spans="1:6" ht="18.75" customHeight="1">
      <c r="A957" s="82" t="str">
        <f>IFERROR(MATCH(ROW()-ROW($A$2),DATA!G:G,0)-DATA!$B$5+1,"")</f>
        <v/>
      </c>
      <c r="B957" s="86" t="str">
        <f>IFERROR(INDEX(DATA!$A$46:$E$6000,A957,5),"")</f>
        <v/>
      </c>
      <c r="C957" s="87" t="str">
        <f>IFERROR(INDEX(DATA!$A$46:$E$6000,A957,3),"")</f>
        <v/>
      </c>
      <c r="D957" s="88" t="str">
        <f>IFERROR(INDEX(DATA!$A$46:$E$6000,A957,2),"")</f>
        <v/>
      </c>
      <c r="E957" s="99" t="str">
        <f>IFERROR(IF(C957=設定・集計!$B$6,INDEX(DATA!$A$46:$E$6000,A957,4),""),"")</f>
        <v/>
      </c>
      <c r="F957" s="99" t="str">
        <f>IFERROR(IF(C957=設定・集計!$B$6,"",INDEX(DATA!$A$46:$E$6000,A957,4)),"")</f>
        <v/>
      </c>
    </row>
    <row r="958" spans="1:6" ht="18.75" customHeight="1">
      <c r="A958" s="82" t="str">
        <f>IFERROR(MATCH(ROW()-ROW($A$2),DATA!G:G,0)-DATA!$B$5+1,"")</f>
        <v/>
      </c>
      <c r="B958" s="86" t="str">
        <f>IFERROR(INDEX(DATA!$A$46:$E$6000,A958,5),"")</f>
        <v/>
      </c>
      <c r="C958" s="87" t="str">
        <f>IFERROR(INDEX(DATA!$A$46:$E$6000,A958,3),"")</f>
        <v/>
      </c>
      <c r="D958" s="88" t="str">
        <f>IFERROR(INDEX(DATA!$A$46:$E$6000,A958,2),"")</f>
        <v/>
      </c>
      <c r="E958" s="99" t="str">
        <f>IFERROR(IF(C958=設定・集計!$B$6,INDEX(DATA!$A$46:$E$6000,A958,4),""),"")</f>
        <v/>
      </c>
      <c r="F958" s="99" t="str">
        <f>IFERROR(IF(C958=設定・集計!$B$6,"",INDEX(DATA!$A$46:$E$6000,A958,4)),"")</f>
        <v/>
      </c>
    </row>
    <row r="959" spans="1:6" ht="18.75" customHeight="1">
      <c r="A959" s="82" t="str">
        <f>IFERROR(MATCH(ROW()-ROW($A$2),DATA!G:G,0)-DATA!$B$5+1,"")</f>
        <v/>
      </c>
      <c r="B959" s="86" t="str">
        <f>IFERROR(INDEX(DATA!$A$46:$E$6000,A959,5),"")</f>
        <v/>
      </c>
      <c r="C959" s="87" t="str">
        <f>IFERROR(INDEX(DATA!$A$46:$E$6000,A959,3),"")</f>
        <v/>
      </c>
      <c r="D959" s="88" t="str">
        <f>IFERROR(INDEX(DATA!$A$46:$E$6000,A959,2),"")</f>
        <v/>
      </c>
      <c r="E959" s="99" t="str">
        <f>IFERROR(IF(C959=設定・集計!$B$6,INDEX(DATA!$A$46:$E$6000,A959,4),""),"")</f>
        <v/>
      </c>
      <c r="F959" s="99" t="str">
        <f>IFERROR(IF(C959=設定・集計!$B$6,"",INDEX(DATA!$A$46:$E$6000,A959,4)),"")</f>
        <v/>
      </c>
    </row>
    <row r="960" spans="1:6" ht="18.75" customHeight="1">
      <c r="A960" s="82" t="str">
        <f>IFERROR(MATCH(ROW()-ROW($A$2),DATA!G:G,0)-DATA!$B$5+1,"")</f>
        <v/>
      </c>
      <c r="B960" s="86" t="str">
        <f>IFERROR(INDEX(DATA!$A$46:$E$6000,A960,5),"")</f>
        <v/>
      </c>
      <c r="C960" s="87" t="str">
        <f>IFERROR(INDEX(DATA!$A$46:$E$6000,A960,3),"")</f>
        <v/>
      </c>
      <c r="D960" s="88" t="str">
        <f>IFERROR(INDEX(DATA!$A$46:$E$6000,A960,2),"")</f>
        <v/>
      </c>
      <c r="E960" s="99" t="str">
        <f>IFERROR(IF(C960=設定・集計!$B$6,INDEX(DATA!$A$46:$E$6000,A960,4),""),"")</f>
        <v/>
      </c>
      <c r="F960" s="99" t="str">
        <f>IFERROR(IF(C960=設定・集計!$B$6,"",INDEX(DATA!$A$46:$E$6000,A960,4)),"")</f>
        <v/>
      </c>
    </row>
    <row r="961" spans="1:6" ht="18.75" customHeight="1">
      <c r="A961" s="82" t="str">
        <f>IFERROR(MATCH(ROW()-ROW($A$2),DATA!G:G,0)-DATA!$B$5+1,"")</f>
        <v/>
      </c>
      <c r="B961" s="86" t="str">
        <f>IFERROR(INDEX(DATA!$A$46:$E$6000,A961,5),"")</f>
        <v/>
      </c>
      <c r="C961" s="87" t="str">
        <f>IFERROR(INDEX(DATA!$A$46:$E$6000,A961,3),"")</f>
        <v/>
      </c>
      <c r="D961" s="88" t="str">
        <f>IFERROR(INDEX(DATA!$A$46:$E$6000,A961,2),"")</f>
        <v/>
      </c>
      <c r="E961" s="99" t="str">
        <f>IFERROR(IF(C961=設定・集計!$B$6,INDEX(DATA!$A$46:$E$6000,A961,4),""),"")</f>
        <v/>
      </c>
      <c r="F961" s="99" t="str">
        <f>IFERROR(IF(C961=設定・集計!$B$6,"",INDEX(DATA!$A$46:$E$6000,A961,4)),"")</f>
        <v/>
      </c>
    </row>
    <row r="962" spans="1:6" ht="18.75" customHeight="1">
      <c r="A962" s="82" t="str">
        <f>IFERROR(MATCH(ROW()-ROW($A$2),DATA!G:G,0)-DATA!$B$5+1,"")</f>
        <v/>
      </c>
      <c r="B962" s="86" t="str">
        <f>IFERROR(INDEX(DATA!$A$46:$E$6000,A962,5),"")</f>
        <v/>
      </c>
      <c r="C962" s="87" t="str">
        <f>IFERROR(INDEX(DATA!$A$46:$E$6000,A962,3),"")</f>
        <v/>
      </c>
      <c r="D962" s="88" t="str">
        <f>IFERROR(INDEX(DATA!$A$46:$E$6000,A962,2),"")</f>
        <v/>
      </c>
      <c r="E962" s="99" t="str">
        <f>IFERROR(IF(C962=設定・集計!$B$6,INDEX(DATA!$A$46:$E$6000,A962,4),""),"")</f>
        <v/>
      </c>
      <c r="F962" s="99" t="str">
        <f>IFERROR(IF(C962=設定・集計!$B$6,"",INDEX(DATA!$A$46:$E$6000,A962,4)),"")</f>
        <v/>
      </c>
    </row>
    <row r="963" spans="1:6" ht="18.75" customHeight="1">
      <c r="A963" s="82" t="str">
        <f>IFERROR(MATCH(ROW()-ROW($A$2),DATA!G:G,0)-DATA!$B$5+1,"")</f>
        <v/>
      </c>
      <c r="B963" s="86" t="str">
        <f>IFERROR(INDEX(DATA!$A$46:$E$6000,A963,5),"")</f>
        <v/>
      </c>
      <c r="C963" s="87" t="str">
        <f>IFERROR(INDEX(DATA!$A$46:$E$6000,A963,3),"")</f>
        <v/>
      </c>
      <c r="D963" s="88" t="str">
        <f>IFERROR(INDEX(DATA!$A$46:$E$6000,A963,2),"")</f>
        <v/>
      </c>
      <c r="E963" s="99" t="str">
        <f>IFERROR(IF(C963=設定・集計!$B$6,INDEX(DATA!$A$46:$E$6000,A963,4),""),"")</f>
        <v/>
      </c>
      <c r="F963" s="99" t="str">
        <f>IFERROR(IF(C963=設定・集計!$B$6,"",INDEX(DATA!$A$46:$E$6000,A963,4)),"")</f>
        <v/>
      </c>
    </row>
    <row r="964" spans="1:6" ht="18.75" customHeight="1">
      <c r="A964" s="82" t="str">
        <f>IFERROR(MATCH(ROW()-ROW($A$2),DATA!G:G,0)-DATA!$B$5+1,"")</f>
        <v/>
      </c>
      <c r="B964" s="86" t="str">
        <f>IFERROR(INDEX(DATA!$A$46:$E$6000,A964,5),"")</f>
        <v/>
      </c>
      <c r="C964" s="87" t="str">
        <f>IFERROR(INDEX(DATA!$A$46:$E$6000,A964,3),"")</f>
        <v/>
      </c>
      <c r="D964" s="88" t="str">
        <f>IFERROR(INDEX(DATA!$A$46:$E$6000,A964,2),"")</f>
        <v/>
      </c>
      <c r="E964" s="99" t="str">
        <f>IFERROR(IF(C964=設定・集計!$B$6,INDEX(DATA!$A$46:$E$6000,A964,4),""),"")</f>
        <v/>
      </c>
      <c r="F964" s="99" t="str">
        <f>IFERROR(IF(C964=設定・集計!$B$6,"",INDEX(DATA!$A$46:$E$6000,A964,4)),"")</f>
        <v/>
      </c>
    </row>
    <row r="965" spans="1:6" ht="18.75" customHeight="1">
      <c r="A965" s="82" t="str">
        <f>IFERROR(MATCH(ROW()-ROW($A$2),DATA!G:G,0)-DATA!$B$5+1,"")</f>
        <v/>
      </c>
      <c r="B965" s="86" t="str">
        <f>IFERROR(INDEX(DATA!$A$46:$E$6000,A965,5),"")</f>
        <v/>
      </c>
      <c r="C965" s="87" t="str">
        <f>IFERROR(INDEX(DATA!$A$46:$E$6000,A965,3),"")</f>
        <v/>
      </c>
      <c r="D965" s="88" t="str">
        <f>IFERROR(INDEX(DATA!$A$46:$E$6000,A965,2),"")</f>
        <v/>
      </c>
      <c r="E965" s="99" t="str">
        <f>IFERROR(IF(C965=設定・集計!$B$6,INDEX(DATA!$A$46:$E$6000,A965,4),""),"")</f>
        <v/>
      </c>
      <c r="F965" s="99" t="str">
        <f>IFERROR(IF(C965=設定・集計!$B$6,"",INDEX(DATA!$A$46:$E$6000,A965,4)),"")</f>
        <v/>
      </c>
    </row>
    <row r="966" spans="1:6" ht="18.75" customHeight="1">
      <c r="A966" s="82" t="str">
        <f>IFERROR(MATCH(ROW()-ROW($A$2),DATA!G:G,0)-DATA!$B$5+1,"")</f>
        <v/>
      </c>
      <c r="B966" s="86" t="str">
        <f>IFERROR(INDEX(DATA!$A$46:$E$6000,A966,5),"")</f>
        <v/>
      </c>
      <c r="C966" s="87" t="str">
        <f>IFERROR(INDEX(DATA!$A$46:$E$6000,A966,3),"")</f>
        <v/>
      </c>
      <c r="D966" s="88" t="str">
        <f>IFERROR(INDEX(DATA!$A$46:$E$6000,A966,2),"")</f>
        <v/>
      </c>
      <c r="E966" s="99" t="str">
        <f>IFERROR(IF(C966=設定・集計!$B$6,INDEX(DATA!$A$46:$E$6000,A966,4),""),"")</f>
        <v/>
      </c>
      <c r="F966" s="99" t="str">
        <f>IFERROR(IF(C966=設定・集計!$B$6,"",INDEX(DATA!$A$46:$E$6000,A966,4)),"")</f>
        <v/>
      </c>
    </row>
    <row r="967" spans="1:6" ht="18.75" customHeight="1">
      <c r="A967" s="82" t="str">
        <f>IFERROR(MATCH(ROW()-ROW($A$2),DATA!G:G,0)-DATA!$B$5+1,"")</f>
        <v/>
      </c>
      <c r="B967" s="86" t="str">
        <f>IFERROR(INDEX(DATA!$A$46:$E$6000,A967,5),"")</f>
        <v/>
      </c>
      <c r="C967" s="87" t="str">
        <f>IFERROR(INDEX(DATA!$A$46:$E$6000,A967,3),"")</f>
        <v/>
      </c>
      <c r="D967" s="88" t="str">
        <f>IFERROR(INDEX(DATA!$A$46:$E$6000,A967,2),"")</f>
        <v/>
      </c>
      <c r="E967" s="99" t="str">
        <f>IFERROR(IF(C967=設定・集計!$B$6,INDEX(DATA!$A$46:$E$6000,A967,4),""),"")</f>
        <v/>
      </c>
      <c r="F967" s="99" t="str">
        <f>IFERROR(IF(C967=設定・集計!$B$6,"",INDEX(DATA!$A$46:$E$6000,A967,4)),"")</f>
        <v/>
      </c>
    </row>
    <row r="968" spans="1:6" ht="18.75" customHeight="1">
      <c r="A968" s="82" t="str">
        <f>IFERROR(MATCH(ROW()-ROW($A$2),DATA!G:G,0)-DATA!$B$5+1,"")</f>
        <v/>
      </c>
      <c r="B968" s="86" t="str">
        <f>IFERROR(INDEX(DATA!$A$46:$E$6000,A968,5),"")</f>
        <v/>
      </c>
      <c r="C968" s="87" t="str">
        <f>IFERROR(INDEX(DATA!$A$46:$E$6000,A968,3),"")</f>
        <v/>
      </c>
      <c r="D968" s="88" t="str">
        <f>IFERROR(INDEX(DATA!$A$46:$E$6000,A968,2),"")</f>
        <v/>
      </c>
      <c r="E968" s="99" t="str">
        <f>IFERROR(IF(C968=設定・集計!$B$6,INDEX(DATA!$A$46:$E$6000,A968,4),""),"")</f>
        <v/>
      </c>
      <c r="F968" s="99" t="str">
        <f>IFERROR(IF(C968=設定・集計!$B$6,"",INDEX(DATA!$A$46:$E$6000,A968,4)),"")</f>
        <v/>
      </c>
    </row>
    <row r="969" spans="1:6" ht="18.75" customHeight="1">
      <c r="A969" s="82" t="str">
        <f>IFERROR(MATCH(ROW()-ROW($A$2),DATA!G:G,0)-DATA!$B$5+1,"")</f>
        <v/>
      </c>
      <c r="B969" s="86" t="str">
        <f>IFERROR(INDEX(DATA!$A$46:$E$6000,A969,5),"")</f>
        <v/>
      </c>
      <c r="C969" s="87" t="str">
        <f>IFERROR(INDEX(DATA!$A$46:$E$6000,A969,3),"")</f>
        <v/>
      </c>
      <c r="D969" s="88" t="str">
        <f>IFERROR(INDEX(DATA!$A$46:$E$6000,A969,2),"")</f>
        <v/>
      </c>
      <c r="E969" s="99" t="str">
        <f>IFERROR(IF(C969=設定・集計!$B$6,INDEX(DATA!$A$46:$E$6000,A969,4),""),"")</f>
        <v/>
      </c>
      <c r="F969" s="99" t="str">
        <f>IFERROR(IF(C969=設定・集計!$B$6,"",INDEX(DATA!$A$46:$E$6000,A969,4)),"")</f>
        <v/>
      </c>
    </row>
    <row r="970" spans="1:6" ht="18.75" customHeight="1">
      <c r="A970" s="82" t="str">
        <f>IFERROR(MATCH(ROW()-ROW($A$2),DATA!G:G,0)-DATA!$B$5+1,"")</f>
        <v/>
      </c>
      <c r="B970" s="86" t="str">
        <f>IFERROR(INDEX(DATA!$A$46:$E$6000,A970,5),"")</f>
        <v/>
      </c>
      <c r="C970" s="87" t="str">
        <f>IFERROR(INDEX(DATA!$A$46:$E$6000,A970,3),"")</f>
        <v/>
      </c>
      <c r="D970" s="88" t="str">
        <f>IFERROR(INDEX(DATA!$A$46:$E$6000,A970,2),"")</f>
        <v/>
      </c>
      <c r="E970" s="99" t="str">
        <f>IFERROR(IF(C970=設定・集計!$B$6,INDEX(DATA!$A$46:$E$6000,A970,4),""),"")</f>
        <v/>
      </c>
      <c r="F970" s="99" t="str">
        <f>IFERROR(IF(C970=設定・集計!$B$6,"",INDEX(DATA!$A$46:$E$6000,A970,4)),"")</f>
        <v/>
      </c>
    </row>
    <row r="971" spans="1:6" ht="18.75" customHeight="1">
      <c r="A971" s="82" t="str">
        <f>IFERROR(MATCH(ROW()-ROW($A$2),DATA!G:G,0)-DATA!$B$5+1,"")</f>
        <v/>
      </c>
      <c r="B971" s="86" t="str">
        <f>IFERROR(INDEX(DATA!$A$46:$E$6000,A971,5),"")</f>
        <v/>
      </c>
      <c r="C971" s="87" t="str">
        <f>IFERROR(INDEX(DATA!$A$46:$E$6000,A971,3),"")</f>
        <v/>
      </c>
      <c r="D971" s="88" t="str">
        <f>IFERROR(INDEX(DATA!$A$46:$E$6000,A971,2),"")</f>
        <v/>
      </c>
      <c r="E971" s="99" t="str">
        <f>IFERROR(IF(C971=設定・集計!$B$6,INDEX(DATA!$A$46:$E$6000,A971,4),""),"")</f>
        <v/>
      </c>
      <c r="F971" s="99" t="str">
        <f>IFERROR(IF(C971=設定・集計!$B$6,"",INDEX(DATA!$A$46:$E$6000,A971,4)),"")</f>
        <v/>
      </c>
    </row>
    <row r="972" spans="1:6" ht="18.75" customHeight="1">
      <c r="A972" s="82" t="str">
        <f>IFERROR(MATCH(ROW()-ROW($A$2),DATA!G:G,0)-DATA!$B$5+1,"")</f>
        <v/>
      </c>
      <c r="B972" s="86" t="str">
        <f>IFERROR(INDEX(DATA!$A$46:$E$6000,A972,5),"")</f>
        <v/>
      </c>
      <c r="C972" s="87" t="str">
        <f>IFERROR(INDEX(DATA!$A$46:$E$6000,A972,3),"")</f>
        <v/>
      </c>
      <c r="D972" s="88" t="str">
        <f>IFERROR(INDEX(DATA!$A$46:$E$6000,A972,2),"")</f>
        <v/>
      </c>
      <c r="E972" s="99" t="str">
        <f>IFERROR(IF(C972=設定・集計!$B$6,INDEX(DATA!$A$46:$E$6000,A972,4),""),"")</f>
        <v/>
      </c>
      <c r="F972" s="99" t="str">
        <f>IFERROR(IF(C972=設定・集計!$B$6,"",INDEX(DATA!$A$46:$E$6000,A972,4)),"")</f>
        <v/>
      </c>
    </row>
    <row r="973" spans="1:6" ht="18.75" customHeight="1">
      <c r="A973" s="82" t="str">
        <f>IFERROR(MATCH(ROW()-ROW($A$2),DATA!G:G,0)-DATA!$B$5+1,"")</f>
        <v/>
      </c>
      <c r="B973" s="86" t="str">
        <f>IFERROR(INDEX(DATA!$A$46:$E$6000,A973,5),"")</f>
        <v/>
      </c>
      <c r="C973" s="87" t="str">
        <f>IFERROR(INDEX(DATA!$A$46:$E$6000,A973,3),"")</f>
        <v/>
      </c>
      <c r="D973" s="88" t="str">
        <f>IFERROR(INDEX(DATA!$A$46:$E$6000,A973,2),"")</f>
        <v/>
      </c>
      <c r="E973" s="99" t="str">
        <f>IFERROR(IF(C973=設定・集計!$B$6,INDEX(DATA!$A$46:$E$6000,A973,4),""),"")</f>
        <v/>
      </c>
      <c r="F973" s="99" t="str">
        <f>IFERROR(IF(C973=設定・集計!$B$6,"",INDEX(DATA!$A$46:$E$6000,A973,4)),"")</f>
        <v/>
      </c>
    </row>
    <row r="974" spans="1:6" ht="18.75" customHeight="1">
      <c r="A974" s="82" t="str">
        <f>IFERROR(MATCH(ROW()-ROW($A$2),DATA!G:G,0)-DATA!$B$5+1,"")</f>
        <v/>
      </c>
      <c r="B974" s="86" t="str">
        <f>IFERROR(INDEX(DATA!$A$46:$E$6000,A974,5),"")</f>
        <v/>
      </c>
      <c r="C974" s="87" t="str">
        <f>IFERROR(INDEX(DATA!$A$46:$E$6000,A974,3),"")</f>
        <v/>
      </c>
      <c r="D974" s="88" t="str">
        <f>IFERROR(INDEX(DATA!$A$46:$E$6000,A974,2),"")</f>
        <v/>
      </c>
      <c r="E974" s="99" t="str">
        <f>IFERROR(IF(C974=設定・集計!$B$6,INDEX(DATA!$A$46:$E$6000,A974,4),""),"")</f>
        <v/>
      </c>
      <c r="F974" s="99" t="str">
        <f>IFERROR(IF(C974=設定・集計!$B$6,"",INDEX(DATA!$A$46:$E$6000,A974,4)),"")</f>
        <v/>
      </c>
    </row>
    <row r="975" spans="1:6" ht="18.75" customHeight="1">
      <c r="A975" s="82" t="str">
        <f>IFERROR(MATCH(ROW()-ROW($A$2),DATA!G:G,0)-DATA!$B$5+1,"")</f>
        <v/>
      </c>
      <c r="B975" s="86" t="str">
        <f>IFERROR(INDEX(DATA!$A$46:$E$6000,A975,5),"")</f>
        <v/>
      </c>
      <c r="C975" s="87" t="str">
        <f>IFERROR(INDEX(DATA!$A$46:$E$6000,A975,3),"")</f>
        <v/>
      </c>
      <c r="D975" s="88" t="str">
        <f>IFERROR(INDEX(DATA!$A$46:$E$6000,A975,2),"")</f>
        <v/>
      </c>
      <c r="E975" s="99" t="str">
        <f>IFERROR(IF(C975=設定・集計!$B$6,INDEX(DATA!$A$46:$E$6000,A975,4),""),"")</f>
        <v/>
      </c>
      <c r="F975" s="99" t="str">
        <f>IFERROR(IF(C975=設定・集計!$B$6,"",INDEX(DATA!$A$46:$E$6000,A975,4)),"")</f>
        <v/>
      </c>
    </row>
    <row r="976" spans="1:6" ht="18.75" customHeight="1">
      <c r="A976" s="82" t="str">
        <f>IFERROR(MATCH(ROW()-ROW($A$2),DATA!G:G,0)-DATA!$B$5+1,"")</f>
        <v/>
      </c>
      <c r="B976" s="86" t="str">
        <f>IFERROR(INDEX(DATA!$A$46:$E$6000,A976,5),"")</f>
        <v/>
      </c>
      <c r="C976" s="87" t="str">
        <f>IFERROR(INDEX(DATA!$A$46:$E$6000,A976,3),"")</f>
        <v/>
      </c>
      <c r="D976" s="88" t="str">
        <f>IFERROR(INDEX(DATA!$A$46:$E$6000,A976,2),"")</f>
        <v/>
      </c>
      <c r="E976" s="99" t="str">
        <f>IFERROR(IF(C976=設定・集計!$B$6,INDEX(DATA!$A$46:$E$6000,A976,4),""),"")</f>
        <v/>
      </c>
      <c r="F976" s="99" t="str">
        <f>IFERROR(IF(C976=設定・集計!$B$6,"",INDEX(DATA!$A$46:$E$6000,A976,4)),"")</f>
        <v/>
      </c>
    </row>
    <row r="977" spans="1:6" ht="18.75" customHeight="1">
      <c r="A977" s="82" t="str">
        <f>IFERROR(MATCH(ROW()-ROW($A$2),DATA!G:G,0)-DATA!$B$5+1,"")</f>
        <v/>
      </c>
      <c r="B977" s="86" t="str">
        <f>IFERROR(INDEX(DATA!$A$46:$E$6000,A977,5),"")</f>
        <v/>
      </c>
      <c r="C977" s="87" t="str">
        <f>IFERROR(INDEX(DATA!$A$46:$E$6000,A977,3),"")</f>
        <v/>
      </c>
      <c r="D977" s="88" t="str">
        <f>IFERROR(INDEX(DATA!$A$46:$E$6000,A977,2),"")</f>
        <v/>
      </c>
      <c r="E977" s="99" t="str">
        <f>IFERROR(IF(C977=設定・集計!$B$6,INDEX(DATA!$A$46:$E$6000,A977,4),""),"")</f>
        <v/>
      </c>
      <c r="F977" s="99" t="str">
        <f>IFERROR(IF(C977=設定・集計!$B$6,"",INDEX(DATA!$A$46:$E$6000,A977,4)),"")</f>
        <v/>
      </c>
    </row>
    <row r="978" spans="1:6" ht="18.75" customHeight="1">
      <c r="A978" s="82" t="str">
        <f>IFERROR(MATCH(ROW()-ROW($A$2),DATA!G:G,0)-DATA!$B$5+1,"")</f>
        <v/>
      </c>
      <c r="B978" s="86" t="str">
        <f>IFERROR(INDEX(DATA!$A$46:$E$6000,A978,5),"")</f>
        <v/>
      </c>
      <c r="C978" s="87" t="str">
        <f>IFERROR(INDEX(DATA!$A$46:$E$6000,A978,3),"")</f>
        <v/>
      </c>
      <c r="D978" s="88" t="str">
        <f>IFERROR(INDEX(DATA!$A$46:$E$6000,A978,2),"")</f>
        <v/>
      </c>
      <c r="E978" s="99" t="str">
        <f>IFERROR(IF(C978=設定・集計!$B$6,INDEX(DATA!$A$46:$E$6000,A978,4),""),"")</f>
        <v/>
      </c>
      <c r="F978" s="99" t="str">
        <f>IFERROR(IF(C978=設定・集計!$B$6,"",INDEX(DATA!$A$46:$E$6000,A978,4)),"")</f>
        <v/>
      </c>
    </row>
    <row r="979" spans="1:6" ht="18.75" customHeight="1">
      <c r="A979" s="82" t="str">
        <f>IFERROR(MATCH(ROW()-ROW($A$2),DATA!G:G,0)-DATA!$B$5+1,"")</f>
        <v/>
      </c>
      <c r="B979" s="86" t="str">
        <f>IFERROR(INDEX(DATA!$A$46:$E$6000,A979,5),"")</f>
        <v/>
      </c>
      <c r="C979" s="87" t="str">
        <f>IFERROR(INDEX(DATA!$A$46:$E$6000,A979,3),"")</f>
        <v/>
      </c>
      <c r="D979" s="88" t="str">
        <f>IFERROR(INDEX(DATA!$A$46:$E$6000,A979,2),"")</f>
        <v/>
      </c>
      <c r="E979" s="99" t="str">
        <f>IFERROR(IF(C979=設定・集計!$B$6,INDEX(DATA!$A$46:$E$6000,A979,4),""),"")</f>
        <v/>
      </c>
      <c r="F979" s="99" t="str">
        <f>IFERROR(IF(C979=設定・集計!$B$6,"",INDEX(DATA!$A$46:$E$6000,A979,4)),"")</f>
        <v/>
      </c>
    </row>
    <row r="980" spans="1:6" ht="18.75" customHeight="1">
      <c r="A980" s="82" t="str">
        <f>IFERROR(MATCH(ROW()-ROW($A$2),DATA!G:G,0)-DATA!$B$5+1,"")</f>
        <v/>
      </c>
      <c r="B980" s="86" t="str">
        <f>IFERROR(INDEX(DATA!$A$46:$E$6000,A980,5),"")</f>
        <v/>
      </c>
      <c r="C980" s="87" t="str">
        <f>IFERROR(INDEX(DATA!$A$46:$E$6000,A980,3),"")</f>
        <v/>
      </c>
      <c r="D980" s="88" t="str">
        <f>IFERROR(INDEX(DATA!$A$46:$E$6000,A980,2),"")</f>
        <v/>
      </c>
      <c r="E980" s="99" t="str">
        <f>IFERROR(IF(C980=設定・集計!$B$6,INDEX(DATA!$A$46:$E$6000,A980,4),""),"")</f>
        <v/>
      </c>
      <c r="F980" s="99" t="str">
        <f>IFERROR(IF(C980=設定・集計!$B$6,"",INDEX(DATA!$A$46:$E$6000,A980,4)),"")</f>
        <v/>
      </c>
    </row>
    <row r="981" spans="1:6" ht="18.75" customHeight="1">
      <c r="A981" s="82" t="str">
        <f>IFERROR(MATCH(ROW()-ROW($A$2),DATA!G:G,0)-DATA!$B$5+1,"")</f>
        <v/>
      </c>
      <c r="B981" s="86" t="str">
        <f>IFERROR(INDEX(DATA!$A$46:$E$6000,A981,5),"")</f>
        <v/>
      </c>
      <c r="C981" s="87" t="str">
        <f>IFERROR(INDEX(DATA!$A$46:$E$6000,A981,3),"")</f>
        <v/>
      </c>
      <c r="D981" s="88" t="str">
        <f>IFERROR(INDEX(DATA!$A$46:$E$6000,A981,2),"")</f>
        <v/>
      </c>
      <c r="E981" s="99" t="str">
        <f>IFERROR(IF(C981=設定・集計!$B$6,INDEX(DATA!$A$46:$E$6000,A981,4),""),"")</f>
        <v/>
      </c>
      <c r="F981" s="99" t="str">
        <f>IFERROR(IF(C981=設定・集計!$B$6,"",INDEX(DATA!$A$46:$E$6000,A981,4)),"")</f>
        <v/>
      </c>
    </row>
    <row r="982" spans="1:6" ht="18.75" customHeight="1">
      <c r="A982" s="82" t="str">
        <f>IFERROR(MATCH(ROW()-ROW($A$2),DATA!G:G,0)-DATA!$B$5+1,"")</f>
        <v/>
      </c>
      <c r="B982" s="86" t="str">
        <f>IFERROR(INDEX(DATA!$A$46:$E$6000,A982,5),"")</f>
        <v/>
      </c>
      <c r="C982" s="87" t="str">
        <f>IFERROR(INDEX(DATA!$A$46:$E$6000,A982,3),"")</f>
        <v/>
      </c>
      <c r="D982" s="88" t="str">
        <f>IFERROR(INDEX(DATA!$A$46:$E$6000,A982,2),"")</f>
        <v/>
      </c>
      <c r="E982" s="99" t="str">
        <f>IFERROR(IF(C982=設定・集計!$B$6,INDEX(DATA!$A$46:$E$6000,A982,4),""),"")</f>
        <v/>
      </c>
      <c r="F982" s="99" t="str">
        <f>IFERROR(IF(C982=設定・集計!$B$6,"",INDEX(DATA!$A$46:$E$6000,A982,4)),"")</f>
        <v/>
      </c>
    </row>
    <row r="983" spans="1:6" ht="18.75" customHeight="1">
      <c r="A983" s="82" t="str">
        <f>IFERROR(MATCH(ROW()-ROW($A$2),DATA!G:G,0)-DATA!$B$5+1,"")</f>
        <v/>
      </c>
      <c r="B983" s="86" t="str">
        <f>IFERROR(INDEX(DATA!$A$46:$E$6000,A983,5),"")</f>
        <v/>
      </c>
      <c r="C983" s="87" t="str">
        <f>IFERROR(INDEX(DATA!$A$46:$E$6000,A983,3),"")</f>
        <v/>
      </c>
      <c r="D983" s="88" t="str">
        <f>IFERROR(INDEX(DATA!$A$46:$E$6000,A983,2),"")</f>
        <v/>
      </c>
      <c r="E983" s="99" t="str">
        <f>IFERROR(IF(C983=設定・集計!$B$6,INDEX(DATA!$A$46:$E$6000,A983,4),""),"")</f>
        <v/>
      </c>
      <c r="F983" s="99" t="str">
        <f>IFERROR(IF(C983=設定・集計!$B$6,"",INDEX(DATA!$A$46:$E$6000,A983,4)),"")</f>
        <v/>
      </c>
    </row>
    <row r="984" spans="1:6" ht="18.75" customHeight="1">
      <c r="A984" s="82" t="str">
        <f>IFERROR(MATCH(ROW()-ROW($A$2),DATA!G:G,0)-DATA!$B$5+1,"")</f>
        <v/>
      </c>
      <c r="B984" s="86" t="str">
        <f>IFERROR(INDEX(DATA!$A$46:$E$6000,A984,5),"")</f>
        <v/>
      </c>
      <c r="C984" s="87" t="str">
        <f>IFERROR(INDEX(DATA!$A$46:$E$6000,A984,3),"")</f>
        <v/>
      </c>
      <c r="D984" s="88" t="str">
        <f>IFERROR(INDEX(DATA!$A$46:$E$6000,A984,2),"")</f>
        <v/>
      </c>
      <c r="E984" s="99" t="str">
        <f>IFERROR(IF(C984=設定・集計!$B$6,INDEX(DATA!$A$46:$E$6000,A984,4),""),"")</f>
        <v/>
      </c>
      <c r="F984" s="99" t="str">
        <f>IFERROR(IF(C984=設定・集計!$B$6,"",INDEX(DATA!$A$46:$E$6000,A984,4)),"")</f>
        <v/>
      </c>
    </row>
    <row r="985" spans="1:6" ht="18.75" customHeight="1">
      <c r="A985" s="82" t="str">
        <f>IFERROR(MATCH(ROW()-ROW($A$2),DATA!G:G,0)-DATA!$B$5+1,"")</f>
        <v/>
      </c>
      <c r="B985" s="86" t="str">
        <f>IFERROR(INDEX(DATA!$A$46:$E$6000,A985,5),"")</f>
        <v/>
      </c>
      <c r="C985" s="87" t="str">
        <f>IFERROR(INDEX(DATA!$A$46:$E$6000,A985,3),"")</f>
        <v/>
      </c>
      <c r="D985" s="88" t="str">
        <f>IFERROR(INDEX(DATA!$A$46:$E$6000,A985,2),"")</f>
        <v/>
      </c>
      <c r="E985" s="99" t="str">
        <f>IFERROR(IF(C985=設定・集計!$B$6,INDEX(DATA!$A$46:$E$6000,A985,4),""),"")</f>
        <v/>
      </c>
      <c r="F985" s="99" t="str">
        <f>IFERROR(IF(C985=設定・集計!$B$6,"",INDEX(DATA!$A$46:$E$6000,A985,4)),"")</f>
        <v/>
      </c>
    </row>
    <row r="986" spans="1:6" ht="18.75" customHeight="1">
      <c r="A986" s="82" t="str">
        <f>IFERROR(MATCH(ROW()-ROW($A$2),DATA!G:G,0)-DATA!$B$5+1,"")</f>
        <v/>
      </c>
      <c r="B986" s="86" t="str">
        <f>IFERROR(INDEX(DATA!$A$46:$E$6000,A986,5),"")</f>
        <v/>
      </c>
      <c r="C986" s="87" t="str">
        <f>IFERROR(INDEX(DATA!$A$46:$E$6000,A986,3),"")</f>
        <v/>
      </c>
      <c r="D986" s="88" t="str">
        <f>IFERROR(INDEX(DATA!$A$46:$E$6000,A986,2),"")</f>
        <v/>
      </c>
      <c r="E986" s="99" t="str">
        <f>IFERROR(IF(C986=設定・集計!$B$6,INDEX(DATA!$A$46:$E$6000,A986,4),""),"")</f>
        <v/>
      </c>
      <c r="F986" s="99" t="str">
        <f>IFERROR(IF(C986=設定・集計!$B$6,"",INDEX(DATA!$A$46:$E$6000,A986,4)),"")</f>
        <v/>
      </c>
    </row>
    <row r="987" spans="1:6" ht="18.75" customHeight="1">
      <c r="A987" s="82" t="str">
        <f>IFERROR(MATCH(ROW()-ROW($A$2),DATA!G:G,0)-DATA!$B$5+1,"")</f>
        <v/>
      </c>
      <c r="B987" s="86" t="str">
        <f>IFERROR(INDEX(DATA!$A$46:$E$6000,A987,5),"")</f>
        <v/>
      </c>
      <c r="C987" s="87" t="str">
        <f>IFERROR(INDEX(DATA!$A$46:$E$6000,A987,3),"")</f>
        <v/>
      </c>
      <c r="D987" s="88" t="str">
        <f>IFERROR(INDEX(DATA!$A$46:$E$6000,A987,2),"")</f>
        <v/>
      </c>
      <c r="E987" s="99" t="str">
        <f>IFERROR(IF(C987=設定・集計!$B$6,INDEX(DATA!$A$46:$E$6000,A987,4),""),"")</f>
        <v/>
      </c>
      <c r="F987" s="99" t="str">
        <f>IFERROR(IF(C987=設定・集計!$B$6,"",INDEX(DATA!$A$46:$E$6000,A987,4)),"")</f>
        <v/>
      </c>
    </row>
    <row r="988" spans="1:6" ht="18.75" customHeight="1">
      <c r="A988" s="82" t="str">
        <f>IFERROR(MATCH(ROW()-ROW($A$2),DATA!G:G,0)-DATA!$B$5+1,"")</f>
        <v/>
      </c>
      <c r="B988" s="86" t="str">
        <f>IFERROR(INDEX(DATA!$A$46:$E$6000,A988,5),"")</f>
        <v/>
      </c>
      <c r="C988" s="87" t="str">
        <f>IFERROR(INDEX(DATA!$A$46:$E$6000,A988,3),"")</f>
        <v/>
      </c>
      <c r="D988" s="88" t="str">
        <f>IFERROR(INDEX(DATA!$A$46:$E$6000,A988,2),"")</f>
        <v/>
      </c>
      <c r="E988" s="99" t="str">
        <f>IFERROR(IF(C988=設定・集計!$B$6,INDEX(DATA!$A$46:$E$6000,A988,4),""),"")</f>
        <v/>
      </c>
      <c r="F988" s="99" t="str">
        <f>IFERROR(IF(C988=設定・集計!$B$6,"",INDEX(DATA!$A$46:$E$6000,A988,4)),"")</f>
        <v/>
      </c>
    </row>
    <row r="989" spans="1:6" ht="18.75" customHeight="1">
      <c r="A989" s="82" t="str">
        <f>IFERROR(MATCH(ROW()-ROW($A$2),DATA!G:G,0)-DATA!$B$5+1,"")</f>
        <v/>
      </c>
      <c r="B989" s="86" t="str">
        <f>IFERROR(INDEX(DATA!$A$46:$E$6000,A989,5),"")</f>
        <v/>
      </c>
      <c r="C989" s="87" t="str">
        <f>IFERROR(INDEX(DATA!$A$46:$E$6000,A989,3),"")</f>
        <v/>
      </c>
      <c r="D989" s="88" t="str">
        <f>IFERROR(INDEX(DATA!$A$46:$E$6000,A989,2),"")</f>
        <v/>
      </c>
      <c r="E989" s="99" t="str">
        <f>IFERROR(IF(C989=設定・集計!$B$6,INDEX(DATA!$A$46:$E$6000,A989,4),""),"")</f>
        <v/>
      </c>
      <c r="F989" s="99" t="str">
        <f>IFERROR(IF(C989=設定・集計!$B$6,"",INDEX(DATA!$A$46:$E$6000,A989,4)),"")</f>
        <v/>
      </c>
    </row>
    <row r="990" spans="1:6" ht="18.75" customHeight="1">
      <c r="A990" s="82" t="str">
        <f>IFERROR(MATCH(ROW()-ROW($A$2),DATA!G:G,0)-DATA!$B$5+1,"")</f>
        <v/>
      </c>
      <c r="B990" s="86" t="str">
        <f>IFERROR(INDEX(DATA!$A$46:$E$6000,A990,5),"")</f>
        <v/>
      </c>
      <c r="C990" s="87" t="str">
        <f>IFERROR(INDEX(DATA!$A$46:$E$6000,A990,3),"")</f>
        <v/>
      </c>
      <c r="D990" s="88" t="str">
        <f>IFERROR(INDEX(DATA!$A$46:$E$6000,A990,2),"")</f>
        <v/>
      </c>
      <c r="E990" s="99" t="str">
        <f>IFERROR(IF(C990=設定・集計!$B$6,INDEX(DATA!$A$46:$E$6000,A990,4),""),"")</f>
        <v/>
      </c>
      <c r="F990" s="99" t="str">
        <f>IFERROR(IF(C990=設定・集計!$B$6,"",INDEX(DATA!$A$46:$E$6000,A990,4)),"")</f>
        <v/>
      </c>
    </row>
    <row r="991" spans="1:6" ht="18.75" customHeight="1">
      <c r="A991" s="82" t="str">
        <f>IFERROR(MATCH(ROW()-ROW($A$2),DATA!G:G,0)-DATA!$B$5+1,"")</f>
        <v/>
      </c>
      <c r="B991" s="86" t="str">
        <f>IFERROR(INDEX(DATA!$A$46:$E$6000,A991,5),"")</f>
        <v/>
      </c>
      <c r="C991" s="87" t="str">
        <f>IFERROR(INDEX(DATA!$A$46:$E$6000,A991,3),"")</f>
        <v/>
      </c>
      <c r="D991" s="88" t="str">
        <f>IFERROR(INDEX(DATA!$A$46:$E$6000,A991,2),"")</f>
        <v/>
      </c>
      <c r="E991" s="99" t="str">
        <f>IFERROR(IF(C991=設定・集計!$B$6,INDEX(DATA!$A$46:$E$6000,A991,4),""),"")</f>
        <v/>
      </c>
      <c r="F991" s="99" t="str">
        <f>IFERROR(IF(C991=設定・集計!$B$6,"",INDEX(DATA!$A$46:$E$6000,A991,4)),"")</f>
        <v/>
      </c>
    </row>
    <row r="992" spans="1:6" ht="18.75" customHeight="1">
      <c r="A992" s="82" t="str">
        <f>IFERROR(MATCH(ROW()-ROW($A$2),DATA!G:G,0)-DATA!$B$5+1,"")</f>
        <v/>
      </c>
      <c r="B992" s="86" t="str">
        <f>IFERROR(INDEX(DATA!$A$46:$E$6000,A992,5),"")</f>
        <v/>
      </c>
      <c r="C992" s="87" t="str">
        <f>IFERROR(INDEX(DATA!$A$46:$E$6000,A992,3),"")</f>
        <v/>
      </c>
      <c r="D992" s="88" t="str">
        <f>IFERROR(INDEX(DATA!$A$46:$E$6000,A992,2),"")</f>
        <v/>
      </c>
      <c r="E992" s="99" t="str">
        <f>IFERROR(IF(C992=設定・集計!$B$6,INDEX(DATA!$A$46:$E$6000,A992,4),""),"")</f>
        <v/>
      </c>
      <c r="F992" s="99" t="str">
        <f>IFERROR(IF(C992=設定・集計!$B$6,"",INDEX(DATA!$A$46:$E$6000,A992,4)),"")</f>
        <v/>
      </c>
    </row>
    <row r="993" spans="1:6" ht="18.75" customHeight="1">
      <c r="A993" s="82" t="str">
        <f>IFERROR(MATCH(ROW()-ROW($A$2),DATA!G:G,0)-DATA!$B$5+1,"")</f>
        <v/>
      </c>
      <c r="B993" s="86" t="str">
        <f>IFERROR(INDEX(DATA!$A$46:$E$6000,A993,5),"")</f>
        <v/>
      </c>
      <c r="C993" s="87" t="str">
        <f>IFERROR(INDEX(DATA!$A$46:$E$6000,A993,3),"")</f>
        <v/>
      </c>
      <c r="D993" s="88" t="str">
        <f>IFERROR(INDEX(DATA!$A$46:$E$6000,A993,2),"")</f>
        <v/>
      </c>
      <c r="E993" s="99" t="str">
        <f>IFERROR(IF(C993=設定・集計!$B$6,INDEX(DATA!$A$46:$E$6000,A993,4),""),"")</f>
        <v/>
      </c>
      <c r="F993" s="99" t="str">
        <f>IFERROR(IF(C993=設定・集計!$B$6,"",INDEX(DATA!$A$46:$E$6000,A993,4)),"")</f>
        <v/>
      </c>
    </row>
    <row r="994" spans="1:6" ht="18.75" customHeight="1">
      <c r="A994" s="82" t="str">
        <f>IFERROR(MATCH(ROW()-ROW($A$2),DATA!G:G,0)-DATA!$B$5+1,"")</f>
        <v/>
      </c>
      <c r="B994" s="86" t="str">
        <f>IFERROR(INDEX(DATA!$A$46:$E$6000,A994,5),"")</f>
        <v/>
      </c>
      <c r="C994" s="87" t="str">
        <f>IFERROR(INDEX(DATA!$A$46:$E$6000,A994,3),"")</f>
        <v/>
      </c>
      <c r="D994" s="88" t="str">
        <f>IFERROR(INDEX(DATA!$A$46:$E$6000,A994,2),"")</f>
        <v/>
      </c>
      <c r="E994" s="99" t="str">
        <f>IFERROR(IF(C994=設定・集計!$B$6,INDEX(DATA!$A$46:$E$6000,A994,4),""),"")</f>
        <v/>
      </c>
      <c r="F994" s="99" t="str">
        <f>IFERROR(IF(C994=設定・集計!$B$6,"",INDEX(DATA!$A$46:$E$6000,A994,4)),"")</f>
        <v/>
      </c>
    </row>
    <row r="995" spans="1:6" ht="18.75" customHeight="1">
      <c r="A995" s="82" t="str">
        <f>IFERROR(MATCH(ROW()-ROW($A$2),DATA!G:G,0)-DATA!$B$5+1,"")</f>
        <v/>
      </c>
      <c r="B995" s="86" t="str">
        <f>IFERROR(INDEX(DATA!$A$46:$E$6000,A995,5),"")</f>
        <v/>
      </c>
      <c r="C995" s="87" t="str">
        <f>IFERROR(INDEX(DATA!$A$46:$E$6000,A995,3),"")</f>
        <v/>
      </c>
      <c r="D995" s="88" t="str">
        <f>IFERROR(INDEX(DATA!$A$46:$E$6000,A995,2),"")</f>
        <v/>
      </c>
      <c r="E995" s="99" t="str">
        <f>IFERROR(IF(C995=設定・集計!$B$6,INDEX(DATA!$A$46:$E$6000,A995,4),""),"")</f>
        <v/>
      </c>
      <c r="F995" s="99" t="str">
        <f>IFERROR(IF(C995=設定・集計!$B$6,"",INDEX(DATA!$A$46:$E$6000,A995,4)),"")</f>
        <v/>
      </c>
    </row>
    <row r="996" spans="1:6" ht="18.75" customHeight="1">
      <c r="A996" s="82" t="str">
        <f>IFERROR(MATCH(ROW()-ROW($A$2),DATA!G:G,0)-DATA!$B$5+1,"")</f>
        <v/>
      </c>
      <c r="B996" s="86" t="str">
        <f>IFERROR(INDEX(DATA!$A$46:$E$6000,A996,5),"")</f>
        <v/>
      </c>
      <c r="C996" s="87" t="str">
        <f>IFERROR(INDEX(DATA!$A$46:$E$6000,A996,3),"")</f>
        <v/>
      </c>
      <c r="D996" s="88" t="str">
        <f>IFERROR(INDEX(DATA!$A$46:$E$6000,A996,2),"")</f>
        <v/>
      </c>
      <c r="E996" s="99" t="str">
        <f>IFERROR(IF(C996=設定・集計!$B$6,INDEX(DATA!$A$46:$E$6000,A996,4),""),"")</f>
        <v/>
      </c>
      <c r="F996" s="99" t="str">
        <f>IFERROR(IF(C996=設定・集計!$B$6,"",INDEX(DATA!$A$46:$E$6000,A996,4)),"")</f>
        <v/>
      </c>
    </row>
    <row r="997" spans="1:6" ht="18.75" customHeight="1">
      <c r="A997" s="82" t="str">
        <f>IFERROR(MATCH(ROW()-ROW($A$2),DATA!G:G,0)-DATA!$B$5+1,"")</f>
        <v/>
      </c>
      <c r="B997" s="86" t="str">
        <f>IFERROR(INDEX(DATA!$A$46:$E$6000,A997,5),"")</f>
        <v/>
      </c>
      <c r="C997" s="87" t="str">
        <f>IFERROR(INDEX(DATA!$A$46:$E$6000,A997,3),"")</f>
        <v/>
      </c>
      <c r="D997" s="88" t="str">
        <f>IFERROR(INDEX(DATA!$A$46:$E$6000,A997,2),"")</f>
        <v/>
      </c>
      <c r="E997" s="99" t="str">
        <f>IFERROR(IF(C997=設定・集計!$B$6,INDEX(DATA!$A$46:$E$6000,A997,4),""),"")</f>
        <v/>
      </c>
      <c r="F997" s="99" t="str">
        <f>IFERROR(IF(C997=設定・集計!$B$6,"",INDEX(DATA!$A$46:$E$6000,A997,4)),"")</f>
        <v/>
      </c>
    </row>
    <row r="998" spans="1:6" ht="18.75" customHeight="1">
      <c r="A998" s="82" t="str">
        <f>IFERROR(MATCH(ROW()-ROW($A$2),DATA!G:G,0)-DATA!$B$5+1,"")</f>
        <v/>
      </c>
      <c r="B998" s="86" t="str">
        <f>IFERROR(INDEX(DATA!$A$46:$E$6000,A998,5),"")</f>
        <v/>
      </c>
      <c r="C998" s="87" t="str">
        <f>IFERROR(INDEX(DATA!$A$46:$E$6000,A998,3),"")</f>
        <v/>
      </c>
      <c r="D998" s="88" t="str">
        <f>IFERROR(INDEX(DATA!$A$46:$E$6000,A998,2),"")</f>
        <v/>
      </c>
      <c r="E998" s="99" t="str">
        <f>IFERROR(IF(C998=設定・集計!$B$6,INDEX(DATA!$A$46:$E$6000,A998,4),""),"")</f>
        <v/>
      </c>
      <c r="F998" s="99" t="str">
        <f>IFERROR(IF(C998=設定・集計!$B$6,"",INDEX(DATA!$A$46:$E$6000,A998,4)),"")</f>
        <v/>
      </c>
    </row>
    <row r="999" spans="1:6" ht="18.75" customHeight="1">
      <c r="A999" s="82" t="str">
        <f>IFERROR(MATCH(ROW()-ROW($A$2),DATA!G:G,0)-DATA!$B$5+1,"")</f>
        <v/>
      </c>
      <c r="B999" s="86" t="str">
        <f>IFERROR(INDEX(DATA!$A$46:$E$6000,A999,5),"")</f>
        <v/>
      </c>
      <c r="C999" s="87" t="str">
        <f>IFERROR(INDEX(DATA!$A$46:$E$6000,A999,3),"")</f>
        <v/>
      </c>
      <c r="D999" s="88" t="str">
        <f>IFERROR(INDEX(DATA!$A$46:$E$6000,A999,2),"")</f>
        <v/>
      </c>
      <c r="E999" s="99" t="str">
        <f>IFERROR(IF(C999=設定・集計!$B$6,INDEX(DATA!$A$46:$E$6000,A999,4),""),"")</f>
        <v/>
      </c>
      <c r="F999" s="99" t="str">
        <f>IFERROR(IF(C999=設定・集計!$B$6,"",INDEX(DATA!$A$46:$E$6000,A999,4)),"")</f>
        <v/>
      </c>
    </row>
    <row r="1000" spans="1:6" ht="18.75" customHeight="1">
      <c r="A1000" s="82" t="str">
        <f>IFERROR(MATCH(ROW()-ROW($A$2),DATA!G:G,0)-DATA!$B$5+1,"")</f>
        <v/>
      </c>
      <c r="B1000" s="86" t="str">
        <f>IFERROR(INDEX(DATA!$A$46:$E$6000,A1000,5),"")</f>
        <v/>
      </c>
      <c r="C1000" s="87" t="str">
        <f>IFERROR(INDEX(DATA!$A$46:$E$6000,A1000,3),"")</f>
        <v/>
      </c>
      <c r="D1000" s="88" t="str">
        <f>IFERROR(INDEX(DATA!$A$46:$E$6000,A1000,2),"")</f>
        <v/>
      </c>
      <c r="E1000" s="99" t="str">
        <f>IFERROR(IF(C1000=設定・集計!$B$6,INDEX(DATA!$A$46:$E$6000,A1000,4),""),"")</f>
        <v/>
      </c>
      <c r="F1000" s="99" t="str">
        <f>IFERROR(IF(C1000=設定・集計!$B$6,"",INDEX(DATA!$A$46:$E$6000,A1000,4)),"")</f>
        <v/>
      </c>
    </row>
    <row r="1001" spans="1:6" ht="18.75" customHeight="1">
      <c r="A1001" s="82" t="str">
        <f>IFERROR(MATCH(ROW()-ROW($A$2),DATA!G:G,0)-DATA!$B$5+1,"")</f>
        <v/>
      </c>
      <c r="B1001" s="86" t="str">
        <f>IFERROR(INDEX(DATA!$A$46:$E$6000,A1001,5),"")</f>
        <v/>
      </c>
      <c r="C1001" s="87" t="str">
        <f>IFERROR(INDEX(DATA!$A$46:$E$6000,A1001,3),"")</f>
        <v/>
      </c>
      <c r="D1001" s="88" t="str">
        <f>IFERROR(INDEX(DATA!$A$46:$E$6000,A1001,2),"")</f>
        <v/>
      </c>
      <c r="E1001" s="99" t="str">
        <f>IFERROR(IF(C1001=設定・集計!$B$6,INDEX(DATA!$A$46:$E$6000,A1001,4),""),"")</f>
        <v/>
      </c>
      <c r="F1001" s="99" t="str">
        <f>IFERROR(IF(C1001=設定・集計!$B$6,"",INDEX(DATA!$A$46:$E$6000,A1001,4)),"")</f>
        <v/>
      </c>
    </row>
    <row r="1002" spans="1:6" ht="18.75" customHeight="1">
      <c r="A1002" s="82" t="str">
        <f>IFERROR(MATCH(ROW()-ROW($A$2),DATA!G:G,0)-DATA!$B$5+1,"")</f>
        <v/>
      </c>
      <c r="B1002" s="86" t="str">
        <f>IFERROR(INDEX(DATA!$A$46:$E$6000,A1002,5),"")</f>
        <v/>
      </c>
      <c r="C1002" s="87" t="str">
        <f>IFERROR(INDEX(DATA!$A$46:$E$6000,A1002,3),"")</f>
        <v/>
      </c>
      <c r="D1002" s="88" t="str">
        <f>IFERROR(INDEX(DATA!$A$46:$E$6000,A1002,2),"")</f>
        <v/>
      </c>
      <c r="E1002" s="99" t="str">
        <f>IFERROR(IF(C1002=設定・集計!$B$6,INDEX(DATA!$A$46:$E$6000,A1002,4),""),"")</f>
        <v/>
      </c>
      <c r="F1002" s="99" t="str">
        <f>IFERROR(IF(C1002=設定・集計!$B$6,"",INDEX(DATA!$A$46:$E$6000,A1002,4)),"")</f>
        <v/>
      </c>
    </row>
    <row r="1003" spans="1:6" ht="18.75" customHeight="1">
      <c r="A1003" s="82" t="str">
        <f>IFERROR(MATCH(ROW()-ROW($A$2),DATA!G:G,0)-DATA!$B$5+1,"")</f>
        <v/>
      </c>
      <c r="B1003" s="86" t="str">
        <f>IFERROR(INDEX(DATA!$A$46:$E$6000,A1003,5),"")</f>
        <v/>
      </c>
      <c r="C1003" s="87" t="str">
        <f>IFERROR(INDEX(DATA!$A$46:$E$6000,A1003,3),"")</f>
        <v/>
      </c>
      <c r="D1003" s="88" t="str">
        <f>IFERROR(INDEX(DATA!$A$46:$E$6000,A1003,2),"")</f>
        <v/>
      </c>
      <c r="E1003" s="99" t="str">
        <f>IFERROR(IF(C1003=設定・集計!$B$6,INDEX(DATA!$A$46:$E$6000,A1003,4),""),"")</f>
        <v/>
      </c>
      <c r="F1003" s="99" t="str">
        <f>IFERROR(IF(C1003=設定・集計!$B$6,"",INDEX(DATA!$A$46:$E$6000,A1003,4)),"")</f>
        <v/>
      </c>
    </row>
    <row r="1004" spans="1:6" ht="18.75" customHeight="1">
      <c r="A1004" s="82" t="str">
        <f>IFERROR(MATCH(ROW()-ROW($A$2),DATA!G:G,0)-DATA!$B$5+1,"")</f>
        <v/>
      </c>
      <c r="B1004" s="86" t="str">
        <f>IFERROR(INDEX(DATA!$A$46:$E$6000,A1004,5),"")</f>
        <v/>
      </c>
      <c r="C1004" s="87" t="str">
        <f>IFERROR(INDEX(DATA!$A$46:$E$6000,A1004,3),"")</f>
        <v/>
      </c>
      <c r="D1004" s="88" t="str">
        <f>IFERROR(INDEX(DATA!$A$46:$E$6000,A1004,2),"")</f>
        <v/>
      </c>
      <c r="E1004" s="99" t="str">
        <f>IFERROR(IF(C1004=設定・集計!$B$6,INDEX(DATA!$A$46:$E$6000,A1004,4),""),"")</f>
        <v/>
      </c>
      <c r="F1004" s="99" t="str">
        <f>IFERROR(IF(C1004=設定・集計!$B$6,"",INDEX(DATA!$A$46:$E$6000,A1004,4)),"")</f>
        <v/>
      </c>
    </row>
    <row r="1005" spans="1:6" ht="18.75" customHeight="1">
      <c r="A1005" s="82" t="str">
        <f>IFERROR(MATCH(ROW()-ROW($A$2),DATA!G:G,0)-DATA!$B$5+1,"")</f>
        <v/>
      </c>
      <c r="B1005" s="86" t="str">
        <f>IFERROR(INDEX(DATA!$A$46:$E$6000,A1005,5),"")</f>
        <v/>
      </c>
      <c r="C1005" s="87" t="str">
        <f>IFERROR(INDEX(DATA!$A$46:$E$6000,A1005,3),"")</f>
        <v/>
      </c>
      <c r="D1005" s="88" t="str">
        <f>IFERROR(INDEX(DATA!$A$46:$E$6000,A1005,2),"")</f>
        <v/>
      </c>
      <c r="E1005" s="99" t="str">
        <f>IFERROR(IF(C1005=設定・集計!$B$6,INDEX(DATA!$A$46:$E$6000,A1005,4),""),"")</f>
        <v/>
      </c>
      <c r="F1005" s="99" t="str">
        <f>IFERROR(IF(C1005=設定・集計!$B$6,"",INDEX(DATA!$A$46:$E$6000,A1005,4)),"")</f>
        <v/>
      </c>
    </row>
    <row r="1006" spans="1:6" ht="18.75" customHeight="1">
      <c r="A1006" s="82" t="str">
        <f>IFERROR(MATCH(ROW()-ROW($A$2),DATA!G:G,0)-DATA!$B$5+1,"")</f>
        <v/>
      </c>
      <c r="B1006" s="86" t="str">
        <f>IFERROR(INDEX(DATA!$A$46:$E$6000,A1006,5),"")</f>
        <v/>
      </c>
      <c r="C1006" s="87" t="str">
        <f>IFERROR(INDEX(DATA!$A$46:$E$6000,A1006,3),"")</f>
        <v/>
      </c>
      <c r="D1006" s="88" t="str">
        <f>IFERROR(INDEX(DATA!$A$46:$E$6000,A1006,2),"")</f>
        <v/>
      </c>
      <c r="E1006" s="99" t="str">
        <f>IFERROR(IF(C1006=設定・集計!$B$6,INDEX(DATA!$A$46:$E$6000,A1006,4),""),"")</f>
        <v/>
      </c>
      <c r="F1006" s="99" t="str">
        <f>IFERROR(IF(C1006=設定・集計!$B$6,"",INDEX(DATA!$A$46:$E$6000,A1006,4)),"")</f>
        <v/>
      </c>
    </row>
    <row r="1007" spans="1:6" ht="18.75" customHeight="1">
      <c r="A1007" s="82" t="str">
        <f>IFERROR(MATCH(ROW()-ROW($A$2),DATA!G:G,0)-DATA!$B$5+1,"")</f>
        <v/>
      </c>
      <c r="B1007" s="86" t="str">
        <f>IFERROR(INDEX(DATA!$A$46:$E$6000,A1007,5),"")</f>
        <v/>
      </c>
      <c r="C1007" s="87" t="str">
        <f>IFERROR(INDEX(DATA!$A$46:$E$6000,A1007,3),"")</f>
        <v/>
      </c>
      <c r="D1007" s="88" t="str">
        <f>IFERROR(INDEX(DATA!$A$46:$E$6000,A1007,2),"")</f>
        <v/>
      </c>
      <c r="E1007" s="99" t="str">
        <f>IFERROR(IF(C1007=設定・集計!$B$6,INDEX(DATA!$A$46:$E$6000,A1007,4),""),"")</f>
        <v/>
      </c>
      <c r="F1007" s="99" t="str">
        <f>IFERROR(IF(C1007=設定・集計!$B$6,"",INDEX(DATA!$A$46:$E$6000,A1007,4)),"")</f>
        <v/>
      </c>
    </row>
    <row r="1008" spans="1:6" ht="18.75" customHeight="1">
      <c r="A1008" s="82" t="str">
        <f>IFERROR(MATCH(ROW()-ROW($A$2),DATA!G:G,0)-DATA!$B$5+1,"")</f>
        <v/>
      </c>
      <c r="B1008" s="86" t="str">
        <f>IFERROR(INDEX(DATA!$A$46:$E$6000,A1008,5),"")</f>
        <v/>
      </c>
      <c r="C1008" s="87" t="str">
        <f>IFERROR(INDEX(DATA!$A$46:$E$6000,A1008,3),"")</f>
        <v/>
      </c>
      <c r="D1008" s="88" t="str">
        <f>IFERROR(INDEX(DATA!$A$46:$E$6000,A1008,2),"")</f>
        <v/>
      </c>
      <c r="E1008" s="99" t="str">
        <f>IFERROR(IF(C1008=設定・集計!$B$6,INDEX(DATA!$A$46:$E$6000,A1008,4),""),"")</f>
        <v/>
      </c>
      <c r="F1008" s="99" t="str">
        <f>IFERROR(IF(C1008=設定・集計!$B$6,"",INDEX(DATA!$A$46:$E$6000,A1008,4)),"")</f>
        <v/>
      </c>
    </row>
    <row r="1009" spans="1:6" ht="18.75" customHeight="1">
      <c r="A1009" s="82" t="str">
        <f>IFERROR(MATCH(ROW()-ROW($A$2),DATA!G:G,0)-DATA!$B$5+1,"")</f>
        <v/>
      </c>
      <c r="B1009" s="86" t="str">
        <f>IFERROR(INDEX(DATA!$A$46:$E$6000,A1009,5),"")</f>
        <v/>
      </c>
      <c r="C1009" s="87" t="str">
        <f>IFERROR(INDEX(DATA!$A$46:$E$6000,A1009,3),"")</f>
        <v/>
      </c>
      <c r="D1009" s="88" t="str">
        <f>IFERROR(INDEX(DATA!$A$46:$E$6000,A1009,2),"")</f>
        <v/>
      </c>
      <c r="E1009" s="99" t="str">
        <f>IFERROR(IF(C1009=設定・集計!$B$6,INDEX(DATA!$A$46:$E$6000,A1009,4),""),"")</f>
        <v/>
      </c>
      <c r="F1009" s="99" t="str">
        <f>IFERROR(IF(C1009=設定・集計!$B$6,"",INDEX(DATA!$A$46:$E$6000,A1009,4)),"")</f>
        <v/>
      </c>
    </row>
    <row r="1010" spans="1:6" ht="18.75" customHeight="1">
      <c r="A1010" s="82" t="str">
        <f>IFERROR(MATCH(ROW()-ROW($A$2),DATA!G:G,0)-DATA!$B$5+1,"")</f>
        <v/>
      </c>
      <c r="B1010" s="86" t="str">
        <f>IFERROR(INDEX(DATA!$A$46:$E$6000,A1010,5),"")</f>
        <v/>
      </c>
      <c r="C1010" s="87" t="str">
        <f>IFERROR(INDEX(DATA!$A$46:$E$6000,A1010,3),"")</f>
        <v/>
      </c>
      <c r="D1010" s="88" t="str">
        <f>IFERROR(INDEX(DATA!$A$46:$E$6000,A1010,2),"")</f>
        <v/>
      </c>
      <c r="E1010" s="99" t="str">
        <f>IFERROR(IF(C1010=設定・集計!$B$6,INDEX(DATA!$A$46:$E$6000,A1010,4),""),"")</f>
        <v/>
      </c>
      <c r="F1010" s="99" t="str">
        <f>IFERROR(IF(C1010=設定・集計!$B$6,"",INDEX(DATA!$A$46:$E$6000,A1010,4)),"")</f>
        <v/>
      </c>
    </row>
    <row r="1011" spans="1:6" ht="18.75" customHeight="1">
      <c r="A1011" s="82" t="str">
        <f>IFERROR(MATCH(ROW()-ROW($A$2),DATA!G:G,0)-DATA!$B$5+1,"")</f>
        <v/>
      </c>
      <c r="B1011" s="86" t="str">
        <f>IFERROR(INDEX(DATA!$A$46:$E$6000,A1011,5),"")</f>
        <v/>
      </c>
      <c r="C1011" s="87" t="str">
        <f>IFERROR(INDEX(DATA!$A$46:$E$6000,A1011,3),"")</f>
        <v/>
      </c>
      <c r="D1011" s="88" t="str">
        <f>IFERROR(INDEX(DATA!$A$46:$E$6000,A1011,2),"")</f>
        <v/>
      </c>
      <c r="E1011" s="99" t="str">
        <f>IFERROR(IF(C1011=設定・集計!$B$6,INDEX(DATA!$A$46:$E$6000,A1011,4),""),"")</f>
        <v/>
      </c>
      <c r="F1011" s="99" t="str">
        <f>IFERROR(IF(C1011=設定・集計!$B$6,"",INDEX(DATA!$A$46:$E$6000,A1011,4)),"")</f>
        <v/>
      </c>
    </row>
    <row r="1012" spans="1:6" ht="18.75" customHeight="1">
      <c r="A1012" s="82" t="str">
        <f>IFERROR(MATCH(ROW()-ROW($A$2),DATA!G:G,0)-DATA!$B$5+1,"")</f>
        <v/>
      </c>
      <c r="B1012" s="86" t="str">
        <f>IFERROR(INDEX(DATA!$A$46:$E$6000,A1012,5),"")</f>
        <v/>
      </c>
      <c r="C1012" s="87" t="str">
        <f>IFERROR(INDEX(DATA!$A$46:$E$6000,A1012,3),"")</f>
        <v/>
      </c>
      <c r="D1012" s="88" t="str">
        <f>IFERROR(INDEX(DATA!$A$46:$E$6000,A1012,2),"")</f>
        <v/>
      </c>
      <c r="E1012" s="99" t="str">
        <f>IFERROR(IF(C1012=設定・集計!$B$6,INDEX(DATA!$A$46:$E$6000,A1012,4),""),"")</f>
        <v/>
      </c>
      <c r="F1012" s="99" t="str">
        <f>IFERROR(IF(C1012=設定・集計!$B$6,"",INDEX(DATA!$A$46:$E$6000,A1012,4)),"")</f>
        <v/>
      </c>
    </row>
    <row r="1013" spans="1:6" ht="18.75" customHeight="1">
      <c r="A1013" s="82" t="str">
        <f>IFERROR(MATCH(ROW()-ROW($A$2),DATA!G:G,0)-DATA!$B$5+1,"")</f>
        <v/>
      </c>
      <c r="B1013" s="86" t="str">
        <f>IFERROR(INDEX(DATA!$A$46:$E$6000,A1013,5),"")</f>
        <v/>
      </c>
      <c r="C1013" s="87" t="str">
        <f>IFERROR(INDEX(DATA!$A$46:$E$6000,A1013,3),"")</f>
        <v/>
      </c>
      <c r="D1013" s="88" t="str">
        <f>IFERROR(INDEX(DATA!$A$46:$E$6000,A1013,2),"")</f>
        <v/>
      </c>
      <c r="E1013" s="99" t="str">
        <f>IFERROR(IF(C1013=設定・集計!$B$6,INDEX(DATA!$A$46:$E$6000,A1013,4),""),"")</f>
        <v/>
      </c>
      <c r="F1013" s="99" t="str">
        <f>IFERROR(IF(C1013=設定・集計!$B$6,"",INDEX(DATA!$A$46:$E$6000,A1013,4)),"")</f>
        <v/>
      </c>
    </row>
    <row r="1014" spans="1:6" ht="18.75" customHeight="1">
      <c r="A1014" s="82" t="str">
        <f>IFERROR(MATCH(ROW()-ROW($A$2),DATA!G:G,0)-DATA!$B$5+1,"")</f>
        <v/>
      </c>
      <c r="B1014" s="86" t="str">
        <f>IFERROR(INDEX(DATA!$A$46:$E$6000,A1014,5),"")</f>
        <v/>
      </c>
      <c r="C1014" s="87" t="str">
        <f>IFERROR(INDEX(DATA!$A$46:$E$6000,A1014,3),"")</f>
        <v/>
      </c>
      <c r="D1014" s="88" t="str">
        <f>IFERROR(INDEX(DATA!$A$46:$E$6000,A1014,2),"")</f>
        <v/>
      </c>
      <c r="E1014" s="99" t="str">
        <f>IFERROR(IF(C1014=設定・集計!$B$6,INDEX(DATA!$A$46:$E$6000,A1014,4),""),"")</f>
        <v/>
      </c>
      <c r="F1014" s="99" t="str">
        <f>IFERROR(IF(C1014=設定・集計!$B$6,"",INDEX(DATA!$A$46:$E$6000,A1014,4)),"")</f>
        <v/>
      </c>
    </row>
    <row r="1015" spans="1:6" ht="18.75" customHeight="1">
      <c r="A1015" s="82" t="str">
        <f>IFERROR(MATCH(ROW()-ROW($A$2),DATA!G:G,0)-DATA!$B$5+1,"")</f>
        <v/>
      </c>
      <c r="B1015" s="86" t="str">
        <f>IFERROR(INDEX(DATA!$A$46:$E$6000,A1015,5),"")</f>
        <v/>
      </c>
      <c r="C1015" s="87" t="str">
        <f>IFERROR(INDEX(DATA!$A$46:$E$6000,A1015,3),"")</f>
        <v/>
      </c>
      <c r="D1015" s="88" t="str">
        <f>IFERROR(INDEX(DATA!$A$46:$E$6000,A1015,2),"")</f>
        <v/>
      </c>
      <c r="E1015" s="99" t="str">
        <f>IFERROR(IF(C1015=設定・集計!$B$6,INDEX(DATA!$A$46:$E$6000,A1015,4),""),"")</f>
        <v/>
      </c>
      <c r="F1015" s="99" t="str">
        <f>IFERROR(IF(C1015=設定・集計!$B$6,"",INDEX(DATA!$A$46:$E$6000,A1015,4)),"")</f>
        <v/>
      </c>
    </row>
    <row r="1016" spans="1:6" ht="18.75" customHeight="1">
      <c r="A1016" s="82" t="str">
        <f>IFERROR(MATCH(ROW()-ROW($A$2),DATA!G:G,0)-DATA!$B$5+1,"")</f>
        <v/>
      </c>
      <c r="B1016" s="86" t="str">
        <f>IFERROR(INDEX(DATA!$A$46:$E$6000,A1016,5),"")</f>
        <v/>
      </c>
      <c r="C1016" s="87" t="str">
        <f>IFERROR(INDEX(DATA!$A$46:$E$6000,A1016,3),"")</f>
        <v/>
      </c>
      <c r="D1016" s="88" t="str">
        <f>IFERROR(INDEX(DATA!$A$46:$E$6000,A1016,2),"")</f>
        <v/>
      </c>
      <c r="E1016" s="99" t="str">
        <f>IFERROR(IF(C1016=設定・集計!$B$6,INDEX(DATA!$A$46:$E$6000,A1016,4),""),"")</f>
        <v/>
      </c>
      <c r="F1016" s="99" t="str">
        <f>IFERROR(IF(C1016=設定・集計!$B$6,"",INDEX(DATA!$A$46:$E$6000,A1016,4)),"")</f>
        <v/>
      </c>
    </row>
    <row r="1017" spans="1:6" ht="18.75" customHeight="1">
      <c r="A1017" s="82" t="str">
        <f>IFERROR(MATCH(ROW()-ROW($A$2),DATA!G:G,0)-DATA!$B$5+1,"")</f>
        <v/>
      </c>
      <c r="B1017" s="86" t="str">
        <f>IFERROR(INDEX(DATA!$A$46:$E$6000,A1017,5),"")</f>
        <v/>
      </c>
      <c r="C1017" s="87" t="str">
        <f>IFERROR(INDEX(DATA!$A$46:$E$6000,A1017,3),"")</f>
        <v/>
      </c>
      <c r="D1017" s="88" t="str">
        <f>IFERROR(INDEX(DATA!$A$46:$E$6000,A1017,2),"")</f>
        <v/>
      </c>
      <c r="E1017" s="99" t="str">
        <f>IFERROR(IF(C1017=設定・集計!$B$6,INDEX(DATA!$A$46:$E$6000,A1017,4),""),"")</f>
        <v/>
      </c>
      <c r="F1017" s="99" t="str">
        <f>IFERROR(IF(C1017=設定・集計!$B$6,"",INDEX(DATA!$A$46:$E$6000,A1017,4)),"")</f>
        <v/>
      </c>
    </row>
    <row r="1018" spans="1:6" ht="18.75" customHeight="1">
      <c r="A1018" s="82" t="str">
        <f>IFERROR(MATCH(ROW()-ROW($A$2),DATA!G:G,0)-DATA!$B$5+1,"")</f>
        <v/>
      </c>
      <c r="B1018" s="86" t="str">
        <f>IFERROR(INDEX(DATA!$A$46:$E$6000,A1018,5),"")</f>
        <v/>
      </c>
      <c r="C1018" s="87" t="str">
        <f>IFERROR(INDEX(DATA!$A$46:$E$6000,A1018,3),"")</f>
        <v/>
      </c>
      <c r="D1018" s="88" t="str">
        <f>IFERROR(INDEX(DATA!$A$46:$E$6000,A1018,2),"")</f>
        <v/>
      </c>
      <c r="E1018" s="99" t="str">
        <f>IFERROR(IF(C1018=設定・集計!$B$6,INDEX(DATA!$A$46:$E$6000,A1018,4),""),"")</f>
        <v/>
      </c>
      <c r="F1018" s="99" t="str">
        <f>IFERROR(IF(C1018=設定・集計!$B$6,"",INDEX(DATA!$A$46:$E$6000,A1018,4)),"")</f>
        <v/>
      </c>
    </row>
    <row r="1019" spans="1:6" ht="18.75" customHeight="1">
      <c r="A1019" s="82" t="str">
        <f>IFERROR(MATCH(ROW()-ROW($A$2),DATA!G:G,0)-DATA!$B$5+1,"")</f>
        <v/>
      </c>
      <c r="B1019" s="86" t="str">
        <f>IFERROR(INDEX(DATA!$A$46:$E$6000,A1019,5),"")</f>
        <v/>
      </c>
      <c r="C1019" s="87" t="str">
        <f>IFERROR(INDEX(DATA!$A$46:$E$6000,A1019,3),"")</f>
        <v/>
      </c>
      <c r="D1019" s="88" t="str">
        <f>IFERROR(INDEX(DATA!$A$46:$E$6000,A1019,2),"")</f>
        <v/>
      </c>
      <c r="E1019" s="99" t="str">
        <f>IFERROR(IF(C1019=設定・集計!$B$6,INDEX(DATA!$A$46:$E$6000,A1019,4),""),"")</f>
        <v/>
      </c>
      <c r="F1019" s="99" t="str">
        <f>IFERROR(IF(C1019=設定・集計!$B$6,"",INDEX(DATA!$A$46:$E$6000,A1019,4)),"")</f>
        <v/>
      </c>
    </row>
    <row r="1020" spans="1:6" ht="18.75" customHeight="1">
      <c r="A1020" s="82" t="str">
        <f>IFERROR(MATCH(ROW()-ROW($A$2),DATA!G:G,0)-DATA!$B$5+1,"")</f>
        <v/>
      </c>
      <c r="B1020" s="86" t="str">
        <f>IFERROR(INDEX(DATA!$A$46:$E$6000,A1020,5),"")</f>
        <v/>
      </c>
      <c r="C1020" s="87" t="str">
        <f>IFERROR(INDEX(DATA!$A$46:$E$6000,A1020,3),"")</f>
        <v/>
      </c>
      <c r="D1020" s="88" t="str">
        <f>IFERROR(INDEX(DATA!$A$46:$E$6000,A1020,2),"")</f>
        <v/>
      </c>
      <c r="E1020" s="99" t="str">
        <f>IFERROR(IF(C1020=設定・集計!$B$6,INDEX(DATA!$A$46:$E$6000,A1020,4),""),"")</f>
        <v/>
      </c>
      <c r="F1020" s="99" t="str">
        <f>IFERROR(IF(C1020=設定・集計!$B$6,"",INDEX(DATA!$A$46:$E$6000,A1020,4)),"")</f>
        <v/>
      </c>
    </row>
    <row r="1021" spans="1:6" ht="18.75" customHeight="1">
      <c r="A1021" s="82" t="str">
        <f>IFERROR(MATCH(ROW()-ROW($A$2),DATA!G:G,0)-DATA!$B$5+1,"")</f>
        <v/>
      </c>
      <c r="B1021" s="86" t="str">
        <f>IFERROR(INDEX(DATA!$A$46:$E$6000,A1021,5),"")</f>
        <v/>
      </c>
      <c r="C1021" s="87" t="str">
        <f>IFERROR(INDEX(DATA!$A$46:$E$6000,A1021,3),"")</f>
        <v/>
      </c>
      <c r="D1021" s="88" t="str">
        <f>IFERROR(INDEX(DATA!$A$46:$E$6000,A1021,2),"")</f>
        <v/>
      </c>
      <c r="E1021" s="99" t="str">
        <f>IFERROR(IF(C1021=設定・集計!$B$6,INDEX(DATA!$A$46:$E$6000,A1021,4),""),"")</f>
        <v/>
      </c>
      <c r="F1021" s="99" t="str">
        <f>IFERROR(IF(C1021=設定・集計!$B$6,"",INDEX(DATA!$A$46:$E$6000,A1021,4)),"")</f>
        <v/>
      </c>
    </row>
    <row r="1022" spans="1:6" ht="18.75" customHeight="1">
      <c r="A1022" s="82" t="str">
        <f>IFERROR(MATCH(ROW()-ROW($A$2),DATA!G:G,0)-DATA!$B$5+1,"")</f>
        <v/>
      </c>
      <c r="B1022" s="86" t="str">
        <f>IFERROR(INDEX(DATA!$A$46:$E$6000,A1022,5),"")</f>
        <v/>
      </c>
      <c r="C1022" s="87" t="str">
        <f>IFERROR(INDEX(DATA!$A$46:$E$6000,A1022,3),"")</f>
        <v/>
      </c>
      <c r="D1022" s="88" t="str">
        <f>IFERROR(INDEX(DATA!$A$46:$E$6000,A1022,2),"")</f>
        <v/>
      </c>
      <c r="E1022" s="99" t="str">
        <f>IFERROR(IF(C1022=設定・集計!$B$6,INDEX(DATA!$A$46:$E$6000,A1022,4),""),"")</f>
        <v/>
      </c>
      <c r="F1022" s="99" t="str">
        <f>IFERROR(IF(C1022=設定・集計!$B$6,"",INDEX(DATA!$A$46:$E$6000,A1022,4)),"")</f>
        <v/>
      </c>
    </row>
    <row r="1023" spans="1:6" ht="18.75" customHeight="1">
      <c r="A1023" s="82" t="str">
        <f>IFERROR(MATCH(ROW()-ROW($A$2),DATA!G:G,0)-DATA!$B$5+1,"")</f>
        <v/>
      </c>
      <c r="B1023" s="86" t="str">
        <f>IFERROR(INDEX(DATA!$A$46:$E$6000,A1023,5),"")</f>
        <v/>
      </c>
      <c r="C1023" s="87" t="str">
        <f>IFERROR(INDEX(DATA!$A$46:$E$6000,A1023,3),"")</f>
        <v/>
      </c>
      <c r="D1023" s="88" t="str">
        <f>IFERROR(INDEX(DATA!$A$46:$E$6000,A1023,2),"")</f>
        <v/>
      </c>
      <c r="E1023" s="99" t="str">
        <f>IFERROR(IF(C1023=設定・集計!$B$6,INDEX(DATA!$A$46:$E$6000,A1023,4),""),"")</f>
        <v/>
      </c>
      <c r="F1023" s="99" t="str">
        <f>IFERROR(IF(C1023=設定・集計!$B$6,"",INDEX(DATA!$A$46:$E$6000,A1023,4)),"")</f>
        <v/>
      </c>
    </row>
    <row r="1024" spans="1:6" ht="18.75" customHeight="1">
      <c r="A1024" s="82" t="str">
        <f>IFERROR(MATCH(ROW()-ROW($A$2),DATA!G:G,0)-DATA!$B$5+1,"")</f>
        <v/>
      </c>
      <c r="B1024" s="86" t="str">
        <f>IFERROR(INDEX(DATA!$A$46:$E$6000,A1024,5),"")</f>
        <v/>
      </c>
      <c r="C1024" s="87" t="str">
        <f>IFERROR(INDEX(DATA!$A$46:$E$6000,A1024,3),"")</f>
        <v/>
      </c>
      <c r="D1024" s="88" t="str">
        <f>IFERROR(INDEX(DATA!$A$46:$E$6000,A1024,2),"")</f>
        <v/>
      </c>
      <c r="E1024" s="99" t="str">
        <f>IFERROR(IF(C1024=設定・集計!$B$6,INDEX(DATA!$A$46:$E$6000,A1024,4),""),"")</f>
        <v/>
      </c>
      <c r="F1024" s="99" t="str">
        <f>IFERROR(IF(C1024=設定・集計!$B$6,"",INDEX(DATA!$A$46:$E$6000,A1024,4)),"")</f>
        <v/>
      </c>
    </row>
    <row r="1025" spans="1:6" ht="18.75" customHeight="1">
      <c r="A1025" s="82" t="str">
        <f>IFERROR(MATCH(ROW()-ROW($A$2),DATA!G:G,0)-DATA!$B$5+1,"")</f>
        <v/>
      </c>
      <c r="B1025" s="86" t="str">
        <f>IFERROR(INDEX(DATA!$A$46:$E$6000,A1025,5),"")</f>
        <v/>
      </c>
      <c r="C1025" s="87" t="str">
        <f>IFERROR(INDEX(DATA!$A$46:$E$6000,A1025,3),"")</f>
        <v/>
      </c>
      <c r="D1025" s="88" t="str">
        <f>IFERROR(INDEX(DATA!$A$46:$E$6000,A1025,2),"")</f>
        <v/>
      </c>
      <c r="E1025" s="99" t="str">
        <f>IFERROR(IF(C1025=設定・集計!$B$6,INDEX(DATA!$A$46:$E$6000,A1025,4),""),"")</f>
        <v/>
      </c>
      <c r="F1025" s="99" t="str">
        <f>IFERROR(IF(C1025=設定・集計!$B$6,"",INDEX(DATA!$A$46:$E$6000,A1025,4)),"")</f>
        <v/>
      </c>
    </row>
    <row r="1026" spans="1:6" ht="18.75" customHeight="1">
      <c r="A1026" s="82" t="str">
        <f>IFERROR(MATCH(ROW()-ROW($A$2),DATA!G:G,0)-DATA!$B$5+1,"")</f>
        <v/>
      </c>
      <c r="B1026" s="86" t="str">
        <f>IFERROR(INDEX(DATA!$A$46:$E$6000,A1026,5),"")</f>
        <v/>
      </c>
      <c r="C1026" s="87" t="str">
        <f>IFERROR(INDEX(DATA!$A$46:$E$6000,A1026,3),"")</f>
        <v/>
      </c>
      <c r="D1026" s="88" t="str">
        <f>IFERROR(INDEX(DATA!$A$46:$E$6000,A1026,2),"")</f>
        <v/>
      </c>
      <c r="E1026" s="99" t="str">
        <f>IFERROR(IF(C1026=設定・集計!$B$6,INDEX(DATA!$A$46:$E$6000,A1026,4),""),"")</f>
        <v/>
      </c>
      <c r="F1026" s="99" t="str">
        <f>IFERROR(IF(C1026=設定・集計!$B$6,"",INDEX(DATA!$A$46:$E$6000,A1026,4)),"")</f>
        <v/>
      </c>
    </row>
    <row r="1027" spans="1:6" ht="18.75" customHeight="1">
      <c r="A1027" s="82" t="str">
        <f>IFERROR(MATCH(ROW()-ROW($A$2),DATA!G:G,0)-DATA!$B$5+1,"")</f>
        <v/>
      </c>
      <c r="B1027" s="86" t="str">
        <f>IFERROR(INDEX(DATA!$A$46:$E$6000,A1027,5),"")</f>
        <v/>
      </c>
      <c r="C1027" s="87" t="str">
        <f>IFERROR(INDEX(DATA!$A$46:$E$6000,A1027,3),"")</f>
        <v/>
      </c>
      <c r="D1027" s="88" t="str">
        <f>IFERROR(INDEX(DATA!$A$46:$E$6000,A1027,2),"")</f>
        <v/>
      </c>
      <c r="E1027" s="99" t="str">
        <f>IFERROR(IF(C1027=設定・集計!$B$6,INDEX(DATA!$A$46:$E$6000,A1027,4),""),"")</f>
        <v/>
      </c>
      <c r="F1027" s="99" t="str">
        <f>IFERROR(IF(C1027=設定・集計!$B$6,"",INDEX(DATA!$A$46:$E$6000,A1027,4)),"")</f>
        <v/>
      </c>
    </row>
    <row r="1028" spans="1:6" ht="18.75" customHeight="1">
      <c r="A1028" s="82" t="str">
        <f>IFERROR(MATCH(ROW()-ROW($A$2),DATA!G:G,0)-DATA!$B$5+1,"")</f>
        <v/>
      </c>
      <c r="B1028" s="86" t="str">
        <f>IFERROR(INDEX(DATA!$A$46:$E$6000,A1028,5),"")</f>
        <v/>
      </c>
      <c r="C1028" s="87" t="str">
        <f>IFERROR(INDEX(DATA!$A$46:$E$6000,A1028,3),"")</f>
        <v/>
      </c>
      <c r="D1028" s="88" t="str">
        <f>IFERROR(INDEX(DATA!$A$46:$E$6000,A1028,2),"")</f>
        <v/>
      </c>
      <c r="E1028" s="99" t="str">
        <f>IFERROR(IF(C1028=設定・集計!$B$6,INDEX(DATA!$A$46:$E$6000,A1028,4),""),"")</f>
        <v/>
      </c>
      <c r="F1028" s="99" t="str">
        <f>IFERROR(IF(C1028=設定・集計!$B$6,"",INDEX(DATA!$A$46:$E$6000,A1028,4)),"")</f>
        <v/>
      </c>
    </row>
    <row r="1029" spans="1:6" ht="18.75" customHeight="1">
      <c r="A1029" s="82" t="str">
        <f>IFERROR(MATCH(ROW()-ROW($A$2),DATA!G:G,0)-DATA!$B$5+1,"")</f>
        <v/>
      </c>
      <c r="B1029" s="86" t="str">
        <f>IFERROR(INDEX(DATA!$A$46:$E$6000,A1029,5),"")</f>
        <v/>
      </c>
      <c r="C1029" s="87" t="str">
        <f>IFERROR(INDEX(DATA!$A$46:$E$6000,A1029,3),"")</f>
        <v/>
      </c>
      <c r="D1029" s="88" t="str">
        <f>IFERROR(INDEX(DATA!$A$46:$E$6000,A1029,2),"")</f>
        <v/>
      </c>
      <c r="E1029" s="99" t="str">
        <f>IFERROR(IF(C1029=設定・集計!$B$6,INDEX(DATA!$A$46:$E$6000,A1029,4),""),"")</f>
        <v/>
      </c>
      <c r="F1029" s="99" t="str">
        <f>IFERROR(IF(C1029=設定・集計!$B$6,"",INDEX(DATA!$A$46:$E$6000,A1029,4)),"")</f>
        <v/>
      </c>
    </row>
    <row r="1030" spans="1:6" ht="18.75" customHeight="1">
      <c r="A1030" s="82" t="str">
        <f>IFERROR(MATCH(ROW()-ROW($A$2),DATA!G:G,0)-DATA!$B$5+1,"")</f>
        <v/>
      </c>
      <c r="B1030" s="86" t="str">
        <f>IFERROR(INDEX(DATA!$A$46:$E$6000,A1030,5),"")</f>
        <v/>
      </c>
      <c r="C1030" s="87" t="str">
        <f>IFERROR(INDEX(DATA!$A$46:$E$6000,A1030,3),"")</f>
        <v/>
      </c>
      <c r="D1030" s="88" t="str">
        <f>IFERROR(INDEX(DATA!$A$46:$E$6000,A1030,2),"")</f>
        <v/>
      </c>
      <c r="E1030" s="99" t="str">
        <f>IFERROR(IF(C1030=設定・集計!$B$6,INDEX(DATA!$A$46:$E$6000,A1030,4),""),"")</f>
        <v/>
      </c>
      <c r="F1030" s="99" t="str">
        <f>IFERROR(IF(C1030=設定・集計!$B$6,"",INDEX(DATA!$A$46:$E$6000,A1030,4)),"")</f>
        <v/>
      </c>
    </row>
    <row r="1031" spans="1:6" ht="18.75" customHeight="1">
      <c r="A1031" s="82" t="str">
        <f>IFERROR(MATCH(ROW()-ROW($A$2),DATA!G:G,0)-DATA!$B$5+1,"")</f>
        <v/>
      </c>
      <c r="B1031" s="86" t="str">
        <f>IFERROR(INDEX(DATA!$A$46:$E$6000,A1031,5),"")</f>
        <v/>
      </c>
      <c r="C1031" s="87" t="str">
        <f>IFERROR(INDEX(DATA!$A$46:$E$6000,A1031,3),"")</f>
        <v/>
      </c>
      <c r="D1031" s="88" t="str">
        <f>IFERROR(INDEX(DATA!$A$46:$E$6000,A1031,2),"")</f>
        <v/>
      </c>
      <c r="E1031" s="99" t="str">
        <f>IFERROR(IF(C1031=設定・集計!$B$6,INDEX(DATA!$A$46:$E$6000,A1031,4),""),"")</f>
        <v/>
      </c>
      <c r="F1031" s="99" t="str">
        <f>IFERROR(IF(C1031=設定・集計!$B$6,"",INDEX(DATA!$A$46:$E$6000,A1031,4)),"")</f>
        <v/>
      </c>
    </row>
    <row r="1032" spans="1:6" ht="18.75" customHeight="1">
      <c r="A1032" s="82" t="str">
        <f>IFERROR(MATCH(ROW()-ROW($A$2),DATA!G:G,0)-DATA!$B$5+1,"")</f>
        <v/>
      </c>
      <c r="B1032" s="86" t="str">
        <f>IFERROR(INDEX(DATA!$A$46:$E$6000,A1032,5),"")</f>
        <v/>
      </c>
      <c r="C1032" s="87" t="str">
        <f>IFERROR(INDEX(DATA!$A$46:$E$6000,A1032,3),"")</f>
        <v/>
      </c>
      <c r="D1032" s="88" t="str">
        <f>IFERROR(INDEX(DATA!$A$46:$E$6000,A1032,2),"")</f>
        <v/>
      </c>
      <c r="E1032" s="99" t="str">
        <f>IFERROR(IF(C1032=設定・集計!$B$6,INDEX(DATA!$A$46:$E$6000,A1032,4),""),"")</f>
        <v/>
      </c>
      <c r="F1032" s="99" t="str">
        <f>IFERROR(IF(C1032=設定・集計!$B$6,"",INDEX(DATA!$A$46:$E$6000,A1032,4)),"")</f>
        <v/>
      </c>
    </row>
    <row r="1033" spans="1:6" ht="18.75" customHeight="1">
      <c r="A1033" s="82" t="str">
        <f>IFERROR(MATCH(ROW()-ROW($A$2),DATA!G:G,0)-DATA!$B$5+1,"")</f>
        <v/>
      </c>
      <c r="B1033" s="86" t="str">
        <f>IFERROR(INDEX(DATA!$A$46:$E$6000,A1033,5),"")</f>
        <v/>
      </c>
      <c r="C1033" s="87" t="str">
        <f>IFERROR(INDEX(DATA!$A$46:$E$6000,A1033,3),"")</f>
        <v/>
      </c>
      <c r="D1033" s="88" t="str">
        <f>IFERROR(INDEX(DATA!$A$46:$E$6000,A1033,2),"")</f>
        <v/>
      </c>
      <c r="E1033" s="99" t="str">
        <f>IFERROR(IF(C1033=設定・集計!$B$6,INDEX(DATA!$A$46:$E$6000,A1033,4),""),"")</f>
        <v/>
      </c>
      <c r="F1033" s="99" t="str">
        <f>IFERROR(IF(C1033=設定・集計!$B$6,"",INDEX(DATA!$A$46:$E$6000,A1033,4)),"")</f>
        <v/>
      </c>
    </row>
    <row r="1034" spans="1:6" ht="18.75" customHeight="1">
      <c r="A1034" s="82" t="str">
        <f>IFERROR(MATCH(ROW()-ROW($A$2),DATA!G:G,0)-DATA!$B$5+1,"")</f>
        <v/>
      </c>
      <c r="B1034" s="86" t="str">
        <f>IFERROR(INDEX(DATA!$A$46:$E$6000,A1034,5),"")</f>
        <v/>
      </c>
      <c r="C1034" s="87" t="str">
        <f>IFERROR(INDEX(DATA!$A$46:$E$6000,A1034,3),"")</f>
        <v/>
      </c>
      <c r="D1034" s="88" t="str">
        <f>IFERROR(INDEX(DATA!$A$46:$E$6000,A1034,2),"")</f>
        <v/>
      </c>
      <c r="E1034" s="99" t="str">
        <f>IFERROR(IF(C1034=設定・集計!$B$6,INDEX(DATA!$A$46:$E$6000,A1034,4),""),"")</f>
        <v/>
      </c>
      <c r="F1034" s="99" t="str">
        <f>IFERROR(IF(C1034=設定・集計!$B$6,"",INDEX(DATA!$A$46:$E$6000,A1034,4)),"")</f>
        <v/>
      </c>
    </row>
    <row r="1035" spans="1:6" ht="18.75" customHeight="1">
      <c r="A1035" s="82" t="str">
        <f>IFERROR(MATCH(ROW()-ROW($A$2),DATA!G:G,0)-DATA!$B$5+1,"")</f>
        <v/>
      </c>
      <c r="B1035" s="86" t="str">
        <f>IFERROR(INDEX(DATA!$A$46:$E$6000,A1035,5),"")</f>
        <v/>
      </c>
      <c r="C1035" s="87" t="str">
        <f>IFERROR(INDEX(DATA!$A$46:$E$6000,A1035,3),"")</f>
        <v/>
      </c>
      <c r="D1035" s="88" t="str">
        <f>IFERROR(INDEX(DATA!$A$46:$E$6000,A1035,2),"")</f>
        <v/>
      </c>
      <c r="E1035" s="99" t="str">
        <f>IFERROR(IF(C1035=設定・集計!$B$6,INDEX(DATA!$A$46:$E$6000,A1035,4),""),"")</f>
        <v/>
      </c>
      <c r="F1035" s="99" t="str">
        <f>IFERROR(IF(C1035=設定・集計!$B$6,"",INDEX(DATA!$A$46:$E$6000,A1035,4)),"")</f>
        <v/>
      </c>
    </row>
    <row r="1036" spans="1:6" ht="18.75" customHeight="1">
      <c r="A1036" s="82" t="str">
        <f>IFERROR(MATCH(ROW()-ROW($A$2),DATA!G:G,0)-DATA!$B$5+1,"")</f>
        <v/>
      </c>
      <c r="B1036" s="86" t="str">
        <f>IFERROR(INDEX(DATA!$A$46:$E$6000,A1036,5),"")</f>
        <v/>
      </c>
      <c r="C1036" s="87" t="str">
        <f>IFERROR(INDEX(DATA!$A$46:$E$6000,A1036,3),"")</f>
        <v/>
      </c>
      <c r="D1036" s="88" t="str">
        <f>IFERROR(INDEX(DATA!$A$46:$E$6000,A1036,2),"")</f>
        <v/>
      </c>
      <c r="E1036" s="99" t="str">
        <f>IFERROR(IF(C1036=設定・集計!$B$6,INDEX(DATA!$A$46:$E$6000,A1036,4),""),"")</f>
        <v/>
      </c>
      <c r="F1036" s="99" t="str">
        <f>IFERROR(IF(C1036=設定・集計!$B$6,"",INDEX(DATA!$A$46:$E$6000,A1036,4)),"")</f>
        <v/>
      </c>
    </row>
    <row r="1037" spans="1:6" ht="18.75" customHeight="1">
      <c r="A1037" s="82" t="str">
        <f>IFERROR(MATCH(ROW()-ROW($A$2),DATA!G:G,0)-DATA!$B$5+1,"")</f>
        <v/>
      </c>
      <c r="B1037" s="86" t="str">
        <f>IFERROR(INDEX(DATA!$A$46:$E$6000,A1037,5),"")</f>
        <v/>
      </c>
      <c r="C1037" s="87" t="str">
        <f>IFERROR(INDEX(DATA!$A$46:$E$6000,A1037,3),"")</f>
        <v/>
      </c>
      <c r="D1037" s="88" t="str">
        <f>IFERROR(INDEX(DATA!$A$46:$E$6000,A1037,2),"")</f>
        <v/>
      </c>
      <c r="E1037" s="99" t="str">
        <f>IFERROR(IF(C1037=設定・集計!$B$6,INDEX(DATA!$A$46:$E$6000,A1037,4),""),"")</f>
        <v/>
      </c>
      <c r="F1037" s="99" t="str">
        <f>IFERROR(IF(C1037=設定・集計!$B$6,"",INDEX(DATA!$A$46:$E$6000,A1037,4)),"")</f>
        <v/>
      </c>
    </row>
    <row r="1038" spans="1:6" ht="18.75" customHeight="1">
      <c r="A1038" s="82" t="str">
        <f>IFERROR(MATCH(ROW()-ROW($A$2),DATA!G:G,0)-DATA!$B$5+1,"")</f>
        <v/>
      </c>
      <c r="B1038" s="86" t="str">
        <f>IFERROR(INDEX(DATA!$A$46:$E$6000,A1038,5),"")</f>
        <v/>
      </c>
      <c r="C1038" s="87" t="str">
        <f>IFERROR(INDEX(DATA!$A$46:$E$6000,A1038,3),"")</f>
        <v/>
      </c>
      <c r="D1038" s="88" t="str">
        <f>IFERROR(INDEX(DATA!$A$46:$E$6000,A1038,2),"")</f>
        <v/>
      </c>
      <c r="E1038" s="99" t="str">
        <f>IFERROR(IF(C1038=設定・集計!$B$6,INDEX(DATA!$A$46:$E$6000,A1038,4),""),"")</f>
        <v/>
      </c>
      <c r="F1038" s="99" t="str">
        <f>IFERROR(IF(C1038=設定・集計!$B$6,"",INDEX(DATA!$A$46:$E$6000,A1038,4)),"")</f>
        <v/>
      </c>
    </row>
    <row r="1039" spans="1:6" ht="18.75" customHeight="1">
      <c r="A1039" s="82" t="str">
        <f>IFERROR(MATCH(ROW()-ROW($A$2),DATA!G:G,0)-DATA!$B$5+1,"")</f>
        <v/>
      </c>
      <c r="B1039" s="86" t="str">
        <f>IFERROR(INDEX(DATA!$A$46:$E$6000,A1039,5),"")</f>
        <v/>
      </c>
      <c r="C1039" s="87" t="str">
        <f>IFERROR(INDEX(DATA!$A$46:$E$6000,A1039,3),"")</f>
        <v/>
      </c>
      <c r="D1039" s="88" t="str">
        <f>IFERROR(INDEX(DATA!$A$46:$E$6000,A1039,2),"")</f>
        <v/>
      </c>
      <c r="E1039" s="99" t="str">
        <f>IFERROR(IF(C1039=設定・集計!$B$6,INDEX(DATA!$A$46:$E$6000,A1039,4),""),"")</f>
        <v/>
      </c>
      <c r="F1039" s="99" t="str">
        <f>IFERROR(IF(C1039=設定・集計!$B$6,"",INDEX(DATA!$A$46:$E$6000,A1039,4)),"")</f>
        <v/>
      </c>
    </row>
    <row r="1040" spans="1:6" ht="18.75" customHeight="1">
      <c r="A1040" s="82" t="str">
        <f>IFERROR(MATCH(ROW()-ROW($A$2),DATA!G:G,0)-DATA!$B$5+1,"")</f>
        <v/>
      </c>
      <c r="B1040" s="86" t="str">
        <f>IFERROR(INDEX(DATA!$A$46:$E$6000,A1040,5),"")</f>
        <v/>
      </c>
      <c r="C1040" s="87" t="str">
        <f>IFERROR(INDEX(DATA!$A$46:$E$6000,A1040,3),"")</f>
        <v/>
      </c>
      <c r="D1040" s="88" t="str">
        <f>IFERROR(INDEX(DATA!$A$46:$E$6000,A1040,2),"")</f>
        <v/>
      </c>
      <c r="E1040" s="99" t="str">
        <f>IFERROR(IF(C1040=設定・集計!$B$6,INDEX(DATA!$A$46:$E$6000,A1040,4),""),"")</f>
        <v/>
      </c>
      <c r="F1040" s="99" t="str">
        <f>IFERROR(IF(C1040=設定・集計!$B$6,"",INDEX(DATA!$A$46:$E$6000,A1040,4)),"")</f>
        <v/>
      </c>
    </row>
    <row r="1041" spans="1:6" ht="18.75" customHeight="1">
      <c r="A1041" s="82" t="str">
        <f>IFERROR(MATCH(ROW()-ROW($A$2),DATA!G:G,0)-DATA!$B$5+1,"")</f>
        <v/>
      </c>
      <c r="B1041" s="86" t="str">
        <f>IFERROR(INDEX(DATA!$A$46:$E$6000,A1041,5),"")</f>
        <v/>
      </c>
      <c r="C1041" s="87" t="str">
        <f>IFERROR(INDEX(DATA!$A$46:$E$6000,A1041,3),"")</f>
        <v/>
      </c>
      <c r="D1041" s="88" t="str">
        <f>IFERROR(INDEX(DATA!$A$46:$E$6000,A1041,2),"")</f>
        <v/>
      </c>
      <c r="E1041" s="99" t="str">
        <f>IFERROR(IF(C1041=設定・集計!$B$6,INDEX(DATA!$A$46:$E$6000,A1041,4),""),"")</f>
        <v/>
      </c>
      <c r="F1041" s="99" t="str">
        <f>IFERROR(IF(C1041=設定・集計!$B$6,"",INDEX(DATA!$A$46:$E$6000,A1041,4)),"")</f>
        <v/>
      </c>
    </row>
    <row r="1042" spans="1:6" ht="18.75" customHeight="1">
      <c r="A1042" s="82" t="str">
        <f>IFERROR(MATCH(ROW()-ROW($A$2),DATA!G:G,0)-DATA!$B$5+1,"")</f>
        <v/>
      </c>
      <c r="B1042" s="86" t="str">
        <f>IFERROR(INDEX(DATA!$A$46:$E$6000,A1042,5),"")</f>
        <v/>
      </c>
      <c r="C1042" s="87" t="str">
        <f>IFERROR(INDEX(DATA!$A$46:$E$6000,A1042,3),"")</f>
        <v/>
      </c>
      <c r="D1042" s="88" t="str">
        <f>IFERROR(INDEX(DATA!$A$46:$E$6000,A1042,2),"")</f>
        <v/>
      </c>
      <c r="E1042" s="99" t="str">
        <f>IFERROR(IF(C1042=設定・集計!$B$6,INDEX(DATA!$A$46:$E$6000,A1042,4),""),"")</f>
        <v/>
      </c>
      <c r="F1042" s="99" t="str">
        <f>IFERROR(IF(C1042=設定・集計!$B$6,"",INDEX(DATA!$A$46:$E$6000,A1042,4)),"")</f>
        <v/>
      </c>
    </row>
    <row r="1043" spans="1:6" ht="18.75" customHeight="1">
      <c r="A1043" s="82" t="str">
        <f>IFERROR(MATCH(ROW()-ROW($A$2),DATA!G:G,0)-DATA!$B$5+1,"")</f>
        <v/>
      </c>
      <c r="B1043" s="86" t="str">
        <f>IFERROR(INDEX(DATA!$A$46:$E$6000,A1043,5),"")</f>
        <v/>
      </c>
      <c r="C1043" s="87" t="str">
        <f>IFERROR(INDEX(DATA!$A$46:$E$6000,A1043,3),"")</f>
        <v/>
      </c>
      <c r="D1043" s="88" t="str">
        <f>IFERROR(INDEX(DATA!$A$46:$E$6000,A1043,2),"")</f>
        <v/>
      </c>
      <c r="E1043" s="99" t="str">
        <f>IFERROR(IF(C1043=設定・集計!$B$6,INDEX(DATA!$A$46:$E$6000,A1043,4),""),"")</f>
        <v/>
      </c>
      <c r="F1043" s="99" t="str">
        <f>IFERROR(IF(C1043=設定・集計!$B$6,"",INDEX(DATA!$A$46:$E$6000,A1043,4)),"")</f>
        <v/>
      </c>
    </row>
    <row r="1044" spans="1:6" ht="18.75" customHeight="1">
      <c r="A1044" s="82" t="str">
        <f>IFERROR(MATCH(ROW()-ROW($A$2),DATA!G:G,0)-DATA!$B$5+1,"")</f>
        <v/>
      </c>
      <c r="B1044" s="86" t="str">
        <f>IFERROR(INDEX(DATA!$A$46:$E$6000,A1044,5),"")</f>
        <v/>
      </c>
      <c r="C1044" s="87" t="str">
        <f>IFERROR(INDEX(DATA!$A$46:$E$6000,A1044,3),"")</f>
        <v/>
      </c>
      <c r="D1044" s="88" t="str">
        <f>IFERROR(INDEX(DATA!$A$46:$E$6000,A1044,2),"")</f>
        <v/>
      </c>
      <c r="E1044" s="99" t="str">
        <f>IFERROR(IF(C1044=設定・集計!$B$6,INDEX(DATA!$A$46:$E$6000,A1044,4),""),"")</f>
        <v/>
      </c>
      <c r="F1044" s="99" t="str">
        <f>IFERROR(IF(C1044=設定・集計!$B$6,"",INDEX(DATA!$A$46:$E$6000,A1044,4)),"")</f>
        <v/>
      </c>
    </row>
    <row r="1045" spans="1:6" ht="18.75" customHeight="1">
      <c r="A1045" s="82" t="str">
        <f>IFERROR(MATCH(ROW()-ROW($A$2),DATA!G:G,0)-DATA!$B$5+1,"")</f>
        <v/>
      </c>
      <c r="B1045" s="86" t="str">
        <f>IFERROR(INDEX(DATA!$A$46:$E$6000,A1045,5),"")</f>
        <v/>
      </c>
      <c r="C1045" s="87" t="str">
        <f>IFERROR(INDEX(DATA!$A$46:$E$6000,A1045,3),"")</f>
        <v/>
      </c>
      <c r="D1045" s="88" t="str">
        <f>IFERROR(INDEX(DATA!$A$46:$E$6000,A1045,2),"")</f>
        <v/>
      </c>
      <c r="E1045" s="99" t="str">
        <f>IFERROR(IF(C1045=設定・集計!$B$6,INDEX(DATA!$A$46:$E$6000,A1045,4),""),"")</f>
        <v/>
      </c>
      <c r="F1045" s="99" t="str">
        <f>IFERROR(IF(C1045=設定・集計!$B$6,"",INDEX(DATA!$A$46:$E$6000,A1045,4)),"")</f>
        <v/>
      </c>
    </row>
    <row r="1046" spans="1:6" ht="18.75" customHeight="1">
      <c r="A1046" s="82" t="str">
        <f>IFERROR(MATCH(ROW()-ROW($A$2),DATA!G:G,0)-DATA!$B$5+1,"")</f>
        <v/>
      </c>
      <c r="B1046" s="86" t="str">
        <f>IFERROR(INDEX(DATA!$A$46:$E$6000,A1046,5),"")</f>
        <v/>
      </c>
      <c r="C1046" s="87" t="str">
        <f>IFERROR(INDEX(DATA!$A$46:$E$6000,A1046,3),"")</f>
        <v/>
      </c>
      <c r="D1046" s="88" t="str">
        <f>IFERROR(INDEX(DATA!$A$46:$E$6000,A1046,2),"")</f>
        <v/>
      </c>
      <c r="E1046" s="99" t="str">
        <f>IFERROR(IF(C1046=設定・集計!$B$6,INDEX(DATA!$A$46:$E$6000,A1046,4),""),"")</f>
        <v/>
      </c>
      <c r="F1046" s="99" t="str">
        <f>IFERROR(IF(C1046=設定・集計!$B$6,"",INDEX(DATA!$A$46:$E$6000,A1046,4)),"")</f>
        <v/>
      </c>
    </row>
    <row r="1047" spans="1:6" ht="18.75" customHeight="1">
      <c r="A1047" s="82" t="str">
        <f>IFERROR(MATCH(ROW()-ROW($A$2),DATA!G:G,0)-DATA!$B$5+1,"")</f>
        <v/>
      </c>
      <c r="B1047" s="86" t="str">
        <f>IFERROR(INDEX(DATA!$A$46:$E$6000,A1047,5),"")</f>
        <v/>
      </c>
      <c r="C1047" s="87" t="str">
        <f>IFERROR(INDEX(DATA!$A$46:$E$6000,A1047,3),"")</f>
        <v/>
      </c>
      <c r="D1047" s="88" t="str">
        <f>IFERROR(INDEX(DATA!$A$46:$E$6000,A1047,2),"")</f>
        <v/>
      </c>
      <c r="E1047" s="99" t="str">
        <f>IFERROR(IF(C1047=設定・集計!$B$6,INDEX(DATA!$A$46:$E$6000,A1047,4),""),"")</f>
        <v/>
      </c>
      <c r="F1047" s="99" t="str">
        <f>IFERROR(IF(C1047=設定・集計!$B$6,"",INDEX(DATA!$A$46:$E$6000,A1047,4)),"")</f>
        <v/>
      </c>
    </row>
    <row r="1048" spans="1:6" ht="18.75" customHeight="1">
      <c r="A1048" s="82" t="str">
        <f>IFERROR(MATCH(ROW()-ROW($A$2),DATA!G:G,0)-DATA!$B$5+1,"")</f>
        <v/>
      </c>
      <c r="B1048" s="86" t="str">
        <f>IFERROR(INDEX(DATA!$A$46:$E$6000,A1048,5),"")</f>
        <v/>
      </c>
      <c r="C1048" s="87" t="str">
        <f>IFERROR(INDEX(DATA!$A$46:$E$6000,A1048,3),"")</f>
        <v/>
      </c>
      <c r="D1048" s="88" t="str">
        <f>IFERROR(INDEX(DATA!$A$46:$E$6000,A1048,2),"")</f>
        <v/>
      </c>
      <c r="E1048" s="99" t="str">
        <f>IFERROR(IF(C1048=設定・集計!$B$6,INDEX(DATA!$A$46:$E$6000,A1048,4),""),"")</f>
        <v/>
      </c>
      <c r="F1048" s="99" t="str">
        <f>IFERROR(IF(C1048=設定・集計!$B$6,"",INDEX(DATA!$A$46:$E$6000,A1048,4)),"")</f>
        <v/>
      </c>
    </row>
    <row r="1049" spans="1:6" ht="18.75" customHeight="1">
      <c r="A1049" s="82" t="str">
        <f>IFERROR(MATCH(ROW()-ROW($A$2),DATA!G:G,0)-DATA!$B$5+1,"")</f>
        <v/>
      </c>
      <c r="B1049" s="86" t="str">
        <f>IFERROR(INDEX(DATA!$A$46:$E$6000,A1049,5),"")</f>
        <v/>
      </c>
      <c r="C1049" s="87" t="str">
        <f>IFERROR(INDEX(DATA!$A$46:$E$6000,A1049,3),"")</f>
        <v/>
      </c>
      <c r="D1049" s="88" t="str">
        <f>IFERROR(INDEX(DATA!$A$46:$E$6000,A1049,2),"")</f>
        <v/>
      </c>
      <c r="E1049" s="99" t="str">
        <f>IFERROR(IF(C1049=設定・集計!$B$6,INDEX(DATA!$A$46:$E$6000,A1049,4),""),"")</f>
        <v/>
      </c>
      <c r="F1049" s="99" t="str">
        <f>IFERROR(IF(C1049=設定・集計!$B$6,"",INDEX(DATA!$A$46:$E$6000,A1049,4)),"")</f>
        <v/>
      </c>
    </row>
    <row r="1050" spans="1:6" ht="18.75" customHeight="1">
      <c r="A1050" s="82" t="str">
        <f>IFERROR(MATCH(ROW()-ROW($A$2),DATA!G:G,0)-DATA!$B$5+1,"")</f>
        <v/>
      </c>
      <c r="B1050" s="86" t="str">
        <f>IFERROR(INDEX(DATA!$A$46:$E$6000,A1050,5),"")</f>
        <v/>
      </c>
      <c r="C1050" s="87" t="str">
        <f>IFERROR(INDEX(DATA!$A$46:$E$6000,A1050,3),"")</f>
        <v/>
      </c>
      <c r="D1050" s="88" t="str">
        <f>IFERROR(INDEX(DATA!$A$46:$E$6000,A1050,2),"")</f>
        <v/>
      </c>
      <c r="E1050" s="99" t="str">
        <f>IFERROR(IF(C1050=設定・集計!$B$6,INDEX(DATA!$A$46:$E$6000,A1050,4),""),"")</f>
        <v/>
      </c>
      <c r="F1050" s="99" t="str">
        <f>IFERROR(IF(C1050=設定・集計!$B$6,"",INDEX(DATA!$A$46:$E$6000,A1050,4)),"")</f>
        <v/>
      </c>
    </row>
    <row r="1051" spans="1:6" ht="18.75" customHeight="1">
      <c r="A1051" s="82" t="str">
        <f>IFERROR(MATCH(ROW()-ROW($A$2),DATA!G:G,0)-DATA!$B$5+1,"")</f>
        <v/>
      </c>
      <c r="B1051" s="86" t="str">
        <f>IFERROR(INDEX(DATA!$A$46:$E$6000,A1051,5),"")</f>
        <v/>
      </c>
      <c r="C1051" s="87" t="str">
        <f>IFERROR(INDEX(DATA!$A$46:$E$6000,A1051,3),"")</f>
        <v/>
      </c>
      <c r="D1051" s="88" t="str">
        <f>IFERROR(INDEX(DATA!$A$46:$E$6000,A1051,2),"")</f>
        <v/>
      </c>
      <c r="E1051" s="99" t="str">
        <f>IFERROR(IF(C1051=設定・集計!$B$6,INDEX(DATA!$A$46:$E$6000,A1051,4),""),"")</f>
        <v/>
      </c>
      <c r="F1051" s="99" t="str">
        <f>IFERROR(IF(C1051=設定・集計!$B$6,"",INDEX(DATA!$A$46:$E$6000,A1051,4)),"")</f>
        <v/>
      </c>
    </row>
    <row r="1052" spans="1:6" ht="18.75" customHeight="1">
      <c r="A1052" s="82" t="str">
        <f>IFERROR(MATCH(ROW()-ROW($A$2),DATA!G:G,0)-DATA!$B$5+1,"")</f>
        <v/>
      </c>
      <c r="B1052" s="86" t="str">
        <f>IFERROR(INDEX(DATA!$A$46:$E$6000,A1052,5),"")</f>
        <v/>
      </c>
      <c r="C1052" s="87" t="str">
        <f>IFERROR(INDEX(DATA!$A$46:$E$6000,A1052,3),"")</f>
        <v/>
      </c>
      <c r="D1052" s="88" t="str">
        <f>IFERROR(INDEX(DATA!$A$46:$E$6000,A1052,2),"")</f>
        <v/>
      </c>
      <c r="E1052" s="99" t="str">
        <f>IFERROR(IF(C1052=設定・集計!$B$6,INDEX(DATA!$A$46:$E$6000,A1052,4),""),"")</f>
        <v/>
      </c>
      <c r="F1052" s="99" t="str">
        <f>IFERROR(IF(C1052=設定・集計!$B$6,"",INDEX(DATA!$A$46:$E$6000,A1052,4)),"")</f>
        <v/>
      </c>
    </row>
    <row r="1053" spans="1:6" ht="18.75" customHeight="1">
      <c r="A1053" s="82" t="str">
        <f>IFERROR(MATCH(ROW()-ROW($A$2),DATA!G:G,0)-DATA!$B$5+1,"")</f>
        <v/>
      </c>
      <c r="B1053" s="86" t="str">
        <f>IFERROR(INDEX(DATA!$A$46:$E$6000,A1053,5),"")</f>
        <v/>
      </c>
      <c r="C1053" s="87" t="str">
        <f>IFERROR(INDEX(DATA!$A$46:$E$6000,A1053,3),"")</f>
        <v/>
      </c>
      <c r="D1053" s="88" t="str">
        <f>IFERROR(INDEX(DATA!$A$46:$E$6000,A1053,2),"")</f>
        <v/>
      </c>
      <c r="E1053" s="99" t="str">
        <f>IFERROR(IF(C1053=設定・集計!$B$6,INDEX(DATA!$A$46:$E$6000,A1053,4),""),"")</f>
        <v/>
      </c>
      <c r="F1053" s="99" t="str">
        <f>IFERROR(IF(C1053=設定・集計!$B$6,"",INDEX(DATA!$A$46:$E$6000,A1053,4)),"")</f>
        <v/>
      </c>
    </row>
    <row r="1054" spans="1:6" ht="18.75" customHeight="1">
      <c r="A1054" s="82" t="str">
        <f>IFERROR(MATCH(ROW()-ROW($A$2),DATA!G:G,0)-DATA!$B$5+1,"")</f>
        <v/>
      </c>
      <c r="B1054" s="86" t="str">
        <f>IFERROR(INDEX(DATA!$A$46:$E$6000,A1054,5),"")</f>
        <v/>
      </c>
      <c r="C1054" s="87" t="str">
        <f>IFERROR(INDEX(DATA!$A$46:$E$6000,A1054,3),"")</f>
        <v/>
      </c>
      <c r="D1054" s="88" t="str">
        <f>IFERROR(INDEX(DATA!$A$46:$E$6000,A1054,2),"")</f>
        <v/>
      </c>
      <c r="E1054" s="99" t="str">
        <f>IFERROR(IF(C1054=設定・集計!$B$6,INDEX(DATA!$A$46:$E$6000,A1054,4),""),"")</f>
        <v/>
      </c>
      <c r="F1054" s="99" t="str">
        <f>IFERROR(IF(C1054=設定・集計!$B$6,"",INDEX(DATA!$A$46:$E$6000,A1054,4)),"")</f>
        <v/>
      </c>
    </row>
    <row r="1055" spans="1:6" ht="18.75" customHeight="1">
      <c r="A1055" s="82" t="str">
        <f>IFERROR(MATCH(ROW()-ROW($A$2),DATA!G:G,0)-DATA!$B$5+1,"")</f>
        <v/>
      </c>
      <c r="B1055" s="86" t="str">
        <f>IFERROR(INDEX(DATA!$A$46:$E$6000,A1055,5),"")</f>
        <v/>
      </c>
      <c r="C1055" s="87" t="str">
        <f>IFERROR(INDEX(DATA!$A$46:$E$6000,A1055,3),"")</f>
        <v/>
      </c>
      <c r="D1055" s="88" t="str">
        <f>IFERROR(INDEX(DATA!$A$46:$E$6000,A1055,2),"")</f>
        <v/>
      </c>
      <c r="E1055" s="99" t="str">
        <f>IFERROR(IF(C1055=設定・集計!$B$6,INDEX(DATA!$A$46:$E$6000,A1055,4),""),"")</f>
        <v/>
      </c>
      <c r="F1055" s="99" t="str">
        <f>IFERROR(IF(C1055=設定・集計!$B$6,"",INDEX(DATA!$A$46:$E$6000,A1055,4)),"")</f>
        <v/>
      </c>
    </row>
    <row r="1056" spans="1:6" ht="18.75" customHeight="1">
      <c r="A1056" s="82" t="str">
        <f>IFERROR(MATCH(ROW()-ROW($A$2),DATA!G:G,0)-DATA!$B$5+1,"")</f>
        <v/>
      </c>
      <c r="B1056" s="86" t="str">
        <f>IFERROR(INDEX(DATA!$A$46:$E$6000,A1056,5),"")</f>
        <v/>
      </c>
      <c r="C1056" s="87" t="str">
        <f>IFERROR(INDEX(DATA!$A$46:$E$6000,A1056,3),"")</f>
        <v/>
      </c>
      <c r="D1056" s="88" t="str">
        <f>IFERROR(INDEX(DATA!$A$46:$E$6000,A1056,2),"")</f>
        <v/>
      </c>
      <c r="E1056" s="99" t="str">
        <f>IFERROR(IF(C1056=設定・集計!$B$6,INDEX(DATA!$A$46:$E$6000,A1056,4),""),"")</f>
        <v/>
      </c>
      <c r="F1056" s="99" t="str">
        <f>IFERROR(IF(C1056=設定・集計!$B$6,"",INDEX(DATA!$A$46:$E$6000,A1056,4)),"")</f>
        <v/>
      </c>
    </row>
    <row r="1057" spans="1:6" ht="18.75" customHeight="1">
      <c r="A1057" s="82" t="str">
        <f>IFERROR(MATCH(ROW()-ROW($A$2),DATA!G:G,0)-DATA!$B$5+1,"")</f>
        <v/>
      </c>
      <c r="B1057" s="86" t="str">
        <f>IFERROR(INDEX(DATA!$A$46:$E$6000,A1057,5),"")</f>
        <v/>
      </c>
      <c r="C1057" s="87" t="str">
        <f>IFERROR(INDEX(DATA!$A$46:$E$6000,A1057,3),"")</f>
        <v/>
      </c>
      <c r="D1057" s="88" t="str">
        <f>IFERROR(INDEX(DATA!$A$46:$E$6000,A1057,2),"")</f>
        <v/>
      </c>
      <c r="E1057" s="99" t="str">
        <f>IFERROR(IF(C1057=設定・集計!$B$6,INDEX(DATA!$A$46:$E$6000,A1057,4),""),"")</f>
        <v/>
      </c>
      <c r="F1057" s="99" t="str">
        <f>IFERROR(IF(C1057=設定・集計!$B$6,"",INDEX(DATA!$A$46:$E$6000,A1057,4)),"")</f>
        <v/>
      </c>
    </row>
    <row r="1058" spans="1:6" ht="18.75" customHeight="1">
      <c r="A1058" s="82" t="str">
        <f>IFERROR(MATCH(ROW()-ROW($A$2),DATA!G:G,0)-DATA!$B$5+1,"")</f>
        <v/>
      </c>
      <c r="B1058" s="86" t="str">
        <f>IFERROR(INDEX(DATA!$A$46:$E$6000,A1058,5),"")</f>
        <v/>
      </c>
      <c r="C1058" s="87" t="str">
        <f>IFERROR(INDEX(DATA!$A$46:$E$6000,A1058,3),"")</f>
        <v/>
      </c>
      <c r="D1058" s="88" t="str">
        <f>IFERROR(INDEX(DATA!$A$46:$E$6000,A1058,2),"")</f>
        <v/>
      </c>
      <c r="E1058" s="99" t="str">
        <f>IFERROR(IF(C1058=設定・集計!$B$6,INDEX(DATA!$A$46:$E$6000,A1058,4),""),"")</f>
        <v/>
      </c>
      <c r="F1058" s="99" t="str">
        <f>IFERROR(IF(C1058=設定・集計!$B$6,"",INDEX(DATA!$A$46:$E$6000,A1058,4)),"")</f>
        <v/>
      </c>
    </row>
    <row r="1059" spans="1:6" ht="18.75" customHeight="1">
      <c r="A1059" s="82" t="str">
        <f>IFERROR(MATCH(ROW()-ROW($A$2),DATA!G:G,0)-DATA!$B$5+1,"")</f>
        <v/>
      </c>
      <c r="B1059" s="86" t="str">
        <f>IFERROR(INDEX(DATA!$A$46:$E$6000,A1059,5),"")</f>
        <v/>
      </c>
      <c r="C1059" s="87" t="str">
        <f>IFERROR(INDEX(DATA!$A$46:$E$6000,A1059,3),"")</f>
        <v/>
      </c>
      <c r="D1059" s="88" t="str">
        <f>IFERROR(INDEX(DATA!$A$46:$E$6000,A1059,2),"")</f>
        <v/>
      </c>
      <c r="E1059" s="99" t="str">
        <f>IFERROR(IF(C1059=設定・集計!$B$6,INDEX(DATA!$A$46:$E$6000,A1059,4),""),"")</f>
        <v/>
      </c>
      <c r="F1059" s="99" t="str">
        <f>IFERROR(IF(C1059=設定・集計!$B$6,"",INDEX(DATA!$A$46:$E$6000,A1059,4)),"")</f>
        <v/>
      </c>
    </row>
    <row r="1060" spans="1:6" ht="18.75" customHeight="1">
      <c r="A1060" s="82" t="str">
        <f>IFERROR(MATCH(ROW()-ROW($A$2),DATA!G:G,0)-DATA!$B$5+1,"")</f>
        <v/>
      </c>
      <c r="B1060" s="86" t="str">
        <f>IFERROR(INDEX(DATA!$A$46:$E$6000,A1060,5),"")</f>
        <v/>
      </c>
      <c r="C1060" s="87" t="str">
        <f>IFERROR(INDEX(DATA!$A$46:$E$6000,A1060,3),"")</f>
        <v/>
      </c>
      <c r="D1060" s="88" t="str">
        <f>IFERROR(INDEX(DATA!$A$46:$E$6000,A1060,2),"")</f>
        <v/>
      </c>
      <c r="E1060" s="99" t="str">
        <f>IFERROR(IF(C1060=設定・集計!$B$6,INDEX(DATA!$A$46:$E$6000,A1060,4),""),"")</f>
        <v/>
      </c>
      <c r="F1060" s="99" t="str">
        <f>IFERROR(IF(C1060=設定・集計!$B$6,"",INDEX(DATA!$A$46:$E$6000,A1060,4)),"")</f>
        <v/>
      </c>
    </row>
    <row r="1061" spans="1:6" ht="18.75" customHeight="1">
      <c r="A1061" s="82" t="str">
        <f>IFERROR(MATCH(ROW()-ROW($A$2),DATA!G:G,0)-DATA!$B$5+1,"")</f>
        <v/>
      </c>
      <c r="B1061" s="86" t="str">
        <f>IFERROR(INDEX(DATA!$A$46:$E$6000,A1061,5),"")</f>
        <v/>
      </c>
      <c r="C1061" s="87" t="str">
        <f>IFERROR(INDEX(DATA!$A$46:$E$6000,A1061,3),"")</f>
        <v/>
      </c>
      <c r="D1061" s="88" t="str">
        <f>IFERROR(INDEX(DATA!$A$46:$E$6000,A1061,2),"")</f>
        <v/>
      </c>
      <c r="E1061" s="99" t="str">
        <f>IFERROR(IF(C1061=設定・集計!$B$6,INDEX(DATA!$A$46:$E$6000,A1061,4),""),"")</f>
        <v/>
      </c>
      <c r="F1061" s="99" t="str">
        <f>IFERROR(IF(C1061=設定・集計!$B$6,"",INDEX(DATA!$A$46:$E$6000,A1061,4)),"")</f>
        <v/>
      </c>
    </row>
    <row r="1062" spans="1:6" ht="18.75" customHeight="1">
      <c r="A1062" s="82" t="str">
        <f>IFERROR(MATCH(ROW()-ROW($A$2),DATA!G:G,0)-DATA!$B$5+1,"")</f>
        <v/>
      </c>
      <c r="B1062" s="86" t="str">
        <f>IFERROR(INDEX(DATA!$A$46:$E$6000,A1062,5),"")</f>
        <v/>
      </c>
      <c r="C1062" s="87" t="str">
        <f>IFERROR(INDEX(DATA!$A$46:$E$6000,A1062,3),"")</f>
        <v/>
      </c>
      <c r="D1062" s="88" t="str">
        <f>IFERROR(INDEX(DATA!$A$46:$E$6000,A1062,2),"")</f>
        <v/>
      </c>
      <c r="E1062" s="99" t="str">
        <f>IFERROR(IF(C1062=設定・集計!$B$6,INDEX(DATA!$A$46:$E$6000,A1062,4),""),"")</f>
        <v/>
      </c>
      <c r="F1062" s="99" t="str">
        <f>IFERROR(IF(C1062=設定・集計!$B$6,"",INDEX(DATA!$A$46:$E$6000,A1062,4)),"")</f>
        <v/>
      </c>
    </row>
    <row r="1063" spans="1:6" ht="18.75" customHeight="1">
      <c r="A1063" s="82" t="str">
        <f>IFERROR(MATCH(ROW()-ROW($A$2),DATA!G:G,0)-DATA!$B$5+1,"")</f>
        <v/>
      </c>
      <c r="B1063" s="86" t="str">
        <f>IFERROR(INDEX(DATA!$A$46:$E$6000,A1063,5),"")</f>
        <v/>
      </c>
      <c r="C1063" s="87" t="str">
        <f>IFERROR(INDEX(DATA!$A$46:$E$6000,A1063,3),"")</f>
        <v/>
      </c>
      <c r="D1063" s="88" t="str">
        <f>IFERROR(INDEX(DATA!$A$46:$E$6000,A1063,2),"")</f>
        <v/>
      </c>
      <c r="E1063" s="99" t="str">
        <f>IFERROR(IF(C1063=設定・集計!$B$6,INDEX(DATA!$A$46:$E$6000,A1063,4),""),"")</f>
        <v/>
      </c>
      <c r="F1063" s="99" t="str">
        <f>IFERROR(IF(C1063=設定・集計!$B$6,"",INDEX(DATA!$A$46:$E$6000,A1063,4)),"")</f>
        <v/>
      </c>
    </row>
    <row r="1064" spans="1:6" ht="18.75" customHeight="1">
      <c r="A1064" s="82" t="str">
        <f>IFERROR(MATCH(ROW()-ROW($A$2),DATA!G:G,0)-DATA!$B$5+1,"")</f>
        <v/>
      </c>
      <c r="B1064" s="86" t="str">
        <f>IFERROR(INDEX(DATA!$A$46:$E$6000,A1064,5),"")</f>
        <v/>
      </c>
      <c r="C1064" s="87" t="str">
        <f>IFERROR(INDEX(DATA!$A$46:$E$6000,A1064,3),"")</f>
        <v/>
      </c>
      <c r="D1064" s="88" t="str">
        <f>IFERROR(INDEX(DATA!$A$46:$E$6000,A1064,2),"")</f>
        <v/>
      </c>
      <c r="E1064" s="99" t="str">
        <f>IFERROR(IF(C1064=設定・集計!$B$6,INDEX(DATA!$A$46:$E$6000,A1064,4),""),"")</f>
        <v/>
      </c>
      <c r="F1064" s="99" t="str">
        <f>IFERROR(IF(C1064=設定・集計!$B$6,"",INDEX(DATA!$A$46:$E$6000,A1064,4)),"")</f>
        <v/>
      </c>
    </row>
    <row r="1065" spans="1:6" ht="18.75" customHeight="1">
      <c r="A1065" s="82" t="str">
        <f>IFERROR(MATCH(ROW()-ROW($A$2),DATA!G:G,0)-DATA!$B$5+1,"")</f>
        <v/>
      </c>
      <c r="B1065" s="86" t="str">
        <f>IFERROR(INDEX(DATA!$A$46:$E$6000,A1065,5),"")</f>
        <v/>
      </c>
      <c r="C1065" s="87" t="str">
        <f>IFERROR(INDEX(DATA!$A$46:$E$6000,A1065,3),"")</f>
        <v/>
      </c>
      <c r="D1065" s="88" t="str">
        <f>IFERROR(INDEX(DATA!$A$46:$E$6000,A1065,2),"")</f>
        <v/>
      </c>
      <c r="E1065" s="99" t="str">
        <f>IFERROR(IF(C1065=設定・集計!$B$6,INDEX(DATA!$A$46:$E$6000,A1065,4),""),"")</f>
        <v/>
      </c>
      <c r="F1065" s="99" t="str">
        <f>IFERROR(IF(C1065=設定・集計!$B$6,"",INDEX(DATA!$A$46:$E$6000,A1065,4)),"")</f>
        <v/>
      </c>
    </row>
    <row r="1066" spans="1:6" ht="18.75" customHeight="1">
      <c r="A1066" s="82" t="str">
        <f>IFERROR(MATCH(ROW()-ROW($A$2),DATA!G:G,0)-DATA!$B$5+1,"")</f>
        <v/>
      </c>
      <c r="B1066" s="86" t="str">
        <f>IFERROR(INDEX(DATA!$A$46:$E$6000,A1066,5),"")</f>
        <v/>
      </c>
      <c r="C1066" s="87" t="str">
        <f>IFERROR(INDEX(DATA!$A$46:$E$6000,A1066,3),"")</f>
        <v/>
      </c>
      <c r="D1066" s="88" t="str">
        <f>IFERROR(INDEX(DATA!$A$46:$E$6000,A1066,2),"")</f>
        <v/>
      </c>
      <c r="E1066" s="99" t="str">
        <f>IFERROR(IF(C1066=設定・集計!$B$6,INDEX(DATA!$A$46:$E$6000,A1066,4),""),"")</f>
        <v/>
      </c>
      <c r="F1066" s="99" t="str">
        <f>IFERROR(IF(C1066=設定・集計!$B$6,"",INDEX(DATA!$A$46:$E$6000,A1066,4)),"")</f>
        <v/>
      </c>
    </row>
    <row r="1067" spans="1:6" ht="18.75" customHeight="1">
      <c r="A1067" s="82" t="str">
        <f>IFERROR(MATCH(ROW()-ROW($A$2),DATA!G:G,0)-DATA!$B$5+1,"")</f>
        <v/>
      </c>
      <c r="B1067" s="86" t="str">
        <f>IFERROR(INDEX(DATA!$A$46:$E$6000,A1067,5),"")</f>
        <v/>
      </c>
      <c r="C1067" s="87" t="str">
        <f>IFERROR(INDEX(DATA!$A$46:$E$6000,A1067,3),"")</f>
        <v/>
      </c>
      <c r="D1067" s="88" t="str">
        <f>IFERROR(INDEX(DATA!$A$46:$E$6000,A1067,2),"")</f>
        <v/>
      </c>
      <c r="E1067" s="99" t="str">
        <f>IFERROR(IF(C1067=設定・集計!$B$6,INDEX(DATA!$A$46:$E$6000,A1067,4),""),"")</f>
        <v/>
      </c>
      <c r="F1067" s="99" t="str">
        <f>IFERROR(IF(C1067=設定・集計!$B$6,"",INDEX(DATA!$A$46:$E$6000,A1067,4)),"")</f>
        <v/>
      </c>
    </row>
    <row r="1068" spans="1:6" ht="18.75" customHeight="1">
      <c r="A1068" s="82" t="str">
        <f>IFERROR(MATCH(ROW()-ROW($A$2),DATA!G:G,0)-DATA!$B$5+1,"")</f>
        <v/>
      </c>
      <c r="B1068" s="86" t="str">
        <f>IFERROR(INDEX(DATA!$A$46:$E$6000,A1068,5),"")</f>
        <v/>
      </c>
      <c r="C1068" s="87" t="str">
        <f>IFERROR(INDEX(DATA!$A$46:$E$6000,A1068,3),"")</f>
        <v/>
      </c>
      <c r="D1068" s="88" t="str">
        <f>IFERROR(INDEX(DATA!$A$46:$E$6000,A1068,2),"")</f>
        <v/>
      </c>
      <c r="E1068" s="99" t="str">
        <f>IFERROR(IF(C1068=設定・集計!$B$6,INDEX(DATA!$A$46:$E$6000,A1068,4),""),"")</f>
        <v/>
      </c>
      <c r="F1068" s="99" t="str">
        <f>IFERROR(IF(C1068=設定・集計!$B$6,"",INDEX(DATA!$A$46:$E$6000,A1068,4)),"")</f>
        <v/>
      </c>
    </row>
    <row r="1069" spans="1:6" ht="18.75" customHeight="1">
      <c r="A1069" s="82" t="str">
        <f>IFERROR(MATCH(ROW()-ROW($A$2),DATA!G:G,0)-DATA!$B$5+1,"")</f>
        <v/>
      </c>
      <c r="B1069" s="86" t="str">
        <f>IFERROR(INDEX(DATA!$A$46:$E$6000,A1069,5),"")</f>
        <v/>
      </c>
      <c r="C1069" s="87" t="str">
        <f>IFERROR(INDEX(DATA!$A$46:$E$6000,A1069,3),"")</f>
        <v/>
      </c>
      <c r="D1069" s="88" t="str">
        <f>IFERROR(INDEX(DATA!$A$46:$E$6000,A1069,2),"")</f>
        <v/>
      </c>
      <c r="E1069" s="99" t="str">
        <f>IFERROR(IF(C1069=設定・集計!$B$6,INDEX(DATA!$A$46:$E$6000,A1069,4),""),"")</f>
        <v/>
      </c>
      <c r="F1069" s="99" t="str">
        <f>IFERROR(IF(C1069=設定・集計!$B$6,"",INDEX(DATA!$A$46:$E$6000,A1069,4)),"")</f>
        <v/>
      </c>
    </row>
    <row r="1070" spans="1:6" ht="18.75" customHeight="1">
      <c r="A1070" s="82" t="str">
        <f>IFERROR(MATCH(ROW()-ROW($A$2),DATA!G:G,0)-DATA!$B$5+1,"")</f>
        <v/>
      </c>
      <c r="B1070" s="86" t="str">
        <f>IFERROR(INDEX(DATA!$A$46:$E$6000,A1070,5),"")</f>
        <v/>
      </c>
      <c r="C1070" s="87" t="str">
        <f>IFERROR(INDEX(DATA!$A$46:$E$6000,A1070,3),"")</f>
        <v/>
      </c>
      <c r="D1070" s="88" t="str">
        <f>IFERROR(INDEX(DATA!$A$46:$E$6000,A1070,2),"")</f>
        <v/>
      </c>
      <c r="E1070" s="99" t="str">
        <f>IFERROR(IF(C1070=設定・集計!$B$6,INDEX(DATA!$A$46:$E$6000,A1070,4),""),"")</f>
        <v/>
      </c>
      <c r="F1070" s="99" t="str">
        <f>IFERROR(IF(C1070=設定・集計!$B$6,"",INDEX(DATA!$A$46:$E$6000,A1070,4)),"")</f>
        <v/>
      </c>
    </row>
    <row r="1071" spans="1:6" ht="18.75" customHeight="1">
      <c r="A1071" s="82" t="str">
        <f>IFERROR(MATCH(ROW()-ROW($A$2),DATA!G:G,0)-DATA!$B$5+1,"")</f>
        <v/>
      </c>
      <c r="B1071" s="86" t="str">
        <f>IFERROR(INDEX(DATA!$A$46:$E$6000,A1071,5),"")</f>
        <v/>
      </c>
      <c r="C1071" s="87" t="str">
        <f>IFERROR(INDEX(DATA!$A$46:$E$6000,A1071,3),"")</f>
        <v/>
      </c>
      <c r="D1071" s="88" t="str">
        <f>IFERROR(INDEX(DATA!$A$46:$E$6000,A1071,2),"")</f>
        <v/>
      </c>
      <c r="E1071" s="99" t="str">
        <f>IFERROR(IF(C1071=設定・集計!$B$6,INDEX(DATA!$A$46:$E$6000,A1071,4),""),"")</f>
        <v/>
      </c>
      <c r="F1071" s="99" t="str">
        <f>IFERROR(IF(C1071=設定・集計!$B$6,"",INDEX(DATA!$A$46:$E$6000,A1071,4)),"")</f>
        <v/>
      </c>
    </row>
    <row r="1072" spans="1:6" ht="18.75" customHeight="1">
      <c r="A1072" s="82" t="str">
        <f>IFERROR(MATCH(ROW()-ROW($A$2),DATA!G:G,0)-DATA!$B$5+1,"")</f>
        <v/>
      </c>
      <c r="B1072" s="86" t="str">
        <f>IFERROR(INDEX(DATA!$A$46:$E$6000,A1072,5),"")</f>
        <v/>
      </c>
      <c r="C1072" s="87" t="str">
        <f>IFERROR(INDEX(DATA!$A$46:$E$6000,A1072,3),"")</f>
        <v/>
      </c>
      <c r="D1072" s="88" t="str">
        <f>IFERROR(INDEX(DATA!$A$46:$E$6000,A1072,2),"")</f>
        <v/>
      </c>
      <c r="E1072" s="99" t="str">
        <f>IFERROR(IF(C1072=設定・集計!$B$6,INDEX(DATA!$A$46:$E$6000,A1072,4),""),"")</f>
        <v/>
      </c>
      <c r="F1072" s="99" t="str">
        <f>IFERROR(IF(C1072=設定・集計!$B$6,"",INDEX(DATA!$A$46:$E$6000,A1072,4)),"")</f>
        <v/>
      </c>
    </row>
    <row r="1073" spans="1:6" ht="18.75" customHeight="1">
      <c r="A1073" s="82" t="str">
        <f>IFERROR(MATCH(ROW()-ROW($A$2),DATA!G:G,0)-DATA!$B$5+1,"")</f>
        <v/>
      </c>
      <c r="B1073" s="86" t="str">
        <f>IFERROR(INDEX(DATA!$A$46:$E$6000,A1073,5),"")</f>
        <v/>
      </c>
      <c r="C1073" s="87" t="str">
        <f>IFERROR(INDEX(DATA!$A$46:$E$6000,A1073,3),"")</f>
        <v/>
      </c>
      <c r="D1073" s="88" t="str">
        <f>IFERROR(INDEX(DATA!$A$46:$E$6000,A1073,2),"")</f>
        <v/>
      </c>
      <c r="E1073" s="99" t="str">
        <f>IFERROR(IF(C1073=設定・集計!$B$6,INDEX(DATA!$A$46:$E$6000,A1073,4),""),"")</f>
        <v/>
      </c>
      <c r="F1073" s="99" t="str">
        <f>IFERROR(IF(C1073=設定・集計!$B$6,"",INDEX(DATA!$A$46:$E$6000,A1073,4)),"")</f>
        <v/>
      </c>
    </row>
    <row r="1074" spans="1:6" ht="18.75" customHeight="1">
      <c r="A1074" s="82" t="str">
        <f>IFERROR(MATCH(ROW()-ROW($A$2),DATA!G:G,0)-DATA!$B$5+1,"")</f>
        <v/>
      </c>
      <c r="B1074" s="86" t="str">
        <f>IFERROR(INDEX(DATA!$A$46:$E$6000,A1074,5),"")</f>
        <v/>
      </c>
      <c r="C1074" s="87" t="str">
        <f>IFERROR(INDEX(DATA!$A$46:$E$6000,A1074,3),"")</f>
        <v/>
      </c>
      <c r="D1074" s="88" t="str">
        <f>IFERROR(INDEX(DATA!$A$46:$E$6000,A1074,2),"")</f>
        <v/>
      </c>
      <c r="E1074" s="99" t="str">
        <f>IFERROR(IF(C1074=設定・集計!$B$6,INDEX(DATA!$A$46:$E$6000,A1074,4),""),"")</f>
        <v/>
      </c>
      <c r="F1074" s="99" t="str">
        <f>IFERROR(IF(C1074=設定・集計!$B$6,"",INDEX(DATA!$A$46:$E$6000,A1074,4)),"")</f>
        <v/>
      </c>
    </row>
    <row r="1075" spans="1:6" ht="18.75" customHeight="1">
      <c r="A1075" s="82" t="str">
        <f>IFERROR(MATCH(ROW()-ROW($A$2),DATA!G:G,0)-DATA!$B$5+1,"")</f>
        <v/>
      </c>
      <c r="B1075" s="86" t="str">
        <f>IFERROR(INDEX(DATA!$A$46:$E$6000,A1075,5),"")</f>
        <v/>
      </c>
      <c r="C1075" s="87" t="str">
        <f>IFERROR(INDEX(DATA!$A$46:$E$6000,A1075,3),"")</f>
        <v/>
      </c>
      <c r="D1075" s="88" t="str">
        <f>IFERROR(INDEX(DATA!$A$46:$E$6000,A1075,2),"")</f>
        <v/>
      </c>
      <c r="E1075" s="99" t="str">
        <f>IFERROR(IF(C1075=設定・集計!$B$6,INDEX(DATA!$A$46:$E$6000,A1075,4),""),"")</f>
        <v/>
      </c>
      <c r="F1075" s="99" t="str">
        <f>IFERROR(IF(C1075=設定・集計!$B$6,"",INDEX(DATA!$A$46:$E$6000,A1075,4)),"")</f>
        <v/>
      </c>
    </row>
    <row r="1076" spans="1:6" ht="18.75" customHeight="1">
      <c r="A1076" s="82" t="str">
        <f>IFERROR(MATCH(ROW()-ROW($A$2),DATA!G:G,0)-DATA!$B$5+1,"")</f>
        <v/>
      </c>
      <c r="B1076" s="86" t="str">
        <f>IFERROR(INDEX(DATA!$A$46:$E$6000,A1076,5),"")</f>
        <v/>
      </c>
      <c r="C1076" s="87" t="str">
        <f>IFERROR(INDEX(DATA!$A$46:$E$6000,A1076,3),"")</f>
        <v/>
      </c>
      <c r="D1076" s="88" t="str">
        <f>IFERROR(INDEX(DATA!$A$46:$E$6000,A1076,2),"")</f>
        <v/>
      </c>
      <c r="E1076" s="99" t="str">
        <f>IFERROR(IF(C1076=設定・集計!$B$6,INDEX(DATA!$A$46:$E$6000,A1076,4),""),"")</f>
        <v/>
      </c>
      <c r="F1076" s="99" t="str">
        <f>IFERROR(IF(C1076=設定・集計!$B$6,"",INDEX(DATA!$A$46:$E$6000,A1076,4)),"")</f>
        <v/>
      </c>
    </row>
    <row r="1077" spans="1:6" ht="18.75" customHeight="1">
      <c r="A1077" s="82" t="str">
        <f>IFERROR(MATCH(ROW()-ROW($A$2),DATA!G:G,0)-DATA!$B$5+1,"")</f>
        <v/>
      </c>
      <c r="B1077" s="86" t="str">
        <f>IFERROR(INDEX(DATA!$A$46:$E$6000,A1077,5),"")</f>
        <v/>
      </c>
      <c r="C1077" s="87" t="str">
        <f>IFERROR(INDEX(DATA!$A$46:$E$6000,A1077,3),"")</f>
        <v/>
      </c>
      <c r="D1077" s="88" t="str">
        <f>IFERROR(INDEX(DATA!$A$46:$E$6000,A1077,2),"")</f>
        <v/>
      </c>
      <c r="E1077" s="99" t="str">
        <f>IFERROR(IF(C1077=設定・集計!$B$6,INDEX(DATA!$A$46:$E$6000,A1077,4),""),"")</f>
        <v/>
      </c>
      <c r="F1077" s="99" t="str">
        <f>IFERROR(IF(C1077=設定・集計!$B$6,"",INDEX(DATA!$A$46:$E$6000,A1077,4)),"")</f>
        <v/>
      </c>
    </row>
    <row r="1078" spans="1:6" ht="18.75" customHeight="1">
      <c r="A1078" s="82" t="str">
        <f>IFERROR(MATCH(ROW()-ROW($A$2),DATA!G:G,0)-DATA!$B$5+1,"")</f>
        <v/>
      </c>
      <c r="B1078" s="86" t="str">
        <f>IFERROR(INDEX(DATA!$A$46:$E$6000,A1078,5),"")</f>
        <v/>
      </c>
      <c r="C1078" s="87" t="str">
        <f>IFERROR(INDEX(DATA!$A$46:$E$6000,A1078,3),"")</f>
        <v/>
      </c>
      <c r="D1078" s="88" t="str">
        <f>IFERROR(INDEX(DATA!$A$46:$E$6000,A1078,2),"")</f>
        <v/>
      </c>
      <c r="E1078" s="99" t="str">
        <f>IFERROR(IF(C1078=設定・集計!$B$6,INDEX(DATA!$A$46:$E$6000,A1078,4),""),"")</f>
        <v/>
      </c>
      <c r="F1078" s="99" t="str">
        <f>IFERROR(IF(C1078=設定・集計!$B$6,"",INDEX(DATA!$A$46:$E$6000,A1078,4)),"")</f>
        <v/>
      </c>
    </row>
    <row r="1079" spans="1:6" ht="18.75" customHeight="1">
      <c r="A1079" s="82" t="str">
        <f>IFERROR(MATCH(ROW()-ROW($A$2),DATA!G:G,0)-DATA!$B$5+1,"")</f>
        <v/>
      </c>
      <c r="B1079" s="86" t="str">
        <f>IFERROR(INDEX(DATA!$A$46:$E$6000,A1079,5),"")</f>
        <v/>
      </c>
      <c r="C1079" s="87" t="str">
        <f>IFERROR(INDEX(DATA!$A$46:$E$6000,A1079,3),"")</f>
        <v/>
      </c>
      <c r="D1079" s="88" t="str">
        <f>IFERROR(INDEX(DATA!$A$46:$E$6000,A1079,2),"")</f>
        <v/>
      </c>
      <c r="E1079" s="99" t="str">
        <f>IFERROR(IF(C1079=設定・集計!$B$6,INDEX(DATA!$A$46:$E$6000,A1079,4),""),"")</f>
        <v/>
      </c>
      <c r="F1079" s="99" t="str">
        <f>IFERROR(IF(C1079=設定・集計!$B$6,"",INDEX(DATA!$A$46:$E$6000,A1079,4)),"")</f>
        <v/>
      </c>
    </row>
    <row r="1080" spans="1:6" ht="18.75" customHeight="1">
      <c r="A1080" s="82" t="str">
        <f>IFERROR(MATCH(ROW()-ROW($A$2),DATA!G:G,0)-DATA!$B$5+1,"")</f>
        <v/>
      </c>
      <c r="B1080" s="86" t="str">
        <f>IFERROR(INDEX(DATA!$A$46:$E$6000,A1080,5),"")</f>
        <v/>
      </c>
      <c r="C1080" s="87" t="str">
        <f>IFERROR(INDEX(DATA!$A$46:$E$6000,A1080,3),"")</f>
        <v/>
      </c>
      <c r="D1080" s="88" t="str">
        <f>IFERROR(INDEX(DATA!$A$46:$E$6000,A1080,2),"")</f>
        <v/>
      </c>
      <c r="E1080" s="99" t="str">
        <f>IFERROR(IF(C1080=設定・集計!$B$6,INDEX(DATA!$A$46:$E$6000,A1080,4),""),"")</f>
        <v/>
      </c>
      <c r="F1080" s="99" t="str">
        <f>IFERROR(IF(C1080=設定・集計!$B$6,"",INDEX(DATA!$A$46:$E$6000,A1080,4)),"")</f>
        <v/>
      </c>
    </row>
    <row r="1081" spans="1:6" ht="18.75" customHeight="1">
      <c r="A1081" s="82" t="str">
        <f>IFERROR(MATCH(ROW()-ROW($A$2),DATA!G:G,0)-DATA!$B$5+1,"")</f>
        <v/>
      </c>
      <c r="B1081" s="86" t="str">
        <f>IFERROR(INDEX(DATA!$A$46:$E$6000,A1081,5),"")</f>
        <v/>
      </c>
      <c r="C1081" s="87" t="str">
        <f>IFERROR(INDEX(DATA!$A$46:$E$6000,A1081,3),"")</f>
        <v/>
      </c>
      <c r="D1081" s="88" t="str">
        <f>IFERROR(INDEX(DATA!$A$46:$E$6000,A1081,2),"")</f>
        <v/>
      </c>
      <c r="E1081" s="99" t="str">
        <f>IFERROR(IF(C1081=設定・集計!$B$6,INDEX(DATA!$A$46:$E$6000,A1081,4),""),"")</f>
        <v/>
      </c>
      <c r="F1081" s="99" t="str">
        <f>IFERROR(IF(C1081=設定・集計!$B$6,"",INDEX(DATA!$A$46:$E$6000,A1081,4)),"")</f>
        <v/>
      </c>
    </row>
    <row r="1082" spans="1:6" ht="18.75" customHeight="1">
      <c r="A1082" s="82" t="str">
        <f>IFERROR(MATCH(ROW()-ROW($A$2),DATA!G:G,0)-DATA!$B$5+1,"")</f>
        <v/>
      </c>
      <c r="B1082" s="86" t="str">
        <f>IFERROR(INDEX(DATA!$A$46:$E$6000,A1082,5),"")</f>
        <v/>
      </c>
      <c r="C1082" s="87" t="str">
        <f>IFERROR(INDEX(DATA!$A$46:$E$6000,A1082,3),"")</f>
        <v/>
      </c>
      <c r="D1082" s="88" t="str">
        <f>IFERROR(INDEX(DATA!$A$46:$E$6000,A1082,2),"")</f>
        <v/>
      </c>
      <c r="E1082" s="99" t="str">
        <f>IFERROR(IF(C1082=設定・集計!$B$6,INDEX(DATA!$A$46:$E$6000,A1082,4),""),"")</f>
        <v/>
      </c>
      <c r="F1082" s="99" t="str">
        <f>IFERROR(IF(C1082=設定・集計!$B$6,"",INDEX(DATA!$A$46:$E$6000,A1082,4)),"")</f>
        <v/>
      </c>
    </row>
    <row r="1083" spans="1:6" ht="18.75" customHeight="1">
      <c r="A1083" s="82" t="str">
        <f>IFERROR(MATCH(ROW()-ROW($A$2),DATA!G:G,0)-DATA!$B$5+1,"")</f>
        <v/>
      </c>
      <c r="B1083" s="86" t="str">
        <f>IFERROR(INDEX(DATA!$A$46:$E$6000,A1083,5),"")</f>
        <v/>
      </c>
      <c r="C1083" s="87" t="str">
        <f>IFERROR(INDEX(DATA!$A$46:$E$6000,A1083,3),"")</f>
        <v/>
      </c>
      <c r="D1083" s="88" t="str">
        <f>IFERROR(INDEX(DATA!$A$46:$E$6000,A1083,2),"")</f>
        <v/>
      </c>
      <c r="E1083" s="99" t="str">
        <f>IFERROR(IF(C1083=設定・集計!$B$6,INDEX(DATA!$A$46:$E$6000,A1083,4),""),"")</f>
        <v/>
      </c>
      <c r="F1083" s="99" t="str">
        <f>IFERROR(IF(C1083=設定・集計!$B$6,"",INDEX(DATA!$A$46:$E$6000,A1083,4)),"")</f>
        <v/>
      </c>
    </row>
    <row r="1084" spans="1:6" ht="18.75" customHeight="1">
      <c r="A1084" s="82" t="str">
        <f>IFERROR(MATCH(ROW()-ROW($A$2),DATA!G:G,0)-DATA!$B$5+1,"")</f>
        <v/>
      </c>
      <c r="B1084" s="86" t="str">
        <f>IFERROR(INDEX(DATA!$A$46:$E$6000,A1084,5),"")</f>
        <v/>
      </c>
      <c r="C1084" s="87" t="str">
        <f>IFERROR(INDEX(DATA!$A$46:$E$6000,A1084,3),"")</f>
        <v/>
      </c>
      <c r="D1084" s="88" t="str">
        <f>IFERROR(INDEX(DATA!$A$46:$E$6000,A1084,2),"")</f>
        <v/>
      </c>
      <c r="E1084" s="99" t="str">
        <f>IFERROR(IF(C1084=設定・集計!$B$6,INDEX(DATA!$A$46:$E$6000,A1084,4),""),"")</f>
        <v/>
      </c>
      <c r="F1084" s="99" t="str">
        <f>IFERROR(IF(C1084=設定・集計!$B$6,"",INDEX(DATA!$A$46:$E$6000,A1084,4)),"")</f>
        <v/>
      </c>
    </row>
    <row r="1085" spans="1:6" ht="18.75" customHeight="1">
      <c r="A1085" s="82" t="str">
        <f>IFERROR(MATCH(ROW()-ROW($A$2),DATA!G:G,0)-DATA!$B$5+1,"")</f>
        <v/>
      </c>
      <c r="B1085" s="86" t="str">
        <f>IFERROR(INDEX(DATA!$A$46:$E$6000,A1085,5),"")</f>
        <v/>
      </c>
      <c r="C1085" s="87" t="str">
        <f>IFERROR(INDEX(DATA!$A$46:$E$6000,A1085,3),"")</f>
        <v/>
      </c>
      <c r="D1085" s="88" t="str">
        <f>IFERROR(INDEX(DATA!$A$46:$E$6000,A1085,2),"")</f>
        <v/>
      </c>
      <c r="E1085" s="99" t="str">
        <f>IFERROR(IF(C1085=設定・集計!$B$6,INDEX(DATA!$A$46:$E$6000,A1085,4),""),"")</f>
        <v/>
      </c>
      <c r="F1085" s="99" t="str">
        <f>IFERROR(IF(C1085=設定・集計!$B$6,"",INDEX(DATA!$A$46:$E$6000,A1085,4)),"")</f>
        <v/>
      </c>
    </row>
    <row r="1086" spans="1:6" ht="18.75" customHeight="1">
      <c r="A1086" s="82" t="str">
        <f>IFERROR(MATCH(ROW()-ROW($A$2),DATA!G:G,0)-DATA!$B$5+1,"")</f>
        <v/>
      </c>
      <c r="B1086" s="86" t="str">
        <f>IFERROR(INDEX(DATA!$A$46:$E$6000,A1086,5),"")</f>
        <v/>
      </c>
      <c r="C1086" s="87" t="str">
        <f>IFERROR(INDEX(DATA!$A$46:$E$6000,A1086,3),"")</f>
        <v/>
      </c>
      <c r="D1086" s="88" t="str">
        <f>IFERROR(INDEX(DATA!$A$46:$E$6000,A1086,2),"")</f>
        <v/>
      </c>
      <c r="E1086" s="99" t="str">
        <f>IFERROR(IF(C1086=設定・集計!$B$6,INDEX(DATA!$A$46:$E$6000,A1086,4),""),"")</f>
        <v/>
      </c>
      <c r="F1086" s="99" t="str">
        <f>IFERROR(IF(C1086=設定・集計!$B$6,"",INDEX(DATA!$A$46:$E$6000,A1086,4)),"")</f>
        <v/>
      </c>
    </row>
    <row r="1087" spans="1:6" ht="18.75" customHeight="1">
      <c r="A1087" s="82" t="str">
        <f>IFERROR(MATCH(ROW()-ROW($A$2),DATA!G:G,0)-DATA!$B$5+1,"")</f>
        <v/>
      </c>
      <c r="B1087" s="86" t="str">
        <f>IFERROR(INDEX(DATA!$A$46:$E$6000,A1087,5),"")</f>
        <v/>
      </c>
      <c r="C1087" s="87" t="str">
        <f>IFERROR(INDEX(DATA!$A$46:$E$6000,A1087,3),"")</f>
        <v/>
      </c>
      <c r="D1087" s="88" t="str">
        <f>IFERROR(INDEX(DATA!$A$46:$E$6000,A1087,2),"")</f>
        <v/>
      </c>
      <c r="E1087" s="99" t="str">
        <f>IFERROR(IF(C1087=設定・集計!$B$6,INDEX(DATA!$A$46:$E$6000,A1087,4),""),"")</f>
        <v/>
      </c>
      <c r="F1087" s="99" t="str">
        <f>IFERROR(IF(C1087=設定・集計!$B$6,"",INDEX(DATA!$A$46:$E$6000,A1087,4)),"")</f>
        <v/>
      </c>
    </row>
    <row r="1088" spans="1:6" ht="18.75" customHeight="1">
      <c r="A1088" s="82" t="str">
        <f>IFERROR(MATCH(ROW()-ROW($A$2),DATA!G:G,0)-DATA!$B$5+1,"")</f>
        <v/>
      </c>
      <c r="B1088" s="86" t="str">
        <f>IFERROR(INDEX(DATA!$A$46:$E$6000,A1088,5),"")</f>
        <v/>
      </c>
      <c r="C1088" s="87" t="str">
        <f>IFERROR(INDEX(DATA!$A$46:$E$6000,A1088,3),"")</f>
        <v/>
      </c>
      <c r="D1088" s="88" t="str">
        <f>IFERROR(INDEX(DATA!$A$46:$E$6000,A1088,2),"")</f>
        <v/>
      </c>
      <c r="E1088" s="99" t="str">
        <f>IFERROR(IF(C1088=設定・集計!$B$6,INDEX(DATA!$A$46:$E$6000,A1088,4),""),"")</f>
        <v/>
      </c>
      <c r="F1088" s="99" t="str">
        <f>IFERROR(IF(C1088=設定・集計!$B$6,"",INDEX(DATA!$A$46:$E$6000,A1088,4)),"")</f>
        <v/>
      </c>
    </row>
    <row r="1089" spans="1:6" ht="18.75" customHeight="1">
      <c r="A1089" s="82" t="str">
        <f>IFERROR(MATCH(ROW()-ROW($A$2),DATA!G:G,0)-DATA!$B$5+1,"")</f>
        <v/>
      </c>
      <c r="B1089" s="86" t="str">
        <f>IFERROR(INDEX(DATA!$A$46:$E$6000,A1089,5),"")</f>
        <v/>
      </c>
      <c r="C1089" s="87" t="str">
        <f>IFERROR(INDEX(DATA!$A$46:$E$6000,A1089,3),"")</f>
        <v/>
      </c>
      <c r="D1089" s="88" t="str">
        <f>IFERROR(INDEX(DATA!$A$46:$E$6000,A1089,2),"")</f>
        <v/>
      </c>
      <c r="E1089" s="99" t="str">
        <f>IFERROR(IF(C1089=設定・集計!$B$6,INDEX(DATA!$A$46:$E$6000,A1089,4),""),"")</f>
        <v/>
      </c>
      <c r="F1089" s="99" t="str">
        <f>IFERROR(IF(C1089=設定・集計!$B$6,"",INDEX(DATA!$A$46:$E$6000,A1089,4)),"")</f>
        <v/>
      </c>
    </row>
    <row r="1090" spans="1:6" ht="18.75" customHeight="1">
      <c r="A1090" s="82" t="str">
        <f>IFERROR(MATCH(ROW()-ROW($A$2),DATA!G:G,0)-DATA!$B$5+1,"")</f>
        <v/>
      </c>
      <c r="B1090" s="86" t="str">
        <f>IFERROR(INDEX(DATA!$A$46:$E$6000,A1090,5),"")</f>
        <v/>
      </c>
      <c r="C1090" s="87" t="str">
        <f>IFERROR(INDEX(DATA!$A$46:$E$6000,A1090,3),"")</f>
        <v/>
      </c>
      <c r="D1090" s="88" t="str">
        <f>IFERROR(INDEX(DATA!$A$46:$E$6000,A1090,2),"")</f>
        <v/>
      </c>
      <c r="E1090" s="99" t="str">
        <f>IFERROR(IF(C1090=設定・集計!$B$6,INDEX(DATA!$A$46:$E$6000,A1090,4),""),"")</f>
        <v/>
      </c>
      <c r="F1090" s="99" t="str">
        <f>IFERROR(IF(C1090=設定・集計!$B$6,"",INDEX(DATA!$A$46:$E$6000,A1090,4)),"")</f>
        <v/>
      </c>
    </row>
    <row r="1091" spans="1:6" ht="18.75" customHeight="1">
      <c r="A1091" s="82" t="str">
        <f>IFERROR(MATCH(ROW()-ROW($A$2),DATA!G:G,0)-DATA!$B$5+1,"")</f>
        <v/>
      </c>
      <c r="B1091" s="86" t="str">
        <f>IFERROR(INDEX(DATA!$A$46:$E$6000,A1091,5),"")</f>
        <v/>
      </c>
      <c r="C1091" s="87" t="str">
        <f>IFERROR(INDEX(DATA!$A$46:$E$6000,A1091,3),"")</f>
        <v/>
      </c>
      <c r="D1091" s="88" t="str">
        <f>IFERROR(INDEX(DATA!$A$46:$E$6000,A1091,2),"")</f>
        <v/>
      </c>
      <c r="E1091" s="99" t="str">
        <f>IFERROR(IF(C1091=設定・集計!$B$6,INDEX(DATA!$A$46:$E$6000,A1091,4),""),"")</f>
        <v/>
      </c>
      <c r="F1091" s="99" t="str">
        <f>IFERROR(IF(C1091=設定・集計!$B$6,"",INDEX(DATA!$A$46:$E$6000,A1091,4)),"")</f>
        <v/>
      </c>
    </row>
    <row r="1092" spans="1:6" ht="18.75" customHeight="1">
      <c r="A1092" s="82" t="str">
        <f>IFERROR(MATCH(ROW()-ROW($A$2),DATA!G:G,0)-DATA!$B$5+1,"")</f>
        <v/>
      </c>
      <c r="B1092" s="86" t="str">
        <f>IFERROR(INDEX(DATA!$A$46:$E$6000,A1092,5),"")</f>
        <v/>
      </c>
      <c r="C1092" s="87" t="str">
        <f>IFERROR(INDEX(DATA!$A$46:$E$6000,A1092,3),"")</f>
        <v/>
      </c>
      <c r="D1092" s="88" t="str">
        <f>IFERROR(INDEX(DATA!$A$46:$E$6000,A1092,2),"")</f>
        <v/>
      </c>
      <c r="E1092" s="99" t="str">
        <f>IFERROR(IF(C1092=設定・集計!$B$6,INDEX(DATA!$A$46:$E$6000,A1092,4),""),"")</f>
        <v/>
      </c>
      <c r="F1092" s="99" t="str">
        <f>IFERROR(IF(C1092=設定・集計!$B$6,"",INDEX(DATA!$A$46:$E$6000,A1092,4)),"")</f>
        <v/>
      </c>
    </row>
    <row r="1093" spans="1:6" ht="18.75" customHeight="1">
      <c r="A1093" s="82" t="str">
        <f>IFERROR(MATCH(ROW()-ROW($A$2),DATA!G:G,0)-DATA!$B$5+1,"")</f>
        <v/>
      </c>
      <c r="B1093" s="86" t="str">
        <f>IFERROR(INDEX(DATA!$A$46:$E$6000,A1093,5),"")</f>
        <v/>
      </c>
      <c r="C1093" s="87" t="str">
        <f>IFERROR(INDEX(DATA!$A$46:$E$6000,A1093,3),"")</f>
        <v/>
      </c>
      <c r="D1093" s="88" t="str">
        <f>IFERROR(INDEX(DATA!$A$46:$E$6000,A1093,2),"")</f>
        <v/>
      </c>
      <c r="E1093" s="99" t="str">
        <f>IFERROR(IF(C1093=設定・集計!$B$6,INDEX(DATA!$A$46:$E$6000,A1093,4),""),"")</f>
        <v/>
      </c>
      <c r="F1093" s="99" t="str">
        <f>IFERROR(IF(C1093=設定・集計!$B$6,"",INDEX(DATA!$A$46:$E$6000,A1093,4)),"")</f>
        <v/>
      </c>
    </row>
    <row r="1094" spans="1:6" ht="18.75" customHeight="1">
      <c r="A1094" s="82" t="str">
        <f>IFERROR(MATCH(ROW()-ROW($A$2),DATA!G:G,0)-DATA!$B$5+1,"")</f>
        <v/>
      </c>
      <c r="B1094" s="86" t="str">
        <f>IFERROR(INDEX(DATA!$A$46:$E$6000,A1094,5),"")</f>
        <v/>
      </c>
      <c r="C1094" s="87" t="str">
        <f>IFERROR(INDEX(DATA!$A$46:$E$6000,A1094,3),"")</f>
        <v/>
      </c>
      <c r="D1094" s="88" t="str">
        <f>IFERROR(INDEX(DATA!$A$46:$E$6000,A1094,2),"")</f>
        <v/>
      </c>
      <c r="E1094" s="99" t="str">
        <f>IFERROR(IF(C1094=設定・集計!$B$6,INDEX(DATA!$A$46:$E$6000,A1094,4),""),"")</f>
        <v/>
      </c>
      <c r="F1094" s="99" t="str">
        <f>IFERROR(IF(C1094=設定・集計!$B$6,"",INDEX(DATA!$A$46:$E$6000,A1094,4)),"")</f>
        <v/>
      </c>
    </row>
    <row r="1095" spans="1:6" ht="18.75" customHeight="1">
      <c r="A1095" s="82" t="str">
        <f>IFERROR(MATCH(ROW()-ROW($A$2),DATA!G:G,0)-DATA!$B$5+1,"")</f>
        <v/>
      </c>
      <c r="B1095" s="86" t="str">
        <f>IFERROR(INDEX(DATA!$A$46:$E$6000,A1095,5),"")</f>
        <v/>
      </c>
      <c r="C1095" s="87" t="str">
        <f>IFERROR(INDEX(DATA!$A$46:$E$6000,A1095,3),"")</f>
        <v/>
      </c>
      <c r="D1095" s="88" t="str">
        <f>IFERROR(INDEX(DATA!$A$46:$E$6000,A1095,2),"")</f>
        <v/>
      </c>
      <c r="E1095" s="99" t="str">
        <f>IFERROR(IF(C1095=設定・集計!$B$6,INDEX(DATA!$A$46:$E$6000,A1095,4),""),"")</f>
        <v/>
      </c>
      <c r="F1095" s="99" t="str">
        <f>IFERROR(IF(C1095=設定・集計!$B$6,"",INDEX(DATA!$A$46:$E$6000,A1095,4)),"")</f>
        <v/>
      </c>
    </row>
    <row r="1096" spans="1:6" ht="18.75" customHeight="1">
      <c r="A1096" s="82" t="str">
        <f>IFERROR(MATCH(ROW()-ROW($A$2),DATA!G:G,0)-DATA!$B$5+1,"")</f>
        <v/>
      </c>
      <c r="B1096" s="86" t="str">
        <f>IFERROR(INDEX(DATA!$A$46:$E$6000,A1096,5),"")</f>
        <v/>
      </c>
      <c r="C1096" s="87" t="str">
        <f>IFERROR(INDEX(DATA!$A$46:$E$6000,A1096,3),"")</f>
        <v/>
      </c>
      <c r="D1096" s="88" t="str">
        <f>IFERROR(INDEX(DATA!$A$46:$E$6000,A1096,2),"")</f>
        <v/>
      </c>
      <c r="E1096" s="99" t="str">
        <f>IFERROR(IF(C1096=設定・集計!$B$6,INDEX(DATA!$A$46:$E$6000,A1096,4),""),"")</f>
        <v/>
      </c>
      <c r="F1096" s="99" t="str">
        <f>IFERROR(IF(C1096=設定・集計!$B$6,"",INDEX(DATA!$A$46:$E$6000,A1096,4)),"")</f>
        <v/>
      </c>
    </row>
    <row r="1097" spans="1:6" ht="18.75" customHeight="1">
      <c r="A1097" s="82" t="str">
        <f>IFERROR(MATCH(ROW()-ROW($A$2),DATA!G:G,0)-DATA!$B$5+1,"")</f>
        <v/>
      </c>
      <c r="B1097" s="86" t="str">
        <f>IFERROR(INDEX(DATA!$A$46:$E$6000,A1097,5),"")</f>
        <v/>
      </c>
      <c r="C1097" s="87" t="str">
        <f>IFERROR(INDEX(DATA!$A$46:$E$6000,A1097,3),"")</f>
        <v/>
      </c>
      <c r="D1097" s="88" t="str">
        <f>IFERROR(INDEX(DATA!$A$46:$E$6000,A1097,2),"")</f>
        <v/>
      </c>
      <c r="E1097" s="99" t="str">
        <f>IFERROR(IF(C1097=設定・集計!$B$6,INDEX(DATA!$A$46:$E$6000,A1097,4),""),"")</f>
        <v/>
      </c>
      <c r="F1097" s="99" t="str">
        <f>IFERROR(IF(C1097=設定・集計!$B$6,"",INDEX(DATA!$A$46:$E$6000,A1097,4)),"")</f>
        <v/>
      </c>
    </row>
    <row r="1098" spans="1:6" ht="18.75" customHeight="1">
      <c r="A1098" s="82" t="str">
        <f>IFERROR(MATCH(ROW()-ROW($A$2),DATA!G:G,0)-DATA!$B$5+1,"")</f>
        <v/>
      </c>
      <c r="B1098" s="86" t="str">
        <f>IFERROR(INDEX(DATA!$A$46:$E$6000,A1098,5),"")</f>
        <v/>
      </c>
      <c r="C1098" s="87" t="str">
        <f>IFERROR(INDEX(DATA!$A$46:$E$6000,A1098,3),"")</f>
        <v/>
      </c>
      <c r="D1098" s="88" t="str">
        <f>IFERROR(INDEX(DATA!$A$46:$E$6000,A1098,2),"")</f>
        <v/>
      </c>
      <c r="E1098" s="99" t="str">
        <f>IFERROR(IF(C1098=設定・集計!$B$6,INDEX(DATA!$A$46:$E$6000,A1098,4),""),"")</f>
        <v/>
      </c>
      <c r="F1098" s="99" t="str">
        <f>IFERROR(IF(C1098=設定・集計!$B$6,"",INDEX(DATA!$A$46:$E$6000,A1098,4)),"")</f>
        <v/>
      </c>
    </row>
    <row r="1099" spans="1:6" ht="18.75" customHeight="1">
      <c r="A1099" s="82" t="str">
        <f>IFERROR(MATCH(ROW()-ROW($A$2),DATA!G:G,0)-DATA!$B$5+1,"")</f>
        <v/>
      </c>
      <c r="B1099" s="86" t="str">
        <f>IFERROR(INDEX(DATA!$A$46:$E$6000,A1099,5),"")</f>
        <v/>
      </c>
      <c r="C1099" s="87" t="str">
        <f>IFERROR(INDEX(DATA!$A$46:$E$6000,A1099,3),"")</f>
        <v/>
      </c>
      <c r="D1099" s="88" t="str">
        <f>IFERROR(INDEX(DATA!$A$46:$E$6000,A1099,2),"")</f>
        <v/>
      </c>
      <c r="E1099" s="99" t="str">
        <f>IFERROR(IF(C1099=設定・集計!$B$6,INDEX(DATA!$A$46:$E$6000,A1099,4),""),"")</f>
        <v/>
      </c>
      <c r="F1099" s="99" t="str">
        <f>IFERROR(IF(C1099=設定・集計!$B$6,"",INDEX(DATA!$A$46:$E$6000,A1099,4)),"")</f>
        <v/>
      </c>
    </row>
    <row r="1100" spans="1:6" ht="18.75" customHeight="1">
      <c r="A1100" s="82" t="str">
        <f>IFERROR(MATCH(ROW()-ROW($A$2),DATA!G:G,0)-DATA!$B$5+1,"")</f>
        <v/>
      </c>
      <c r="B1100" s="86" t="str">
        <f>IFERROR(INDEX(DATA!$A$46:$E$6000,A1100,5),"")</f>
        <v/>
      </c>
      <c r="C1100" s="87" t="str">
        <f>IFERROR(INDEX(DATA!$A$46:$E$6000,A1100,3),"")</f>
        <v/>
      </c>
      <c r="D1100" s="88" t="str">
        <f>IFERROR(INDEX(DATA!$A$46:$E$6000,A1100,2),"")</f>
        <v/>
      </c>
      <c r="E1100" s="99" t="str">
        <f>IFERROR(IF(C1100=設定・集計!$B$6,INDEX(DATA!$A$46:$E$6000,A1100,4),""),"")</f>
        <v/>
      </c>
      <c r="F1100" s="99" t="str">
        <f>IFERROR(IF(C1100=設定・集計!$B$6,"",INDEX(DATA!$A$46:$E$6000,A1100,4)),"")</f>
        <v/>
      </c>
    </row>
    <row r="1101" spans="1:6" ht="18.75" customHeight="1">
      <c r="A1101" s="82" t="str">
        <f>IFERROR(MATCH(ROW()-ROW($A$2),DATA!G:G,0)-DATA!$B$5+1,"")</f>
        <v/>
      </c>
      <c r="B1101" s="86" t="str">
        <f>IFERROR(INDEX(DATA!$A$46:$E$6000,A1101,5),"")</f>
        <v/>
      </c>
      <c r="C1101" s="87" t="str">
        <f>IFERROR(INDEX(DATA!$A$46:$E$6000,A1101,3),"")</f>
        <v/>
      </c>
      <c r="D1101" s="88" t="str">
        <f>IFERROR(INDEX(DATA!$A$46:$E$6000,A1101,2),"")</f>
        <v/>
      </c>
      <c r="E1101" s="99" t="str">
        <f>IFERROR(IF(C1101=設定・集計!$B$6,INDEX(DATA!$A$46:$E$6000,A1101,4),""),"")</f>
        <v/>
      </c>
      <c r="F1101" s="99" t="str">
        <f>IFERROR(IF(C1101=設定・集計!$B$6,"",INDEX(DATA!$A$46:$E$6000,A1101,4)),"")</f>
        <v/>
      </c>
    </row>
    <row r="1102" spans="1:6" ht="18.75" customHeight="1">
      <c r="A1102" s="82" t="str">
        <f>IFERROR(MATCH(ROW()-ROW($A$2),DATA!G:G,0)-DATA!$B$5+1,"")</f>
        <v/>
      </c>
      <c r="B1102" s="86" t="str">
        <f>IFERROR(INDEX(DATA!$A$46:$E$6000,A1102,5),"")</f>
        <v/>
      </c>
      <c r="C1102" s="87" t="str">
        <f>IFERROR(INDEX(DATA!$A$46:$E$6000,A1102,3),"")</f>
        <v/>
      </c>
      <c r="D1102" s="88" t="str">
        <f>IFERROR(INDEX(DATA!$A$46:$E$6000,A1102,2),"")</f>
        <v/>
      </c>
      <c r="E1102" s="99" t="str">
        <f>IFERROR(IF(C1102=設定・集計!$B$6,INDEX(DATA!$A$46:$E$6000,A1102,4),""),"")</f>
        <v/>
      </c>
      <c r="F1102" s="99" t="str">
        <f>IFERROR(IF(C1102=設定・集計!$B$6,"",INDEX(DATA!$A$46:$E$6000,A1102,4)),"")</f>
        <v/>
      </c>
    </row>
    <row r="1103" spans="1:6" ht="18.75" customHeight="1">
      <c r="A1103" s="82" t="str">
        <f>IFERROR(MATCH(ROW()-ROW($A$2),DATA!G:G,0)-DATA!$B$5+1,"")</f>
        <v/>
      </c>
      <c r="B1103" s="86" t="str">
        <f>IFERROR(INDEX(DATA!$A$46:$E$6000,A1103,5),"")</f>
        <v/>
      </c>
      <c r="C1103" s="87" t="str">
        <f>IFERROR(INDEX(DATA!$A$46:$E$6000,A1103,3),"")</f>
        <v/>
      </c>
      <c r="D1103" s="88" t="str">
        <f>IFERROR(INDEX(DATA!$A$46:$E$6000,A1103,2),"")</f>
        <v/>
      </c>
      <c r="E1103" s="99" t="str">
        <f>IFERROR(IF(C1103=設定・集計!$B$6,INDEX(DATA!$A$46:$E$6000,A1103,4),""),"")</f>
        <v/>
      </c>
      <c r="F1103" s="99" t="str">
        <f>IFERROR(IF(C1103=設定・集計!$B$6,"",INDEX(DATA!$A$46:$E$6000,A1103,4)),"")</f>
        <v/>
      </c>
    </row>
    <row r="1104" spans="1:6" ht="18.75" customHeight="1">
      <c r="A1104" s="82" t="str">
        <f>IFERROR(MATCH(ROW()-ROW($A$2),DATA!G:G,0)-DATA!$B$5+1,"")</f>
        <v/>
      </c>
      <c r="B1104" s="86" t="str">
        <f>IFERROR(INDEX(DATA!$A$46:$E$6000,A1104,5),"")</f>
        <v/>
      </c>
      <c r="C1104" s="87" t="str">
        <f>IFERROR(INDEX(DATA!$A$46:$E$6000,A1104,3),"")</f>
        <v/>
      </c>
      <c r="D1104" s="88" t="str">
        <f>IFERROR(INDEX(DATA!$A$46:$E$6000,A1104,2),"")</f>
        <v/>
      </c>
      <c r="E1104" s="99" t="str">
        <f>IFERROR(IF(C1104=設定・集計!$B$6,INDEX(DATA!$A$46:$E$6000,A1104,4),""),"")</f>
        <v/>
      </c>
      <c r="F1104" s="99" t="str">
        <f>IFERROR(IF(C1104=設定・集計!$B$6,"",INDEX(DATA!$A$46:$E$6000,A1104,4)),"")</f>
        <v/>
      </c>
    </row>
    <row r="1105" spans="1:6" ht="18.75" customHeight="1">
      <c r="A1105" s="82" t="str">
        <f>IFERROR(MATCH(ROW()-ROW($A$2),DATA!G:G,0)-DATA!$B$5+1,"")</f>
        <v/>
      </c>
      <c r="B1105" s="86" t="str">
        <f>IFERROR(INDEX(DATA!$A$46:$E$6000,A1105,5),"")</f>
        <v/>
      </c>
      <c r="C1105" s="87" t="str">
        <f>IFERROR(INDEX(DATA!$A$46:$E$6000,A1105,3),"")</f>
        <v/>
      </c>
      <c r="D1105" s="88" t="str">
        <f>IFERROR(INDEX(DATA!$A$46:$E$6000,A1105,2),"")</f>
        <v/>
      </c>
      <c r="E1105" s="99" t="str">
        <f>IFERROR(IF(C1105=設定・集計!$B$6,INDEX(DATA!$A$46:$E$6000,A1105,4),""),"")</f>
        <v/>
      </c>
      <c r="F1105" s="99" t="str">
        <f>IFERROR(IF(C1105=設定・集計!$B$6,"",INDEX(DATA!$A$46:$E$6000,A1105,4)),"")</f>
        <v/>
      </c>
    </row>
    <row r="1106" spans="1:6" ht="18.75" customHeight="1">
      <c r="A1106" s="82" t="str">
        <f>IFERROR(MATCH(ROW()-ROW($A$2),DATA!G:G,0)-DATA!$B$5+1,"")</f>
        <v/>
      </c>
      <c r="B1106" s="86" t="str">
        <f>IFERROR(INDEX(DATA!$A$46:$E$6000,A1106,5),"")</f>
        <v/>
      </c>
      <c r="C1106" s="87" t="str">
        <f>IFERROR(INDEX(DATA!$A$46:$E$6000,A1106,3),"")</f>
        <v/>
      </c>
      <c r="D1106" s="88" t="str">
        <f>IFERROR(INDEX(DATA!$A$46:$E$6000,A1106,2),"")</f>
        <v/>
      </c>
      <c r="E1106" s="99" t="str">
        <f>IFERROR(IF(C1106=設定・集計!$B$6,INDEX(DATA!$A$46:$E$6000,A1106,4),""),"")</f>
        <v/>
      </c>
      <c r="F1106" s="99" t="str">
        <f>IFERROR(IF(C1106=設定・集計!$B$6,"",INDEX(DATA!$A$46:$E$6000,A1106,4)),"")</f>
        <v/>
      </c>
    </row>
    <row r="1107" spans="1:6" ht="18.75" customHeight="1">
      <c r="A1107" s="82" t="str">
        <f>IFERROR(MATCH(ROW()-ROW($A$2),DATA!G:G,0)-DATA!$B$5+1,"")</f>
        <v/>
      </c>
      <c r="B1107" s="86" t="str">
        <f>IFERROR(INDEX(DATA!$A$46:$E$6000,A1107,5),"")</f>
        <v/>
      </c>
      <c r="C1107" s="87" t="str">
        <f>IFERROR(INDEX(DATA!$A$46:$E$6000,A1107,3),"")</f>
        <v/>
      </c>
      <c r="D1107" s="88" t="str">
        <f>IFERROR(INDEX(DATA!$A$46:$E$6000,A1107,2),"")</f>
        <v/>
      </c>
      <c r="E1107" s="99" t="str">
        <f>IFERROR(IF(C1107=設定・集計!$B$6,INDEX(DATA!$A$46:$E$6000,A1107,4),""),"")</f>
        <v/>
      </c>
      <c r="F1107" s="99" t="str">
        <f>IFERROR(IF(C1107=設定・集計!$B$6,"",INDEX(DATA!$A$46:$E$6000,A1107,4)),"")</f>
        <v/>
      </c>
    </row>
    <row r="1108" spans="1:6" ht="18.75" customHeight="1">
      <c r="A1108" s="82" t="str">
        <f>IFERROR(MATCH(ROW()-ROW($A$2),DATA!G:G,0)-DATA!$B$5+1,"")</f>
        <v/>
      </c>
      <c r="B1108" s="86" t="str">
        <f>IFERROR(INDEX(DATA!$A$46:$E$6000,A1108,5),"")</f>
        <v/>
      </c>
      <c r="C1108" s="87" t="str">
        <f>IFERROR(INDEX(DATA!$A$46:$E$6000,A1108,3),"")</f>
        <v/>
      </c>
      <c r="D1108" s="88" t="str">
        <f>IFERROR(INDEX(DATA!$A$46:$E$6000,A1108,2),"")</f>
        <v/>
      </c>
      <c r="E1108" s="99" t="str">
        <f>IFERROR(IF(C1108=設定・集計!$B$6,INDEX(DATA!$A$46:$E$6000,A1108,4),""),"")</f>
        <v/>
      </c>
      <c r="F1108" s="99" t="str">
        <f>IFERROR(IF(C1108=設定・集計!$B$6,"",INDEX(DATA!$A$46:$E$6000,A1108,4)),"")</f>
        <v/>
      </c>
    </row>
    <row r="1109" spans="1:6" ht="18.75" customHeight="1">
      <c r="A1109" s="82" t="str">
        <f>IFERROR(MATCH(ROW()-ROW($A$2),DATA!G:G,0)-DATA!$B$5+1,"")</f>
        <v/>
      </c>
      <c r="B1109" s="86" t="str">
        <f>IFERROR(INDEX(DATA!$A$46:$E$6000,A1109,5),"")</f>
        <v/>
      </c>
      <c r="C1109" s="87" t="str">
        <f>IFERROR(INDEX(DATA!$A$46:$E$6000,A1109,3),"")</f>
        <v/>
      </c>
      <c r="D1109" s="88" t="str">
        <f>IFERROR(INDEX(DATA!$A$46:$E$6000,A1109,2),"")</f>
        <v/>
      </c>
      <c r="E1109" s="99" t="str">
        <f>IFERROR(IF(C1109=設定・集計!$B$6,INDEX(DATA!$A$46:$E$6000,A1109,4),""),"")</f>
        <v/>
      </c>
      <c r="F1109" s="99" t="str">
        <f>IFERROR(IF(C1109=設定・集計!$B$6,"",INDEX(DATA!$A$46:$E$6000,A1109,4)),"")</f>
        <v/>
      </c>
    </row>
    <row r="1110" spans="1:6" ht="18.75" customHeight="1">
      <c r="A1110" s="82" t="str">
        <f>IFERROR(MATCH(ROW()-ROW($A$2),DATA!G:G,0)-DATA!$B$5+1,"")</f>
        <v/>
      </c>
      <c r="B1110" s="86" t="str">
        <f>IFERROR(INDEX(DATA!$A$46:$E$6000,A1110,5),"")</f>
        <v/>
      </c>
      <c r="C1110" s="87" t="str">
        <f>IFERROR(INDEX(DATA!$A$46:$E$6000,A1110,3),"")</f>
        <v/>
      </c>
      <c r="D1110" s="88" t="str">
        <f>IFERROR(INDEX(DATA!$A$46:$E$6000,A1110,2),"")</f>
        <v/>
      </c>
      <c r="E1110" s="99" t="str">
        <f>IFERROR(IF(C1110=設定・集計!$B$6,INDEX(DATA!$A$46:$E$6000,A1110,4),""),"")</f>
        <v/>
      </c>
      <c r="F1110" s="99" t="str">
        <f>IFERROR(IF(C1110=設定・集計!$B$6,"",INDEX(DATA!$A$46:$E$6000,A1110,4)),"")</f>
        <v/>
      </c>
    </row>
    <row r="1111" spans="1:6" ht="18.75" customHeight="1">
      <c r="A1111" s="82" t="str">
        <f>IFERROR(MATCH(ROW()-ROW($A$2),DATA!G:G,0)-DATA!$B$5+1,"")</f>
        <v/>
      </c>
      <c r="B1111" s="86" t="str">
        <f>IFERROR(INDEX(DATA!$A$46:$E$6000,A1111,5),"")</f>
        <v/>
      </c>
      <c r="C1111" s="87" t="str">
        <f>IFERROR(INDEX(DATA!$A$46:$E$6000,A1111,3),"")</f>
        <v/>
      </c>
      <c r="D1111" s="88" t="str">
        <f>IFERROR(INDEX(DATA!$A$46:$E$6000,A1111,2),"")</f>
        <v/>
      </c>
      <c r="E1111" s="99" t="str">
        <f>IFERROR(IF(C1111=設定・集計!$B$6,INDEX(DATA!$A$46:$E$6000,A1111,4),""),"")</f>
        <v/>
      </c>
      <c r="F1111" s="99" t="str">
        <f>IFERROR(IF(C1111=設定・集計!$B$6,"",INDEX(DATA!$A$46:$E$6000,A1111,4)),"")</f>
        <v/>
      </c>
    </row>
    <row r="1112" spans="1:6" ht="18.75" customHeight="1">
      <c r="A1112" s="82" t="str">
        <f>IFERROR(MATCH(ROW()-ROW($A$2),DATA!G:G,0)-DATA!$B$5+1,"")</f>
        <v/>
      </c>
      <c r="B1112" s="86" t="str">
        <f>IFERROR(INDEX(DATA!$A$46:$E$6000,A1112,5),"")</f>
        <v/>
      </c>
      <c r="C1112" s="87" t="str">
        <f>IFERROR(INDEX(DATA!$A$46:$E$6000,A1112,3),"")</f>
        <v/>
      </c>
      <c r="D1112" s="88" t="str">
        <f>IFERROR(INDEX(DATA!$A$46:$E$6000,A1112,2),"")</f>
        <v/>
      </c>
      <c r="E1112" s="99" t="str">
        <f>IFERROR(IF(C1112=設定・集計!$B$6,INDEX(DATA!$A$46:$E$6000,A1112,4),""),"")</f>
        <v/>
      </c>
      <c r="F1112" s="99" t="str">
        <f>IFERROR(IF(C1112=設定・集計!$B$6,"",INDEX(DATA!$A$46:$E$6000,A1112,4)),"")</f>
        <v/>
      </c>
    </row>
    <row r="1113" spans="1:6" ht="18.75" customHeight="1">
      <c r="A1113" s="82" t="str">
        <f>IFERROR(MATCH(ROW()-ROW($A$2),DATA!G:G,0)-DATA!$B$5+1,"")</f>
        <v/>
      </c>
      <c r="B1113" s="86" t="str">
        <f>IFERROR(INDEX(DATA!$A$46:$E$6000,A1113,5),"")</f>
        <v/>
      </c>
      <c r="C1113" s="87" t="str">
        <f>IFERROR(INDEX(DATA!$A$46:$E$6000,A1113,3),"")</f>
        <v/>
      </c>
      <c r="D1113" s="88" t="str">
        <f>IFERROR(INDEX(DATA!$A$46:$E$6000,A1113,2),"")</f>
        <v/>
      </c>
      <c r="E1113" s="99" t="str">
        <f>IFERROR(IF(C1113=設定・集計!$B$6,INDEX(DATA!$A$46:$E$6000,A1113,4),""),"")</f>
        <v/>
      </c>
      <c r="F1113" s="99" t="str">
        <f>IFERROR(IF(C1113=設定・集計!$B$6,"",INDEX(DATA!$A$46:$E$6000,A1113,4)),"")</f>
        <v/>
      </c>
    </row>
    <row r="1114" spans="1:6" ht="18.75" customHeight="1">
      <c r="A1114" s="82" t="str">
        <f>IFERROR(MATCH(ROW()-ROW($A$2),DATA!G:G,0)-DATA!$B$5+1,"")</f>
        <v/>
      </c>
      <c r="B1114" s="86" t="str">
        <f>IFERROR(INDEX(DATA!$A$46:$E$6000,A1114,5),"")</f>
        <v/>
      </c>
      <c r="C1114" s="87" t="str">
        <f>IFERROR(INDEX(DATA!$A$46:$E$6000,A1114,3),"")</f>
        <v/>
      </c>
      <c r="D1114" s="88" t="str">
        <f>IFERROR(INDEX(DATA!$A$46:$E$6000,A1114,2),"")</f>
        <v/>
      </c>
      <c r="E1114" s="99" t="str">
        <f>IFERROR(IF(C1114=設定・集計!$B$6,INDEX(DATA!$A$46:$E$6000,A1114,4),""),"")</f>
        <v/>
      </c>
      <c r="F1114" s="99" t="str">
        <f>IFERROR(IF(C1114=設定・集計!$B$6,"",INDEX(DATA!$A$46:$E$6000,A1114,4)),"")</f>
        <v/>
      </c>
    </row>
    <row r="1115" spans="1:6" ht="18.75" customHeight="1">
      <c r="A1115" s="82" t="str">
        <f>IFERROR(MATCH(ROW()-ROW($A$2),DATA!G:G,0)-DATA!$B$5+1,"")</f>
        <v/>
      </c>
      <c r="B1115" s="86" t="str">
        <f>IFERROR(INDEX(DATA!$A$46:$E$6000,A1115,5),"")</f>
        <v/>
      </c>
      <c r="C1115" s="87" t="str">
        <f>IFERROR(INDEX(DATA!$A$46:$E$6000,A1115,3),"")</f>
        <v/>
      </c>
      <c r="D1115" s="88" t="str">
        <f>IFERROR(INDEX(DATA!$A$46:$E$6000,A1115,2),"")</f>
        <v/>
      </c>
      <c r="E1115" s="99" t="str">
        <f>IFERROR(IF(C1115=設定・集計!$B$6,INDEX(DATA!$A$46:$E$6000,A1115,4),""),"")</f>
        <v/>
      </c>
      <c r="F1115" s="99" t="str">
        <f>IFERROR(IF(C1115=設定・集計!$B$6,"",INDEX(DATA!$A$46:$E$6000,A1115,4)),"")</f>
        <v/>
      </c>
    </row>
    <row r="1116" spans="1:6" ht="18.75" customHeight="1">
      <c r="A1116" s="82" t="str">
        <f>IFERROR(MATCH(ROW()-ROW($A$2),DATA!G:G,0)-DATA!$B$5+1,"")</f>
        <v/>
      </c>
      <c r="B1116" s="86" t="str">
        <f>IFERROR(INDEX(DATA!$A$46:$E$6000,A1116,5),"")</f>
        <v/>
      </c>
      <c r="C1116" s="87" t="str">
        <f>IFERROR(INDEX(DATA!$A$46:$E$6000,A1116,3),"")</f>
        <v/>
      </c>
      <c r="D1116" s="88" t="str">
        <f>IFERROR(INDEX(DATA!$A$46:$E$6000,A1116,2),"")</f>
        <v/>
      </c>
      <c r="E1116" s="99" t="str">
        <f>IFERROR(IF(C1116=設定・集計!$B$6,INDEX(DATA!$A$46:$E$6000,A1116,4),""),"")</f>
        <v/>
      </c>
      <c r="F1116" s="99" t="str">
        <f>IFERROR(IF(C1116=設定・集計!$B$6,"",INDEX(DATA!$A$46:$E$6000,A1116,4)),"")</f>
        <v/>
      </c>
    </row>
    <row r="1117" spans="1:6" ht="18.75" customHeight="1">
      <c r="A1117" s="82" t="str">
        <f>IFERROR(MATCH(ROW()-ROW($A$2),DATA!G:G,0)-DATA!$B$5+1,"")</f>
        <v/>
      </c>
      <c r="B1117" s="86" t="str">
        <f>IFERROR(INDEX(DATA!$A$46:$E$6000,A1117,5),"")</f>
        <v/>
      </c>
      <c r="C1117" s="87" t="str">
        <f>IFERROR(INDEX(DATA!$A$46:$E$6000,A1117,3),"")</f>
        <v/>
      </c>
      <c r="D1117" s="88" t="str">
        <f>IFERROR(INDEX(DATA!$A$46:$E$6000,A1117,2),"")</f>
        <v/>
      </c>
      <c r="E1117" s="99" t="str">
        <f>IFERROR(IF(C1117=設定・集計!$B$6,INDEX(DATA!$A$46:$E$6000,A1117,4),""),"")</f>
        <v/>
      </c>
      <c r="F1117" s="99" t="str">
        <f>IFERROR(IF(C1117=設定・集計!$B$6,"",INDEX(DATA!$A$46:$E$6000,A1117,4)),"")</f>
        <v/>
      </c>
    </row>
    <row r="1118" spans="1:6" ht="18.75" customHeight="1">
      <c r="A1118" s="82" t="str">
        <f>IFERROR(MATCH(ROW()-ROW($A$2),DATA!G:G,0)-DATA!$B$5+1,"")</f>
        <v/>
      </c>
      <c r="B1118" s="86" t="str">
        <f>IFERROR(INDEX(DATA!$A$46:$E$6000,A1118,5),"")</f>
        <v/>
      </c>
      <c r="C1118" s="87" t="str">
        <f>IFERROR(INDEX(DATA!$A$46:$E$6000,A1118,3),"")</f>
        <v/>
      </c>
      <c r="D1118" s="88" t="str">
        <f>IFERROR(INDEX(DATA!$A$46:$E$6000,A1118,2),"")</f>
        <v/>
      </c>
      <c r="E1118" s="99" t="str">
        <f>IFERROR(IF(C1118=設定・集計!$B$6,INDEX(DATA!$A$46:$E$6000,A1118,4),""),"")</f>
        <v/>
      </c>
      <c r="F1118" s="99" t="str">
        <f>IFERROR(IF(C1118=設定・集計!$B$6,"",INDEX(DATA!$A$46:$E$6000,A1118,4)),"")</f>
        <v/>
      </c>
    </row>
    <row r="1119" spans="1:6" ht="18.75" customHeight="1">
      <c r="A1119" s="82" t="str">
        <f>IFERROR(MATCH(ROW()-ROW($A$2),DATA!G:G,0)-DATA!$B$5+1,"")</f>
        <v/>
      </c>
      <c r="B1119" s="86" t="str">
        <f>IFERROR(INDEX(DATA!$A$46:$E$6000,A1119,5),"")</f>
        <v/>
      </c>
      <c r="C1119" s="87" t="str">
        <f>IFERROR(INDEX(DATA!$A$46:$E$6000,A1119,3),"")</f>
        <v/>
      </c>
      <c r="D1119" s="88" t="str">
        <f>IFERROR(INDEX(DATA!$A$46:$E$6000,A1119,2),"")</f>
        <v/>
      </c>
      <c r="E1119" s="99" t="str">
        <f>IFERROR(IF(C1119=設定・集計!$B$6,INDEX(DATA!$A$46:$E$6000,A1119,4),""),"")</f>
        <v/>
      </c>
      <c r="F1119" s="99" t="str">
        <f>IFERROR(IF(C1119=設定・集計!$B$6,"",INDEX(DATA!$A$46:$E$6000,A1119,4)),"")</f>
        <v/>
      </c>
    </row>
    <row r="1120" spans="1:6" ht="18.75" customHeight="1">
      <c r="A1120" s="82" t="str">
        <f>IFERROR(MATCH(ROW()-ROW($A$2),DATA!G:G,0)-DATA!$B$5+1,"")</f>
        <v/>
      </c>
      <c r="B1120" s="86" t="str">
        <f>IFERROR(INDEX(DATA!$A$46:$E$6000,A1120,5),"")</f>
        <v/>
      </c>
      <c r="C1120" s="87" t="str">
        <f>IFERROR(INDEX(DATA!$A$46:$E$6000,A1120,3),"")</f>
        <v/>
      </c>
      <c r="D1120" s="88" t="str">
        <f>IFERROR(INDEX(DATA!$A$46:$E$6000,A1120,2),"")</f>
        <v/>
      </c>
      <c r="E1120" s="99" t="str">
        <f>IFERROR(IF(C1120=設定・集計!$B$6,INDEX(DATA!$A$46:$E$6000,A1120,4),""),"")</f>
        <v/>
      </c>
      <c r="F1120" s="99" t="str">
        <f>IFERROR(IF(C1120=設定・集計!$B$6,"",INDEX(DATA!$A$46:$E$6000,A1120,4)),"")</f>
        <v/>
      </c>
    </row>
    <row r="1121" spans="1:6" ht="18.75" customHeight="1">
      <c r="A1121" s="82" t="str">
        <f>IFERROR(MATCH(ROW()-ROW($A$2),DATA!G:G,0)-DATA!$B$5+1,"")</f>
        <v/>
      </c>
      <c r="B1121" s="86" t="str">
        <f>IFERROR(INDEX(DATA!$A$46:$E$6000,A1121,5),"")</f>
        <v/>
      </c>
      <c r="C1121" s="87" t="str">
        <f>IFERROR(INDEX(DATA!$A$46:$E$6000,A1121,3),"")</f>
        <v/>
      </c>
      <c r="D1121" s="88" t="str">
        <f>IFERROR(INDEX(DATA!$A$46:$E$6000,A1121,2),"")</f>
        <v/>
      </c>
      <c r="E1121" s="99" t="str">
        <f>IFERROR(IF(C1121=設定・集計!$B$6,INDEX(DATA!$A$46:$E$6000,A1121,4),""),"")</f>
        <v/>
      </c>
      <c r="F1121" s="99" t="str">
        <f>IFERROR(IF(C1121=設定・集計!$B$6,"",INDEX(DATA!$A$46:$E$6000,A1121,4)),"")</f>
        <v/>
      </c>
    </row>
    <row r="1122" spans="1:6" ht="18.75" customHeight="1">
      <c r="A1122" s="82" t="str">
        <f>IFERROR(MATCH(ROW()-ROW($A$2),DATA!G:G,0)-DATA!$B$5+1,"")</f>
        <v/>
      </c>
      <c r="B1122" s="86" t="str">
        <f>IFERROR(INDEX(DATA!$A$46:$E$6000,A1122,5),"")</f>
        <v/>
      </c>
      <c r="C1122" s="87" t="str">
        <f>IFERROR(INDEX(DATA!$A$46:$E$6000,A1122,3),"")</f>
        <v/>
      </c>
      <c r="D1122" s="88" t="str">
        <f>IFERROR(INDEX(DATA!$A$46:$E$6000,A1122,2),"")</f>
        <v/>
      </c>
      <c r="E1122" s="99" t="str">
        <f>IFERROR(IF(C1122=設定・集計!$B$6,INDEX(DATA!$A$46:$E$6000,A1122,4),""),"")</f>
        <v/>
      </c>
      <c r="F1122" s="99" t="str">
        <f>IFERROR(IF(C1122=設定・集計!$B$6,"",INDEX(DATA!$A$46:$E$6000,A1122,4)),"")</f>
        <v/>
      </c>
    </row>
    <row r="1123" spans="1:6" ht="18.75" customHeight="1">
      <c r="A1123" s="82" t="str">
        <f>IFERROR(MATCH(ROW()-ROW($A$2),DATA!G:G,0)-DATA!$B$5+1,"")</f>
        <v/>
      </c>
      <c r="B1123" s="86" t="str">
        <f>IFERROR(INDEX(DATA!$A$46:$E$6000,A1123,5),"")</f>
        <v/>
      </c>
      <c r="C1123" s="87" t="str">
        <f>IFERROR(INDEX(DATA!$A$46:$E$6000,A1123,3),"")</f>
        <v/>
      </c>
      <c r="D1123" s="88" t="str">
        <f>IFERROR(INDEX(DATA!$A$46:$E$6000,A1123,2),"")</f>
        <v/>
      </c>
      <c r="E1123" s="99" t="str">
        <f>IFERROR(IF(C1123=設定・集計!$B$6,INDEX(DATA!$A$46:$E$6000,A1123,4),""),"")</f>
        <v/>
      </c>
      <c r="F1123" s="99" t="str">
        <f>IFERROR(IF(C1123=設定・集計!$B$6,"",INDEX(DATA!$A$46:$E$6000,A1123,4)),"")</f>
        <v/>
      </c>
    </row>
    <row r="1124" spans="1:6" ht="18.75" customHeight="1">
      <c r="A1124" s="82" t="str">
        <f>IFERROR(MATCH(ROW()-ROW($A$2),DATA!G:G,0)-DATA!$B$5+1,"")</f>
        <v/>
      </c>
      <c r="B1124" s="86" t="str">
        <f>IFERROR(INDEX(DATA!$A$46:$E$6000,A1124,5),"")</f>
        <v/>
      </c>
      <c r="C1124" s="87" t="str">
        <f>IFERROR(INDEX(DATA!$A$46:$E$6000,A1124,3),"")</f>
        <v/>
      </c>
      <c r="D1124" s="88" t="str">
        <f>IFERROR(INDEX(DATA!$A$46:$E$6000,A1124,2),"")</f>
        <v/>
      </c>
      <c r="E1124" s="99" t="str">
        <f>IFERROR(IF(C1124=設定・集計!$B$6,INDEX(DATA!$A$46:$E$6000,A1124,4),""),"")</f>
        <v/>
      </c>
      <c r="F1124" s="99" t="str">
        <f>IFERROR(IF(C1124=設定・集計!$B$6,"",INDEX(DATA!$A$46:$E$6000,A1124,4)),"")</f>
        <v/>
      </c>
    </row>
    <row r="1125" spans="1:6" ht="18.75" customHeight="1">
      <c r="A1125" s="82" t="str">
        <f>IFERROR(MATCH(ROW()-ROW($A$2),DATA!G:G,0)-DATA!$B$5+1,"")</f>
        <v/>
      </c>
      <c r="B1125" s="86" t="str">
        <f>IFERROR(INDEX(DATA!$A$46:$E$6000,A1125,5),"")</f>
        <v/>
      </c>
      <c r="C1125" s="87" t="str">
        <f>IFERROR(INDEX(DATA!$A$46:$E$6000,A1125,3),"")</f>
        <v/>
      </c>
      <c r="D1125" s="88" t="str">
        <f>IFERROR(INDEX(DATA!$A$46:$E$6000,A1125,2),"")</f>
        <v/>
      </c>
      <c r="E1125" s="99" t="str">
        <f>IFERROR(IF(C1125=設定・集計!$B$6,INDEX(DATA!$A$46:$E$6000,A1125,4),""),"")</f>
        <v/>
      </c>
      <c r="F1125" s="99" t="str">
        <f>IFERROR(IF(C1125=設定・集計!$B$6,"",INDEX(DATA!$A$46:$E$6000,A1125,4)),"")</f>
        <v/>
      </c>
    </row>
    <row r="1126" spans="1:6" ht="18.75" customHeight="1">
      <c r="A1126" s="82" t="str">
        <f>IFERROR(MATCH(ROW()-ROW($A$2),DATA!G:G,0)-DATA!$B$5+1,"")</f>
        <v/>
      </c>
      <c r="B1126" s="86" t="str">
        <f>IFERROR(INDEX(DATA!$A$46:$E$6000,A1126,5),"")</f>
        <v/>
      </c>
      <c r="C1126" s="87" t="str">
        <f>IFERROR(INDEX(DATA!$A$46:$E$6000,A1126,3),"")</f>
        <v/>
      </c>
      <c r="D1126" s="88" t="str">
        <f>IFERROR(INDEX(DATA!$A$46:$E$6000,A1126,2),"")</f>
        <v/>
      </c>
      <c r="E1126" s="99" t="str">
        <f>IFERROR(IF(C1126=設定・集計!$B$6,INDEX(DATA!$A$46:$E$6000,A1126,4),""),"")</f>
        <v/>
      </c>
      <c r="F1126" s="99" t="str">
        <f>IFERROR(IF(C1126=設定・集計!$B$6,"",INDEX(DATA!$A$46:$E$6000,A1126,4)),"")</f>
        <v/>
      </c>
    </row>
    <row r="1127" spans="1:6" ht="18.75" customHeight="1">
      <c r="A1127" s="82" t="str">
        <f>IFERROR(MATCH(ROW()-ROW($A$2),DATA!G:G,0)-DATA!$B$5+1,"")</f>
        <v/>
      </c>
      <c r="B1127" s="86" t="str">
        <f>IFERROR(INDEX(DATA!$A$46:$E$6000,A1127,5),"")</f>
        <v/>
      </c>
      <c r="C1127" s="87" t="str">
        <f>IFERROR(INDEX(DATA!$A$46:$E$6000,A1127,3),"")</f>
        <v/>
      </c>
      <c r="D1127" s="88" t="str">
        <f>IFERROR(INDEX(DATA!$A$46:$E$6000,A1127,2),"")</f>
        <v/>
      </c>
      <c r="E1127" s="99" t="str">
        <f>IFERROR(IF(C1127=設定・集計!$B$6,INDEX(DATA!$A$46:$E$6000,A1127,4),""),"")</f>
        <v/>
      </c>
      <c r="F1127" s="99" t="str">
        <f>IFERROR(IF(C1127=設定・集計!$B$6,"",INDEX(DATA!$A$46:$E$6000,A1127,4)),"")</f>
        <v/>
      </c>
    </row>
    <row r="1128" spans="1:6" ht="18.75" customHeight="1">
      <c r="A1128" s="82" t="str">
        <f>IFERROR(MATCH(ROW()-ROW($A$2),DATA!G:G,0)-DATA!$B$5+1,"")</f>
        <v/>
      </c>
      <c r="B1128" s="86" t="str">
        <f>IFERROR(INDEX(DATA!$A$46:$E$6000,A1128,5),"")</f>
        <v/>
      </c>
      <c r="C1128" s="87" t="str">
        <f>IFERROR(INDEX(DATA!$A$46:$E$6000,A1128,3),"")</f>
        <v/>
      </c>
      <c r="D1128" s="88" t="str">
        <f>IFERROR(INDEX(DATA!$A$46:$E$6000,A1128,2),"")</f>
        <v/>
      </c>
      <c r="E1128" s="99" t="str">
        <f>IFERROR(IF(C1128=設定・集計!$B$6,INDEX(DATA!$A$46:$E$6000,A1128,4),""),"")</f>
        <v/>
      </c>
      <c r="F1128" s="99" t="str">
        <f>IFERROR(IF(C1128=設定・集計!$B$6,"",INDEX(DATA!$A$46:$E$6000,A1128,4)),"")</f>
        <v/>
      </c>
    </row>
    <row r="1129" spans="1:6" ht="18.75" customHeight="1">
      <c r="A1129" s="82" t="str">
        <f>IFERROR(MATCH(ROW()-ROW($A$2),DATA!G:G,0)-DATA!$B$5+1,"")</f>
        <v/>
      </c>
      <c r="B1129" s="86" t="str">
        <f>IFERROR(INDEX(DATA!$A$46:$E$6000,A1129,5),"")</f>
        <v/>
      </c>
      <c r="C1129" s="87" t="str">
        <f>IFERROR(INDEX(DATA!$A$46:$E$6000,A1129,3),"")</f>
        <v/>
      </c>
      <c r="D1129" s="88" t="str">
        <f>IFERROR(INDEX(DATA!$A$46:$E$6000,A1129,2),"")</f>
        <v/>
      </c>
      <c r="E1129" s="99" t="str">
        <f>IFERROR(IF(C1129=設定・集計!$B$6,INDEX(DATA!$A$46:$E$6000,A1129,4),""),"")</f>
        <v/>
      </c>
      <c r="F1129" s="99" t="str">
        <f>IFERROR(IF(C1129=設定・集計!$B$6,"",INDEX(DATA!$A$46:$E$6000,A1129,4)),"")</f>
        <v/>
      </c>
    </row>
    <row r="1130" spans="1:6" ht="18.75" customHeight="1">
      <c r="A1130" s="82" t="str">
        <f>IFERROR(MATCH(ROW()-ROW($A$2),DATA!G:G,0)-DATA!$B$5+1,"")</f>
        <v/>
      </c>
      <c r="B1130" s="86" t="str">
        <f>IFERROR(INDEX(DATA!$A$46:$E$6000,A1130,5),"")</f>
        <v/>
      </c>
      <c r="C1130" s="87" t="str">
        <f>IFERROR(INDEX(DATA!$A$46:$E$6000,A1130,3),"")</f>
        <v/>
      </c>
      <c r="D1130" s="88" t="str">
        <f>IFERROR(INDEX(DATA!$A$46:$E$6000,A1130,2),"")</f>
        <v/>
      </c>
      <c r="E1130" s="99" t="str">
        <f>IFERROR(IF(C1130=設定・集計!$B$6,INDEX(DATA!$A$46:$E$6000,A1130,4),""),"")</f>
        <v/>
      </c>
      <c r="F1130" s="99" t="str">
        <f>IFERROR(IF(C1130=設定・集計!$B$6,"",INDEX(DATA!$A$46:$E$6000,A1130,4)),"")</f>
        <v/>
      </c>
    </row>
    <row r="1131" spans="1:6" ht="18.75" customHeight="1">
      <c r="A1131" s="82" t="str">
        <f>IFERROR(MATCH(ROW()-ROW($A$2),DATA!G:G,0)-DATA!$B$5+1,"")</f>
        <v/>
      </c>
      <c r="B1131" s="86" t="str">
        <f>IFERROR(INDEX(DATA!$A$46:$E$6000,A1131,5),"")</f>
        <v/>
      </c>
      <c r="C1131" s="87" t="str">
        <f>IFERROR(INDEX(DATA!$A$46:$E$6000,A1131,3),"")</f>
        <v/>
      </c>
      <c r="D1131" s="88" t="str">
        <f>IFERROR(INDEX(DATA!$A$46:$E$6000,A1131,2),"")</f>
        <v/>
      </c>
      <c r="E1131" s="99" t="str">
        <f>IFERROR(IF(C1131=設定・集計!$B$6,INDEX(DATA!$A$46:$E$6000,A1131,4),""),"")</f>
        <v/>
      </c>
      <c r="F1131" s="99" t="str">
        <f>IFERROR(IF(C1131=設定・集計!$B$6,"",INDEX(DATA!$A$46:$E$6000,A1131,4)),"")</f>
        <v/>
      </c>
    </row>
    <row r="1132" spans="1:6" ht="18.75" customHeight="1">
      <c r="A1132" s="82" t="str">
        <f>IFERROR(MATCH(ROW()-ROW($A$2),DATA!G:G,0)-DATA!$B$5+1,"")</f>
        <v/>
      </c>
      <c r="B1132" s="86" t="str">
        <f>IFERROR(INDEX(DATA!$A$46:$E$6000,A1132,5),"")</f>
        <v/>
      </c>
      <c r="C1132" s="87" t="str">
        <f>IFERROR(INDEX(DATA!$A$46:$E$6000,A1132,3),"")</f>
        <v/>
      </c>
      <c r="D1132" s="88" t="str">
        <f>IFERROR(INDEX(DATA!$A$46:$E$6000,A1132,2),"")</f>
        <v/>
      </c>
      <c r="E1132" s="99" t="str">
        <f>IFERROR(IF(C1132=設定・集計!$B$6,INDEX(DATA!$A$46:$E$6000,A1132,4),""),"")</f>
        <v/>
      </c>
      <c r="F1132" s="99" t="str">
        <f>IFERROR(IF(C1132=設定・集計!$B$6,"",INDEX(DATA!$A$46:$E$6000,A1132,4)),"")</f>
        <v/>
      </c>
    </row>
    <row r="1133" spans="1:6" ht="18.75" customHeight="1">
      <c r="A1133" s="82" t="str">
        <f>IFERROR(MATCH(ROW()-ROW($A$2),DATA!G:G,0)-DATA!$B$5+1,"")</f>
        <v/>
      </c>
      <c r="B1133" s="86" t="str">
        <f>IFERROR(INDEX(DATA!$A$46:$E$6000,A1133,5),"")</f>
        <v/>
      </c>
      <c r="C1133" s="87" t="str">
        <f>IFERROR(INDEX(DATA!$A$46:$E$6000,A1133,3),"")</f>
        <v/>
      </c>
      <c r="D1133" s="88" t="str">
        <f>IFERROR(INDEX(DATA!$A$46:$E$6000,A1133,2),"")</f>
        <v/>
      </c>
      <c r="E1133" s="99" t="str">
        <f>IFERROR(IF(C1133=設定・集計!$B$6,INDEX(DATA!$A$46:$E$6000,A1133,4),""),"")</f>
        <v/>
      </c>
      <c r="F1133" s="99" t="str">
        <f>IFERROR(IF(C1133=設定・集計!$B$6,"",INDEX(DATA!$A$46:$E$6000,A1133,4)),"")</f>
        <v/>
      </c>
    </row>
    <row r="1134" spans="1:6" ht="18.75" customHeight="1">
      <c r="A1134" s="82" t="str">
        <f>IFERROR(MATCH(ROW()-ROW($A$2),DATA!G:G,0)-DATA!$B$5+1,"")</f>
        <v/>
      </c>
      <c r="B1134" s="86" t="str">
        <f>IFERROR(INDEX(DATA!$A$46:$E$6000,A1134,5),"")</f>
        <v/>
      </c>
      <c r="C1134" s="87" t="str">
        <f>IFERROR(INDEX(DATA!$A$46:$E$6000,A1134,3),"")</f>
        <v/>
      </c>
      <c r="D1134" s="88" t="str">
        <f>IFERROR(INDEX(DATA!$A$46:$E$6000,A1134,2),"")</f>
        <v/>
      </c>
      <c r="E1134" s="99" t="str">
        <f>IFERROR(IF(C1134=設定・集計!$B$6,INDEX(DATA!$A$46:$E$6000,A1134,4),""),"")</f>
        <v/>
      </c>
      <c r="F1134" s="99" t="str">
        <f>IFERROR(IF(C1134=設定・集計!$B$6,"",INDEX(DATA!$A$46:$E$6000,A1134,4)),"")</f>
        <v/>
      </c>
    </row>
    <row r="1135" spans="1:6" ht="18.75" customHeight="1">
      <c r="A1135" s="82" t="str">
        <f>IFERROR(MATCH(ROW()-ROW($A$2),DATA!G:G,0)-DATA!$B$5+1,"")</f>
        <v/>
      </c>
      <c r="B1135" s="86" t="str">
        <f>IFERROR(INDEX(DATA!$A$46:$E$6000,A1135,5),"")</f>
        <v/>
      </c>
      <c r="C1135" s="87" t="str">
        <f>IFERROR(INDEX(DATA!$A$46:$E$6000,A1135,3),"")</f>
        <v/>
      </c>
      <c r="D1135" s="88" t="str">
        <f>IFERROR(INDEX(DATA!$A$46:$E$6000,A1135,2),"")</f>
        <v/>
      </c>
      <c r="E1135" s="99" t="str">
        <f>IFERROR(IF(C1135=設定・集計!$B$6,INDEX(DATA!$A$46:$E$6000,A1135,4),""),"")</f>
        <v/>
      </c>
      <c r="F1135" s="99" t="str">
        <f>IFERROR(IF(C1135=設定・集計!$B$6,"",INDEX(DATA!$A$46:$E$6000,A1135,4)),"")</f>
        <v/>
      </c>
    </row>
    <row r="1136" spans="1:6" ht="18.75" customHeight="1">
      <c r="A1136" s="82" t="str">
        <f>IFERROR(MATCH(ROW()-ROW($A$2),DATA!G:G,0)-DATA!$B$5+1,"")</f>
        <v/>
      </c>
      <c r="B1136" s="86" t="str">
        <f>IFERROR(INDEX(DATA!$A$46:$E$6000,A1136,5),"")</f>
        <v/>
      </c>
      <c r="C1136" s="87" t="str">
        <f>IFERROR(INDEX(DATA!$A$46:$E$6000,A1136,3),"")</f>
        <v/>
      </c>
      <c r="D1136" s="88" t="str">
        <f>IFERROR(INDEX(DATA!$A$46:$E$6000,A1136,2),"")</f>
        <v/>
      </c>
      <c r="E1136" s="99" t="str">
        <f>IFERROR(IF(C1136=設定・集計!$B$6,INDEX(DATA!$A$46:$E$6000,A1136,4),""),"")</f>
        <v/>
      </c>
      <c r="F1136" s="99" t="str">
        <f>IFERROR(IF(C1136=設定・集計!$B$6,"",INDEX(DATA!$A$46:$E$6000,A1136,4)),"")</f>
        <v/>
      </c>
    </row>
    <row r="1137" spans="1:6" ht="18.75" customHeight="1">
      <c r="A1137" s="82" t="str">
        <f>IFERROR(MATCH(ROW()-ROW($A$2),DATA!G:G,0)-DATA!$B$5+1,"")</f>
        <v/>
      </c>
      <c r="B1137" s="86" t="str">
        <f>IFERROR(INDEX(DATA!$A$46:$E$6000,A1137,5),"")</f>
        <v/>
      </c>
      <c r="C1137" s="87" t="str">
        <f>IFERROR(INDEX(DATA!$A$46:$E$6000,A1137,3),"")</f>
        <v/>
      </c>
      <c r="D1137" s="88" t="str">
        <f>IFERROR(INDEX(DATA!$A$46:$E$6000,A1137,2),"")</f>
        <v/>
      </c>
      <c r="E1137" s="99" t="str">
        <f>IFERROR(IF(C1137=設定・集計!$B$6,INDEX(DATA!$A$46:$E$6000,A1137,4),""),"")</f>
        <v/>
      </c>
      <c r="F1137" s="99" t="str">
        <f>IFERROR(IF(C1137=設定・集計!$B$6,"",INDEX(DATA!$A$46:$E$6000,A1137,4)),"")</f>
        <v/>
      </c>
    </row>
    <row r="1138" spans="1:6" ht="18.75" customHeight="1">
      <c r="A1138" s="82" t="str">
        <f>IFERROR(MATCH(ROW()-ROW($A$2),DATA!G:G,0)-DATA!$B$5+1,"")</f>
        <v/>
      </c>
      <c r="B1138" s="86" t="str">
        <f>IFERROR(INDEX(DATA!$A$46:$E$6000,A1138,5),"")</f>
        <v/>
      </c>
      <c r="C1138" s="87" t="str">
        <f>IFERROR(INDEX(DATA!$A$46:$E$6000,A1138,3),"")</f>
        <v/>
      </c>
      <c r="D1138" s="88" t="str">
        <f>IFERROR(INDEX(DATA!$A$46:$E$6000,A1138,2),"")</f>
        <v/>
      </c>
      <c r="E1138" s="99" t="str">
        <f>IFERROR(IF(C1138=設定・集計!$B$6,INDEX(DATA!$A$46:$E$6000,A1138,4),""),"")</f>
        <v/>
      </c>
      <c r="F1138" s="99" t="str">
        <f>IFERROR(IF(C1138=設定・集計!$B$6,"",INDEX(DATA!$A$46:$E$6000,A1138,4)),"")</f>
        <v/>
      </c>
    </row>
    <row r="1139" spans="1:6" ht="18.75" customHeight="1">
      <c r="A1139" s="82" t="str">
        <f>IFERROR(MATCH(ROW()-ROW($A$2),DATA!G:G,0)-DATA!$B$5+1,"")</f>
        <v/>
      </c>
      <c r="B1139" s="86" t="str">
        <f>IFERROR(INDEX(DATA!$A$46:$E$6000,A1139,5),"")</f>
        <v/>
      </c>
      <c r="C1139" s="87" t="str">
        <f>IFERROR(INDEX(DATA!$A$46:$E$6000,A1139,3),"")</f>
        <v/>
      </c>
      <c r="D1139" s="88" t="str">
        <f>IFERROR(INDEX(DATA!$A$46:$E$6000,A1139,2),"")</f>
        <v/>
      </c>
      <c r="E1139" s="99" t="str">
        <f>IFERROR(IF(C1139=設定・集計!$B$6,INDEX(DATA!$A$46:$E$6000,A1139,4),""),"")</f>
        <v/>
      </c>
      <c r="F1139" s="99" t="str">
        <f>IFERROR(IF(C1139=設定・集計!$B$6,"",INDEX(DATA!$A$46:$E$6000,A1139,4)),"")</f>
        <v/>
      </c>
    </row>
    <row r="1140" spans="1:6" ht="18.75" customHeight="1">
      <c r="A1140" s="82" t="str">
        <f>IFERROR(MATCH(ROW()-ROW($A$2),DATA!G:G,0)-DATA!$B$5+1,"")</f>
        <v/>
      </c>
      <c r="B1140" s="86" t="str">
        <f>IFERROR(INDEX(DATA!$A$46:$E$6000,A1140,5),"")</f>
        <v/>
      </c>
      <c r="C1140" s="87" t="str">
        <f>IFERROR(INDEX(DATA!$A$46:$E$6000,A1140,3),"")</f>
        <v/>
      </c>
      <c r="D1140" s="88" t="str">
        <f>IFERROR(INDEX(DATA!$A$46:$E$6000,A1140,2),"")</f>
        <v/>
      </c>
      <c r="E1140" s="99" t="str">
        <f>IFERROR(IF(C1140=設定・集計!$B$6,INDEX(DATA!$A$46:$E$6000,A1140,4),""),"")</f>
        <v/>
      </c>
      <c r="F1140" s="99" t="str">
        <f>IFERROR(IF(C1140=設定・集計!$B$6,"",INDEX(DATA!$A$46:$E$6000,A1140,4)),"")</f>
        <v/>
      </c>
    </row>
    <row r="1141" spans="1:6" ht="18.75" customHeight="1">
      <c r="A1141" s="82" t="str">
        <f>IFERROR(MATCH(ROW()-ROW($A$2),DATA!G:G,0)-DATA!$B$5+1,"")</f>
        <v/>
      </c>
      <c r="B1141" s="86" t="str">
        <f>IFERROR(INDEX(DATA!$A$46:$E$6000,A1141,5),"")</f>
        <v/>
      </c>
      <c r="C1141" s="87" t="str">
        <f>IFERROR(INDEX(DATA!$A$46:$E$6000,A1141,3),"")</f>
        <v/>
      </c>
      <c r="D1141" s="88" t="str">
        <f>IFERROR(INDEX(DATA!$A$46:$E$6000,A1141,2),"")</f>
        <v/>
      </c>
      <c r="E1141" s="99" t="str">
        <f>IFERROR(IF(C1141=設定・集計!$B$6,INDEX(DATA!$A$46:$E$6000,A1141,4),""),"")</f>
        <v/>
      </c>
      <c r="F1141" s="99" t="str">
        <f>IFERROR(IF(C1141=設定・集計!$B$6,"",INDEX(DATA!$A$46:$E$6000,A1141,4)),"")</f>
        <v/>
      </c>
    </row>
    <row r="1142" spans="1:6" ht="18.75" customHeight="1">
      <c r="A1142" s="82" t="str">
        <f>IFERROR(MATCH(ROW()-ROW($A$2),DATA!G:G,0)-DATA!$B$5+1,"")</f>
        <v/>
      </c>
      <c r="B1142" s="86" t="str">
        <f>IFERROR(INDEX(DATA!$A$46:$E$6000,A1142,5),"")</f>
        <v/>
      </c>
      <c r="C1142" s="87" t="str">
        <f>IFERROR(INDEX(DATA!$A$46:$E$6000,A1142,3),"")</f>
        <v/>
      </c>
      <c r="D1142" s="88" t="str">
        <f>IFERROR(INDEX(DATA!$A$46:$E$6000,A1142,2),"")</f>
        <v/>
      </c>
      <c r="E1142" s="99" t="str">
        <f>IFERROR(IF(C1142=設定・集計!$B$6,INDEX(DATA!$A$46:$E$6000,A1142,4),""),"")</f>
        <v/>
      </c>
      <c r="F1142" s="99" t="str">
        <f>IFERROR(IF(C1142=設定・集計!$B$6,"",INDEX(DATA!$A$46:$E$6000,A1142,4)),"")</f>
        <v/>
      </c>
    </row>
    <row r="1143" spans="1:6" ht="18.75" customHeight="1">
      <c r="A1143" s="82" t="str">
        <f>IFERROR(MATCH(ROW()-ROW($A$2),DATA!G:G,0)-DATA!$B$5+1,"")</f>
        <v/>
      </c>
      <c r="B1143" s="86" t="str">
        <f>IFERROR(INDEX(DATA!$A$46:$E$6000,A1143,5),"")</f>
        <v/>
      </c>
      <c r="C1143" s="87" t="str">
        <f>IFERROR(INDEX(DATA!$A$46:$E$6000,A1143,3),"")</f>
        <v/>
      </c>
      <c r="D1143" s="88" t="str">
        <f>IFERROR(INDEX(DATA!$A$46:$E$6000,A1143,2),"")</f>
        <v/>
      </c>
      <c r="E1143" s="99" t="str">
        <f>IFERROR(IF(C1143=設定・集計!$B$6,INDEX(DATA!$A$46:$E$6000,A1143,4),""),"")</f>
        <v/>
      </c>
      <c r="F1143" s="99" t="str">
        <f>IFERROR(IF(C1143=設定・集計!$B$6,"",INDEX(DATA!$A$46:$E$6000,A1143,4)),"")</f>
        <v/>
      </c>
    </row>
    <row r="1144" spans="1:6" ht="18.75" customHeight="1">
      <c r="A1144" s="82" t="str">
        <f>IFERROR(MATCH(ROW()-ROW($A$2),DATA!G:G,0)-DATA!$B$5+1,"")</f>
        <v/>
      </c>
      <c r="B1144" s="86" t="str">
        <f>IFERROR(INDEX(DATA!$A$46:$E$6000,A1144,5),"")</f>
        <v/>
      </c>
      <c r="C1144" s="87" t="str">
        <f>IFERROR(INDEX(DATA!$A$46:$E$6000,A1144,3),"")</f>
        <v/>
      </c>
      <c r="D1144" s="88" t="str">
        <f>IFERROR(INDEX(DATA!$A$46:$E$6000,A1144,2),"")</f>
        <v/>
      </c>
      <c r="E1144" s="99" t="str">
        <f>IFERROR(IF(C1144=設定・集計!$B$6,INDEX(DATA!$A$46:$E$6000,A1144,4),""),"")</f>
        <v/>
      </c>
      <c r="F1144" s="99" t="str">
        <f>IFERROR(IF(C1144=設定・集計!$B$6,"",INDEX(DATA!$A$46:$E$6000,A1144,4)),"")</f>
        <v/>
      </c>
    </row>
    <row r="1145" spans="1:6" ht="18.75" customHeight="1">
      <c r="A1145" s="82" t="str">
        <f>IFERROR(MATCH(ROW()-ROW($A$2),DATA!G:G,0)-DATA!$B$5+1,"")</f>
        <v/>
      </c>
      <c r="B1145" s="86" t="str">
        <f>IFERROR(INDEX(DATA!$A$46:$E$6000,A1145,5),"")</f>
        <v/>
      </c>
      <c r="C1145" s="87" t="str">
        <f>IFERROR(INDEX(DATA!$A$46:$E$6000,A1145,3),"")</f>
        <v/>
      </c>
      <c r="D1145" s="88" t="str">
        <f>IFERROR(INDEX(DATA!$A$46:$E$6000,A1145,2),"")</f>
        <v/>
      </c>
      <c r="E1145" s="99" t="str">
        <f>IFERROR(IF(C1145=設定・集計!$B$6,INDEX(DATA!$A$46:$E$6000,A1145,4),""),"")</f>
        <v/>
      </c>
      <c r="F1145" s="99" t="str">
        <f>IFERROR(IF(C1145=設定・集計!$B$6,"",INDEX(DATA!$A$46:$E$6000,A1145,4)),"")</f>
        <v/>
      </c>
    </row>
    <row r="1146" spans="1:6" ht="18.75" customHeight="1">
      <c r="A1146" s="82" t="str">
        <f>IFERROR(MATCH(ROW()-ROW($A$2),DATA!G:G,0)-DATA!$B$5+1,"")</f>
        <v/>
      </c>
      <c r="B1146" s="86" t="str">
        <f>IFERROR(INDEX(DATA!$A$46:$E$6000,A1146,5),"")</f>
        <v/>
      </c>
      <c r="C1146" s="87" t="str">
        <f>IFERROR(INDEX(DATA!$A$46:$E$6000,A1146,3),"")</f>
        <v/>
      </c>
      <c r="D1146" s="88" t="str">
        <f>IFERROR(INDEX(DATA!$A$46:$E$6000,A1146,2),"")</f>
        <v/>
      </c>
      <c r="E1146" s="99" t="str">
        <f>IFERROR(IF(C1146=設定・集計!$B$6,INDEX(DATA!$A$46:$E$6000,A1146,4),""),"")</f>
        <v/>
      </c>
      <c r="F1146" s="99" t="str">
        <f>IFERROR(IF(C1146=設定・集計!$B$6,"",INDEX(DATA!$A$46:$E$6000,A1146,4)),"")</f>
        <v/>
      </c>
    </row>
    <row r="1147" spans="1:6" ht="18.75" customHeight="1">
      <c r="A1147" s="82" t="str">
        <f>IFERROR(MATCH(ROW()-ROW($A$2),DATA!G:G,0)-DATA!$B$5+1,"")</f>
        <v/>
      </c>
      <c r="B1147" s="86" t="str">
        <f>IFERROR(INDEX(DATA!$A$46:$E$6000,A1147,5),"")</f>
        <v/>
      </c>
      <c r="C1147" s="87" t="str">
        <f>IFERROR(INDEX(DATA!$A$46:$E$6000,A1147,3),"")</f>
        <v/>
      </c>
      <c r="D1147" s="88" t="str">
        <f>IFERROR(INDEX(DATA!$A$46:$E$6000,A1147,2),"")</f>
        <v/>
      </c>
      <c r="E1147" s="99" t="str">
        <f>IFERROR(IF(C1147=設定・集計!$B$6,INDEX(DATA!$A$46:$E$6000,A1147,4),""),"")</f>
        <v/>
      </c>
      <c r="F1147" s="99" t="str">
        <f>IFERROR(IF(C1147=設定・集計!$B$6,"",INDEX(DATA!$A$46:$E$6000,A1147,4)),"")</f>
        <v/>
      </c>
    </row>
    <row r="1148" spans="1:6" ht="18.75" customHeight="1">
      <c r="A1148" s="82" t="str">
        <f>IFERROR(MATCH(ROW()-ROW($A$2),DATA!G:G,0)-DATA!$B$5+1,"")</f>
        <v/>
      </c>
      <c r="B1148" s="86" t="str">
        <f>IFERROR(INDEX(DATA!$A$46:$E$6000,A1148,5),"")</f>
        <v/>
      </c>
      <c r="C1148" s="87" t="str">
        <f>IFERROR(INDEX(DATA!$A$46:$E$6000,A1148,3),"")</f>
        <v/>
      </c>
      <c r="D1148" s="88" t="str">
        <f>IFERROR(INDEX(DATA!$A$46:$E$6000,A1148,2),"")</f>
        <v/>
      </c>
      <c r="E1148" s="99" t="str">
        <f>IFERROR(IF(C1148=設定・集計!$B$6,INDEX(DATA!$A$46:$E$6000,A1148,4),""),"")</f>
        <v/>
      </c>
      <c r="F1148" s="99" t="str">
        <f>IFERROR(IF(C1148=設定・集計!$B$6,"",INDEX(DATA!$A$46:$E$6000,A1148,4)),"")</f>
        <v/>
      </c>
    </row>
    <row r="1149" spans="1:6" ht="18.75" customHeight="1">
      <c r="A1149" s="82" t="str">
        <f>IFERROR(MATCH(ROW()-ROW($A$2),DATA!G:G,0)-DATA!$B$5+1,"")</f>
        <v/>
      </c>
      <c r="B1149" s="86" t="str">
        <f>IFERROR(INDEX(DATA!$A$46:$E$6000,A1149,5),"")</f>
        <v/>
      </c>
      <c r="C1149" s="87" t="str">
        <f>IFERROR(INDEX(DATA!$A$46:$E$6000,A1149,3),"")</f>
        <v/>
      </c>
      <c r="D1149" s="88" t="str">
        <f>IFERROR(INDEX(DATA!$A$46:$E$6000,A1149,2),"")</f>
        <v/>
      </c>
      <c r="E1149" s="99" t="str">
        <f>IFERROR(IF(C1149=設定・集計!$B$6,INDEX(DATA!$A$46:$E$6000,A1149,4),""),"")</f>
        <v/>
      </c>
      <c r="F1149" s="99" t="str">
        <f>IFERROR(IF(C1149=設定・集計!$B$6,"",INDEX(DATA!$A$46:$E$6000,A1149,4)),"")</f>
        <v/>
      </c>
    </row>
    <row r="1150" spans="1:6" ht="18.75" customHeight="1">
      <c r="A1150" s="82" t="str">
        <f>IFERROR(MATCH(ROW()-ROW($A$2),DATA!G:G,0)-DATA!$B$5+1,"")</f>
        <v/>
      </c>
      <c r="B1150" s="86" t="str">
        <f>IFERROR(INDEX(DATA!$A$46:$E$6000,A1150,5),"")</f>
        <v/>
      </c>
      <c r="C1150" s="87" t="str">
        <f>IFERROR(INDEX(DATA!$A$46:$E$6000,A1150,3),"")</f>
        <v/>
      </c>
      <c r="D1150" s="88" t="str">
        <f>IFERROR(INDEX(DATA!$A$46:$E$6000,A1150,2),"")</f>
        <v/>
      </c>
      <c r="E1150" s="99" t="str">
        <f>IFERROR(IF(C1150=設定・集計!$B$6,INDEX(DATA!$A$46:$E$6000,A1150,4),""),"")</f>
        <v/>
      </c>
      <c r="F1150" s="99" t="str">
        <f>IFERROR(IF(C1150=設定・集計!$B$6,"",INDEX(DATA!$A$46:$E$6000,A1150,4)),"")</f>
        <v/>
      </c>
    </row>
    <row r="1151" spans="1:6" ht="18.75" customHeight="1">
      <c r="A1151" s="82" t="str">
        <f>IFERROR(MATCH(ROW()-ROW($A$2),DATA!G:G,0)-DATA!$B$5+1,"")</f>
        <v/>
      </c>
      <c r="B1151" s="86" t="str">
        <f>IFERROR(INDEX(DATA!$A$46:$E$6000,A1151,5),"")</f>
        <v/>
      </c>
      <c r="C1151" s="87" t="str">
        <f>IFERROR(INDEX(DATA!$A$46:$E$6000,A1151,3),"")</f>
        <v/>
      </c>
      <c r="D1151" s="88" t="str">
        <f>IFERROR(INDEX(DATA!$A$46:$E$6000,A1151,2),"")</f>
        <v/>
      </c>
      <c r="E1151" s="99" t="str">
        <f>IFERROR(IF(C1151=設定・集計!$B$6,INDEX(DATA!$A$46:$E$6000,A1151,4),""),"")</f>
        <v/>
      </c>
      <c r="F1151" s="99" t="str">
        <f>IFERROR(IF(C1151=設定・集計!$B$6,"",INDEX(DATA!$A$46:$E$6000,A1151,4)),"")</f>
        <v/>
      </c>
    </row>
    <row r="1152" spans="1:6" ht="18.75" customHeight="1">
      <c r="A1152" s="82" t="str">
        <f>IFERROR(MATCH(ROW()-ROW($A$2),DATA!G:G,0)-DATA!$B$5+1,"")</f>
        <v/>
      </c>
      <c r="B1152" s="86" t="str">
        <f>IFERROR(INDEX(DATA!$A$46:$E$6000,A1152,5),"")</f>
        <v/>
      </c>
      <c r="C1152" s="87" t="str">
        <f>IFERROR(INDEX(DATA!$A$46:$E$6000,A1152,3),"")</f>
        <v/>
      </c>
      <c r="D1152" s="88" t="str">
        <f>IFERROR(INDEX(DATA!$A$46:$E$6000,A1152,2),"")</f>
        <v/>
      </c>
      <c r="E1152" s="99" t="str">
        <f>IFERROR(IF(C1152=設定・集計!$B$6,INDEX(DATA!$A$46:$E$6000,A1152,4),""),"")</f>
        <v/>
      </c>
      <c r="F1152" s="99" t="str">
        <f>IFERROR(IF(C1152=設定・集計!$B$6,"",INDEX(DATA!$A$46:$E$6000,A1152,4)),"")</f>
        <v/>
      </c>
    </row>
    <row r="1153" spans="1:6" ht="18.75" customHeight="1">
      <c r="A1153" s="82" t="str">
        <f>IFERROR(MATCH(ROW()-ROW($A$2),DATA!G:G,0)-DATA!$B$5+1,"")</f>
        <v/>
      </c>
      <c r="B1153" s="86" t="str">
        <f>IFERROR(INDEX(DATA!$A$46:$E$6000,A1153,5),"")</f>
        <v/>
      </c>
      <c r="C1153" s="87" t="str">
        <f>IFERROR(INDEX(DATA!$A$46:$E$6000,A1153,3),"")</f>
        <v/>
      </c>
      <c r="D1153" s="88" t="str">
        <f>IFERROR(INDEX(DATA!$A$46:$E$6000,A1153,2),"")</f>
        <v/>
      </c>
      <c r="E1153" s="99" t="str">
        <f>IFERROR(IF(C1153=設定・集計!$B$6,INDEX(DATA!$A$46:$E$6000,A1153,4),""),"")</f>
        <v/>
      </c>
      <c r="F1153" s="99" t="str">
        <f>IFERROR(IF(C1153=設定・集計!$B$6,"",INDEX(DATA!$A$46:$E$6000,A1153,4)),"")</f>
        <v/>
      </c>
    </row>
    <row r="1154" spans="1:6" ht="18.75" customHeight="1">
      <c r="A1154" s="82" t="str">
        <f>IFERROR(MATCH(ROW()-ROW($A$2),DATA!G:G,0)-DATA!$B$5+1,"")</f>
        <v/>
      </c>
      <c r="B1154" s="86" t="str">
        <f>IFERROR(INDEX(DATA!$A$46:$E$6000,A1154,5),"")</f>
        <v/>
      </c>
      <c r="C1154" s="87" t="str">
        <f>IFERROR(INDEX(DATA!$A$46:$E$6000,A1154,3),"")</f>
        <v/>
      </c>
      <c r="D1154" s="88" t="str">
        <f>IFERROR(INDEX(DATA!$A$46:$E$6000,A1154,2),"")</f>
        <v/>
      </c>
      <c r="E1154" s="99" t="str">
        <f>IFERROR(IF(C1154=設定・集計!$B$6,INDEX(DATA!$A$46:$E$6000,A1154,4),""),"")</f>
        <v/>
      </c>
      <c r="F1154" s="99" t="str">
        <f>IFERROR(IF(C1154=設定・集計!$B$6,"",INDEX(DATA!$A$46:$E$6000,A1154,4)),"")</f>
        <v/>
      </c>
    </row>
    <row r="1155" spans="1:6" ht="18.75" customHeight="1">
      <c r="A1155" s="82" t="str">
        <f>IFERROR(MATCH(ROW()-ROW($A$2),DATA!G:G,0)-DATA!$B$5+1,"")</f>
        <v/>
      </c>
      <c r="B1155" s="86" t="str">
        <f>IFERROR(INDEX(DATA!$A$46:$E$6000,A1155,5),"")</f>
        <v/>
      </c>
      <c r="C1155" s="87" t="str">
        <f>IFERROR(INDEX(DATA!$A$46:$E$6000,A1155,3),"")</f>
        <v/>
      </c>
      <c r="D1155" s="88" t="str">
        <f>IFERROR(INDEX(DATA!$A$46:$E$6000,A1155,2),"")</f>
        <v/>
      </c>
      <c r="E1155" s="99" t="str">
        <f>IFERROR(IF(C1155=設定・集計!$B$6,INDEX(DATA!$A$46:$E$6000,A1155,4),""),"")</f>
        <v/>
      </c>
      <c r="F1155" s="99" t="str">
        <f>IFERROR(IF(C1155=設定・集計!$B$6,"",INDEX(DATA!$A$46:$E$6000,A1155,4)),"")</f>
        <v/>
      </c>
    </row>
    <row r="1156" spans="1:6" ht="18.75" customHeight="1">
      <c r="A1156" s="82" t="str">
        <f>IFERROR(MATCH(ROW()-ROW($A$2),DATA!G:G,0)-DATA!$B$5+1,"")</f>
        <v/>
      </c>
      <c r="B1156" s="86" t="str">
        <f>IFERROR(INDEX(DATA!$A$46:$E$6000,A1156,5),"")</f>
        <v/>
      </c>
      <c r="C1156" s="87" t="str">
        <f>IFERROR(INDEX(DATA!$A$46:$E$6000,A1156,3),"")</f>
        <v/>
      </c>
      <c r="D1156" s="88" t="str">
        <f>IFERROR(INDEX(DATA!$A$46:$E$6000,A1156,2),"")</f>
        <v/>
      </c>
      <c r="E1156" s="99" t="str">
        <f>IFERROR(IF(C1156=設定・集計!$B$6,INDEX(DATA!$A$46:$E$6000,A1156,4),""),"")</f>
        <v/>
      </c>
      <c r="F1156" s="99" t="str">
        <f>IFERROR(IF(C1156=設定・集計!$B$6,"",INDEX(DATA!$A$46:$E$6000,A1156,4)),"")</f>
        <v/>
      </c>
    </row>
    <row r="1157" spans="1:6" ht="18.75" customHeight="1">
      <c r="A1157" s="82" t="str">
        <f>IFERROR(MATCH(ROW()-ROW($A$2),DATA!G:G,0)-DATA!$B$5+1,"")</f>
        <v/>
      </c>
      <c r="B1157" s="86" t="str">
        <f>IFERROR(INDEX(DATA!$A$46:$E$6000,A1157,5),"")</f>
        <v/>
      </c>
      <c r="C1157" s="87" t="str">
        <f>IFERROR(INDEX(DATA!$A$46:$E$6000,A1157,3),"")</f>
        <v/>
      </c>
      <c r="D1157" s="88" t="str">
        <f>IFERROR(INDEX(DATA!$A$46:$E$6000,A1157,2),"")</f>
        <v/>
      </c>
      <c r="E1157" s="99" t="str">
        <f>IFERROR(IF(C1157=設定・集計!$B$6,INDEX(DATA!$A$46:$E$6000,A1157,4),""),"")</f>
        <v/>
      </c>
      <c r="F1157" s="99" t="str">
        <f>IFERROR(IF(C1157=設定・集計!$B$6,"",INDEX(DATA!$A$46:$E$6000,A1157,4)),"")</f>
        <v/>
      </c>
    </row>
    <row r="1158" spans="1:6" ht="18.75" customHeight="1">
      <c r="A1158" s="82" t="str">
        <f>IFERROR(MATCH(ROW()-ROW($A$2),DATA!G:G,0)-DATA!$B$5+1,"")</f>
        <v/>
      </c>
      <c r="B1158" s="86" t="str">
        <f>IFERROR(INDEX(DATA!$A$46:$E$6000,A1158,5),"")</f>
        <v/>
      </c>
      <c r="C1158" s="87" t="str">
        <f>IFERROR(INDEX(DATA!$A$46:$E$6000,A1158,3),"")</f>
        <v/>
      </c>
      <c r="D1158" s="88" t="str">
        <f>IFERROR(INDEX(DATA!$A$46:$E$6000,A1158,2),"")</f>
        <v/>
      </c>
      <c r="E1158" s="99" t="str">
        <f>IFERROR(IF(C1158=設定・集計!$B$6,INDEX(DATA!$A$46:$E$6000,A1158,4),""),"")</f>
        <v/>
      </c>
      <c r="F1158" s="99" t="str">
        <f>IFERROR(IF(C1158=設定・集計!$B$6,"",INDEX(DATA!$A$46:$E$6000,A1158,4)),"")</f>
        <v/>
      </c>
    </row>
    <row r="1159" spans="1:6" ht="18.75" customHeight="1">
      <c r="A1159" s="82" t="str">
        <f>IFERROR(MATCH(ROW()-ROW($A$2),DATA!G:G,0)-DATA!$B$5+1,"")</f>
        <v/>
      </c>
      <c r="B1159" s="86" t="str">
        <f>IFERROR(INDEX(DATA!$A$46:$E$6000,A1159,5),"")</f>
        <v/>
      </c>
      <c r="C1159" s="87" t="str">
        <f>IFERROR(INDEX(DATA!$A$46:$E$6000,A1159,3),"")</f>
        <v/>
      </c>
      <c r="D1159" s="88" t="str">
        <f>IFERROR(INDEX(DATA!$A$46:$E$6000,A1159,2),"")</f>
        <v/>
      </c>
      <c r="E1159" s="99" t="str">
        <f>IFERROR(IF(C1159=設定・集計!$B$6,INDEX(DATA!$A$46:$E$6000,A1159,4),""),"")</f>
        <v/>
      </c>
      <c r="F1159" s="99" t="str">
        <f>IFERROR(IF(C1159=設定・集計!$B$6,"",INDEX(DATA!$A$46:$E$6000,A1159,4)),"")</f>
        <v/>
      </c>
    </row>
    <row r="1160" spans="1:6" ht="18.75" customHeight="1">
      <c r="A1160" s="82" t="str">
        <f>IFERROR(MATCH(ROW()-ROW($A$2),DATA!G:G,0)-DATA!$B$5+1,"")</f>
        <v/>
      </c>
      <c r="B1160" s="86" t="str">
        <f>IFERROR(INDEX(DATA!$A$46:$E$6000,A1160,5),"")</f>
        <v/>
      </c>
      <c r="C1160" s="87" t="str">
        <f>IFERROR(INDEX(DATA!$A$46:$E$6000,A1160,3),"")</f>
        <v/>
      </c>
      <c r="D1160" s="88" t="str">
        <f>IFERROR(INDEX(DATA!$A$46:$E$6000,A1160,2),"")</f>
        <v/>
      </c>
      <c r="E1160" s="99" t="str">
        <f>IFERROR(IF(C1160=設定・集計!$B$6,INDEX(DATA!$A$46:$E$6000,A1160,4),""),"")</f>
        <v/>
      </c>
      <c r="F1160" s="99" t="str">
        <f>IFERROR(IF(C1160=設定・集計!$B$6,"",INDEX(DATA!$A$46:$E$6000,A1160,4)),"")</f>
        <v/>
      </c>
    </row>
    <row r="1161" spans="1:6" ht="18.75" customHeight="1">
      <c r="A1161" s="82" t="str">
        <f>IFERROR(MATCH(ROW()-ROW($A$2),DATA!G:G,0)-DATA!$B$5+1,"")</f>
        <v/>
      </c>
      <c r="B1161" s="86" t="str">
        <f>IFERROR(INDEX(DATA!$A$46:$E$6000,A1161,5),"")</f>
        <v/>
      </c>
      <c r="C1161" s="87" t="str">
        <f>IFERROR(INDEX(DATA!$A$46:$E$6000,A1161,3),"")</f>
        <v/>
      </c>
      <c r="D1161" s="88" t="str">
        <f>IFERROR(INDEX(DATA!$A$46:$E$6000,A1161,2),"")</f>
        <v/>
      </c>
      <c r="E1161" s="99" t="str">
        <f>IFERROR(IF(C1161=設定・集計!$B$6,INDEX(DATA!$A$46:$E$6000,A1161,4),""),"")</f>
        <v/>
      </c>
      <c r="F1161" s="99" t="str">
        <f>IFERROR(IF(C1161=設定・集計!$B$6,"",INDEX(DATA!$A$46:$E$6000,A1161,4)),"")</f>
        <v/>
      </c>
    </row>
    <row r="1162" spans="1:6" ht="18.75" customHeight="1">
      <c r="A1162" s="82" t="str">
        <f>IFERROR(MATCH(ROW()-ROW($A$2),DATA!G:G,0)-DATA!$B$5+1,"")</f>
        <v/>
      </c>
      <c r="B1162" s="86" t="str">
        <f>IFERROR(INDEX(DATA!$A$46:$E$6000,A1162,5),"")</f>
        <v/>
      </c>
      <c r="C1162" s="87" t="str">
        <f>IFERROR(INDEX(DATA!$A$46:$E$6000,A1162,3),"")</f>
        <v/>
      </c>
      <c r="D1162" s="88" t="str">
        <f>IFERROR(INDEX(DATA!$A$46:$E$6000,A1162,2),"")</f>
        <v/>
      </c>
      <c r="E1162" s="99" t="str">
        <f>IFERROR(IF(C1162=設定・集計!$B$6,INDEX(DATA!$A$46:$E$6000,A1162,4),""),"")</f>
        <v/>
      </c>
      <c r="F1162" s="99" t="str">
        <f>IFERROR(IF(C1162=設定・集計!$B$6,"",INDEX(DATA!$A$46:$E$6000,A1162,4)),"")</f>
        <v/>
      </c>
    </row>
    <row r="1163" spans="1:6" ht="18.75" customHeight="1">
      <c r="A1163" s="82" t="str">
        <f>IFERROR(MATCH(ROW()-ROW($A$2),DATA!G:G,0)-DATA!$B$5+1,"")</f>
        <v/>
      </c>
      <c r="B1163" s="86" t="str">
        <f>IFERROR(INDEX(DATA!$A$46:$E$6000,A1163,5),"")</f>
        <v/>
      </c>
      <c r="C1163" s="87" t="str">
        <f>IFERROR(INDEX(DATA!$A$46:$E$6000,A1163,3),"")</f>
        <v/>
      </c>
      <c r="D1163" s="88" t="str">
        <f>IFERROR(INDEX(DATA!$A$46:$E$6000,A1163,2),"")</f>
        <v/>
      </c>
      <c r="E1163" s="99" t="str">
        <f>IFERROR(IF(C1163=設定・集計!$B$6,INDEX(DATA!$A$46:$E$6000,A1163,4),""),"")</f>
        <v/>
      </c>
      <c r="F1163" s="99" t="str">
        <f>IFERROR(IF(C1163=設定・集計!$B$6,"",INDEX(DATA!$A$46:$E$6000,A1163,4)),"")</f>
        <v/>
      </c>
    </row>
    <row r="1164" spans="1:6" ht="18.75" customHeight="1">
      <c r="A1164" s="82" t="str">
        <f>IFERROR(MATCH(ROW()-ROW($A$2),DATA!G:G,0)-DATA!$B$5+1,"")</f>
        <v/>
      </c>
      <c r="B1164" s="86" t="str">
        <f>IFERROR(INDEX(DATA!$A$46:$E$6000,A1164,5),"")</f>
        <v/>
      </c>
      <c r="C1164" s="87" t="str">
        <f>IFERROR(INDEX(DATA!$A$46:$E$6000,A1164,3),"")</f>
        <v/>
      </c>
      <c r="D1164" s="88" t="str">
        <f>IFERROR(INDEX(DATA!$A$46:$E$6000,A1164,2),"")</f>
        <v/>
      </c>
      <c r="E1164" s="99" t="str">
        <f>IFERROR(IF(C1164=設定・集計!$B$6,INDEX(DATA!$A$46:$E$6000,A1164,4),""),"")</f>
        <v/>
      </c>
      <c r="F1164" s="99" t="str">
        <f>IFERROR(IF(C1164=設定・集計!$B$6,"",INDEX(DATA!$A$46:$E$6000,A1164,4)),"")</f>
        <v/>
      </c>
    </row>
    <row r="1165" spans="1:6" ht="18.75" customHeight="1">
      <c r="A1165" s="82" t="str">
        <f>IFERROR(MATCH(ROW()-ROW($A$2),DATA!G:G,0)-DATA!$B$5+1,"")</f>
        <v/>
      </c>
      <c r="B1165" s="86" t="str">
        <f>IFERROR(INDEX(DATA!$A$46:$E$6000,A1165,5),"")</f>
        <v/>
      </c>
      <c r="C1165" s="87" t="str">
        <f>IFERROR(INDEX(DATA!$A$46:$E$6000,A1165,3),"")</f>
        <v/>
      </c>
      <c r="D1165" s="88" t="str">
        <f>IFERROR(INDEX(DATA!$A$46:$E$6000,A1165,2),"")</f>
        <v/>
      </c>
      <c r="E1165" s="99" t="str">
        <f>IFERROR(IF(C1165=設定・集計!$B$6,INDEX(DATA!$A$46:$E$6000,A1165,4),""),"")</f>
        <v/>
      </c>
      <c r="F1165" s="99" t="str">
        <f>IFERROR(IF(C1165=設定・集計!$B$6,"",INDEX(DATA!$A$46:$E$6000,A1165,4)),"")</f>
        <v/>
      </c>
    </row>
    <row r="1166" spans="1:6" ht="18.75" customHeight="1">
      <c r="A1166" s="82" t="str">
        <f>IFERROR(MATCH(ROW()-ROW($A$2),DATA!G:G,0)-DATA!$B$5+1,"")</f>
        <v/>
      </c>
      <c r="B1166" s="86" t="str">
        <f>IFERROR(INDEX(DATA!$A$46:$E$6000,A1166,5),"")</f>
        <v/>
      </c>
      <c r="C1166" s="87" t="str">
        <f>IFERROR(INDEX(DATA!$A$46:$E$6000,A1166,3),"")</f>
        <v/>
      </c>
      <c r="D1166" s="88" t="str">
        <f>IFERROR(INDEX(DATA!$A$46:$E$6000,A1166,2),"")</f>
        <v/>
      </c>
      <c r="E1166" s="99" t="str">
        <f>IFERROR(IF(C1166=設定・集計!$B$6,INDEX(DATA!$A$46:$E$6000,A1166,4),""),"")</f>
        <v/>
      </c>
      <c r="F1166" s="99" t="str">
        <f>IFERROR(IF(C1166=設定・集計!$B$6,"",INDEX(DATA!$A$46:$E$6000,A1166,4)),"")</f>
        <v/>
      </c>
    </row>
    <row r="1167" spans="1:6" ht="18.75" customHeight="1">
      <c r="A1167" s="82" t="str">
        <f>IFERROR(MATCH(ROW()-ROW($A$2),DATA!G:G,0)-DATA!$B$5+1,"")</f>
        <v/>
      </c>
      <c r="B1167" s="86" t="str">
        <f>IFERROR(INDEX(DATA!$A$46:$E$6000,A1167,5),"")</f>
        <v/>
      </c>
      <c r="C1167" s="87" t="str">
        <f>IFERROR(INDEX(DATA!$A$46:$E$6000,A1167,3),"")</f>
        <v/>
      </c>
      <c r="D1167" s="88" t="str">
        <f>IFERROR(INDEX(DATA!$A$46:$E$6000,A1167,2),"")</f>
        <v/>
      </c>
      <c r="E1167" s="99" t="str">
        <f>IFERROR(IF(C1167=設定・集計!$B$6,INDEX(DATA!$A$46:$E$6000,A1167,4),""),"")</f>
        <v/>
      </c>
      <c r="F1167" s="99" t="str">
        <f>IFERROR(IF(C1167=設定・集計!$B$6,"",INDEX(DATA!$A$46:$E$6000,A1167,4)),"")</f>
        <v/>
      </c>
    </row>
    <row r="1168" spans="1:6" ht="18.75" customHeight="1">
      <c r="A1168" s="82" t="str">
        <f>IFERROR(MATCH(ROW()-ROW($A$2),DATA!G:G,0)-DATA!$B$5+1,"")</f>
        <v/>
      </c>
      <c r="B1168" s="86" t="str">
        <f>IFERROR(INDEX(DATA!$A$46:$E$6000,A1168,5),"")</f>
        <v/>
      </c>
      <c r="C1168" s="87" t="str">
        <f>IFERROR(INDEX(DATA!$A$46:$E$6000,A1168,3),"")</f>
        <v/>
      </c>
      <c r="D1168" s="88" t="str">
        <f>IFERROR(INDEX(DATA!$A$46:$E$6000,A1168,2),"")</f>
        <v/>
      </c>
      <c r="E1168" s="99" t="str">
        <f>IFERROR(IF(C1168=設定・集計!$B$6,INDEX(DATA!$A$46:$E$6000,A1168,4),""),"")</f>
        <v/>
      </c>
      <c r="F1168" s="99" t="str">
        <f>IFERROR(IF(C1168=設定・集計!$B$6,"",INDEX(DATA!$A$46:$E$6000,A1168,4)),"")</f>
        <v/>
      </c>
    </row>
    <row r="1169" spans="1:6" ht="18.75" customHeight="1">
      <c r="A1169" s="82" t="str">
        <f>IFERROR(MATCH(ROW()-ROW($A$2),DATA!G:G,0)-DATA!$B$5+1,"")</f>
        <v/>
      </c>
      <c r="B1169" s="86" t="str">
        <f>IFERROR(INDEX(DATA!$A$46:$E$6000,A1169,5),"")</f>
        <v/>
      </c>
      <c r="C1169" s="87" t="str">
        <f>IFERROR(INDEX(DATA!$A$46:$E$6000,A1169,3),"")</f>
        <v/>
      </c>
      <c r="D1169" s="88" t="str">
        <f>IFERROR(INDEX(DATA!$A$46:$E$6000,A1169,2),"")</f>
        <v/>
      </c>
      <c r="E1169" s="99" t="str">
        <f>IFERROR(IF(C1169=設定・集計!$B$6,INDEX(DATA!$A$46:$E$6000,A1169,4),""),"")</f>
        <v/>
      </c>
      <c r="F1169" s="99" t="str">
        <f>IFERROR(IF(C1169=設定・集計!$B$6,"",INDEX(DATA!$A$46:$E$6000,A1169,4)),"")</f>
        <v/>
      </c>
    </row>
    <row r="1170" spans="1:6" ht="18.75" customHeight="1">
      <c r="A1170" s="82" t="str">
        <f>IFERROR(MATCH(ROW()-ROW($A$2),DATA!G:G,0)-DATA!$B$5+1,"")</f>
        <v/>
      </c>
      <c r="B1170" s="86" t="str">
        <f>IFERROR(INDEX(DATA!$A$46:$E$6000,A1170,5),"")</f>
        <v/>
      </c>
      <c r="C1170" s="87" t="str">
        <f>IFERROR(INDEX(DATA!$A$46:$E$6000,A1170,3),"")</f>
        <v/>
      </c>
      <c r="D1170" s="88" t="str">
        <f>IFERROR(INDEX(DATA!$A$46:$E$6000,A1170,2),"")</f>
        <v/>
      </c>
      <c r="E1170" s="99" t="str">
        <f>IFERROR(IF(C1170=設定・集計!$B$6,INDEX(DATA!$A$46:$E$6000,A1170,4),""),"")</f>
        <v/>
      </c>
      <c r="F1170" s="99" t="str">
        <f>IFERROR(IF(C1170=設定・集計!$B$6,"",INDEX(DATA!$A$46:$E$6000,A1170,4)),"")</f>
        <v/>
      </c>
    </row>
    <row r="1171" spans="1:6" ht="18.75" customHeight="1">
      <c r="A1171" s="82" t="str">
        <f>IFERROR(MATCH(ROW()-ROW($A$2),DATA!G:G,0)-DATA!$B$5+1,"")</f>
        <v/>
      </c>
      <c r="B1171" s="86" t="str">
        <f>IFERROR(INDEX(DATA!$A$46:$E$6000,A1171,5),"")</f>
        <v/>
      </c>
      <c r="C1171" s="87" t="str">
        <f>IFERROR(INDEX(DATA!$A$46:$E$6000,A1171,3),"")</f>
        <v/>
      </c>
      <c r="D1171" s="88" t="str">
        <f>IFERROR(INDEX(DATA!$A$46:$E$6000,A1171,2),"")</f>
        <v/>
      </c>
      <c r="E1171" s="99" t="str">
        <f>IFERROR(IF(C1171=設定・集計!$B$6,INDEX(DATA!$A$46:$E$6000,A1171,4),""),"")</f>
        <v/>
      </c>
      <c r="F1171" s="99" t="str">
        <f>IFERROR(IF(C1171=設定・集計!$B$6,"",INDEX(DATA!$A$46:$E$6000,A1171,4)),"")</f>
        <v/>
      </c>
    </row>
    <row r="1172" spans="1:6" ht="18.75" customHeight="1">
      <c r="A1172" s="82" t="str">
        <f>IFERROR(MATCH(ROW()-ROW($A$2),DATA!G:G,0)-DATA!$B$5+1,"")</f>
        <v/>
      </c>
      <c r="B1172" s="86" t="str">
        <f>IFERROR(INDEX(DATA!$A$46:$E$6000,A1172,5),"")</f>
        <v/>
      </c>
      <c r="C1172" s="87" t="str">
        <f>IFERROR(INDEX(DATA!$A$46:$E$6000,A1172,3),"")</f>
        <v/>
      </c>
      <c r="D1172" s="88" t="str">
        <f>IFERROR(INDEX(DATA!$A$46:$E$6000,A1172,2),"")</f>
        <v/>
      </c>
      <c r="E1172" s="99" t="str">
        <f>IFERROR(IF(C1172=設定・集計!$B$6,INDEX(DATA!$A$46:$E$6000,A1172,4),""),"")</f>
        <v/>
      </c>
      <c r="F1172" s="99" t="str">
        <f>IFERROR(IF(C1172=設定・集計!$B$6,"",INDEX(DATA!$A$46:$E$6000,A1172,4)),"")</f>
        <v/>
      </c>
    </row>
    <row r="1173" spans="1:6" ht="18.75" customHeight="1">
      <c r="A1173" s="82" t="str">
        <f>IFERROR(MATCH(ROW()-ROW($A$2),DATA!G:G,0)-DATA!$B$5+1,"")</f>
        <v/>
      </c>
      <c r="B1173" s="86" t="str">
        <f>IFERROR(INDEX(DATA!$A$46:$E$6000,A1173,5),"")</f>
        <v/>
      </c>
      <c r="C1173" s="87" t="str">
        <f>IFERROR(INDEX(DATA!$A$46:$E$6000,A1173,3),"")</f>
        <v/>
      </c>
      <c r="D1173" s="88" t="str">
        <f>IFERROR(INDEX(DATA!$A$46:$E$6000,A1173,2),"")</f>
        <v/>
      </c>
      <c r="E1173" s="99" t="str">
        <f>IFERROR(IF(C1173=設定・集計!$B$6,INDEX(DATA!$A$46:$E$6000,A1173,4),""),"")</f>
        <v/>
      </c>
      <c r="F1173" s="99" t="str">
        <f>IFERROR(IF(C1173=設定・集計!$B$6,"",INDEX(DATA!$A$46:$E$6000,A1173,4)),"")</f>
        <v/>
      </c>
    </row>
    <row r="1174" spans="1:6" ht="18.75" customHeight="1">
      <c r="A1174" s="82" t="str">
        <f>IFERROR(MATCH(ROW()-ROW($A$2),DATA!G:G,0)-DATA!$B$5+1,"")</f>
        <v/>
      </c>
      <c r="B1174" s="86" t="str">
        <f>IFERROR(INDEX(DATA!$A$46:$E$6000,A1174,5),"")</f>
        <v/>
      </c>
      <c r="C1174" s="87" t="str">
        <f>IFERROR(INDEX(DATA!$A$46:$E$6000,A1174,3),"")</f>
        <v/>
      </c>
      <c r="D1174" s="88" t="str">
        <f>IFERROR(INDEX(DATA!$A$46:$E$6000,A1174,2),"")</f>
        <v/>
      </c>
      <c r="E1174" s="99" t="str">
        <f>IFERROR(IF(C1174=設定・集計!$B$6,INDEX(DATA!$A$46:$E$6000,A1174,4),""),"")</f>
        <v/>
      </c>
      <c r="F1174" s="99" t="str">
        <f>IFERROR(IF(C1174=設定・集計!$B$6,"",INDEX(DATA!$A$46:$E$6000,A1174,4)),"")</f>
        <v/>
      </c>
    </row>
    <row r="1175" spans="1:6" ht="18.75" customHeight="1">
      <c r="A1175" s="82" t="str">
        <f>IFERROR(MATCH(ROW()-ROW($A$2),DATA!G:G,0)-DATA!$B$5+1,"")</f>
        <v/>
      </c>
      <c r="B1175" s="86" t="str">
        <f>IFERROR(INDEX(DATA!$A$46:$E$6000,A1175,5),"")</f>
        <v/>
      </c>
      <c r="C1175" s="87" t="str">
        <f>IFERROR(INDEX(DATA!$A$46:$E$6000,A1175,3),"")</f>
        <v/>
      </c>
      <c r="D1175" s="88" t="str">
        <f>IFERROR(INDEX(DATA!$A$46:$E$6000,A1175,2),"")</f>
        <v/>
      </c>
      <c r="E1175" s="99" t="str">
        <f>IFERROR(IF(C1175=設定・集計!$B$6,INDEX(DATA!$A$46:$E$6000,A1175,4),""),"")</f>
        <v/>
      </c>
      <c r="F1175" s="99" t="str">
        <f>IFERROR(IF(C1175=設定・集計!$B$6,"",INDEX(DATA!$A$46:$E$6000,A1175,4)),"")</f>
        <v/>
      </c>
    </row>
    <row r="1176" spans="1:6" ht="18.75" customHeight="1">
      <c r="A1176" s="82" t="str">
        <f>IFERROR(MATCH(ROW()-ROW($A$2),DATA!G:G,0)-DATA!$B$5+1,"")</f>
        <v/>
      </c>
      <c r="B1176" s="86" t="str">
        <f>IFERROR(INDEX(DATA!$A$46:$E$6000,A1176,5),"")</f>
        <v/>
      </c>
      <c r="C1176" s="87" t="str">
        <f>IFERROR(INDEX(DATA!$A$46:$E$6000,A1176,3),"")</f>
        <v/>
      </c>
      <c r="D1176" s="88" t="str">
        <f>IFERROR(INDEX(DATA!$A$46:$E$6000,A1176,2),"")</f>
        <v/>
      </c>
      <c r="E1176" s="99" t="str">
        <f>IFERROR(IF(C1176=設定・集計!$B$6,INDEX(DATA!$A$46:$E$6000,A1176,4),""),"")</f>
        <v/>
      </c>
      <c r="F1176" s="99" t="str">
        <f>IFERROR(IF(C1176=設定・集計!$B$6,"",INDEX(DATA!$A$46:$E$6000,A1176,4)),"")</f>
        <v/>
      </c>
    </row>
    <row r="1177" spans="1:6" ht="18.75" customHeight="1">
      <c r="A1177" s="82" t="str">
        <f>IFERROR(MATCH(ROW()-ROW($A$2),DATA!G:G,0)-DATA!$B$5+1,"")</f>
        <v/>
      </c>
      <c r="B1177" s="86" t="str">
        <f>IFERROR(INDEX(DATA!$A$46:$E$6000,A1177,5),"")</f>
        <v/>
      </c>
      <c r="C1177" s="87" t="str">
        <f>IFERROR(INDEX(DATA!$A$46:$E$6000,A1177,3),"")</f>
        <v/>
      </c>
      <c r="D1177" s="88" t="str">
        <f>IFERROR(INDEX(DATA!$A$46:$E$6000,A1177,2),"")</f>
        <v/>
      </c>
      <c r="E1177" s="99" t="str">
        <f>IFERROR(IF(C1177=設定・集計!$B$6,INDEX(DATA!$A$46:$E$6000,A1177,4),""),"")</f>
        <v/>
      </c>
      <c r="F1177" s="99" t="str">
        <f>IFERROR(IF(C1177=設定・集計!$B$6,"",INDEX(DATA!$A$46:$E$6000,A1177,4)),"")</f>
        <v/>
      </c>
    </row>
    <row r="1178" spans="1:6" ht="18.75" customHeight="1">
      <c r="A1178" s="82" t="str">
        <f>IFERROR(MATCH(ROW()-ROW($A$2),DATA!G:G,0)-DATA!$B$5+1,"")</f>
        <v/>
      </c>
      <c r="B1178" s="86" t="str">
        <f>IFERROR(INDEX(DATA!$A$46:$E$6000,A1178,5),"")</f>
        <v/>
      </c>
      <c r="C1178" s="87" t="str">
        <f>IFERROR(INDEX(DATA!$A$46:$E$6000,A1178,3),"")</f>
        <v/>
      </c>
      <c r="D1178" s="88" t="str">
        <f>IFERROR(INDEX(DATA!$A$46:$E$6000,A1178,2),"")</f>
        <v/>
      </c>
      <c r="E1178" s="99" t="str">
        <f>IFERROR(IF(C1178=設定・集計!$B$6,INDEX(DATA!$A$46:$E$6000,A1178,4),""),"")</f>
        <v/>
      </c>
      <c r="F1178" s="99" t="str">
        <f>IFERROR(IF(C1178=設定・集計!$B$6,"",INDEX(DATA!$A$46:$E$6000,A1178,4)),"")</f>
        <v/>
      </c>
    </row>
    <row r="1179" spans="1:6" ht="18.75" customHeight="1">
      <c r="A1179" s="82" t="str">
        <f>IFERROR(MATCH(ROW()-ROW($A$2),DATA!G:G,0)-DATA!$B$5+1,"")</f>
        <v/>
      </c>
      <c r="B1179" s="86" t="str">
        <f>IFERROR(INDEX(DATA!$A$46:$E$6000,A1179,5),"")</f>
        <v/>
      </c>
      <c r="C1179" s="87" t="str">
        <f>IFERROR(INDEX(DATA!$A$46:$E$6000,A1179,3),"")</f>
        <v/>
      </c>
      <c r="D1179" s="88" t="str">
        <f>IFERROR(INDEX(DATA!$A$46:$E$6000,A1179,2),"")</f>
        <v/>
      </c>
      <c r="E1179" s="99" t="str">
        <f>IFERROR(IF(C1179=設定・集計!$B$6,INDEX(DATA!$A$46:$E$6000,A1179,4),""),"")</f>
        <v/>
      </c>
      <c r="F1179" s="99" t="str">
        <f>IFERROR(IF(C1179=設定・集計!$B$6,"",INDEX(DATA!$A$46:$E$6000,A1179,4)),"")</f>
        <v/>
      </c>
    </row>
    <row r="1180" spans="1:6" ht="18.75" customHeight="1">
      <c r="A1180" s="82" t="str">
        <f>IFERROR(MATCH(ROW()-ROW($A$2),DATA!G:G,0)-DATA!$B$5+1,"")</f>
        <v/>
      </c>
      <c r="B1180" s="86" t="str">
        <f>IFERROR(INDEX(DATA!$A$46:$E$6000,A1180,5),"")</f>
        <v/>
      </c>
      <c r="C1180" s="87" t="str">
        <f>IFERROR(INDEX(DATA!$A$46:$E$6000,A1180,3),"")</f>
        <v/>
      </c>
      <c r="D1180" s="88" t="str">
        <f>IFERROR(INDEX(DATA!$A$46:$E$6000,A1180,2),"")</f>
        <v/>
      </c>
      <c r="E1180" s="99" t="str">
        <f>IFERROR(IF(C1180=設定・集計!$B$6,INDEX(DATA!$A$46:$E$6000,A1180,4),""),"")</f>
        <v/>
      </c>
      <c r="F1180" s="99" t="str">
        <f>IFERROR(IF(C1180=設定・集計!$B$6,"",INDEX(DATA!$A$46:$E$6000,A1180,4)),"")</f>
        <v/>
      </c>
    </row>
    <row r="1181" spans="1:6" ht="18.75" customHeight="1">
      <c r="A1181" s="82" t="str">
        <f>IFERROR(MATCH(ROW()-ROW($A$2),DATA!G:G,0)-DATA!$B$5+1,"")</f>
        <v/>
      </c>
      <c r="B1181" s="86" t="str">
        <f>IFERROR(INDEX(DATA!$A$46:$E$6000,A1181,5),"")</f>
        <v/>
      </c>
      <c r="C1181" s="87" t="str">
        <f>IFERROR(INDEX(DATA!$A$46:$E$6000,A1181,3),"")</f>
        <v/>
      </c>
      <c r="D1181" s="88" t="str">
        <f>IFERROR(INDEX(DATA!$A$46:$E$6000,A1181,2),"")</f>
        <v/>
      </c>
      <c r="E1181" s="99" t="str">
        <f>IFERROR(IF(C1181=設定・集計!$B$6,INDEX(DATA!$A$46:$E$6000,A1181,4),""),"")</f>
        <v/>
      </c>
      <c r="F1181" s="99" t="str">
        <f>IFERROR(IF(C1181=設定・集計!$B$6,"",INDEX(DATA!$A$46:$E$6000,A1181,4)),"")</f>
        <v/>
      </c>
    </row>
    <row r="1182" spans="1:6" ht="18.75" customHeight="1">
      <c r="A1182" s="82" t="str">
        <f>IFERROR(MATCH(ROW()-ROW($A$2),DATA!G:G,0)-DATA!$B$5+1,"")</f>
        <v/>
      </c>
      <c r="B1182" s="86" t="str">
        <f>IFERROR(INDEX(DATA!$A$46:$E$6000,A1182,5),"")</f>
        <v/>
      </c>
      <c r="C1182" s="87" t="str">
        <f>IFERROR(INDEX(DATA!$A$46:$E$6000,A1182,3),"")</f>
        <v/>
      </c>
      <c r="D1182" s="88" t="str">
        <f>IFERROR(INDEX(DATA!$A$46:$E$6000,A1182,2),"")</f>
        <v/>
      </c>
      <c r="E1182" s="99" t="str">
        <f>IFERROR(IF(C1182=設定・集計!$B$6,INDEX(DATA!$A$46:$E$6000,A1182,4),""),"")</f>
        <v/>
      </c>
      <c r="F1182" s="99" t="str">
        <f>IFERROR(IF(C1182=設定・集計!$B$6,"",INDEX(DATA!$A$46:$E$6000,A1182,4)),"")</f>
        <v/>
      </c>
    </row>
    <row r="1183" spans="1:6" ht="18.75" customHeight="1">
      <c r="A1183" s="82" t="str">
        <f>IFERROR(MATCH(ROW()-ROW($A$2),DATA!G:G,0)-DATA!$B$5+1,"")</f>
        <v/>
      </c>
      <c r="B1183" s="86" t="str">
        <f>IFERROR(INDEX(DATA!$A$46:$E$6000,A1183,5),"")</f>
        <v/>
      </c>
      <c r="C1183" s="87" t="str">
        <f>IFERROR(INDEX(DATA!$A$46:$E$6000,A1183,3),"")</f>
        <v/>
      </c>
      <c r="D1183" s="88" t="str">
        <f>IFERROR(INDEX(DATA!$A$46:$E$6000,A1183,2),"")</f>
        <v/>
      </c>
      <c r="E1183" s="99" t="str">
        <f>IFERROR(IF(C1183=設定・集計!$B$6,INDEX(DATA!$A$46:$E$6000,A1183,4),""),"")</f>
        <v/>
      </c>
      <c r="F1183" s="99" t="str">
        <f>IFERROR(IF(C1183=設定・集計!$B$6,"",INDEX(DATA!$A$46:$E$6000,A1183,4)),"")</f>
        <v/>
      </c>
    </row>
    <row r="1184" spans="1:6" ht="18.75" customHeight="1">
      <c r="A1184" s="82" t="str">
        <f>IFERROR(MATCH(ROW()-ROW($A$2),DATA!G:G,0)-DATA!$B$5+1,"")</f>
        <v/>
      </c>
      <c r="B1184" s="86" t="str">
        <f>IFERROR(INDEX(DATA!$A$46:$E$6000,A1184,5),"")</f>
        <v/>
      </c>
      <c r="C1184" s="87" t="str">
        <f>IFERROR(INDEX(DATA!$A$46:$E$6000,A1184,3),"")</f>
        <v/>
      </c>
      <c r="D1184" s="88" t="str">
        <f>IFERROR(INDEX(DATA!$A$46:$E$6000,A1184,2),"")</f>
        <v/>
      </c>
      <c r="E1184" s="99" t="str">
        <f>IFERROR(IF(C1184=設定・集計!$B$6,INDEX(DATA!$A$46:$E$6000,A1184,4),""),"")</f>
        <v/>
      </c>
      <c r="F1184" s="99" t="str">
        <f>IFERROR(IF(C1184=設定・集計!$B$6,"",INDEX(DATA!$A$46:$E$6000,A1184,4)),"")</f>
        <v/>
      </c>
    </row>
    <row r="1185" spans="1:6" ht="18.75" customHeight="1">
      <c r="A1185" s="82" t="str">
        <f>IFERROR(MATCH(ROW()-ROW($A$2),DATA!G:G,0)-DATA!$B$5+1,"")</f>
        <v/>
      </c>
      <c r="B1185" s="86" t="str">
        <f>IFERROR(INDEX(DATA!$A$46:$E$6000,A1185,5),"")</f>
        <v/>
      </c>
      <c r="C1185" s="87" t="str">
        <f>IFERROR(INDEX(DATA!$A$46:$E$6000,A1185,3),"")</f>
        <v/>
      </c>
      <c r="D1185" s="88" t="str">
        <f>IFERROR(INDEX(DATA!$A$46:$E$6000,A1185,2),"")</f>
        <v/>
      </c>
      <c r="E1185" s="99" t="str">
        <f>IFERROR(IF(C1185=設定・集計!$B$6,INDEX(DATA!$A$46:$E$6000,A1185,4),""),"")</f>
        <v/>
      </c>
      <c r="F1185" s="99" t="str">
        <f>IFERROR(IF(C1185=設定・集計!$B$6,"",INDEX(DATA!$A$46:$E$6000,A1185,4)),"")</f>
        <v/>
      </c>
    </row>
    <row r="1186" spans="1:6" ht="18.75" customHeight="1">
      <c r="A1186" s="82" t="str">
        <f>IFERROR(MATCH(ROW()-ROW($A$2),DATA!G:G,0)-DATA!$B$5+1,"")</f>
        <v/>
      </c>
      <c r="B1186" s="86" t="str">
        <f>IFERROR(INDEX(DATA!$A$46:$E$6000,A1186,5),"")</f>
        <v/>
      </c>
      <c r="C1186" s="87" t="str">
        <f>IFERROR(INDEX(DATA!$A$46:$E$6000,A1186,3),"")</f>
        <v/>
      </c>
      <c r="D1186" s="88" t="str">
        <f>IFERROR(INDEX(DATA!$A$46:$E$6000,A1186,2),"")</f>
        <v/>
      </c>
      <c r="E1186" s="99" t="str">
        <f>IFERROR(IF(C1186=設定・集計!$B$6,INDEX(DATA!$A$46:$E$6000,A1186,4),""),"")</f>
        <v/>
      </c>
      <c r="F1186" s="99" t="str">
        <f>IFERROR(IF(C1186=設定・集計!$B$6,"",INDEX(DATA!$A$46:$E$6000,A1186,4)),"")</f>
        <v/>
      </c>
    </row>
    <row r="1187" spans="1:6" ht="18.75" customHeight="1">
      <c r="A1187" s="82" t="str">
        <f>IFERROR(MATCH(ROW()-ROW($A$2),DATA!G:G,0)-DATA!$B$5+1,"")</f>
        <v/>
      </c>
      <c r="B1187" s="86" t="str">
        <f>IFERROR(INDEX(DATA!$A$46:$E$6000,A1187,5),"")</f>
        <v/>
      </c>
      <c r="C1187" s="87" t="str">
        <f>IFERROR(INDEX(DATA!$A$46:$E$6000,A1187,3),"")</f>
        <v/>
      </c>
      <c r="D1187" s="88" t="str">
        <f>IFERROR(INDEX(DATA!$A$46:$E$6000,A1187,2),"")</f>
        <v/>
      </c>
      <c r="E1187" s="99" t="str">
        <f>IFERROR(IF(C1187=設定・集計!$B$6,INDEX(DATA!$A$46:$E$6000,A1187,4),""),"")</f>
        <v/>
      </c>
      <c r="F1187" s="99" t="str">
        <f>IFERROR(IF(C1187=設定・集計!$B$6,"",INDEX(DATA!$A$46:$E$6000,A1187,4)),"")</f>
        <v/>
      </c>
    </row>
    <row r="1188" spans="1:6" ht="18.75" customHeight="1">
      <c r="A1188" s="82" t="str">
        <f>IFERROR(MATCH(ROW()-ROW($A$2),DATA!G:G,0)-DATA!$B$5+1,"")</f>
        <v/>
      </c>
      <c r="B1188" s="86" t="str">
        <f>IFERROR(INDEX(DATA!$A$46:$E$6000,A1188,5),"")</f>
        <v/>
      </c>
      <c r="C1188" s="87" t="str">
        <f>IFERROR(INDEX(DATA!$A$46:$E$6000,A1188,3),"")</f>
        <v/>
      </c>
      <c r="D1188" s="88" t="str">
        <f>IFERROR(INDEX(DATA!$A$46:$E$6000,A1188,2),"")</f>
        <v/>
      </c>
      <c r="E1188" s="99" t="str">
        <f>IFERROR(IF(C1188=設定・集計!$B$6,INDEX(DATA!$A$46:$E$6000,A1188,4),""),"")</f>
        <v/>
      </c>
      <c r="F1188" s="99" t="str">
        <f>IFERROR(IF(C1188=設定・集計!$B$6,"",INDEX(DATA!$A$46:$E$6000,A1188,4)),"")</f>
        <v/>
      </c>
    </row>
    <row r="1189" spans="1:6" ht="18.75" customHeight="1">
      <c r="A1189" s="82" t="str">
        <f>IFERROR(MATCH(ROW()-ROW($A$2),DATA!G:G,0)-DATA!$B$5+1,"")</f>
        <v/>
      </c>
      <c r="B1189" s="86" t="str">
        <f>IFERROR(INDEX(DATA!$A$46:$E$6000,A1189,5),"")</f>
        <v/>
      </c>
      <c r="C1189" s="87" t="str">
        <f>IFERROR(INDEX(DATA!$A$46:$E$6000,A1189,3),"")</f>
        <v/>
      </c>
      <c r="D1189" s="88" t="str">
        <f>IFERROR(INDEX(DATA!$A$46:$E$6000,A1189,2),"")</f>
        <v/>
      </c>
      <c r="E1189" s="99" t="str">
        <f>IFERROR(IF(C1189=設定・集計!$B$6,INDEX(DATA!$A$46:$E$6000,A1189,4),""),"")</f>
        <v/>
      </c>
      <c r="F1189" s="99" t="str">
        <f>IFERROR(IF(C1189=設定・集計!$B$6,"",INDEX(DATA!$A$46:$E$6000,A1189,4)),"")</f>
        <v/>
      </c>
    </row>
    <row r="1190" spans="1:6" ht="18.75" customHeight="1">
      <c r="A1190" s="82" t="str">
        <f>IFERROR(MATCH(ROW()-ROW($A$2),DATA!G:G,0)-DATA!$B$5+1,"")</f>
        <v/>
      </c>
      <c r="B1190" s="86" t="str">
        <f>IFERROR(INDEX(DATA!$A$46:$E$6000,A1190,5),"")</f>
        <v/>
      </c>
      <c r="C1190" s="87" t="str">
        <f>IFERROR(INDEX(DATA!$A$46:$E$6000,A1190,3),"")</f>
        <v/>
      </c>
      <c r="D1190" s="88" t="str">
        <f>IFERROR(INDEX(DATA!$A$46:$E$6000,A1190,2),"")</f>
        <v/>
      </c>
      <c r="E1190" s="99" t="str">
        <f>IFERROR(IF(C1190=設定・集計!$B$6,INDEX(DATA!$A$46:$E$6000,A1190,4),""),"")</f>
        <v/>
      </c>
      <c r="F1190" s="99" t="str">
        <f>IFERROR(IF(C1190=設定・集計!$B$6,"",INDEX(DATA!$A$46:$E$6000,A1190,4)),"")</f>
        <v/>
      </c>
    </row>
    <row r="1191" spans="1:6" ht="18.75" customHeight="1">
      <c r="A1191" s="82" t="str">
        <f>IFERROR(MATCH(ROW()-ROW($A$2),DATA!G:G,0)-DATA!$B$5+1,"")</f>
        <v/>
      </c>
      <c r="B1191" s="86" t="str">
        <f>IFERROR(INDEX(DATA!$A$46:$E$6000,A1191,5),"")</f>
        <v/>
      </c>
      <c r="C1191" s="87" t="str">
        <f>IFERROR(INDEX(DATA!$A$46:$E$6000,A1191,3),"")</f>
        <v/>
      </c>
      <c r="D1191" s="88" t="str">
        <f>IFERROR(INDEX(DATA!$A$46:$E$6000,A1191,2),"")</f>
        <v/>
      </c>
      <c r="E1191" s="99" t="str">
        <f>IFERROR(IF(C1191=設定・集計!$B$6,INDEX(DATA!$A$46:$E$6000,A1191,4),""),"")</f>
        <v/>
      </c>
      <c r="F1191" s="99" t="str">
        <f>IFERROR(IF(C1191=設定・集計!$B$6,"",INDEX(DATA!$A$46:$E$6000,A1191,4)),"")</f>
        <v/>
      </c>
    </row>
    <row r="1192" spans="1:6" ht="18.75" customHeight="1">
      <c r="A1192" s="82" t="str">
        <f>IFERROR(MATCH(ROW()-ROW($A$2),DATA!G:G,0)-DATA!$B$5+1,"")</f>
        <v/>
      </c>
      <c r="B1192" s="86" t="str">
        <f>IFERROR(INDEX(DATA!$A$46:$E$6000,A1192,5),"")</f>
        <v/>
      </c>
      <c r="C1192" s="87" t="str">
        <f>IFERROR(INDEX(DATA!$A$46:$E$6000,A1192,3),"")</f>
        <v/>
      </c>
      <c r="D1192" s="88" t="str">
        <f>IFERROR(INDEX(DATA!$A$46:$E$6000,A1192,2),"")</f>
        <v/>
      </c>
      <c r="E1192" s="99" t="str">
        <f>IFERROR(IF(C1192=設定・集計!$B$6,INDEX(DATA!$A$46:$E$6000,A1192,4),""),"")</f>
        <v/>
      </c>
      <c r="F1192" s="99" t="str">
        <f>IFERROR(IF(C1192=設定・集計!$B$6,"",INDEX(DATA!$A$46:$E$6000,A1192,4)),"")</f>
        <v/>
      </c>
    </row>
    <row r="1193" spans="1:6" ht="18.75" customHeight="1">
      <c r="A1193" s="82" t="str">
        <f>IFERROR(MATCH(ROW()-ROW($A$2),DATA!G:G,0)-DATA!$B$5+1,"")</f>
        <v/>
      </c>
      <c r="B1193" s="86" t="str">
        <f>IFERROR(INDEX(DATA!$A$46:$E$6000,A1193,5),"")</f>
        <v/>
      </c>
      <c r="C1193" s="87" t="str">
        <f>IFERROR(INDEX(DATA!$A$46:$E$6000,A1193,3),"")</f>
        <v/>
      </c>
      <c r="D1193" s="88" t="str">
        <f>IFERROR(INDEX(DATA!$A$46:$E$6000,A1193,2),"")</f>
        <v/>
      </c>
      <c r="E1193" s="99" t="str">
        <f>IFERROR(IF(C1193=設定・集計!$B$6,INDEX(DATA!$A$46:$E$6000,A1193,4),""),"")</f>
        <v/>
      </c>
      <c r="F1193" s="99" t="str">
        <f>IFERROR(IF(C1193=設定・集計!$B$6,"",INDEX(DATA!$A$46:$E$6000,A1193,4)),"")</f>
        <v/>
      </c>
    </row>
    <row r="1194" spans="1:6" ht="18.75" customHeight="1">
      <c r="A1194" s="82" t="str">
        <f>IFERROR(MATCH(ROW()-ROW($A$2),DATA!G:G,0)-DATA!$B$5+1,"")</f>
        <v/>
      </c>
      <c r="B1194" s="86" t="str">
        <f>IFERROR(INDEX(DATA!$A$46:$E$6000,A1194,5),"")</f>
        <v/>
      </c>
      <c r="C1194" s="87" t="str">
        <f>IFERROR(INDEX(DATA!$A$46:$E$6000,A1194,3),"")</f>
        <v/>
      </c>
      <c r="D1194" s="88" t="str">
        <f>IFERROR(INDEX(DATA!$A$46:$E$6000,A1194,2),"")</f>
        <v/>
      </c>
      <c r="E1194" s="99" t="str">
        <f>IFERROR(IF(C1194=設定・集計!$B$6,INDEX(DATA!$A$46:$E$6000,A1194,4),""),"")</f>
        <v/>
      </c>
      <c r="F1194" s="99" t="str">
        <f>IFERROR(IF(C1194=設定・集計!$B$6,"",INDEX(DATA!$A$46:$E$6000,A1194,4)),"")</f>
        <v/>
      </c>
    </row>
    <row r="1195" spans="1:6" ht="18.75" customHeight="1">
      <c r="A1195" s="82" t="str">
        <f>IFERROR(MATCH(ROW()-ROW($A$2),DATA!G:G,0)-DATA!$B$5+1,"")</f>
        <v/>
      </c>
      <c r="B1195" s="86" t="str">
        <f>IFERROR(INDEX(DATA!$A$46:$E$6000,A1195,5),"")</f>
        <v/>
      </c>
      <c r="C1195" s="87" t="str">
        <f>IFERROR(INDEX(DATA!$A$46:$E$6000,A1195,3),"")</f>
        <v/>
      </c>
      <c r="D1195" s="88" t="str">
        <f>IFERROR(INDEX(DATA!$A$46:$E$6000,A1195,2),"")</f>
        <v/>
      </c>
      <c r="E1195" s="99" t="str">
        <f>IFERROR(IF(C1195=設定・集計!$B$6,INDEX(DATA!$A$46:$E$6000,A1195,4),""),"")</f>
        <v/>
      </c>
      <c r="F1195" s="99" t="str">
        <f>IFERROR(IF(C1195=設定・集計!$B$6,"",INDEX(DATA!$A$46:$E$6000,A1195,4)),"")</f>
        <v/>
      </c>
    </row>
    <row r="1196" spans="1:6" ht="18.75" customHeight="1">
      <c r="A1196" s="82" t="str">
        <f>IFERROR(MATCH(ROW()-ROW($A$2),DATA!G:G,0)-DATA!$B$5+1,"")</f>
        <v/>
      </c>
      <c r="B1196" s="86" t="str">
        <f>IFERROR(INDEX(DATA!$A$46:$E$6000,A1196,5),"")</f>
        <v/>
      </c>
      <c r="C1196" s="87" t="str">
        <f>IFERROR(INDEX(DATA!$A$46:$E$6000,A1196,3),"")</f>
        <v/>
      </c>
      <c r="D1196" s="88" t="str">
        <f>IFERROR(INDEX(DATA!$A$46:$E$6000,A1196,2),"")</f>
        <v/>
      </c>
      <c r="E1196" s="99" t="str">
        <f>IFERROR(IF(C1196=設定・集計!$B$6,INDEX(DATA!$A$46:$E$6000,A1196,4),""),"")</f>
        <v/>
      </c>
      <c r="F1196" s="99" t="str">
        <f>IFERROR(IF(C1196=設定・集計!$B$6,"",INDEX(DATA!$A$46:$E$6000,A1196,4)),"")</f>
        <v/>
      </c>
    </row>
    <row r="1197" spans="1:6" ht="18.75" customHeight="1">
      <c r="A1197" s="82" t="str">
        <f>IFERROR(MATCH(ROW()-ROW($A$2),DATA!G:G,0)-DATA!$B$5+1,"")</f>
        <v/>
      </c>
      <c r="B1197" s="86" t="str">
        <f>IFERROR(INDEX(DATA!$A$46:$E$6000,A1197,5),"")</f>
        <v/>
      </c>
      <c r="C1197" s="87" t="str">
        <f>IFERROR(INDEX(DATA!$A$46:$E$6000,A1197,3),"")</f>
        <v/>
      </c>
      <c r="D1197" s="88" t="str">
        <f>IFERROR(INDEX(DATA!$A$46:$E$6000,A1197,2),"")</f>
        <v/>
      </c>
      <c r="E1197" s="99" t="str">
        <f>IFERROR(IF(C1197=設定・集計!$B$6,INDEX(DATA!$A$46:$E$6000,A1197,4),""),"")</f>
        <v/>
      </c>
      <c r="F1197" s="99" t="str">
        <f>IFERROR(IF(C1197=設定・集計!$B$6,"",INDEX(DATA!$A$46:$E$6000,A1197,4)),"")</f>
        <v/>
      </c>
    </row>
    <row r="1198" spans="1:6" ht="18.75" customHeight="1">
      <c r="A1198" s="82" t="str">
        <f>IFERROR(MATCH(ROW()-ROW($A$2),DATA!G:G,0)-DATA!$B$5+1,"")</f>
        <v/>
      </c>
      <c r="B1198" s="86" t="str">
        <f>IFERROR(INDEX(DATA!$A$46:$E$6000,A1198,5),"")</f>
        <v/>
      </c>
      <c r="C1198" s="87" t="str">
        <f>IFERROR(INDEX(DATA!$A$46:$E$6000,A1198,3),"")</f>
        <v/>
      </c>
      <c r="D1198" s="88" t="str">
        <f>IFERROR(INDEX(DATA!$A$46:$E$6000,A1198,2),"")</f>
        <v/>
      </c>
      <c r="E1198" s="99" t="str">
        <f>IFERROR(IF(C1198=設定・集計!$B$6,INDEX(DATA!$A$46:$E$6000,A1198,4),""),"")</f>
        <v/>
      </c>
      <c r="F1198" s="99" t="str">
        <f>IFERROR(IF(C1198=設定・集計!$B$6,"",INDEX(DATA!$A$46:$E$6000,A1198,4)),"")</f>
        <v/>
      </c>
    </row>
    <row r="1199" spans="1:6" ht="18.75" customHeight="1">
      <c r="A1199" s="82" t="str">
        <f>IFERROR(MATCH(ROW()-ROW($A$2),DATA!G:G,0)-DATA!$B$5+1,"")</f>
        <v/>
      </c>
      <c r="B1199" s="86" t="str">
        <f>IFERROR(INDEX(DATA!$A$46:$E$6000,A1199,5),"")</f>
        <v/>
      </c>
      <c r="C1199" s="87" t="str">
        <f>IFERROR(INDEX(DATA!$A$46:$E$6000,A1199,3),"")</f>
        <v/>
      </c>
      <c r="D1199" s="88" t="str">
        <f>IFERROR(INDEX(DATA!$A$46:$E$6000,A1199,2),"")</f>
        <v/>
      </c>
      <c r="E1199" s="99" t="str">
        <f>IFERROR(IF(C1199=設定・集計!$B$6,INDEX(DATA!$A$46:$E$6000,A1199,4),""),"")</f>
        <v/>
      </c>
      <c r="F1199" s="99" t="str">
        <f>IFERROR(IF(C1199=設定・集計!$B$6,"",INDEX(DATA!$A$46:$E$6000,A1199,4)),"")</f>
        <v/>
      </c>
    </row>
    <row r="1200" spans="1:6" ht="18.75" customHeight="1">
      <c r="A1200" s="82" t="str">
        <f>IFERROR(MATCH(ROW()-ROW($A$2),DATA!G:G,0)-DATA!$B$5+1,"")</f>
        <v/>
      </c>
      <c r="B1200" s="86" t="str">
        <f>IFERROR(INDEX(DATA!$A$46:$E$6000,A1200,5),"")</f>
        <v/>
      </c>
      <c r="C1200" s="87" t="str">
        <f>IFERROR(INDEX(DATA!$A$46:$E$6000,A1200,3),"")</f>
        <v/>
      </c>
      <c r="D1200" s="88" t="str">
        <f>IFERROR(INDEX(DATA!$A$46:$E$6000,A1200,2),"")</f>
        <v/>
      </c>
      <c r="E1200" s="99" t="str">
        <f>IFERROR(IF(C1200=設定・集計!$B$6,INDEX(DATA!$A$46:$E$6000,A1200,4),""),"")</f>
        <v/>
      </c>
      <c r="F1200" s="99" t="str">
        <f>IFERROR(IF(C1200=設定・集計!$B$6,"",INDEX(DATA!$A$46:$E$6000,A1200,4)),"")</f>
        <v/>
      </c>
    </row>
    <row r="1201" spans="1:6" ht="18.75" customHeight="1">
      <c r="A1201" s="82" t="str">
        <f>IFERROR(MATCH(ROW()-ROW($A$2),DATA!G:G,0)-DATA!$B$5+1,"")</f>
        <v/>
      </c>
      <c r="B1201" s="86" t="str">
        <f>IFERROR(INDEX(DATA!$A$46:$E$6000,A1201,5),"")</f>
        <v/>
      </c>
      <c r="C1201" s="87" t="str">
        <f>IFERROR(INDEX(DATA!$A$46:$E$6000,A1201,3),"")</f>
        <v/>
      </c>
      <c r="D1201" s="88" t="str">
        <f>IFERROR(INDEX(DATA!$A$46:$E$6000,A1201,2),"")</f>
        <v/>
      </c>
      <c r="E1201" s="99" t="str">
        <f>IFERROR(IF(C1201=設定・集計!$B$6,INDEX(DATA!$A$46:$E$6000,A1201,4),""),"")</f>
        <v/>
      </c>
      <c r="F1201" s="99" t="str">
        <f>IFERROR(IF(C1201=設定・集計!$B$6,"",INDEX(DATA!$A$46:$E$6000,A1201,4)),"")</f>
        <v/>
      </c>
    </row>
    <row r="1202" spans="1:6" ht="18.75" customHeight="1">
      <c r="A1202" s="82" t="str">
        <f>IFERROR(MATCH(ROW()-ROW($A$2),DATA!G:G,0)-DATA!$B$5+1,"")</f>
        <v/>
      </c>
      <c r="B1202" s="86" t="str">
        <f>IFERROR(INDEX(DATA!$A$46:$E$6000,A1202,5),"")</f>
        <v/>
      </c>
      <c r="C1202" s="87" t="str">
        <f>IFERROR(INDEX(DATA!$A$46:$E$6000,A1202,3),"")</f>
        <v/>
      </c>
      <c r="D1202" s="88" t="str">
        <f>IFERROR(INDEX(DATA!$A$46:$E$6000,A1202,2),"")</f>
        <v/>
      </c>
      <c r="E1202" s="99" t="str">
        <f>IFERROR(IF(C1202=設定・集計!$B$6,INDEX(DATA!$A$46:$E$6000,A1202,4),""),"")</f>
        <v/>
      </c>
      <c r="F1202" s="99" t="str">
        <f>IFERROR(IF(C1202=設定・集計!$B$6,"",INDEX(DATA!$A$46:$E$6000,A1202,4)),"")</f>
        <v/>
      </c>
    </row>
    <row r="1203" spans="1:6" ht="18.75" customHeight="1">
      <c r="A1203" s="82" t="str">
        <f>IFERROR(MATCH(ROW()-ROW($A$2),DATA!G:G,0)-DATA!$B$5+1,"")</f>
        <v/>
      </c>
      <c r="B1203" s="86" t="str">
        <f>IFERROR(INDEX(DATA!$A$46:$E$6000,A1203,5),"")</f>
        <v/>
      </c>
      <c r="C1203" s="87" t="str">
        <f>IFERROR(INDEX(DATA!$A$46:$E$6000,A1203,3),"")</f>
        <v/>
      </c>
      <c r="D1203" s="88" t="str">
        <f>IFERROR(INDEX(DATA!$A$46:$E$6000,A1203,2),"")</f>
        <v/>
      </c>
      <c r="E1203" s="99" t="str">
        <f>IFERROR(IF(C1203=設定・集計!$B$6,INDEX(DATA!$A$46:$E$6000,A1203,4),""),"")</f>
        <v/>
      </c>
      <c r="F1203" s="99" t="str">
        <f>IFERROR(IF(C1203=設定・集計!$B$6,"",INDEX(DATA!$A$46:$E$6000,A1203,4)),"")</f>
        <v/>
      </c>
    </row>
    <row r="1204" spans="1:6" ht="18.75" customHeight="1">
      <c r="A1204" s="82" t="str">
        <f>IFERROR(MATCH(ROW()-ROW($A$2),DATA!G:G,0)-DATA!$B$5+1,"")</f>
        <v/>
      </c>
      <c r="B1204" s="86" t="str">
        <f>IFERROR(INDEX(DATA!$A$46:$E$6000,A1204,5),"")</f>
        <v/>
      </c>
      <c r="C1204" s="87" t="str">
        <f>IFERROR(INDEX(DATA!$A$46:$E$6000,A1204,3),"")</f>
        <v/>
      </c>
      <c r="D1204" s="88" t="str">
        <f>IFERROR(INDEX(DATA!$A$46:$E$6000,A1204,2),"")</f>
        <v/>
      </c>
      <c r="E1204" s="99" t="str">
        <f>IFERROR(IF(C1204=設定・集計!$B$6,INDEX(DATA!$A$46:$E$6000,A1204,4),""),"")</f>
        <v/>
      </c>
      <c r="F1204" s="99" t="str">
        <f>IFERROR(IF(C1204=設定・集計!$B$6,"",INDEX(DATA!$A$46:$E$6000,A1204,4)),"")</f>
        <v/>
      </c>
    </row>
    <row r="1205" spans="1:6" ht="18.75" customHeight="1">
      <c r="A1205" s="82" t="str">
        <f>IFERROR(MATCH(ROW()-ROW($A$2),DATA!G:G,0)-DATA!$B$5+1,"")</f>
        <v/>
      </c>
      <c r="B1205" s="86" t="str">
        <f>IFERROR(INDEX(DATA!$A$46:$E$6000,A1205,5),"")</f>
        <v/>
      </c>
      <c r="C1205" s="87" t="str">
        <f>IFERROR(INDEX(DATA!$A$46:$E$6000,A1205,3),"")</f>
        <v/>
      </c>
      <c r="D1205" s="88" t="str">
        <f>IFERROR(INDEX(DATA!$A$46:$E$6000,A1205,2),"")</f>
        <v/>
      </c>
      <c r="E1205" s="99" t="str">
        <f>IFERROR(IF(C1205=設定・集計!$B$6,INDEX(DATA!$A$46:$E$6000,A1205,4),""),"")</f>
        <v/>
      </c>
      <c r="F1205" s="99" t="str">
        <f>IFERROR(IF(C1205=設定・集計!$B$6,"",INDEX(DATA!$A$46:$E$6000,A1205,4)),"")</f>
        <v/>
      </c>
    </row>
    <row r="1206" spans="1:6" ht="18.75" customHeight="1">
      <c r="A1206" s="82" t="str">
        <f>IFERROR(MATCH(ROW()-ROW($A$2),DATA!G:G,0)-DATA!$B$5+1,"")</f>
        <v/>
      </c>
      <c r="B1206" s="86" t="str">
        <f>IFERROR(INDEX(DATA!$A$46:$E$6000,A1206,5),"")</f>
        <v/>
      </c>
      <c r="C1206" s="87" t="str">
        <f>IFERROR(INDEX(DATA!$A$46:$E$6000,A1206,3),"")</f>
        <v/>
      </c>
      <c r="D1206" s="88" t="str">
        <f>IFERROR(INDEX(DATA!$A$46:$E$6000,A1206,2),"")</f>
        <v/>
      </c>
      <c r="E1206" s="99" t="str">
        <f>IFERROR(IF(C1206=設定・集計!$B$6,INDEX(DATA!$A$46:$E$6000,A1206,4),""),"")</f>
        <v/>
      </c>
      <c r="F1206" s="99" t="str">
        <f>IFERROR(IF(C1206=設定・集計!$B$6,"",INDEX(DATA!$A$46:$E$6000,A1206,4)),"")</f>
        <v/>
      </c>
    </row>
    <row r="1207" spans="1:6" ht="18.75" customHeight="1">
      <c r="A1207" s="82" t="str">
        <f>IFERROR(MATCH(ROW()-ROW($A$2),DATA!G:G,0)-DATA!$B$5+1,"")</f>
        <v/>
      </c>
      <c r="B1207" s="86" t="str">
        <f>IFERROR(INDEX(DATA!$A$46:$E$6000,A1207,5),"")</f>
        <v/>
      </c>
      <c r="C1207" s="87" t="str">
        <f>IFERROR(INDEX(DATA!$A$46:$E$6000,A1207,3),"")</f>
        <v/>
      </c>
      <c r="D1207" s="88" t="str">
        <f>IFERROR(INDEX(DATA!$A$46:$E$6000,A1207,2),"")</f>
        <v/>
      </c>
      <c r="E1207" s="99" t="str">
        <f>IFERROR(IF(C1207=設定・集計!$B$6,INDEX(DATA!$A$46:$E$6000,A1207,4),""),"")</f>
        <v/>
      </c>
      <c r="F1207" s="99" t="str">
        <f>IFERROR(IF(C1207=設定・集計!$B$6,"",INDEX(DATA!$A$46:$E$6000,A1207,4)),"")</f>
        <v/>
      </c>
    </row>
    <row r="1208" spans="1:6" ht="18.75" customHeight="1">
      <c r="A1208" s="82" t="str">
        <f>IFERROR(MATCH(ROW()-ROW($A$2),DATA!G:G,0)-DATA!$B$5+1,"")</f>
        <v/>
      </c>
      <c r="B1208" s="86" t="str">
        <f>IFERROR(INDEX(DATA!$A$46:$E$6000,A1208,5),"")</f>
        <v/>
      </c>
      <c r="C1208" s="87" t="str">
        <f>IFERROR(INDEX(DATA!$A$46:$E$6000,A1208,3),"")</f>
        <v/>
      </c>
      <c r="D1208" s="88" t="str">
        <f>IFERROR(INDEX(DATA!$A$46:$E$6000,A1208,2),"")</f>
        <v/>
      </c>
      <c r="E1208" s="99" t="str">
        <f>IFERROR(IF(C1208=設定・集計!$B$6,INDEX(DATA!$A$46:$E$6000,A1208,4),""),"")</f>
        <v/>
      </c>
      <c r="F1208" s="99" t="str">
        <f>IFERROR(IF(C1208=設定・集計!$B$6,"",INDEX(DATA!$A$46:$E$6000,A1208,4)),"")</f>
        <v/>
      </c>
    </row>
    <row r="1209" spans="1:6" ht="18.75" customHeight="1">
      <c r="A1209" s="82" t="str">
        <f>IFERROR(MATCH(ROW()-ROW($A$2),DATA!G:G,0)-DATA!$B$5+1,"")</f>
        <v/>
      </c>
      <c r="B1209" s="86" t="str">
        <f>IFERROR(INDEX(DATA!$A$46:$E$6000,A1209,5),"")</f>
        <v/>
      </c>
      <c r="C1209" s="87" t="str">
        <f>IFERROR(INDEX(DATA!$A$46:$E$6000,A1209,3),"")</f>
        <v/>
      </c>
      <c r="D1209" s="88" t="str">
        <f>IFERROR(INDEX(DATA!$A$46:$E$6000,A1209,2),"")</f>
        <v/>
      </c>
      <c r="E1209" s="99" t="str">
        <f>IFERROR(IF(C1209=設定・集計!$B$6,INDEX(DATA!$A$46:$E$6000,A1209,4),""),"")</f>
        <v/>
      </c>
      <c r="F1209" s="99" t="str">
        <f>IFERROR(IF(C1209=設定・集計!$B$6,"",INDEX(DATA!$A$46:$E$6000,A1209,4)),"")</f>
        <v/>
      </c>
    </row>
    <row r="1210" spans="1:6" ht="18.75" customHeight="1">
      <c r="A1210" s="82" t="str">
        <f>IFERROR(MATCH(ROW()-ROW($A$2),DATA!G:G,0)-DATA!$B$5+1,"")</f>
        <v/>
      </c>
      <c r="B1210" s="86" t="str">
        <f>IFERROR(INDEX(DATA!$A$46:$E$6000,A1210,5),"")</f>
        <v/>
      </c>
      <c r="C1210" s="87" t="str">
        <f>IFERROR(INDEX(DATA!$A$46:$E$6000,A1210,3),"")</f>
        <v/>
      </c>
      <c r="D1210" s="88" t="str">
        <f>IFERROR(INDEX(DATA!$A$46:$E$6000,A1210,2),"")</f>
        <v/>
      </c>
      <c r="E1210" s="99" t="str">
        <f>IFERROR(IF(C1210=設定・集計!$B$6,INDEX(DATA!$A$46:$E$6000,A1210,4),""),"")</f>
        <v/>
      </c>
      <c r="F1210" s="99" t="str">
        <f>IFERROR(IF(C1210=設定・集計!$B$6,"",INDEX(DATA!$A$46:$E$6000,A1210,4)),"")</f>
        <v/>
      </c>
    </row>
    <row r="1211" spans="1:6" ht="18.75" customHeight="1">
      <c r="A1211" s="82" t="str">
        <f>IFERROR(MATCH(ROW()-ROW($A$2),DATA!G:G,0)-DATA!$B$5+1,"")</f>
        <v/>
      </c>
      <c r="B1211" s="86" t="str">
        <f>IFERROR(INDEX(DATA!$A$46:$E$6000,A1211,5),"")</f>
        <v/>
      </c>
      <c r="C1211" s="87" t="str">
        <f>IFERROR(INDEX(DATA!$A$46:$E$6000,A1211,3),"")</f>
        <v/>
      </c>
      <c r="D1211" s="88" t="str">
        <f>IFERROR(INDEX(DATA!$A$46:$E$6000,A1211,2),"")</f>
        <v/>
      </c>
      <c r="E1211" s="99" t="str">
        <f>IFERROR(IF(C1211=設定・集計!$B$6,INDEX(DATA!$A$46:$E$6000,A1211,4),""),"")</f>
        <v/>
      </c>
      <c r="F1211" s="99" t="str">
        <f>IFERROR(IF(C1211=設定・集計!$B$6,"",INDEX(DATA!$A$46:$E$6000,A1211,4)),"")</f>
        <v/>
      </c>
    </row>
    <row r="1212" spans="1:6" ht="18.75" customHeight="1">
      <c r="A1212" s="82" t="str">
        <f>IFERROR(MATCH(ROW()-ROW($A$2),DATA!G:G,0)-DATA!$B$5+1,"")</f>
        <v/>
      </c>
      <c r="B1212" s="86" t="str">
        <f>IFERROR(INDEX(DATA!$A$46:$E$6000,A1212,5),"")</f>
        <v/>
      </c>
      <c r="C1212" s="87" t="str">
        <f>IFERROR(INDEX(DATA!$A$46:$E$6000,A1212,3),"")</f>
        <v/>
      </c>
      <c r="D1212" s="88" t="str">
        <f>IFERROR(INDEX(DATA!$A$46:$E$6000,A1212,2),"")</f>
        <v/>
      </c>
      <c r="E1212" s="99" t="str">
        <f>IFERROR(IF(C1212=設定・集計!$B$6,INDEX(DATA!$A$46:$E$6000,A1212,4),""),"")</f>
        <v/>
      </c>
      <c r="F1212" s="99" t="str">
        <f>IFERROR(IF(C1212=設定・集計!$B$6,"",INDEX(DATA!$A$46:$E$6000,A1212,4)),"")</f>
        <v/>
      </c>
    </row>
    <row r="1213" spans="1:6" ht="18.75" customHeight="1">
      <c r="A1213" s="82" t="str">
        <f>IFERROR(MATCH(ROW()-ROW($A$2),DATA!G:G,0)-DATA!$B$5+1,"")</f>
        <v/>
      </c>
      <c r="B1213" s="86" t="str">
        <f>IFERROR(INDEX(DATA!$A$46:$E$6000,A1213,5),"")</f>
        <v/>
      </c>
      <c r="C1213" s="87" t="str">
        <f>IFERROR(INDEX(DATA!$A$46:$E$6000,A1213,3),"")</f>
        <v/>
      </c>
      <c r="D1213" s="88" t="str">
        <f>IFERROR(INDEX(DATA!$A$46:$E$6000,A1213,2),"")</f>
        <v/>
      </c>
      <c r="E1213" s="99" t="str">
        <f>IFERROR(IF(C1213=設定・集計!$B$6,INDEX(DATA!$A$46:$E$6000,A1213,4),""),"")</f>
        <v/>
      </c>
      <c r="F1213" s="99" t="str">
        <f>IFERROR(IF(C1213=設定・集計!$B$6,"",INDEX(DATA!$A$46:$E$6000,A1213,4)),"")</f>
        <v/>
      </c>
    </row>
    <row r="1214" spans="1:6" ht="18.75" customHeight="1">
      <c r="A1214" s="82" t="str">
        <f>IFERROR(MATCH(ROW()-ROW($A$2),DATA!G:G,0)-DATA!$B$5+1,"")</f>
        <v/>
      </c>
      <c r="B1214" s="86" t="str">
        <f>IFERROR(INDEX(DATA!$A$46:$E$6000,A1214,5),"")</f>
        <v/>
      </c>
      <c r="C1214" s="87" t="str">
        <f>IFERROR(INDEX(DATA!$A$46:$E$6000,A1214,3),"")</f>
        <v/>
      </c>
      <c r="D1214" s="88" t="str">
        <f>IFERROR(INDEX(DATA!$A$46:$E$6000,A1214,2),"")</f>
        <v/>
      </c>
      <c r="E1214" s="99" t="str">
        <f>IFERROR(IF(C1214=設定・集計!$B$6,INDEX(DATA!$A$46:$E$6000,A1214,4),""),"")</f>
        <v/>
      </c>
      <c r="F1214" s="99" t="str">
        <f>IFERROR(IF(C1214=設定・集計!$B$6,"",INDEX(DATA!$A$46:$E$6000,A1214,4)),"")</f>
        <v/>
      </c>
    </row>
    <row r="1215" spans="1:6" ht="18.75" customHeight="1">
      <c r="A1215" s="82" t="str">
        <f>IFERROR(MATCH(ROW()-ROW($A$2),DATA!G:G,0)-DATA!$B$5+1,"")</f>
        <v/>
      </c>
      <c r="B1215" s="86" t="str">
        <f>IFERROR(INDEX(DATA!$A$46:$E$6000,A1215,5),"")</f>
        <v/>
      </c>
      <c r="C1215" s="87" t="str">
        <f>IFERROR(INDEX(DATA!$A$46:$E$6000,A1215,3),"")</f>
        <v/>
      </c>
      <c r="D1215" s="88" t="str">
        <f>IFERROR(INDEX(DATA!$A$46:$E$6000,A1215,2),"")</f>
        <v/>
      </c>
      <c r="E1215" s="99" t="str">
        <f>IFERROR(IF(C1215=設定・集計!$B$6,INDEX(DATA!$A$46:$E$6000,A1215,4),""),"")</f>
        <v/>
      </c>
      <c r="F1215" s="99" t="str">
        <f>IFERROR(IF(C1215=設定・集計!$B$6,"",INDEX(DATA!$A$46:$E$6000,A1215,4)),"")</f>
        <v/>
      </c>
    </row>
    <row r="1216" spans="1:6" ht="18.75" customHeight="1">
      <c r="A1216" s="82" t="str">
        <f>IFERROR(MATCH(ROW()-ROW($A$2),DATA!G:G,0)-DATA!$B$5+1,"")</f>
        <v/>
      </c>
      <c r="B1216" s="86" t="str">
        <f>IFERROR(INDEX(DATA!$A$46:$E$6000,A1216,5),"")</f>
        <v/>
      </c>
      <c r="C1216" s="87" t="str">
        <f>IFERROR(INDEX(DATA!$A$46:$E$6000,A1216,3),"")</f>
        <v/>
      </c>
      <c r="D1216" s="88" t="str">
        <f>IFERROR(INDEX(DATA!$A$46:$E$6000,A1216,2),"")</f>
        <v/>
      </c>
      <c r="E1216" s="99" t="str">
        <f>IFERROR(IF(C1216=設定・集計!$B$6,INDEX(DATA!$A$46:$E$6000,A1216,4),""),"")</f>
        <v/>
      </c>
      <c r="F1216" s="99" t="str">
        <f>IFERROR(IF(C1216=設定・集計!$B$6,"",INDEX(DATA!$A$46:$E$6000,A1216,4)),"")</f>
        <v/>
      </c>
    </row>
    <row r="1217" spans="1:6" ht="18.75" customHeight="1">
      <c r="A1217" s="82" t="str">
        <f>IFERROR(MATCH(ROW()-ROW($A$2),DATA!G:G,0)-DATA!$B$5+1,"")</f>
        <v/>
      </c>
      <c r="B1217" s="86" t="str">
        <f>IFERROR(INDEX(DATA!$A$46:$E$6000,A1217,5),"")</f>
        <v/>
      </c>
      <c r="C1217" s="87" t="str">
        <f>IFERROR(INDEX(DATA!$A$46:$E$6000,A1217,3),"")</f>
        <v/>
      </c>
      <c r="D1217" s="88" t="str">
        <f>IFERROR(INDEX(DATA!$A$46:$E$6000,A1217,2),"")</f>
        <v/>
      </c>
      <c r="E1217" s="99" t="str">
        <f>IFERROR(IF(C1217=設定・集計!$B$6,INDEX(DATA!$A$46:$E$6000,A1217,4),""),"")</f>
        <v/>
      </c>
      <c r="F1217" s="99" t="str">
        <f>IFERROR(IF(C1217=設定・集計!$B$6,"",INDEX(DATA!$A$46:$E$6000,A1217,4)),"")</f>
        <v/>
      </c>
    </row>
    <row r="1218" spans="1:6" ht="18.75" customHeight="1">
      <c r="A1218" s="82" t="str">
        <f>IFERROR(MATCH(ROW()-ROW($A$2),DATA!G:G,0)-DATA!$B$5+1,"")</f>
        <v/>
      </c>
      <c r="B1218" s="86" t="str">
        <f>IFERROR(INDEX(DATA!$A$46:$E$6000,A1218,5),"")</f>
        <v/>
      </c>
      <c r="C1218" s="87" t="str">
        <f>IFERROR(INDEX(DATA!$A$46:$E$6000,A1218,3),"")</f>
        <v/>
      </c>
      <c r="D1218" s="88" t="str">
        <f>IFERROR(INDEX(DATA!$A$46:$E$6000,A1218,2),"")</f>
        <v/>
      </c>
      <c r="E1218" s="99" t="str">
        <f>IFERROR(IF(C1218=設定・集計!$B$6,INDEX(DATA!$A$46:$E$6000,A1218,4),""),"")</f>
        <v/>
      </c>
      <c r="F1218" s="99" t="str">
        <f>IFERROR(IF(C1218=設定・集計!$B$6,"",INDEX(DATA!$A$46:$E$6000,A1218,4)),"")</f>
        <v/>
      </c>
    </row>
    <row r="1219" spans="1:6" ht="18.75" customHeight="1">
      <c r="A1219" s="82" t="str">
        <f>IFERROR(MATCH(ROW()-ROW($A$2),DATA!G:G,0)-DATA!$B$5+1,"")</f>
        <v/>
      </c>
      <c r="B1219" s="86" t="str">
        <f>IFERROR(INDEX(DATA!$A$46:$E$6000,A1219,5),"")</f>
        <v/>
      </c>
      <c r="C1219" s="87" t="str">
        <f>IFERROR(INDEX(DATA!$A$46:$E$6000,A1219,3),"")</f>
        <v/>
      </c>
      <c r="D1219" s="88" t="str">
        <f>IFERROR(INDEX(DATA!$A$46:$E$6000,A1219,2),"")</f>
        <v/>
      </c>
      <c r="E1219" s="99" t="str">
        <f>IFERROR(IF(C1219=設定・集計!$B$6,INDEX(DATA!$A$46:$E$6000,A1219,4),""),"")</f>
        <v/>
      </c>
      <c r="F1219" s="99" t="str">
        <f>IFERROR(IF(C1219=設定・集計!$B$6,"",INDEX(DATA!$A$46:$E$6000,A1219,4)),"")</f>
        <v/>
      </c>
    </row>
    <row r="1220" spans="1:6" ht="18.75" customHeight="1">
      <c r="A1220" s="82" t="str">
        <f>IFERROR(MATCH(ROW()-ROW($A$2),DATA!G:G,0)-DATA!$B$5+1,"")</f>
        <v/>
      </c>
      <c r="B1220" s="86" t="str">
        <f>IFERROR(INDEX(DATA!$A$46:$E$6000,A1220,5),"")</f>
        <v/>
      </c>
      <c r="C1220" s="87" t="str">
        <f>IFERROR(INDEX(DATA!$A$46:$E$6000,A1220,3),"")</f>
        <v/>
      </c>
      <c r="D1220" s="88" t="str">
        <f>IFERROR(INDEX(DATA!$A$46:$E$6000,A1220,2),"")</f>
        <v/>
      </c>
      <c r="E1220" s="99" t="str">
        <f>IFERROR(IF(C1220=設定・集計!$B$6,INDEX(DATA!$A$46:$E$6000,A1220,4),""),"")</f>
        <v/>
      </c>
      <c r="F1220" s="99" t="str">
        <f>IFERROR(IF(C1220=設定・集計!$B$6,"",INDEX(DATA!$A$46:$E$6000,A1220,4)),"")</f>
        <v/>
      </c>
    </row>
    <row r="1221" spans="1:6" ht="18.75" customHeight="1">
      <c r="A1221" s="82" t="str">
        <f>IFERROR(MATCH(ROW()-ROW($A$2),DATA!G:G,0)-DATA!$B$5+1,"")</f>
        <v/>
      </c>
      <c r="B1221" s="86" t="str">
        <f>IFERROR(INDEX(DATA!$A$46:$E$6000,A1221,5),"")</f>
        <v/>
      </c>
      <c r="C1221" s="87" t="str">
        <f>IFERROR(INDEX(DATA!$A$46:$E$6000,A1221,3),"")</f>
        <v/>
      </c>
      <c r="D1221" s="88" t="str">
        <f>IFERROR(INDEX(DATA!$A$46:$E$6000,A1221,2),"")</f>
        <v/>
      </c>
      <c r="E1221" s="99" t="str">
        <f>IFERROR(IF(C1221=設定・集計!$B$6,INDEX(DATA!$A$46:$E$6000,A1221,4),""),"")</f>
        <v/>
      </c>
      <c r="F1221" s="99" t="str">
        <f>IFERROR(IF(C1221=設定・集計!$B$6,"",INDEX(DATA!$A$46:$E$6000,A1221,4)),"")</f>
        <v/>
      </c>
    </row>
    <row r="1222" spans="1:6" ht="18.75" customHeight="1">
      <c r="A1222" s="82" t="str">
        <f>IFERROR(MATCH(ROW()-ROW($A$2),DATA!G:G,0)-DATA!$B$5+1,"")</f>
        <v/>
      </c>
      <c r="B1222" s="86" t="str">
        <f>IFERROR(INDEX(DATA!$A$46:$E$6000,A1222,5),"")</f>
        <v/>
      </c>
      <c r="C1222" s="87" t="str">
        <f>IFERROR(INDEX(DATA!$A$46:$E$6000,A1222,3),"")</f>
        <v/>
      </c>
      <c r="D1222" s="88" t="str">
        <f>IFERROR(INDEX(DATA!$A$46:$E$6000,A1222,2),"")</f>
        <v/>
      </c>
      <c r="E1222" s="99" t="str">
        <f>IFERROR(IF(C1222=設定・集計!$B$6,INDEX(DATA!$A$46:$E$6000,A1222,4),""),"")</f>
        <v/>
      </c>
      <c r="F1222" s="99" t="str">
        <f>IFERROR(IF(C1222=設定・集計!$B$6,"",INDEX(DATA!$A$46:$E$6000,A1222,4)),"")</f>
        <v/>
      </c>
    </row>
    <row r="1223" spans="1:6" ht="18.75" customHeight="1">
      <c r="A1223" s="82" t="str">
        <f>IFERROR(MATCH(ROW()-ROW($A$2),DATA!G:G,0)-DATA!$B$5+1,"")</f>
        <v/>
      </c>
      <c r="B1223" s="86" t="str">
        <f>IFERROR(INDEX(DATA!$A$46:$E$6000,A1223,5),"")</f>
        <v/>
      </c>
      <c r="C1223" s="87" t="str">
        <f>IFERROR(INDEX(DATA!$A$46:$E$6000,A1223,3),"")</f>
        <v/>
      </c>
      <c r="D1223" s="88" t="str">
        <f>IFERROR(INDEX(DATA!$A$46:$E$6000,A1223,2),"")</f>
        <v/>
      </c>
      <c r="E1223" s="99" t="str">
        <f>IFERROR(IF(C1223=設定・集計!$B$6,INDEX(DATA!$A$46:$E$6000,A1223,4),""),"")</f>
        <v/>
      </c>
      <c r="F1223" s="99" t="str">
        <f>IFERROR(IF(C1223=設定・集計!$B$6,"",INDEX(DATA!$A$46:$E$6000,A1223,4)),"")</f>
        <v/>
      </c>
    </row>
    <row r="1224" spans="1:6" ht="18.75" customHeight="1">
      <c r="A1224" s="82" t="str">
        <f>IFERROR(MATCH(ROW()-ROW($A$2),DATA!G:G,0)-DATA!$B$5+1,"")</f>
        <v/>
      </c>
      <c r="B1224" s="86" t="str">
        <f>IFERROR(INDEX(DATA!$A$46:$E$6000,A1224,5),"")</f>
        <v/>
      </c>
      <c r="C1224" s="87" t="str">
        <f>IFERROR(INDEX(DATA!$A$46:$E$6000,A1224,3),"")</f>
        <v/>
      </c>
      <c r="D1224" s="88" t="str">
        <f>IFERROR(INDEX(DATA!$A$46:$E$6000,A1224,2),"")</f>
        <v/>
      </c>
      <c r="E1224" s="99" t="str">
        <f>IFERROR(IF(C1224=設定・集計!$B$6,INDEX(DATA!$A$46:$E$6000,A1224,4),""),"")</f>
        <v/>
      </c>
      <c r="F1224" s="99" t="str">
        <f>IFERROR(IF(C1224=設定・集計!$B$6,"",INDEX(DATA!$A$46:$E$6000,A1224,4)),"")</f>
        <v/>
      </c>
    </row>
    <row r="1225" spans="1:6" ht="18.75" customHeight="1">
      <c r="A1225" s="82" t="str">
        <f>IFERROR(MATCH(ROW()-ROW($A$2),DATA!G:G,0)-DATA!$B$5+1,"")</f>
        <v/>
      </c>
      <c r="B1225" s="86" t="str">
        <f>IFERROR(INDEX(DATA!$A$46:$E$6000,A1225,5),"")</f>
        <v/>
      </c>
      <c r="C1225" s="87" t="str">
        <f>IFERROR(INDEX(DATA!$A$46:$E$6000,A1225,3),"")</f>
        <v/>
      </c>
      <c r="D1225" s="88" t="str">
        <f>IFERROR(INDEX(DATA!$A$46:$E$6000,A1225,2),"")</f>
        <v/>
      </c>
      <c r="E1225" s="99" t="str">
        <f>IFERROR(IF(C1225=設定・集計!$B$6,INDEX(DATA!$A$46:$E$6000,A1225,4),""),"")</f>
        <v/>
      </c>
      <c r="F1225" s="99" t="str">
        <f>IFERROR(IF(C1225=設定・集計!$B$6,"",INDEX(DATA!$A$46:$E$6000,A1225,4)),"")</f>
        <v/>
      </c>
    </row>
    <row r="1226" spans="1:6" ht="18.75" customHeight="1">
      <c r="A1226" s="82" t="str">
        <f>IFERROR(MATCH(ROW()-ROW($A$2),DATA!G:G,0)-DATA!$B$5+1,"")</f>
        <v/>
      </c>
      <c r="B1226" s="86" t="str">
        <f>IFERROR(INDEX(DATA!$A$46:$E$6000,A1226,5),"")</f>
        <v/>
      </c>
      <c r="C1226" s="87" t="str">
        <f>IFERROR(INDEX(DATA!$A$46:$E$6000,A1226,3),"")</f>
        <v/>
      </c>
      <c r="D1226" s="88" t="str">
        <f>IFERROR(INDEX(DATA!$A$46:$E$6000,A1226,2),"")</f>
        <v/>
      </c>
      <c r="E1226" s="99" t="str">
        <f>IFERROR(IF(C1226=設定・集計!$B$6,INDEX(DATA!$A$46:$E$6000,A1226,4),""),"")</f>
        <v/>
      </c>
      <c r="F1226" s="99" t="str">
        <f>IFERROR(IF(C1226=設定・集計!$B$6,"",INDEX(DATA!$A$46:$E$6000,A1226,4)),"")</f>
        <v/>
      </c>
    </row>
    <row r="1227" spans="1:6" ht="18.75" customHeight="1">
      <c r="A1227" s="82" t="str">
        <f>IFERROR(MATCH(ROW()-ROW($A$2),DATA!G:G,0)-DATA!$B$5+1,"")</f>
        <v/>
      </c>
      <c r="B1227" s="86" t="str">
        <f>IFERROR(INDEX(DATA!$A$46:$E$6000,A1227,5),"")</f>
        <v/>
      </c>
      <c r="C1227" s="87" t="str">
        <f>IFERROR(INDEX(DATA!$A$46:$E$6000,A1227,3),"")</f>
        <v/>
      </c>
      <c r="D1227" s="88" t="str">
        <f>IFERROR(INDEX(DATA!$A$46:$E$6000,A1227,2),"")</f>
        <v/>
      </c>
      <c r="E1227" s="99" t="str">
        <f>IFERROR(IF(C1227=設定・集計!$B$6,INDEX(DATA!$A$46:$E$6000,A1227,4),""),"")</f>
        <v/>
      </c>
      <c r="F1227" s="99" t="str">
        <f>IFERROR(IF(C1227=設定・集計!$B$6,"",INDEX(DATA!$A$46:$E$6000,A1227,4)),"")</f>
        <v/>
      </c>
    </row>
    <row r="1228" spans="1:6" ht="18.75" customHeight="1">
      <c r="A1228" s="82" t="str">
        <f>IFERROR(MATCH(ROW()-ROW($A$2),DATA!G:G,0)-DATA!$B$5+1,"")</f>
        <v/>
      </c>
      <c r="B1228" s="86" t="str">
        <f>IFERROR(INDEX(DATA!$A$46:$E$6000,A1228,5),"")</f>
        <v/>
      </c>
      <c r="C1228" s="87" t="str">
        <f>IFERROR(INDEX(DATA!$A$46:$E$6000,A1228,3),"")</f>
        <v/>
      </c>
      <c r="D1228" s="88" t="str">
        <f>IFERROR(INDEX(DATA!$A$46:$E$6000,A1228,2),"")</f>
        <v/>
      </c>
      <c r="E1228" s="99" t="str">
        <f>IFERROR(IF(C1228=設定・集計!$B$6,INDEX(DATA!$A$46:$E$6000,A1228,4),""),"")</f>
        <v/>
      </c>
      <c r="F1228" s="99" t="str">
        <f>IFERROR(IF(C1228=設定・集計!$B$6,"",INDEX(DATA!$A$46:$E$6000,A1228,4)),"")</f>
        <v/>
      </c>
    </row>
    <row r="1229" spans="1:6" ht="18.75" customHeight="1">
      <c r="A1229" s="82" t="str">
        <f>IFERROR(MATCH(ROW()-ROW($A$2),DATA!G:G,0)-DATA!$B$5+1,"")</f>
        <v/>
      </c>
      <c r="B1229" s="86" t="str">
        <f>IFERROR(INDEX(DATA!$A$46:$E$6000,A1229,5),"")</f>
        <v/>
      </c>
      <c r="C1229" s="87" t="str">
        <f>IFERROR(INDEX(DATA!$A$46:$E$6000,A1229,3),"")</f>
        <v/>
      </c>
      <c r="D1229" s="88" t="str">
        <f>IFERROR(INDEX(DATA!$A$46:$E$6000,A1229,2),"")</f>
        <v/>
      </c>
      <c r="E1229" s="99" t="str">
        <f>IFERROR(IF(C1229=設定・集計!$B$6,INDEX(DATA!$A$46:$E$6000,A1229,4),""),"")</f>
        <v/>
      </c>
      <c r="F1229" s="99" t="str">
        <f>IFERROR(IF(C1229=設定・集計!$B$6,"",INDEX(DATA!$A$46:$E$6000,A1229,4)),"")</f>
        <v/>
      </c>
    </row>
    <row r="1230" spans="1:6" ht="18.75" customHeight="1">
      <c r="A1230" s="82" t="str">
        <f>IFERROR(MATCH(ROW()-ROW($A$2),DATA!G:G,0)-DATA!$B$5+1,"")</f>
        <v/>
      </c>
      <c r="B1230" s="86" t="str">
        <f>IFERROR(INDEX(DATA!$A$46:$E$6000,A1230,5),"")</f>
        <v/>
      </c>
      <c r="C1230" s="87" t="str">
        <f>IFERROR(INDEX(DATA!$A$46:$E$6000,A1230,3),"")</f>
        <v/>
      </c>
      <c r="D1230" s="88" t="str">
        <f>IFERROR(INDEX(DATA!$A$46:$E$6000,A1230,2),"")</f>
        <v/>
      </c>
      <c r="E1230" s="99" t="str">
        <f>IFERROR(IF(C1230=設定・集計!$B$6,INDEX(DATA!$A$46:$E$6000,A1230,4),""),"")</f>
        <v/>
      </c>
      <c r="F1230" s="99" t="str">
        <f>IFERROR(IF(C1230=設定・集計!$B$6,"",INDEX(DATA!$A$46:$E$6000,A1230,4)),"")</f>
        <v/>
      </c>
    </row>
    <row r="1231" spans="1:6" ht="18.75" customHeight="1">
      <c r="A1231" s="82" t="str">
        <f>IFERROR(MATCH(ROW()-ROW($A$2),DATA!G:G,0)-DATA!$B$5+1,"")</f>
        <v/>
      </c>
      <c r="B1231" s="86" t="str">
        <f>IFERROR(INDEX(DATA!$A$46:$E$6000,A1231,5),"")</f>
        <v/>
      </c>
      <c r="C1231" s="87" t="str">
        <f>IFERROR(INDEX(DATA!$A$46:$E$6000,A1231,3),"")</f>
        <v/>
      </c>
      <c r="D1231" s="88" t="str">
        <f>IFERROR(INDEX(DATA!$A$46:$E$6000,A1231,2),"")</f>
        <v/>
      </c>
      <c r="E1231" s="99" t="str">
        <f>IFERROR(IF(C1231=設定・集計!$B$6,INDEX(DATA!$A$46:$E$6000,A1231,4),""),"")</f>
        <v/>
      </c>
      <c r="F1231" s="99" t="str">
        <f>IFERROR(IF(C1231=設定・集計!$B$6,"",INDEX(DATA!$A$46:$E$6000,A1231,4)),"")</f>
        <v/>
      </c>
    </row>
    <row r="1232" spans="1:6" ht="18.75" customHeight="1">
      <c r="A1232" s="82" t="str">
        <f>IFERROR(MATCH(ROW()-ROW($A$2),DATA!G:G,0)-DATA!$B$5+1,"")</f>
        <v/>
      </c>
      <c r="B1232" s="86" t="str">
        <f>IFERROR(INDEX(DATA!$A$46:$E$6000,A1232,5),"")</f>
        <v/>
      </c>
      <c r="C1232" s="87" t="str">
        <f>IFERROR(INDEX(DATA!$A$46:$E$6000,A1232,3),"")</f>
        <v/>
      </c>
      <c r="D1232" s="88" t="str">
        <f>IFERROR(INDEX(DATA!$A$46:$E$6000,A1232,2),"")</f>
        <v/>
      </c>
      <c r="E1232" s="99" t="str">
        <f>IFERROR(IF(C1232=設定・集計!$B$6,INDEX(DATA!$A$46:$E$6000,A1232,4),""),"")</f>
        <v/>
      </c>
      <c r="F1232" s="99" t="str">
        <f>IFERROR(IF(C1232=設定・集計!$B$6,"",INDEX(DATA!$A$46:$E$6000,A1232,4)),"")</f>
        <v/>
      </c>
    </row>
    <row r="1233" spans="1:6" ht="18.75" customHeight="1">
      <c r="A1233" s="82" t="str">
        <f>IFERROR(MATCH(ROW()-ROW($A$2),DATA!G:G,0)-DATA!$B$5+1,"")</f>
        <v/>
      </c>
      <c r="B1233" s="86" t="str">
        <f>IFERROR(INDEX(DATA!$A$46:$E$6000,A1233,5),"")</f>
        <v/>
      </c>
      <c r="C1233" s="87" t="str">
        <f>IFERROR(INDEX(DATA!$A$46:$E$6000,A1233,3),"")</f>
        <v/>
      </c>
      <c r="D1233" s="88" t="str">
        <f>IFERROR(INDEX(DATA!$A$46:$E$6000,A1233,2),"")</f>
        <v/>
      </c>
      <c r="E1233" s="99" t="str">
        <f>IFERROR(IF(C1233=設定・集計!$B$6,INDEX(DATA!$A$46:$E$6000,A1233,4),""),"")</f>
        <v/>
      </c>
      <c r="F1233" s="99" t="str">
        <f>IFERROR(IF(C1233=設定・集計!$B$6,"",INDEX(DATA!$A$46:$E$6000,A1233,4)),"")</f>
        <v/>
      </c>
    </row>
    <row r="1234" spans="1:6" ht="18.75" customHeight="1">
      <c r="A1234" s="82" t="str">
        <f>IFERROR(MATCH(ROW()-ROW($A$2),DATA!G:G,0)-DATA!$B$5+1,"")</f>
        <v/>
      </c>
      <c r="B1234" s="86" t="str">
        <f>IFERROR(INDEX(DATA!$A$46:$E$6000,A1234,5),"")</f>
        <v/>
      </c>
      <c r="C1234" s="87" t="str">
        <f>IFERROR(INDEX(DATA!$A$46:$E$6000,A1234,3),"")</f>
        <v/>
      </c>
      <c r="D1234" s="88" t="str">
        <f>IFERROR(INDEX(DATA!$A$46:$E$6000,A1234,2),"")</f>
        <v/>
      </c>
      <c r="E1234" s="99" t="str">
        <f>IFERROR(IF(C1234=設定・集計!$B$6,INDEX(DATA!$A$46:$E$6000,A1234,4),""),"")</f>
        <v/>
      </c>
      <c r="F1234" s="99" t="str">
        <f>IFERROR(IF(C1234=設定・集計!$B$6,"",INDEX(DATA!$A$46:$E$6000,A1234,4)),"")</f>
        <v/>
      </c>
    </row>
    <row r="1235" spans="1:6" ht="18.75" customHeight="1">
      <c r="A1235" s="82" t="str">
        <f>IFERROR(MATCH(ROW()-ROW($A$2),DATA!G:G,0)-DATA!$B$5+1,"")</f>
        <v/>
      </c>
      <c r="B1235" s="86" t="str">
        <f>IFERROR(INDEX(DATA!$A$46:$E$6000,A1235,5),"")</f>
        <v/>
      </c>
      <c r="C1235" s="87" t="str">
        <f>IFERROR(INDEX(DATA!$A$46:$E$6000,A1235,3),"")</f>
        <v/>
      </c>
      <c r="D1235" s="88" t="str">
        <f>IFERROR(INDEX(DATA!$A$46:$E$6000,A1235,2),"")</f>
        <v/>
      </c>
      <c r="E1235" s="99" t="str">
        <f>IFERROR(IF(C1235=設定・集計!$B$6,INDEX(DATA!$A$46:$E$6000,A1235,4),""),"")</f>
        <v/>
      </c>
      <c r="F1235" s="99" t="str">
        <f>IFERROR(IF(C1235=設定・集計!$B$6,"",INDEX(DATA!$A$46:$E$6000,A1235,4)),"")</f>
        <v/>
      </c>
    </row>
    <row r="1236" spans="1:6" ht="18.75" customHeight="1">
      <c r="A1236" s="82" t="str">
        <f>IFERROR(MATCH(ROW()-ROW($A$2),DATA!G:G,0)-DATA!$B$5+1,"")</f>
        <v/>
      </c>
      <c r="B1236" s="86" t="str">
        <f>IFERROR(INDEX(DATA!$A$46:$E$6000,A1236,5),"")</f>
        <v/>
      </c>
      <c r="C1236" s="87" t="str">
        <f>IFERROR(INDEX(DATA!$A$46:$E$6000,A1236,3),"")</f>
        <v/>
      </c>
      <c r="D1236" s="88" t="str">
        <f>IFERROR(INDEX(DATA!$A$46:$E$6000,A1236,2),"")</f>
        <v/>
      </c>
      <c r="E1236" s="99" t="str">
        <f>IFERROR(IF(C1236=設定・集計!$B$6,INDEX(DATA!$A$46:$E$6000,A1236,4),""),"")</f>
        <v/>
      </c>
      <c r="F1236" s="99" t="str">
        <f>IFERROR(IF(C1236=設定・集計!$B$6,"",INDEX(DATA!$A$46:$E$6000,A1236,4)),"")</f>
        <v/>
      </c>
    </row>
    <row r="1237" spans="1:6" ht="18.75" customHeight="1">
      <c r="A1237" s="82" t="str">
        <f>IFERROR(MATCH(ROW()-ROW($A$2),DATA!G:G,0)-DATA!$B$5+1,"")</f>
        <v/>
      </c>
      <c r="B1237" s="86" t="str">
        <f>IFERROR(INDEX(DATA!$A$46:$E$6000,A1237,5),"")</f>
        <v/>
      </c>
      <c r="C1237" s="87" t="str">
        <f>IFERROR(INDEX(DATA!$A$46:$E$6000,A1237,3),"")</f>
        <v/>
      </c>
      <c r="D1237" s="88" t="str">
        <f>IFERROR(INDEX(DATA!$A$46:$E$6000,A1237,2),"")</f>
        <v/>
      </c>
      <c r="E1237" s="99" t="str">
        <f>IFERROR(IF(C1237=設定・集計!$B$6,INDEX(DATA!$A$46:$E$6000,A1237,4),""),"")</f>
        <v/>
      </c>
      <c r="F1237" s="99" t="str">
        <f>IFERROR(IF(C1237=設定・集計!$B$6,"",INDEX(DATA!$A$46:$E$6000,A1237,4)),"")</f>
        <v/>
      </c>
    </row>
    <row r="1238" spans="1:6" ht="18.75" customHeight="1">
      <c r="A1238" s="82" t="str">
        <f>IFERROR(MATCH(ROW()-ROW($A$2),DATA!G:G,0)-DATA!$B$5+1,"")</f>
        <v/>
      </c>
      <c r="B1238" s="86" t="str">
        <f>IFERROR(INDEX(DATA!$A$46:$E$6000,A1238,5),"")</f>
        <v/>
      </c>
      <c r="C1238" s="87" t="str">
        <f>IFERROR(INDEX(DATA!$A$46:$E$6000,A1238,3),"")</f>
        <v/>
      </c>
      <c r="D1238" s="88" t="str">
        <f>IFERROR(INDEX(DATA!$A$46:$E$6000,A1238,2),"")</f>
        <v/>
      </c>
      <c r="E1238" s="99" t="str">
        <f>IFERROR(IF(C1238=設定・集計!$B$6,INDEX(DATA!$A$46:$E$6000,A1238,4),""),"")</f>
        <v/>
      </c>
      <c r="F1238" s="99" t="str">
        <f>IFERROR(IF(C1238=設定・集計!$B$6,"",INDEX(DATA!$A$46:$E$6000,A1238,4)),"")</f>
        <v/>
      </c>
    </row>
    <row r="1239" spans="1:6" ht="18.75" customHeight="1">
      <c r="A1239" s="82" t="str">
        <f>IFERROR(MATCH(ROW()-ROW($A$2),DATA!G:G,0)-DATA!$B$5+1,"")</f>
        <v/>
      </c>
      <c r="B1239" s="86" t="str">
        <f>IFERROR(INDEX(DATA!$A$46:$E$6000,A1239,5),"")</f>
        <v/>
      </c>
      <c r="C1239" s="87" t="str">
        <f>IFERROR(INDEX(DATA!$A$46:$E$6000,A1239,3),"")</f>
        <v/>
      </c>
      <c r="D1239" s="88" t="str">
        <f>IFERROR(INDEX(DATA!$A$46:$E$6000,A1239,2),"")</f>
        <v/>
      </c>
      <c r="E1239" s="99" t="str">
        <f>IFERROR(IF(C1239=設定・集計!$B$6,INDEX(DATA!$A$46:$E$6000,A1239,4),""),"")</f>
        <v/>
      </c>
      <c r="F1239" s="99" t="str">
        <f>IFERROR(IF(C1239=設定・集計!$B$6,"",INDEX(DATA!$A$46:$E$6000,A1239,4)),"")</f>
        <v/>
      </c>
    </row>
    <row r="1240" spans="1:6" ht="18.75" customHeight="1">
      <c r="A1240" s="82" t="str">
        <f>IFERROR(MATCH(ROW()-ROW($A$2),DATA!G:G,0)-DATA!$B$5+1,"")</f>
        <v/>
      </c>
      <c r="B1240" s="86" t="str">
        <f>IFERROR(INDEX(DATA!$A$46:$E$6000,A1240,5),"")</f>
        <v/>
      </c>
      <c r="C1240" s="87" t="str">
        <f>IFERROR(INDEX(DATA!$A$46:$E$6000,A1240,3),"")</f>
        <v/>
      </c>
      <c r="D1240" s="88" t="str">
        <f>IFERROR(INDEX(DATA!$A$46:$E$6000,A1240,2),"")</f>
        <v/>
      </c>
      <c r="E1240" s="99" t="str">
        <f>IFERROR(IF(C1240=設定・集計!$B$6,INDEX(DATA!$A$46:$E$6000,A1240,4),""),"")</f>
        <v/>
      </c>
      <c r="F1240" s="99" t="str">
        <f>IFERROR(IF(C1240=設定・集計!$B$6,"",INDEX(DATA!$A$46:$E$6000,A1240,4)),"")</f>
        <v/>
      </c>
    </row>
    <row r="1241" spans="1:6" ht="18.75" customHeight="1">
      <c r="A1241" s="82" t="str">
        <f>IFERROR(MATCH(ROW()-ROW($A$2),DATA!G:G,0)-DATA!$B$5+1,"")</f>
        <v/>
      </c>
      <c r="B1241" s="86" t="str">
        <f>IFERROR(INDEX(DATA!$A$46:$E$6000,A1241,5),"")</f>
        <v/>
      </c>
      <c r="C1241" s="87" t="str">
        <f>IFERROR(INDEX(DATA!$A$46:$E$6000,A1241,3),"")</f>
        <v/>
      </c>
      <c r="D1241" s="88" t="str">
        <f>IFERROR(INDEX(DATA!$A$46:$E$6000,A1241,2),"")</f>
        <v/>
      </c>
      <c r="E1241" s="99" t="str">
        <f>IFERROR(IF(C1241=設定・集計!$B$6,INDEX(DATA!$A$46:$E$6000,A1241,4),""),"")</f>
        <v/>
      </c>
      <c r="F1241" s="99" t="str">
        <f>IFERROR(IF(C1241=設定・集計!$B$6,"",INDEX(DATA!$A$46:$E$6000,A1241,4)),"")</f>
        <v/>
      </c>
    </row>
    <row r="1242" spans="1:6" ht="18.75" customHeight="1">
      <c r="A1242" s="82" t="str">
        <f>IFERROR(MATCH(ROW()-ROW($A$2),DATA!G:G,0)-DATA!$B$5+1,"")</f>
        <v/>
      </c>
      <c r="B1242" s="86" t="str">
        <f>IFERROR(INDEX(DATA!$A$46:$E$6000,A1242,5),"")</f>
        <v/>
      </c>
      <c r="C1242" s="87" t="str">
        <f>IFERROR(INDEX(DATA!$A$46:$E$6000,A1242,3),"")</f>
        <v/>
      </c>
      <c r="D1242" s="88" t="str">
        <f>IFERROR(INDEX(DATA!$A$46:$E$6000,A1242,2),"")</f>
        <v/>
      </c>
      <c r="E1242" s="99" t="str">
        <f>IFERROR(IF(C1242=設定・集計!$B$6,INDEX(DATA!$A$46:$E$6000,A1242,4),""),"")</f>
        <v/>
      </c>
      <c r="F1242" s="99" t="str">
        <f>IFERROR(IF(C1242=設定・集計!$B$6,"",INDEX(DATA!$A$46:$E$6000,A1242,4)),"")</f>
        <v/>
      </c>
    </row>
    <row r="1243" spans="1:6" ht="18.75" customHeight="1">
      <c r="A1243" s="82" t="str">
        <f>IFERROR(MATCH(ROW()-ROW($A$2),DATA!G:G,0)-DATA!$B$5+1,"")</f>
        <v/>
      </c>
      <c r="B1243" s="86" t="str">
        <f>IFERROR(INDEX(DATA!$A$46:$E$6000,A1243,5),"")</f>
        <v/>
      </c>
      <c r="C1243" s="87" t="str">
        <f>IFERROR(INDEX(DATA!$A$46:$E$6000,A1243,3),"")</f>
        <v/>
      </c>
      <c r="D1243" s="88" t="str">
        <f>IFERROR(INDEX(DATA!$A$46:$E$6000,A1243,2),"")</f>
        <v/>
      </c>
      <c r="E1243" s="99" t="str">
        <f>IFERROR(IF(C1243=設定・集計!$B$6,INDEX(DATA!$A$46:$E$6000,A1243,4),""),"")</f>
        <v/>
      </c>
      <c r="F1243" s="99" t="str">
        <f>IFERROR(IF(C1243=設定・集計!$B$6,"",INDEX(DATA!$A$46:$E$6000,A1243,4)),"")</f>
        <v/>
      </c>
    </row>
    <row r="1244" spans="1:6" ht="18.75" customHeight="1">
      <c r="A1244" s="82" t="str">
        <f>IFERROR(MATCH(ROW()-ROW($A$2),DATA!G:G,0)-DATA!$B$5+1,"")</f>
        <v/>
      </c>
      <c r="B1244" s="86" t="str">
        <f>IFERROR(INDEX(DATA!$A$46:$E$6000,A1244,5),"")</f>
        <v/>
      </c>
      <c r="C1244" s="87" t="str">
        <f>IFERROR(INDEX(DATA!$A$46:$E$6000,A1244,3),"")</f>
        <v/>
      </c>
      <c r="D1244" s="88" t="str">
        <f>IFERROR(INDEX(DATA!$A$46:$E$6000,A1244,2),"")</f>
        <v/>
      </c>
      <c r="E1244" s="99" t="str">
        <f>IFERROR(IF(C1244=設定・集計!$B$6,INDEX(DATA!$A$46:$E$6000,A1244,4),""),"")</f>
        <v/>
      </c>
      <c r="F1244" s="99" t="str">
        <f>IFERROR(IF(C1244=設定・集計!$B$6,"",INDEX(DATA!$A$46:$E$6000,A1244,4)),"")</f>
        <v/>
      </c>
    </row>
    <row r="1245" spans="1:6" ht="18.75" customHeight="1">
      <c r="A1245" s="82" t="str">
        <f>IFERROR(MATCH(ROW()-ROW($A$2),DATA!G:G,0)-DATA!$B$5+1,"")</f>
        <v/>
      </c>
      <c r="B1245" s="86" t="str">
        <f>IFERROR(INDEX(DATA!$A$46:$E$6000,A1245,5),"")</f>
        <v/>
      </c>
      <c r="C1245" s="87" t="str">
        <f>IFERROR(INDEX(DATA!$A$46:$E$6000,A1245,3),"")</f>
        <v/>
      </c>
      <c r="D1245" s="88" t="str">
        <f>IFERROR(INDEX(DATA!$A$46:$E$6000,A1245,2),"")</f>
        <v/>
      </c>
      <c r="E1245" s="99" t="str">
        <f>IFERROR(IF(C1245=設定・集計!$B$6,INDEX(DATA!$A$46:$E$6000,A1245,4),""),"")</f>
        <v/>
      </c>
      <c r="F1245" s="99" t="str">
        <f>IFERROR(IF(C1245=設定・集計!$B$6,"",INDEX(DATA!$A$46:$E$6000,A1245,4)),"")</f>
        <v/>
      </c>
    </row>
    <row r="1246" spans="1:6" ht="18.75" customHeight="1">
      <c r="A1246" s="82" t="str">
        <f>IFERROR(MATCH(ROW()-ROW($A$2),DATA!G:G,0)-DATA!$B$5+1,"")</f>
        <v/>
      </c>
      <c r="B1246" s="86" t="str">
        <f>IFERROR(INDEX(DATA!$A$46:$E$6000,A1246,5),"")</f>
        <v/>
      </c>
      <c r="C1246" s="87" t="str">
        <f>IFERROR(INDEX(DATA!$A$46:$E$6000,A1246,3),"")</f>
        <v/>
      </c>
      <c r="D1246" s="88" t="str">
        <f>IFERROR(INDEX(DATA!$A$46:$E$6000,A1246,2),"")</f>
        <v/>
      </c>
      <c r="E1246" s="99" t="str">
        <f>IFERROR(IF(C1246=設定・集計!$B$6,INDEX(DATA!$A$46:$E$6000,A1246,4),""),"")</f>
        <v/>
      </c>
      <c r="F1246" s="99" t="str">
        <f>IFERROR(IF(C1246=設定・集計!$B$6,"",INDEX(DATA!$A$46:$E$6000,A1246,4)),"")</f>
        <v/>
      </c>
    </row>
    <row r="1247" spans="1:6" ht="18.75" customHeight="1">
      <c r="A1247" s="82" t="str">
        <f>IFERROR(MATCH(ROW()-ROW($A$2),DATA!G:G,0)-DATA!$B$5+1,"")</f>
        <v/>
      </c>
      <c r="B1247" s="86" t="str">
        <f>IFERROR(INDEX(DATA!$A$46:$E$6000,A1247,5),"")</f>
        <v/>
      </c>
      <c r="C1247" s="87" t="str">
        <f>IFERROR(INDEX(DATA!$A$46:$E$6000,A1247,3),"")</f>
        <v/>
      </c>
      <c r="D1247" s="88" t="str">
        <f>IFERROR(INDEX(DATA!$A$46:$E$6000,A1247,2),"")</f>
        <v/>
      </c>
      <c r="E1247" s="99" t="str">
        <f>IFERROR(IF(C1247=設定・集計!$B$6,INDEX(DATA!$A$46:$E$6000,A1247,4),""),"")</f>
        <v/>
      </c>
      <c r="F1247" s="99" t="str">
        <f>IFERROR(IF(C1247=設定・集計!$B$6,"",INDEX(DATA!$A$46:$E$6000,A1247,4)),"")</f>
        <v/>
      </c>
    </row>
    <row r="1248" spans="1:6" ht="18.75" customHeight="1">
      <c r="A1248" s="82" t="str">
        <f>IFERROR(MATCH(ROW()-ROW($A$2),DATA!G:G,0)-DATA!$B$5+1,"")</f>
        <v/>
      </c>
      <c r="B1248" s="86" t="str">
        <f>IFERROR(INDEX(DATA!$A$46:$E$6000,A1248,5),"")</f>
        <v/>
      </c>
      <c r="C1248" s="87" t="str">
        <f>IFERROR(INDEX(DATA!$A$46:$E$6000,A1248,3),"")</f>
        <v/>
      </c>
      <c r="D1248" s="88" t="str">
        <f>IFERROR(INDEX(DATA!$A$46:$E$6000,A1248,2),"")</f>
        <v/>
      </c>
      <c r="E1248" s="99" t="str">
        <f>IFERROR(IF(C1248=設定・集計!$B$6,INDEX(DATA!$A$46:$E$6000,A1248,4),""),"")</f>
        <v/>
      </c>
      <c r="F1248" s="99" t="str">
        <f>IFERROR(IF(C1248=設定・集計!$B$6,"",INDEX(DATA!$A$46:$E$6000,A1248,4)),"")</f>
        <v/>
      </c>
    </row>
    <row r="1249" spans="1:6" ht="18.75" customHeight="1">
      <c r="A1249" s="82" t="str">
        <f>IFERROR(MATCH(ROW()-ROW($A$2),DATA!G:G,0)-DATA!$B$5+1,"")</f>
        <v/>
      </c>
      <c r="B1249" s="86" t="str">
        <f>IFERROR(INDEX(DATA!$A$46:$E$6000,A1249,5),"")</f>
        <v/>
      </c>
      <c r="C1249" s="87" t="str">
        <f>IFERROR(INDEX(DATA!$A$46:$E$6000,A1249,3),"")</f>
        <v/>
      </c>
      <c r="D1249" s="88" t="str">
        <f>IFERROR(INDEX(DATA!$A$46:$E$6000,A1249,2),"")</f>
        <v/>
      </c>
      <c r="E1249" s="99" t="str">
        <f>IFERROR(IF(C1249=設定・集計!$B$6,INDEX(DATA!$A$46:$E$6000,A1249,4),""),"")</f>
        <v/>
      </c>
      <c r="F1249" s="99" t="str">
        <f>IFERROR(IF(C1249=設定・集計!$B$6,"",INDEX(DATA!$A$46:$E$6000,A1249,4)),"")</f>
        <v/>
      </c>
    </row>
    <row r="1250" spans="1:6" ht="18.75" customHeight="1">
      <c r="A1250" s="82" t="str">
        <f>IFERROR(MATCH(ROW()-ROW($A$2),DATA!G:G,0)-DATA!$B$5+1,"")</f>
        <v/>
      </c>
      <c r="B1250" s="86" t="str">
        <f>IFERROR(INDEX(DATA!$A$46:$E$6000,A1250,5),"")</f>
        <v/>
      </c>
      <c r="C1250" s="87" t="str">
        <f>IFERROR(INDEX(DATA!$A$46:$E$6000,A1250,3),"")</f>
        <v/>
      </c>
      <c r="D1250" s="88" t="str">
        <f>IFERROR(INDEX(DATA!$A$46:$E$6000,A1250,2),"")</f>
        <v/>
      </c>
      <c r="E1250" s="99" t="str">
        <f>IFERROR(IF(C1250=設定・集計!$B$6,INDEX(DATA!$A$46:$E$6000,A1250,4),""),"")</f>
        <v/>
      </c>
      <c r="F1250" s="99" t="str">
        <f>IFERROR(IF(C1250=設定・集計!$B$6,"",INDEX(DATA!$A$46:$E$6000,A1250,4)),"")</f>
        <v/>
      </c>
    </row>
    <row r="1251" spans="1:6" ht="18.75" customHeight="1">
      <c r="A1251" s="82" t="str">
        <f>IFERROR(MATCH(ROW()-ROW($A$2),DATA!G:G,0)-DATA!$B$5+1,"")</f>
        <v/>
      </c>
      <c r="B1251" s="86" t="str">
        <f>IFERROR(INDEX(DATA!$A$46:$E$6000,A1251,5),"")</f>
        <v/>
      </c>
      <c r="C1251" s="87" t="str">
        <f>IFERROR(INDEX(DATA!$A$46:$E$6000,A1251,3),"")</f>
        <v/>
      </c>
      <c r="D1251" s="88" t="str">
        <f>IFERROR(INDEX(DATA!$A$46:$E$6000,A1251,2),"")</f>
        <v/>
      </c>
      <c r="E1251" s="99" t="str">
        <f>IFERROR(IF(C1251=設定・集計!$B$6,INDEX(DATA!$A$46:$E$6000,A1251,4),""),"")</f>
        <v/>
      </c>
      <c r="F1251" s="99" t="str">
        <f>IFERROR(IF(C1251=設定・集計!$B$6,"",INDEX(DATA!$A$46:$E$6000,A1251,4)),"")</f>
        <v/>
      </c>
    </row>
    <row r="1252" spans="1:6" ht="18.75" customHeight="1">
      <c r="A1252" s="82" t="str">
        <f>IFERROR(MATCH(ROW()-ROW($A$2),DATA!G:G,0)-DATA!$B$5+1,"")</f>
        <v/>
      </c>
      <c r="B1252" s="86" t="str">
        <f>IFERROR(INDEX(DATA!$A$46:$E$6000,A1252,5),"")</f>
        <v/>
      </c>
      <c r="C1252" s="87" t="str">
        <f>IFERROR(INDEX(DATA!$A$46:$E$6000,A1252,3),"")</f>
        <v/>
      </c>
      <c r="D1252" s="88" t="str">
        <f>IFERROR(INDEX(DATA!$A$46:$E$6000,A1252,2),"")</f>
        <v/>
      </c>
      <c r="E1252" s="99" t="str">
        <f>IFERROR(IF(C1252=設定・集計!$B$6,INDEX(DATA!$A$46:$E$6000,A1252,4),""),"")</f>
        <v/>
      </c>
      <c r="F1252" s="99" t="str">
        <f>IFERROR(IF(C1252=設定・集計!$B$6,"",INDEX(DATA!$A$46:$E$6000,A1252,4)),"")</f>
        <v/>
      </c>
    </row>
    <row r="1253" spans="1:6" ht="18.75" customHeight="1">
      <c r="A1253" s="82" t="str">
        <f>IFERROR(MATCH(ROW()-ROW($A$2),DATA!G:G,0)-DATA!$B$5+1,"")</f>
        <v/>
      </c>
      <c r="B1253" s="86" t="str">
        <f>IFERROR(INDEX(DATA!$A$46:$E$6000,A1253,5),"")</f>
        <v/>
      </c>
      <c r="C1253" s="87" t="str">
        <f>IFERROR(INDEX(DATA!$A$46:$E$6000,A1253,3),"")</f>
        <v/>
      </c>
      <c r="D1253" s="88" t="str">
        <f>IFERROR(INDEX(DATA!$A$46:$E$6000,A1253,2),"")</f>
        <v/>
      </c>
      <c r="E1253" s="99" t="str">
        <f>IFERROR(IF(C1253=設定・集計!$B$6,INDEX(DATA!$A$46:$E$6000,A1253,4),""),"")</f>
        <v/>
      </c>
      <c r="F1253" s="99" t="str">
        <f>IFERROR(IF(C1253=設定・集計!$B$6,"",INDEX(DATA!$A$46:$E$6000,A1253,4)),"")</f>
        <v/>
      </c>
    </row>
    <row r="1254" spans="1:6" ht="18.75" customHeight="1">
      <c r="A1254" s="82" t="str">
        <f>IFERROR(MATCH(ROW()-ROW($A$2),DATA!G:G,0)-DATA!$B$5+1,"")</f>
        <v/>
      </c>
      <c r="B1254" s="86" t="str">
        <f>IFERROR(INDEX(DATA!$A$46:$E$6000,A1254,5),"")</f>
        <v/>
      </c>
      <c r="C1254" s="87" t="str">
        <f>IFERROR(INDEX(DATA!$A$46:$E$6000,A1254,3),"")</f>
        <v/>
      </c>
      <c r="D1254" s="88" t="str">
        <f>IFERROR(INDEX(DATA!$A$46:$E$6000,A1254,2),"")</f>
        <v/>
      </c>
      <c r="E1254" s="99" t="str">
        <f>IFERROR(IF(C1254=設定・集計!$B$6,INDEX(DATA!$A$46:$E$6000,A1254,4),""),"")</f>
        <v/>
      </c>
      <c r="F1254" s="99" t="str">
        <f>IFERROR(IF(C1254=設定・集計!$B$6,"",INDEX(DATA!$A$46:$E$6000,A1254,4)),"")</f>
        <v/>
      </c>
    </row>
    <row r="1255" spans="1:6" ht="18.75" customHeight="1">
      <c r="A1255" s="82" t="str">
        <f>IFERROR(MATCH(ROW()-ROW($A$2),DATA!G:G,0)-DATA!$B$5+1,"")</f>
        <v/>
      </c>
      <c r="B1255" s="86" t="str">
        <f>IFERROR(INDEX(DATA!$A$46:$E$6000,A1255,5),"")</f>
        <v/>
      </c>
      <c r="C1255" s="87" t="str">
        <f>IFERROR(INDEX(DATA!$A$46:$E$6000,A1255,3),"")</f>
        <v/>
      </c>
      <c r="D1255" s="88" t="str">
        <f>IFERROR(INDEX(DATA!$A$46:$E$6000,A1255,2),"")</f>
        <v/>
      </c>
      <c r="E1255" s="99" t="str">
        <f>IFERROR(IF(C1255=設定・集計!$B$6,INDEX(DATA!$A$46:$E$6000,A1255,4),""),"")</f>
        <v/>
      </c>
      <c r="F1255" s="99" t="str">
        <f>IFERROR(IF(C1255=設定・集計!$B$6,"",INDEX(DATA!$A$46:$E$6000,A1255,4)),"")</f>
        <v/>
      </c>
    </row>
    <row r="1256" spans="1:6" ht="18.75" customHeight="1">
      <c r="A1256" s="82" t="str">
        <f>IFERROR(MATCH(ROW()-ROW($A$2),DATA!G:G,0)-DATA!$B$5+1,"")</f>
        <v/>
      </c>
      <c r="B1256" s="86" t="str">
        <f>IFERROR(INDEX(DATA!$A$46:$E$6000,A1256,5),"")</f>
        <v/>
      </c>
      <c r="C1256" s="87" t="str">
        <f>IFERROR(INDEX(DATA!$A$46:$E$6000,A1256,3),"")</f>
        <v/>
      </c>
      <c r="D1256" s="88" t="str">
        <f>IFERROR(INDEX(DATA!$A$46:$E$6000,A1256,2),"")</f>
        <v/>
      </c>
      <c r="E1256" s="99" t="str">
        <f>IFERROR(IF(C1256=設定・集計!$B$6,INDEX(DATA!$A$46:$E$6000,A1256,4),""),"")</f>
        <v/>
      </c>
      <c r="F1256" s="99" t="str">
        <f>IFERROR(IF(C1256=設定・集計!$B$6,"",INDEX(DATA!$A$46:$E$6000,A1256,4)),"")</f>
        <v/>
      </c>
    </row>
    <row r="1257" spans="1:6" ht="18.75" customHeight="1">
      <c r="A1257" s="82" t="str">
        <f>IFERROR(MATCH(ROW()-ROW($A$2),DATA!G:G,0)-DATA!$B$5+1,"")</f>
        <v/>
      </c>
      <c r="B1257" s="86" t="str">
        <f>IFERROR(INDEX(DATA!$A$46:$E$6000,A1257,5),"")</f>
        <v/>
      </c>
      <c r="C1257" s="87" t="str">
        <f>IFERROR(INDEX(DATA!$A$46:$E$6000,A1257,3),"")</f>
        <v/>
      </c>
      <c r="D1257" s="88" t="str">
        <f>IFERROR(INDEX(DATA!$A$46:$E$6000,A1257,2),"")</f>
        <v/>
      </c>
      <c r="E1257" s="99" t="str">
        <f>IFERROR(IF(C1257=設定・集計!$B$6,INDEX(DATA!$A$46:$E$6000,A1257,4),""),"")</f>
        <v/>
      </c>
      <c r="F1257" s="99" t="str">
        <f>IFERROR(IF(C1257=設定・集計!$B$6,"",INDEX(DATA!$A$46:$E$6000,A1257,4)),"")</f>
        <v/>
      </c>
    </row>
    <row r="1258" spans="1:6" ht="18.75" customHeight="1">
      <c r="A1258" s="82" t="str">
        <f>IFERROR(MATCH(ROW()-ROW($A$2),DATA!G:G,0)-DATA!$B$5+1,"")</f>
        <v/>
      </c>
      <c r="B1258" s="86" t="str">
        <f>IFERROR(INDEX(DATA!$A$46:$E$6000,A1258,5),"")</f>
        <v/>
      </c>
      <c r="C1258" s="87" t="str">
        <f>IFERROR(INDEX(DATA!$A$46:$E$6000,A1258,3),"")</f>
        <v/>
      </c>
      <c r="D1258" s="88" t="str">
        <f>IFERROR(INDEX(DATA!$A$46:$E$6000,A1258,2),"")</f>
        <v/>
      </c>
      <c r="E1258" s="99" t="str">
        <f>IFERROR(IF(C1258=設定・集計!$B$6,INDEX(DATA!$A$46:$E$6000,A1258,4),""),"")</f>
        <v/>
      </c>
      <c r="F1258" s="99" t="str">
        <f>IFERROR(IF(C1258=設定・集計!$B$6,"",INDEX(DATA!$A$46:$E$6000,A1258,4)),"")</f>
        <v/>
      </c>
    </row>
    <row r="1259" spans="1:6" ht="18.75" customHeight="1">
      <c r="A1259" s="82" t="str">
        <f>IFERROR(MATCH(ROW()-ROW($A$2),DATA!G:G,0)-DATA!$B$5+1,"")</f>
        <v/>
      </c>
      <c r="B1259" s="86" t="str">
        <f>IFERROR(INDEX(DATA!$A$46:$E$6000,A1259,5),"")</f>
        <v/>
      </c>
      <c r="C1259" s="87" t="str">
        <f>IFERROR(INDEX(DATA!$A$46:$E$6000,A1259,3),"")</f>
        <v/>
      </c>
      <c r="D1259" s="88" t="str">
        <f>IFERROR(INDEX(DATA!$A$46:$E$6000,A1259,2),"")</f>
        <v/>
      </c>
      <c r="E1259" s="99" t="str">
        <f>IFERROR(IF(C1259=設定・集計!$B$6,INDEX(DATA!$A$46:$E$6000,A1259,4),""),"")</f>
        <v/>
      </c>
      <c r="F1259" s="99" t="str">
        <f>IFERROR(IF(C1259=設定・集計!$B$6,"",INDEX(DATA!$A$46:$E$6000,A1259,4)),"")</f>
        <v/>
      </c>
    </row>
    <row r="1260" spans="1:6" ht="18.75" customHeight="1">
      <c r="A1260" s="82" t="str">
        <f>IFERROR(MATCH(ROW()-ROW($A$2),DATA!G:G,0)-DATA!$B$5+1,"")</f>
        <v/>
      </c>
      <c r="B1260" s="86" t="str">
        <f>IFERROR(INDEX(DATA!$A$46:$E$6000,A1260,5),"")</f>
        <v/>
      </c>
      <c r="C1260" s="87" t="str">
        <f>IFERROR(INDEX(DATA!$A$46:$E$6000,A1260,3),"")</f>
        <v/>
      </c>
      <c r="D1260" s="88" t="str">
        <f>IFERROR(INDEX(DATA!$A$46:$E$6000,A1260,2),"")</f>
        <v/>
      </c>
      <c r="E1260" s="99" t="str">
        <f>IFERROR(IF(C1260=設定・集計!$B$6,INDEX(DATA!$A$46:$E$6000,A1260,4),""),"")</f>
        <v/>
      </c>
      <c r="F1260" s="99" t="str">
        <f>IFERROR(IF(C1260=設定・集計!$B$6,"",INDEX(DATA!$A$46:$E$6000,A1260,4)),"")</f>
        <v/>
      </c>
    </row>
    <row r="1261" spans="1:6" ht="18.75" customHeight="1">
      <c r="A1261" s="82" t="str">
        <f>IFERROR(MATCH(ROW()-ROW($A$2),DATA!G:G,0)-DATA!$B$5+1,"")</f>
        <v/>
      </c>
      <c r="B1261" s="86" t="str">
        <f>IFERROR(INDEX(DATA!$A$46:$E$6000,A1261,5),"")</f>
        <v/>
      </c>
      <c r="C1261" s="87" t="str">
        <f>IFERROR(INDEX(DATA!$A$46:$E$6000,A1261,3),"")</f>
        <v/>
      </c>
      <c r="D1261" s="88" t="str">
        <f>IFERROR(INDEX(DATA!$A$46:$E$6000,A1261,2),"")</f>
        <v/>
      </c>
      <c r="E1261" s="99" t="str">
        <f>IFERROR(IF(C1261=設定・集計!$B$6,INDEX(DATA!$A$46:$E$6000,A1261,4),""),"")</f>
        <v/>
      </c>
      <c r="F1261" s="99" t="str">
        <f>IFERROR(IF(C1261=設定・集計!$B$6,"",INDEX(DATA!$A$46:$E$6000,A1261,4)),"")</f>
        <v/>
      </c>
    </row>
    <row r="1262" spans="1:6" ht="18.75" customHeight="1">
      <c r="A1262" s="82" t="str">
        <f>IFERROR(MATCH(ROW()-ROW($A$2),DATA!G:G,0)-DATA!$B$5+1,"")</f>
        <v/>
      </c>
      <c r="B1262" s="86" t="str">
        <f>IFERROR(INDEX(DATA!$A$46:$E$6000,A1262,5),"")</f>
        <v/>
      </c>
      <c r="C1262" s="87" t="str">
        <f>IFERROR(INDEX(DATA!$A$46:$E$6000,A1262,3),"")</f>
        <v/>
      </c>
      <c r="D1262" s="88" t="str">
        <f>IFERROR(INDEX(DATA!$A$46:$E$6000,A1262,2),"")</f>
        <v/>
      </c>
      <c r="E1262" s="99" t="str">
        <f>IFERROR(IF(C1262=設定・集計!$B$6,INDEX(DATA!$A$46:$E$6000,A1262,4),""),"")</f>
        <v/>
      </c>
      <c r="F1262" s="99" t="str">
        <f>IFERROR(IF(C1262=設定・集計!$B$6,"",INDEX(DATA!$A$46:$E$6000,A1262,4)),"")</f>
        <v/>
      </c>
    </row>
    <row r="1263" spans="1:6" ht="18.75" customHeight="1">
      <c r="A1263" s="82" t="str">
        <f>IFERROR(MATCH(ROW()-ROW($A$2),DATA!G:G,0)-DATA!$B$5+1,"")</f>
        <v/>
      </c>
      <c r="B1263" s="86" t="str">
        <f>IFERROR(INDEX(DATA!$A$46:$E$6000,A1263,5),"")</f>
        <v/>
      </c>
      <c r="C1263" s="87" t="str">
        <f>IFERROR(INDEX(DATA!$A$46:$E$6000,A1263,3),"")</f>
        <v/>
      </c>
      <c r="D1263" s="88" t="str">
        <f>IFERROR(INDEX(DATA!$A$46:$E$6000,A1263,2),"")</f>
        <v/>
      </c>
      <c r="E1263" s="99" t="str">
        <f>IFERROR(IF(C1263=設定・集計!$B$6,INDEX(DATA!$A$46:$E$6000,A1263,4),""),"")</f>
        <v/>
      </c>
      <c r="F1263" s="99" t="str">
        <f>IFERROR(IF(C1263=設定・集計!$B$6,"",INDEX(DATA!$A$46:$E$6000,A1263,4)),"")</f>
        <v/>
      </c>
    </row>
    <row r="1264" spans="1:6" ht="18.75" customHeight="1">
      <c r="A1264" s="82" t="str">
        <f>IFERROR(MATCH(ROW()-ROW($A$2),DATA!G:G,0)-DATA!$B$5+1,"")</f>
        <v/>
      </c>
      <c r="B1264" s="86" t="str">
        <f>IFERROR(INDEX(DATA!$A$46:$E$6000,A1264,5),"")</f>
        <v/>
      </c>
      <c r="C1264" s="87" t="str">
        <f>IFERROR(INDEX(DATA!$A$46:$E$6000,A1264,3),"")</f>
        <v/>
      </c>
      <c r="D1264" s="88" t="str">
        <f>IFERROR(INDEX(DATA!$A$46:$E$6000,A1264,2),"")</f>
        <v/>
      </c>
      <c r="E1264" s="99" t="str">
        <f>IFERROR(IF(C1264=設定・集計!$B$6,INDEX(DATA!$A$46:$E$6000,A1264,4),""),"")</f>
        <v/>
      </c>
      <c r="F1264" s="99" t="str">
        <f>IFERROR(IF(C1264=設定・集計!$B$6,"",INDEX(DATA!$A$46:$E$6000,A1264,4)),"")</f>
        <v/>
      </c>
    </row>
    <row r="1265" spans="1:6" ht="18.75" customHeight="1">
      <c r="A1265" s="82" t="str">
        <f>IFERROR(MATCH(ROW()-ROW($A$2),DATA!G:G,0)-DATA!$B$5+1,"")</f>
        <v/>
      </c>
      <c r="B1265" s="86" t="str">
        <f>IFERROR(INDEX(DATA!$A$46:$E$6000,A1265,5),"")</f>
        <v/>
      </c>
      <c r="C1265" s="87" t="str">
        <f>IFERROR(INDEX(DATA!$A$46:$E$6000,A1265,3),"")</f>
        <v/>
      </c>
      <c r="D1265" s="88" t="str">
        <f>IFERROR(INDEX(DATA!$A$46:$E$6000,A1265,2),"")</f>
        <v/>
      </c>
      <c r="E1265" s="99" t="str">
        <f>IFERROR(IF(C1265=設定・集計!$B$6,INDEX(DATA!$A$46:$E$6000,A1265,4),""),"")</f>
        <v/>
      </c>
      <c r="F1265" s="99" t="str">
        <f>IFERROR(IF(C1265=設定・集計!$B$6,"",INDEX(DATA!$A$46:$E$6000,A1265,4)),"")</f>
        <v/>
      </c>
    </row>
    <row r="1266" spans="1:6" ht="18.75" customHeight="1">
      <c r="A1266" s="82" t="str">
        <f>IFERROR(MATCH(ROW()-ROW($A$2),DATA!G:G,0)-DATA!$B$5+1,"")</f>
        <v/>
      </c>
      <c r="B1266" s="86" t="str">
        <f>IFERROR(INDEX(DATA!$A$46:$E$6000,A1266,5),"")</f>
        <v/>
      </c>
      <c r="C1266" s="87" t="str">
        <f>IFERROR(INDEX(DATA!$A$46:$E$6000,A1266,3),"")</f>
        <v/>
      </c>
      <c r="D1266" s="88" t="str">
        <f>IFERROR(INDEX(DATA!$A$46:$E$6000,A1266,2),"")</f>
        <v/>
      </c>
      <c r="E1266" s="99" t="str">
        <f>IFERROR(IF(C1266=設定・集計!$B$6,INDEX(DATA!$A$46:$E$6000,A1266,4),""),"")</f>
        <v/>
      </c>
      <c r="F1266" s="99" t="str">
        <f>IFERROR(IF(C1266=設定・集計!$B$6,"",INDEX(DATA!$A$46:$E$6000,A1266,4)),"")</f>
        <v/>
      </c>
    </row>
    <row r="1267" spans="1:6" ht="18.75" customHeight="1">
      <c r="A1267" s="82" t="str">
        <f>IFERROR(MATCH(ROW()-ROW($A$2),DATA!G:G,0)-DATA!$B$5+1,"")</f>
        <v/>
      </c>
      <c r="B1267" s="86" t="str">
        <f>IFERROR(INDEX(DATA!$A$46:$E$6000,A1267,5),"")</f>
        <v/>
      </c>
      <c r="C1267" s="87" t="str">
        <f>IFERROR(INDEX(DATA!$A$46:$E$6000,A1267,3),"")</f>
        <v/>
      </c>
      <c r="D1267" s="88" t="str">
        <f>IFERROR(INDEX(DATA!$A$46:$E$6000,A1267,2),"")</f>
        <v/>
      </c>
      <c r="E1267" s="99" t="str">
        <f>IFERROR(IF(C1267=設定・集計!$B$6,INDEX(DATA!$A$46:$E$6000,A1267,4),""),"")</f>
        <v/>
      </c>
      <c r="F1267" s="99" t="str">
        <f>IFERROR(IF(C1267=設定・集計!$B$6,"",INDEX(DATA!$A$46:$E$6000,A1267,4)),"")</f>
        <v/>
      </c>
    </row>
    <row r="1268" spans="1:6" ht="18.75" customHeight="1">
      <c r="A1268" s="82" t="str">
        <f>IFERROR(MATCH(ROW()-ROW($A$2),DATA!G:G,0)-DATA!$B$5+1,"")</f>
        <v/>
      </c>
      <c r="B1268" s="86" t="str">
        <f>IFERROR(INDEX(DATA!$A$46:$E$6000,A1268,5),"")</f>
        <v/>
      </c>
      <c r="C1268" s="87" t="str">
        <f>IFERROR(INDEX(DATA!$A$46:$E$6000,A1268,3),"")</f>
        <v/>
      </c>
      <c r="D1268" s="88" t="str">
        <f>IFERROR(INDEX(DATA!$A$46:$E$6000,A1268,2),"")</f>
        <v/>
      </c>
      <c r="E1268" s="99" t="str">
        <f>IFERROR(IF(C1268=設定・集計!$B$6,INDEX(DATA!$A$46:$E$6000,A1268,4),""),"")</f>
        <v/>
      </c>
      <c r="F1268" s="99" t="str">
        <f>IFERROR(IF(C1268=設定・集計!$B$6,"",INDEX(DATA!$A$46:$E$6000,A1268,4)),"")</f>
        <v/>
      </c>
    </row>
    <row r="1269" spans="1:6" ht="18.75" customHeight="1">
      <c r="A1269" s="82" t="str">
        <f>IFERROR(MATCH(ROW()-ROW($A$2),DATA!G:G,0)-DATA!$B$5+1,"")</f>
        <v/>
      </c>
      <c r="B1269" s="86" t="str">
        <f>IFERROR(INDEX(DATA!$A$46:$E$6000,A1269,5),"")</f>
        <v/>
      </c>
      <c r="C1269" s="87" t="str">
        <f>IFERROR(INDEX(DATA!$A$46:$E$6000,A1269,3),"")</f>
        <v/>
      </c>
      <c r="D1269" s="88" t="str">
        <f>IFERROR(INDEX(DATA!$A$46:$E$6000,A1269,2),"")</f>
        <v/>
      </c>
      <c r="E1269" s="99" t="str">
        <f>IFERROR(IF(C1269=設定・集計!$B$6,INDEX(DATA!$A$46:$E$6000,A1269,4),""),"")</f>
        <v/>
      </c>
      <c r="F1269" s="99" t="str">
        <f>IFERROR(IF(C1269=設定・集計!$B$6,"",INDEX(DATA!$A$46:$E$6000,A1269,4)),"")</f>
        <v/>
      </c>
    </row>
    <row r="1270" spans="1:6" ht="18.75" customHeight="1">
      <c r="A1270" s="82" t="str">
        <f>IFERROR(MATCH(ROW()-ROW($A$2),DATA!G:G,0)-DATA!$B$5+1,"")</f>
        <v/>
      </c>
      <c r="B1270" s="86" t="str">
        <f>IFERROR(INDEX(DATA!$A$46:$E$6000,A1270,5),"")</f>
        <v/>
      </c>
      <c r="C1270" s="87" t="str">
        <f>IFERROR(INDEX(DATA!$A$46:$E$6000,A1270,3),"")</f>
        <v/>
      </c>
      <c r="D1270" s="88" t="str">
        <f>IFERROR(INDEX(DATA!$A$46:$E$6000,A1270,2),"")</f>
        <v/>
      </c>
      <c r="E1270" s="99" t="str">
        <f>IFERROR(IF(C1270=設定・集計!$B$6,INDEX(DATA!$A$46:$E$6000,A1270,4),""),"")</f>
        <v/>
      </c>
      <c r="F1270" s="99" t="str">
        <f>IFERROR(IF(C1270=設定・集計!$B$6,"",INDEX(DATA!$A$46:$E$6000,A1270,4)),"")</f>
        <v/>
      </c>
    </row>
    <row r="1271" spans="1:6" ht="18.75" customHeight="1">
      <c r="A1271" s="82" t="str">
        <f>IFERROR(MATCH(ROW()-ROW($A$2),DATA!G:G,0)-DATA!$B$5+1,"")</f>
        <v/>
      </c>
      <c r="B1271" s="86" t="str">
        <f>IFERROR(INDEX(DATA!$A$46:$E$6000,A1271,5),"")</f>
        <v/>
      </c>
      <c r="C1271" s="87" t="str">
        <f>IFERROR(INDEX(DATA!$A$46:$E$6000,A1271,3),"")</f>
        <v/>
      </c>
      <c r="D1271" s="88" t="str">
        <f>IFERROR(INDEX(DATA!$A$46:$E$6000,A1271,2),"")</f>
        <v/>
      </c>
      <c r="E1271" s="99" t="str">
        <f>IFERROR(IF(C1271=設定・集計!$B$6,INDEX(DATA!$A$46:$E$6000,A1271,4),""),"")</f>
        <v/>
      </c>
      <c r="F1271" s="99" t="str">
        <f>IFERROR(IF(C1271=設定・集計!$B$6,"",INDEX(DATA!$A$46:$E$6000,A1271,4)),"")</f>
        <v/>
      </c>
    </row>
    <row r="1272" spans="1:6" ht="18.75" customHeight="1">
      <c r="A1272" s="82" t="str">
        <f>IFERROR(MATCH(ROW()-ROW($A$2),DATA!G:G,0)-DATA!$B$5+1,"")</f>
        <v/>
      </c>
      <c r="B1272" s="86" t="str">
        <f>IFERROR(INDEX(DATA!$A$46:$E$6000,A1272,5),"")</f>
        <v/>
      </c>
      <c r="C1272" s="87" t="str">
        <f>IFERROR(INDEX(DATA!$A$46:$E$6000,A1272,3),"")</f>
        <v/>
      </c>
      <c r="D1272" s="88" t="str">
        <f>IFERROR(INDEX(DATA!$A$46:$E$6000,A1272,2),"")</f>
        <v/>
      </c>
      <c r="E1272" s="99" t="str">
        <f>IFERROR(IF(C1272=設定・集計!$B$6,INDEX(DATA!$A$46:$E$6000,A1272,4),""),"")</f>
        <v/>
      </c>
      <c r="F1272" s="99" t="str">
        <f>IFERROR(IF(C1272=設定・集計!$B$6,"",INDEX(DATA!$A$46:$E$6000,A1272,4)),"")</f>
        <v/>
      </c>
    </row>
    <row r="1273" spans="1:6" ht="18.75" customHeight="1">
      <c r="A1273" s="82" t="str">
        <f>IFERROR(MATCH(ROW()-ROW($A$2),DATA!G:G,0)-DATA!$B$5+1,"")</f>
        <v/>
      </c>
      <c r="B1273" s="86" t="str">
        <f>IFERROR(INDEX(DATA!$A$46:$E$6000,A1273,5),"")</f>
        <v/>
      </c>
      <c r="C1273" s="87" t="str">
        <f>IFERROR(INDEX(DATA!$A$46:$E$6000,A1273,3),"")</f>
        <v/>
      </c>
      <c r="D1273" s="88" t="str">
        <f>IFERROR(INDEX(DATA!$A$46:$E$6000,A1273,2),"")</f>
        <v/>
      </c>
      <c r="E1273" s="99" t="str">
        <f>IFERROR(IF(C1273=設定・集計!$B$6,INDEX(DATA!$A$46:$E$6000,A1273,4),""),"")</f>
        <v/>
      </c>
      <c r="F1273" s="99" t="str">
        <f>IFERROR(IF(C1273=設定・集計!$B$6,"",INDEX(DATA!$A$46:$E$6000,A1273,4)),"")</f>
        <v/>
      </c>
    </row>
    <row r="1274" spans="1:6" ht="18.75" customHeight="1">
      <c r="A1274" s="82" t="str">
        <f>IFERROR(MATCH(ROW()-ROW($A$2),DATA!G:G,0)-DATA!$B$5+1,"")</f>
        <v/>
      </c>
      <c r="B1274" s="86" t="str">
        <f>IFERROR(INDEX(DATA!$A$46:$E$6000,A1274,5),"")</f>
        <v/>
      </c>
      <c r="C1274" s="87" t="str">
        <f>IFERROR(INDEX(DATA!$A$46:$E$6000,A1274,3),"")</f>
        <v/>
      </c>
      <c r="D1274" s="88" t="str">
        <f>IFERROR(INDEX(DATA!$A$46:$E$6000,A1274,2),"")</f>
        <v/>
      </c>
      <c r="E1274" s="99" t="str">
        <f>IFERROR(IF(C1274=設定・集計!$B$6,INDEX(DATA!$A$46:$E$6000,A1274,4),""),"")</f>
        <v/>
      </c>
      <c r="F1274" s="99" t="str">
        <f>IFERROR(IF(C1274=設定・集計!$B$6,"",INDEX(DATA!$A$46:$E$6000,A1274,4)),"")</f>
        <v/>
      </c>
    </row>
    <row r="1275" spans="1:6" ht="18.75" customHeight="1">
      <c r="A1275" s="82" t="str">
        <f>IFERROR(MATCH(ROW()-ROW($A$2),DATA!G:G,0)-DATA!$B$5+1,"")</f>
        <v/>
      </c>
      <c r="B1275" s="86" t="str">
        <f>IFERROR(INDEX(DATA!$A$46:$E$6000,A1275,5),"")</f>
        <v/>
      </c>
      <c r="C1275" s="87" t="str">
        <f>IFERROR(INDEX(DATA!$A$46:$E$6000,A1275,3),"")</f>
        <v/>
      </c>
      <c r="D1275" s="88" t="str">
        <f>IFERROR(INDEX(DATA!$A$46:$E$6000,A1275,2),"")</f>
        <v/>
      </c>
      <c r="E1275" s="99" t="str">
        <f>IFERROR(IF(C1275=設定・集計!$B$6,INDEX(DATA!$A$46:$E$6000,A1275,4),""),"")</f>
        <v/>
      </c>
      <c r="F1275" s="99" t="str">
        <f>IFERROR(IF(C1275=設定・集計!$B$6,"",INDEX(DATA!$A$46:$E$6000,A1275,4)),"")</f>
        <v/>
      </c>
    </row>
    <row r="1276" spans="1:6" ht="18.75" customHeight="1">
      <c r="A1276" s="82" t="str">
        <f>IFERROR(MATCH(ROW()-ROW($A$2),DATA!G:G,0)-DATA!$B$5+1,"")</f>
        <v/>
      </c>
      <c r="B1276" s="86" t="str">
        <f>IFERROR(INDEX(DATA!$A$46:$E$6000,A1276,5),"")</f>
        <v/>
      </c>
      <c r="C1276" s="87" t="str">
        <f>IFERROR(INDEX(DATA!$A$46:$E$6000,A1276,3),"")</f>
        <v/>
      </c>
      <c r="D1276" s="88" t="str">
        <f>IFERROR(INDEX(DATA!$A$46:$E$6000,A1276,2),"")</f>
        <v/>
      </c>
      <c r="E1276" s="99" t="str">
        <f>IFERROR(IF(C1276=設定・集計!$B$6,INDEX(DATA!$A$46:$E$6000,A1276,4),""),"")</f>
        <v/>
      </c>
      <c r="F1276" s="99" t="str">
        <f>IFERROR(IF(C1276=設定・集計!$B$6,"",INDEX(DATA!$A$46:$E$6000,A1276,4)),"")</f>
        <v/>
      </c>
    </row>
    <row r="1277" spans="1:6" ht="18.75" customHeight="1">
      <c r="A1277" s="82" t="str">
        <f>IFERROR(MATCH(ROW()-ROW($A$2),DATA!G:G,0)-DATA!$B$5+1,"")</f>
        <v/>
      </c>
      <c r="B1277" s="86" t="str">
        <f>IFERROR(INDEX(DATA!$A$46:$E$6000,A1277,5),"")</f>
        <v/>
      </c>
      <c r="C1277" s="87" t="str">
        <f>IFERROR(INDEX(DATA!$A$46:$E$6000,A1277,3),"")</f>
        <v/>
      </c>
      <c r="D1277" s="88" t="str">
        <f>IFERROR(INDEX(DATA!$A$46:$E$6000,A1277,2),"")</f>
        <v/>
      </c>
      <c r="E1277" s="99" t="str">
        <f>IFERROR(IF(C1277=設定・集計!$B$6,INDEX(DATA!$A$46:$E$6000,A1277,4),""),"")</f>
        <v/>
      </c>
      <c r="F1277" s="99" t="str">
        <f>IFERROR(IF(C1277=設定・集計!$B$6,"",INDEX(DATA!$A$46:$E$6000,A1277,4)),"")</f>
        <v/>
      </c>
    </row>
    <row r="1278" spans="1:6" ht="18.75" customHeight="1">
      <c r="A1278" s="82" t="str">
        <f>IFERROR(MATCH(ROW()-ROW($A$2),DATA!G:G,0)-DATA!$B$5+1,"")</f>
        <v/>
      </c>
      <c r="B1278" s="86" t="str">
        <f>IFERROR(INDEX(DATA!$A$46:$E$6000,A1278,5),"")</f>
        <v/>
      </c>
      <c r="C1278" s="87" t="str">
        <f>IFERROR(INDEX(DATA!$A$46:$E$6000,A1278,3),"")</f>
        <v/>
      </c>
      <c r="D1278" s="88" t="str">
        <f>IFERROR(INDEX(DATA!$A$46:$E$6000,A1278,2),"")</f>
        <v/>
      </c>
      <c r="E1278" s="99" t="str">
        <f>IFERROR(IF(C1278=設定・集計!$B$6,INDEX(DATA!$A$46:$E$6000,A1278,4),""),"")</f>
        <v/>
      </c>
      <c r="F1278" s="99" t="str">
        <f>IFERROR(IF(C1278=設定・集計!$B$6,"",INDEX(DATA!$A$46:$E$6000,A1278,4)),"")</f>
        <v/>
      </c>
    </row>
    <row r="1279" spans="1:6" ht="18.75" customHeight="1">
      <c r="A1279" s="82" t="str">
        <f>IFERROR(MATCH(ROW()-ROW($A$2),DATA!G:G,0)-DATA!$B$5+1,"")</f>
        <v/>
      </c>
      <c r="B1279" s="86" t="str">
        <f>IFERROR(INDEX(DATA!$A$46:$E$6000,A1279,5),"")</f>
        <v/>
      </c>
      <c r="C1279" s="87" t="str">
        <f>IFERROR(INDEX(DATA!$A$46:$E$6000,A1279,3),"")</f>
        <v/>
      </c>
      <c r="D1279" s="88" t="str">
        <f>IFERROR(INDEX(DATA!$A$46:$E$6000,A1279,2),"")</f>
        <v/>
      </c>
      <c r="E1279" s="99" t="str">
        <f>IFERROR(IF(C1279=設定・集計!$B$6,INDEX(DATA!$A$46:$E$6000,A1279,4),""),"")</f>
        <v/>
      </c>
      <c r="F1279" s="99" t="str">
        <f>IFERROR(IF(C1279=設定・集計!$B$6,"",INDEX(DATA!$A$46:$E$6000,A1279,4)),"")</f>
        <v/>
      </c>
    </row>
    <row r="1280" spans="1:6" ht="18.75" customHeight="1">
      <c r="A1280" s="82" t="str">
        <f>IFERROR(MATCH(ROW()-ROW($A$2),DATA!G:G,0)-DATA!$B$5+1,"")</f>
        <v/>
      </c>
      <c r="B1280" s="86" t="str">
        <f>IFERROR(INDEX(DATA!$A$46:$E$6000,A1280,5),"")</f>
        <v/>
      </c>
      <c r="C1280" s="87" t="str">
        <f>IFERROR(INDEX(DATA!$A$46:$E$6000,A1280,3),"")</f>
        <v/>
      </c>
      <c r="D1280" s="88" t="str">
        <f>IFERROR(INDEX(DATA!$A$46:$E$6000,A1280,2),"")</f>
        <v/>
      </c>
      <c r="E1280" s="99" t="str">
        <f>IFERROR(IF(C1280=設定・集計!$B$6,INDEX(DATA!$A$46:$E$6000,A1280,4),""),"")</f>
        <v/>
      </c>
      <c r="F1280" s="99" t="str">
        <f>IFERROR(IF(C1280=設定・集計!$B$6,"",INDEX(DATA!$A$46:$E$6000,A1280,4)),"")</f>
        <v/>
      </c>
    </row>
    <row r="1281" spans="1:6" ht="18.75" customHeight="1">
      <c r="A1281" s="82" t="str">
        <f>IFERROR(MATCH(ROW()-ROW($A$2),DATA!G:G,0)-DATA!$B$5+1,"")</f>
        <v/>
      </c>
      <c r="B1281" s="86" t="str">
        <f>IFERROR(INDEX(DATA!$A$46:$E$6000,A1281,5),"")</f>
        <v/>
      </c>
      <c r="C1281" s="87" t="str">
        <f>IFERROR(INDEX(DATA!$A$46:$E$6000,A1281,3),"")</f>
        <v/>
      </c>
      <c r="D1281" s="88" t="str">
        <f>IFERROR(INDEX(DATA!$A$46:$E$6000,A1281,2),"")</f>
        <v/>
      </c>
      <c r="E1281" s="99" t="str">
        <f>IFERROR(IF(C1281=設定・集計!$B$6,INDEX(DATA!$A$46:$E$6000,A1281,4),""),"")</f>
        <v/>
      </c>
      <c r="F1281" s="99" t="str">
        <f>IFERROR(IF(C1281=設定・集計!$B$6,"",INDEX(DATA!$A$46:$E$6000,A1281,4)),"")</f>
        <v/>
      </c>
    </row>
    <row r="1282" spans="1:6" ht="18.75" customHeight="1">
      <c r="A1282" s="82" t="str">
        <f>IFERROR(MATCH(ROW()-ROW($A$2),DATA!G:G,0)-DATA!$B$5+1,"")</f>
        <v/>
      </c>
      <c r="B1282" s="86" t="str">
        <f>IFERROR(INDEX(DATA!$A$46:$E$6000,A1282,5),"")</f>
        <v/>
      </c>
      <c r="C1282" s="87" t="str">
        <f>IFERROR(INDEX(DATA!$A$46:$E$6000,A1282,3),"")</f>
        <v/>
      </c>
      <c r="D1282" s="88" t="str">
        <f>IFERROR(INDEX(DATA!$A$46:$E$6000,A1282,2),"")</f>
        <v/>
      </c>
      <c r="E1282" s="99" t="str">
        <f>IFERROR(IF(C1282=設定・集計!$B$6,INDEX(DATA!$A$46:$E$6000,A1282,4),""),"")</f>
        <v/>
      </c>
      <c r="F1282" s="99" t="str">
        <f>IFERROR(IF(C1282=設定・集計!$B$6,"",INDEX(DATA!$A$46:$E$6000,A1282,4)),"")</f>
        <v/>
      </c>
    </row>
    <row r="1283" spans="1:6" ht="18.75" customHeight="1">
      <c r="A1283" s="82" t="str">
        <f>IFERROR(MATCH(ROW()-ROW($A$2),DATA!G:G,0)-DATA!$B$5+1,"")</f>
        <v/>
      </c>
      <c r="B1283" s="86" t="str">
        <f>IFERROR(INDEX(DATA!$A$46:$E$6000,A1283,5),"")</f>
        <v/>
      </c>
      <c r="C1283" s="87" t="str">
        <f>IFERROR(INDEX(DATA!$A$46:$E$6000,A1283,3),"")</f>
        <v/>
      </c>
      <c r="D1283" s="88" t="str">
        <f>IFERROR(INDEX(DATA!$A$46:$E$6000,A1283,2),"")</f>
        <v/>
      </c>
      <c r="E1283" s="99" t="str">
        <f>IFERROR(IF(C1283=設定・集計!$B$6,INDEX(DATA!$A$46:$E$6000,A1283,4),""),"")</f>
        <v/>
      </c>
      <c r="F1283" s="99" t="str">
        <f>IFERROR(IF(C1283=設定・集計!$B$6,"",INDEX(DATA!$A$46:$E$6000,A1283,4)),"")</f>
        <v/>
      </c>
    </row>
    <row r="1284" spans="1:6" ht="18.75" customHeight="1">
      <c r="A1284" s="82" t="str">
        <f>IFERROR(MATCH(ROW()-ROW($A$2),DATA!G:G,0)-DATA!$B$5+1,"")</f>
        <v/>
      </c>
      <c r="B1284" s="86" t="str">
        <f>IFERROR(INDEX(DATA!$A$46:$E$6000,A1284,5),"")</f>
        <v/>
      </c>
      <c r="C1284" s="87" t="str">
        <f>IFERROR(INDEX(DATA!$A$46:$E$6000,A1284,3),"")</f>
        <v/>
      </c>
      <c r="D1284" s="88" t="str">
        <f>IFERROR(INDEX(DATA!$A$46:$E$6000,A1284,2),"")</f>
        <v/>
      </c>
      <c r="E1284" s="99" t="str">
        <f>IFERROR(IF(C1284=設定・集計!$B$6,INDEX(DATA!$A$46:$E$6000,A1284,4),""),"")</f>
        <v/>
      </c>
      <c r="F1284" s="99" t="str">
        <f>IFERROR(IF(C1284=設定・集計!$B$6,"",INDEX(DATA!$A$46:$E$6000,A1284,4)),"")</f>
        <v/>
      </c>
    </row>
    <row r="1285" spans="1:6" ht="18.75" customHeight="1">
      <c r="A1285" s="82" t="str">
        <f>IFERROR(MATCH(ROW()-ROW($A$2),DATA!G:G,0)-DATA!$B$5+1,"")</f>
        <v/>
      </c>
      <c r="B1285" s="86" t="str">
        <f>IFERROR(INDEX(DATA!$A$46:$E$6000,A1285,5),"")</f>
        <v/>
      </c>
      <c r="C1285" s="87" t="str">
        <f>IFERROR(INDEX(DATA!$A$46:$E$6000,A1285,3),"")</f>
        <v/>
      </c>
      <c r="D1285" s="88" t="str">
        <f>IFERROR(INDEX(DATA!$A$46:$E$6000,A1285,2),"")</f>
        <v/>
      </c>
      <c r="E1285" s="99" t="str">
        <f>IFERROR(IF(C1285=設定・集計!$B$6,INDEX(DATA!$A$46:$E$6000,A1285,4),""),"")</f>
        <v/>
      </c>
      <c r="F1285" s="99" t="str">
        <f>IFERROR(IF(C1285=設定・集計!$B$6,"",INDEX(DATA!$A$46:$E$6000,A1285,4)),"")</f>
        <v/>
      </c>
    </row>
    <row r="1286" spans="1:6" ht="18.75" customHeight="1">
      <c r="A1286" s="82" t="str">
        <f>IFERROR(MATCH(ROW()-ROW($A$2),DATA!G:G,0)-DATA!$B$5+1,"")</f>
        <v/>
      </c>
      <c r="B1286" s="86" t="str">
        <f>IFERROR(INDEX(DATA!$A$46:$E$6000,A1286,5),"")</f>
        <v/>
      </c>
      <c r="C1286" s="87" t="str">
        <f>IFERROR(INDEX(DATA!$A$46:$E$6000,A1286,3),"")</f>
        <v/>
      </c>
      <c r="D1286" s="88" t="str">
        <f>IFERROR(INDEX(DATA!$A$46:$E$6000,A1286,2),"")</f>
        <v/>
      </c>
      <c r="E1286" s="99" t="str">
        <f>IFERROR(IF(C1286=設定・集計!$B$6,INDEX(DATA!$A$46:$E$6000,A1286,4),""),"")</f>
        <v/>
      </c>
      <c r="F1286" s="99" t="str">
        <f>IFERROR(IF(C1286=設定・集計!$B$6,"",INDEX(DATA!$A$46:$E$6000,A1286,4)),"")</f>
        <v/>
      </c>
    </row>
    <row r="1287" spans="1:6" ht="18.75" customHeight="1">
      <c r="A1287" s="82" t="str">
        <f>IFERROR(MATCH(ROW()-ROW($A$2),DATA!G:G,0)-DATA!$B$5+1,"")</f>
        <v/>
      </c>
      <c r="B1287" s="86" t="str">
        <f>IFERROR(INDEX(DATA!$A$46:$E$6000,A1287,5),"")</f>
        <v/>
      </c>
      <c r="C1287" s="87" t="str">
        <f>IFERROR(INDEX(DATA!$A$46:$E$6000,A1287,3),"")</f>
        <v/>
      </c>
      <c r="D1287" s="88" t="str">
        <f>IFERROR(INDEX(DATA!$A$46:$E$6000,A1287,2),"")</f>
        <v/>
      </c>
      <c r="E1287" s="99" t="str">
        <f>IFERROR(IF(C1287=設定・集計!$B$6,INDEX(DATA!$A$46:$E$6000,A1287,4),""),"")</f>
        <v/>
      </c>
      <c r="F1287" s="99" t="str">
        <f>IFERROR(IF(C1287=設定・集計!$B$6,"",INDEX(DATA!$A$46:$E$6000,A1287,4)),"")</f>
        <v/>
      </c>
    </row>
    <row r="1288" spans="1:6" ht="18.75" customHeight="1">
      <c r="A1288" s="82" t="str">
        <f>IFERROR(MATCH(ROW()-ROW($A$2),DATA!G:G,0)-DATA!$B$5+1,"")</f>
        <v/>
      </c>
      <c r="B1288" s="86" t="str">
        <f>IFERROR(INDEX(DATA!$A$46:$E$6000,A1288,5),"")</f>
        <v/>
      </c>
      <c r="C1288" s="87" t="str">
        <f>IFERROR(INDEX(DATA!$A$46:$E$6000,A1288,3),"")</f>
        <v/>
      </c>
      <c r="D1288" s="88" t="str">
        <f>IFERROR(INDEX(DATA!$A$46:$E$6000,A1288,2),"")</f>
        <v/>
      </c>
      <c r="E1288" s="99" t="str">
        <f>IFERROR(IF(C1288=設定・集計!$B$6,INDEX(DATA!$A$46:$E$6000,A1288,4),""),"")</f>
        <v/>
      </c>
      <c r="F1288" s="99" t="str">
        <f>IFERROR(IF(C1288=設定・集計!$B$6,"",INDEX(DATA!$A$46:$E$6000,A1288,4)),"")</f>
        <v/>
      </c>
    </row>
    <row r="1289" spans="1:6" ht="18.75" customHeight="1">
      <c r="A1289" s="82" t="str">
        <f>IFERROR(MATCH(ROW()-ROW($A$2),DATA!G:G,0)-DATA!$B$5+1,"")</f>
        <v/>
      </c>
      <c r="B1289" s="86" t="str">
        <f>IFERROR(INDEX(DATA!$A$46:$E$6000,A1289,5),"")</f>
        <v/>
      </c>
      <c r="C1289" s="87" t="str">
        <f>IFERROR(INDEX(DATA!$A$46:$E$6000,A1289,3),"")</f>
        <v/>
      </c>
      <c r="D1289" s="88" t="str">
        <f>IFERROR(INDEX(DATA!$A$46:$E$6000,A1289,2),"")</f>
        <v/>
      </c>
      <c r="E1289" s="99" t="str">
        <f>IFERROR(IF(C1289=設定・集計!$B$6,INDEX(DATA!$A$46:$E$6000,A1289,4),""),"")</f>
        <v/>
      </c>
      <c r="F1289" s="99" t="str">
        <f>IFERROR(IF(C1289=設定・集計!$B$6,"",INDEX(DATA!$A$46:$E$6000,A1289,4)),"")</f>
        <v/>
      </c>
    </row>
    <row r="1290" spans="1:6" ht="18.75" customHeight="1">
      <c r="A1290" s="82" t="str">
        <f>IFERROR(MATCH(ROW()-ROW($A$2),DATA!G:G,0)-DATA!$B$5+1,"")</f>
        <v/>
      </c>
      <c r="B1290" s="86" t="str">
        <f>IFERROR(INDEX(DATA!$A$46:$E$6000,A1290,5),"")</f>
        <v/>
      </c>
      <c r="C1290" s="87" t="str">
        <f>IFERROR(INDEX(DATA!$A$46:$E$6000,A1290,3),"")</f>
        <v/>
      </c>
      <c r="D1290" s="88" t="str">
        <f>IFERROR(INDEX(DATA!$A$46:$E$6000,A1290,2),"")</f>
        <v/>
      </c>
      <c r="E1290" s="99" t="str">
        <f>IFERROR(IF(C1290=設定・集計!$B$6,INDEX(DATA!$A$46:$E$6000,A1290,4),""),"")</f>
        <v/>
      </c>
      <c r="F1290" s="99" t="str">
        <f>IFERROR(IF(C1290=設定・集計!$B$6,"",INDEX(DATA!$A$46:$E$6000,A1290,4)),"")</f>
        <v/>
      </c>
    </row>
    <row r="1291" spans="1:6" ht="18.75" customHeight="1">
      <c r="A1291" s="82" t="str">
        <f>IFERROR(MATCH(ROW()-ROW($A$2),DATA!G:G,0)-DATA!$B$5+1,"")</f>
        <v/>
      </c>
      <c r="B1291" s="86" t="str">
        <f>IFERROR(INDEX(DATA!$A$46:$E$6000,A1291,5),"")</f>
        <v/>
      </c>
      <c r="C1291" s="87" t="str">
        <f>IFERROR(INDEX(DATA!$A$46:$E$6000,A1291,3),"")</f>
        <v/>
      </c>
      <c r="D1291" s="88" t="str">
        <f>IFERROR(INDEX(DATA!$A$46:$E$6000,A1291,2),"")</f>
        <v/>
      </c>
      <c r="E1291" s="99" t="str">
        <f>IFERROR(IF(C1291=設定・集計!$B$6,INDEX(DATA!$A$46:$E$6000,A1291,4),""),"")</f>
        <v/>
      </c>
      <c r="F1291" s="99" t="str">
        <f>IFERROR(IF(C1291=設定・集計!$B$6,"",INDEX(DATA!$A$46:$E$6000,A1291,4)),"")</f>
        <v/>
      </c>
    </row>
    <row r="1292" spans="1:6" ht="18.75" customHeight="1">
      <c r="A1292" s="82" t="str">
        <f>IFERROR(MATCH(ROW()-ROW($A$2),DATA!G:G,0)-DATA!$B$5+1,"")</f>
        <v/>
      </c>
      <c r="B1292" s="86" t="str">
        <f>IFERROR(INDEX(DATA!$A$46:$E$6000,A1292,5),"")</f>
        <v/>
      </c>
      <c r="C1292" s="87" t="str">
        <f>IFERROR(INDEX(DATA!$A$46:$E$6000,A1292,3),"")</f>
        <v/>
      </c>
      <c r="D1292" s="88" t="str">
        <f>IFERROR(INDEX(DATA!$A$46:$E$6000,A1292,2),"")</f>
        <v/>
      </c>
      <c r="E1292" s="99" t="str">
        <f>IFERROR(IF(C1292=設定・集計!$B$6,INDEX(DATA!$A$46:$E$6000,A1292,4),""),"")</f>
        <v/>
      </c>
      <c r="F1292" s="99" t="str">
        <f>IFERROR(IF(C1292=設定・集計!$B$6,"",INDEX(DATA!$A$46:$E$6000,A1292,4)),"")</f>
        <v/>
      </c>
    </row>
    <row r="1293" spans="1:6" ht="18.75" customHeight="1">
      <c r="A1293" s="82" t="str">
        <f>IFERROR(MATCH(ROW()-ROW($A$2),DATA!G:G,0)-DATA!$B$5+1,"")</f>
        <v/>
      </c>
      <c r="B1293" s="86" t="str">
        <f>IFERROR(INDEX(DATA!$A$46:$E$6000,A1293,5),"")</f>
        <v/>
      </c>
      <c r="C1293" s="87" t="str">
        <f>IFERROR(INDEX(DATA!$A$46:$E$6000,A1293,3),"")</f>
        <v/>
      </c>
      <c r="D1293" s="88" t="str">
        <f>IFERROR(INDEX(DATA!$A$46:$E$6000,A1293,2),"")</f>
        <v/>
      </c>
      <c r="E1293" s="99" t="str">
        <f>IFERROR(IF(C1293=設定・集計!$B$6,INDEX(DATA!$A$46:$E$6000,A1293,4),""),"")</f>
        <v/>
      </c>
      <c r="F1293" s="99" t="str">
        <f>IFERROR(IF(C1293=設定・集計!$B$6,"",INDEX(DATA!$A$46:$E$6000,A1293,4)),"")</f>
        <v/>
      </c>
    </row>
    <row r="1294" spans="1:6" ht="18.75" customHeight="1">
      <c r="A1294" s="82" t="str">
        <f>IFERROR(MATCH(ROW()-ROW($A$2),DATA!G:G,0)-DATA!$B$5+1,"")</f>
        <v/>
      </c>
      <c r="B1294" s="86" t="str">
        <f>IFERROR(INDEX(DATA!$A$46:$E$6000,A1294,5),"")</f>
        <v/>
      </c>
      <c r="C1294" s="87" t="str">
        <f>IFERROR(INDEX(DATA!$A$46:$E$6000,A1294,3),"")</f>
        <v/>
      </c>
      <c r="D1294" s="88" t="str">
        <f>IFERROR(INDEX(DATA!$A$46:$E$6000,A1294,2),"")</f>
        <v/>
      </c>
      <c r="E1294" s="99" t="str">
        <f>IFERROR(IF(C1294=設定・集計!$B$6,INDEX(DATA!$A$46:$E$6000,A1294,4),""),"")</f>
        <v/>
      </c>
      <c r="F1294" s="99" t="str">
        <f>IFERROR(IF(C1294=設定・集計!$B$6,"",INDEX(DATA!$A$46:$E$6000,A1294,4)),"")</f>
        <v/>
      </c>
    </row>
    <row r="1295" spans="1:6" ht="18.75" customHeight="1">
      <c r="A1295" s="82" t="str">
        <f>IFERROR(MATCH(ROW()-ROW($A$2),DATA!G:G,0)-DATA!$B$5+1,"")</f>
        <v/>
      </c>
      <c r="B1295" s="86" t="str">
        <f>IFERROR(INDEX(DATA!$A$46:$E$6000,A1295,5),"")</f>
        <v/>
      </c>
      <c r="C1295" s="87" t="str">
        <f>IFERROR(INDEX(DATA!$A$46:$E$6000,A1295,3),"")</f>
        <v/>
      </c>
      <c r="D1295" s="88" t="str">
        <f>IFERROR(INDEX(DATA!$A$46:$E$6000,A1295,2),"")</f>
        <v/>
      </c>
      <c r="E1295" s="99" t="str">
        <f>IFERROR(IF(C1295=設定・集計!$B$6,INDEX(DATA!$A$46:$E$6000,A1295,4),""),"")</f>
        <v/>
      </c>
      <c r="F1295" s="99" t="str">
        <f>IFERROR(IF(C1295=設定・集計!$B$6,"",INDEX(DATA!$A$46:$E$6000,A1295,4)),"")</f>
        <v/>
      </c>
    </row>
    <row r="1296" spans="1:6" ht="18.75" customHeight="1">
      <c r="A1296" s="82" t="str">
        <f>IFERROR(MATCH(ROW()-ROW($A$2),DATA!G:G,0)-DATA!$B$5+1,"")</f>
        <v/>
      </c>
      <c r="B1296" s="86" t="str">
        <f>IFERROR(INDEX(DATA!$A$46:$E$6000,A1296,5),"")</f>
        <v/>
      </c>
      <c r="C1296" s="87" t="str">
        <f>IFERROR(INDEX(DATA!$A$46:$E$6000,A1296,3),"")</f>
        <v/>
      </c>
      <c r="D1296" s="88" t="str">
        <f>IFERROR(INDEX(DATA!$A$46:$E$6000,A1296,2),"")</f>
        <v/>
      </c>
      <c r="E1296" s="99" t="str">
        <f>IFERROR(IF(C1296=設定・集計!$B$6,INDEX(DATA!$A$46:$E$6000,A1296,4),""),"")</f>
        <v/>
      </c>
      <c r="F1296" s="99" t="str">
        <f>IFERROR(IF(C1296=設定・集計!$B$6,"",INDEX(DATA!$A$46:$E$6000,A1296,4)),"")</f>
        <v/>
      </c>
    </row>
    <row r="1297" spans="1:6" ht="18.75" customHeight="1">
      <c r="A1297" s="82" t="str">
        <f>IFERROR(MATCH(ROW()-ROW($A$2),DATA!G:G,0)-DATA!$B$5+1,"")</f>
        <v/>
      </c>
      <c r="B1297" s="86" t="str">
        <f>IFERROR(INDEX(DATA!$A$46:$E$6000,A1297,5),"")</f>
        <v/>
      </c>
      <c r="C1297" s="87" t="str">
        <f>IFERROR(INDEX(DATA!$A$46:$E$6000,A1297,3),"")</f>
        <v/>
      </c>
      <c r="D1297" s="88" t="str">
        <f>IFERROR(INDEX(DATA!$A$46:$E$6000,A1297,2),"")</f>
        <v/>
      </c>
      <c r="E1297" s="99" t="str">
        <f>IFERROR(IF(C1297=設定・集計!$B$6,INDEX(DATA!$A$46:$E$6000,A1297,4),""),"")</f>
        <v/>
      </c>
      <c r="F1297" s="99" t="str">
        <f>IFERROR(IF(C1297=設定・集計!$B$6,"",INDEX(DATA!$A$46:$E$6000,A1297,4)),"")</f>
        <v/>
      </c>
    </row>
    <row r="1298" spans="1:6" ht="18.75" customHeight="1">
      <c r="A1298" s="82" t="str">
        <f>IFERROR(MATCH(ROW()-ROW($A$2),DATA!G:G,0)-DATA!$B$5+1,"")</f>
        <v/>
      </c>
      <c r="B1298" s="86" t="str">
        <f>IFERROR(INDEX(DATA!$A$46:$E$6000,A1298,5),"")</f>
        <v/>
      </c>
      <c r="C1298" s="87" t="str">
        <f>IFERROR(INDEX(DATA!$A$46:$E$6000,A1298,3),"")</f>
        <v/>
      </c>
      <c r="D1298" s="88" t="str">
        <f>IFERROR(INDEX(DATA!$A$46:$E$6000,A1298,2),"")</f>
        <v/>
      </c>
      <c r="E1298" s="99" t="str">
        <f>IFERROR(IF(C1298=設定・集計!$B$6,INDEX(DATA!$A$46:$E$6000,A1298,4),""),"")</f>
        <v/>
      </c>
      <c r="F1298" s="99" t="str">
        <f>IFERROR(IF(C1298=設定・集計!$B$6,"",INDEX(DATA!$A$46:$E$6000,A1298,4)),"")</f>
        <v/>
      </c>
    </row>
    <row r="1299" spans="1:6" ht="18.75" customHeight="1">
      <c r="A1299" s="82" t="str">
        <f>IFERROR(MATCH(ROW()-ROW($A$2),DATA!G:G,0)-DATA!$B$5+1,"")</f>
        <v/>
      </c>
      <c r="B1299" s="86" t="str">
        <f>IFERROR(INDEX(DATA!$A$46:$E$6000,A1299,5),"")</f>
        <v/>
      </c>
      <c r="C1299" s="87" t="str">
        <f>IFERROR(INDEX(DATA!$A$46:$E$6000,A1299,3),"")</f>
        <v/>
      </c>
      <c r="D1299" s="88" t="str">
        <f>IFERROR(INDEX(DATA!$A$46:$E$6000,A1299,2),"")</f>
        <v/>
      </c>
      <c r="E1299" s="99" t="str">
        <f>IFERROR(IF(C1299=設定・集計!$B$6,INDEX(DATA!$A$46:$E$6000,A1299,4),""),"")</f>
        <v/>
      </c>
      <c r="F1299" s="99" t="str">
        <f>IFERROR(IF(C1299=設定・集計!$B$6,"",INDEX(DATA!$A$46:$E$6000,A1299,4)),"")</f>
        <v/>
      </c>
    </row>
    <row r="1300" spans="1:6" ht="18.75" customHeight="1">
      <c r="A1300" s="82" t="str">
        <f>IFERROR(MATCH(ROW()-ROW($A$2),DATA!G:G,0)-DATA!$B$5+1,"")</f>
        <v/>
      </c>
      <c r="B1300" s="86" t="str">
        <f>IFERROR(INDEX(DATA!$A$46:$E$6000,A1300,5),"")</f>
        <v/>
      </c>
      <c r="C1300" s="87" t="str">
        <f>IFERROR(INDEX(DATA!$A$46:$E$6000,A1300,3),"")</f>
        <v/>
      </c>
      <c r="D1300" s="88" t="str">
        <f>IFERROR(INDEX(DATA!$A$46:$E$6000,A1300,2),"")</f>
        <v/>
      </c>
      <c r="E1300" s="99" t="str">
        <f>IFERROR(IF(C1300=設定・集計!$B$6,INDEX(DATA!$A$46:$E$6000,A1300,4),""),"")</f>
        <v/>
      </c>
      <c r="F1300" s="99" t="str">
        <f>IFERROR(IF(C1300=設定・集計!$B$6,"",INDEX(DATA!$A$46:$E$6000,A1300,4)),"")</f>
        <v/>
      </c>
    </row>
    <row r="1301" spans="1:6" ht="18.75" customHeight="1">
      <c r="A1301" s="82" t="str">
        <f>IFERROR(MATCH(ROW()-ROW($A$2),DATA!G:G,0)-DATA!$B$5+1,"")</f>
        <v/>
      </c>
      <c r="B1301" s="86" t="str">
        <f>IFERROR(INDEX(DATA!$A$46:$E$6000,A1301,5),"")</f>
        <v/>
      </c>
      <c r="C1301" s="87" t="str">
        <f>IFERROR(INDEX(DATA!$A$46:$E$6000,A1301,3),"")</f>
        <v/>
      </c>
      <c r="D1301" s="88" t="str">
        <f>IFERROR(INDEX(DATA!$A$46:$E$6000,A1301,2),"")</f>
        <v/>
      </c>
      <c r="E1301" s="99" t="str">
        <f>IFERROR(IF(C1301=設定・集計!$B$6,INDEX(DATA!$A$46:$E$6000,A1301,4),""),"")</f>
        <v/>
      </c>
      <c r="F1301" s="99" t="str">
        <f>IFERROR(IF(C1301=設定・集計!$B$6,"",INDEX(DATA!$A$46:$E$6000,A1301,4)),"")</f>
        <v/>
      </c>
    </row>
    <row r="1302" spans="1:6" ht="18.75" customHeight="1">
      <c r="A1302" s="82" t="str">
        <f>IFERROR(MATCH(ROW()-ROW($A$2),DATA!G:G,0)-DATA!$B$5+1,"")</f>
        <v/>
      </c>
      <c r="B1302" s="86" t="str">
        <f>IFERROR(INDEX(DATA!$A$46:$E$6000,A1302,5),"")</f>
        <v/>
      </c>
      <c r="C1302" s="87" t="str">
        <f>IFERROR(INDEX(DATA!$A$46:$E$6000,A1302,3),"")</f>
        <v/>
      </c>
      <c r="D1302" s="88" t="str">
        <f>IFERROR(INDEX(DATA!$A$46:$E$6000,A1302,2),"")</f>
        <v/>
      </c>
      <c r="E1302" s="99" t="str">
        <f>IFERROR(IF(C1302=設定・集計!$B$6,INDEX(DATA!$A$46:$E$6000,A1302,4),""),"")</f>
        <v/>
      </c>
      <c r="F1302" s="99" t="str">
        <f>IFERROR(IF(C1302=設定・集計!$B$6,"",INDEX(DATA!$A$46:$E$6000,A1302,4)),"")</f>
        <v/>
      </c>
    </row>
    <row r="1303" spans="1:6" ht="18.75" customHeight="1">
      <c r="A1303" s="82" t="str">
        <f>IFERROR(MATCH(ROW()-ROW($A$2),DATA!G:G,0)-DATA!$B$5+1,"")</f>
        <v/>
      </c>
      <c r="B1303" s="86" t="str">
        <f>IFERROR(INDEX(DATA!$A$46:$E$6000,A1303,5),"")</f>
        <v/>
      </c>
      <c r="C1303" s="87" t="str">
        <f>IFERROR(INDEX(DATA!$A$46:$E$6000,A1303,3),"")</f>
        <v/>
      </c>
      <c r="D1303" s="88" t="str">
        <f>IFERROR(INDEX(DATA!$A$46:$E$6000,A1303,2),"")</f>
        <v/>
      </c>
      <c r="E1303" s="99" t="str">
        <f>IFERROR(IF(C1303=設定・集計!$B$6,INDEX(DATA!$A$46:$E$6000,A1303,4),""),"")</f>
        <v/>
      </c>
      <c r="F1303" s="99" t="str">
        <f>IFERROR(IF(C1303=設定・集計!$B$6,"",INDEX(DATA!$A$46:$E$6000,A1303,4)),"")</f>
        <v/>
      </c>
    </row>
    <row r="1304" spans="1:6" ht="18.75" customHeight="1">
      <c r="A1304" s="82" t="str">
        <f>IFERROR(MATCH(ROW()-ROW($A$2),DATA!G:G,0)-DATA!$B$5+1,"")</f>
        <v/>
      </c>
      <c r="B1304" s="86" t="str">
        <f>IFERROR(INDEX(DATA!$A$46:$E$6000,A1304,5),"")</f>
        <v/>
      </c>
      <c r="C1304" s="87" t="str">
        <f>IFERROR(INDEX(DATA!$A$46:$E$6000,A1304,3),"")</f>
        <v/>
      </c>
      <c r="D1304" s="88" t="str">
        <f>IFERROR(INDEX(DATA!$A$46:$E$6000,A1304,2),"")</f>
        <v/>
      </c>
      <c r="E1304" s="99" t="str">
        <f>IFERROR(IF(C1304=設定・集計!$B$6,INDEX(DATA!$A$46:$E$6000,A1304,4),""),"")</f>
        <v/>
      </c>
      <c r="F1304" s="99" t="str">
        <f>IFERROR(IF(C1304=設定・集計!$B$6,"",INDEX(DATA!$A$46:$E$6000,A1304,4)),"")</f>
        <v/>
      </c>
    </row>
    <row r="1305" spans="1:6" ht="18.75" customHeight="1">
      <c r="A1305" s="82" t="str">
        <f>IFERROR(MATCH(ROW()-ROW($A$2),DATA!G:G,0)-DATA!$B$5+1,"")</f>
        <v/>
      </c>
      <c r="B1305" s="86" t="str">
        <f>IFERROR(INDEX(DATA!$A$46:$E$6000,A1305,5),"")</f>
        <v/>
      </c>
      <c r="C1305" s="87" t="str">
        <f>IFERROR(INDEX(DATA!$A$46:$E$6000,A1305,3),"")</f>
        <v/>
      </c>
      <c r="D1305" s="88" t="str">
        <f>IFERROR(INDEX(DATA!$A$46:$E$6000,A1305,2),"")</f>
        <v/>
      </c>
      <c r="E1305" s="99" t="str">
        <f>IFERROR(IF(C1305=設定・集計!$B$6,INDEX(DATA!$A$46:$E$6000,A1305,4),""),"")</f>
        <v/>
      </c>
      <c r="F1305" s="99" t="str">
        <f>IFERROR(IF(C1305=設定・集計!$B$6,"",INDEX(DATA!$A$46:$E$6000,A1305,4)),"")</f>
        <v/>
      </c>
    </row>
    <row r="1306" spans="1:6" ht="18.75" customHeight="1">
      <c r="A1306" s="82" t="str">
        <f>IFERROR(MATCH(ROW()-ROW($A$2),DATA!G:G,0)-DATA!$B$5+1,"")</f>
        <v/>
      </c>
      <c r="B1306" s="86" t="str">
        <f>IFERROR(INDEX(DATA!$A$46:$E$6000,A1306,5),"")</f>
        <v/>
      </c>
      <c r="C1306" s="87" t="str">
        <f>IFERROR(INDEX(DATA!$A$46:$E$6000,A1306,3),"")</f>
        <v/>
      </c>
      <c r="D1306" s="88" t="str">
        <f>IFERROR(INDEX(DATA!$A$46:$E$6000,A1306,2),"")</f>
        <v/>
      </c>
      <c r="E1306" s="99" t="str">
        <f>IFERROR(IF(C1306=設定・集計!$B$6,INDEX(DATA!$A$46:$E$6000,A1306,4),""),"")</f>
        <v/>
      </c>
      <c r="F1306" s="99" t="str">
        <f>IFERROR(IF(C1306=設定・集計!$B$6,"",INDEX(DATA!$A$46:$E$6000,A1306,4)),"")</f>
        <v/>
      </c>
    </row>
    <row r="1307" spans="1:6" ht="18.75" customHeight="1">
      <c r="A1307" s="82" t="str">
        <f>IFERROR(MATCH(ROW()-ROW($A$2),DATA!G:G,0)-DATA!$B$5+1,"")</f>
        <v/>
      </c>
      <c r="B1307" s="86" t="str">
        <f>IFERROR(INDEX(DATA!$A$46:$E$6000,A1307,5),"")</f>
        <v/>
      </c>
      <c r="C1307" s="87" t="str">
        <f>IFERROR(INDEX(DATA!$A$46:$E$6000,A1307,3),"")</f>
        <v/>
      </c>
      <c r="D1307" s="88" t="str">
        <f>IFERROR(INDEX(DATA!$A$46:$E$6000,A1307,2),"")</f>
        <v/>
      </c>
      <c r="E1307" s="99" t="str">
        <f>IFERROR(IF(C1307=設定・集計!$B$6,INDEX(DATA!$A$46:$E$6000,A1307,4),""),"")</f>
        <v/>
      </c>
      <c r="F1307" s="99" t="str">
        <f>IFERROR(IF(C1307=設定・集計!$B$6,"",INDEX(DATA!$A$46:$E$6000,A1307,4)),"")</f>
        <v/>
      </c>
    </row>
    <row r="1308" spans="1:6" ht="18.75" customHeight="1">
      <c r="A1308" s="82" t="str">
        <f>IFERROR(MATCH(ROW()-ROW($A$2),DATA!G:G,0)-DATA!$B$5+1,"")</f>
        <v/>
      </c>
      <c r="B1308" s="86" t="str">
        <f>IFERROR(INDEX(DATA!$A$46:$E$6000,A1308,5),"")</f>
        <v/>
      </c>
      <c r="C1308" s="87" t="str">
        <f>IFERROR(INDEX(DATA!$A$46:$E$6000,A1308,3),"")</f>
        <v/>
      </c>
      <c r="D1308" s="88" t="str">
        <f>IFERROR(INDEX(DATA!$A$46:$E$6000,A1308,2),"")</f>
        <v/>
      </c>
      <c r="E1308" s="99" t="str">
        <f>IFERROR(IF(C1308=設定・集計!$B$6,INDEX(DATA!$A$46:$E$6000,A1308,4),""),"")</f>
        <v/>
      </c>
      <c r="F1308" s="99" t="str">
        <f>IFERROR(IF(C1308=設定・集計!$B$6,"",INDEX(DATA!$A$46:$E$6000,A1308,4)),"")</f>
        <v/>
      </c>
    </row>
    <row r="1309" spans="1:6" ht="18.75" customHeight="1">
      <c r="A1309" s="82" t="str">
        <f>IFERROR(MATCH(ROW()-ROW($A$2),DATA!G:G,0)-DATA!$B$5+1,"")</f>
        <v/>
      </c>
      <c r="B1309" s="86" t="str">
        <f>IFERROR(INDEX(DATA!$A$46:$E$6000,A1309,5),"")</f>
        <v/>
      </c>
      <c r="C1309" s="87" t="str">
        <f>IFERROR(INDEX(DATA!$A$46:$E$6000,A1309,3),"")</f>
        <v/>
      </c>
      <c r="D1309" s="88" t="str">
        <f>IFERROR(INDEX(DATA!$A$46:$E$6000,A1309,2),"")</f>
        <v/>
      </c>
      <c r="E1309" s="99" t="str">
        <f>IFERROR(IF(C1309=設定・集計!$B$6,INDEX(DATA!$A$46:$E$6000,A1309,4),""),"")</f>
        <v/>
      </c>
      <c r="F1309" s="99" t="str">
        <f>IFERROR(IF(C1309=設定・集計!$B$6,"",INDEX(DATA!$A$46:$E$6000,A1309,4)),"")</f>
        <v/>
      </c>
    </row>
    <row r="1310" spans="1:6" ht="18.75" customHeight="1">
      <c r="A1310" s="82" t="str">
        <f>IFERROR(MATCH(ROW()-ROW($A$2),DATA!G:G,0)-DATA!$B$5+1,"")</f>
        <v/>
      </c>
      <c r="B1310" s="86" t="str">
        <f>IFERROR(INDEX(DATA!$A$46:$E$6000,A1310,5),"")</f>
        <v/>
      </c>
      <c r="C1310" s="87" t="str">
        <f>IFERROR(INDEX(DATA!$A$46:$E$6000,A1310,3),"")</f>
        <v/>
      </c>
      <c r="D1310" s="88" t="str">
        <f>IFERROR(INDEX(DATA!$A$46:$E$6000,A1310,2),"")</f>
        <v/>
      </c>
      <c r="E1310" s="99" t="str">
        <f>IFERROR(IF(C1310=設定・集計!$B$6,INDEX(DATA!$A$46:$E$6000,A1310,4),""),"")</f>
        <v/>
      </c>
      <c r="F1310" s="99" t="str">
        <f>IFERROR(IF(C1310=設定・集計!$B$6,"",INDEX(DATA!$A$46:$E$6000,A1310,4)),"")</f>
        <v/>
      </c>
    </row>
    <row r="1311" spans="1:6" ht="18.75" customHeight="1">
      <c r="A1311" s="82" t="str">
        <f>IFERROR(MATCH(ROW()-ROW($A$2),DATA!G:G,0)-DATA!$B$5+1,"")</f>
        <v/>
      </c>
      <c r="B1311" s="86" t="str">
        <f>IFERROR(INDEX(DATA!$A$46:$E$6000,A1311,5),"")</f>
        <v/>
      </c>
      <c r="C1311" s="87" t="str">
        <f>IFERROR(INDEX(DATA!$A$46:$E$6000,A1311,3),"")</f>
        <v/>
      </c>
      <c r="D1311" s="88" t="str">
        <f>IFERROR(INDEX(DATA!$A$46:$E$6000,A1311,2),"")</f>
        <v/>
      </c>
      <c r="E1311" s="99" t="str">
        <f>IFERROR(IF(C1311=設定・集計!$B$6,INDEX(DATA!$A$46:$E$6000,A1311,4),""),"")</f>
        <v/>
      </c>
      <c r="F1311" s="99" t="str">
        <f>IFERROR(IF(C1311=設定・集計!$B$6,"",INDEX(DATA!$A$46:$E$6000,A1311,4)),"")</f>
        <v/>
      </c>
    </row>
    <row r="1312" spans="1:6" ht="18.75" customHeight="1">
      <c r="A1312" s="82" t="str">
        <f>IFERROR(MATCH(ROW()-ROW($A$2),DATA!G:G,0)-DATA!$B$5+1,"")</f>
        <v/>
      </c>
      <c r="B1312" s="86" t="str">
        <f>IFERROR(INDEX(DATA!$A$46:$E$6000,A1312,5),"")</f>
        <v/>
      </c>
      <c r="C1312" s="87" t="str">
        <f>IFERROR(INDEX(DATA!$A$46:$E$6000,A1312,3),"")</f>
        <v/>
      </c>
      <c r="D1312" s="88" t="str">
        <f>IFERROR(INDEX(DATA!$A$46:$E$6000,A1312,2),"")</f>
        <v/>
      </c>
      <c r="E1312" s="99" t="str">
        <f>IFERROR(IF(C1312=設定・集計!$B$6,INDEX(DATA!$A$46:$E$6000,A1312,4),""),"")</f>
        <v/>
      </c>
      <c r="F1312" s="99" t="str">
        <f>IFERROR(IF(C1312=設定・集計!$B$6,"",INDEX(DATA!$A$46:$E$6000,A1312,4)),"")</f>
        <v/>
      </c>
    </row>
    <row r="1313" spans="1:6" ht="18.75" customHeight="1">
      <c r="A1313" s="82" t="str">
        <f>IFERROR(MATCH(ROW()-ROW($A$2),DATA!G:G,0)-DATA!$B$5+1,"")</f>
        <v/>
      </c>
      <c r="B1313" s="86" t="str">
        <f>IFERROR(INDEX(DATA!$A$46:$E$6000,A1313,5),"")</f>
        <v/>
      </c>
      <c r="C1313" s="87" t="str">
        <f>IFERROR(INDEX(DATA!$A$46:$E$6000,A1313,3),"")</f>
        <v/>
      </c>
      <c r="D1313" s="88" t="str">
        <f>IFERROR(INDEX(DATA!$A$46:$E$6000,A1313,2),"")</f>
        <v/>
      </c>
      <c r="E1313" s="99" t="str">
        <f>IFERROR(IF(C1313=設定・集計!$B$6,INDEX(DATA!$A$46:$E$6000,A1313,4),""),"")</f>
        <v/>
      </c>
      <c r="F1313" s="99" t="str">
        <f>IFERROR(IF(C1313=設定・集計!$B$6,"",INDEX(DATA!$A$46:$E$6000,A1313,4)),"")</f>
        <v/>
      </c>
    </row>
    <row r="1314" spans="1:6" ht="18.75" customHeight="1">
      <c r="A1314" s="82" t="str">
        <f>IFERROR(MATCH(ROW()-ROW($A$2),DATA!G:G,0)-DATA!$B$5+1,"")</f>
        <v/>
      </c>
      <c r="B1314" s="86" t="str">
        <f>IFERROR(INDEX(DATA!$A$46:$E$6000,A1314,5),"")</f>
        <v/>
      </c>
      <c r="C1314" s="87" t="str">
        <f>IFERROR(INDEX(DATA!$A$46:$E$6000,A1314,3),"")</f>
        <v/>
      </c>
      <c r="D1314" s="88" t="str">
        <f>IFERROR(INDEX(DATA!$A$46:$E$6000,A1314,2),"")</f>
        <v/>
      </c>
      <c r="E1314" s="99" t="str">
        <f>IFERROR(IF(C1314=設定・集計!$B$6,INDEX(DATA!$A$46:$E$6000,A1314,4),""),"")</f>
        <v/>
      </c>
      <c r="F1314" s="99" t="str">
        <f>IFERROR(IF(C1314=設定・集計!$B$6,"",INDEX(DATA!$A$46:$E$6000,A1314,4)),"")</f>
        <v/>
      </c>
    </row>
    <row r="1315" spans="1:6" ht="18.75" customHeight="1">
      <c r="A1315" s="82" t="str">
        <f>IFERROR(MATCH(ROW()-ROW($A$2),DATA!G:G,0)-DATA!$B$5+1,"")</f>
        <v/>
      </c>
      <c r="B1315" s="86" t="str">
        <f>IFERROR(INDEX(DATA!$A$46:$E$6000,A1315,5),"")</f>
        <v/>
      </c>
      <c r="C1315" s="87" t="str">
        <f>IFERROR(INDEX(DATA!$A$46:$E$6000,A1315,3),"")</f>
        <v/>
      </c>
      <c r="D1315" s="88" t="str">
        <f>IFERROR(INDEX(DATA!$A$46:$E$6000,A1315,2),"")</f>
        <v/>
      </c>
      <c r="E1315" s="99" t="str">
        <f>IFERROR(IF(C1315=設定・集計!$B$6,INDEX(DATA!$A$46:$E$6000,A1315,4),""),"")</f>
        <v/>
      </c>
      <c r="F1315" s="99" t="str">
        <f>IFERROR(IF(C1315=設定・集計!$B$6,"",INDEX(DATA!$A$46:$E$6000,A1315,4)),"")</f>
        <v/>
      </c>
    </row>
    <row r="1316" spans="1:6" ht="18.75" customHeight="1">
      <c r="A1316" s="82" t="str">
        <f>IFERROR(MATCH(ROW()-ROW($A$2),DATA!G:G,0)-DATA!$B$5+1,"")</f>
        <v/>
      </c>
      <c r="B1316" s="86" t="str">
        <f>IFERROR(INDEX(DATA!$A$46:$E$6000,A1316,5),"")</f>
        <v/>
      </c>
      <c r="C1316" s="87" t="str">
        <f>IFERROR(INDEX(DATA!$A$46:$E$6000,A1316,3),"")</f>
        <v/>
      </c>
      <c r="D1316" s="88" t="str">
        <f>IFERROR(INDEX(DATA!$A$46:$E$6000,A1316,2),"")</f>
        <v/>
      </c>
      <c r="E1316" s="99" t="str">
        <f>IFERROR(IF(C1316=設定・集計!$B$6,INDEX(DATA!$A$46:$E$6000,A1316,4),""),"")</f>
        <v/>
      </c>
      <c r="F1316" s="99" t="str">
        <f>IFERROR(IF(C1316=設定・集計!$B$6,"",INDEX(DATA!$A$46:$E$6000,A1316,4)),"")</f>
        <v/>
      </c>
    </row>
    <row r="1317" spans="1:6" ht="18.75" customHeight="1">
      <c r="A1317" s="82" t="str">
        <f>IFERROR(MATCH(ROW()-ROW($A$2),DATA!G:G,0)-DATA!$B$5+1,"")</f>
        <v/>
      </c>
      <c r="B1317" s="86" t="str">
        <f>IFERROR(INDEX(DATA!$A$46:$E$6000,A1317,5),"")</f>
        <v/>
      </c>
      <c r="C1317" s="87" t="str">
        <f>IFERROR(INDEX(DATA!$A$46:$E$6000,A1317,3),"")</f>
        <v/>
      </c>
      <c r="D1317" s="88" t="str">
        <f>IFERROR(INDEX(DATA!$A$46:$E$6000,A1317,2),"")</f>
        <v/>
      </c>
      <c r="E1317" s="99" t="str">
        <f>IFERROR(IF(C1317=設定・集計!$B$6,INDEX(DATA!$A$46:$E$6000,A1317,4),""),"")</f>
        <v/>
      </c>
      <c r="F1317" s="99" t="str">
        <f>IFERROR(IF(C1317=設定・集計!$B$6,"",INDEX(DATA!$A$46:$E$6000,A1317,4)),"")</f>
        <v/>
      </c>
    </row>
    <row r="1318" spans="1:6" ht="18.75" customHeight="1">
      <c r="A1318" s="82" t="str">
        <f>IFERROR(MATCH(ROW()-ROW($A$2),DATA!G:G,0)-DATA!$B$5+1,"")</f>
        <v/>
      </c>
      <c r="B1318" s="86" t="str">
        <f>IFERROR(INDEX(DATA!$A$46:$E$6000,A1318,5),"")</f>
        <v/>
      </c>
      <c r="C1318" s="87" t="str">
        <f>IFERROR(INDEX(DATA!$A$46:$E$6000,A1318,3),"")</f>
        <v/>
      </c>
      <c r="D1318" s="88" t="str">
        <f>IFERROR(INDEX(DATA!$A$46:$E$6000,A1318,2),"")</f>
        <v/>
      </c>
      <c r="E1318" s="99" t="str">
        <f>IFERROR(IF(C1318=設定・集計!$B$6,INDEX(DATA!$A$46:$E$6000,A1318,4),""),"")</f>
        <v/>
      </c>
      <c r="F1318" s="99" t="str">
        <f>IFERROR(IF(C1318=設定・集計!$B$6,"",INDEX(DATA!$A$46:$E$6000,A1318,4)),"")</f>
        <v/>
      </c>
    </row>
    <row r="1319" spans="1:6" ht="18.75" customHeight="1">
      <c r="A1319" s="82" t="str">
        <f>IFERROR(MATCH(ROW()-ROW($A$2),DATA!G:G,0)-DATA!$B$5+1,"")</f>
        <v/>
      </c>
      <c r="B1319" s="86" t="str">
        <f>IFERROR(INDEX(DATA!$A$46:$E$6000,A1319,5),"")</f>
        <v/>
      </c>
      <c r="C1319" s="87" t="str">
        <f>IFERROR(INDEX(DATA!$A$46:$E$6000,A1319,3),"")</f>
        <v/>
      </c>
      <c r="D1319" s="88" t="str">
        <f>IFERROR(INDEX(DATA!$A$46:$E$6000,A1319,2),"")</f>
        <v/>
      </c>
      <c r="E1319" s="99" t="str">
        <f>IFERROR(IF(C1319=設定・集計!$B$6,INDEX(DATA!$A$46:$E$6000,A1319,4),""),"")</f>
        <v/>
      </c>
      <c r="F1319" s="99" t="str">
        <f>IFERROR(IF(C1319=設定・集計!$B$6,"",INDEX(DATA!$A$46:$E$6000,A1319,4)),"")</f>
        <v/>
      </c>
    </row>
    <row r="1320" spans="1:6" ht="18.75" customHeight="1">
      <c r="A1320" s="82" t="str">
        <f>IFERROR(MATCH(ROW()-ROW($A$2),DATA!G:G,0)-DATA!$B$5+1,"")</f>
        <v/>
      </c>
      <c r="B1320" s="86" t="str">
        <f>IFERROR(INDEX(DATA!$A$46:$E$6000,A1320,5),"")</f>
        <v/>
      </c>
      <c r="C1320" s="87" t="str">
        <f>IFERROR(INDEX(DATA!$A$46:$E$6000,A1320,3),"")</f>
        <v/>
      </c>
      <c r="D1320" s="88" t="str">
        <f>IFERROR(INDEX(DATA!$A$46:$E$6000,A1320,2),"")</f>
        <v/>
      </c>
      <c r="E1320" s="99" t="str">
        <f>IFERROR(IF(C1320=設定・集計!$B$6,INDEX(DATA!$A$46:$E$6000,A1320,4),""),"")</f>
        <v/>
      </c>
      <c r="F1320" s="99" t="str">
        <f>IFERROR(IF(C1320=設定・集計!$B$6,"",INDEX(DATA!$A$46:$E$6000,A1320,4)),"")</f>
        <v/>
      </c>
    </row>
    <row r="1321" spans="1:6" ht="18.75" customHeight="1">
      <c r="A1321" s="82" t="str">
        <f>IFERROR(MATCH(ROW()-ROW($A$2),DATA!G:G,0)-DATA!$B$5+1,"")</f>
        <v/>
      </c>
      <c r="B1321" s="86" t="str">
        <f>IFERROR(INDEX(DATA!$A$46:$E$6000,A1321,5),"")</f>
        <v/>
      </c>
      <c r="C1321" s="87" t="str">
        <f>IFERROR(INDEX(DATA!$A$46:$E$6000,A1321,3),"")</f>
        <v/>
      </c>
      <c r="D1321" s="88" t="str">
        <f>IFERROR(INDEX(DATA!$A$46:$E$6000,A1321,2),"")</f>
        <v/>
      </c>
      <c r="E1321" s="99" t="str">
        <f>IFERROR(IF(C1321=設定・集計!$B$6,INDEX(DATA!$A$46:$E$6000,A1321,4),""),"")</f>
        <v/>
      </c>
      <c r="F1321" s="99" t="str">
        <f>IFERROR(IF(C1321=設定・集計!$B$6,"",INDEX(DATA!$A$46:$E$6000,A1321,4)),"")</f>
        <v/>
      </c>
    </row>
    <row r="1322" spans="1:6" ht="18.75" customHeight="1">
      <c r="A1322" s="82" t="str">
        <f>IFERROR(MATCH(ROW()-ROW($A$2),DATA!G:G,0)-DATA!$B$5+1,"")</f>
        <v/>
      </c>
      <c r="B1322" s="86" t="str">
        <f>IFERROR(INDEX(DATA!$A$46:$E$6000,A1322,5),"")</f>
        <v/>
      </c>
      <c r="C1322" s="87" t="str">
        <f>IFERROR(INDEX(DATA!$A$46:$E$6000,A1322,3),"")</f>
        <v/>
      </c>
      <c r="D1322" s="88" t="str">
        <f>IFERROR(INDEX(DATA!$A$46:$E$6000,A1322,2),"")</f>
        <v/>
      </c>
      <c r="E1322" s="99" t="str">
        <f>IFERROR(IF(C1322=設定・集計!$B$6,INDEX(DATA!$A$46:$E$6000,A1322,4),""),"")</f>
        <v/>
      </c>
      <c r="F1322" s="99" t="str">
        <f>IFERROR(IF(C1322=設定・集計!$B$6,"",INDEX(DATA!$A$46:$E$6000,A1322,4)),"")</f>
        <v/>
      </c>
    </row>
    <row r="1323" spans="1:6" ht="18.75" customHeight="1">
      <c r="A1323" s="82" t="str">
        <f>IFERROR(MATCH(ROW()-ROW($A$2),DATA!G:G,0)-DATA!$B$5+1,"")</f>
        <v/>
      </c>
      <c r="B1323" s="86" t="str">
        <f>IFERROR(INDEX(DATA!$A$46:$E$6000,A1323,5),"")</f>
        <v/>
      </c>
      <c r="C1323" s="87" t="str">
        <f>IFERROR(INDEX(DATA!$A$46:$E$6000,A1323,3),"")</f>
        <v/>
      </c>
      <c r="D1323" s="88" t="str">
        <f>IFERROR(INDEX(DATA!$A$46:$E$6000,A1323,2),"")</f>
        <v/>
      </c>
      <c r="E1323" s="99" t="str">
        <f>IFERROR(IF(C1323=設定・集計!$B$6,INDEX(DATA!$A$46:$E$6000,A1323,4),""),"")</f>
        <v/>
      </c>
      <c r="F1323" s="99" t="str">
        <f>IFERROR(IF(C1323=設定・集計!$B$6,"",INDEX(DATA!$A$46:$E$6000,A1323,4)),"")</f>
        <v/>
      </c>
    </row>
    <row r="1324" spans="1:6" ht="18.75" customHeight="1">
      <c r="A1324" s="82" t="str">
        <f>IFERROR(MATCH(ROW()-ROW($A$2),DATA!G:G,0)-DATA!$B$5+1,"")</f>
        <v/>
      </c>
      <c r="B1324" s="86" t="str">
        <f>IFERROR(INDEX(DATA!$A$46:$E$6000,A1324,5),"")</f>
        <v/>
      </c>
      <c r="C1324" s="87" t="str">
        <f>IFERROR(INDEX(DATA!$A$46:$E$6000,A1324,3),"")</f>
        <v/>
      </c>
      <c r="D1324" s="88" t="str">
        <f>IFERROR(INDEX(DATA!$A$46:$E$6000,A1324,2),"")</f>
        <v/>
      </c>
      <c r="E1324" s="99" t="str">
        <f>IFERROR(IF(C1324=設定・集計!$B$6,INDEX(DATA!$A$46:$E$6000,A1324,4),""),"")</f>
        <v/>
      </c>
      <c r="F1324" s="99" t="str">
        <f>IFERROR(IF(C1324=設定・集計!$B$6,"",INDEX(DATA!$A$46:$E$6000,A1324,4)),"")</f>
        <v/>
      </c>
    </row>
    <row r="1325" spans="1:6" ht="18.75" customHeight="1">
      <c r="A1325" s="82" t="str">
        <f>IFERROR(MATCH(ROW()-ROW($A$2),DATA!G:G,0)-DATA!$B$5+1,"")</f>
        <v/>
      </c>
      <c r="B1325" s="86" t="str">
        <f>IFERROR(INDEX(DATA!$A$46:$E$6000,A1325,5),"")</f>
        <v/>
      </c>
      <c r="C1325" s="87" t="str">
        <f>IFERROR(INDEX(DATA!$A$46:$E$6000,A1325,3),"")</f>
        <v/>
      </c>
      <c r="D1325" s="88" t="str">
        <f>IFERROR(INDEX(DATA!$A$46:$E$6000,A1325,2),"")</f>
        <v/>
      </c>
      <c r="E1325" s="99" t="str">
        <f>IFERROR(IF(C1325=設定・集計!$B$6,INDEX(DATA!$A$46:$E$6000,A1325,4),""),"")</f>
        <v/>
      </c>
      <c r="F1325" s="99" t="str">
        <f>IFERROR(IF(C1325=設定・集計!$B$6,"",INDEX(DATA!$A$46:$E$6000,A1325,4)),"")</f>
        <v/>
      </c>
    </row>
    <row r="1326" spans="1:6" ht="18.75" customHeight="1">
      <c r="A1326" s="82" t="str">
        <f>IFERROR(MATCH(ROW()-ROW($A$2),DATA!G:G,0)-DATA!$B$5+1,"")</f>
        <v/>
      </c>
      <c r="B1326" s="86" t="str">
        <f>IFERROR(INDEX(DATA!$A$46:$E$6000,A1326,5),"")</f>
        <v/>
      </c>
      <c r="C1326" s="87" t="str">
        <f>IFERROR(INDEX(DATA!$A$46:$E$6000,A1326,3),"")</f>
        <v/>
      </c>
      <c r="D1326" s="88" t="str">
        <f>IFERROR(INDEX(DATA!$A$46:$E$6000,A1326,2),"")</f>
        <v/>
      </c>
      <c r="E1326" s="99" t="str">
        <f>IFERROR(IF(C1326=設定・集計!$B$6,INDEX(DATA!$A$46:$E$6000,A1326,4),""),"")</f>
        <v/>
      </c>
      <c r="F1326" s="99" t="str">
        <f>IFERROR(IF(C1326=設定・集計!$B$6,"",INDEX(DATA!$A$46:$E$6000,A1326,4)),"")</f>
        <v/>
      </c>
    </row>
    <row r="1327" spans="1:6" ht="18.75" customHeight="1">
      <c r="A1327" s="82" t="str">
        <f>IFERROR(MATCH(ROW()-ROW($A$2),DATA!G:G,0)-DATA!$B$5+1,"")</f>
        <v/>
      </c>
      <c r="B1327" s="86" t="str">
        <f>IFERROR(INDEX(DATA!$A$46:$E$6000,A1327,5),"")</f>
        <v/>
      </c>
      <c r="C1327" s="87" t="str">
        <f>IFERROR(INDEX(DATA!$A$46:$E$6000,A1327,3),"")</f>
        <v/>
      </c>
      <c r="D1327" s="88" t="str">
        <f>IFERROR(INDEX(DATA!$A$46:$E$6000,A1327,2),"")</f>
        <v/>
      </c>
      <c r="E1327" s="99" t="str">
        <f>IFERROR(IF(C1327=設定・集計!$B$6,INDEX(DATA!$A$46:$E$6000,A1327,4),""),"")</f>
        <v/>
      </c>
      <c r="F1327" s="99" t="str">
        <f>IFERROR(IF(C1327=設定・集計!$B$6,"",INDEX(DATA!$A$46:$E$6000,A1327,4)),"")</f>
        <v/>
      </c>
    </row>
    <row r="1328" spans="1:6" ht="18.75" customHeight="1">
      <c r="A1328" s="82" t="str">
        <f>IFERROR(MATCH(ROW()-ROW($A$2),DATA!G:G,0)-DATA!$B$5+1,"")</f>
        <v/>
      </c>
      <c r="B1328" s="86" t="str">
        <f>IFERROR(INDEX(DATA!$A$46:$E$6000,A1328,5),"")</f>
        <v/>
      </c>
      <c r="C1328" s="87" t="str">
        <f>IFERROR(INDEX(DATA!$A$46:$E$6000,A1328,3),"")</f>
        <v/>
      </c>
      <c r="D1328" s="88" t="str">
        <f>IFERROR(INDEX(DATA!$A$46:$E$6000,A1328,2),"")</f>
        <v/>
      </c>
      <c r="E1328" s="99" t="str">
        <f>IFERROR(IF(C1328=設定・集計!$B$6,INDEX(DATA!$A$46:$E$6000,A1328,4),""),"")</f>
        <v/>
      </c>
      <c r="F1328" s="99" t="str">
        <f>IFERROR(IF(C1328=設定・集計!$B$6,"",INDEX(DATA!$A$46:$E$6000,A1328,4)),"")</f>
        <v/>
      </c>
    </row>
    <row r="1329" spans="1:6" ht="18.75" customHeight="1">
      <c r="A1329" s="82" t="str">
        <f>IFERROR(MATCH(ROW()-ROW($A$2),DATA!G:G,0)-DATA!$B$5+1,"")</f>
        <v/>
      </c>
      <c r="B1329" s="86" t="str">
        <f>IFERROR(INDEX(DATA!$A$46:$E$6000,A1329,5),"")</f>
        <v/>
      </c>
      <c r="C1329" s="87" t="str">
        <f>IFERROR(INDEX(DATA!$A$46:$E$6000,A1329,3),"")</f>
        <v/>
      </c>
      <c r="D1329" s="88" t="str">
        <f>IFERROR(INDEX(DATA!$A$46:$E$6000,A1329,2),"")</f>
        <v/>
      </c>
      <c r="E1329" s="99" t="str">
        <f>IFERROR(IF(C1329=設定・集計!$B$6,INDEX(DATA!$A$46:$E$6000,A1329,4),""),"")</f>
        <v/>
      </c>
      <c r="F1329" s="99" t="str">
        <f>IFERROR(IF(C1329=設定・集計!$B$6,"",INDEX(DATA!$A$46:$E$6000,A1329,4)),"")</f>
        <v/>
      </c>
    </row>
    <row r="1330" spans="1:6" ht="18.75" customHeight="1">
      <c r="A1330" s="82" t="str">
        <f>IFERROR(MATCH(ROW()-ROW($A$2),DATA!G:G,0)-DATA!$B$5+1,"")</f>
        <v/>
      </c>
      <c r="B1330" s="86" t="str">
        <f>IFERROR(INDEX(DATA!$A$46:$E$6000,A1330,5),"")</f>
        <v/>
      </c>
      <c r="C1330" s="87" t="str">
        <f>IFERROR(INDEX(DATA!$A$46:$E$6000,A1330,3),"")</f>
        <v/>
      </c>
      <c r="D1330" s="88" t="str">
        <f>IFERROR(INDEX(DATA!$A$46:$E$6000,A1330,2),"")</f>
        <v/>
      </c>
      <c r="E1330" s="99" t="str">
        <f>IFERROR(IF(C1330=設定・集計!$B$6,INDEX(DATA!$A$46:$E$6000,A1330,4),""),"")</f>
        <v/>
      </c>
      <c r="F1330" s="99" t="str">
        <f>IFERROR(IF(C1330=設定・集計!$B$6,"",INDEX(DATA!$A$46:$E$6000,A1330,4)),"")</f>
        <v/>
      </c>
    </row>
    <row r="1331" spans="1:6" ht="18.75" customHeight="1">
      <c r="A1331" s="82" t="str">
        <f>IFERROR(MATCH(ROW()-ROW($A$2),DATA!G:G,0)-DATA!$B$5+1,"")</f>
        <v/>
      </c>
      <c r="B1331" s="86" t="str">
        <f>IFERROR(INDEX(DATA!$A$46:$E$6000,A1331,5),"")</f>
        <v/>
      </c>
      <c r="C1331" s="87" t="str">
        <f>IFERROR(INDEX(DATA!$A$46:$E$6000,A1331,3),"")</f>
        <v/>
      </c>
      <c r="D1331" s="88" t="str">
        <f>IFERROR(INDEX(DATA!$A$46:$E$6000,A1331,2),"")</f>
        <v/>
      </c>
      <c r="E1331" s="99" t="str">
        <f>IFERROR(IF(C1331=設定・集計!$B$6,INDEX(DATA!$A$46:$E$6000,A1331,4),""),"")</f>
        <v/>
      </c>
      <c r="F1331" s="99" t="str">
        <f>IFERROR(IF(C1331=設定・集計!$B$6,"",INDEX(DATA!$A$46:$E$6000,A1331,4)),"")</f>
        <v/>
      </c>
    </row>
    <row r="1332" spans="1:6" ht="18.75" customHeight="1">
      <c r="A1332" s="82" t="str">
        <f>IFERROR(MATCH(ROW()-ROW($A$2),DATA!G:G,0)-DATA!$B$5+1,"")</f>
        <v/>
      </c>
      <c r="B1332" s="86" t="str">
        <f>IFERROR(INDEX(DATA!$A$46:$E$6000,A1332,5),"")</f>
        <v/>
      </c>
      <c r="C1332" s="87" t="str">
        <f>IFERROR(INDEX(DATA!$A$46:$E$6000,A1332,3),"")</f>
        <v/>
      </c>
      <c r="D1332" s="88" t="str">
        <f>IFERROR(INDEX(DATA!$A$46:$E$6000,A1332,2),"")</f>
        <v/>
      </c>
      <c r="E1332" s="99" t="str">
        <f>IFERROR(IF(C1332=設定・集計!$B$6,INDEX(DATA!$A$46:$E$6000,A1332,4),""),"")</f>
        <v/>
      </c>
      <c r="F1332" s="99" t="str">
        <f>IFERROR(IF(C1332=設定・集計!$B$6,"",INDEX(DATA!$A$46:$E$6000,A1332,4)),"")</f>
        <v/>
      </c>
    </row>
    <row r="1333" spans="1:6" ht="18.75" customHeight="1">
      <c r="A1333" s="82" t="str">
        <f>IFERROR(MATCH(ROW()-ROW($A$2),DATA!G:G,0)-DATA!$B$5+1,"")</f>
        <v/>
      </c>
      <c r="B1333" s="86" t="str">
        <f>IFERROR(INDEX(DATA!$A$46:$E$6000,A1333,5),"")</f>
        <v/>
      </c>
      <c r="C1333" s="87" t="str">
        <f>IFERROR(INDEX(DATA!$A$46:$E$6000,A1333,3),"")</f>
        <v/>
      </c>
      <c r="D1333" s="88" t="str">
        <f>IFERROR(INDEX(DATA!$A$46:$E$6000,A1333,2),"")</f>
        <v/>
      </c>
      <c r="E1333" s="99" t="str">
        <f>IFERROR(IF(C1333=設定・集計!$B$6,INDEX(DATA!$A$46:$E$6000,A1333,4),""),"")</f>
        <v/>
      </c>
      <c r="F1333" s="99" t="str">
        <f>IFERROR(IF(C1333=設定・集計!$B$6,"",INDEX(DATA!$A$46:$E$6000,A1333,4)),"")</f>
        <v/>
      </c>
    </row>
    <row r="1334" spans="1:6" ht="18.75" customHeight="1">
      <c r="A1334" s="82" t="str">
        <f>IFERROR(MATCH(ROW()-ROW($A$2),DATA!G:G,0)-DATA!$B$5+1,"")</f>
        <v/>
      </c>
      <c r="B1334" s="86" t="str">
        <f>IFERROR(INDEX(DATA!$A$46:$E$6000,A1334,5),"")</f>
        <v/>
      </c>
      <c r="C1334" s="87" t="str">
        <f>IFERROR(INDEX(DATA!$A$46:$E$6000,A1334,3),"")</f>
        <v/>
      </c>
      <c r="D1334" s="88" t="str">
        <f>IFERROR(INDEX(DATA!$A$46:$E$6000,A1334,2),"")</f>
        <v/>
      </c>
      <c r="E1334" s="99" t="str">
        <f>IFERROR(IF(C1334=設定・集計!$B$6,INDEX(DATA!$A$46:$E$6000,A1334,4),""),"")</f>
        <v/>
      </c>
      <c r="F1334" s="99" t="str">
        <f>IFERROR(IF(C1334=設定・集計!$B$6,"",INDEX(DATA!$A$46:$E$6000,A1334,4)),"")</f>
        <v/>
      </c>
    </row>
    <row r="1335" spans="1:6" ht="18.75" customHeight="1">
      <c r="A1335" s="82" t="str">
        <f>IFERROR(MATCH(ROW()-ROW($A$2),DATA!G:G,0)-DATA!$B$5+1,"")</f>
        <v/>
      </c>
      <c r="B1335" s="86" t="str">
        <f>IFERROR(INDEX(DATA!$A$46:$E$6000,A1335,5),"")</f>
        <v/>
      </c>
      <c r="C1335" s="87" t="str">
        <f>IFERROR(INDEX(DATA!$A$46:$E$6000,A1335,3),"")</f>
        <v/>
      </c>
      <c r="D1335" s="88" t="str">
        <f>IFERROR(INDEX(DATA!$A$46:$E$6000,A1335,2),"")</f>
        <v/>
      </c>
      <c r="E1335" s="99" t="str">
        <f>IFERROR(IF(C1335=設定・集計!$B$6,INDEX(DATA!$A$46:$E$6000,A1335,4),""),"")</f>
        <v/>
      </c>
      <c r="F1335" s="99" t="str">
        <f>IFERROR(IF(C1335=設定・集計!$B$6,"",INDEX(DATA!$A$46:$E$6000,A1335,4)),"")</f>
        <v/>
      </c>
    </row>
    <row r="1336" spans="1:6" ht="18.75" customHeight="1">
      <c r="A1336" s="82" t="str">
        <f>IFERROR(MATCH(ROW()-ROW($A$2),DATA!G:G,0)-DATA!$B$5+1,"")</f>
        <v/>
      </c>
      <c r="B1336" s="86" t="str">
        <f>IFERROR(INDEX(DATA!$A$46:$E$6000,A1336,5),"")</f>
        <v/>
      </c>
      <c r="C1336" s="87" t="str">
        <f>IFERROR(INDEX(DATA!$A$46:$E$6000,A1336,3),"")</f>
        <v/>
      </c>
      <c r="D1336" s="88" t="str">
        <f>IFERROR(INDEX(DATA!$A$46:$E$6000,A1336,2),"")</f>
        <v/>
      </c>
      <c r="E1336" s="99" t="str">
        <f>IFERROR(IF(C1336=設定・集計!$B$6,INDEX(DATA!$A$46:$E$6000,A1336,4),""),"")</f>
        <v/>
      </c>
      <c r="F1336" s="99" t="str">
        <f>IFERROR(IF(C1336=設定・集計!$B$6,"",INDEX(DATA!$A$46:$E$6000,A1336,4)),"")</f>
        <v/>
      </c>
    </row>
    <row r="1337" spans="1:6" ht="18.75" customHeight="1">
      <c r="A1337" s="82" t="str">
        <f>IFERROR(MATCH(ROW()-ROW($A$2),DATA!G:G,0)-DATA!$B$5+1,"")</f>
        <v/>
      </c>
      <c r="B1337" s="86" t="str">
        <f>IFERROR(INDEX(DATA!$A$46:$E$6000,A1337,5),"")</f>
        <v/>
      </c>
      <c r="C1337" s="87" t="str">
        <f>IFERROR(INDEX(DATA!$A$46:$E$6000,A1337,3),"")</f>
        <v/>
      </c>
      <c r="D1337" s="88" t="str">
        <f>IFERROR(INDEX(DATA!$A$46:$E$6000,A1337,2),"")</f>
        <v/>
      </c>
      <c r="E1337" s="99" t="str">
        <f>IFERROR(IF(C1337=設定・集計!$B$6,INDEX(DATA!$A$46:$E$6000,A1337,4),""),"")</f>
        <v/>
      </c>
      <c r="F1337" s="99" t="str">
        <f>IFERROR(IF(C1337=設定・集計!$B$6,"",INDEX(DATA!$A$46:$E$6000,A1337,4)),"")</f>
        <v/>
      </c>
    </row>
    <row r="1338" spans="1:6" ht="18.75" customHeight="1">
      <c r="A1338" s="82" t="str">
        <f>IFERROR(MATCH(ROW()-ROW($A$2),DATA!G:G,0)-DATA!$B$5+1,"")</f>
        <v/>
      </c>
      <c r="B1338" s="86" t="str">
        <f>IFERROR(INDEX(DATA!$A$46:$E$6000,A1338,5),"")</f>
        <v/>
      </c>
      <c r="C1338" s="87" t="str">
        <f>IFERROR(INDEX(DATA!$A$46:$E$6000,A1338,3),"")</f>
        <v/>
      </c>
      <c r="D1338" s="88" t="str">
        <f>IFERROR(INDEX(DATA!$A$46:$E$6000,A1338,2),"")</f>
        <v/>
      </c>
      <c r="E1338" s="99" t="str">
        <f>IFERROR(IF(C1338=設定・集計!$B$6,INDEX(DATA!$A$46:$E$6000,A1338,4),""),"")</f>
        <v/>
      </c>
      <c r="F1338" s="99" t="str">
        <f>IFERROR(IF(C1338=設定・集計!$B$6,"",INDEX(DATA!$A$46:$E$6000,A1338,4)),"")</f>
        <v/>
      </c>
    </row>
    <row r="1339" spans="1:6" ht="18.75" customHeight="1">
      <c r="A1339" s="82" t="str">
        <f>IFERROR(MATCH(ROW()-ROW($A$2),DATA!G:G,0)-DATA!$B$5+1,"")</f>
        <v/>
      </c>
      <c r="B1339" s="86" t="str">
        <f>IFERROR(INDEX(DATA!$A$46:$E$6000,A1339,5),"")</f>
        <v/>
      </c>
      <c r="C1339" s="87" t="str">
        <f>IFERROR(INDEX(DATA!$A$46:$E$6000,A1339,3),"")</f>
        <v/>
      </c>
      <c r="D1339" s="88" t="str">
        <f>IFERROR(INDEX(DATA!$A$46:$E$6000,A1339,2),"")</f>
        <v/>
      </c>
      <c r="E1339" s="99" t="str">
        <f>IFERROR(IF(C1339=設定・集計!$B$6,INDEX(DATA!$A$46:$E$6000,A1339,4),""),"")</f>
        <v/>
      </c>
      <c r="F1339" s="99" t="str">
        <f>IFERROR(IF(C1339=設定・集計!$B$6,"",INDEX(DATA!$A$46:$E$6000,A1339,4)),"")</f>
        <v/>
      </c>
    </row>
    <row r="1340" spans="1:6" ht="18.75" customHeight="1">
      <c r="A1340" s="82" t="str">
        <f>IFERROR(MATCH(ROW()-ROW($A$2),DATA!G:G,0)-DATA!$B$5+1,"")</f>
        <v/>
      </c>
      <c r="B1340" s="86" t="str">
        <f>IFERROR(INDEX(DATA!$A$46:$E$6000,A1340,5),"")</f>
        <v/>
      </c>
      <c r="C1340" s="87" t="str">
        <f>IFERROR(INDEX(DATA!$A$46:$E$6000,A1340,3),"")</f>
        <v/>
      </c>
      <c r="D1340" s="88" t="str">
        <f>IFERROR(INDEX(DATA!$A$46:$E$6000,A1340,2),"")</f>
        <v/>
      </c>
      <c r="E1340" s="99" t="str">
        <f>IFERROR(IF(C1340=設定・集計!$B$6,INDEX(DATA!$A$46:$E$6000,A1340,4),""),"")</f>
        <v/>
      </c>
      <c r="F1340" s="99" t="str">
        <f>IFERROR(IF(C1340=設定・集計!$B$6,"",INDEX(DATA!$A$46:$E$6000,A1340,4)),"")</f>
        <v/>
      </c>
    </row>
    <row r="1341" spans="1:6" ht="18.75" customHeight="1">
      <c r="A1341" s="82" t="str">
        <f>IFERROR(MATCH(ROW()-ROW($A$2),DATA!G:G,0)-DATA!$B$5+1,"")</f>
        <v/>
      </c>
      <c r="B1341" s="86" t="str">
        <f>IFERROR(INDEX(DATA!$A$46:$E$6000,A1341,5),"")</f>
        <v/>
      </c>
      <c r="C1341" s="87" t="str">
        <f>IFERROR(INDEX(DATA!$A$46:$E$6000,A1341,3),"")</f>
        <v/>
      </c>
      <c r="D1341" s="88" t="str">
        <f>IFERROR(INDEX(DATA!$A$46:$E$6000,A1341,2),"")</f>
        <v/>
      </c>
      <c r="E1341" s="99" t="str">
        <f>IFERROR(IF(C1341=設定・集計!$B$6,INDEX(DATA!$A$46:$E$6000,A1341,4),""),"")</f>
        <v/>
      </c>
      <c r="F1341" s="99" t="str">
        <f>IFERROR(IF(C1341=設定・集計!$B$6,"",INDEX(DATA!$A$46:$E$6000,A1341,4)),"")</f>
        <v/>
      </c>
    </row>
    <row r="1342" spans="1:6" ht="18.75" customHeight="1">
      <c r="A1342" s="82" t="str">
        <f>IFERROR(MATCH(ROW()-ROW($A$2),DATA!G:G,0)-DATA!$B$5+1,"")</f>
        <v/>
      </c>
      <c r="B1342" s="86" t="str">
        <f>IFERROR(INDEX(DATA!$A$46:$E$6000,A1342,5),"")</f>
        <v/>
      </c>
      <c r="C1342" s="87" t="str">
        <f>IFERROR(INDEX(DATA!$A$46:$E$6000,A1342,3),"")</f>
        <v/>
      </c>
      <c r="D1342" s="88" t="str">
        <f>IFERROR(INDEX(DATA!$A$46:$E$6000,A1342,2),"")</f>
        <v/>
      </c>
      <c r="E1342" s="99" t="str">
        <f>IFERROR(IF(C1342=設定・集計!$B$6,INDEX(DATA!$A$46:$E$6000,A1342,4),""),"")</f>
        <v/>
      </c>
      <c r="F1342" s="99" t="str">
        <f>IFERROR(IF(C1342=設定・集計!$B$6,"",INDEX(DATA!$A$46:$E$6000,A1342,4)),"")</f>
        <v/>
      </c>
    </row>
    <row r="1343" spans="1:6" ht="18.75" customHeight="1">
      <c r="A1343" s="82" t="str">
        <f>IFERROR(MATCH(ROW()-ROW($A$2),DATA!G:G,0)-DATA!$B$5+1,"")</f>
        <v/>
      </c>
      <c r="B1343" s="86" t="str">
        <f>IFERROR(INDEX(DATA!$A$46:$E$6000,A1343,5),"")</f>
        <v/>
      </c>
      <c r="C1343" s="87" t="str">
        <f>IFERROR(INDEX(DATA!$A$46:$E$6000,A1343,3),"")</f>
        <v/>
      </c>
      <c r="D1343" s="88" t="str">
        <f>IFERROR(INDEX(DATA!$A$46:$E$6000,A1343,2),"")</f>
        <v/>
      </c>
      <c r="E1343" s="99" t="str">
        <f>IFERROR(IF(C1343=設定・集計!$B$6,INDEX(DATA!$A$46:$E$6000,A1343,4),""),"")</f>
        <v/>
      </c>
      <c r="F1343" s="99" t="str">
        <f>IFERROR(IF(C1343=設定・集計!$B$6,"",INDEX(DATA!$A$46:$E$6000,A1343,4)),"")</f>
        <v/>
      </c>
    </row>
    <row r="1344" spans="1:6" ht="18.75" customHeight="1">
      <c r="A1344" s="82" t="str">
        <f>IFERROR(MATCH(ROW()-ROW($A$2),DATA!G:G,0)-DATA!$B$5+1,"")</f>
        <v/>
      </c>
      <c r="B1344" s="86" t="str">
        <f>IFERROR(INDEX(DATA!$A$46:$E$6000,A1344,5),"")</f>
        <v/>
      </c>
      <c r="C1344" s="87" t="str">
        <f>IFERROR(INDEX(DATA!$A$46:$E$6000,A1344,3),"")</f>
        <v/>
      </c>
      <c r="D1344" s="88" t="str">
        <f>IFERROR(INDEX(DATA!$A$46:$E$6000,A1344,2),"")</f>
        <v/>
      </c>
      <c r="E1344" s="99" t="str">
        <f>IFERROR(IF(C1344=設定・集計!$B$6,INDEX(DATA!$A$46:$E$6000,A1344,4),""),"")</f>
        <v/>
      </c>
      <c r="F1344" s="99" t="str">
        <f>IFERROR(IF(C1344=設定・集計!$B$6,"",INDEX(DATA!$A$46:$E$6000,A1344,4)),"")</f>
        <v/>
      </c>
    </row>
    <row r="1345" spans="1:6" ht="18.75" customHeight="1">
      <c r="A1345" s="82" t="str">
        <f>IFERROR(MATCH(ROW()-ROW($A$2),DATA!G:G,0)-DATA!$B$5+1,"")</f>
        <v/>
      </c>
      <c r="B1345" s="86" t="str">
        <f>IFERROR(INDEX(DATA!$A$46:$E$6000,A1345,5),"")</f>
        <v/>
      </c>
      <c r="C1345" s="87" t="str">
        <f>IFERROR(INDEX(DATA!$A$46:$E$6000,A1345,3),"")</f>
        <v/>
      </c>
      <c r="D1345" s="88" t="str">
        <f>IFERROR(INDEX(DATA!$A$46:$E$6000,A1345,2),"")</f>
        <v/>
      </c>
      <c r="E1345" s="99" t="str">
        <f>IFERROR(IF(C1345=設定・集計!$B$6,INDEX(DATA!$A$46:$E$6000,A1345,4),""),"")</f>
        <v/>
      </c>
      <c r="F1345" s="99" t="str">
        <f>IFERROR(IF(C1345=設定・集計!$B$6,"",INDEX(DATA!$A$46:$E$6000,A1345,4)),"")</f>
        <v/>
      </c>
    </row>
    <row r="1346" spans="1:6" ht="18.75" customHeight="1">
      <c r="A1346" s="82" t="str">
        <f>IFERROR(MATCH(ROW()-ROW($A$2),DATA!G:G,0)-DATA!$B$5+1,"")</f>
        <v/>
      </c>
      <c r="B1346" s="86" t="str">
        <f>IFERROR(INDEX(DATA!$A$46:$E$6000,A1346,5),"")</f>
        <v/>
      </c>
      <c r="C1346" s="87" t="str">
        <f>IFERROR(INDEX(DATA!$A$46:$E$6000,A1346,3),"")</f>
        <v/>
      </c>
      <c r="D1346" s="88" t="str">
        <f>IFERROR(INDEX(DATA!$A$46:$E$6000,A1346,2),"")</f>
        <v/>
      </c>
      <c r="E1346" s="99" t="str">
        <f>IFERROR(IF(C1346=設定・集計!$B$6,INDEX(DATA!$A$46:$E$6000,A1346,4),""),"")</f>
        <v/>
      </c>
      <c r="F1346" s="99" t="str">
        <f>IFERROR(IF(C1346=設定・集計!$B$6,"",INDEX(DATA!$A$46:$E$6000,A1346,4)),"")</f>
        <v/>
      </c>
    </row>
    <row r="1347" spans="1:6" ht="18.75" customHeight="1">
      <c r="A1347" s="82" t="str">
        <f>IFERROR(MATCH(ROW()-ROW($A$2),DATA!G:G,0)-DATA!$B$5+1,"")</f>
        <v/>
      </c>
      <c r="B1347" s="86" t="str">
        <f>IFERROR(INDEX(DATA!$A$46:$E$6000,A1347,5),"")</f>
        <v/>
      </c>
      <c r="C1347" s="87" t="str">
        <f>IFERROR(INDEX(DATA!$A$46:$E$6000,A1347,3),"")</f>
        <v/>
      </c>
      <c r="D1347" s="88" t="str">
        <f>IFERROR(INDEX(DATA!$A$46:$E$6000,A1347,2),"")</f>
        <v/>
      </c>
      <c r="E1347" s="99" t="str">
        <f>IFERROR(IF(C1347=設定・集計!$B$6,INDEX(DATA!$A$46:$E$6000,A1347,4),""),"")</f>
        <v/>
      </c>
      <c r="F1347" s="99" t="str">
        <f>IFERROR(IF(C1347=設定・集計!$B$6,"",INDEX(DATA!$A$46:$E$6000,A1347,4)),"")</f>
        <v/>
      </c>
    </row>
    <row r="1348" spans="1:6" ht="18.75" customHeight="1">
      <c r="A1348" s="82" t="str">
        <f>IFERROR(MATCH(ROW()-ROW($A$2),DATA!G:G,0)-DATA!$B$5+1,"")</f>
        <v/>
      </c>
      <c r="B1348" s="86" t="str">
        <f>IFERROR(INDEX(DATA!$A$46:$E$6000,A1348,5),"")</f>
        <v/>
      </c>
      <c r="C1348" s="87" t="str">
        <f>IFERROR(INDEX(DATA!$A$46:$E$6000,A1348,3),"")</f>
        <v/>
      </c>
      <c r="D1348" s="88" t="str">
        <f>IFERROR(INDEX(DATA!$A$46:$E$6000,A1348,2),"")</f>
        <v/>
      </c>
      <c r="E1348" s="99" t="str">
        <f>IFERROR(IF(C1348=設定・集計!$B$6,INDEX(DATA!$A$46:$E$6000,A1348,4),""),"")</f>
        <v/>
      </c>
      <c r="F1348" s="99" t="str">
        <f>IFERROR(IF(C1348=設定・集計!$B$6,"",INDEX(DATA!$A$46:$E$6000,A1348,4)),"")</f>
        <v/>
      </c>
    </row>
    <row r="1349" spans="1:6" ht="18.75" customHeight="1">
      <c r="A1349" s="82" t="str">
        <f>IFERROR(MATCH(ROW()-ROW($A$2),DATA!G:G,0)-DATA!$B$5+1,"")</f>
        <v/>
      </c>
      <c r="B1349" s="86" t="str">
        <f>IFERROR(INDEX(DATA!$A$46:$E$6000,A1349,5),"")</f>
        <v/>
      </c>
      <c r="C1349" s="87" t="str">
        <f>IFERROR(INDEX(DATA!$A$46:$E$6000,A1349,3),"")</f>
        <v/>
      </c>
      <c r="D1349" s="88" t="str">
        <f>IFERROR(INDEX(DATA!$A$46:$E$6000,A1349,2),"")</f>
        <v/>
      </c>
      <c r="E1349" s="99" t="str">
        <f>IFERROR(IF(C1349=設定・集計!$B$6,INDEX(DATA!$A$46:$E$6000,A1349,4),""),"")</f>
        <v/>
      </c>
      <c r="F1349" s="99" t="str">
        <f>IFERROR(IF(C1349=設定・集計!$B$6,"",INDEX(DATA!$A$46:$E$6000,A1349,4)),"")</f>
        <v/>
      </c>
    </row>
    <row r="1350" spans="1:6" ht="18.75" customHeight="1">
      <c r="A1350" s="82" t="str">
        <f>IFERROR(MATCH(ROW()-ROW($A$2),DATA!G:G,0)-DATA!$B$5+1,"")</f>
        <v/>
      </c>
      <c r="B1350" s="86" t="str">
        <f>IFERROR(INDEX(DATA!$A$46:$E$6000,A1350,5),"")</f>
        <v/>
      </c>
      <c r="C1350" s="87" t="str">
        <f>IFERROR(INDEX(DATA!$A$46:$E$6000,A1350,3),"")</f>
        <v/>
      </c>
      <c r="D1350" s="88" t="str">
        <f>IFERROR(INDEX(DATA!$A$46:$E$6000,A1350,2),"")</f>
        <v/>
      </c>
      <c r="E1350" s="99" t="str">
        <f>IFERROR(IF(C1350=設定・集計!$B$6,INDEX(DATA!$A$46:$E$6000,A1350,4),""),"")</f>
        <v/>
      </c>
      <c r="F1350" s="99" t="str">
        <f>IFERROR(IF(C1350=設定・集計!$B$6,"",INDEX(DATA!$A$46:$E$6000,A1350,4)),"")</f>
        <v/>
      </c>
    </row>
    <row r="1351" spans="1:6" ht="18.75" customHeight="1">
      <c r="A1351" s="82" t="str">
        <f>IFERROR(MATCH(ROW()-ROW($A$2),DATA!G:G,0)-DATA!$B$5+1,"")</f>
        <v/>
      </c>
      <c r="B1351" s="86" t="str">
        <f>IFERROR(INDEX(DATA!$A$46:$E$6000,A1351,5),"")</f>
        <v/>
      </c>
      <c r="C1351" s="87" t="str">
        <f>IFERROR(INDEX(DATA!$A$46:$E$6000,A1351,3),"")</f>
        <v/>
      </c>
      <c r="D1351" s="88" t="str">
        <f>IFERROR(INDEX(DATA!$A$46:$E$6000,A1351,2),"")</f>
        <v/>
      </c>
      <c r="E1351" s="99" t="str">
        <f>IFERROR(IF(C1351=設定・集計!$B$6,INDEX(DATA!$A$46:$E$6000,A1351,4),""),"")</f>
        <v/>
      </c>
      <c r="F1351" s="99" t="str">
        <f>IFERROR(IF(C1351=設定・集計!$B$6,"",INDEX(DATA!$A$46:$E$6000,A1351,4)),"")</f>
        <v/>
      </c>
    </row>
    <row r="1352" spans="1:6" ht="18.75" customHeight="1">
      <c r="A1352" s="82" t="str">
        <f>IFERROR(MATCH(ROW()-ROW($A$2),DATA!G:G,0)-DATA!$B$5+1,"")</f>
        <v/>
      </c>
      <c r="B1352" s="86" t="str">
        <f>IFERROR(INDEX(DATA!$A$46:$E$6000,A1352,5),"")</f>
        <v/>
      </c>
      <c r="C1352" s="87" t="str">
        <f>IFERROR(INDEX(DATA!$A$46:$E$6000,A1352,3),"")</f>
        <v/>
      </c>
      <c r="D1352" s="88" t="str">
        <f>IFERROR(INDEX(DATA!$A$46:$E$6000,A1352,2),"")</f>
        <v/>
      </c>
      <c r="E1352" s="99" t="str">
        <f>IFERROR(IF(C1352=設定・集計!$B$6,INDEX(DATA!$A$46:$E$6000,A1352,4),""),"")</f>
        <v/>
      </c>
      <c r="F1352" s="99" t="str">
        <f>IFERROR(IF(C1352=設定・集計!$B$6,"",INDEX(DATA!$A$46:$E$6000,A1352,4)),"")</f>
        <v/>
      </c>
    </row>
    <row r="1353" spans="1:6" ht="18.75" customHeight="1">
      <c r="A1353" s="82" t="str">
        <f>IFERROR(MATCH(ROW()-ROW($A$2),DATA!G:G,0)-DATA!$B$5+1,"")</f>
        <v/>
      </c>
      <c r="B1353" s="86" t="str">
        <f>IFERROR(INDEX(DATA!$A$46:$E$6000,A1353,5),"")</f>
        <v/>
      </c>
      <c r="C1353" s="87" t="str">
        <f>IFERROR(INDEX(DATA!$A$46:$E$6000,A1353,3),"")</f>
        <v/>
      </c>
      <c r="D1353" s="88" t="str">
        <f>IFERROR(INDEX(DATA!$A$46:$E$6000,A1353,2),"")</f>
        <v/>
      </c>
      <c r="E1353" s="99" t="str">
        <f>IFERROR(IF(C1353=設定・集計!$B$6,INDEX(DATA!$A$46:$E$6000,A1353,4),""),"")</f>
        <v/>
      </c>
      <c r="F1353" s="99" t="str">
        <f>IFERROR(IF(C1353=設定・集計!$B$6,"",INDEX(DATA!$A$46:$E$6000,A1353,4)),"")</f>
        <v/>
      </c>
    </row>
    <row r="1354" spans="1:6" ht="18.75" customHeight="1">
      <c r="A1354" s="82" t="str">
        <f>IFERROR(MATCH(ROW()-ROW($A$2),DATA!G:G,0)-DATA!$B$5+1,"")</f>
        <v/>
      </c>
      <c r="B1354" s="86" t="str">
        <f>IFERROR(INDEX(DATA!$A$46:$E$6000,A1354,5),"")</f>
        <v/>
      </c>
      <c r="C1354" s="87" t="str">
        <f>IFERROR(INDEX(DATA!$A$46:$E$6000,A1354,3),"")</f>
        <v/>
      </c>
      <c r="D1354" s="88" t="str">
        <f>IFERROR(INDEX(DATA!$A$46:$E$6000,A1354,2),"")</f>
        <v/>
      </c>
      <c r="E1354" s="99" t="str">
        <f>IFERROR(IF(C1354=設定・集計!$B$6,INDEX(DATA!$A$46:$E$6000,A1354,4),""),"")</f>
        <v/>
      </c>
      <c r="F1354" s="99" t="str">
        <f>IFERROR(IF(C1354=設定・集計!$B$6,"",INDEX(DATA!$A$46:$E$6000,A1354,4)),"")</f>
        <v/>
      </c>
    </row>
    <row r="1355" spans="1:6" ht="18.75" customHeight="1">
      <c r="A1355" s="82" t="str">
        <f>IFERROR(MATCH(ROW()-ROW($A$2),DATA!G:G,0)-DATA!$B$5+1,"")</f>
        <v/>
      </c>
      <c r="B1355" s="86" t="str">
        <f>IFERROR(INDEX(DATA!$A$46:$E$6000,A1355,5),"")</f>
        <v/>
      </c>
      <c r="C1355" s="87" t="str">
        <f>IFERROR(INDEX(DATA!$A$46:$E$6000,A1355,3),"")</f>
        <v/>
      </c>
      <c r="D1355" s="88" t="str">
        <f>IFERROR(INDEX(DATA!$A$46:$E$6000,A1355,2),"")</f>
        <v/>
      </c>
      <c r="E1355" s="99" t="str">
        <f>IFERROR(IF(C1355=設定・集計!$B$6,INDEX(DATA!$A$46:$E$6000,A1355,4),""),"")</f>
        <v/>
      </c>
      <c r="F1355" s="99" t="str">
        <f>IFERROR(IF(C1355=設定・集計!$B$6,"",INDEX(DATA!$A$46:$E$6000,A1355,4)),"")</f>
        <v/>
      </c>
    </row>
    <row r="1356" spans="1:6" ht="18.75" customHeight="1">
      <c r="A1356" s="82" t="str">
        <f>IFERROR(MATCH(ROW()-ROW($A$2),DATA!G:G,0)-DATA!$B$5+1,"")</f>
        <v/>
      </c>
      <c r="B1356" s="86" t="str">
        <f>IFERROR(INDEX(DATA!$A$46:$E$6000,A1356,5),"")</f>
        <v/>
      </c>
      <c r="C1356" s="87" t="str">
        <f>IFERROR(INDEX(DATA!$A$46:$E$6000,A1356,3),"")</f>
        <v/>
      </c>
      <c r="D1356" s="88" t="str">
        <f>IFERROR(INDEX(DATA!$A$46:$E$6000,A1356,2),"")</f>
        <v/>
      </c>
      <c r="E1356" s="99" t="str">
        <f>IFERROR(IF(C1356=設定・集計!$B$6,INDEX(DATA!$A$46:$E$6000,A1356,4),""),"")</f>
        <v/>
      </c>
      <c r="F1356" s="99" t="str">
        <f>IFERROR(IF(C1356=設定・集計!$B$6,"",INDEX(DATA!$A$46:$E$6000,A1356,4)),"")</f>
        <v/>
      </c>
    </row>
    <row r="1357" spans="1:6" ht="18.75" customHeight="1">
      <c r="A1357" s="82" t="str">
        <f>IFERROR(MATCH(ROW()-ROW($A$2),DATA!G:G,0)-DATA!$B$5+1,"")</f>
        <v/>
      </c>
      <c r="B1357" s="86" t="str">
        <f>IFERROR(INDEX(DATA!$A$46:$E$6000,A1357,5),"")</f>
        <v/>
      </c>
      <c r="C1357" s="87" t="str">
        <f>IFERROR(INDEX(DATA!$A$46:$E$6000,A1357,3),"")</f>
        <v/>
      </c>
      <c r="D1357" s="88" t="str">
        <f>IFERROR(INDEX(DATA!$A$46:$E$6000,A1357,2),"")</f>
        <v/>
      </c>
      <c r="E1357" s="99" t="str">
        <f>IFERROR(IF(C1357=設定・集計!$B$6,INDEX(DATA!$A$46:$E$6000,A1357,4),""),"")</f>
        <v/>
      </c>
      <c r="F1357" s="99" t="str">
        <f>IFERROR(IF(C1357=設定・集計!$B$6,"",INDEX(DATA!$A$46:$E$6000,A1357,4)),"")</f>
        <v/>
      </c>
    </row>
    <row r="1358" spans="1:6" ht="18.75" customHeight="1">
      <c r="A1358" s="82" t="str">
        <f>IFERROR(MATCH(ROW()-ROW($A$2),DATA!G:G,0)-DATA!$B$5+1,"")</f>
        <v/>
      </c>
      <c r="B1358" s="86" t="str">
        <f>IFERROR(INDEX(DATA!$A$46:$E$6000,A1358,5),"")</f>
        <v/>
      </c>
      <c r="C1358" s="87" t="str">
        <f>IFERROR(INDEX(DATA!$A$46:$E$6000,A1358,3),"")</f>
        <v/>
      </c>
      <c r="D1358" s="88" t="str">
        <f>IFERROR(INDEX(DATA!$A$46:$E$6000,A1358,2),"")</f>
        <v/>
      </c>
      <c r="E1358" s="99" t="str">
        <f>IFERROR(IF(C1358=設定・集計!$B$6,INDEX(DATA!$A$46:$E$6000,A1358,4),""),"")</f>
        <v/>
      </c>
      <c r="F1358" s="99" t="str">
        <f>IFERROR(IF(C1358=設定・集計!$B$6,"",INDEX(DATA!$A$46:$E$6000,A1358,4)),"")</f>
        <v/>
      </c>
    </row>
    <row r="1359" spans="1:6" ht="18.75" customHeight="1">
      <c r="A1359" s="82" t="str">
        <f>IFERROR(MATCH(ROW()-ROW($A$2),DATA!G:G,0)-DATA!$B$5+1,"")</f>
        <v/>
      </c>
      <c r="B1359" s="86" t="str">
        <f>IFERROR(INDEX(DATA!$A$46:$E$6000,A1359,5),"")</f>
        <v/>
      </c>
      <c r="C1359" s="87" t="str">
        <f>IFERROR(INDEX(DATA!$A$46:$E$6000,A1359,3),"")</f>
        <v/>
      </c>
      <c r="D1359" s="88" t="str">
        <f>IFERROR(INDEX(DATA!$A$46:$E$6000,A1359,2),"")</f>
        <v/>
      </c>
      <c r="E1359" s="99" t="str">
        <f>IFERROR(IF(C1359=設定・集計!$B$6,INDEX(DATA!$A$46:$E$6000,A1359,4),""),"")</f>
        <v/>
      </c>
      <c r="F1359" s="99" t="str">
        <f>IFERROR(IF(C1359=設定・集計!$B$6,"",INDEX(DATA!$A$46:$E$6000,A1359,4)),"")</f>
        <v/>
      </c>
    </row>
    <row r="1360" spans="1:6" ht="18.75" customHeight="1">
      <c r="A1360" s="82" t="str">
        <f>IFERROR(MATCH(ROW()-ROW($A$2),DATA!G:G,0)-DATA!$B$5+1,"")</f>
        <v/>
      </c>
      <c r="B1360" s="86" t="str">
        <f>IFERROR(INDEX(DATA!$A$46:$E$6000,A1360,5),"")</f>
        <v/>
      </c>
      <c r="C1360" s="87" t="str">
        <f>IFERROR(INDEX(DATA!$A$46:$E$6000,A1360,3),"")</f>
        <v/>
      </c>
      <c r="D1360" s="88" t="str">
        <f>IFERROR(INDEX(DATA!$A$46:$E$6000,A1360,2),"")</f>
        <v/>
      </c>
      <c r="E1360" s="99" t="str">
        <f>IFERROR(IF(C1360=設定・集計!$B$6,INDEX(DATA!$A$46:$E$6000,A1360,4),""),"")</f>
        <v/>
      </c>
      <c r="F1360" s="99" t="str">
        <f>IFERROR(IF(C1360=設定・集計!$B$6,"",INDEX(DATA!$A$46:$E$6000,A1360,4)),"")</f>
        <v/>
      </c>
    </row>
    <row r="1361" spans="1:6" ht="18.75" customHeight="1">
      <c r="A1361" s="82" t="str">
        <f>IFERROR(MATCH(ROW()-ROW($A$2),DATA!G:G,0)-DATA!$B$5+1,"")</f>
        <v/>
      </c>
      <c r="B1361" s="86" t="str">
        <f>IFERROR(INDEX(DATA!$A$46:$E$6000,A1361,5),"")</f>
        <v/>
      </c>
      <c r="C1361" s="87" t="str">
        <f>IFERROR(INDEX(DATA!$A$46:$E$6000,A1361,3),"")</f>
        <v/>
      </c>
      <c r="D1361" s="88" t="str">
        <f>IFERROR(INDEX(DATA!$A$46:$E$6000,A1361,2),"")</f>
        <v/>
      </c>
      <c r="E1361" s="99" t="str">
        <f>IFERROR(IF(C1361=設定・集計!$B$6,INDEX(DATA!$A$46:$E$6000,A1361,4),""),"")</f>
        <v/>
      </c>
      <c r="F1361" s="99" t="str">
        <f>IFERROR(IF(C1361=設定・集計!$B$6,"",INDEX(DATA!$A$46:$E$6000,A1361,4)),"")</f>
        <v/>
      </c>
    </row>
    <row r="1362" spans="1:6" ht="18.75" customHeight="1">
      <c r="A1362" s="82" t="str">
        <f>IFERROR(MATCH(ROW()-ROW($A$2),DATA!G:G,0)-DATA!$B$5+1,"")</f>
        <v/>
      </c>
      <c r="B1362" s="86" t="str">
        <f>IFERROR(INDEX(DATA!$A$46:$E$6000,A1362,5),"")</f>
        <v/>
      </c>
      <c r="C1362" s="87" t="str">
        <f>IFERROR(INDEX(DATA!$A$46:$E$6000,A1362,3),"")</f>
        <v/>
      </c>
      <c r="D1362" s="88" t="str">
        <f>IFERROR(INDEX(DATA!$A$46:$E$6000,A1362,2),"")</f>
        <v/>
      </c>
      <c r="E1362" s="99" t="str">
        <f>IFERROR(IF(C1362=設定・集計!$B$6,INDEX(DATA!$A$46:$E$6000,A1362,4),""),"")</f>
        <v/>
      </c>
      <c r="F1362" s="99" t="str">
        <f>IFERROR(IF(C1362=設定・集計!$B$6,"",INDEX(DATA!$A$46:$E$6000,A1362,4)),"")</f>
        <v/>
      </c>
    </row>
    <row r="1363" spans="1:6" ht="18.75" customHeight="1">
      <c r="A1363" s="82" t="str">
        <f>IFERROR(MATCH(ROW()-ROW($A$2),DATA!G:G,0)-DATA!$B$5+1,"")</f>
        <v/>
      </c>
      <c r="B1363" s="86" t="str">
        <f>IFERROR(INDEX(DATA!$A$46:$E$6000,A1363,5),"")</f>
        <v/>
      </c>
      <c r="C1363" s="87" t="str">
        <f>IFERROR(INDEX(DATA!$A$46:$E$6000,A1363,3),"")</f>
        <v/>
      </c>
      <c r="D1363" s="88" t="str">
        <f>IFERROR(INDEX(DATA!$A$46:$E$6000,A1363,2),"")</f>
        <v/>
      </c>
      <c r="E1363" s="99" t="str">
        <f>IFERROR(IF(C1363=設定・集計!$B$6,INDEX(DATA!$A$46:$E$6000,A1363,4),""),"")</f>
        <v/>
      </c>
      <c r="F1363" s="99" t="str">
        <f>IFERROR(IF(C1363=設定・集計!$B$6,"",INDEX(DATA!$A$46:$E$6000,A1363,4)),"")</f>
        <v/>
      </c>
    </row>
    <row r="1364" spans="1:6" ht="18.75" customHeight="1">
      <c r="A1364" s="82" t="str">
        <f>IFERROR(MATCH(ROW()-ROW($A$2),DATA!G:G,0)-DATA!$B$5+1,"")</f>
        <v/>
      </c>
      <c r="B1364" s="86" t="str">
        <f>IFERROR(INDEX(DATA!$A$46:$E$6000,A1364,5),"")</f>
        <v/>
      </c>
      <c r="C1364" s="87" t="str">
        <f>IFERROR(INDEX(DATA!$A$46:$E$6000,A1364,3),"")</f>
        <v/>
      </c>
      <c r="D1364" s="88" t="str">
        <f>IFERROR(INDEX(DATA!$A$46:$E$6000,A1364,2),"")</f>
        <v/>
      </c>
      <c r="E1364" s="99" t="str">
        <f>IFERROR(IF(C1364=設定・集計!$B$6,INDEX(DATA!$A$46:$E$6000,A1364,4),""),"")</f>
        <v/>
      </c>
      <c r="F1364" s="99" t="str">
        <f>IFERROR(IF(C1364=設定・集計!$B$6,"",INDEX(DATA!$A$46:$E$6000,A1364,4)),"")</f>
        <v/>
      </c>
    </row>
    <row r="1365" spans="1:6" ht="18.75" customHeight="1">
      <c r="A1365" s="82" t="str">
        <f>IFERROR(MATCH(ROW()-ROW($A$2),DATA!G:G,0)-DATA!$B$5+1,"")</f>
        <v/>
      </c>
      <c r="B1365" s="86" t="str">
        <f>IFERROR(INDEX(DATA!$A$46:$E$6000,A1365,5),"")</f>
        <v/>
      </c>
      <c r="C1365" s="87" t="str">
        <f>IFERROR(INDEX(DATA!$A$46:$E$6000,A1365,3),"")</f>
        <v/>
      </c>
      <c r="D1365" s="88" t="str">
        <f>IFERROR(INDEX(DATA!$A$46:$E$6000,A1365,2),"")</f>
        <v/>
      </c>
      <c r="E1365" s="99" t="str">
        <f>IFERROR(IF(C1365=設定・集計!$B$6,INDEX(DATA!$A$46:$E$6000,A1365,4),""),"")</f>
        <v/>
      </c>
      <c r="F1365" s="99" t="str">
        <f>IFERROR(IF(C1365=設定・集計!$B$6,"",INDEX(DATA!$A$46:$E$6000,A1365,4)),"")</f>
        <v/>
      </c>
    </row>
    <row r="1366" spans="1:6" ht="18.75" customHeight="1">
      <c r="A1366" s="82" t="str">
        <f>IFERROR(MATCH(ROW()-ROW($A$2),DATA!G:G,0)-DATA!$B$5+1,"")</f>
        <v/>
      </c>
      <c r="B1366" s="86" t="str">
        <f>IFERROR(INDEX(DATA!$A$46:$E$6000,A1366,5),"")</f>
        <v/>
      </c>
      <c r="C1366" s="87" t="str">
        <f>IFERROR(INDEX(DATA!$A$46:$E$6000,A1366,3),"")</f>
        <v/>
      </c>
      <c r="D1366" s="88" t="str">
        <f>IFERROR(INDEX(DATA!$A$46:$E$6000,A1366,2),"")</f>
        <v/>
      </c>
      <c r="E1366" s="99" t="str">
        <f>IFERROR(IF(C1366=設定・集計!$B$6,INDEX(DATA!$A$46:$E$6000,A1366,4),""),"")</f>
        <v/>
      </c>
      <c r="F1366" s="99" t="str">
        <f>IFERROR(IF(C1366=設定・集計!$B$6,"",INDEX(DATA!$A$46:$E$6000,A1366,4)),"")</f>
        <v/>
      </c>
    </row>
    <row r="1367" spans="1:6" ht="18.75" customHeight="1">
      <c r="A1367" s="82" t="str">
        <f>IFERROR(MATCH(ROW()-ROW($A$2),DATA!G:G,0)-DATA!$B$5+1,"")</f>
        <v/>
      </c>
      <c r="B1367" s="86" t="str">
        <f>IFERROR(INDEX(DATA!$A$46:$E$6000,A1367,5),"")</f>
        <v/>
      </c>
      <c r="C1367" s="87" t="str">
        <f>IFERROR(INDEX(DATA!$A$46:$E$6000,A1367,3),"")</f>
        <v/>
      </c>
      <c r="D1367" s="88" t="str">
        <f>IFERROR(INDEX(DATA!$A$46:$E$6000,A1367,2),"")</f>
        <v/>
      </c>
      <c r="E1367" s="99" t="str">
        <f>IFERROR(IF(C1367=設定・集計!$B$6,INDEX(DATA!$A$46:$E$6000,A1367,4),""),"")</f>
        <v/>
      </c>
      <c r="F1367" s="99" t="str">
        <f>IFERROR(IF(C1367=設定・集計!$B$6,"",INDEX(DATA!$A$46:$E$6000,A1367,4)),"")</f>
        <v/>
      </c>
    </row>
    <row r="1368" spans="1:6" ht="18.75" customHeight="1">
      <c r="A1368" s="82" t="str">
        <f>IFERROR(MATCH(ROW()-ROW($A$2),DATA!G:G,0)-DATA!$B$5+1,"")</f>
        <v/>
      </c>
      <c r="B1368" s="86" t="str">
        <f>IFERROR(INDEX(DATA!$A$46:$E$6000,A1368,5),"")</f>
        <v/>
      </c>
      <c r="C1368" s="87" t="str">
        <f>IFERROR(INDEX(DATA!$A$46:$E$6000,A1368,3),"")</f>
        <v/>
      </c>
      <c r="D1368" s="88" t="str">
        <f>IFERROR(INDEX(DATA!$A$46:$E$6000,A1368,2),"")</f>
        <v/>
      </c>
      <c r="E1368" s="99" t="str">
        <f>IFERROR(IF(C1368=設定・集計!$B$6,INDEX(DATA!$A$46:$E$6000,A1368,4),""),"")</f>
        <v/>
      </c>
      <c r="F1368" s="99" t="str">
        <f>IFERROR(IF(C1368=設定・集計!$B$6,"",INDEX(DATA!$A$46:$E$6000,A1368,4)),"")</f>
        <v/>
      </c>
    </row>
    <row r="1369" spans="1:6" ht="18.75" customHeight="1">
      <c r="A1369" s="82" t="str">
        <f>IFERROR(MATCH(ROW()-ROW($A$2),DATA!G:G,0)-DATA!$B$5+1,"")</f>
        <v/>
      </c>
      <c r="B1369" s="86" t="str">
        <f>IFERROR(INDEX(DATA!$A$46:$E$6000,A1369,5),"")</f>
        <v/>
      </c>
      <c r="C1369" s="87" t="str">
        <f>IFERROR(INDEX(DATA!$A$46:$E$6000,A1369,3),"")</f>
        <v/>
      </c>
      <c r="D1369" s="88" t="str">
        <f>IFERROR(INDEX(DATA!$A$46:$E$6000,A1369,2),"")</f>
        <v/>
      </c>
      <c r="E1369" s="99" t="str">
        <f>IFERROR(IF(C1369=設定・集計!$B$6,INDEX(DATA!$A$46:$E$6000,A1369,4),""),"")</f>
        <v/>
      </c>
      <c r="F1369" s="99" t="str">
        <f>IFERROR(IF(C1369=設定・集計!$B$6,"",INDEX(DATA!$A$46:$E$6000,A1369,4)),"")</f>
        <v/>
      </c>
    </row>
    <row r="1370" spans="1:6" ht="18.75" customHeight="1">
      <c r="A1370" s="82" t="str">
        <f>IFERROR(MATCH(ROW()-ROW($A$2),DATA!G:G,0)-DATA!$B$5+1,"")</f>
        <v/>
      </c>
      <c r="B1370" s="86" t="str">
        <f>IFERROR(INDEX(DATA!$A$46:$E$6000,A1370,5),"")</f>
        <v/>
      </c>
      <c r="C1370" s="87" t="str">
        <f>IFERROR(INDEX(DATA!$A$46:$E$6000,A1370,3),"")</f>
        <v/>
      </c>
      <c r="D1370" s="88" t="str">
        <f>IFERROR(INDEX(DATA!$A$46:$E$6000,A1370,2),"")</f>
        <v/>
      </c>
      <c r="E1370" s="99" t="str">
        <f>IFERROR(IF(C1370=設定・集計!$B$6,INDEX(DATA!$A$46:$E$6000,A1370,4),""),"")</f>
        <v/>
      </c>
      <c r="F1370" s="99" t="str">
        <f>IFERROR(IF(C1370=設定・集計!$B$6,"",INDEX(DATA!$A$46:$E$6000,A1370,4)),"")</f>
        <v/>
      </c>
    </row>
    <row r="1371" spans="1:6" ht="18.75" customHeight="1">
      <c r="A1371" s="82" t="str">
        <f>IFERROR(MATCH(ROW()-ROW($A$2),DATA!G:G,0)-DATA!$B$5+1,"")</f>
        <v/>
      </c>
      <c r="B1371" s="86" t="str">
        <f>IFERROR(INDEX(DATA!$A$46:$E$6000,A1371,5),"")</f>
        <v/>
      </c>
      <c r="C1371" s="87" t="str">
        <f>IFERROR(INDEX(DATA!$A$46:$E$6000,A1371,3),"")</f>
        <v/>
      </c>
      <c r="D1371" s="88" t="str">
        <f>IFERROR(INDEX(DATA!$A$46:$E$6000,A1371,2),"")</f>
        <v/>
      </c>
      <c r="E1371" s="99" t="str">
        <f>IFERROR(IF(C1371=設定・集計!$B$6,INDEX(DATA!$A$46:$E$6000,A1371,4),""),"")</f>
        <v/>
      </c>
      <c r="F1371" s="99" t="str">
        <f>IFERROR(IF(C1371=設定・集計!$B$6,"",INDEX(DATA!$A$46:$E$6000,A1371,4)),"")</f>
        <v/>
      </c>
    </row>
    <row r="1372" spans="1:6" ht="18.75" customHeight="1">
      <c r="A1372" s="82" t="str">
        <f>IFERROR(MATCH(ROW()-ROW($A$2),DATA!G:G,0)-DATA!$B$5+1,"")</f>
        <v/>
      </c>
      <c r="B1372" s="86" t="str">
        <f>IFERROR(INDEX(DATA!$A$46:$E$6000,A1372,5),"")</f>
        <v/>
      </c>
      <c r="C1372" s="87" t="str">
        <f>IFERROR(INDEX(DATA!$A$46:$E$6000,A1372,3),"")</f>
        <v/>
      </c>
      <c r="D1372" s="88" t="str">
        <f>IFERROR(INDEX(DATA!$A$46:$E$6000,A1372,2),"")</f>
        <v/>
      </c>
      <c r="E1372" s="99" t="str">
        <f>IFERROR(IF(C1372=設定・集計!$B$6,INDEX(DATA!$A$46:$E$6000,A1372,4),""),"")</f>
        <v/>
      </c>
      <c r="F1372" s="99" t="str">
        <f>IFERROR(IF(C1372=設定・集計!$B$6,"",INDEX(DATA!$A$46:$E$6000,A1372,4)),"")</f>
        <v/>
      </c>
    </row>
    <row r="1373" spans="1:6" ht="18.75" customHeight="1">
      <c r="A1373" s="82" t="str">
        <f>IFERROR(MATCH(ROW()-ROW($A$2),DATA!G:G,0)-DATA!$B$5+1,"")</f>
        <v/>
      </c>
      <c r="B1373" s="86" t="str">
        <f>IFERROR(INDEX(DATA!$A$46:$E$6000,A1373,5),"")</f>
        <v/>
      </c>
      <c r="C1373" s="87" t="str">
        <f>IFERROR(INDEX(DATA!$A$46:$E$6000,A1373,3),"")</f>
        <v/>
      </c>
      <c r="D1373" s="88" t="str">
        <f>IFERROR(INDEX(DATA!$A$46:$E$6000,A1373,2),"")</f>
        <v/>
      </c>
      <c r="E1373" s="99" t="str">
        <f>IFERROR(IF(C1373=設定・集計!$B$6,INDEX(DATA!$A$46:$E$6000,A1373,4),""),"")</f>
        <v/>
      </c>
      <c r="F1373" s="99" t="str">
        <f>IFERROR(IF(C1373=設定・集計!$B$6,"",INDEX(DATA!$A$46:$E$6000,A1373,4)),"")</f>
        <v/>
      </c>
    </row>
    <row r="1374" spans="1:6" ht="18.75" customHeight="1">
      <c r="A1374" s="82" t="str">
        <f>IFERROR(MATCH(ROW()-ROW($A$2),DATA!G:G,0)-DATA!$B$5+1,"")</f>
        <v/>
      </c>
      <c r="B1374" s="86" t="str">
        <f>IFERROR(INDEX(DATA!$A$46:$E$6000,A1374,5),"")</f>
        <v/>
      </c>
      <c r="C1374" s="87" t="str">
        <f>IFERROR(INDEX(DATA!$A$46:$E$6000,A1374,3),"")</f>
        <v/>
      </c>
      <c r="D1374" s="88" t="str">
        <f>IFERROR(INDEX(DATA!$A$46:$E$6000,A1374,2),"")</f>
        <v/>
      </c>
      <c r="E1374" s="99" t="str">
        <f>IFERROR(IF(C1374=設定・集計!$B$6,INDEX(DATA!$A$46:$E$6000,A1374,4),""),"")</f>
        <v/>
      </c>
      <c r="F1374" s="99" t="str">
        <f>IFERROR(IF(C1374=設定・集計!$B$6,"",INDEX(DATA!$A$46:$E$6000,A1374,4)),"")</f>
        <v/>
      </c>
    </row>
    <row r="1375" spans="1:6" ht="18.75" customHeight="1">
      <c r="A1375" s="82" t="str">
        <f>IFERROR(MATCH(ROW()-ROW($A$2),DATA!G:G,0)-DATA!$B$5+1,"")</f>
        <v/>
      </c>
      <c r="B1375" s="86" t="str">
        <f>IFERROR(INDEX(DATA!$A$46:$E$6000,A1375,5),"")</f>
        <v/>
      </c>
      <c r="C1375" s="87" t="str">
        <f>IFERROR(INDEX(DATA!$A$46:$E$6000,A1375,3),"")</f>
        <v/>
      </c>
      <c r="D1375" s="88" t="str">
        <f>IFERROR(INDEX(DATA!$A$46:$E$6000,A1375,2),"")</f>
        <v/>
      </c>
      <c r="E1375" s="99" t="str">
        <f>IFERROR(IF(C1375=設定・集計!$B$6,INDEX(DATA!$A$46:$E$6000,A1375,4),""),"")</f>
        <v/>
      </c>
      <c r="F1375" s="99" t="str">
        <f>IFERROR(IF(C1375=設定・集計!$B$6,"",INDEX(DATA!$A$46:$E$6000,A1375,4)),"")</f>
        <v/>
      </c>
    </row>
    <row r="1376" spans="1:6" ht="18.75" customHeight="1">
      <c r="A1376" s="82" t="str">
        <f>IFERROR(MATCH(ROW()-ROW($A$2),DATA!G:G,0)-DATA!$B$5+1,"")</f>
        <v/>
      </c>
      <c r="B1376" s="86" t="str">
        <f>IFERROR(INDEX(DATA!$A$46:$E$6000,A1376,5),"")</f>
        <v/>
      </c>
      <c r="C1376" s="87" t="str">
        <f>IFERROR(INDEX(DATA!$A$46:$E$6000,A1376,3),"")</f>
        <v/>
      </c>
      <c r="D1376" s="88" t="str">
        <f>IFERROR(INDEX(DATA!$A$46:$E$6000,A1376,2),"")</f>
        <v/>
      </c>
      <c r="E1376" s="99" t="str">
        <f>IFERROR(IF(C1376=設定・集計!$B$6,INDEX(DATA!$A$46:$E$6000,A1376,4),""),"")</f>
        <v/>
      </c>
      <c r="F1376" s="99" t="str">
        <f>IFERROR(IF(C1376=設定・集計!$B$6,"",INDEX(DATA!$A$46:$E$6000,A1376,4)),"")</f>
        <v/>
      </c>
    </row>
    <row r="1377" spans="1:6" ht="18.75" customHeight="1">
      <c r="A1377" s="82" t="str">
        <f>IFERROR(MATCH(ROW()-ROW($A$2),DATA!G:G,0)-DATA!$B$5+1,"")</f>
        <v/>
      </c>
      <c r="B1377" s="86" t="str">
        <f>IFERROR(INDEX(DATA!$A$46:$E$6000,A1377,5),"")</f>
        <v/>
      </c>
      <c r="C1377" s="87" t="str">
        <f>IFERROR(INDEX(DATA!$A$46:$E$6000,A1377,3),"")</f>
        <v/>
      </c>
      <c r="D1377" s="88" t="str">
        <f>IFERROR(INDEX(DATA!$A$46:$E$6000,A1377,2),"")</f>
        <v/>
      </c>
      <c r="E1377" s="99" t="str">
        <f>IFERROR(IF(C1377=設定・集計!$B$6,INDEX(DATA!$A$46:$E$6000,A1377,4),""),"")</f>
        <v/>
      </c>
      <c r="F1377" s="99" t="str">
        <f>IFERROR(IF(C1377=設定・集計!$B$6,"",INDEX(DATA!$A$46:$E$6000,A1377,4)),"")</f>
        <v/>
      </c>
    </row>
    <row r="1378" spans="1:6" ht="18.75" customHeight="1">
      <c r="A1378" s="82" t="str">
        <f>IFERROR(MATCH(ROW()-ROW($A$2),DATA!G:G,0)-DATA!$B$5+1,"")</f>
        <v/>
      </c>
      <c r="B1378" s="86" t="str">
        <f>IFERROR(INDEX(DATA!$A$46:$E$6000,A1378,5),"")</f>
        <v/>
      </c>
      <c r="C1378" s="87" t="str">
        <f>IFERROR(INDEX(DATA!$A$46:$E$6000,A1378,3),"")</f>
        <v/>
      </c>
      <c r="D1378" s="88" t="str">
        <f>IFERROR(INDEX(DATA!$A$46:$E$6000,A1378,2),"")</f>
        <v/>
      </c>
      <c r="E1378" s="99" t="str">
        <f>IFERROR(IF(C1378=設定・集計!$B$6,INDEX(DATA!$A$46:$E$6000,A1378,4),""),"")</f>
        <v/>
      </c>
      <c r="F1378" s="99" t="str">
        <f>IFERROR(IF(C1378=設定・集計!$B$6,"",INDEX(DATA!$A$46:$E$6000,A1378,4)),"")</f>
        <v/>
      </c>
    </row>
    <row r="1379" spans="1:6" ht="18.75" customHeight="1">
      <c r="A1379" s="82" t="str">
        <f>IFERROR(MATCH(ROW()-ROW($A$2),DATA!G:G,0)-DATA!$B$5+1,"")</f>
        <v/>
      </c>
      <c r="B1379" s="86" t="str">
        <f>IFERROR(INDEX(DATA!$A$46:$E$6000,A1379,5),"")</f>
        <v/>
      </c>
      <c r="C1379" s="87" t="str">
        <f>IFERROR(INDEX(DATA!$A$46:$E$6000,A1379,3),"")</f>
        <v/>
      </c>
      <c r="D1379" s="88" t="str">
        <f>IFERROR(INDEX(DATA!$A$46:$E$6000,A1379,2),"")</f>
        <v/>
      </c>
      <c r="E1379" s="99" t="str">
        <f>IFERROR(IF(C1379=設定・集計!$B$6,INDEX(DATA!$A$46:$E$6000,A1379,4),""),"")</f>
        <v/>
      </c>
      <c r="F1379" s="99" t="str">
        <f>IFERROR(IF(C1379=設定・集計!$B$6,"",INDEX(DATA!$A$46:$E$6000,A1379,4)),"")</f>
        <v/>
      </c>
    </row>
    <row r="1380" spans="1:6" ht="18.75" customHeight="1">
      <c r="A1380" s="82" t="str">
        <f>IFERROR(MATCH(ROW()-ROW($A$2),DATA!G:G,0)-DATA!$B$5+1,"")</f>
        <v/>
      </c>
      <c r="B1380" s="86" t="str">
        <f>IFERROR(INDEX(DATA!$A$46:$E$6000,A1380,5),"")</f>
        <v/>
      </c>
      <c r="C1380" s="87" t="str">
        <f>IFERROR(INDEX(DATA!$A$46:$E$6000,A1380,3),"")</f>
        <v/>
      </c>
      <c r="D1380" s="88" t="str">
        <f>IFERROR(INDEX(DATA!$A$46:$E$6000,A1380,2),"")</f>
        <v/>
      </c>
      <c r="E1380" s="99" t="str">
        <f>IFERROR(IF(C1380=設定・集計!$B$6,INDEX(DATA!$A$46:$E$6000,A1380,4),""),"")</f>
        <v/>
      </c>
      <c r="F1380" s="99" t="str">
        <f>IFERROR(IF(C1380=設定・集計!$B$6,"",INDEX(DATA!$A$46:$E$6000,A1380,4)),"")</f>
        <v/>
      </c>
    </row>
    <row r="1381" spans="1:6" ht="18.75" customHeight="1">
      <c r="A1381" s="82" t="str">
        <f>IFERROR(MATCH(ROW()-ROW($A$2),DATA!G:G,0)-DATA!$B$5+1,"")</f>
        <v/>
      </c>
      <c r="B1381" s="86" t="str">
        <f>IFERROR(INDEX(DATA!$A$46:$E$6000,A1381,5),"")</f>
        <v/>
      </c>
      <c r="C1381" s="87" t="str">
        <f>IFERROR(INDEX(DATA!$A$46:$E$6000,A1381,3),"")</f>
        <v/>
      </c>
      <c r="D1381" s="88" t="str">
        <f>IFERROR(INDEX(DATA!$A$46:$E$6000,A1381,2),"")</f>
        <v/>
      </c>
      <c r="E1381" s="99" t="str">
        <f>IFERROR(IF(C1381=設定・集計!$B$6,INDEX(DATA!$A$46:$E$6000,A1381,4),""),"")</f>
        <v/>
      </c>
      <c r="F1381" s="99" t="str">
        <f>IFERROR(IF(C1381=設定・集計!$B$6,"",INDEX(DATA!$A$46:$E$6000,A1381,4)),"")</f>
        <v/>
      </c>
    </row>
    <row r="1382" spans="1:6" ht="18.75" customHeight="1">
      <c r="A1382" s="82" t="str">
        <f>IFERROR(MATCH(ROW()-ROW($A$2),DATA!G:G,0)-DATA!$B$5+1,"")</f>
        <v/>
      </c>
      <c r="B1382" s="86" t="str">
        <f>IFERROR(INDEX(DATA!$A$46:$E$6000,A1382,5),"")</f>
        <v/>
      </c>
      <c r="C1382" s="87" t="str">
        <f>IFERROR(INDEX(DATA!$A$46:$E$6000,A1382,3),"")</f>
        <v/>
      </c>
      <c r="D1382" s="88" t="str">
        <f>IFERROR(INDEX(DATA!$A$46:$E$6000,A1382,2),"")</f>
        <v/>
      </c>
      <c r="E1382" s="99" t="str">
        <f>IFERROR(IF(C1382=設定・集計!$B$6,INDEX(DATA!$A$46:$E$6000,A1382,4),""),"")</f>
        <v/>
      </c>
      <c r="F1382" s="99" t="str">
        <f>IFERROR(IF(C1382=設定・集計!$B$6,"",INDEX(DATA!$A$46:$E$6000,A1382,4)),"")</f>
        <v/>
      </c>
    </row>
    <row r="1383" spans="1:6" ht="18.75" customHeight="1">
      <c r="A1383" s="82" t="str">
        <f>IFERROR(MATCH(ROW()-ROW($A$2),DATA!G:G,0)-DATA!$B$5+1,"")</f>
        <v/>
      </c>
      <c r="B1383" s="86" t="str">
        <f>IFERROR(INDEX(DATA!$A$46:$E$6000,A1383,5),"")</f>
        <v/>
      </c>
      <c r="C1383" s="87" t="str">
        <f>IFERROR(INDEX(DATA!$A$46:$E$6000,A1383,3),"")</f>
        <v/>
      </c>
      <c r="D1383" s="88" t="str">
        <f>IFERROR(INDEX(DATA!$A$46:$E$6000,A1383,2),"")</f>
        <v/>
      </c>
      <c r="E1383" s="99" t="str">
        <f>IFERROR(IF(C1383=設定・集計!$B$6,INDEX(DATA!$A$46:$E$6000,A1383,4),""),"")</f>
        <v/>
      </c>
      <c r="F1383" s="99" t="str">
        <f>IFERROR(IF(C1383=設定・集計!$B$6,"",INDEX(DATA!$A$46:$E$6000,A1383,4)),"")</f>
        <v/>
      </c>
    </row>
    <row r="1384" spans="1:6" ht="18.75" customHeight="1">
      <c r="A1384" s="82" t="str">
        <f>IFERROR(MATCH(ROW()-ROW($A$2),DATA!G:G,0)-DATA!$B$5+1,"")</f>
        <v/>
      </c>
      <c r="B1384" s="86" t="str">
        <f>IFERROR(INDEX(DATA!$A$46:$E$6000,A1384,5),"")</f>
        <v/>
      </c>
      <c r="C1384" s="87" t="str">
        <f>IFERROR(INDEX(DATA!$A$46:$E$6000,A1384,3),"")</f>
        <v/>
      </c>
      <c r="D1384" s="88" t="str">
        <f>IFERROR(INDEX(DATA!$A$46:$E$6000,A1384,2),"")</f>
        <v/>
      </c>
      <c r="E1384" s="99" t="str">
        <f>IFERROR(IF(C1384=設定・集計!$B$6,INDEX(DATA!$A$46:$E$6000,A1384,4),""),"")</f>
        <v/>
      </c>
      <c r="F1384" s="99" t="str">
        <f>IFERROR(IF(C1384=設定・集計!$B$6,"",INDEX(DATA!$A$46:$E$6000,A1384,4)),"")</f>
        <v/>
      </c>
    </row>
    <row r="1385" spans="1:6" ht="18.75" customHeight="1">
      <c r="A1385" s="82" t="str">
        <f>IFERROR(MATCH(ROW()-ROW($A$2),DATA!G:G,0)-DATA!$B$5+1,"")</f>
        <v/>
      </c>
      <c r="B1385" s="86" t="str">
        <f>IFERROR(INDEX(DATA!$A$46:$E$6000,A1385,5),"")</f>
        <v/>
      </c>
      <c r="C1385" s="87" t="str">
        <f>IFERROR(INDEX(DATA!$A$46:$E$6000,A1385,3),"")</f>
        <v/>
      </c>
      <c r="D1385" s="88" t="str">
        <f>IFERROR(INDEX(DATA!$A$46:$E$6000,A1385,2),"")</f>
        <v/>
      </c>
      <c r="E1385" s="99" t="str">
        <f>IFERROR(IF(C1385=設定・集計!$B$6,INDEX(DATA!$A$46:$E$6000,A1385,4),""),"")</f>
        <v/>
      </c>
      <c r="F1385" s="99" t="str">
        <f>IFERROR(IF(C1385=設定・集計!$B$6,"",INDEX(DATA!$A$46:$E$6000,A1385,4)),"")</f>
        <v/>
      </c>
    </row>
    <row r="1386" spans="1:6" ht="18.75" customHeight="1">
      <c r="A1386" s="82" t="str">
        <f>IFERROR(MATCH(ROW()-ROW($A$2),DATA!G:G,0)-DATA!$B$5+1,"")</f>
        <v/>
      </c>
      <c r="B1386" s="86" t="str">
        <f>IFERROR(INDEX(DATA!$A$46:$E$6000,A1386,5),"")</f>
        <v/>
      </c>
      <c r="C1386" s="87" t="str">
        <f>IFERROR(INDEX(DATA!$A$46:$E$6000,A1386,3),"")</f>
        <v/>
      </c>
      <c r="D1386" s="88" t="str">
        <f>IFERROR(INDEX(DATA!$A$46:$E$6000,A1386,2),"")</f>
        <v/>
      </c>
      <c r="E1386" s="99" t="str">
        <f>IFERROR(IF(C1386=設定・集計!$B$6,INDEX(DATA!$A$46:$E$6000,A1386,4),""),"")</f>
        <v/>
      </c>
      <c r="F1386" s="99" t="str">
        <f>IFERROR(IF(C1386=設定・集計!$B$6,"",INDEX(DATA!$A$46:$E$6000,A1386,4)),"")</f>
        <v/>
      </c>
    </row>
    <row r="1387" spans="1:6" ht="18.75" customHeight="1">
      <c r="A1387" s="82" t="str">
        <f>IFERROR(MATCH(ROW()-ROW($A$2),DATA!G:G,0)-DATA!$B$5+1,"")</f>
        <v/>
      </c>
      <c r="B1387" s="86" t="str">
        <f>IFERROR(INDEX(DATA!$A$46:$E$6000,A1387,5),"")</f>
        <v/>
      </c>
      <c r="C1387" s="87" t="str">
        <f>IFERROR(INDEX(DATA!$A$46:$E$6000,A1387,3),"")</f>
        <v/>
      </c>
      <c r="D1387" s="88" t="str">
        <f>IFERROR(INDEX(DATA!$A$46:$E$6000,A1387,2),"")</f>
        <v/>
      </c>
      <c r="E1387" s="99" t="str">
        <f>IFERROR(IF(C1387=設定・集計!$B$6,INDEX(DATA!$A$46:$E$6000,A1387,4),""),"")</f>
        <v/>
      </c>
      <c r="F1387" s="99" t="str">
        <f>IFERROR(IF(C1387=設定・集計!$B$6,"",INDEX(DATA!$A$46:$E$6000,A1387,4)),"")</f>
        <v/>
      </c>
    </row>
    <row r="1388" spans="1:6" ht="18.75" customHeight="1">
      <c r="A1388" s="82" t="str">
        <f>IFERROR(MATCH(ROW()-ROW($A$2),DATA!G:G,0)-DATA!$B$5+1,"")</f>
        <v/>
      </c>
      <c r="B1388" s="86" t="str">
        <f>IFERROR(INDEX(DATA!$A$46:$E$6000,A1388,5),"")</f>
        <v/>
      </c>
      <c r="C1388" s="87" t="str">
        <f>IFERROR(INDEX(DATA!$A$46:$E$6000,A1388,3),"")</f>
        <v/>
      </c>
      <c r="D1388" s="88" t="str">
        <f>IFERROR(INDEX(DATA!$A$46:$E$6000,A1388,2),"")</f>
        <v/>
      </c>
      <c r="E1388" s="99" t="str">
        <f>IFERROR(IF(C1388=設定・集計!$B$6,INDEX(DATA!$A$46:$E$6000,A1388,4),""),"")</f>
        <v/>
      </c>
      <c r="F1388" s="99" t="str">
        <f>IFERROR(IF(C1388=設定・集計!$B$6,"",INDEX(DATA!$A$46:$E$6000,A1388,4)),"")</f>
        <v/>
      </c>
    </row>
    <row r="1389" spans="1:6" ht="18.75" customHeight="1">
      <c r="A1389" s="82" t="str">
        <f>IFERROR(MATCH(ROW()-ROW($A$2),DATA!G:G,0)-DATA!$B$5+1,"")</f>
        <v/>
      </c>
      <c r="B1389" s="86" t="str">
        <f>IFERROR(INDEX(DATA!$A$46:$E$6000,A1389,5),"")</f>
        <v/>
      </c>
      <c r="C1389" s="87" t="str">
        <f>IFERROR(INDEX(DATA!$A$46:$E$6000,A1389,3),"")</f>
        <v/>
      </c>
      <c r="D1389" s="88" t="str">
        <f>IFERROR(INDEX(DATA!$A$46:$E$6000,A1389,2),"")</f>
        <v/>
      </c>
      <c r="E1389" s="99" t="str">
        <f>IFERROR(IF(C1389=設定・集計!$B$6,INDEX(DATA!$A$46:$E$6000,A1389,4),""),"")</f>
        <v/>
      </c>
      <c r="F1389" s="99" t="str">
        <f>IFERROR(IF(C1389=設定・集計!$B$6,"",INDEX(DATA!$A$46:$E$6000,A1389,4)),"")</f>
        <v/>
      </c>
    </row>
    <row r="1390" spans="1:6" ht="18.75" customHeight="1">
      <c r="A1390" s="82" t="str">
        <f>IFERROR(MATCH(ROW()-ROW($A$2),DATA!G:G,0)-DATA!$B$5+1,"")</f>
        <v/>
      </c>
      <c r="B1390" s="86" t="str">
        <f>IFERROR(INDEX(DATA!$A$46:$E$6000,A1390,5),"")</f>
        <v/>
      </c>
      <c r="C1390" s="87" t="str">
        <f>IFERROR(INDEX(DATA!$A$46:$E$6000,A1390,3),"")</f>
        <v/>
      </c>
      <c r="D1390" s="88" t="str">
        <f>IFERROR(INDEX(DATA!$A$46:$E$6000,A1390,2),"")</f>
        <v/>
      </c>
      <c r="E1390" s="99" t="str">
        <f>IFERROR(IF(C1390=設定・集計!$B$6,INDEX(DATA!$A$46:$E$6000,A1390,4),""),"")</f>
        <v/>
      </c>
      <c r="F1390" s="99" t="str">
        <f>IFERROR(IF(C1390=設定・集計!$B$6,"",INDEX(DATA!$A$46:$E$6000,A1390,4)),"")</f>
        <v/>
      </c>
    </row>
    <row r="1391" spans="1:6" ht="18.75" customHeight="1">
      <c r="A1391" s="82" t="str">
        <f>IFERROR(MATCH(ROW()-ROW($A$2),DATA!G:G,0)-DATA!$B$5+1,"")</f>
        <v/>
      </c>
      <c r="B1391" s="86" t="str">
        <f>IFERROR(INDEX(DATA!$A$46:$E$6000,A1391,5),"")</f>
        <v/>
      </c>
      <c r="C1391" s="87" t="str">
        <f>IFERROR(INDEX(DATA!$A$46:$E$6000,A1391,3),"")</f>
        <v/>
      </c>
      <c r="D1391" s="88" t="str">
        <f>IFERROR(INDEX(DATA!$A$46:$E$6000,A1391,2),"")</f>
        <v/>
      </c>
      <c r="E1391" s="99" t="str">
        <f>IFERROR(IF(C1391=設定・集計!$B$6,INDEX(DATA!$A$46:$E$6000,A1391,4),""),"")</f>
        <v/>
      </c>
      <c r="F1391" s="99" t="str">
        <f>IFERROR(IF(C1391=設定・集計!$B$6,"",INDEX(DATA!$A$46:$E$6000,A1391,4)),"")</f>
        <v/>
      </c>
    </row>
    <row r="1392" spans="1:6" ht="18.75" customHeight="1">
      <c r="A1392" s="82" t="str">
        <f>IFERROR(MATCH(ROW()-ROW($A$2),DATA!G:G,0)-DATA!$B$5+1,"")</f>
        <v/>
      </c>
      <c r="B1392" s="86" t="str">
        <f>IFERROR(INDEX(DATA!$A$46:$E$6000,A1392,5),"")</f>
        <v/>
      </c>
      <c r="C1392" s="87" t="str">
        <f>IFERROR(INDEX(DATA!$A$46:$E$6000,A1392,3),"")</f>
        <v/>
      </c>
      <c r="D1392" s="88" t="str">
        <f>IFERROR(INDEX(DATA!$A$46:$E$6000,A1392,2),"")</f>
        <v/>
      </c>
      <c r="E1392" s="99" t="str">
        <f>IFERROR(IF(C1392=設定・集計!$B$6,INDEX(DATA!$A$46:$E$6000,A1392,4),""),"")</f>
        <v/>
      </c>
      <c r="F1392" s="99" t="str">
        <f>IFERROR(IF(C1392=設定・集計!$B$6,"",INDEX(DATA!$A$46:$E$6000,A1392,4)),"")</f>
        <v/>
      </c>
    </row>
    <row r="1393" spans="1:6" ht="18.75" customHeight="1">
      <c r="A1393" s="82" t="str">
        <f>IFERROR(MATCH(ROW()-ROW($A$2),DATA!G:G,0)-DATA!$B$5+1,"")</f>
        <v/>
      </c>
      <c r="B1393" s="86" t="str">
        <f>IFERROR(INDEX(DATA!$A$46:$E$6000,A1393,5),"")</f>
        <v/>
      </c>
      <c r="C1393" s="87" t="str">
        <f>IFERROR(INDEX(DATA!$A$46:$E$6000,A1393,3),"")</f>
        <v/>
      </c>
      <c r="D1393" s="88" t="str">
        <f>IFERROR(INDEX(DATA!$A$46:$E$6000,A1393,2),"")</f>
        <v/>
      </c>
      <c r="E1393" s="99" t="str">
        <f>IFERROR(IF(C1393=設定・集計!$B$6,INDEX(DATA!$A$46:$E$6000,A1393,4),""),"")</f>
        <v/>
      </c>
      <c r="F1393" s="99" t="str">
        <f>IFERROR(IF(C1393=設定・集計!$B$6,"",INDEX(DATA!$A$46:$E$6000,A1393,4)),"")</f>
        <v/>
      </c>
    </row>
    <row r="1394" spans="1:6" ht="18.75" customHeight="1">
      <c r="A1394" s="82" t="str">
        <f>IFERROR(MATCH(ROW()-ROW($A$2),DATA!G:G,0)-DATA!$B$5+1,"")</f>
        <v/>
      </c>
      <c r="B1394" s="86" t="str">
        <f>IFERROR(INDEX(DATA!$A$46:$E$6000,A1394,5),"")</f>
        <v/>
      </c>
      <c r="C1394" s="87" t="str">
        <f>IFERROR(INDEX(DATA!$A$46:$E$6000,A1394,3),"")</f>
        <v/>
      </c>
      <c r="D1394" s="88" t="str">
        <f>IFERROR(INDEX(DATA!$A$46:$E$6000,A1394,2),"")</f>
        <v/>
      </c>
      <c r="E1394" s="99" t="str">
        <f>IFERROR(IF(C1394=設定・集計!$B$6,INDEX(DATA!$A$46:$E$6000,A1394,4),""),"")</f>
        <v/>
      </c>
      <c r="F1394" s="99" t="str">
        <f>IFERROR(IF(C1394=設定・集計!$B$6,"",INDEX(DATA!$A$46:$E$6000,A1394,4)),"")</f>
        <v/>
      </c>
    </row>
    <row r="1395" spans="1:6" ht="18.75" customHeight="1">
      <c r="A1395" s="82" t="str">
        <f>IFERROR(MATCH(ROW()-ROW($A$2),DATA!G:G,0)-DATA!$B$5+1,"")</f>
        <v/>
      </c>
      <c r="B1395" s="86" t="str">
        <f>IFERROR(INDEX(DATA!$A$46:$E$6000,A1395,5),"")</f>
        <v/>
      </c>
      <c r="C1395" s="87" t="str">
        <f>IFERROR(INDEX(DATA!$A$46:$E$6000,A1395,3),"")</f>
        <v/>
      </c>
      <c r="D1395" s="88" t="str">
        <f>IFERROR(INDEX(DATA!$A$46:$E$6000,A1395,2),"")</f>
        <v/>
      </c>
      <c r="E1395" s="99" t="str">
        <f>IFERROR(IF(C1395=設定・集計!$B$6,INDEX(DATA!$A$46:$E$6000,A1395,4),""),"")</f>
        <v/>
      </c>
      <c r="F1395" s="99" t="str">
        <f>IFERROR(IF(C1395=設定・集計!$B$6,"",INDEX(DATA!$A$46:$E$6000,A1395,4)),"")</f>
        <v/>
      </c>
    </row>
    <row r="1396" spans="1:6" ht="18.75" customHeight="1">
      <c r="A1396" s="82" t="str">
        <f>IFERROR(MATCH(ROW()-ROW($A$2),DATA!G:G,0)-DATA!$B$5+1,"")</f>
        <v/>
      </c>
      <c r="B1396" s="86" t="str">
        <f>IFERROR(INDEX(DATA!$A$46:$E$6000,A1396,5),"")</f>
        <v/>
      </c>
      <c r="C1396" s="87" t="str">
        <f>IFERROR(INDEX(DATA!$A$46:$E$6000,A1396,3),"")</f>
        <v/>
      </c>
      <c r="D1396" s="88" t="str">
        <f>IFERROR(INDEX(DATA!$A$46:$E$6000,A1396,2),"")</f>
        <v/>
      </c>
      <c r="E1396" s="99" t="str">
        <f>IFERROR(IF(C1396=設定・集計!$B$6,INDEX(DATA!$A$46:$E$6000,A1396,4),""),"")</f>
        <v/>
      </c>
      <c r="F1396" s="99" t="str">
        <f>IFERROR(IF(C1396=設定・集計!$B$6,"",INDEX(DATA!$A$46:$E$6000,A1396,4)),"")</f>
        <v/>
      </c>
    </row>
    <row r="1397" spans="1:6" ht="18.75" customHeight="1">
      <c r="A1397" s="82" t="str">
        <f>IFERROR(MATCH(ROW()-ROW($A$2),DATA!G:G,0)-DATA!$B$5+1,"")</f>
        <v/>
      </c>
      <c r="B1397" s="86" t="str">
        <f>IFERROR(INDEX(DATA!$A$46:$E$6000,A1397,5),"")</f>
        <v/>
      </c>
      <c r="C1397" s="87" t="str">
        <f>IFERROR(INDEX(DATA!$A$46:$E$6000,A1397,3),"")</f>
        <v/>
      </c>
      <c r="D1397" s="88" t="str">
        <f>IFERROR(INDEX(DATA!$A$46:$E$6000,A1397,2),"")</f>
        <v/>
      </c>
      <c r="E1397" s="99" t="str">
        <f>IFERROR(IF(C1397=設定・集計!$B$6,INDEX(DATA!$A$46:$E$6000,A1397,4),""),"")</f>
        <v/>
      </c>
      <c r="F1397" s="99" t="str">
        <f>IFERROR(IF(C1397=設定・集計!$B$6,"",INDEX(DATA!$A$46:$E$6000,A1397,4)),"")</f>
        <v/>
      </c>
    </row>
    <row r="1398" spans="1:6" ht="18.75" customHeight="1">
      <c r="A1398" s="82" t="str">
        <f>IFERROR(MATCH(ROW()-ROW($A$2),DATA!G:G,0)-DATA!$B$5+1,"")</f>
        <v/>
      </c>
      <c r="B1398" s="86" t="str">
        <f>IFERROR(INDEX(DATA!$A$46:$E$6000,A1398,5),"")</f>
        <v/>
      </c>
      <c r="C1398" s="87" t="str">
        <f>IFERROR(INDEX(DATA!$A$46:$E$6000,A1398,3),"")</f>
        <v/>
      </c>
      <c r="D1398" s="88" t="str">
        <f>IFERROR(INDEX(DATA!$A$46:$E$6000,A1398,2),"")</f>
        <v/>
      </c>
      <c r="E1398" s="99" t="str">
        <f>IFERROR(IF(C1398=設定・集計!$B$6,INDEX(DATA!$A$46:$E$6000,A1398,4),""),"")</f>
        <v/>
      </c>
      <c r="F1398" s="99" t="str">
        <f>IFERROR(IF(C1398=設定・集計!$B$6,"",INDEX(DATA!$A$46:$E$6000,A1398,4)),"")</f>
        <v/>
      </c>
    </row>
    <row r="1399" spans="1:6" ht="18.75" customHeight="1">
      <c r="A1399" s="82" t="str">
        <f>IFERROR(MATCH(ROW()-ROW($A$2),DATA!G:G,0)-DATA!$B$5+1,"")</f>
        <v/>
      </c>
      <c r="B1399" s="86" t="str">
        <f>IFERROR(INDEX(DATA!$A$46:$E$6000,A1399,5),"")</f>
        <v/>
      </c>
      <c r="C1399" s="87" t="str">
        <f>IFERROR(INDEX(DATA!$A$46:$E$6000,A1399,3),"")</f>
        <v/>
      </c>
      <c r="D1399" s="88" t="str">
        <f>IFERROR(INDEX(DATA!$A$46:$E$6000,A1399,2),"")</f>
        <v/>
      </c>
      <c r="E1399" s="99" t="str">
        <f>IFERROR(IF(C1399=設定・集計!$B$6,INDEX(DATA!$A$46:$E$6000,A1399,4),""),"")</f>
        <v/>
      </c>
      <c r="F1399" s="99" t="str">
        <f>IFERROR(IF(C1399=設定・集計!$B$6,"",INDEX(DATA!$A$46:$E$6000,A1399,4)),"")</f>
        <v/>
      </c>
    </row>
    <row r="1400" spans="1:6" ht="18.75" customHeight="1">
      <c r="A1400" s="82" t="str">
        <f>IFERROR(MATCH(ROW()-ROW($A$2),DATA!G:G,0)-DATA!$B$5+1,"")</f>
        <v/>
      </c>
      <c r="B1400" s="86" t="str">
        <f>IFERROR(INDEX(DATA!$A$46:$E$6000,A1400,5),"")</f>
        <v/>
      </c>
      <c r="C1400" s="87" t="str">
        <f>IFERROR(INDEX(DATA!$A$46:$E$6000,A1400,3),"")</f>
        <v/>
      </c>
      <c r="D1400" s="88" t="str">
        <f>IFERROR(INDEX(DATA!$A$46:$E$6000,A1400,2),"")</f>
        <v/>
      </c>
      <c r="E1400" s="99" t="str">
        <f>IFERROR(IF(C1400=設定・集計!$B$6,INDEX(DATA!$A$46:$E$6000,A1400,4),""),"")</f>
        <v/>
      </c>
      <c r="F1400" s="99" t="str">
        <f>IFERROR(IF(C1400=設定・集計!$B$6,"",INDEX(DATA!$A$46:$E$6000,A1400,4)),"")</f>
        <v/>
      </c>
    </row>
    <row r="1401" spans="1:6" ht="18.75" customHeight="1">
      <c r="A1401" s="82" t="str">
        <f>IFERROR(MATCH(ROW()-ROW($A$2),DATA!G:G,0)-DATA!$B$5+1,"")</f>
        <v/>
      </c>
      <c r="B1401" s="86" t="str">
        <f>IFERROR(INDEX(DATA!$A$46:$E$6000,A1401,5),"")</f>
        <v/>
      </c>
      <c r="C1401" s="87" t="str">
        <f>IFERROR(INDEX(DATA!$A$46:$E$6000,A1401,3),"")</f>
        <v/>
      </c>
      <c r="D1401" s="88" t="str">
        <f>IFERROR(INDEX(DATA!$A$46:$E$6000,A1401,2),"")</f>
        <v/>
      </c>
      <c r="E1401" s="99" t="str">
        <f>IFERROR(IF(C1401=設定・集計!$B$6,INDEX(DATA!$A$46:$E$6000,A1401,4),""),"")</f>
        <v/>
      </c>
      <c r="F1401" s="99" t="str">
        <f>IFERROR(IF(C1401=設定・集計!$B$6,"",INDEX(DATA!$A$46:$E$6000,A1401,4)),"")</f>
        <v/>
      </c>
    </row>
    <row r="1402" spans="1:6" ht="18.75" customHeight="1">
      <c r="A1402" s="82" t="str">
        <f>IFERROR(MATCH(ROW()-ROW($A$2),DATA!G:G,0)-DATA!$B$5+1,"")</f>
        <v/>
      </c>
      <c r="B1402" s="86" t="str">
        <f>IFERROR(INDEX(DATA!$A$46:$E$6000,A1402,5),"")</f>
        <v/>
      </c>
      <c r="C1402" s="87" t="str">
        <f>IFERROR(INDEX(DATA!$A$46:$E$6000,A1402,3),"")</f>
        <v/>
      </c>
      <c r="D1402" s="88" t="str">
        <f>IFERROR(INDEX(DATA!$A$46:$E$6000,A1402,2),"")</f>
        <v/>
      </c>
      <c r="E1402" s="99" t="str">
        <f>IFERROR(IF(C1402=設定・集計!$B$6,INDEX(DATA!$A$46:$E$6000,A1402,4),""),"")</f>
        <v/>
      </c>
      <c r="F1402" s="99" t="str">
        <f>IFERROR(IF(C1402=設定・集計!$B$6,"",INDEX(DATA!$A$46:$E$6000,A1402,4)),"")</f>
        <v/>
      </c>
    </row>
    <row r="1403" spans="1:6" ht="18.75" customHeight="1">
      <c r="A1403" s="82" t="str">
        <f>IFERROR(MATCH(ROW()-ROW($A$2),DATA!G:G,0)-DATA!$B$5+1,"")</f>
        <v/>
      </c>
      <c r="B1403" s="86" t="str">
        <f>IFERROR(INDEX(DATA!$A$46:$E$6000,A1403,5),"")</f>
        <v/>
      </c>
      <c r="C1403" s="87" t="str">
        <f>IFERROR(INDEX(DATA!$A$46:$E$6000,A1403,3),"")</f>
        <v/>
      </c>
      <c r="D1403" s="88" t="str">
        <f>IFERROR(INDEX(DATA!$A$46:$E$6000,A1403,2),"")</f>
        <v/>
      </c>
      <c r="E1403" s="99" t="str">
        <f>IFERROR(IF(C1403=設定・集計!$B$6,INDEX(DATA!$A$46:$E$6000,A1403,4),""),"")</f>
        <v/>
      </c>
      <c r="F1403" s="99" t="str">
        <f>IFERROR(IF(C1403=設定・集計!$B$6,"",INDEX(DATA!$A$46:$E$6000,A1403,4)),"")</f>
        <v/>
      </c>
    </row>
    <row r="1404" spans="1:6" ht="18.75" customHeight="1">
      <c r="A1404" s="82" t="str">
        <f>IFERROR(MATCH(ROW()-ROW($A$2),DATA!G:G,0)-DATA!$B$5+1,"")</f>
        <v/>
      </c>
      <c r="B1404" s="86" t="str">
        <f>IFERROR(INDEX(DATA!$A$46:$E$6000,A1404,5),"")</f>
        <v/>
      </c>
      <c r="C1404" s="87" t="str">
        <f>IFERROR(INDEX(DATA!$A$46:$E$6000,A1404,3),"")</f>
        <v/>
      </c>
      <c r="D1404" s="88" t="str">
        <f>IFERROR(INDEX(DATA!$A$46:$E$6000,A1404,2),"")</f>
        <v/>
      </c>
      <c r="E1404" s="99" t="str">
        <f>IFERROR(IF(C1404=設定・集計!$B$6,INDEX(DATA!$A$46:$E$6000,A1404,4),""),"")</f>
        <v/>
      </c>
      <c r="F1404" s="99" t="str">
        <f>IFERROR(IF(C1404=設定・集計!$B$6,"",INDEX(DATA!$A$46:$E$6000,A1404,4)),"")</f>
        <v/>
      </c>
    </row>
    <row r="1405" spans="1:6" ht="18.75" customHeight="1">
      <c r="A1405" s="82" t="str">
        <f>IFERROR(MATCH(ROW()-ROW($A$2),DATA!G:G,0)-DATA!$B$5+1,"")</f>
        <v/>
      </c>
      <c r="B1405" s="86" t="str">
        <f>IFERROR(INDEX(DATA!$A$46:$E$6000,A1405,5),"")</f>
        <v/>
      </c>
      <c r="C1405" s="87" t="str">
        <f>IFERROR(INDEX(DATA!$A$46:$E$6000,A1405,3),"")</f>
        <v/>
      </c>
      <c r="D1405" s="88" t="str">
        <f>IFERROR(INDEX(DATA!$A$46:$E$6000,A1405,2),"")</f>
        <v/>
      </c>
      <c r="E1405" s="99" t="str">
        <f>IFERROR(IF(C1405=設定・集計!$B$6,INDEX(DATA!$A$46:$E$6000,A1405,4),""),"")</f>
        <v/>
      </c>
      <c r="F1405" s="99" t="str">
        <f>IFERROR(IF(C1405=設定・集計!$B$6,"",INDEX(DATA!$A$46:$E$6000,A1405,4)),"")</f>
        <v/>
      </c>
    </row>
    <row r="1406" spans="1:6" ht="18.75" customHeight="1">
      <c r="A1406" s="82" t="str">
        <f>IFERROR(MATCH(ROW()-ROW($A$2),DATA!G:G,0)-DATA!$B$5+1,"")</f>
        <v/>
      </c>
      <c r="B1406" s="86" t="str">
        <f>IFERROR(INDEX(DATA!$A$46:$E$6000,A1406,5),"")</f>
        <v/>
      </c>
      <c r="C1406" s="87" t="str">
        <f>IFERROR(INDEX(DATA!$A$46:$E$6000,A1406,3),"")</f>
        <v/>
      </c>
      <c r="D1406" s="88" t="str">
        <f>IFERROR(INDEX(DATA!$A$46:$E$6000,A1406,2),"")</f>
        <v/>
      </c>
      <c r="E1406" s="99" t="str">
        <f>IFERROR(IF(C1406=設定・集計!$B$6,INDEX(DATA!$A$46:$E$6000,A1406,4),""),"")</f>
        <v/>
      </c>
      <c r="F1406" s="99" t="str">
        <f>IFERROR(IF(C1406=設定・集計!$B$6,"",INDEX(DATA!$A$46:$E$6000,A1406,4)),"")</f>
        <v/>
      </c>
    </row>
    <row r="1407" spans="1:6" ht="18.75" customHeight="1">
      <c r="A1407" s="82" t="str">
        <f>IFERROR(MATCH(ROW()-ROW($A$2),DATA!G:G,0)-DATA!$B$5+1,"")</f>
        <v/>
      </c>
      <c r="B1407" s="86" t="str">
        <f>IFERROR(INDEX(DATA!$A$46:$E$6000,A1407,5),"")</f>
        <v/>
      </c>
      <c r="C1407" s="87" t="str">
        <f>IFERROR(INDEX(DATA!$A$46:$E$6000,A1407,3),"")</f>
        <v/>
      </c>
      <c r="D1407" s="88" t="str">
        <f>IFERROR(INDEX(DATA!$A$46:$E$6000,A1407,2),"")</f>
        <v/>
      </c>
      <c r="E1407" s="99" t="str">
        <f>IFERROR(IF(C1407=設定・集計!$B$6,INDEX(DATA!$A$46:$E$6000,A1407,4),""),"")</f>
        <v/>
      </c>
      <c r="F1407" s="99" t="str">
        <f>IFERROR(IF(C1407=設定・集計!$B$6,"",INDEX(DATA!$A$46:$E$6000,A1407,4)),"")</f>
        <v/>
      </c>
    </row>
    <row r="1408" spans="1:6" ht="18.75" customHeight="1">
      <c r="A1408" s="82" t="str">
        <f>IFERROR(MATCH(ROW()-ROW($A$2),DATA!G:G,0)-DATA!$B$5+1,"")</f>
        <v/>
      </c>
      <c r="B1408" s="86" t="str">
        <f>IFERROR(INDEX(DATA!$A$46:$E$6000,A1408,5),"")</f>
        <v/>
      </c>
      <c r="C1408" s="87" t="str">
        <f>IFERROR(INDEX(DATA!$A$46:$E$6000,A1408,3),"")</f>
        <v/>
      </c>
      <c r="D1408" s="88" t="str">
        <f>IFERROR(INDEX(DATA!$A$46:$E$6000,A1408,2),"")</f>
        <v/>
      </c>
      <c r="E1408" s="99" t="str">
        <f>IFERROR(IF(C1408=設定・集計!$B$6,INDEX(DATA!$A$46:$E$6000,A1408,4),""),"")</f>
        <v/>
      </c>
      <c r="F1408" s="99" t="str">
        <f>IFERROR(IF(C1408=設定・集計!$B$6,"",INDEX(DATA!$A$46:$E$6000,A1408,4)),"")</f>
        <v/>
      </c>
    </row>
    <row r="1409" spans="1:6" ht="18.75" customHeight="1">
      <c r="A1409" s="82" t="str">
        <f>IFERROR(MATCH(ROW()-ROW($A$2),DATA!G:G,0)-DATA!$B$5+1,"")</f>
        <v/>
      </c>
      <c r="B1409" s="86" t="str">
        <f>IFERROR(INDEX(DATA!$A$46:$E$6000,A1409,5),"")</f>
        <v/>
      </c>
      <c r="C1409" s="87" t="str">
        <f>IFERROR(INDEX(DATA!$A$46:$E$6000,A1409,3),"")</f>
        <v/>
      </c>
      <c r="D1409" s="88" t="str">
        <f>IFERROR(INDEX(DATA!$A$46:$E$6000,A1409,2),"")</f>
        <v/>
      </c>
      <c r="E1409" s="99" t="str">
        <f>IFERROR(IF(C1409=設定・集計!$B$6,INDEX(DATA!$A$46:$E$6000,A1409,4),""),"")</f>
        <v/>
      </c>
      <c r="F1409" s="99" t="str">
        <f>IFERROR(IF(C1409=設定・集計!$B$6,"",INDEX(DATA!$A$46:$E$6000,A1409,4)),"")</f>
        <v/>
      </c>
    </row>
    <row r="1410" spans="1:6" ht="18.75" customHeight="1">
      <c r="A1410" s="82" t="str">
        <f>IFERROR(MATCH(ROW()-ROW($A$2),DATA!G:G,0)-DATA!$B$5+1,"")</f>
        <v/>
      </c>
      <c r="B1410" s="86" t="str">
        <f>IFERROR(INDEX(DATA!$A$46:$E$6000,A1410,5),"")</f>
        <v/>
      </c>
      <c r="C1410" s="87" t="str">
        <f>IFERROR(INDEX(DATA!$A$46:$E$6000,A1410,3),"")</f>
        <v/>
      </c>
      <c r="D1410" s="88" t="str">
        <f>IFERROR(INDEX(DATA!$A$46:$E$6000,A1410,2),"")</f>
        <v/>
      </c>
      <c r="E1410" s="99" t="str">
        <f>IFERROR(IF(C1410=設定・集計!$B$6,INDEX(DATA!$A$46:$E$6000,A1410,4),""),"")</f>
        <v/>
      </c>
      <c r="F1410" s="99" t="str">
        <f>IFERROR(IF(C1410=設定・集計!$B$6,"",INDEX(DATA!$A$46:$E$6000,A1410,4)),"")</f>
        <v/>
      </c>
    </row>
    <row r="1411" spans="1:6" ht="18.75" customHeight="1">
      <c r="A1411" s="82" t="str">
        <f>IFERROR(MATCH(ROW()-ROW($A$2),DATA!G:G,0)-DATA!$B$5+1,"")</f>
        <v/>
      </c>
      <c r="B1411" s="86" t="str">
        <f>IFERROR(INDEX(DATA!$A$46:$E$6000,A1411,5),"")</f>
        <v/>
      </c>
      <c r="C1411" s="87" t="str">
        <f>IFERROR(INDEX(DATA!$A$46:$E$6000,A1411,3),"")</f>
        <v/>
      </c>
      <c r="D1411" s="88" t="str">
        <f>IFERROR(INDEX(DATA!$A$46:$E$6000,A1411,2),"")</f>
        <v/>
      </c>
      <c r="E1411" s="99" t="str">
        <f>IFERROR(IF(C1411=設定・集計!$B$6,INDEX(DATA!$A$46:$E$6000,A1411,4),""),"")</f>
        <v/>
      </c>
      <c r="F1411" s="99" t="str">
        <f>IFERROR(IF(C1411=設定・集計!$B$6,"",INDEX(DATA!$A$46:$E$6000,A1411,4)),"")</f>
        <v/>
      </c>
    </row>
    <row r="1412" spans="1:6" ht="18.75" customHeight="1">
      <c r="A1412" s="82" t="str">
        <f>IFERROR(MATCH(ROW()-ROW($A$2),DATA!G:G,0)-DATA!$B$5+1,"")</f>
        <v/>
      </c>
      <c r="B1412" s="86" t="str">
        <f>IFERROR(INDEX(DATA!$A$46:$E$6000,A1412,5),"")</f>
        <v/>
      </c>
      <c r="C1412" s="87" t="str">
        <f>IFERROR(INDEX(DATA!$A$46:$E$6000,A1412,3),"")</f>
        <v/>
      </c>
      <c r="D1412" s="88" t="str">
        <f>IFERROR(INDEX(DATA!$A$46:$E$6000,A1412,2),"")</f>
        <v/>
      </c>
      <c r="E1412" s="99" t="str">
        <f>IFERROR(IF(C1412=設定・集計!$B$6,INDEX(DATA!$A$46:$E$6000,A1412,4),""),"")</f>
        <v/>
      </c>
      <c r="F1412" s="99" t="str">
        <f>IFERROR(IF(C1412=設定・集計!$B$6,"",INDEX(DATA!$A$46:$E$6000,A1412,4)),"")</f>
        <v/>
      </c>
    </row>
    <row r="1413" spans="1:6" ht="18.75" customHeight="1">
      <c r="A1413" s="82" t="str">
        <f>IFERROR(MATCH(ROW()-ROW($A$2),DATA!G:G,0)-DATA!$B$5+1,"")</f>
        <v/>
      </c>
      <c r="B1413" s="86" t="str">
        <f>IFERROR(INDEX(DATA!$A$46:$E$6000,A1413,5),"")</f>
        <v/>
      </c>
      <c r="C1413" s="87" t="str">
        <f>IFERROR(INDEX(DATA!$A$46:$E$6000,A1413,3),"")</f>
        <v/>
      </c>
      <c r="D1413" s="88" t="str">
        <f>IFERROR(INDEX(DATA!$A$46:$E$6000,A1413,2),"")</f>
        <v/>
      </c>
      <c r="E1413" s="99" t="str">
        <f>IFERROR(IF(C1413=設定・集計!$B$6,INDEX(DATA!$A$46:$E$6000,A1413,4),""),"")</f>
        <v/>
      </c>
      <c r="F1413" s="99" t="str">
        <f>IFERROR(IF(C1413=設定・集計!$B$6,"",INDEX(DATA!$A$46:$E$6000,A1413,4)),"")</f>
        <v/>
      </c>
    </row>
    <row r="1414" spans="1:6" ht="18.75" customHeight="1">
      <c r="A1414" s="82" t="str">
        <f>IFERROR(MATCH(ROW()-ROW($A$2),DATA!G:G,0)-DATA!$B$5+1,"")</f>
        <v/>
      </c>
      <c r="B1414" s="86" t="str">
        <f>IFERROR(INDEX(DATA!$A$46:$E$6000,A1414,5),"")</f>
        <v/>
      </c>
      <c r="C1414" s="87" t="str">
        <f>IFERROR(INDEX(DATA!$A$46:$E$6000,A1414,3),"")</f>
        <v/>
      </c>
      <c r="D1414" s="88" t="str">
        <f>IFERROR(INDEX(DATA!$A$46:$E$6000,A1414,2),"")</f>
        <v/>
      </c>
      <c r="E1414" s="99" t="str">
        <f>IFERROR(IF(C1414=設定・集計!$B$6,INDEX(DATA!$A$46:$E$6000,A1414,4),""),"")</f>
        <v/>
      </c>
      <c r="F1414" s="99" t="str">
        <f>IFERROR(IF(C1414=設定・集計!$B$6,"",INDEX(DATA!$A$46:$E$6000,A1414,4)),"")</f>
        <v/>
      </c>
    </row>
    <row r="1415" spans="1:6" ht="18.75" customHeight="1">
      <c r="A1415" s="82" t="str">
        <f>IFERROR(MATCH(ROW()-ROW($A$2),DATA!G:G,0)-DATA!$B$5+1,"")</f>
        <v/>
      </c>
      <c r="B1415" s="86" t="str">
        <f>IFERROR(INDEX(DATA!$A$46:$E$6000,A1415,5),"")</f>
        <v/>
      </c>
      <c r="C1415" s="87" t="str">
        <f>IFERROR(INDEX(DATA!$A$46:$E$6000,A1415,3),"")</f>
        <v/>
      </c>
      <c r="D1415" s="88" t="str">
        <f>IFERROR(INDEX(DATA!$A$46:$E$6000,A1415,2),"")</f>
        <v/>
      </c>
      <c r="E1415" s="99" t="str">
        <f>IFERROR(IF(C1415=設定・集計!$B$6,INDEX(DATA!$A$46:$E$6000,A1415,4),""),"")</f>
        <v/>
      </c>
      <c r="F1415" s="99" t="str">
        <f>IFERROR(IF(C1415=設定・集計!$B$6,"",INDEX(DATA!$A$46:$E$6000,A1415,4)),"")</f>
        <v/>
      </c>
    </row>
    <row r="1416" spans="1:6" ht="18.75" customHeight="1">
      <c r="A1416" s="82" t="str">
        <f>IFERROR(MATCH(ROW()-ROW($A$2),DATA!G:G,0)-DATA!$B$5+1,"")</f>
        <v/>
      </c>
      <c r="B1416" s="86" t="str">
        <f>IFERROR(INDEX(DATA!$A$46:$E$6000,A1416,5),"")</f>
        <v/>
      </c>
      <c r="C1416" s="87" t="str">
        <f>IFERROR(INDEX(DATA!$A$46:$E$6000,A1416,3),"")</f>
        <v/>
      </c>
      <c r="D1416" s="88" t="str">
        <f>IFERROR(INDEX(DATA!$A$46:$E$6000,A1416,2),"")</f>
        <v/>
      </c>
      <c r="E1416" s="99" t="str">
        <f>IFERROR(IF(C1416=設定・集計!$B$6,INDEX(DATA!$A$46:$E$6000,A1416,4),""),"")</f>
        <v/>
      </c>
      <c r="F1416" s="99" t="str">
        <f>IFERROR(IF(C1416=設定・集計!$B$6,"",INDEX(DATA!$A$46:$E$6000,A1416,4)),"")</f>
        <v/>
      </c>
    </row>
    <row r="1417" spans="1:6" ht="18.75" customHeight="1">
      <c r="A1417" s="82" t="str">
        <f>IFERROR(MATCH(ROW()-ROW($A$2),DATA!G:G,0)-DATA!$B$5+1,"")</f>
        <v/>
      </c>
      <c r="B1417" s="86" t="str">
        <f>IFERROR(INDEX(DATA!$A$46:$E$6000,A1417,5),"")</f>
        <v/>
      </c>
      <c r="C1417" s="87" t="str">
        <f>IFERROR(INDEX(DATA!$A$46:$E$6000,A1417,3),"")</f>
        <v/>
      </c>
      <c r="D1417" s="88" t="str">
        <f>IFERROR(INDEX(DATA!$A$46:$E$6000,A1417,2),"")</f>
        <v/>
      </c>
      <c r="E1417" s="99" t="str">
        <f>IFERROR(IF(C1417=設定・集計!$B$6,INDEX(DATA!$A$46:$E$6000,A1417,4),""),"")</f>
        <v/>
      </c>
      <c r="F1417" s="99" t="str">
        <f>IFERROR(IF(C1417=設定・集計!$B$6,"",INDEX(DATA!$A$46:$E$6000,A1417,4)),"")</f>
        <v/>
      </c>
    </row>
    <row r="1418" spans="1:6" ht="18.75" customHeight="1">
      <c r="A1418" s="82" t="str">
        <f>IFERROR(MATCH(ROW()-ROW($A$2),DATA!G:G,0)-DATA!$B$5+1,"")</f>
        <v/>
      </c>
      <c r="B1418" s="86" t="str">
        <f>IFERROR(INDEX(DATA!$A$46:$E$6000,A1418,5),"")</f>
        <v/>
      </c>
      <c r="C1418" s="87" t="str">
        <f>IFERROR(INDEX(DATA!$A$46:$E$6000,A1418,3),"")</f>
        <v/>
      </c>
      <c r="D1418" s="88" t="str">
        <f>IFERROR(INDEX(DATA!$A$46:$E$6000,A1418,2),"")</f>
        <v/>
      </c>
      <c r="E1418" s="99" t="str">
        <f>IFERROR(IF(C1418=設定・集計!$B$6,INDEX(DATA!$A$46:$E$6000,A1418,4),""),"")</f>
        <v/>
      </c>
      <c r="F1418" s="99" t="str">
        <f>IFERROR(IF(C1418=設定・集計!$B$6,"",INDEX(DATA!$A$46:$E$6000,A1418,4)),"")</f>
        <v/>
      </c>
    </row>
    <row r="1419" spans="1:6" ht="18.75" customHeight="1">
      <c r="A1419" s="82" t="str">
        <f>IFERROR(MATCH(ROW()-ROW($A$2),DATA!G:G,0)-DATA!$B$5+1,"")</f>
        <v/>
      </c>
      <c r="B1419" s="86" t="str">
        <f>IFERROR(INDEX(DATA!$A$46:$E$6000,A1419,5),"")</f>
        <v/>
      </c>
      <c r="C1419" s="87" t="str">
        <f>IFERROR(INDEX(DATA!$A$46:$E$6000,A1419,3),"")</f>
        <v/>
      </c>
      <c r="D1419" s="88" t="str">
        <f>IFERROR(INDEX(DATA!$A$46:$E$6000,A1419,2),"")</f>
        <v/>
      </c>
      <c r="E1419" s="99" t="str">
        <f>IFERROR(IF(C1419=設定・集計!$B$6,INDEX(DATA!$A$46:$E$6000,A1419,4),""),"")</f>
        <v/>
      </c>
      <c r="F1419" s="99" t="str">
        <f>IFERROR(IF(C1419=設定・集計!$B$6,"",INDEX(DATA!$A$46:$E$6000,A1419,4)),"")</f>
        <v/>
      </c>
    </row>
    <row r="1420" spans="1:6" ht="18.75" customHeight="1">
      <c r="A1420" s="82" t="str">
        <f>IFERROR(MATCH(ROW()-ROW($A$2),DATA!G:G,0)-DATA!$B$5+1,"")</f>
        <v/>
      </c>
      <c r="B1420" s="86" t="str">
        <f>IFERROR(INDEX(DATA!$A$46:$E$6000,A1420,5),"")</f>
        <v/>
      </c>
      <c r="C1420" s="87" t="str">
        <f>IFERROR(INDEX(DATA!$A$46:$E$6000,A1420,3),"")</f>
        <v/>
      </c>
      <c r="D1420" s="88" t="str">
        <f>IFERROR(INDEX(DATA!$A$46:$E$6000,A1420,2),"")</f>
        <v/>
      </c>
      <c r="E1420" s="99" t="str">
        <f>IFERROR(IF(C1420=設定・集計!$B$6,INDEX(DATA!$A$46:$E$6000,A1420,4),""),"")</f>
        <v/>
      </c>
      <c r="F1420" s="99" t="str">
        <f>IFERROR(IF(C1420=設定・集計!$B$6,"",INDEX(DATA!$A$46:$E$6000,A1420,4)),"")</f>
        <v/>
      </c>
    </row>
    <row r="1421" spans="1:6" ht="18.75" customHeight="1">
      <c r="A1421" s="82" t="str">
        <f>IFERROR(MATCH(ROW()-ROW($A$2),DATA!G:G,0)-DATA!$B$5+1,"")</f>
        <v/>
      </c>
      <c r="B1421" s="86" t="str">
        <f>IFERROR(INDEX(DATA!$A$46:$E$6000,A1421,5),"")</f>
        <v/>
      </c>
      <c r="C1421" s="87" t="str">
        <f>IFERROR(INDEX(DATA!$A$46:$E$6000,A1421,3),"")</f>
        <v/>
      </c>
      <c r="D1421" s="88" t="str">
        <f>IFERROR(INDEX(DATA!$A$46:$E$6000,A1421,2),"")</f>
        <v/>
      </c>
      <c r="E1421" s="99" t="str">
        <f>IFERROR(IF(C1421=設定・集計!$B$6,INDEX(DATA!$A$46:$E$6000,A1421,4),""),"")</f>
        <v/>
      </c>
      <c r="F1421" s="99" t="str">
        <f>IFERROR(IF(C1421=設定・集計!$B$6,"",INDEX(DATA!$A$46:$E$6000,A1421,4)),"")</f>
        <v/>
      </c>
    </row>
    <row r="1422" spans="1:6" ht="18.75" customHeight="1">
      <c r="A1422" s="82" t="str">
        <f>IFERROR(MATCH(ROW()-ROW($A$2),DATA!G:G,0)-DATA!$B$5+1,"")</f>
        <v/>
      </c>
      <c r="B1422" s="86" t="str">
        <f>IFERROR(INDEX(DATA!$A$46:$E$6000,A1422,5),"")</f>
        <v/>
      </c>
      <c r="C1422" s="87" t="str">
        <f>IFERROR(INDEX(DATA!$A$46:$E$6000,A1422,3),"")</f>
        <v/>
      </c>
      <c r="D1422" s="88" t="str">
        <f>IFERROR(INDEX(DATA!$A$46:$E$6000,A1422,2),"")</f>
        <v/>
      </c>
      <c r="E1422" s="99" t="str">
        <f>IFERROR(IF(C1422=設定・集計!$B$6,INDEX(DATA!$A$46:$E$6000,A1422,4),""),"")</f>
        <v/>
      </c>
      <c r="F1422" s="99" t="str">
        <f>IFERROR(IF(C1422=設定・集計!$B$6,"",INDEX(DATA!$A$46:$E$6000,A1422,4)),"")</f>
        <v/>
      </c>
    </row>
    <row r="1423" spans="1:6" ht="18.75" customHeight="1">
      <c r="A1423" s="82" t="str">
        <f>IFERROR(MATCH(ROW()-ROW($A$2),DATA!G:G,0)-DATA!$B$5+1,"")</f>
        <v/>
      </c>
      <c r="B1423" s="86" t="str">
        <f>IFERROR(INDEX(DATA!$A$46:$E$6000,A1423,5),"")</f>
        <v/>
      </c>
      <c r="C1423" s="87" t="str">
        <f>IFERROR(INDEX(DATA!$A$46:$E$6000,A1423,3),"")</f>
        <v/>
      </c>
      <c r="D1423" s="88" t="str">
        <f>IFERROR(INDEX(DATA!$A$46:$E$6000,A1423,2),"")</f>
        <v/>
      </c>
      <c r="E1423" s="99" t="str">
        <f>IFERROR(IF(C1423=設定・集計!$B$6,INDEX(DATA!$A$46:$E$6000,A1423,4),""),"")</f>
        <v/>
      </c>
      <c r="F1423" s="99" t="str">
        <f>IFERROR(IF(C1423=設定・集計!$B$6,"",INDEX(DATA!$A$46:$E$6000,A1423,4)),"")</f>
        <v/>
      </c>
    </row>
    <row r="1424" spans="1:6" ht="18.75" customHeight="1">
      <c r="A1424" s="82" t="str">
        <f>IFERROR(MATCH(ROW()-ROW($A$2),DATA!G:G,0)-DATA!$B$5+1,"")</f>
        <v/>
      </c>
      <c r="B1424" s="86" t="str">
        <f>IFERROR(INDEX(DATA!$A$46:$E$6000,A1424,5),"")</f>
        <v/>
      </c>
      <c r="C1424" s="87" t="str">
        <f>IFERROR(INDEX(DATA!$A$46:$E$6000,A1424,3),"")</f>
        <v/>
      </c>
      <c r="D1424" s="88" t="str">
        <f>IFERROR(INDEX(DATA!$A$46:$E$6000,A1424,2),"")</f>
        <v/>
      </c>
      <c r="E1424" s="99" t="str">
        <f>IFERROR(IF(C1424=設定・集計!$B$6,INDEX(DATA!$A$46:$E$6000,A1424,4),""),"")</f>
        <v/>
      </c>
      <c r="F1424" s="99" t="str">
        <f>IFERROR(IF(C1424=設定・集計!$B$6,"",INDEX(DATA!$A$46:$E$6000,A1424,4)),"")</f>
        <v/>
      </c>
    </row>
    <row r="1425" spans="1:6" ht="18.75" customHeight="1">
      <c r="A1425" s="82" t="str">
        <f>IFERROR(MATCH(ROW()-ROW($A$2),DATA!G:G,0)-DATA!$B$5+1,"")</f>
        <v/>
      </c>
      <c r="B1425" s="86" t="str">
        <f>IFERROR(INDEX(DATA!$A$46:$E$6000,A1425,5),"")</f>
        <v/>
      </c>
      <c r="C1425" s="87" t="str">
        <f>IFERROR(INDEX(DATA!$A$46:$E$6000,A1425,3),"")</f>
        <v/>
      </c>
      <c r="D1425" s="88" t="str">
        <f>IFERROR(INDEX(DATA!$A$46:$E$6000,A1425,2),"")</f>
        <v/>
      </c>
      <c r="E1425" s="99" t="str">
        <f>IFERROR(IF(C1425=設定・集計!$B$6,INDEX(DATA!$A$46:$E$6000,A1425,4),""),"")</f>
        <v/>
      </c>
      <c r="F1425" s="99" t="str">
        <f>IFERROR(IF(C1425=設定・集計!$B$6,"",INDEX(DATA!$A$46:$E$6000,A1425,4)),"")</f>
        <v/>
      </c>
    </row>
    <row r="1426" spans="1:6" ht="18.75" customHeight="1">
      <c r="A1426" s="82" t="str">
        <f>IFERROR(MATCH(ROW()-ROW($A$2),DATA!G:G,0)-DATA!$B$5+1,"")</f>
        <v/>
      </c>
      <c r="B1426" s="86" t="str">
        <f>IFERROR(INDEX(DATA!$A$46:$E$6000,A1426,5),"")</f>
        <v/>
      </c>
      <c r="C1426" s="87" t="str">
        <f>IFERROR(INDEX(DATA!$A$46:$E$6000,A1426,3),"")</f>
        <v/>
      </c>
      <c r="D1426" s="88" t="str">
        <f>IFERROR(INDEX(DATA!$A$46:$E$6000,A1426,2),"")</f>
        <v/>
      </c>
      <c r="E1426" s="99" t="str">
        <f>IFERROR(IF(C1426=設定・集計!$B$6,INDEX(DATA!$A$46:$E$6000,A1426,4),""),"")</f>
        <v/>
      </c>
      <c r="F1426" s="99" t="str">
        <f>IFERROR(IF(C1426=設定・集計!$B$6,"",INDEX(DATA!$A$46:$E$6000,A1426,4)),"")</f>
        <v/>
      </c>
    </row>
    <row r="1427" spans="1:6" ht="18.75" customHeight="1">
      <c r="A1427" s="82" t="str">
        <f>IFERROR(MATCH(ROW()-ROW($A$2),DATA!G:G,0)-DATA!$B$5+1,"")</f>
        <v/>
      </c>
      <c r="B1427" s="86" t="str">
        <f>IFERROR(INDEX(DATA!$A$46:$E$6000,A1427,5),"")</f>
        <v/>
      </c>
      <c r="C1427" s="87" t="str">
        <f>IFERROR(INDEX(DATA!$A$46:$E$6000,A1427,3),"")</f>
        <v/>
      </c>
      <c r="D1427" s="88" t="str">
        <f>IFERROR(INDEX(DATA!$A$46:$E$6000,A1427,2),"")</f>
        <v/>
      </c>
      <c r="E1427" s="99" t="str">
        <f>IFERROR(IF(C1427=設定・集計!$B$6,INDEX(DATA!$A$46:$E$6000,A1427,4),""),"")</f>
        <v/>
      </c>
      <c r="F1427" s="99" t="str">
        <f>IFERROR(IF(C1427=設定・集計!$B$6,"",INDEX(DATA!$A$46:$E$6000,A1427,4)),"")</f>
        <v/>
      </c>
    </row>
    <row r="1428" spans="1:6" ht="18.75" customHeight="1">
      <c r="A1428" s="82" t="str">
        <f>IFERROR(MATCH(ROW()-ROW($A$2),DATA!G:G,0)-DATA!$B$5+1,"")</f>
        <v/>
      </c>
      <c r="B1428" s="86" t="str">
        <f>IFERROR(INDEX(DATA!$A$46:$E$6000,A1428,5),"")</f>
        <v/>
      </c>
      <c r="C1428" s="87" t="str">
        <f>IFERROR(INDEX(DATA!$A$46:$E$6000,A1428,3),"")</f>
        <v/>
      </c>
      <c r="D1428" s="88" t="str">
        <f>IFERROR(INDEX(DATA!$A$46:$E$6000,A1428,2),"")</f>
        <v/>
      </c>
      <c r="E1428" s="99" t="str">
        <f>IFERROR(IF(C1428=設定・集計!$B$6,INDEX(DATA!$A$46:$E$6000,A1428,4),""),"")</f>
        <v/>
      </c>
      <c r="F1428" s="99" t="str">
        <f>IFERROR(IF(C1428=設定・集計!$B$6,"",INDEX(DATA!$A$46:$E$6000,A1428,4)),"")</f>
        <v/>
      </c>
    </row>
    <row r="1429" spans="1:6" ht="18.75" customHeight="1">
      <c r="A1429" s="82" t="str">
        <f>IFERROR(MATCH(ROW()-ROW($A$2),DATA!G:G,0)-DATA!$B$5+1,"")</f>
        <v/>
      </c>
      <c r="B1429" s="86" t="str">
        <f>IFERROR(INDEX(DATA!$A$46:$E$6000,A1429,5),"")</f>
        <v/>
      </c>
      <c r="C1429" s="87" t="str">
        <f>IFERROR(INDEX(DATA!$A$46:$E$6000,A1429,3),"")</f>
        <v/>
      </c>
      <c r="D1429" s="88" t="str">
        <f>IFERROR(INDEX(DATA!$A$46:$E$6000,A1429,2),"")</f>
        <v/>
      </c>
      <c r="E1429" s="99" t="str">
        <f>IFERROR(IF(C1429=設定・集計!$B$6,INDEX(DATA!$A$46:$E$6000,A1429,4),""),"")</f>
        <v/>
      </c>
      <c r="F1429" s="99" t="str">
        <f>IFERROR(IF(C1429=設定・集計!$B$6,"",INDEX(DATA!$A$46:$E$6000,A1429,4)),"")</f>
        <v/>
      </c>
    </row>
    <row r="1430" spans="1:6" ht="18.75" customHeight="1">
      <c r="A1430" s="82" t="str">
        <f>IFERROR(MATCH(ROW()-ROW($A$2),DATA!G:G,0)-DATA!$B$5+1,"")</f>
        <v/>
      </c>
      <c r="B1430" s="86" t="str">
        <f>IFERROR(INDEX(DATA!$A$46:$E$6000,A1430,5),"")</f>
        <v/>
      </c>
      <c r="C1430" s="87" t="str">
        <f>IFERROR(INDEX(DATA!$A$46:$E$6000,A1430,3),"")</f>
        <v/>
      </c>
      <c r="D1430" s="88" t="str">
        <f>IFERROR(INDEX(DATA!$A$46:$E$6000,A1430,2),"")</f>
        <v/>
      </c>
      <c r="E1430" s="99" t="str">
        <f>IFERROR(IF(C1430=設定・集計!$B$6,INDEX(DATA!$A$46:$E$6000,A1430,4),""),"")</f>
        <v/>
      </c>
      <c r="F1430" s="99" t="str">
        <f>IFERROR(IF(C1430=設定・集計!$B$6,"",INDEX(DATA!$A$46:$E$6000,A1430,4)),"")</f>
        <v/>
      </c>
    </row>
    <row r="1431" spans="1:6" ht="18.75" customHeight="1">
      <c r="A1431" s="82" t="str">
        <f>IFERROR(MATCH(ROW()-ROW($A$2),DATA!G:G,0)-DATA!$B$5+1,"")</f>
        <v/>
      </c>
      <c r="B1431" s="86" t="str">
        <f>IFERROR(INDEX(DATA!$A$46:$E$6000,A1431,5),"")</f>
        <v/>
      </c>
      <c r="C1431" s="87" t="str">
        <f>IFERROR(INDEX(DATA!$A$46:$E$6000,A1431,3),"")</f>
        <v/>
      </c>
      <c r="D1431" s="88" t="str">
        <f>IFERROR(INDEX(DATA!$A$46:$E$6000,A1431,2),"")</f>
        <v/>
      </c>
      <c r="E1431" s="99" t="str">
        <f>IFERROR(IF(C1431=設定・集計!$B$6,INDEX(DATA!$A$46:$E$6000,A1431,4),""),"")</f>
        <v/>
      </c>
      <c r="F1431" s="99" t="str">
        <f>IFERROR(IF(C1431=設定・集計!$B$6,"",INDEX(DATA!$A$46:$E$6000,A1431,4)),"")</f>
        <v/>
      </c>
    </row>
    <row r="1432" spans="1:6" ht="18.75" customHeight="1">
      <c r="A1432" s="82" t="str">
        <f>IFERROR(MATCH(ROW()-ROW($A$2),DATA!G:G,0)-DATA!$B$5+1,"")</f>
        <v/>
      </c>
      <c r="B1432" s="86" t="str">
        <f>IFERROR(INDEX(DATA!$A$46:$E$6000,A1432,5),"")</f>
        <v/>
      </c>
      <c r="C1432" s="87" t="str">
        <f>IFERROR(INDEX(DATA!$A$46:$E$6000,A1432,3),"")</f>
        <v/>
      </c>
      <c r="D1432" s="88" t="str">
        <f>IFERROR(INDEX(DATA!$A$46:$E$6000,A1432,2),"")</f>
        <v/>
      </c>
      <c r="E1432" s="99" t="str">
        <f>IFERROR(IF(C1432=設定・集計!$B$6,INDEX(DATA!$A$46:$E$6000,A1432,4),""),"")</f>
        <v/>
      </c>
      <c r="F1432" s="99" t="str">
        <f>IFERROR(IF(C1432=設定・集計!$B$6,"",INDEX(DATA!$A$46:$E$6000,A1432,4)),"")</f>
        <v/>
      </c>
    </row>
    <row r="1433" spans="1:6" ht="18.75" customHeight="1">
      <c r="A1433" s="82" t="str">
        <f>IFERROR(MATCH(ROW()-ROW($A$2),DATA!G:G,0)-DATA!$B$5+1,"")</f>
        <v/>
      </c>
      <c r="B1433" s="86" t="str">
        <f>IFERROR(INDEX(DATA!$A$46:$E$6000,A1433,5),"")</f>
        <v/>
      </c>
      <c r="C1433" s="87" t="str">
        <f>IFERROR(INDEX(DATA!$A$46:$E$6000,A1433,3),"")</f>
        <v/>
      </c>
      <c r="D1433" s="88" t="str">
        <f>IFERROR(INDEX(DATA!$A$46:$E$6000,A1433,2),"")</f>
        <v/>
      </c>
      <c r="E1433" s="99" t="str">
        <f>IFERROR(IF(C1433=設定・集計!$B$6,INDEX(DATA!$A$46:$E$6000,A1433,4),""),"")</f>
        <v/>
      </c>
      <c r="F1433" s="99" t="str">
        <f>IFERROR(IF(C1433=設定・集計!$B$6,"",INDEX(DATA!$A$46:$E$6000,A1433,4)),"")</f>
        <v/>
      </c>
    </row>
    <row r="1434" spans="1:6" ht="18.75" customHeight="1">
      <c r="A1434" s="82" t="str">
        <f>IFERROR(MATCH(ROW()-ROW($A$2),DATA!G:G,0)-DATA!$B$5+1,"")</f>
        <v/>
      </c>
      <c r="B1434" s="86" t="str">
        <f>IFERROR(INDEX(DATA!$A$46:$E$6000,A1434,5),"")</f>
        <v/>
      </c>
      <c r="C1434" s="87" t="str">
        <f>IFERROR(INDEX(DATA!$A$46:$E$6000,A1434,3),"")</f>
        <v/>
      </c>
      <c r="D1434" s="88" t="str">
        <f>IFERROR(INDEX(DATA!$A$46:$E$6000,A1434,2),"")</f>
        <v/>
      </c>
      <c r="E1434" s="99" t="str">
        <f>IFERROR(IF(C1434=設定・集計!$B$6,INDEX(DATA!$A$46:$E$6000,A1434,4),""),"")</f>
        <v/>
      </c>
      <c r="F1434" s="99" t="str">
        <f>IFERROR(IF(C1434=設定・集計!$B$6,"",INDEX(DATA!$A$46:$E$6000,A1434,4)),"")</f>
        <v/>
      </c>
    </row>
    <row r="1435" spans="1:6" ht="18.75" customHeight="1">
      <c r="A1435" s="82" t="str">
        <f>IFERROR(MATCH(ROW()-ROW($A$2),DATA!G:G,0)-DATA!$B$5+1,"")</f>
        <v/>
      </c>
      <c r="B1435" s="86" t="str">
        <f>IFERROR(INDEX(DATA!$A$46:$E$6000,A1435,5),"")</f>
        <v/>
      </c>
      <c r="C1435" s="87" t="str">
        <f>IFERROR(INDEX(DATA!$A$46:$E$6000,A1435,3),"")</f>
        <v/>
      </c>
      <c r="D1435" s="88" t="str">
        <f>IFERROR(INDEX(DATA!$A$46:$E$6000,A1435,2),"")</f>
        <v/>
      </c>
      <c r="E1435" s="99" t="str">
        <f>IFERROR(IF(C1435=設定・集計!$B$6,INDEX(DATA!$A$46:$E$6000,A1435,4),""),"")</f>
        <v/>
      </c>
      <c r="F1435" s="99" t="str">
        <f>IFERROR(IF(C1435=設定・集計!$B$6,"",INDEX(DATA!$A$46:$E$6000,A1435,4)),"")</f>
        <v/>
      </c>
    </row>
    <row r="1436" spans="1:6" ht="18.75" customHeight="1">
      <c r="A1436" s="82" t="str">
        <f>IFERROR(MATCH(ROW()-ROW($A$2),DATA!G:G,0)-DATA!$B$5+1,"")</f>
        <v/>
      </c>
      <c r="B1436" s="86" t="str">
        <f>IFERROR(INDEX(DATA!$A$46:$E$6000,A1436,5),"")</f>
        <v/>
      </c>
      <c r="C1436" s="87" t="str">
        <f>IFERROR(INDEX(DATA!$A$46:$E$6000,A1436,3),"")</f>
        <v/>
      </c>
      <c r="D1436" s="88" t="str">
        <f>IFERROR(INDEX(DATA!$A$46:$E$6000,A1436,2),"")</f>
        <v/>
      </c>
      <c r="E1436" s="99" t="str">
        <f>IFERROR(IF(C1436=設定・集計!$B$6,INDEX(DATA!$A$46:$E$6000,A1436,4),""),"")</f>
        <v/>
      </c>
      <c r="F1436" s="99" t="str">
        <f>IFERROR(IF(C1436=設定・集計!$B$6,"",INDEX(DATA!$A$46:$E$6000,A1436,4)),"")</f>
        <v/>
      </c>
    </row>
    <row r="1437" spans="1:6" ht="18.75" customHeight="1">
      <c r="A1437" s="82" t="str">
        <f>IFERROR(MATCH(ROW()-ROW($A$2),DATA!G:G,0)-DATA!$B$5+1,"")</f>
        <v/>
      </c>
      <c r="B1437" s="86" t="str">
        <f>IFERROR(INDEX(DATA!$A$46:$E$6000,A1437,5),"")</f>
        <v/>
      </c>
      <c r="C1437" s="87" t="str">
        <f>IFERROR(INDEX(DATA!$A$46:$E$6000,A1437,3),"")</f>
        <v/>
      </c>
      <c r="D1437" s="88" t="str">
        <f>IFERROR(INDEX(DATA!$A$46:$E$6000,A1437,2),"")</f>
        <v/>
      </c>
      <c r="E1437" s="99" t="str">
        <f>IFERROR(IF(C1437=設定・集計!$B$6,INDEX(DATA!$A$46:$E$6000,A1437,4),""),"")</f>
        <v/>
      </c>
      <c r="F1437" s="99" t="str">
        <f>IFERROR(IF(C1437=設定・集計!$B$6,"",INDEX(DATA!$A$46:$E$6000,A1437,4)),"")</f>
        <v/>
      </c>
    </row>
    <row r="1438" spans="1:6" ht="18.75" customHeight="1">
      <c r="A1438" s="82" t="str">
        <f>IFERROR(MATCH(ROW()-ROW($A$2),DATA!G:G,0)-DATA!$B$5+1,"")</f>
        <v/>
      </c>
      <c r="B1438" s="86" t="str">
        <f>IFERROR(INDEX(DATA!$A$46:$E$6000,A1438,5),"")</f>
        <v/>
      </c>
      <c r="C1438" s="87" t="str">
        <f>IFERROR(INDEX(DATA!$A$46:$E$6000,A1438,3),"")</f>
        <v/>
      </c>
      <c r="D1438" s="88" t="str">
        <f>IFERROR(INDEX(DATA!$A$46:$E$6000,A1438,2),"")</f>
        <v/>
      </c>
      <c r="E1438" s="99" t="str">
        <f>IFERROR(IF(C1438=設定・集計!$B$6,INDEX(DATA!$A$46:$E$6000,A1438,4),""),"")</f>
        <v/>
      </c>
      <c r="F1438" s="99" t="str">
        <f>IFERROR(IF(C1438=設定・集計!$B$6,"",INDEX(DATA!$A$46:$E$6000,A1438,4)),"")</f>
        <v/>
      </c>
    </row>
    <row r="1439" spans="1:6" ht="18.75" customHeight="1">
      <c r="A1439" s="82" t="str">
        <f>IFERROR(MATCH(ROW()-ROW($A$2),DATA!G:G,0)-DATA!$B$5+1,"")</f>
        <v/>
      </c>
      <c r="B1439" s="86" t="str">
        <f>IFERROR(INDEX(DATA!$A$46:$E$6000,A1439,5),"")</f>
        <v/>
      </c>
      <c r="C1439" s="87" t="str">
        <f>IFERROR(INDEX(DATA!$A$46:$E$6000,A1439,3),"")</f>
        <v/>
      </c>
      <c r="D1439" s="88" t="str">
        <f>IFERROR(INDEX(DATA!$A$46:$E$6000,A1439,2),"")</f>
        <v/>
      </c>
      <c r="E1439" s="99" t="str">
        <f>IFERROR(IF(C1439=設定・集計!$B$6,INDEX(DATA!$A$46:$E$6000,A1439,4),""),"")</f>
        <v/>
      </c>
      <c r="F1439" s="99" t="str">
        <f>IFERROR(IF(C1439=設定・集計!$B$6,"",INDEX(DATA!$A$46:$E$6000,A1439,4)),"")</f>
        <v/>
      </c>
    </row>
    <row r="1440" spans="1:6" ht="18.75" customHeight="1">
      <c r="A1440" s="82" t="str">
        <f>IFERROR(MATCH(ROW()-ROW($A$2),DATA!G:G,0)-DATA!$B$5+1,"")</f>
        <v/>
      </c>
      <c r="B1440" s="86" t="str">
        <f>IFERROR(INDEX(DATA!$A$46:$E$6000,A1440,5),"")</f>
        <v/>
      </c>
      <c r="C1440" s="87" t="str">
        <f>IFERROR(INDEX(DATA!$A$46:$E$6000,A1440,3),"")</f>
        <v/>
      </c>
      <c r="D1440" s="88" t="str">
        <f>IFERROR(INDEX(DATA!$A$46:$E$6000,A1440,2),"")</f>
        <v/>
      </c>
      <c r="E1440" s="99" t="str">
        <f>IFERROR(IF(C1440=設定・集計!$B$6,INDEX(DATA!$A$46:$E$6000,A1440,4),""),"")</f>
        <v/>
      </c>
      <c r="F1440" s="99" t="str">
        <f>IFERROR(IF(C1440=設定・集計!$B$6,"",INDEX(DATA!$A$46:$E$6000,A1440,4)),"")</f>
        <v/>
      </c>
    </row>
    <row r="1441" spans="1:6" ht="18.75" customHeight="1">
      <c r="A1441" s="82" t="str">
        <f>IFERROR(MATCH(ROW()-ROW($A$2),DATA!G:G,0)-DATA!$B$5+1,"")</f>
        <v/>
      </c>
      <c r="B1441" s="86" t="str">
        <f>IFERROR(INDEX(DATA!$A$46:$E$6000,A1441,5),"")</f>
        <v/>
      </c>
      <c r="C1441" s="87" t="str">
        <f>IFERROR(INDEX(DATA!$A$46:$E$6000,A1441,3),"")</f>
        <v/>
      </c>
      <c r="D1441" s="88" t="str">
        <f>IFERROR(INDEX(DATA!$A$46:$E$6000,A1441,2),"")</f>
        <v/>
      </c>
      <c r="E1441" s="99" t="str">
        <f>IFERROR(IF(C1441=設定・集計!$B$6,INDEX(DATA!$A$46:$E$6000,A1441,4),""),"")</f>
        <v/>
      </c>
      <c r="F1441" s="99" t="str">
        <f>IFERROR(IF(C1441=設定・集計!$B$6,"",INDEX(DATA!$A$46:$E$6000,A1441,4)),"")</f>
        <v/>
      </c>
    </row>
    <row r="1442" spans="1:6" ht="18.75" customHeight="1">
      <c r="A1442" s="82" t="str">
        <f>IFERROR(MATCH(ROW()-ROW($A$2),DATA!G:G,0)-DATA!$B$5+1,"")</f>
        <v/>
      </c>
      <c r="B1442" s="86" t="str">
        <f>IFERROR(INDEX(DATA!$A$46:$E$6000,A1442,5),"")</f>
        <v/>
      </c>
      <c r="C1442" s="87" t="str">
        <f>IFERROR(INDEX(DATA!$A$46:$E$6000,A1442,3),"")</f>
        <v/>
      </c>
      <c r="D1442" s="88" t="str">
        <f>IFERROR(INDEX(DATA!$A$46:$E$6000,A1442,2),"")</f>
        <v/>
      </c>
      <c r="E1442" s="99" t="str">
        <f>IFERROR(IF(C1442=設定・集計!$B$6,INDEX(DATA!$A$46:$E$6000,A1442,4),""),"")</f>
        <v/>
      </c>
      <c r="F1442" s="99" t="str">
        <f>IFERROR(IF(C1442=設定・集計!$B$6,"",INDEX(DATA!$A$46:$E$6000,A1442,4)),"")</f>
        <v/>
      </c>
    </row>
    <row r="1443" spans="1:6" ht="18.75" customHeight="1">
      <c r="A1443" s="82" t="str">
        <f>IFERROR(MATCH(ROW()-ROW($A$2),DATA!G:G,0)-DATA!$B$5+1,"")</f>
        <v/>
      </c>
      <c r="B1443" s="86" t="str">
        <f>IFERROR(INDEX(DATA!$A$46:$E$6000,A1443,5),"")</f>
        <v/>
      </c>
      <c r="C1443" s="87" t="str">
        <f>IFERROR(INDEX(DATA!$A$46:$E$6000,A1443,3),"")</f>
        <v/>
      </c>
      <c r="D1443" s="88" t="str">
        <f>IFERROR(INDEX(DATA!$A$46:$E$6000,A1443,2),"")</f>
        <v/>
      </c>
      <c r="E1443" s="99" t="str">
        <f>IFERROR(IF(C1443=設定・集計!$B$6,INDEX(DATA!$A$46:$E$6000,A1443,4),""),"")</f>
        <v/>
      </c>
      <c r="F1443" s="99" t="str">
        <f>IFERROR(IF(C1443=設定・集計!$B$6,"",INDEX(DATA!$A$46:$E$6000,A1443,4)),"")</f>
        <v/>
      </c>
    </row>
    <row r="1444" spans="1:6" ht="18.75" customHeight="1">
      <c r="A1444" s="82" t="str">
        <f>IFERROR(MATCH(ROW()-ROW($A$2),DATA!G:G,0)-DATA!$B$5+1,"")</f>
        <v/>
      </c>
      <c r="B1444" s="86" t="str">
        <f>IFERROR(INDEX(DATA!$A$46:$E$6000,A1444,5),"")</f>
        <v/>
      </c>
      <c r="C1444" s="87" t="str">
        <f>IFERROR(INDEX(DATA!$A$46:$E$6000,A1444,3),"")</f>
        <v/>
      </c>
      <c r="D1444" s="88" t="str">
        <f>IFERROR(INDEX(DATA!$A$46:$E$6000,A1444,2),"")</f>
        <v/>
      </c>
      <c r="E1444" s="99" t="str">
        <f>IFERROR(IF(C1444=設定・集計!$B$6,INDEX(DATA!$A$46:$E$6000,A1444,4),""),"")</f>
        <v/>
      </c>
      <c r="F1444" s="99" t="str">
        <f>IFERROR(IF(C1444=設定・集計!$B$6,"",INDEX(DATA!$A$46:$E$6000,A1444,4)),"")</f>
        <v/>
      </c>
    </row>
    <row r="1445" spans="1:6" ht="18.75" customHeight="1">
      <c r="A1445" s="82" t="str">
        <f>IFERROR(MATCH(ROW()-ROW($A$2),DATA!G:G,0)-DATA!$B$5+1,"")</f>
        <v/>
      </c>
      <c r="B1445" s="86" t="str">
        <f>IFERROR(INDEX(DATA!$A$46:$E$6000,A1445,5),"")</f>
        <v/>
      </c>
      <c r="C1445" s="87" t="str">
        <f>IFERROR(INDEX(DATA!$A$46:$E$6000,A1445,3),"")</f>
        <v/>
      </c>
      <c r="D1445" s="88" t="str">
        <f>IFERROR(INDEX(DATA!$A$46:$E$6000,A1445,2),"")</f>
        <v/>
      </c>
      <c r="E1445" s="99" t="str">
        <f>IFERROR(IF(C1445=設定・集計!$B$6,INDEX(DATA!$A$46:$E$6000,A1445,4),""),"")</f>
        <v/>
      </c>
      <c r="F1445" s="99" t="str">
        <f>IFERROR(IF(C1445=設定・集計!$B$6,"",INDEX(DATA!$A$46:$E$6000,A1445,4)),"")</f>
        <v/>
      </c>
    </row>
    <row r="1446" spans="1:6" ht="18.75" customHeight="1">
      <c r="A1446" s="82" t="str">
        <f>IFERROR(MATCH(ROW()-ROW($A$2),DATA!G:G,0)-DATA!$B$5+1,"")</f>
        <v/>
      </c>
      <c r="B1446" s="86" t="str">
        <f>IFERROR(INDEX(DATA!$A$46:$E$6000,A1446,5),"")</f>
        <v/>
      </c>
      <c r="C1446" s="87" t="str">
        <f>IFERROR(INDEX(DATA!$A$46:$E$6000,A1446,3),"")</f>
        <v/>
      </c>
      <c r="D1446" s="88" t="str">
        <f>IFERROR(INDEX(DATA!$A$46:$E$6000,A1446,2),"")</f>
        <v/>
      </c>
      <c r="E1446" s="99" t="str">
        <f>IFERROR(IF(C1446=設定・集計!$B$6,INDEX(DATA!$A$46:$E$6000,A1446,4),""),"")</f>
        <v/>
      </c>
      <c r="F1446" s="99" t="str">
        <f>IFERROR(IF(C1446=設定・集計!$B$6,"",INDEX(DATA!$A$46:$E$6000,A1446,4)),"")</f>
        <v/>
      </c>
    </row>
    <row r="1447" spans="1:6" ht="18.75" customHeight="1">
      <c r="A1447" s="82" t="str">
        <f>IFERROR(MATCH(ROW()-ROW($A$2),DATA!G:G,0)-DATA!$B$5+1,"")</f>
        <v/>
      </c>
      <c r="B1447" s="86" t="str">
        <f>IFERROR(INDEX(DATA!$A$46:$E$6000,A1447,5),"")</f>
        <v/>
      </c>
      <c r="C1447" s="87" t="str">
        <f>IFERROR(INDEX(DATA!$A$46:$E$6000,A1447,3),"")</f>
        <v/>
      </c>
      <c r="D1447" s="88" t="str">
        <f>IFERROR(INDEX(DATA!$A$46:$E$6000,A1447,2),"")</f>
        <v/>
      </c>
      <c r="E1447" s="99" t="str">
        <f>IFERROR(IF(C1447=設定・集計!$B$6,INDEX(DATA!$A$46:$E$6000,A1447,4),""),"")</f>
        <v/>
      </c>
      <c r="F1447" s="99" t="str">
        <f>IFERROR(IF(C1447=設定・集計!$B$6,"",INDEX(DATA!$A$46:$E$6000,A1447,4)),"")</f>
        <v/>
      </c>
    </row>
    <row r="1448" spans="1:6" ht="18.75" customHeight="1">
      <c r="A1448" s="82" t="str">
        <f>IFERROR(MATCH(ROW()-ROW($A$2),DATA!G:G,0)-DATA!$B$5+1,"")</f>
        <v/>
      </c>
      <c r="B1448" s="86" t="str">
        <f>IFERROR(INDEX(DATA!$A$46:$E$6000,A1448,5),"")</f>
        <v/>
      </c>
      <c r="C1448" s="87" t="str">
        <f>IFERROR(INDEX(DATA!$A$46:$E$6000,A1448,3),"")</f>
        <v/>
      </c>
      <c r="D1448" s="88" t="str">
        <f>IFERROR(INDEX(DATA!$A$46:$E$6000,A1448,2),"")</f>
        <v/>
      </c>
      <c r="E1448" s="99" t="str">
        <f>IFERROR(IF(C1448=設定・集計!$B$6,INDEX(DATA!$A$46:$E$6000,A1448,4),""),"")</f>
        <v/>
      </c>
      <c r="F1448" s="99" t="str">
        <f>IFERROR(IF(C1448=設定・集計!$B$6,"",INDEX(DATA!$A$46:$E$6000,A1448,4)),"")</f>
        <v/>
      </c>
    </row>
    <row r="1449" spans="1:6" ht="18.75" customHeight="1">
      <c r="A1449" s="82" t="str">
        <f>IFERROR(MATCH(ROW()-ROW($A$2),DATA!G:G,0)-DATA!$B$5+1,"")</f>
        <v/>
      </c>
      <c r="B1449" s="86" t="str">
        <f>IFERROR(INDEX(DATA!$A$46:$E$6000,A1449,5),"")</f>
        <v/>
      </c>
      <c r="C1449" s="87" t="str">
        <f>IFERROR(INDEX(DATA!$A$46:$E$6000,A1449,3),"")</f>
        <v/>
      </c>
      <c r="D1449" s="88" t="str">
        <f>IFERROR(INDEX(DATA!$A$46:$E$6000,A1449,2),"")</f>
        <v/>
      </c>
      <c r="E1449" s="99" t="str">
        <f>IFERROR(IF(C1449=設定・集計!$B$6,INDEX(DATA!$A$46:$E$6000,A1449,4),""),"")</f>
        <v/>
      </c>
      <c r="F1449" s="99" t="str">
        <f>IFERROR(IF(C1449=設定・集計!$B$6,"",INDEX(DATA!$A$46:$E$6000,A1449,4)),"")</f>
        <v/>
      </c>
    </row>
    <row r="1450" spans="1:6" ht="18.75" customHeight="1">
      <c r="A1450" s="82" t="str">
        <f>IFERROR(MATCH(ROW()-ROW($A$2),DATA!G:G,0)-DATA!$B$5+1,"")</f>
        <v/>
      </c>
      <c r="B1450" s="86" t="str">
        <f>IFERROR(INDEX(DATA!$A$46:$E$6000,A1450,5),"")</f>
        <v/>
      </c>
      <c r="C1450" s="87" t="str">
        <f>IFERROR(INDEX(DATA!$A$46:$E$6000,A1450,3),"")</f>
        <v/>
      </c>
      <c r="D1450" s="88" t="str">
        <f>IFERROR(INDEX(DATA!$A$46:$E$6000,A1450,2),"")</f>
        <v/>
      </c>
      <c r="E1450" s="99" t="str">
        <f>IFERROR(IF(C1450=設定・集計!$B$6,INDEX(DATA!$A$46:$E$6000,A1450,4),""),"")</f>
        <v/>
      </c>
      <c r="F1450" s="99" t="str">
        <f>IFERROR(IF(C1450=設定・集計!$B$6,"",INDEX(DATA!$A$46:$E$6000,A1450,4)),"")</f>
        <v/>
      </c>
    </row>
    <row r="1451" spans="1:6" ht="18.75" customHeight="1">
      <c r="A1451" s="82" t="str">
        <f>IFERROR(MATCH(ROW()-ROW($A$2),DATA!G:G,0)-DATA!$B$5+1,"")</f>
        <v/>
      </c>
      <c r="B1451" s="86" t="str">
        <f>IFERROR(INDEX(DATA!$A$46:$E$6000,A1451,5),"")</f>
        <v/>
      </c>
      <c r="C1451" s="87" t="str">
        <f>IFERROR(INDEX(DATA!$A$46:$E$6000,A1451,3),"")</f>
        <v/>
      </c>
      <c r="D1451" s="88" t="str">
        <f>IFERROR(INDEX(DATA!$A$46:$E$6000,A1451,2),"")</f>
        <v/>
      </c>
      <c r="E1451" s="99" t="str">
        <f>IFERROR(IF(C1451=設定・集計!$B$6,INDEX(DATA!$A$46:$E$6000,A1451,4),""),"")</f>
        <v/>
      </c>
      <c r="F1451" s="99" t="str">
        <f>IFERROR(IF(C1451=設定・集計!$B$6,"",INDEX(DATA!$A$46:$E$6000,A1451,4)),"")</f>
        <v/>
      </c>
    </row>
    <row r="1452" spans="1:6" ht="18.75" customHeight="1">
      <c r="A1452" s="82" t="str">
        <f>IFERROR(MATCH(ROW()-ROW($A$2),DATA!G:G,0)-DATA!$B$5+1,"")</f>
        <v/>
      </c>
      <c r="B1452" s="86" t="str">
        <f>IFERROR(INDEX(DATA!$A$46:$E$6000,A1452,5),"")</f>
        <v/>
      </c>
      <c r="C1452" s="87" t="str">
        <f>IFERROR(INDEX(DATA!$A$46:$E$6000,A1452,3),"")</f>
        <v/>
      </c>
      <c r="D1452" s="88" t="str">
        <f>IFERROR(INDEX(DATA!$A$46:$E$6000,A1452,2),"")</f>
        <v/>
      </c>
      <c r="E1452" s="99" t="str">
        <f>IFERROR(IF(C1452=設定・集計!$B$6,INDEX(DATA!$A$46:$E$6000,A1452,4),""),"")</f>
        <v/>
      </c>
      <c r="F1452" s="99" t="str">
        <f>IFERROR(IF(C1452=設定・集計!$B$6,"",INDEX(DATA!$A$46:$E$6000,A1452,4)),"")</f>
        <v/>
      </c>
    </row>
    <row r="1453" spans="1:6" ht="18.75" customHeight="1">
      <c r="A1453" s="82" t="str">
        <f>IFERROR(MATCH(ROW()-ROW($A$2),DATA!G:G,0)-DATA!$B$5+1,"")</f>
        <v/>
      </c>
      <c r="B1453" s="86" t="str">
        <f>IFERROR(INDEX(DATA!$A$46:$E$6000,A1453,5),"")</f>
        <v/>
      </c>
      <c r="C1453" s="87" t="str">
        <f>IFERROR(INDEX(DATA!$A$46:$E$6000,A1453,3),"")</f>
        <v/>
      </c>
      <c r="D1453" s="88" t="str">
        <f>IFERROR(INDEX(DATA!$A$46:$E$6000,A1453,2),"")</f>
        <v/>
      </c>
      <c r="E1453" s="99" t="str">
        <f>IFERROR(IF(C1453=設定・集計!$B$6,INDEX(DATA!$A$46:$E$6000,A1453,4),""),"")</f>
        <v/>
      </c>
      <c r="F1453" s="99" t="str">
        <f>IFERROR(IF(C1453=設定・集計!$B$6,"",INDEX(DATA!$A$46:$E$6000,A1453,4)),"")</f>
        <v/>
      </c>
    </row>
    <row r="1454" spans="1:6" ht="18.75" customHeight="1">
      <c r="A1454" s="82" t="str">
        <f>IFERROR(MATCH(ROW()-ROW($A$2),DATA!G:G,0)-DATA!$B$5+1,"")</f>
        <v/>
      </c>
      <c r="B1454" s="86" t="str">
        <f>IFERROR(INDEX(DATA!$A$46:$E$6000,A1454,5),"")</f>
        <v/>
      </c>
      <c r="C1454" s="87" t="str">
        <f>IFERROR(INDEX(DATA!$A$46:$E$6000,A1454,3),"")</f>
        <v/>
      </c>
      <c r="D1454" s="88" t="str">
        <f>IFERROR(INDEX(DATA!$A$46:$E$6000,A1454,2),"")</f>
        <v/>
      </c>
      <c r="E1454" s="99" t="str">
        <f>IFERROR(IF(C1454=設定・集計!$B$6,INDEX(DATA!$A$46:$E$6000,A1454,4),""),"")</f>
        <v/>
      </c>
      <c r="F1454" s="99" t="str">
        <f>IFERROR(IF(C1454=設定・集計!$B$6,"",INDEX(DATA!$A$46:$E$6000,A1454,4)),"")</f>
        <v/>
      </c>
    </row>
    <row r="1455" spans="1:6" ht="18.75" customHeight="1">
      <c r="A1455" s="82" t="str">
        <f>IFERROR(MATCH(ROW()-ROW($A$2),DATA!G:G,0)-DATA!$B$5+1,"")</f>
        <v/>
      </c>
      <c r="B1455" s="86" t="str">
        <f>IFERROR(INDEX(DATA!$A$46:$E$6000,A1455,5),"")</f>
        <v/>
      </c>
      <c r="C1455" s="87" t="str">
        <f>IFERROR(INDEX(DATA!$A$46:$E$6000,A1455,3),"")</f>
        <v/>
      </c>
      <c r="D1455" s="88" t="str">
        <f>IFERROR(INDEX(DATA!$A$46:$E$6000,A1455,2),"")</f>
        <v/>
      </c>
      <c r="E1455" s="99" t="str">
        <f>IFERROR(IF(C1455=設定・集計!$B$6,INDEX(DATA!$A$46:$E$6000,A1455,4),""),"")</f>
        <v/>
      </c>
      <c r="F1455" s="99" t="str">
        <f>IFERROR(IF(C1455=設定・集計!$B$6,"",INDEX(DATA!$A$46:$E$6000,A1455,4)),"")</f>
        <v/>
      </c>
    </row>
    <row r="1456" spans="1:6" ht="18.75" customHeight="1">
      <c r="A1456" s="82" t="str">
        <f>IFERROR(MATCH(ROW()-ROW($A$2),DATA!G:G,0)-DATA!$B$5+1,"")</f>
        <v/>
      </c>
      <c r="B1456" s="86" t="str">
        <f>IFERROR(INDEX(DATA!$A$46:$E$6000,A1456,5),"")</f>
        <v/>
      </c>
      <c r="C1456" s="87" t="str">
        <f>IFERROR(INDEX(DATA!$A$46:$E$6000,A1456,3),"")</f>
        <v/>
      </c>
      <c r="D1456" s="88" t="str">
        <f>IFERROR(INDEX(DATA!$A$46:$E$6000,A1456,2),"")</f>
        <v/>
      </c>
      <c r="E1456" s="99" t="str">
        <f>IFERROR(IF(C1456=設定・集計!$B$6,INDEX(DATA!$A$46:$E$6000,A1456,4),""),"")</f>
        <v/>
      </c>
      <c r="F1456" s="99" t="str">
        <f>IFERROR(IF(C1456=設定・集計!$B$6,"",INDEX(DATA!$A$46:$E$6000,A1456,4)),"")</f>
        <v/>
      </c>
    </row>
    <row r="1457" spans="1:6" ht="18.75" customHeight="1">
      <c r="A1457" s="82" t="str">
        <f>IFERROR(MATCH(ROW()-ROW($A$2),DATA!G:G,0)-DATA!$B$5+1,"")</f>
        <v/>
      </c>
      <c r="B1457" s="86" t="str">
        <f>IFERROR(INDEX(DATA!$A$46:$E$6000,A1457,5),"")</f>
        <v/>
      </c>
      <c r="C1457" s="87" t="str">
        <f>IFERROR(INDEX(DATA!$A$46:$E$6000,A1457,3),"")</f>
        <v/>
      </c>
      <c r="D1457" s="88" t="str">
        <f>IFERROR(INDEX(DATA!$A$46:$E$6000,A1457,2),"")</f>
        <v/>
      </c>
      <c r="E1457" s="99" t="str">
        <f>IFERROR(IF(C1457=設定・集計!$B$6,INDEX(DATA!$A$46:$E$6000,A1457,4),""),"")</f>
        <v/>
      </c>
      <c r="F1457" s="99" t="str">
        <f>IFERROR(IF(C1457=設定・集計!$B$6,"",INDEX(DATA!$A$46:$E$6000,A1457,4)),"")</f>
        <v/>
      </c>
    </row>
    <row r="1458" spans="1:6" ht="18.75" customHeight="1">
      <c r="A1458" s="82" t="str">
        <f>IFERROR(MATCH(ROW()-ROW($A$2),DATA!G:G,0)-DATA!$B$5+1,"")</f>
        <v/>
      </c>
      <c r="B1458" s="86" t="str">
        <f>IFERROR(INDEX(DATA!$A$46:$E$6000,A1458,5),"")</f>
        <v/>
      </c>
      <c r="C1458" s="87" t="str">
        <f>IFERROR(INDEX(DATA!$A$46:$E$6000,A1458,3),"")</f>
        <v/>
      </c>
      <c r="D1458" s="88" t="str">
        <f>IFERROR(INDEX(DATA!$A$46:$E$6000,A1458,2),"")</f>
        <v/>
      </c>
      <c r="E1458" s="99" t="str">
        <f>IFERROR(IF(C1458=設定・集計!$B$6,INDEX(DATA!$A$46:$E$6000,A1458,4),""),"")</f>
        <v/>
      </c>
      <c r="F1458" s="99" t="str">
        <f>IFERROR(IF(C1458=設定・集計!$B$6,"",INDEX(DATA!$A$46:$E$6000,A1458,4)),"")</f>
        <v/>
      </c>
    </row>
    <row r="1459" spans="1:6" ht="18.75" customHeight="1">
      <c r="A1459" s="82" t="str">
        <f>IFERROR(MATCH(ROW()-ROW($A$2),DATA!G:G,0)-DATA!$B$5+1,"")</f>
        <v/>
      </c>
      <c r="B1459" s="86" t="str">
        <f>IFERROR(INDEX(DATA!$A$46:$E$6000,A1459,5),"")</f>
        <v/>
      </c>
      <c r="C1459" s="87" t="str">
        <f>IFERROR(INDEX(DATA!$A$46:$E$6000,A1459,3),"")</f>
        <v/>
      </c>
      <c r="D1459" s="88" t="str">
        <f>IFERROR(INDEX(DATA!$A$46:$E$6000,A1459,2),"")</f>
        <v/>
      </c>
      <c r="E1459" s="99" t="str">
        <f>IFERROR(IF(C1459=設定・集計!$B$6,INDEX(DATA!$A$46:$E$6000,A1459,4),""),"")</f>
        <v/>
      </c>
      <c r="F1459" s="99" t="str">
        <f>IFERROR(IF(C1459=設定・集計!$B$6,"",INDEX(DATA!$A$46:$E$6000,A1459,4)),"")</f>
        <v/>
      </c>
    </row>
    <row r="1460" spans="1:6" ht="18.75" customHeight="1">
      <c r="A1460" s="82" t="str">
        <f>IFERROR(MATCH(ROW()-ROW($A$2),DATA!G:G,0)-DATA!$B$5+1,"")</f>
        <v/>
      </c>
      <c r="B1460" s="86" t="str">
        <f>IFERROR(INDEX(DATA!$A$46:$E$6000,A1460,5),"")</f>
        <v/>
      </c>
      <c r="C1460" s="87" t="str">
        <f>IFERROR(INDEX(DATA!$A$46:$E$6000,A1460,3),"")</f>
        <v/>
      </c>
      <c r="D1460" s="88" t="str">
        <f>IFERROR(INDEX(DATA!$A$46:$E$6000,A1460,2),"")</f>
        <v/>
      </c>
      <c r="E1460" s="99" t="str">
        <f>IFERROR(IF(C1460=設定・集計!$B$6,INDEX(DATA!$A$46:$E$6000,A1460,4),""),"")</f>
        <v/>
      </c>
      <c r="F1460" s="99" t="str">
        <f>IFERROR(IF(C1460=設定・集計!$B$6,"",INDEX(DATA!$A$46:$E$6000,A1460,4)),"")</f>
        <v/>
      </c>
    </row>
    <row r="1461" spans="1:6" ht="18.75" customHeight="1">
      <c r="A1461" s="82" t="str">
        <f>IFERROR(MATCH(ROW()-ROW($A$2),DATA!G:G,0)-DATA!$B$5+1,"")</f>
        <v/>
      </c>
      <c r="B1461" s="86" t="str">
        <f>IFERROR(INDEX(DATA!$A$46:$E$6000,A1461,5),"")</f>
        <v/>
      </c>
      <c r="C1461" s="87" t="str">
        <f>IFERROR(INDEX(DATA!$A$46:$E$6000,A1461,3),"")</f>
        <v/>
      </c>
      <c r="D1461" s="88" t="str">
        <f>IFERROR(INDEX(DATA!$A$46:$E$6000,A1461,2),"")</f>
        <v/>
      </c>
      <c r="E1461" s="99" t="str">
        <f>IFERROR(IF(C1461=設定・集計!$B$6,INDEX(DATA!$A$46:$E$6000,A1461,4),""),"")</f>
        <v/>
      </c>
      <c r="F1461" s="99" t="str">
        <f>IFERROR(IF(C1461=設定・集計!$B$6,"",INDEX(DATA!$A$46:$E$6000,A1461,4)),"")</f>
        <v/>
      </c>
    </row>
    <row r="1462" spans="1:6" ht="18.75" customHeight="1">
      <c r="A1462" s="82" t="str">
        <f>IFERROR(MATCH(ROW()-ROW($A$2),DATA!G:G,0)-DATA!$B$5+1,"")</f>
        <v/>
      </c>
      <c r="B1462" s="86" t="str">
        <f>IFERROR(INDEX(DATA!$A$46:$E$6000,A1462,5),"")</f>
        <v/>
      </c>
      <c r="C1462" s="87" t="str">
        <f>IFERROR(INDEX(DATA!$A$46:$E$6000,A1462,3),"")</f>
        <v/>
      </c>
      <c r="D1462" s="88" t="str">
        <f>IFERROR(INDEX(DATA!$A$46:$E$6000,A1462,2),"")</f>
        <v/>
      </c>
      <c r="E1462" s="99" t="str">
        <f>IFERROR(IF(C1462=設定・集計!$B$6,INDEX(DATA!$A$46:$E$6000,A1462,4),""),"")</f>
        <v/>
      </c>
      <c r="F1462" s="99" t="str">
        <f>IFERROR(IF(C1462=設定・集計!$B$6,"",INDEX(DATA!$A$46:$E$6000,A1462,4)),"")</f>
        <v/>
      </c>
    </row>
    <row r="1463" spans="1:6" ht="18.75" customHeight="1">
      <c r="A1463" s="82" t="str">
        <f>IFERROR(MATCH(ROW()-ROW($A$2),DATA!G:G,0)-DATA!$B$5+1,"")</f>
        <v/>
      </c>
      <c r="B1463" s="86" t="str">
        <f>IFERROR(INDEX(DATA!$A$46:$E$6000,A1463,5),"")</f>
        <v/>
      </c>
      <c r="C1463" s="87" t="str">
        <f>IFERROR(INDEX(DATA!$A$46:$E$6000,A1463,3),"")</f>
        <v/>
      </c>
      <c r="D1463" s="88" t="str">
        <f>IFERROR(INDEX(DATA!$A$46:$E$6000,A1463,2),"")</f>
        <v/>
      </c>
      <c r="E1463" s="99" t="str">
        <f>IFERROR(IF(C1463=設定・集計!$B$6,INDEX(DATA!$A$46:$E$6000,A1463,4),""),"")</f>
        <v/>
      </c>
      <c r="F1463" s="99" t="str">
        <f>IFERROR(IF(C1463=設定・集計!$B$6,"",INDEX(DATA!$A$46:$E$6000,A1463,4)),"")</f>
        <v/>
      </c>
    </row>
    <row r="1464" spans="1:6" ht="18.75" customHeight="1">
      <c r="A1464" s="82" t="str">
        <f>IFERROR(MATCH(ROW()-ROW($A$2),DATA!G:G,0)-DATA!$B$5+1,"")</f>
        <v/>
      </c>
      <c r="B1464" s="86" t="str">
        <f>IFERROR(INDEX(DATA!$A$46:$E$6000,A1464,5),"")</f>
        <v/>
      </c>
      <c r="C1464" s="87" t="str">
        <f>IFERROR(INDEX(DATA!$A$46:$E$6000,A1464,3),"")</f>
        <v/>
      </c>
      <c r="D1464" s="88" t="str">
        <f>IFERROR(INDEX(DATA!$A$46:$E$6000,A1464,2),"")</f>
        <v/>
      </c>
      <c r="E1464" s="99" t="str">
        <f>IFERROR(IF(C1464=設定・集計!$B$6,INDEX(DATA!$A$46:$E$6000,A1464,4),""),"")</f>
        <v/>
      </c>
      <c r="F1464" s="99" t="str">
        <f>IFERROR(IF(C1464=設定・集計!$B$6,"",INDEX(DATA!$A$46:$E$6000,A1464,4)),"")</f>
        <v/>
      </c>
    </row>
    <row r="1465" spans="1:6" ht="18.75" customHeight="1">
      <c r="A1465" s="82" t="str">
        <f>IFERROR(MATCH(ROW()-ROW($A$2),DATA!G:G,0)-DATA!$B$5+1,"")</f>
        <v/>
      </c>
      <c r="B1465" s="86" t="str">
        <f>IFERROR(INDEX(DATA!$A$46:$E$6000,A1465,5),"")</f>
        <v/>
      </c>
      <c r="C1465" s="87" t="str">
        <f>IFERROR(INDEX(DATA!$A$46:$E$6000,A1465,3),"")</f>
        <v/>
      </c>
      <c r="D1465" s="88" t="str">
        <f>IFERROR(INDEX(DATA!$A$46:$E$6000,A1465,2),"")</f>
        <v/>
      </c>
      <c r="E1465" s="99" t="str">
        <f>IFERROR(IF(C1465=設定・集計!$B$6,INDEX(DATA!$A$46:$E$6000,A1465,4),""),"")</f>
        <v/>
      </c>
      <c r="F1465" s="99" t="str">
        <f>IFERROR(IF(C1465=設定・集計!$B$6,"",INDEX(DATA!$A$46:$E$6000,A1465,4)),"")</f>
        <v/>
      </c>
    </row>
    <row r="1466" spans="1:6" ht="18.75" customHeight="1">
      <c r="A1466" s="82" t="str">
        <f>IFERROR(MATCH(ROW()-ROW($A$2),DATA!G:G,0)-DATA!$B$5+1,"")</f>
        <v/>
      </c>
      <c r="B1466" s="86" t="str">
        <f>IFERROR(INDEX(DATA!$A$46:$E$6000,A1466,5),"")</f>
        <v/>
      </c>
      <c r="C1466" s="87" t="str">
        <f>IFERROR(INDEX(DATA!$A$46:$E$6000,A1466,3),"")</f>
        <v/>
      </c>
      <c r="D1466" s="88" t="str">
        <f>IFERROR(INDEX(DATA!$A$46:$E$6000,A1466,2),"")</f>
        <v/>
      </c>
      <c r="E1466" s="99" t="str">
        <f>IFERROR(IF(C1466=設定・集計!$B$6,INDEX(DATA!$A$46:$E$6000,A1466,4),""),"")</f>
        <v/>
      </c>
      <c r="F1466" s="99" t="str">
        <f>IFERROR(IF(C1466=設定・集計!$B$6,"",INDEX(DATA!$A$46:$E$6000,A1466,4)),"")</f>
        <v/>
      </c>
    </row>
    <row r="1467" spans="1:6" ht="18.75" customHeight="1">
      <c r="A1467" s="82" t="str">
        <f>IFERROR(MATCH(ROW()-ROW($A$2),DATA!G:G,0)-DATA!$B$5+1,"")</f>
        <v/>
      </c>
      <c r="B1467" s="86" t="str">
        <f>IFERROR(INDEX(DATA!$A$46:$E$6000,A1467,5),"")</f>
        <v/>
      </c>
      <c r="C1467" s="87" t="str">
        <f>IFERROR(INDEX(DATA!$A$46:$E$6000,A1467,3),"")</f>
        <v/>
      </c>
      <c r="D1467" s="88" t="str">
        <f>IFERROR(INDEX(DATA!$A$46:$E$6000,A1467,2),"")</f>
        <v/>
      </c>
      <c r="E1467" s="99" t="str">
        <f>IFERROR(IF(C1467=設定・集計!$B$6,INDEX(DATA!$A$46:$E$6000,A1467,4),""),"")</f>
        <v/>
      </c>
      <c r="F1467" s="99" t="str">
        <f>IFERROR(IF(C1467=設定・集計!$B$6,"",INDEX(DATA!$A$46:$E$6000,A1467,4)),"")</f>
        <v/>
      </c>
    </row>
    <row r="1468" spans="1:6" ht="18.75" customHeight="1">
      <c r="A1468" s="82" t="str">
        <f>IFERROR(MATCH(ROW()-ROW($A$2),DATA!G:G,0)-DATA!$B$5+1,"")</f>
        <v/>
      </c>
      <c r="B1468" s="86" t="str">
        <f>IFERROR(INDEX(DATA!$A$46:$E$6000,A1468,5),"")</f>
        <v/>
      </c>
      <c r="C1468" s="87" t="str">
        <f>IFERROR(INDEX(DATA!$A$46:$E$6000,A1468,3),"")</f>
        <v/>
      </c>
      <c r="D1468" s="88" t="str">
        <f>IFERROR(INDEX(DATA!$A$46:$E$6000,A1468,2),"")</f>
        <v/>
      </c>
      <c r="E1468" s="99" t="str">
        <f>IFERROR(IF(C1468=設定・集計!$B$6,INDEX(DATA!$A$46:$E$6000,A1468,4),""),"")</f>
        <v/>
      </c>
      <c r="F1468" s="99" t="str">
        <f>IFERROR(IF(C1468=設定・集計!$B$6,"",INDEX(DATA!$A$46:$E$6000,A1468,4)),"")</f>
        <v/>
      </c>
    </row>
    <row r="1469" spans="1:6" ht="18.75" customHeight="1">
      <c r="A1469" s="82" t="str">
        <f>IFERROR(MATCH(ROW()-ROW($A$2),DATA!G:G,0)-DATA!$B$5+1,"")</f>
        <v/>
      </c>
      <c r="B1469" s="86" t="str">
        <f>IFERROR(INDEX(DATA!$A$46:$E$6000,A1469,5),"")</f>
        <v/>
      </c>
      <c r="C1469" s="87" t="str">
        <f>IFERROR(INDEX(DATA!$A$46:$E$6000,A1469,3),"")</f>
        <v/>
      </c>
      <c r="D1469" s="88" t="str">
        <f>IFERROR(INDEX(DATA!$A$46:$E$6000,A1469,2),"")</f>
        <v/>
      </c>
      <c r="E1469" s="99" t="str">
        <f>IFERROR(IF(C1469=設定・集計!$B$6,INDEX(DATA!$A$46:$E$6000,A1469,4),""),"")</f>
        <v/>
      </c>
      <c r="F1469" s="99" t="str">
        <f>IFERROR(IF(C1469=設定・集計!$B$6,"",INDEX(DATA!$A$46:$E$6000,A1469,4)),"")</f>
        <v/>
      </c>
    </row>
    <row r="1470" spans="1:6" ht="18.75" customHeight="1">
      <c r="A1470" s="82" t="str">
        <f>IFERROR(MATCH(ROW()-ROW($A$2),DATA!G:G,0)-DATA!$B$5+1,"")</f>
        <v/>
      </c>
      <c r="B1470" s="86" t="str">
        <f>IFERROR(INDEX(DATA!$A$46:$E$6000,A1470,5),"")</f>
        <v/>
      </c>
      <c r="C1470" s="87" t="str">
        <f>IFERROR(INDEX(DATA!$A$46:$E$6000,A1470,3),"")</f>
        <v/>
      </c>
      <c r="D1470" s="88" t="str">
        <f>IFERROR(INDEX(DATA!$A$46:$E$6000,A1470,2),"")</f>
        <v/>
      </c>
      <c r="E1470" s="99" t="str">
        <f>IFERROR(IF(C1470=設定・集計!$B$6,INDEX(DATA!$A$46:$E$6000,A1470,4),""),"")</f>
        <v/>
      </c>
      <c r="F1470" s="99" t="str">
        <f>IFERROR(IF(C1470=設定・集計!$B$6,"",INDEX(DATA!$A$46:$E$6000,A1470,4)),"")</f>
        <v/>
      </c>
    </row>
    <row r="1471" spans="1:6" ht="18.75" customHeight="1">
      <c r="A1471" s="82" t="str">
        <f>IFERROR(MATCH(ROW()-ROW($A$2),DATA!G:G,0)-DATA!$B$5+1,"")</f>
        <v/>
      </c>
      <c r="B1471" s="86" t="str">
        <f>IFERROR(INDEX(DATA!$A$46:$E$6000,A1471,5),"")</f>
        <v/>
      </c>
      <c r="C1471" s="87" t="str">
        <f>IFERROR(INDEX(DATA!$A$46:$E$6000,A1471,3),"")</f>
        <v/>
      </c>
      <c r="D1471" s="88" t="str">
        <f>IFERROR(INDEX(DATA!$A$46:$E$6000,A1471,2),"")</f>
        <v/>
      </c>
      <c r="E1471" s="99" t="str">
        <f>IFERROR(IF(C1471=設定・集計!$B$6,INDEX(DATA!$A$46:$E$6000,A1471,4),""),"")</f>
        <v/>
      </c>
      <c r="F1471" s="99" t="str">
        <f>IFERROR(IF(C1471=設定・集計!$B$6,"",INDEX(DATA!$A$46:$E$6000,A1471,4)),"")</f>
        <v/>
      </c>
    </row>
    <row r="1472" spans="1:6" ht="18.75" customHeight="1">
      <c r="A1472" s="82" t="str">
        <f>IFERROR(MATCH(ROW()-ROW($A$2),DATA!G:G,0)-DATA!$B$5+1,"")</f>
        <v/>
      </c>
      <c r="B1472" s="86" t="str">
        <f>IFERROR(INDEX(DATA!$A$46:$E$6000,A1472,5),"")</f>
        <v/>
      </c>
      <c r="C1472" s="87" t="str">
        <f>IFERROR(INDEX(DATA!$A$46:$E$6000,A1472,3),"")</f>
        <v/>
      </c>
      <c r="D1472" s="88" t="str">
        <f>IFERROR(INDEX(DATA!$A$46:$E$6000,A1472,2),"")</f>
        <v/>
      </c>
      <c r="E1472" s="99" t="str">
        <f>IFERROR(IF(C1472=設定・集計!$B$6,INDEX(DATA!$A$46:$E$6000,A1472,4),""),"")</f>
        <v/>
      </c>
      <c r="F1472" s="99" t="str">
        <f>IFERROR(IF(C1472=設定・集計!$B$6,"",INDEX(DATA!$A$46:$E$6000,A1472,4)),"")</f>
        <v/>
      </c>
    </row>
    <row r="1473" spans="1:6" ht="18.75" customHeight="1">
      <c r="A1473" s="82" t="str">
        <f>IFERROR(MATCH(ROW()-ROW($A$2),DATA!G:G,0)-DATA!$B$5+1,"")</f>
        <v/>
      </c>
      <c r="B1473" s="86" t="str">
        <f>IFERROR(INDEX(DATA!$A$46:$E$6000,A1473,5),"")</f>
        <v/>
      </c>
      <c r="C1473" s="87" t="str">
        <f>IFERROR(INDEX(DATA!$A$46:$E$6000,A1473,3),"")</f>
        <v/>
      </c>
      <c r="D1473" s="88" t="str">
        <f>IFERROR(INDEX(DATA!$A$46:$E$6000,A1473,2),"")</f>
        <v/>
      </c>
      <c r="E1473" s="99" t="str">
        <f>IFERROR(IF(C1473=設定・集計!$B$6,INDEX(DATA!$A$46:$E$6000,A1473,4),""),"")</f>
        <v/>
      </c>
      <c r="F1473" s="99" t="str">
        <f>IFERROR(IF(C1473=設定・集計!$B$6,"",INDEX(DATA!$A$46:$E$6000,A1473,4)),"")</f>
        <v/>
      </c>
    </row>
    <row r="1474" spans="1:6" ht="18.75" customHeight="1">
      <c r="A1474" s="82" t="str">
        <f>IFERROR(MATCH(ROW()-ROW($A$2),DATA!G:G,0)-DATA!$B$5+1,"")</f>
        <v/>
      </c>
      <c r="B1474" s="86" t="str">
        <f>IFERROR(INDEX(DATA!$A$46:$E$6000,A1474,5),"")</f>
        <v/>
      </c>
      <c r="C1474" s="87" t="str">
        <f>IFERROR(INDEX(DATA!$A$46:$E$6000,A1474,3),"")</f>
        <v/>
      </c>
      <c r="D1474" s="88" t="str">
        <f>IFERROR(INDEX(DATA!$A$46:$E$6000,A1474,2),"")</f>
        <v/>
      </c>
      <c r="E1474" s="99" t="str">
        <f>IFERROR(IF(C1474=設定・集計!$B$6,INDEX(DATA!$A$46:$E$6000,A1474,4),""),"")</f>
        <v/>
      </c>
      <c r="F1474" s="99" t="str">
        <f>IFERROR(IF(C1474=設定・集計!$B$6,"",INDEX(DATA!$A$46:$E$6000,A1474,4)),"")</f>
        <v/>
      </c>
    </row>
    <row r="1475" spans="1:6" ht="18.75" customHeight="1">
      <c r="A1475" s="82" t="str">
        <f>IFERROR(MATCH(ROW()-ROW($A$2),DATA!G:G,0)-DATA!$B$5+1,"")</f>
        <v/>
      </c>
      <c r="B1475" s="86" t="str">
        <f>IFERROR(INDEX(DATA!$A$46:$E$6000,A1475,5),"")</f>
        <v/>
      </c>
      <c r="C1475" s="87" t="str">
        <f>IFERROR(INDEX(DATA!$A$46:$E$6000,A1475,3),"")</f>
        <v/>
      </c>
      <c r="D1475" s="88" t="str">
        <f>IFERROR(INDEX(DATA!$A$46:$E$6000,A1475,2),"")</f>
        <v/>
      </c>
      <c r="E1475" s="99" t="str">
        <f>IFERROR(IF(C1475=設定・集計!$B$6,INDEX(DATA!$A$46:$E$6000,A1475,4),""),"")</f>
        <v/>
      </c>
      <c r="F1475" s="99" t="str">
        <f>IFERROR(IF(C1475=設定・集計!$B$6,"",INDEX(DATA!$A$46:$E$6000,A1475,4)),"")</f>
        <v/>
      </c>
    </row>
    <row r="1476" spans="1:6" ht="18.75" customHeight="1">
      <c r="A1476" s="82" t="str">
        <f>IFERROR(MATCH(ROW()-ROW($A$2),DATA!G:G,0)-DATA!$B$5+1,"")</f>
        <v/>
      </c>
      <c r="B1476" s="86" t="str">
        <f>IFERROR(INDEX(DATA!$A$46:$E$6000,A1476,5),"")</f>
        <v/>
      </c>
      <c r="C1476" s="87" t="str">
        <f>IFERROR(INDEX(DATA!$A$46:$E$6000,A1476,3),"")</f>
        <v/>
      </c>
      <c r="D1476" s="88" t="str">
        <f>IFERROR(INDEX(DATA!$A$46:$E$6000,A1476,2),"")</f>
        <v/>
      </c>
      <c r="E1476" s="99" t="str">
        <f>IFERROR(IF(C1476=設定・集計!$B$6,INDEX(DATA!$A$46:$E$6000,A1476,4),""),"")</f>
        <v/>
      </c>
      <c r="F1476" s="99" t="str">
        <f>IFERROR(IF(C1476=設定・集計!$B$6,"",INDEX(DATA!$A$46:$E$6000,A1476,4)),"")</f>
        <v/>
      </c>
    </row>
    <row r="1477" spans="1:6" ht="18.75" customHeight="1">
      <c r="A1477" s="82" t="str">
        <f>IFERROR(MATCH(ROW()-ROW($A$2),DATA!G:G,0)-DATA!$B$5+1,"")</f>
        <v/>
      </c>
      <c r="B1477" s="86" t="str">
        <f>IFERROR(INDEX(DATA!$A$46:$E$6000,A1477,5),"")</f>
        <v/>
      </c>
      <c r="C1477" s="87" t="str">
        <f>IFERROR(INDEX(DATA!$A$46:$E$6000,A1477,3),"")</f>
        <v/>
      </c>
      <c r="D1477" s="88" t="str">
        <f>IFERROR(INDEX(DATA!$A$46:$E$6000,A1477,2),"")</f>
        <v/>
      </c>
      <c r="E1477" s="99" t="str">
        <f>IFERROR(IF(C1477=設定・集計!$B$6,INDEX(DATA!$A$46:$E$6000,A1477,4),""),"")</f>
        <v/>
      </c>
      <c r="F1477" s="99" t="str">
        <f>IFERROR(IF(C1477=設定・集計!$B$6,"",INDEX(DATA!$A$46:$E$6000,A1477,4)),"")</f>
        <v/>
      </c>
    </row>
    <row r="1478" spans="1:6" ht="18.75" customHeight="1">
      <c r="A1478" s="82" t="str">
        <f>IFERROR(MATCH(ROW()-ROW($A$2),DATA!G:G,0)-DATA!$B$5+1,"")</f>
        <v/>
      </c>
      <c r="B1478" s="86" t="str">
        <f>IFERROR(INDEX(DATA!$A$46:$E$6000,A1478,5),"")</f>
        <v/>
      </c>
      <c r="C1478" s="87" t="str">
        <f>IFERROR(INDEX(DATA!$A$46:$E$6000,A1478,3),"")</f>
        <v/>
      </c>
      <c r="D1478" s="88" t="str">
        <f>IFERROR(INDEX(DATA!$A$46:$E$6000,A1478,2),"")</f>
        <v/>
      </c>
      <c r="E1478" s="99" t="str">
        <f>IFERROR(IF(C1478=設定・集計!$B$6,INDEX(DATA!$A$46:$E$6000,A1478,4),""),"")</f>
        <v/>
      </c>
      <c r="F1478" s="99" t="str">
        <f>IFERROR(IF(C1478=設定・集計!$B$6,"",INDEX(DATA!$A$46:$E$6000,A1478,4)),"")</f>
        <v/>
      </c>
    </row>
    <row r="1479" spans="1:6" ht="18.75" customHeight="1">
      <c r="A1479" s="82" t="str">
        <f>IFERROR(MATCH(ROW()-ROW($A$2),DATA!G:G,0)-DATA!$B$5+1,"")</f>
        <v/>
      </c>
      <c r="B1479" s="86" t="str">
        <f>IFERROR(INDEX(DATA!$A$46:$E$6000,A1479,5),"")</f>
        <v/>
      </c>
      <c r="C1479" s="87" t="str">
        <f>IFERROR(INDEX(DATA!$A$46:$E$6000,A1479,3),"")</f>
        <v/>
      </c>
      <c r="D1479" s="88" t="str">
        <f>IFERROR(INDEX(DATA!$A$46:$E$6000,A1479,2),"")</f>
        <v/>
      </c>
      <c r="E1479" s="99" t="str">
        <f>IFERROR(IF(C1479=設定・集計!$B$6,INDEX(DATA!$A$46:$E$6000,A1479,4),""),"")</f>
        <v/>
      </c>
      <c r="F1479" s="99" t="str">
        <f>IFERROR(IF(C1479=設定・集計!$B$6,"",INDEX(DATA!$A$46:$E$6000,A1479,4)),"")</f>
        <v/>
      </c>
    </row>
    <row r="1480" spans="1:6" ht="18.75" customHeight="1">
      <c r="A1480" s="82" t="str">
        <f>IFERROR(MATCH(ROW()-ROW($A$2),DATA!G:G,0)-DATA!$B$5+1,"")</f>
        <v/>
      </c>
      <c r="B1480" s="86" t="str">
        <f>IFERROR(INDEX(DATA!$A$46:$E$6000,A1480,5),"")</f>
        <v/>
      </c>
      <c r="C1480" s="87" t="str">
        <f>IFERROR(INDEX(DATA!$A$46:$E$6000,A1480,3),"")</f>
        <v/>
      </c>
      <c r="D1480" s="88" t="str">
        <f>IFERROR(INDEX(DATA!$A$46:$E$6000,A1480,2),"")</f>
        <v/>
      </c>
      <c r="E1480" s="99" t="str">
        <f>IFERROR(IF(C1480=設定・集計!$B$6,INDEX(DATA!$A$46:$E$6000,A1480,4),""),"")</f>
        <v/>
      </c>
      <c r="F1480" s="99" t="str">
        <f>IFERROR(IF(C1480=設定・集計!$B$6,"",INDEX(DATA!$A$46:$E$6000,A1480,4)),"")</f>
        <v/>
      </c>
    </row>
    <row r="1481" spans="1:6" ht="18.75" customHeight="1">
      <c r="A1481" s="82" t="str">
        <f>IFERROR(MATCH(ROW()-ROW($A$2),DATA!G:G,0)-DATA!$B$5+1,"")</f>
        <v/>
      </c>
      <c r="B1481" s="86" t="str">
        <f>IFERROR(INDEX(DATA!$A$46:$E$6000,A1481,5),"")</f>
        <v/>
      </c>
      <c r="C1481" s="87" t="str">
        <f>IFERROR(INDEX(DATA!$A$46:$E$6000,A1481,3),"")</f>
        <v/>
      </c>
      <c r="D1481" s="88" t="str">
        <f>IFERROR(INDEX(DATA!$A$46:$E$6000,A1481,2),"")</f>
        <v/>
      </c>
      <c r="E1481" s="99" t="str">
        <f>IFERROR(IF(C1481=設定・集計!$B$6,INDEX(DATA!$A$46:$E$6000,A1481,4),""),"")</f>
        <v/>
      </c>
      <c r="F1481" s="99" t="str">
        <f>IFERROR(IF(C1481=設定・集計!$B$6,"",INDEX(DATA!$A$46:$E$6000,A1481,4)),"")</f>
        <v/>
      </c>
    </row>
    <row r="1482" spans="1:6" ht="18.75" customHeight="1">
      <c r="A1482" s="82" t="str">
        <f>IFERROR(MATCH(ROW()-ROW($A$2),DATA!G:G,0)-DATA!$B$5+1,"")</f>
        <v/>
      </c>
      <c r="B1482" s="86" t="str">
        <f>IFERROR(INDEX(DATA!$A$46:$E$6000,A1482,5),"")</f>
        <v/>
      </c>
      <c r="C1482" s="87" t="str">
        <f>IFERROR(INDEX(DATA!$A$46:$E$6000,A1482,3),"")</f>
        <v/>
      </c>
      <c r="D1482" s="88" t="str">
        <f>IFERROR(INDEX(DATA!$A$46:$E$6000,A1482,2),"")</f>
        <v/>
      </c>
      <c r="E1482" s="99" t="str">
        <f>IFERROR(IF(C1482=設定・集計!$B$6,INDEX(DATA!$A$46:$E$6000,A1482,4),""),"")</f>
        <v/>
      </c>
      <c r="F1482" s="99" t="str">
        <f>IFERROR(IF(C1482=設定・集計!$B$6,"",INDEX(DATA!$A$46:$E$6000,A1482,4)),"")</f>
        <v/>
      </c>
    </row>
    <row r="1483" spans="1:6" ht="18.75" customHeight="1">
      <c r="A1483" s="82" t="str">
        <f>IFERROR(MATCH(ROW()-ROW($A$2),DATA!G:G,0)-DATA!$B$5+1,"")</f>
        <v/>
      </c>
      <c r="B1483" s="86" t="str">
        <f>IFERROR(INDEX(DATA!$A$46:$E$6000,A1483,5),"")</f>
        <v/>
      </c>
      <c r="C1483" s="87" t="str">
        <f>IFERROR(INDEX(DATA!$A$46:$E$6000,A1483,3),"")</f>
        <v/>
      </c>
      <c r="D1483" s="88" t="str">
        <f>IFERROR(INDEX(DATA!$A$46:$E$6000,A1483,2),"")</f>
        <v/>
      </c>
      <c r="E1483" s="99" t="str">
        <f>IFERROR(IF(C1483=設定・集計!$B$6,INDEX(DATA!$A$46:$E$6000,A1483,4),""),"")</f>
        <v/>
      </c>
      <c r="F1483" s="99" t="str">
        <f>IFERROR(IF(C1483=設定・集計!$B$6,"",INDEX(DATA!$A$46:$E$6000,A1483,4)),"")</f>
        <v/>
      </c>
    </row>
    <row r="1484" spans="1:6" ht="18.75" customHeight="1">
      <c r="A1484" s="82" t="str">
        <f>IFERROR(MATCH(ROW()-ROW($A$2),DATA!G:G,0)-DATA!$B$5+1,"")</f>
        <v/>
      </c>
      <c r="B1484" s="86" t="str">
        <f>IFERROR(INDEX(DATA!$A$46:$E$6000,A1484,5),"")</f>
        <v/>
      </c>
      <c r="C1484" s="87" t="str">
        <f>IFERROR(INDEX(DATA!$A$46:$E$6000,A1484,3),"")</f>
        <v/>
      </c>
      <c r="D1484" s="88" t="str">
        <f>IFERROR(INDEX(DATA!$A$46:$E$6000,A1484,2),"")</f>
        <v/>
      </c>
      <c r="E1484" s="99" t="str">
        <f>IFERROR(IF(C1484=設定・集計!$B$6,INDEX(DATA!$A$46:$E$6000,A1484,4),""),"")</f>
        <v/>
      </c>
      <c r="F1484" s="99" t="str">
        <f>IFERROR(IF(C1484=設定・集計!$B$6,"",INDEX(DATA!$A$46:$E$6000,A1484,4)),"")</f>
        <v/>
      </c>
    </row>
    <row r="1485" spans="1:6" ht="18.75" customHeight="1">
      <c r="A1485" s="82" t="str">
        <f>IFERROR(MATCH(ROW()-ROW($A$2),DATA!G:G,0)-DATA!$B$5+1,"")</f>
        <v/>
      </c>
      <c r="B1485" s="86" t="str">
        <f>IFERROR(INDEX(DATA!$A$46:$E$6000,A1485,5),"")</f>
        <v/>
      </c>
      <c r="C1485" s="87" t="str">
        <f>IFERROR(INDEX(DATA!$A$46:$E$6000,A1485,3),"")</f>
        <v/>
      </c>
      <c r="D1485" s="88" t="str">
        <f>IFERROR(INDEX(DATA!$A$46:$E$6000,A1485,2),"")</f>
        <v/>
      </c>
      <c r="E1485" s="99" t="str">
        <f>IFERROR(IF(C1485=設定・集計!$B$6,INDEX(DATA!$A$46:$E$6000,A1485,4),""),"")</f>
        <v/>
      </c>
      <c r="F1485" s="99" t="str">
        <f>IFERROR(IF(C1485=設定・集計!$B$6,"",INDEX(DATA!$A$46:$E$6000,A1485,4)),"")</f>
        <v/>
      </c>
    </row>
    <row r="1486" spans="1:6" ht="18.75" customHeight="1">
      <c r="A1486" s="82" t="str">
        <f>IFERROR(MATCH(ROW()-ROW($A$2),DATA!G:G,0)-DATA!$B$5+1,"")</f>
        <v/>
      </c>
      <c r="B1486" s="86" t="str">
        <f>IFERROR(INDEX(DATA!$A$46:$E$6000,A1486,5),"")</f>
        <v/>
      </c>
      <c r="C1486" s="87" t="str">
        <f>IFERROR(INDEX(DATA!$A$46:$E$6000,A1486,3),"")</f>
        <v/>
      </c>
      <c r="D1486" s="88" t="str">
        <f>IFERROR(INDEX(DATA!$A$46:$E$6000,A1486,2),"")</f>
        <v/>
      </c>
      <c r="E1486" s="99" t="str">
        <f>IFERROR(IF(C1486=設定・集計!$B$6,INDEX(DATA!$A$46:$E$6000,A1486,4),""),"")</f>
        <v/>
      </c>
      <c r="F1486" s="99" t="str">
        <f>IFERROR(IF(C1486=設定・集計!$B$6,"",INDEX(DATA!$A$46:$E$6000,A1486,4)),"")</f>
        <v/>
      </c>
    </row>
    <row r="1487" spans="1:6" ht="18.75" customHeight="1">
      <c r="A1487" s="82" t="str">
        <f>IFERROR(MATCH(ROW()-ROW($A$2),DATA!G:G,0)-DATA!$B$5+1,"")</f>
        <v/>
      </c>
      <c r="B1487" s="86" t="str">
        <f>IFERROR(INDEX(DATA!$A$46:$E$6000,A1487,5),"")</f>
        <v/>
      </c>
      <c r="C1487" s="87" t="str">
        <f>IFERROR(INDEX(DATA!$A$46:$E$6000,A1487,3),"")</f>
        <v/>
      </c>
      <c r="D1487" s="88" t="str">
        <f>IFERROR(INDEX(DATA!$A$46:$E$6000,A1487,2),"")</f>
        <v/>
      </c>
      <c r="E1487" s="99" t="str">
        <f>IFERROR(IF(C1487=設定・集計!$B$6,INDEX(DATA!$A$46:$E$6000,A1487,4),""),"")</f>
        <v/>
      </c>
      <c r="F1487" s="99" t="str">
        <f>IFERROR(IF(C1487=設定・集計!$B$6,"",INDEX(DATA!$A$46:$E$6000,A1487,4)),"")</f>
        <v/>
      </c>
    </row>
    <row r="1488" spans="1:6" ht="18.75" customHeight="1">
      <c r="A1488" s="82" t="str">
        <f>IFERROR(MATCH(ROW()-ROW($A$2),DATA!G:G,0)-DATA!$B$5+1,"")</f>
        <v/>
      </c>
      <c r="B1488" s="86" t="str">
        <f>IFERROR(INDEX(DATA!$A$46:$E$6000,A1488,5),"")</f>
        <v/>
      </c>
      <c r="C1488" s="87" t="str">
        <f>IFERROR(INDEX(DATA!$A$46:$E$6000,A1488,3),"")</f>
        <v/>
      </c>
      <c r="D1488" s="88" t="str">
        <f>IFERROR(INDEX(DATA!$A$46:$E$6000,A1488,2),"")</f>
        <v/>
      </c>
      <c r="E1488" s="99" t="str">
        <f>IFERROR(IF(C1488=設定・集計!$B$6,INDEX(DATA!$A$46:$E$6000,A1488,4),""),"")</f>
        <v/>
      </c>
      <c r="F1488" s="99" t="str">
        <f>IFERROR(IF(C1488=設定・集計!$B$6,"",INDEX(DATA!$A$46:$E$6000,A1488,4)),"")</f>
        <v/>
      </c>
    </row>
    <row r="1489" spans="1:6" ht="18.75" customHeight="1">
      <c r="A1489" s="82" t="str">
        <f>IFERROR(MATCH(ROW()-ROW($A$2),DATA!G:G,0)-DATA!$B$5+1,"")</f>
        <v/>
      </c>
      <c r="B1489" s="86" t="str">
        <f>IFERROR(INDEX(DATA!$A$46:$E$6000,A1489,5),"")</f>
        <v/>
      </c>
      <c r="C1489" s="87" t="str">
        <f>IFERROR(INDEX(DATA!$A$46:$E$6000,A1489,3),"")</f>
        <v/>
      </c>
      <c r="D1489" s="88" t="str">
        <f>IFERROR(INDEX(DATA!$A$46:$E$6000,A1489,2),"")</f>
        <v/>
      </c>
      <c r="E1489" s="99" t="str">
        <f>IFERROR(IF(C1489=設定・集計!$B$6,INDEX(DATA!$A$46:$E$6000,A1489,4),""),"")</f>
        <v/>
      </c>
      <c r="F1489" s="99" t="str">
        <f>IFERROR(IF(C1489=設定・集計!$B$6,"",INDEX(DATA!$A$46:$E$6000,A1489,4)),"")</f>
        <v/>
      </c>
    </row>
    <row r="1490" spans="1:6" ht="18.75" customHeight="1">
      <c r="A1490" s="82" t="str">
        <f>IFERROR(MATCH(ROW()-ROW($A$2),DATA!G:G,0)-DATA!$B$5+1,"")</f>
        <v/>
      </c>
      <c r="B1490" s="86" t="str">
        <f>IFERROR(INDEX(DATA!$A$46:$E$6000,A1490,5),"")</f>
        <v/>
      </c>
      <c r="C1490" s="87" t="str">
        <f>IFERROR(INDEX(DATA!$A$46:$E$6000,A1490,3),"")</f>
        <v/>
      </c>
      <c r="D1490" s="88" t="str">
        <f>IFERROR(INDEX(DATA!$A$46:$E$6000,A1490,2),"")</f>
        <v/>
      </c>
      <c r="E1490" s="99" t="str">
        <f>IFERROR(IF(C1490=設定・集計!$B$6,INDEX(DATA!$A$46:$E$6000,A1490,4),""),"")</f>
        <v/>
      </c>
      <c r="F1490" s="99" t="str">
        <f>IFERROR(IF(C1490=設定・集計!$B$6,"",INDEX(DATA!$A$46:$E$6000,A1490,4)),"")</f>
        <v/>
      </c>
    </row>
    <row r="1491" spans="1:6" ht="18.75" customHeight="1">
      <c r="A1491" s="82" t="str">
        <f>IFERROR(MATCH(ROW()-ROW($A$2),DATA!G:G,0)-DATA!$B$5+1,"")</f>
        <v/>
      </c>
      <c r="B1491" s="86" t="str">
        <f>IFERROR(INDEX(DATA!$A$46:$E$6000,A1491,5),"")</f>
        <v/>
      </c>
      <c r="C1491" s="87" t="str">
        <f>IFERROR(INDEX(DATA!$A$46:$E$6000,A1491,3),"")</f>
        <v/>
      </c>
      <c r="D1491" s="88" t="str">
        <f>IFERROR(INDEX(DATA!$A$46:$E$6000,A1491,2),"")</f>
        <v/>
      </c>
      <c r="E1491" s="99" t="str">
        <f>IFERROR(IF(C1491=設定・集計!$B$6,INDEX(DATA!$A$46:$E$6000,A1491,4),""),"")</f>
        <v/>
      </c>
      <c r="F1491" s="99" t="str">
        <f>IFERROR(IF(C1491=設定・集計!$B$6,"",INDEX(DATA!$A$46:$E$6000,A1491,4)),"")</f>
        <v/>
      </c>
    </row>
    <row r="1492" spans="1:6" ht="18.75" customHeight="1">
      <c r="A1492" s="82" t="str">
        <f>IFERROR(MATCH(ROW()-ROW($A$2),DATA!G:G,0)-DATA!$B$5+1,"")</f>
        <v/>
      </c>
      <c r="B1492" s="86" t="str">
        <f>IFERROR(INDEX(DATA!$A$46:$E$6000,A1492,5),"")</f>
        <v/>
      </c>
      <c r="C1492" s="87" t="str">
        <f>IFERROR(INDEX(DATA!$A$46:$E$6000,A1492,3),"")</f>
        <v/>
      </c>
      <c r="D1492" s="88" t="str">
        <f>IFERROR(INDEX(DATA!$A$46:$E$6000,A1492,2),"")</f>
        <v/>
      </c>
      <c r="E1492" s="99" t="str">
        <f>IFERROR(IF(C1492=設定・集計!$B$6,INDEX(DATA!$A$46:$E$6000,A1492,4),""),"")</f>
        <v/>
      </c>
      <c r="F1492" s="99" t="str">
        <f>IFERROR(IF(C1492=設定・集計!$B$6,"",INDEX(DATA!$A$46:$E$6000,A1492,4)),"")</f>
        <v/>
      </c>
    </row>
    <row r="1493" spans="1:6" ht="18.75" customHeight="1">
      <c r="A1493" s="82" t="str">
        <f>IFERROR(MATCH(ROW()-ROW($A$2),DATA!G:G,0)-DATA!$B$5+1,"")</f>
        <v/>
      </c>
      <c r="B1493" s="86" t="str">
        <f>IFERROR(INDEX(DATA!$A$46:$E$6000,A1493,5),"")</f>
        <v/>
      </c>
      <c r="C1493" s="87" t="str">
        <f>IFERROR(INDEX(DATA!$A$46:$E$6000,A1493,3),"")</f>
        <v/>
      </c>
      <c r="D1493" s="88" t="str">
        <f>IFERROR(INDEX(DATA!$A$46:$E$6000,A1493,2),"")</f>
        <v/>
      </c>
      <c r="E1493" s="99" t="str">
        <f>IFERROR(IF(C1493=設定・集計!$B$6,INDEX(DATA!$A$46:$E$6000,A1493,4),""),"")</f>
        <v/>
      </c>
      <c r="F1493" s="99" t="str">
        <f>IFERROR(IF(C1493=設定・集計!$B$6,"",INDEX(DATA!$A$46:$E$6000,A1493,4)),"")</f>
        <v/>
      </c>
    </row>
    <row r="1494" spans="1:6" ht="18.75" customHeight="1">
      <c r="A1494" s="82" t="str">
        <f>IFERROR(MATCH(ROW()-ROW($A$2),DATA!G:G,0)-DATA!$B$5+1,"")</f>
        <v/>
      </c>
      <c r="B1494" s="86" t="str">
        <f>IFERROR(INDEX(DATA!$A$46:$E$6000,A1494,5),"")</f>
        <v/>
      </c>
      <c r="C1494" s="87" t="str">
        <f>IFERROR(INDEX(DATA!$A$46:$E$6000,A1494,3),"")</f>
        <v/>
      </c>
      <c r="D1494" s="88" t="str">
        <f>IFERROR(INDEX(DATA!$A$46:$E$6000,A1494,2),"")</f>
        <v/>
      </c>
      <c r="E1494" s="99" t="str">
        <f>IFERROR(IF(C1494=設定・集計!$B$6,INDEX(DATA!$A$46:$E$6000,A1494,4),""),"")</f>
        <v/>
      </c>
      <c r="F1494" s="99" t="str">
        <f>IFERROR(IF(C1494=設定・集計!$B$6,"",INDEX(DATA!$A$46:$E$6000,A1494,4)),"")</f>
        <v/>
      </c>
    </row>
    <row r="1495" spans="1:6" ht="18.75" customHeight="1">
      <c r="A1495" s="82" t="str">
        <f>IFERROR(MATCH(ROW()-ROW($A$2),DATA!G:G,0)-DATA!$B$5+1,"")</f>
        <v/>
      </c>
      <c r="B1495" s="86" t="str">
        <f>IFERROR(INDEX(DATA!$A$46:$E$6000,A1495,5),"")</f>
        <v/>
      </c>
      <c r="C1495" s="87" t="str">
        <f>IFERROR(INDEX(DATA!$A$46:$E$6000,A1495,3),"")</f>
        <v/>
      </c>
      <c r="D1495" s="88" t="str">
        <f>IFERROR(INDEX(DATA!$A$46:$E$6000,A1495,2),"")</f>
        <v/>
      </c>
      <c r="E1495" s="99" t="str">
        <f>IFERROR(IF(C1495=設定・集計!$B$6,INDEX(DATA!$A$46:$E$6000,A1495,4),""),"")</f>
        <v/>
      </c>
      <c r="F1495" s="99" t="str">
        <f>IFERROR(IF(C1495=設定・集計!$B$6,"",INDEX(DATA!$A$46:$E$6000,A1495,4)),"")</f>
        <v/>
      </c>
    </row>
    <row r="1496" spans="1:6" ht="18.75" customHeight="1">
      <c r="A1496" s="82" t="str">
        <f>IFERROR(MATCH(ROW()-ROW($A$2),DATA!G:G,0)-DATA!$B$5+1,"")</f>
        <v/>
      </c>
      <c r="B1496" s="86" t="str">
        <f>IFERROR(INDEX(DATA!$A$46:$E$6000,A1496,5),"")</f>
        <v/>
      </c>
      <c r="C1496" s="87" t="str">
        <f>IFERROR(INDEX(DATA!$A$46:$E$6000,A1496,3),"")</f>
        <v/>
      </c>
      <c r="D1496" s="88" t="str">
        <f>IFERROR(INDEX(DATA!$A$46:$E$6000,A1496,2),"")</f>
        <v/>
      </c>
      <c r="E1496" s="99" t="str">
        <f>IFERROR(IF(C1496=設定・集計!$B$6,INDEX(DATA!$A$46:$E$6000,A1496,4),""),"")</f>
        <v/>
      </c>
      <c r="F1496" s="99" t="str">
        <f>IFERROR(IF(C1496=設定・集計!$B$6,"",INDEX(DATA!$A$46:$E$6000,A1496,4)),"")</f>
        <v/>
      </c>
    </row>
    <row r="1497" spans="1:6" ht="18.75" customHeight="1">
      <c r="A1497" s="82" t="str">
        <f>IFERROR(MATCH(ROW()-ROW($A$2),DATA!G:G,0)-DATA!$B$5+1,"")</f>
        <v/>
      </c>
      <c r="B1497" s="86" t="str">
        <f>IFERROR(INDEX(DATA!$A$46:$E$6000,A1497,5),"")</f>
        <v/>
      </c>
      <c r="C1497" s="87" t="str">
        <f>IFERROR(INDEX(DATA!$A$46:$E$6000,A1497,3),"")</f>
        <v/>
      </c>
      <c r="D1497" s="88" t="str">
        <f>IFERROR(INDEX(DATA!$A$46:$E$6000,A1497,2),"")</f>
        <v/>
      </c>
      <c r="E1497" s="99" t="str">
        <f>IFERROR(IF(C1497=設定・集計!$B$6,INDEX(DATA!$A$46:$E$6000,A1497,4),""),"")</f>
        <v/>
      </c>
      <c r="F1497" s="99" t="str">
        <f>IFERROR(IF(C1497=設定・集計!$B$6,"",INDEX(DATA!$A$46:$E$6000,A1497,4)),"")</f>
        <v/>
      </c>
    </row>
    <row r="1498" spans="1:6" ht="18.75" customHeight="1">
      <c r="A1498" s="82" t="str">
        <f>IFERROR(MATCH(ROW()-ROW($A$2),DATA!G:G,0)-DATA!$B$5+1,"")</f>
        <v/>
      </c>
      <c r="B1498" s="86" t="str">
        <f>IFERROR(INDEX(DATA!$A$46:$E$6000,A1498,5),"")</f>
        <v/>
      </c>
      <c r="C1498" s="87" t="str">
        <f>IFERROR(INDEX(DATA!$A$46:$E$6000,A1498,3),"")</f>
        <v/>
      </c>
      <c r="D1498" s="88" t="str">
        <f>IFERROR(INDEX(DATA!$A$46:$E$6000,A1498,2),"")</f>
        <v/>
      </c>
      <c r="E1498" s="99" t="str">
        <f>IFERROR(IF(C1498=設定・集計!$B$6,INDEX(DATA!$A$46:$E$6000,A1498,4),""),"")</f>
        <v/>
      </c>
      <c r="F1498" s="99" t="str">
        <f>IFERROR(IF(C1498=設定・集計!$B$6,"",INDEX(DATA!$A$46:$E$6000,A1498,4)),"")</f>
        <v/>
      </c>
    </row>
    <row r="1499" spans="1:6" ht="18.75" customHeight="1">
      <c r="A1499" s="82" t="str">
        <f>IFERROR(MATCH(ROW()-ROW($A$2),DATA!G:G,0)-DATA!$B$5+1,"")</f>
        <v/>
      </c>
      <c r="B1499" s="86" t="str">
        <f>IFERROR(INDEX(DATA!$A$46:$E$6000,A1499,5),"")</f>
        <v/>
      </c>
      <c r="C1499" s="87" t="str">
        <f>IFERROR(INDEX(DATA!$A$46:$E$6000,A1499,3),"")</f>
        <v/>
      </c>
      <c r="D1499" s="88" t="str">
        <f>IFERROR(INDEX(DATA!$A$46:$E$6000,A1499,2),"")</f>
        <v/>
      </c>
      <c r="E1499" s="99" t="str">
        <f>IFERROR(IF(C1499=設定・集計!$B$6,INDEX(DATA!$A$46:$E$6000,A1499,4),""),"")</f>
        <v/>
      </c>
      <c r="F1499" s="99" t="str">
        <f>IFERROR(IF(C1499=設定・集計!$B$6,"",INDEX(DATA!$A$46:$E$6000,A1499,4)),"")</f>
        <v/>
      </c>
    </row>
    <row r="1500" spans="1:6" ht="18.75" customHeight="1">
      <c r="A1500" s="82" t="str">
        <f>IFERROR(MATCH(ROW()-ROW($A$2),DATA!G:G,0)-DATA!$B$5+1,"")</f>
        <v/>
      </c>
      <c r="B1500" s="86" t="str">
        <f>IFERROR(INDEX(DATA!$A$46:$E$6000,A1500,5),"")</f>
        <v/>
      </c>
      <c r="C1500" s="87" t="str">
        <f>IFERROR(INDEX(DATA!$A$46:$E$6000,A1500,3),"")</f>
        <v/>
      </c>
      <c r="D1500" s="88" t="str">
        <f>IFERROR(INDEX(DATA!$A$46:$E$6000,A1500,2),"")</f>
        <v/>
      </c>
      <c r="E1500" s="99" t="str">
        <f>IFERROR(IF(C1500=設定・集計!$B$6,INDEX(DATA!$A$46:$E$6000,A1500,4),""),"")</f>
        <v/>
      </c>
      <c r="F1500" s="99" t="str">
        <f>IFERROR(IF(C1500=設定・集計!$B$6,"",INDEX(DATA!$A$46:$E$6000,A1500,4)),"")</f>
        <v/>
      </c>
    </row>
    <row r="1501" spans="1:6" ht="18.75" customHeight="1">
      <c r="A1501" s="82" t="str">
        <f>IFERROR(MATCH(ROW()-ROW($A$2),DATA!G:G,0)-DATA!$B$5+1,"")</f>
        <v/>
      </c>
      <c r="B1501" s="86" t="str">
        <f>IFERROR(INDEX(DATA!$A$46:$E$6000,A1501,5),"")</f>
        <v/>
      </c>
      <c r="C1501" s="87" t="str">
        <f>IFERROR(INDEX(DATA!$A$46:$E$6000,A1501,3),"")</f>
        <v/>
      </c>
      <c r="D1501" s="88" t="str">
        <f>IFERROR(INDEX(DATA!$A$46:$E$6000,A1501,2),"")</f>
        <v/>
      </c>
      <c r="E1501" s="99" t="str">
        <f>IFERROR(IF(C1501=設定・集計!$B$6,INDEX(DATA!$A$46:$E$6000,A1501,4),""),"")</f>
        <v/>
      </c>
      <c r="F1501" s="99" t="str">
        <f>IFERROR(IF(C1501=設定・集計!$B$6,"",INDEX(DATA!$A$46:$E$6000,A1501,4)),"")</f>
        <v/>
      </c>
    </row>
    <row r="1502" spans="1:6" ht="18.75" customHeight="1">
      <c r="A1502" s="82" t="str">
        <f>IFERROR(MATCH(ROW()-ROW($A$2),DATA!G:G,0)-DATA!$B$5+1,"")</f>
        <v/>
      </c>
      <c r="B1502" s="86" t="str">
        <f>IFERROR(INDEX(DATA!$A$46:$E$6000,A1502,5),"")</f>
        <v/>
      </c>
      <c r="C1502" s="87" t="str">
        <f>IFERROR(INDEX(DATA!$A$46:$E$6000,A1502,3),"")</f>
        <v/>
      </c>
      <c r="D1502" s="88" t="str">
        <f>IFERROR(INDEX(DATA!$A$46:$E$6000,A1502,2),"")</f>
        <v/>
      </c>
      <c r="E1502" s="99" t="str">
        <f>IFERROR(IF(C1502=設定・集計!$B$6,INDEX(DATA!$A$46:$E$6000,A1502,4),""),"")</f>
        <v/>
      </c>
      <c r="F1502" s="99" t="str">
        <f>IFERROR(IF(C1502=設定・集計!$B$6,"",INDEX(DATA!$A$46:$E$6000,A1502,4)),"")</f>
        <v/>
      </c>
    </row>
    <row r="1503" spans="1:6" ht="18.75" customHeight="1">
      <c r="A1503" s="82" t="str">
        <f>IFERROR(MATCH(ROW()-ROW($A$2),DATA!G:G,0)-DATA!$B$5+1,"")</f>
        <v/>
      </c>
      <c r="B1503" s="86" t="str">
        <f>IFERROR(INDEX(DATA!$A$46:$E$6000,A1503,5),"")</f>
        <v/>
      </c>
      <c r="C1503" s="87" t="str">
        <f>IFERROR(INDEX(DATA!$A$46:$E$6000,A1503,3),"")</f>
        <v/>
      </c>
      <c r="D1503" s="88" t="str">
        <f>IFERROR(INDEX(DATA!$A$46:$E$6000,A1503,2),"")</f>
        <v/>
      </c>
      <c r="E1503" s="99" t="str">
        <f>IFERROR(IF(C1503=設定・集計!$B$6,INDEX(DATA!$A$46:$E$6000,A1503,4),""),"")</f>
        <v/>
      </c>
      <c r="F1503" s="99" t="str">
        <f>IFERROR(IF(C1503=設定・集計!$B$6,"",INDEX(DATA!$A$46:$E$6000,A1503,4)),"")</f>
        <v/>
      </c>
    </row>
    <row r="1504" spans="1:6" ht="18.75" customHeight="1">
      <c r="A1504" s="82" t="str">
        <f>IFERROR(MATCH(ROW()-ROW($A$2),DATA!G:G,0)-DATA!$B$5+1,"")</f>
        <v/>
      </c>
      <c r="B1504" s="86" t="str">
        <f>IFERROR(INDEX(DATA!$A$46:$E$6000,A1504,5),"")</f>
        <v/>
      </c>
      <c r="C1504" s="87" t="str">
        <f>IFERROR(INDEX(DATA!$A$46:$E$6000,A1504,3),"")</f>
        <v/>
      </c>
      <c r="D1504" s="88" t="str">
        <f>IFERROR(INDEX(DATA!$A$46:$E$6000,A1504,2),"")</f>
        <v/>
      </c>
      <c r="E1504" s="99" t="str">
        <f>IFERROR(IF(C1504=設定・集計!$B$6,INDEX(DATA!$A$46:$E$6000,A1504,4),""),"")</f>
        <v/>
      </c>
      <c r="F1504" s="99" t="str">
        <f>IFERROR(IF(C1504=設定・集計!$B$6,"",INDEX(DATA!$A$46:$E$6000,A1504,4)),"")</f>
        <v/>
      </c>
    </row>
    <row r="1505" spans="1:6" ht="18.75" customHeight="1">
      <c r="A1505" s="82" t="str">
        <f>IFERROR(MATCH(ROW()-ROW($A$2),DATA!G:G,0)-DATA!$B$5+1,"")</f>
        <v/>
      </c>
      <c r="B1505" s="86" t="str">
        <f>IFERROR(INDEX(DATA!$A$46:$E$6000,A1505,5),"")</f>
        <v/>
      </c>
      <c r="C1505" s="87" t="str">
        <f>IFERROR(INDEX(DATA!$A$46:$E$6000,A1505,3),"")</f>
        <v/>
      </c>
      <c r="D1505" s="88" t="str">
        <f>IFERROR(INDEX(DATA!$A$46:$E$6000,A1505,2),"")</f>
        <v/>
      </c>
      <c r="E1505" s="99" t="str">
        <f>IFERROR(IF(C1505=設定・集計!$B$6,INDEX(DATA!$A$46:$E$6000,A1505,4),""),"")</f>
        <v/>
      </c>
      <c r="F1505" s="99" t="str">
        <f>IFERROR(IF(C1505=設定・集計!$B$6,"",INDEX(DATA!$A$46:$E$6000,A1505,4)),"")</f>
        <v/>
      </c>
    </row>
    <row r="1506" spans="1:6" ht="18.75" customHeight="1">
      <c r="A1506" s="82" t="str">
        <f>IFERROR(MATCH(ROW()-ROW($A$2),DATA!G:G,0)-DATA!$B$5+1,"")</f>
        <v/>
      </c>
      <c r="B1506" s="86" t="str">
        <f>IFERROR(INDEX(DATA!$A$46:$E$6000,A1506,5),"")</f>
        <v/>
      </c>
      <c r="C1506" s="87" t="str">
        <f>IFERROR(INDEX(DATA!$A$46:$E$6000,A1506,3),"")</f>
        <v/>
      </c>
      <c r="D1506" s="88" t="str">
        <f>IFERROR(INDEX(DATA!$A$46:$E$6000,A1506,2),"")</f>
        <v/>
      </c>
      <c r="E1506" s="99" t="str">
        <f>IFERROR(IF(C1506=設定・集計!$B$6,INDEX(DATA!$A$46:$E$6000,A1506,4),""),"")</f>
        <v/>
      </c>
      <c r="F1506" s="99" t="str">
        <f>IFERROR(IF(C1506=設定・集計!$B$6,"",INDEX(DATA!$A$46:$E$6000,A1506,4)),"")</f>
        <v/>
      </c>
    </row>
    <row r="1507" spans="1:6" ht="18.75" customHeight="1">
      <c r="A1507" s="82" t="str">
        <f>IFERROR(MATCH(ROW()-ROW($A$2),DATA!G:G,0)-DATA!$B$5+1,"")</f>
        <v/>
      </c>
      <c r="B1507" s="86" t="str">
        <f>IFERROR(INDEX(DATA!$A$46:$E$6000,A1507,5),"")</f>
        <v/>
      </c>
      <c r="C1507" s="87" t="str">
        <f>IFERROR(INDEX(DATA!$A$46:$E$6000,A1507,3),"")</f>
        <v/>
      </c>
      <c r="D1507" s="88" t="str">
        <f>IFERROR(INDEX(DATA!$A$46:$E$6000,A1507,2),"")</f>
        <v/>
      </c>
      <c r="E1507" s="99" t="str">
        <f>IFERROR(IF(C1507=設定・集計!$B$6,INDEX(DATA!$A$46:$E$6000,A1507,4),""),"")</f>
        <v/>
      </c>
      <c r="F1507" s="99" t="str">
        <f>IFERROR(IF(C1507=設定・集計!$B$6,"",INDEX(DATA!$A$46:$E$6000,A1507,4)),"")</f>
        <v/>
      </c>
    </row>
    <row r="1508" spans="1:6" ht="18.75" customHeight="1">
      <c r="A1508" s="82" t="str">
        <f>IFERROR(MATCH(ROW()-ROW($A$2),DATA!G:G,0)-DATA!$B$5+1,"")</f>
        <v/>
      </c>
      <c r="B1508" s="86" t="str">
        <f>IFERROR(INDEX(DATA!$A$46:$E$6000,A1508,5),"")</f>
        <v/>
      </c>
      <c r="C1508" s="87" t="str">
        <f>IFERROR(INDEX(DATA!$A$46:$E$6000,A1508,3),"")</f>
        <v/>
      </c>
      <c r="D1508" s="88" t="str">
        <f>IFERROR(INDEX(DATA!$A$46:$E$6000,A1508,2),"")</f>
        <v/>
      </c>
      <c r="E1508" s="99" t="str">
        <f>IFERROR(IF(C1508=設定・集計!$B$6,INDEX(DATA!$A$46:$E$6000,A1508,4),""),"")</f>
        <v/>
      </c>
      <c r="F1508" s="99" t="str">
        <f>IFERROR(IF(C1508=設定・集計!$B$6,"",INDEX(DATA!$A$46:$E$6000,A1508,4)),"")</f>
        <v/>
      </c>
    </row>
    <row r="1509" spans="1:6" ht="18.75" customHeight="1">
      <c r="A1509" s="82" t="str">
        <f>IFERROR(MATCH(ROW()-ROW($A$2),DATA!G:G,0)-DATA!$B$5+1,"")</f>
        <v/>
      </c>
      <c r="B1509" s="86" t="str">
        <f>IFERROR(INDEX(DATA!$A$46:$E$6000,A1509,5),"")</f>
        <v/>
      </c>
      <c r="C1509" s="87" t="str">
        <f>IFERROR(INDEX(DATA!$A$46:$E$6000,A1509,3),"")</f>
        <v/>
      </c>
      <c r="D1509" s="88" t="str">
        <f>IFERROR(INDEX(DATA!$A$46:$E$6000,A1509,2),"")</f>
        <v/>
      </c>
      <c r="E1509" s="99" t="str">
        <f>IFERROR(IF(C1509=設定・集計!$B$6,INDEX(DATA!$A$46:$E$6000,A1509,4),""),"")</f>
        <v/>
      </c>
      <c r="F1509" s="99" t="str">
        <f>IFERROR(IF(C1509=設定・集計!$B$6,"",INDEX(DATA!$A$46:$E$6000,A1509,4)),"")</f>
        <v/>
      </c>
    </row>
    <row r="1510" spans="1:6" ht="18.75" customHeight="1">
      <c r="A1510" s="82" t="str">
        <f>IFERROR(MATCH(ROW()-ROW($A$2),DATA!G:G,0)-DATA!$B$5+1,"")</f>
        <v/>
      </c>
      <c r="B1510" s="86" t="str">
        <f>IFERROR(INDEX(DATA!$A$46:$E$6000,A1510,5),"")</f>
        <v/>
      </c>
      <c r="C1510" s="87" t="str">
        <f>IFERROR(INDEX(DATA!$A$46:$E$6000,A1510,3),"")</f>
        <v/>
      </c>
      <c r="D1510" s="88" t="str">
        <f>IFERROR(INDEX(DATA!$A$46:$E$6000,A1510,2),"")</f>
        <v/>
      </c>
      <c r="E1510" s="99" t="str">
        <f>IFERROR(IF(C1510=設定・集計!$B$6,INDEX(DATA!$A$46:$E$6000,A1510,4),""),"")</f>
        <v/>
      </c>
      <c r="F1510" s="99" t="str">
        <f>IFERROR(IF(C1510=設定・集計!$B$6,"",INDEX(DATA!$A$46:$E$6000,A1510,4)),"")</f>
        <v/>
      </c>
    </row>
    <row r="1511" spans="1:6" ht="18.75" customHeight="1">
      <c r="A1511" s="82" t="str">
        <f>IFERROR(MATCH(ROW()-ROW($A$2),DATA!G:G,0)-DATA!$B$5+1,"")</f>
        <v/>
      </c>
      <c r="B1511" s="86" t="str">
        <f>IFERROR(INDEX(DATA!$A$46:$E$6000,A1511,5),"")</f>
        <v/>
      </c>
      <c r="C1511" s="87" t="str">
        <f>IFERROR(INDEX(DATA!$A$46:$E$6000,A1511,3),"")</f>
        <v/>
      </c>
      <c r="D1511" s="88" t="str">
        <f>IFERROR(INDEX(DATA!$A$46:$E$6000,A1511,2),"")</f>
        <v/>
      </c>
      <c r="E1511" s="99" t="str">
        <f>IFERROR(IF(C1511=設定・集計!$B$6,INDEX(DATA!$A$46:$E$6000,A1511,4),""),"")</f>
        <v/>
      </c>
      <c r="F1511" s="99" t="str">
        <f>IFERROR(IF(C1511=設定・集計!$B$6,"",INDEX(DATA!$A$46:$E$6000,A1511,4)),"")</f>
        <v/>
      </c>
    </row>
    <row r="1512" spans="1:6" ht="18.75" customHeight="1">
      <c r="A1512" s="82" t="str">
        <f>IFERROR(MATCH(ROW()-ROW($A$2),DATA!G:G,0)-DATA!$B$5+1,"")</f>
        <v/>
      </c>
      <c r="B1512" s="86" t="str">
        <f>IFERROR(INDEX(DATA!$A$46:$E$6000,A1512,5),"")</f>
        <v/>
      </c>
      <c r="C1512" s="87" t="str">
        <f>IFERROR(INDEX(DATA!$A$46:$E$6000,A1512,3),"")</f>
        <v/>
      </c>
      <c r="D1512" s="88" t="str">
        <f>IFERROR(INDEX(DATA!$A$46:$E$6000,A1512,2),"")</f>
        <v/>
      </c>
      <c r="E1512" s="99" t="str">
        <f>IFERROR(IF(C1512=設定・集計!$B$6,INDEX(DATA!$A$46:$E$6000,A1512,4),""),"")</f>
        <v/>
      </c>
      <c r="F1512" s="99" t="str">
        <f>IFERROR(IF(C1512=設定・集計!$B$6,"",INDEX(DATA!$A$46:$E$6000,A1512,4)),"")</f>
        <v/>
      </c>
    </row>
    <row r="1513" spans="1:6" ht="18.75" customHeight="1">
      <c r="A1513" s="82" t="str">
        <f>IFERROR(MATCH(ROW()-ROW($A$2),DATA!G:G,0)-DATA!$B$5+1,"")</f>
        <v/>
      </c>
      <c r="B1513" s="86" t="str">
        <f>IFERROR(INDEX(DATA!$A$46:$E$6000,A1513,5),"")</f>
        <v/>
      </c>
      <c r="C1513" s="87" t="str">
        <f>IFERROR(INDEX(DATA!$A$46:$E$6000,A1513,3),"")</f>
        <v/>
      </c>
      <c r="D1513" s="88" t="str">
        <f>IFERROR(INDEX(DATA!$A$46:$E$6000,A1513,2),"")</f>
        <v/>
      </c>
      <c r="E1513" s="99" t="str">
        <f>IFERROR(IF(C1513=設定・集計!$B$6,INDEX(DATA!$A$46:$E$6000,A1513,4),""),"")</f>
        <v/>
      </c>
      <c r="F1513" s="99" t="str">
        <f>IFERROR(IF(C1513=設定・集計!$B$6,"",INDEX(DATA!$A$46:$E$6000,A1513,4)),"")</f>
        <v/>
      </c>
    </row>
    <row r="1514" spans="1:6" ht="18.75" customHeight="1">
      <c r="A1514" s="82" t="str">
        <f>IFERROR(MATCH(ROW()-ROW($A$2),DATA!G:G,0)-DATA!$B$5+1,"")</f>
        <v/>
      </c>
      <c r="B1514" s="86" t="str">
        <f>IFERROR(INDEX(DATA!$A$46:$E$6000,A1514,5),"")</f>
        <v/>
      </c>
      <c r="C1514" s="87" t="str">
        <f>IFERROR(INDEX(DATA!$A$46:$E$6000,A1514,3),"")</f>
        <v/>
      </c>
      <c r="D1514" s="88" t="str">
        <f>IFERROR(INDEX(DATA!$A$46:$E$6000,A1514,2),"")</f>
        <v/>
      </c>
      <c r="E1514" s="99" t="str">
        <f>IFERROR(IF(C1514=設定・集計!$B$6,INDEX(DATA!$A$46:$E$6000,A1514,4),""),"")</f>
        <v/>
      </c>
      <c r="F1514" s="99" t="str">
        <f>IFERROR(IF(C1514=設定・集計!$B$6,"",INDEX(DATA!$A$46:$E$6000,A1514,4)),"")</f>
        <v/>
      </c>
    </row>
    <row r="1515" spans="1:6" ht="18.75" customHeight="1">
      <c r="A1515" s="82" t="str">
        <f>IFERROR(MATCH(ROW()-ROW($A$2),DATA!G:G,0)-DATA!$B$5+1,"")</f>
        <v/>
      </c>
      <c r="B1515" s="86" t="str">
        <f>IFERROR(INDEX(DATA!$A$46:$E$6000,A1515,5),"")</f>
        <v/>
      </c>
      <c r="C1515" s="87" t="str">
        <f>IFERROR(INDEX(DATA!$A$46:$E$6000,A1515,3),"")</f>
        <v/>
      </c>
      <c r="D1515" s="88" t="str">
        <f>IFERROR(INDEX(DATA!$A$46:$E$6000,A1515,2),"")</f>
        <v/>
      </c>
      <c r="E1515" s="99" t="str">
        <f>IFERROR(IF(C1515=設定・集計!$B$6,INDEX(DATA!$A$46:$E$6000,A1515,4),""),"")</f>
        <v/>
      </c>
      <c r="F1515" s="99" t="str">
        <f>IFERROR(IF(C1515=設定・集計!$B$6,"",INDEX(DATA!$A$46:$E$6000,A1515,4)),"")</f>
        <v/>
      </c>
    </row>
    <row r="1516" spans="1:6" ht="18.75" customHeight="1">
      <c r="A1516" s="82" t="str">
        <f>IFERROR(MATCH(ROW()-ROW($A$2),DATA!G:G,0)-DATA!$B$5+1,"")</f>
        <v/>
      </c>
      <c r="B1516" s="86" t="str">
        <f>IFERROR(INDEX(DATA!$A$46:$E$6000,A1516,5),"")</f>
        <v/>
      </c>
      <c r="C1516" s="87" t="str">
        <f>IFERROR(INDEX(DATA!$A$46:$E$6000,A1516,3),"")</f>
        <v/>
      </c>
      <c r="D1516" s="88" t="str">
        <f>IFERROR(INDEX(DATA!$A$46:$E$6000,A1516,2),"")</f>
        <v/>
      </c>
      <c r="E1516" s="99" t="str">
        <f>IFERROR(IF(C1516=設定・集計!$B$6,INDEX(DATA!$A$46:$E$6000,A1516,4),""),"")</f>
        <v/>
      </c>
      <c r="F1516" s="99" t="str">
        <f>IFERROR(IF(C1516=設定・集計!$B$6,"",INDEX(DATA!$A$46:$E$6000,A1516,4)),"")</f>
        <v/>
      </c>
    </row>
    <row r="1517" spans="1:6" ht="18.75" customHeight="1">
      <c r="A1517" s="82" t="str">
        <f>IFERROR(MATCH(ROW()-ROW($A$2),DATA!G:G,0)-DATA!$B$5+1,"")</f>
        <v/>
      </c>
      <c r="B1517" s="86" t="str">
        <f>IFERROR(INDEX(DATA!$A$46:$E$6000,A1517,5),"")</f>
        <v/>
      </c>
      <c r="C1517" s="87" t="str">
        <f>IFERROR(INDEX(DATA!$A$46:$E$6000,A1517,3),"")</f>
        <v/>
      </c>
      <c r="D1517" s="88" t="str">
        <f>IFERROR(INDEX(DATA!$A$46:$E$6000,A1517,2),"")</f>
        <v/>
      </c>
      <c r="E1517" s="99" t="str">
        <f>IFERROR(IF(C1517=設定・集計!$B$6,INDEX(DATA!$A$46:$E$6000,A1517,4),""),"")</f>
        <v/>
      </c>
      <c r="F1517" s="99" t="str">
        <f>IFERROR(IF(C1517=設定・集計!$B$6,"",INDEX(DATA!$A$46:$E$6000,A1517,4)),"")</f>
        <v/>
      </c>
    </row>
    <row r="1518" spans="1:6" ht="18.75" customHeight="1">
      <c r="A1518" s="82" t="str">
        <f>IFERROR(MATCH(ROW()-ROW($A$2),DATA!G:G,0)-DATA!$B$5+1,"")</f>
        <v/>
      </c>
      <c r="B1518" s="86" t="str">
        <f>IFERROR(INDEX(DATA!$A$46:$E$6000,A1518,5),"")</f>
        <v/>
      </c>
      <c r="C1518" s="87" t="str">
        <f>IFERROR(INDEX(DATA!$A$46:$E$6000,A1518,3),"")</f>
        <v/>
      </c>
      <c r="D1518" s="88" t="str">
        <f>IFERROR(INDEX(DATA!$A$46:$E$6000,A1518,2),"")</f>
        <v/>
      </c>
      <c r="E1518" s="99" t="str">
        <f>IFERROR(IF(C1518=設定・集計!$B$6,INDEX(DATA!$A$46:$E$6000,A1518,4),""),"")</f>
        <v/>
      </c>
      <c r="F1518" s="99" t="str">
        <f>IFERROR(IF(C1518=設定・集計!$B$6,"",INDEX(DATA!$A$46:$E$6000,A1518,4)),"")</f>
        <v/>
      </c>
    </row>
    <row r="1519" spans="1:6" ht="18.75" customHeight="1">
      <c r="A1519" s="82" t="str">
        <f>IFERROR(MATCH(ROW()-ROW($A$2),DATA!G:G,0)-DATA!$B$5+1,"")</f>
        <v/>
      </c>
      <c r="B1519" s="86" t="str">
        <f>IFERROR(INDEX(DATA!$A$46:$E$6000,A1519,5),"")</f>
        <v/>
      </c>
      <c r="C1519" s="87" t="str">
        <f>IFERROR(INDEX(DATA!$A$46:$E$6000,A1519,3),"")</f>
        <v/>
      </c>
      <c r="D1519" s="88" t="str">
        <f>IFERROR(INDEX(DATA!$A$46:$E$6000,A1519,2),"")</f>
        <v/>
      </c>
      <c r="E1519" s="99" t="str">
        <f>IFERROR(IF(C1519=設定・集計!$B$6,INDEX(DATA!$A$46:$E$6000,A1519,4),""),"")</f>
        <v/>
      </c>
      <c r="F1519" s="99" t="str">
        <f>IFERROR(IF(C1519=設定・集計!$B$6,"",INDEX(DATA!$A$46:$E$6000,A1519,4)),"")</f>
        <v/>
      </c>
    </row>
    <row r="1520" spans="1:6" ht="18.75" customHeight="1">
      <c r="A1520" s="82" t="str">
        <f>IFERROR(MATCH(ROW()-ROW($A$2),DATA!G:G,0)-DATA!$B$5+1,"")</f>
        <v/>
      </c>
      <c r="B1520" s="86" t="str">
        <f>IFERROR(INDEX(DATA!$A$46:$E$6000,A1520,5),"")</f>
        <v/>
      </c>
      <c r="C1520" s="87" t="str">
        <f>IFERROR(INDEX(DATA!$A$46:$E$6000,A1520,3),"")</f>
        <v/>
      </c>
      <c r="D1520" s="88" t="str">
        <f>IFERROR(INDEX(DATA!$A$46:$E$6000,A1520,2),"")</f>
        <v/>
      </c>
      <c r="E1520" s="99" t="str">
        <f>IFERROR(IF(C1520=設定・集計!$B$6,INDEX(DATA!$A$46:$E$6000,A1520,4),""),"")</f>
        <v/>
      </c>
      <c r="F1520" s="99" t="str">
        <f>IFERROR(IF(C1520=設定・集計!$B$6,"",INDEX(DATA!$A$46:$E$6000,A1520,4)),"")</f>
        <v/>
      </c>
    </row>
    <row r="1521" spans="1:6" ht="18.75" customHeight="1">
      <c r="A1521" s="82" t="str">
        <f>IFERROR(MATCH(ROW()-ROW($A$2),DATA!G:G,0)-DATA!$B$5+1,"")</f>
        <v/>
      </c>
      <c r="B1521" s="86" t="str">
        <f>IFERROR(INDEX(DATA!$A$46:$E$6000,A1521,5),"")</f>
        <v/>
      </c>
      <c r="C1521" s="87" t="str">
        <f>IFERROR(INDEX(DATA!$A$46:$E$6000,A1521,3),"")</f>
        <v/>
      </c>
      <c r="D1521" s="88" t="str">
        <f>IFERROR(INDEX(DATA!$A$46:$E$6000,A1521,2),"")</f>
        <v/>
      </c>
      <c r="E1521" s="99" t="str">
        <f>IFERROR(IF(C1521=設定・集計!$B$6,INDEX(DATA!$A$46:$E$6000,A1521,4),""),"")</f>
        <v/>
      </c>
      <c r="F1521" s="99" t="str">
        <f>IFERROR(IF(C1521=設定・集計!$B$6,"",INDEX(DATA!$A$46:$E$6000,A1521,4)),"")</f>
        <v/>
      </c>
    </row>
    <row r="1522" spans="1:6" ht="18.75" customHeight="1">
      <c r="A1522" s="82" t="str">
        <f>IFERROR(MATCH(ROW()-ROW($A$2),DATA!G:G,0)-DATA!$B$5+1,"")</f>
        <v/>
      </c>
      <c r="B1522" s="86" t="str">
        <f>IFERROR(INDEX(DATA!$A$46:$E$6000,A1522,5),"")</f>
        <v/>
      </c>
      <c r="C1522" s="87" t="str">
        <f>IFERROR(INDEX(DATA!$A$46:$E$6000,A1522,3),"")</f>
        <v/>
      </c>
      <c r="D1522" s="88" t="str">
        <f>IFERROR(INDEX(DATA!$A$46:$E$6000,A1522,2),"")</f>
        <v/>
      </c>
      <c r="E1522" s="99" t="str">
        <f>IFERROR(IF(C1522=設定・集計!$B$6,INDEX(DATA!$A$46:$E$6000,A1522,4),""),"")</f>
        <v/>
      </c>
      <c r="F1522" s="99" t="str">
        <f>IFERROR(IF(C1522=設定・集計!$B$6,"",INDEX(DATA!$A$46:$E$6000,A1522,4)),"")</f>
        <v/>
      </c>
    </row>
    <row r="1523" spans="1:6" ht="18.75" customHeight="1">
      <c r="A1523" s="82" t="str">
        <f>IFERROR(MATCH(ROW()-ROW($A$2),DATA!G:G,0)-DATA!$B$5+1,"")</f>
        <v/>
      </c>
      <c r="B1523" s="86" t="str">
        <f>IFERROR(INDEX(DATA!$A$46:$E$6000,A1523,5),"")</f>
        <v/>
      </c>
      <c r="C1523" s="87" t="str">
        <f>IFERROR(INDEX(DATA!$A$46:$E$6000,A1523,3),"")</f>
        <v/>
      </c>
      <c r="D1523" s="88" t="str">
        <f>IFERROR(INDEX(DATA!$A$46:$E$6000,A1523,2),"")</f>
        <v/>
      </c>
      <c r="E1523" s="99" t="str">
        <f>IFERROR(IF(C1523=設定・集計!$B$6,INDEX(DATA!$A$46:$E$6000,A1523,4),""),"")</f>
        <v/>
      </c>
      <c r="F1523" s="99" t="str">
        <f>IFERROR(IF(C1523=設定・集計!$B$6,"",INDEX(DATA!$A$46:$E$6000,A1523,4)),"")</f>
        <v/>
      </c>
    </row>
    <row r="1524" spans="1:6" ht="18.75" customHeight="1">
      <c r="A1524" s="82" t="str">
        <f>IFERROR(MATCH(ROW()-ROW($A$2),DATA!G:G,0)-DATA!$B$5+1,"")</f>
        <v/>
      </c>
      <c r="B1524" s="86" t="str">
        <f>IFERROR(INDEX(DATA!$A$46:$E$6000,A1524,5),"")</f>
        <v/>
      </c>
      <c r="C1524" s="87" t="str">
        <f>IFERROR(INDEX(DATA!$A$46:$E$6000,A1524,3),"")</f>
        <v/>
      </c>
      <c r="D1524" s="88" t="str">
        <f>IFERROR(INDEX(DATA!$A$46:$E$6000,A1524,2),"")</f>
        <v/>
      </c>
      <c r="E1524" s="99" t="str">
        <f>IFERROR(IF(C1524=設定・集計!$B$6,INDEX(DATA!$A$46:$E$6000,A1524,4),""),"")</f>
        <v/>
      </c>
      <c r="F1524" s="99" t="str">
        <f>IFERROR(IF(C1524=設定・集計!$B$6,"",INDEX(DATA!$A$46:$E$6000,A1524,4)),"")</f>
        <v/>
      </c>
    </row>
    <row r="1525" spans="1:6" ht="18.75" customHeight="1">
      <c r="A1525" s="82" t="str">
        <f>IFERROR(MATCH(ROW()-ROW($A$2),DATA!G:G,0)-DATA!$B$5+1,"")</f>
        <v/>
      </c>
      <c r="B1525" s="86" t="str">
        <f>IFERROR(INDEX(DATA!$A$46:$E$6000,A1525,5),"")</f>
        <v/>
      </c>
      <c r="C1525" s="87" t="str">
        <f>IFERROR(INDEX(DATA!$A$46:$E$6000,A1525,3),"")</f>
        <v/>
      </c>
      <c r="D1525" s="88" t="str">
        <f>IFERROR(INDEX(DATA!$A$46:$E$6000,A1525,2),"")</f>
        <v/>
      </c>
      <c r="E1525" s="99" t="str">
        <f>IFERROR(IF(C1525=設定・集計!$B$6,INDEX(DATA!$A$46:$E$6000,A1525,4),""),"")</f>
        <v/>
      </c>
      <c r="F1525" s="99" t="str">
        <f>IFERROR(IF(C1525=設定・集計!$B$6,"",INDEX(DATA!$A$46:$E$6000,A1525,4)),"")</f>
        <v/>
      </c>
    </row>
    <row r="1526" spans="1:6" ht="18.75" customHeight="1">
      <c r="A1526" s="82" t="str">
        <f>IFERROR(MATCH(ROW()-ROW($A$2),DATA!G:G,0)-DATA!$B$5+1,"")</f>
        <v/>
      </c>
      <c r="B1526" s="86" t="str">
        <f>IFERROR(INDEX(DATA!$A$46:$E$6000,A1526,5),"")</f>
        <v/>
      </c>
      <c r="C1526" s="87" t="str">
        <f>IFERROR(INDEX(DATA!$A$46:$E$6000,A1526,3),"")</f>
        <v/>
      </c>
      <c r="D1526" s="88" t="str">
        <f>IFERROR(INDEX(DATA!$A$46:$E$6000,A1526,2),"")</f>
        <v/>
      </c>
      <c r="E1526" s="99" t="str">
        <f>IFERROR(IF(C1526=設定・集計!$B$6,INDEX(DATA!$A$46:$E$6000,A1526,4),""),"")</f>
        <v/>
      </c>
      <c r="F1526" s="99" t="str">
        <f>IFERROR(IF(C1526=設定・集計!$B$6,"",INDEX(DATA!$A$46:$E$6000,A1526,4)),"")</f>
        <v/>
      </c>
    </row>
    <row r="1527" spans="1:6" ht="18.75" customHeight="1">
      <c r="A1527" s="82" t="str">
        <f>IFERROR(MATCH(ROW()-ROW($A$2),DATA!G:G,0)-DATA!$B$5+1,"")</f>
        <v/>
      </c>
      <c r="B1527" s="86" t="str">
        <f>IFERROR(INDEX(DATA!$A$46:$E$6000,A1527,5),"")</f>
        <v/>
      </c>
      <c r="C1527" s="87" t="str">
        <f>IFERROR(INDEX(DATA!$A$46:$E$6000,A1527,3),"")</f>
        <v/>
      </c>
      <c r="D1527" s="88" t="str">
        <f>IFERROR(INDEX(DATA!$A$46:$E$6000,A1527,2),"")</f>
        <v/>
      </c>
      <c r="E1527" s="99" t="str">
        <f>IFERROR(IF(C1527=設定・集計!$B$6,INDEX(DATA!$A$46:$E$6000,A1527,4),""),"")</f>
        <v/>
      </c>
      <c r="F1527" s="99" t="str">
        <f>IFERROR(IF(C1527=設定・集計!$B$6,"",INDEX(DATA!$A$46:$E$6000,A1527,4)),"")</f>
        <v/>
      </c>
    </row>
    <row r="1528" spans="1:6" ht="18.75" customHeight="1">
      <c r="A1528" s="82" t="str">
        <f>IFERROR(MATCH(ROW()-ROW($A$2),DATA!G:G,0)-DATA!$B$5+1,"")</f>
        <v/>
      </c>
      <c r="B1528" s="86" t="str">
        <f>IFERROR(INDEX(DATA!$A$46:$E$6000,A1528,5),"")</f>
        <v/>
      </c>
      <c r="C1528" s="87" t="str">
        <f>IFERROR(INDEX(DATA!$A$46:$E$6000,A1528,3),"")</f>
        <v/>
      </c>
      <c r="D1528" s="88" t="str">
        <f>IFERROR(INDEX(DATA!$A$46:$E$6000,A1528,2),"")</f>
        <v/>
      </c>
      <c r="E1528" s="99" t="str">
        <f>IFERROR(IF(C1528=設定・集計!$B$6,INDEX(DATA!$A$46:$E$6000,A1528,4),""),"")</f>
        <v/>
      </c>
      <c r="F1528" s="99" t="str">
        <f>IFERROR(IF(C1528=設定・集計!$B$6,"",INDEX(DATA!$A$46:$E$6000,A1528,4)),"")</f>
        <v/>
      </c>
    </row>
    <row r="1529" spans="1:6" ht="18.75" customHeight="1">
      <c r="A1529" s="82" t="str">
        <f>IFERROR(MATCH(ROW()-ROW($A$2),DATA!G:G,0)-DATA!$B$5+1,"")</f>
        <v/>
      </c>
      <c r="B1529" s="86" t="str">
        <f>IFERROR(INDEX(DATA!$A$46:$E$6000,A1529,5),"")</f>
        <v/>
      </c>
      <c r="C1529" s="87" t="str">
        <f>IFERROR(INDEX(DATA!$A$46:$E$6000,A1529,3),"")</f>
        <v/>
      </c>
      <c r="D1529" s="88" t="str">
        <f>IFERROR(INDEX(DATA!$A$46:$E$6000,A1529,2),"")</f>
        <v/>
      </c>
      <c r="E1529" s="99" t="str">
        <f>IFERROR(IF(C1529=設定・集計!$B$6,INDEX(DATA!$A$46:$E$6000,A1529,4),""),"")</f>
        <v/>
      </c>
      <c r="F1529" s="99" t="str">
        <f>IFERROR(IF(C1529=設定・集計!$B$6,"",INDEX(DATA!$A$46:$E$6000,A1529,4)),"")</f>
        <v/>
      </c>
    </row>
    <row r="1530" spans="1:6" ht="18.75" customHeight="1">
      <c r="A1530" s="82" t="str">
        <f>IFERROR(MATCH(ROW()-ROW($A$2),DATA!G:G,0)-DATA!$B$5+1,"")</f>
        <v/>
      </c>
      <c r="B1530" s="86" t="str">
        <f>IFERROR(INDEX(DATA!$A$46:$E$6000,A1530,5),"")</f>
        <v/>
      </c>
      <c r="C1530" s="87" t="str">
        <f>IFERROR(INDEX(DATA!$A$46:$E$6000,A1530,3),"")</f>
        <v/>
      </c>
      <c r="D1530" s="88" t="str">
        <f>IFERROR(INDEX(DATA!$A$46:$E$6000,A1530,2),"")</f>
        <v/>
      </c>
      <c r="E1530" s="99" t="str">
        <f>IFERROR(IF(C1530=設定・集計!$B$6,INDEX(DATA!$A$46:$E$6000,A1530,4),""),"")</f>
        <v/>
      </c>
      <c r="F1530" s="99" t="str">
        <f>IFERROR(IF(C1530=設定・集計!$B$6,"",INDEX(DATA!$A$46:$E$6000,A1530,4)),"")</f>
        <v/>
      </c>
    </row>
    <row r="1531" spans="1:6" ht="18.75" customHeight="1">
      <c r="A1531" s="82" t="str">
        <f>IFERROR(MATCH(ROW()-ROW($A$2),DATA!G:G,0)-DATA!$B$5+1,"")</f>
        <v/>
      </c>
      <c r="B1531" s="86" t="str">
        <f>IFERROR(INDEX(DATA!$A$46:$E$6000,A1531,5),"")</f>
        <v/>
      </c>
      <c r="C1531" s="87" t="str">
        <f>IFERROR(INDEX(DATA!$A$46:$E$6000,A1531,3),"")</f>
        <v/>
      </c>
      <c r="D1531" s="88" t="str">
        <f>IFERROR(INDEX(DATA!$A$46:$E$6000,A1531,2),"")</f>
        <v/>
      </c>
      <c r="E1531" s="99" t="str">
        <f>IFERROR(IF(C1531=設定・集計!$B$6,INDEX(DATA!$A$46:$E$6000,A1531,4),""),"")</f>
        <v/>
      </c>
      <c r="F1531" s="99" t="str">
        <f>IFERROR(IF(C1531=設定・集計!$B$6,"",INDEX(DATA!$A$46:$E$6000,A1531,4)),"")</f>
        <v/>
      </c>
    </row>
    <row r="1532" spans="1:6" ht="18.75" customHeight="1">
      <c r="A1532" s="82" t="str">
        <f>IFERROR(MATCH(ROW()-ROW($A$2),DATA!G:G,0)-DATA!$B$5+1,"")</f>
        <v/>
      </c>
      <c r="B1532" s="86" t="str">
        <f>IFERROR(INDEX(DATA!$A$46:$E$6000,A1532,5),"")</f>
        <v/>
      </c>
      <c r="C1532" s="87" t="str">
        <f>IFERROR(INDEX(DATA!$A$46:$E$6000,A1532,3),"")</f>
        <v/>
      </c>
      <c r="D1532" s="88" t="str">
        <f>IFERROR(INDEX(DATA!$A$46:$E$6000,A1532,2),"")</f>
        <v/>
      </c>
      <c r="E1532" s="99" t="str">
        <f>IFERROR(IF(C1532=設定・集計!$B$6,INDEX(DATA!$A$46:$E$6000,A1532,4),""),"")</f>
        <v/>
      </c>
      <c r="F1532" s="99" t="str">
        <f>IFERROR(IF(C1532=設定・集計!$B$6,"",INDEX(DATA!$A$46:$E$6000,A1532,4)),"")</f>
        <v/>
      </c>
    </row>
    <row r="1533" spans="1:6" ht="18.75" customHeight="1">
      <c r="A1533" s="82" t="str">
        <f>IFERROR(MATCH(ROW()-ROW($A$2),DATA!G:G,0)-DATA!$B$5+1,"")</f>
        <v/>
      </c>
      <c r="B1533" s="86" t="str">
        <f>IFERROR(INDEX(DATA!$A$46:$E$6000,A1533,5),"")</f>
        <v/>
      </c>
      <c r="C1533" s="87" t="str">
        <f>IFERROR(INDEX(DATA!$A$46:$E$6000,A1533,3),"")</f>
        <v/>
      </c>
      <c r="D1533" s="88" t="str">
        <f>IFERROR(INDEX(DATA!$A$46:$E$6000,A1533,2),"")</f>
        <v/>
      </c>
      <c r="E1533" s="99" t="str">
        <f>IFERROR(IF(C1533=設定・集計!$B$6,INDEX(DATA!$A$46:$E$6000,A1533,4),""),"")</f>
        <v/>
      </c>
      <c r="F1533" s="99" t="str">
        <f>IFERROR(IF(C1533=設定・集計!$B$6,"",INDEX(DATA!$A$46:$E$6000,A1533,4)),"")</f>
        <v/>
      </c>
    </row>
    <row r="1534" spans="1:6" ht="18.75" customHeight="1">
      <c r="A1534" s="82" t="str">
        <f>IFERROR(MATCH(ROW()-ROW($A$2),DATA!G:G,0)-DATA!$B$5+1,"")</f>
        <v/>
      </c>
      <c r="B1534" s="86" t="str">
        <f>IFERROR(INDEX(DATA!$A$46:$E$6000,A1534,5),"")</f>
        <v/>
      </c>
      <c r="C1534" s="87" t="str">
        <f>IFERROR(INDEX(DATA!$A$46:$E$6000,A1534,3),"")</f>
        <v/>
      </c>
      <c r="D1534" s="88" t="str">
        <f>IFERROR(INDEX(DATA!$A$46:$E$6000,A1534,2),"")</f>
        <v/>
      </c>
      <c r="E1534" s="99" t="str">
        <f>IFERROR(IF(C1534=設定・集計!$B$6,INDEX(DATA!$A$46:$E$6000,A1534,4),""),"")</f>
        <v/>
      </c>
      <c r="F1534" s="99" t="str">
        <f>IFERROR(IF(C1534=設定・集計!$B$6,"",INDEX(DATA!$A$46:$E$6000,A1534,4)),"")</f>
        <v/>
      </c>
    </row>
    <row r="1535" spans="1:6" ht="18.75" customHeight="1">
      <c r="A1535" s="82" t="str">
        <f>IFERROR(MATCH(ROW()-ROW($A$2),DATA!G:G,0)-DATA!$B$5+1,"")</f>
        <v/>
      </c>
      <c r="B1535" s="86" t="str">
        <f>IFERROR(INDEX(DATA!$A$46:$E$6000,A1535,5),"")</f>
        <v/>
      </c>
      <c r="C1535" s="87" t="str">
        <f>IFERROR(INDEX(DATA!$A$46:$E$6000,A1535,3),"")</f>
        <v/>
      </c>
      <c r="D1535" s="88" t="str">
        <f>IFERROR(INDEX(DATA!$A$46:$E$6000,A1535,2),"")</f>
        <v/>
      </c>
      <c r="E1535" s="99" t="str">
        <f>IFERROR(IF(C1535=設定・集計!$B$6,INDEX(DATA!$A$46:$E$6000,A1535,4),""),"")</f>
        <v/>
      </c>
      <c r="F1535" s="99" t="str">
        <f>IFERROR(IF(C1535=設定・集計!$B$6,"",INDEX(DATA!$A$46:$E$6000,A1535,4)),"")</f>
        <v/>
      </c>
    </row>
    <row r="1536" spans="1:6" ht="18.75" customHeight="1">
      <c r="A1536" s="82" t="str">
        <f>IFERROR(MATCH(ROW()-ROW($A$2),DATA!G:G,0)-DATA!$B$5+1,"")</f>
        <v/>
      </c>
      <c r="B1536" s="86" t="str">
        <f>IFERROR(INDEX(DATA!$A$46:$E$6000,A1536,5),"")</f>
        <v/>
      </c>
      <c r="C1536" s="87" t="str">
        <f>IFERROR(INDEX(DATA!$A$46:$E$6000,A1536,3),"")</f>
        <v/>
      </c>
      <c r="D1536" s="88" t="str">
        <f>IFERROR(INDEX(DATA!$A$46:$E$6000,A1536,2),"")</f>
        <v/>
      </c>
      <c r="E1536" s="99" t="str">
        <f>IFERROR(IF(C1536=設定・集計!$B$6,INDEX(DATA!$A$46:$E$6000,A1536,4),""),"")</f>
        <v/>
      </c>
      <c r="F1536" s="99" t="str">
        <f>IFERROR(IF(C1536=設定・集計!$B$6,"",INDEX(DATA!$A$46:$E$6000,A1536,4)),"")</f>
        <v/>
      </c>
    </row>
    <row r="1537" spans="1:6" ht="18.75" customHeight="1">
      <c r="A1537" s="82" t="str">
        <f>IFERROR(MATCH(ROW()-ROW($A$2),DATA!G:G,0)-DATA!$B$5+1,"")</f>
        <v/>
      </c>
      <c r="B1537" s="86" t="str">
        <f>IFERROR(INDEX(DATA!$A$46:$E$6000,A1537,5),"")</f>
        <v/>
      </c>
      <c r="C1537" s="87" t="str">
        <f>IFERROR(INDEX(DATA!$A$46:$E$6000,A1537,3),"")</f>
        <v/>
      </c>
      <c r="D1537" s="88" t="str">
        <f>IFERROR(INDEX(DATA!$A$46:$E$6000,A1537,2),"")</f>
        <v/>
      </c>
      <c r="E1537" s="99" t="str">
        <f>IFERROR(IF(C1537=設定・集計!$B$6,INDEX(DATA!$A$46:$E$6000,A1537,4),""),"")</f>
        <v/>
      </c>
      <c r="F1537" s="99" t="str">
        <f>IFERROR(IF(C1537=設定・集計!$B$6,"",INDEX(DATA!$A$46:$E$6000,A1537,4)),"")</f>
        <v/>
      </c>
    </row>
    <row r="1538" spans="1:6" ht="18.75" customHeight="1">
      <c r="A1538" s="82" t="str">
        <f>IFERROR(MATCH(ROW()-ROW($A$2),DATA!G:G,0)-DATA!$B$5+1,"")</f>
        <v/>
      </c>
      <c r="B1538" s="86" t="str">
        <f>IFERROR(INDEX(DATA!$A$46:$E$6000,A1538,5),"")</f>
        <v/>
      </c>
      <c r="C1538" s="87" t="str">
        <f>IFERROR(INDEX(DATA!$A$46:$E$6000,A1538,3),"")</f>
        <v/>
      </c>
      <c r="D1538" s="88" t="str">
        <f>IFERROR(INDEX(DATA!$A$46:$E$6000,A1538,2),"")</f>
        <v/>
      </c>
      <c r="E1538" s="99" t="str">
        <f>IFERROR(IF(C1538=設定・集計!$B$6,INDEX(DATA!$A$46:$E$6000,A1538,4),""),"")</f>
        <v/>
      </c>
      <c r="F1538" s="99" t="str">
        <f>IFERROR(IF(C1538=設定・集計!$B$6,"",INDEX(DATA!$A$46:$E$6000,A1538,4)),"")</f>
        <v/>
      </c>
    </row>
    <row r="1539" spans="1:6" ht="18.75" customHeight="1">
      <c r="A1539" s="82" t="str">
        <f>IFERROR(MATCH(ROW()-ROW($A$2),DATA!G:G,0)-DATA!$B$5+1,"")</f>
        <v/>
      </c>
      <c r="B1539" s="86" t="str">
        <f>IFERROR(INDEX(DATA!$A$46:$E$6000,A1539,5),"")</f>
        <v/>
      </c>
      <c r="C1539" s="87" t="str">
        <f>IFERROR(INDEX(DATA!$A$46:$E$6000,A1539,3),"")</f>
        <v/>
      </c>
      <c r="D1539" s="88" t="str">
        <f>IFERROR(INDEX(DATA!$A$46:$E$6000,A1539,2),"")</f>
        <v/>
      </c>
      <c r="E1539" s="99" t="str">
        <f>IFERROR(IF(C1539=設定・集計!$B$6,INDEX(DATA!$A$46:$E$6000,A1539,4),""),"")</f>
        <v/>
      </c>
      <c r="F1539" s="99" t="str">
        <f>IFERROR(IF(C1539=設定・集計!$B$6,"",INDEX(DATA!$A$46:$E$6000,A1539,4)),"")</f>
        <v/>
      </c>
    </row>
    <row r="1540" spans="1:6" ht="18.75" customHeight="1">
      <c r="A1540" s="82" t="str">
        <f>IFERROR(MATCH(ROW()-ROW($A$2),DATA!G:G,0)-DATA!$B$5+1,"")</f>
        <v/>
      </c>
      <c r="B1540" s="86" t="str">
        <f>IFERROR(INDEX(DATA!$A$46:$E$6000,A1540,5),"")</f>
        <v/>
      </c>
      <c r="C1540" s="87" t="str">
        <f>IFERROR(INDEX(DATA!$A$46:$E$6000,A1540,3),"")</f>
        <v/>
      </c>
      <c r="D1540" s="88" t="str">
        <f>IFERROR(INDEX(DATA!$A$46:$E$6000,A1540,2),"")</f>
        <v/>
      </c>
      <c r="E1540" s="99" t="str">
        <f>IFERROR(IF(C1540=設定・集計!$B$6,INDEX(DATA!$A$46:$E$6000,A1540,4),""),"")</f>
        <v/>
      </c>
      <c r="F1540" s="99" t="str">
        <f>IFERROR(IF(C1540=設定・集計!$B$6,"",INDEX(DATA!$A$46:$E$6000,A1540,4)),"")</f>
        <v/>
      </c>
    </row>
    <row r="1541" spans="1:6" ht="18.75" customHeight="1">
      <c r="A1541" s="82" t="str">
        <f>IFERROR(MATCH(ROW()-ROW($A$2),DATA!G:G,0)-DATA!$B$5+1,"")</f>
        <v/>
      </c>
      <c r="B1541" s="86" t="str">
        <f>IFERROR(INDEX(DATA!$A$46:$E$6000,A1541,5),"")</f>
        <v/>
      </c>
      <c r="C1541" s="87" t="str">
        <f>IFERROR(INDEX(DATA!$A$46:$E$6000,A1541,3),"")</f>
        <v/>
      </c>
      <c r="D1541" s="88" t="str">
        <f>IFERROR(INDEX(DATA!$A$46:$E$6000,A1541,2),"")</f>
        <v/>
      </c>
      <c r="E1541" s="99" t="str">
        <f>IFERROR(IF(C1541=設定・集計!$B$6,INDEX(DATA!$A$46:$E$6000,A1541,4),""),"")</f>
        <v/>
      </c>
      <c r="F1541" s="99" t="str">
        <f>IFERROR(IF(C1541=設定・集計!$B$6,"",INDEX(DATA!$A$46:$E$6000,A1541,4)),"")</f>
        <v/>
      </c>
    </row>
    <row r="1542" spans="1:6" ht="18.75" customHeight="1">
      <c r="A1542" s="82" t="str">
        <f>IFERROR(MATCH(ROW()-ROW($A$2),DATA!G:G,0)-DATA!$B$5+1,"")</f>
        <v/>
      </c>
      <c r="B1542" s="86" t="str">
        <f>IFERROR(INDEX(DATA!$A$46:$E$6000,A1542,5),"")</f>
        <v/>
      </c>
      <c r="C1542" s="87" t="str">
        <f>IFERROR(INDEX(DATA!$A$46:$E$6000,A1542,3),"")</f>
        <v/>
      </c>
      <c r="D1542" s="88" t="str">
        <f>IFERROR(INDEX(DATA!$A$46:$E$6000,A1542,2),"")</f>
        <v/>
      </c>
      <c r="E1542" s="99" t="str">
        <f>IFERROR(IF(C1542=設定・集計!$B$6,INDEX(DATA!$A$46:$E$6000,A1542,4),""),"")</f>
        <v/>
      </c>
      <c r="F1542" s="99" t="str">
        <f>IFERROR(IF(C1542=設定・集計!$B$6,"",INDEX(DATA!$A$46:$E$6000,A1542,4)),"")</f>
        <v/>
      </c>
    </row>
    <row r="1543" spans="1:6" ht="18.75" customHeight="1">
      <c r="A1543" s="82" t="str">
        <f>IFERROR(MATCH(ROW()-ROW($A$2),DATA!G:G,0)-DATA!$B$5+1,"")</f>
        <v/>
      </c>
      <c r="B1543" s="86" t="str">
        <f>IFERROR(INDEX(DATA!$A$46:$E$6000,A1543,5),"")</f>
        <v/>
      </c>
      <c r="C1543" s="87" t="str">
        <f>IFERROR(INDEX(DATA!$A$46:$E$6000,A1543,3),"")</f>
        <v/>
      </c>
      <c r="D1543" s="88" t="str">
        <f>IFERROR(INDEX(DATA!$A$46:$E$6000,A1543,2),"")</f>
        <v/>
      </c>
      <c r="E1543" s="99" t="str">
        <f>IFERROR(IF(C1543=設定・集計!$B$6,INDEX(DATA!$A$46:$E$6000,A1543,4),""),"")</f>
        <v/>
      </c>
      <c r="F1543" s="99" t="str">
        <f>IFERROR(IF(C1543=設定・集計!$B$6,"",INDEX(DATA!$A$46:$E$6000,A1543,4)),"")</f>
        <v/>
      </c>
    </row>
    <row r="1544" spans="1:6" ht="18.75" customHeight="1">
      <c r="A1544" s="82" t="str">
        <f>IFERROR(MATCH(ROW()-ROW($A$2),DATA!G:G,0)-DATA!$B$5+1,"")</f>
        <v/>
      </c>
      <c r="B1544" s="86" t="str">
        <f>IFERROR(INDEX(DATA!$A$46:$E$6000,A1544,5),"")</f>
        <v/>
      </c>
      <c r="C1544" s="87" t="str">
        <f>IFERROR(INDEX(DATA!$A$46:$E$6000,A1544,3),"")</f>
        <v/>
      </c>
      <c r="D1544" s="88" t="str">
        <f>IFERROR(INDEX(DATA!$A$46:$E$6000,A1544,2),"")</f>
        <v/>
      </c>
      <c r="E1544" s="99" t="str">
        <f>IFERROR(IF(C1544=設定・集計!$B$6,INDEX(DATA!$A$46:$E$6000,A1544,4),""),"")</f>
        <v/>
      </c>
      <c r="F1544" s="99" t="str">
        <f>IFERROR(IF(C1544=設定・集計!$B$6,"",INDEX(DATA!$A$46:$E$6000,A1544,4)),"")</f>
        <v/>
      </c>
    </row>
    <row r="1545" spans="1:6" ht="18.75" customHeight="1">
      <c r="A1545" s="82" t="str">
        <f>IFERROR(MATCH(ROW()-ROW($A$2),DATA!G:G,0)-DATA!$B$5+1,"")</f>
        <v/>
      </c>
      <c r="B1545" s="86" t="str">
        <f>IFERROR(INDEX(DATA!$A$46:$E$6000,A1545,5),"")</f>
        <v/>
      </c>
      <c r="C1545" s="87" t="str">
        <f>IFERROR(INDEX(DATA!$A$46:$E$6000,A1545,3),"")</f>
        <v/>
      </c>
      <c r="D1545" s="88" t="str">
        <f>IFERROR(INDEX(DATA!$A$46:$E$6000,A1545,2),"")</f>
        <v/>
      </c>
      <c r="E1545" s="99" t="str">
        <f>IFERROR(IF(C1545=設定・集計!$B$6,INDEX(DATA!$A$46:$E$6000,A1545,4),""),"")</f>
        <v/>
      </c>
      <c r="F1545" s="99" t="str">
        <f>IFERROR(IF(C1545=設定・集計!$B$6,"",INDEX(DATA!$A$46:$E$6000,A1545,4)),"")</f>
        <v/>
      </c>
    </row>
    <row r="1546" spans="1:6" ht="18.75" customHeight="1">
      <c r="A1546" s="82" t="str">
        <f>IFERROR(MATCH(ROW()-ROW($A$2),DATA!G:G,0)-DATA!$B$5+1,"")</f>
        <v/>
      </c>
      <c r="B1546" s="86" t="str">
        <f>IFERROR(INDEX(DATA!$A$46:$E$6000,A1546,5),"")</f>
        <v/>
      </c>
      <c r="C1546" s="87" t="str">
        <f>IFERROR(INDEX(DATA!$A$46:$E$6000,A1546,3),"")</f>
        <v/>
      </c>
      <c r="D1546" s="88" t="str">
        <f>IFERROR(INDEX(DATA!$A$46:$E$6000,A1546,2),"")</f>
        <v/>
      </c>
      <c r="E1546" s="99" t="str">
        <f>IFERROR(IF(C1546=設定・集計!$B$6,INDEX(DATA!$A$46:$E$6000,A1546,4),""),"")</f>
        <v/>
      </c>
      <c r="F1546" s="99" t="str">
        <f>IFERROR(IF(C1546=設定・集計!$B$6,"",INDEX(DATA!$A$46:$E$6000,A1546,4)),"")</f>
        <v/>
      </c>
    </row>
    <row r="1547" spans="1:6" ht="18.75" customHeight="1">
      <c r="A1547" s="82" t="str">
        <f>IFERROR(MATCH(ROW()-ROW($A$2),DATA!G:G,0)-DATA!$B$5+1,"")</f>
        <v/>
      </c>
      <c r="B1547" s="86" t="str">
        <f>IFERROR(INDEX(DATA!$A$46:$E$6000,A1547,5),"")</f>
        <v/>
      </c>
      <c r="C1547" s="87" t="str">
        <f>IFERROR(INDEX(DATA!$A$46:$E$6000,A1547,3),"")</f>
        <v/>
      </c>
      <c r="D1547" s="88" t="str">
        <f>IFERROR(INDEX(DATA!$A$46:$E$6000,A1547,2),"")</f>
        <v/>
      </c>
      <c r="E1547" s="99" t="str">
        <f>IFERROR(IF(C1547=設定・集計!$B$6,INDEX(DATA!$A$46:$E$6000,A1547,4),""),"")</f>
        <v/>
      </c>
      <c r="F1547" s="99" t="str">
        <f>IFERROR(IF(C1547=設定・集計!$B$6,"",INDEX(DATA!$A$46:$E$6000,A1547,4)),"")</f>
        <v/>
      </c>
    </row>
    <row r="1548" spans="1:6" ht="18.75" customHeight="1">
      <c r="A1548" s="82" t="str">
        <f>IFERROR(MATCH(ROW()-ROW($A$2),DATA!G:G,0)-DATA!$B$5+1,"")</f>
        <v/>
      </c>
      <c r="B1548" s="86" t="str">
        <f>IFERROR(INDEX(DATA!$A$46:$E$6000,A1548,5),"")</f>
        <v/>
      </c>
      <c r="C1548" s="87" t="str">
        <f>IFERROR(INDEX(DATA!$A$46:$E$6000,A1548,3),"")</f>
        <v/>
      </c>
      <c r="D1548" s="88" t="str">
        <f>IFERROR(INDEX(DATA!$A$46:$E$6000,A1548,2),"")</f>
        <v/>
      </c>
      <c r="E1548" s="99" t="str">
        <f>IFERROR(IF(C1548=設定・集計!$B$6,INDEX(DATA!$A$46:$E$6000,A1548,4),""),"")</f>
        <v/>
      </c>
      <c r="F1548" s="99" t="str">
        <f>IFERROR(IF(C1548=設定・集計!$B$6,"",INDEX(DATA!$A$46:$E$6000,A1548,4)),"")</f>
        <v/>
      </c>
    </row>
    <row r="1549" spans="1:6" ht="18.75" customHeight="1">
      <c r="A1549" s="82" t="str">
        <f>IFERROR(MATCH(ROW()-ROW($A$2),DATA!G:G,0)-DATA!$B$5+1,"")</f>
        <v/>
      </c>
      <c r="B1549" s="86" t="str">
        <f>IFERROR(INDEX(DATA!$A$46:$E$6000,A1549,5),"")</f>
        <v/>
      </c>
      <c r="C1549" s="87" t="str">
        <f>IFERROR(INDEX(DATA!$A$46:$E$6000,A1549,3),"")</f>
        <v/>
      </c>
      <c r="D1549" s="88" t="str">
        <f>IFERROR(INDEX(DATA!$A$46:$E$6000,A1549,2),"")</f>
        <v/>
      </c>
      <c r="E1549" s="99" t="str">
        <f>IFERROR(IF(C1549=設定・集計!$B$6,INDEX(DATA!$A$46:$E$6000,A1549,4),""),"")</f>
        <v/>
      </c>
      <c r="F1549" s="99" t="str">
        <f>IFERROR(IF(C1549=設定・集計!$B$6,"",INDEX(DATA!$A$46:$E$6000,A1549,4)),"")</f>
        <v/>
      </c>
    </row>
    <row r="1550" spans="1:6" ht="18.75" customHeight="1">
      <c r="A1550" s="82" t="str">
        <f>IFERROR(MATCH(ROW()-ROW($A$2),DATA!G:G,0)-DATA!$B$5+1,"")</f>
        <v/>
      </c>
      <c r="B1550" s="86" t="str">
        <f>IFERROR(INDEX(DATA!$A$46:$E$6000,A1550,5),"")</f>
        <v/>
      </c>
      <c r="C1550" s="87" t="str">
        <f>IFERROR(INDEX(DATA!$A$46:$E$6000,A1550,3),"")</f>
        <v/>
      </c>
      <c r="D1550" s="88" t="str">
        <f>IFERROR(INDEX(DATA!$A$46:$E$6000,A1550,2),"")</f>
        <v/>
      </c>
      <c r="E1550" s="99" t="str">
        <f>IFERROR(IF(C1550=設定・集計!$B$6,INDEX(DATA!$A$46:$E$6000,A1550,4),""),"")</f>
        <v/>
      </c>
      <c r="F1550" s="99" t="str">
        <f>IFERROR(IF(C1550=設定・集計!$B$6,"",INDEX(DATA!$A$46:$E$6000,A1550,4)),"")</f>
        <v/>
      </c>
    </row>
    <row r="1551" spans="1:6" ht="18.75" customHeight="1">
      <c r="A1551" s="82" t="str">
        <f>IFERROR(MATCH(ROW()-ROW($A$2),DATA!G:G,0)-DATA!$B$5+1,"")</f>
        <v/>
      </c>
      <c r="B1551" s="86" t="str">
        <f>IFERROR(INDEX(DATA!$A$46:$E$6000,A1551,5),"")</f>
        <v/>
      </c>
      <c r="C1551" s="87" t="str">
        <f>IFERROR(INDEX(DATA!$A$46:$E$6000,A1551,3),"")</f>
        <v/>
      </c>
      <c r="D1551" s="88" t="str">
        <f>IFERROR(INDEX(DATA!$A$46:$E$6000,A1551,2),"")</f>
        <v/>
      </c>
      <c r="E1551" s="99" t="str">
        <f>IFERROR(IF(C1551=設定・集計!$B$6,INDEX(DATA!$A$46:$E$6000,A1551,4),""),"")</f>
        <v/>
      </c>
      <c r="F1551" s="99" t="str">
        <f>IFERROR(IF(C1551=設定・集計!$B$6,"",INDEX(DATA!$A$46:$E$6000,A1551,4)),"")</f>
        <v/>
      </c>
    </row>
    <row r="1552" spans="1:6" ht="18.75" customHeight="1">
      <c r="A1552" s="82" t="str">
        <f>IFERROR(MATCH(ROW()-ROW($A$2),DATA!G:G,0)-DATA!$B$5+1,"")</f>
        <v/>
      </c>
      <c r="B1552" s="86" t="str">
        <f>IFERROR(INDEX(DATA!$A$46:$E$6000,A1552,5),"")</f>
        <v/>
      </c>
      <c r="C1552" s="87" t="str">
        <f>IFERROR(INDEX(DATA!$A$46:$E$6000,A1552,3),"")</f>
        <v/>
      </c>
      <c r="D1552" s="88" t="str">
        <f>IFERROR(INDEX(DATA!$A$46:$E$6000,A1552,2),"")</f>
        <v/>
      </c>
      <c r="E1552" s="99" t="str">
        <f>IFERROR(IF(C1552=設定・集計!$B$6,INDEX(DATA!$A$46:$E$6000,A1552,4),""),"")</f>
        <v/>
      </c>
      <c r="F1552" s="99" t="str">
        <f>IFERROR(IF(C1552=設定・集計!$B$6,"",INDEX(DATA!$A$46:$E$6000,A1552,4)),"")</f>
        <v/>
      </c>
    </row>
    <row r="1553" spans="1:6" ht="18.75" customHeight="1">
      <c r="A1553" s="82" t="str">
        <f>IFERROR(MATCH(ROW()-ROW($A$2),DATA!G:G,0)-DATA!$B$5+1,"")</f>
        <v/>
      </c>
      <c r="B1553" s="86" t="str">
        <f>IFERROR(INDEX(DATA!$A$46:$E$6000,A1553,5),"")</f>
        <v/>
      </c>
      <c r="C1553" s="87" t="str">
        <f>IFERROR(INDEX(DATA!$A$46:$E$6000,A1553,3),"")</f>
        <v/>
      </c>
      <c r="D1553" s="88" t="str">
        <f>IFERROR(INDEX(DATA!$A$46:$E$6000,A1553,2),"")</f>
        <v/>
      </c>
      <c r="E1553" s="99" t="str">
        <f>IFERROR(IF(C1553=設定・集計!$B$6,INDEX(DATA!$A$46:$E$6000,A1553,4),""),"")</f>
        <v/>
      </c>
      <c r="F1553" s="99" t="str">
        <f>IFERROR(IF(C1553=設定・集計!$B$6,"",INDEX(DATA!$A$46:$E$6000,A1553,4)),"")</f>
        <v/>
      </c>
    </row>
    <row r="1554" spans="1:6" ht="18.75" customHeight="1">
      <c r="A1554" s="82" t="str">
        <f>IFERROR(MATCH(ROW()-ROW($A$2),DATA!G:G,0)-DATA!$B$5+1,"")</f>
        <v/>
      </c>
      <c r="B1554" s="86" t="str">
        <f>IFERROR(INDEX(DATA!$A$46:$E$6000,A1554,5),"")</f>
        <v/>
      </c>
      <c r="C1554" s="87" t="str">
        <f>IFERROR(INDEX(DATA!$A$46:$E$6000,A1554,3),"")</f>
        <v/>
      </c>
      <c r="D1554" s="88" t="str">
        <f>IFERROR(INDEX(DATA!$A$46:$E$6000,A1554,2),"")</f>
        <v/>
      </c>
      <c r="E1554" s="99" t="str">
        <f>IFERROR(IF(C1554=設定・集計!$B$6,INDEX(DATA!$A$46:$E$6000,A1554,4),""),"")</f>
        <v/>
      </c>
      <c r="F1554" s="99" t="str">
        <f>IFERROR(IF(C1554=設定・集計!$B$6,"",INDEX(DATA!$A$46:$E$6000,A1554,4)),"")</f>
        <v/>
      </c>
    </row>
    <row r="1555" spans="1:6" ht="18.75" customHeight="1">
      <c r="A1555" s="82" t="str">
        <f>IFERROR(MATCH(ROW()-ROW($A$2),DATA!G:G,0)-DATA!$B$5+1,"")</f>
        <v/>
      </c>
      <c r="B1555" s="86" t="str">
        <f>IFERROR(INDEX(DATA!$A$46:$E$6000,A1555,5),"")</f>
        <v/>
      </c>
      <c r="C1555" s="87" t="str">
        <f>IFERROR(INDEX(DATA!$A$46:$E$6000,A1555,3),"")</f>
        <v/>
      </c>
      <c r="D1555" s="88" t="str">
        <f>IFERROR(INDEX(DATA!$A$46:$E$6000,A1555,2),"")</f>
        <v/>
      </c>
      <c r="E1555" s="99" t="str">
        <f>IFERROR(IF(C1555=設定・集計!$B$6,INDEX(DATA!$A$46:$E$6000,A1555,4),""),"")</f>
        <v/>
      </c>
      <c r="F1555" s="99" t="str">
        <f>IFERROR(IF(C1555=設定・集計!$B$6,"",INDEX(DATA!$A$46:$E$6000,A1555,4)),"")</f>
        <v/>
      </c>
    </row>
    <row r="1556" spans="1:6" ht="18.75" customHeight="1">
      <c r="A1556" s="82" t="str">
        <f>IFERROR(MATCH(ROW()-ROW($A$2),DATA!G:G,0)-DATA!$B$5+1,"")</f>
        <v/>
      </c>
      <c r="B1556" s="86" t="str">
        <f>IFERROR(INDEX(DATA!$A$46:$E$6000,A1556,5),"")</f>
        <v/>
      </c>
      <c r="C1556" s="87" t="str">
        <f>IFERROR(INDEX(DATA!$A$46:$E$6000,A1556,3),"")</f>
        <v/>
      </c>
      <c r="D1556" s="88" t="str">
        <f>IFERROR(INDEX(DATA!$A$46:$E$6000,A1556,2),"")</f>
        <v/>
      </c>
      <c r="E1556" s="99" t="str">
        <f>IFERROR(IF(C1556=設定・集計!$B$6,INDEX(DATA!$A$46:$E$6000,A1556,4),""),"")</f>
        <v/>
      </c>
      <c r="F1556" s="99" t="str">
        <f>IFERROR(IF(C1556=設定・集計!$B$6,"",INDEX(DATA!$A$46:$E$6000,A1556,4)),"")</f>
        <v/>
      </c>
    </row>
    <row r="1557" spans="1:6" ht="18.75" customHeight="1">
      <c r="A1557" s="82" t="str">
        <f>IFERROR(MATCH(ROW()-ROW($A$2),DATA!G:G,0)-DATA!$B$5+1,"")</f>
        <v/>
      </c>
      <c r="B1557" s="86" t="str">
        <f>IFERROR(INDEX(DATA!$A$46:$E$6000,A1557,5),"")</f>
        <v/>
      </c>
      <c r="C1557" s="87" t="str">
        <f>IFERROR(INDEX(DATA!$A$46:$E$6000,A1557,3),"")</f>
        <v/>
      </c>
      <c r="D1557" s="88" t="str">
        <f>IFERROR(INDEX(DATA!$A$46:$E$6000,A1557,2),"")</f>
        <v/>
      </c>
      <c r="E1557" s="99" t="str">
        <f>IFERROR(IF(C1557=設定・集計!$B$6,INDEX(DATA!$A$46:$E$6000,A1557,4),""),"")</f>
        <v/>
      </c>
      <c r="F1557" s="99" t="str">
        <f>IFERROR(IF(C1557=設定・集計!$B$6,"",INDEX(DATA!$A$46:$E$6000,A1557,4)),"")</f>
        <v/>
      </c>
    </row>
    <row r="1558" spans="1:6" ht="18.75" customHeight="1">
      <c r="A1558" s="82" t="str">
        <f>IFERROR(MATCH(ROW()-ROW($A$2),DATA!G:G,0)-DATA!$B$5+1,"")</f>
        <v/>
      </c>
      <c r="B1558" s="86" t="str">
        <f>IFERROR(INDEX(DATA!$A$46:$E$6000,A1558,5),"")</f>
        <v/>
      </c>
      <c r="C1558" s="87" t="str">
        <f>IFERROR(INDEX(DATA!$A$46:$E$6000,A1558,3),"")</f>
        <v/>
      </c>
      <c r="D1558" s="88" t="str">
        <f>IFERROR(INDEX(DATA!$A$46:$E$6000,A1558,2),"")</f>
        <v/>
      </c>
      <c r="E1558" s="99" t="str">
        <f>IFERROR(IF(C1558=設定・集計!$B$6,INDEX(DATA!$A$46:$E$6000,A1558,4),""),"")</f>
        <v/>
      </c>
      <c r="F1558" s="99" t="str">
        <f>IFERROR(IF(C1558=設定・集計!$B$6,"",INDEX(DATA!$A$46:$E$6000,A1558,4)),"")</f>
        <v/>
      </c>
    </row>
    <row r="1559" spans="1:6" ht="18.75" customHeight="1">
      <c r="A1559" s="82" t="str">
        <f>IFERROR(MATCH(ROW()-ROW($A$2),DATA!G:G,0)-DATA!$B$5+1,"")</f>
        <v/>
      </c>
      <c r="B1559" s="86" t="str">
        <f>IFERROR(INDEX(DATA!$A$46:$E$6000,A1559,5),"")</f>
        <v/>
      </c>
      <c r="C1559" s="87" t="str">
        <f>IFERROR(INDEX(DATA!$A$46:$E$6000,A1559,3),"")</f>
        <v/>
      </c>
      <c r="D1559" s="88" t="str">
        <f>IFERROR(INDEX(DATA!$A$46:$E$6000,A1559,2),"")</f>
        <v/>
      </c>
      <c r="E1559" s="99" t="str">
        <f>IFERROR(IF(C1559=設定・集計!$B$6,INDEX(DATA!$A$46:$E$6000,A1559,4),""),"")</f>
        <v/>
      </c>
      <c r="F1559" s="99" t="str">
        <f>IFERROR(IF(C1559=設定・集計!$B$6,"",INDEX(DATA!$A$46:$E$6000,A1559,4)),"")</f>
        <v/>
      </c>
    </row>
    <row r="1560" spans="1:6" ht="18.75" customHeight="1">
      <c r="A1560" s="82" t="str">
        <f>IFERROR(MATCH(ROW()-ROW($A$2),DATA!G:G,0)-DATA!$B$5+1,"")</f>
        <v/>
      </c>
      <c r="B1560" s="86" t="str">
        <f>IFERROR(INDEX(DATA!$A$46:$E$6000,A1560,5),"")</f>
        <v/>
      </c>
      <c r="C1560" s="87" t="str">
        <f>IFERROR(INDEX(DATA!$A$46:$E$6000,A1560,3),"")</f>
        <v/>
      </c>
      <c r="D1560" s="88" t="str">
        <f>IFERROR(INDEX(DATA!$A$46:$E$6000,A1560,2),"")</f>
        <v/>
      </c>
      <c r="E1560" s="99" t="str">
        <f>IFERROR(IF(C1560=設定・集計!$B$6,INDEX(DATA!$A$46:$E$6000,A1560,4),""),"")</f>
        <v/>
      </c>
      <c r="F1560" s="99" t="str">
        <f>IFERROR(IF(C1560=設定・集計!$B$6,"",INDEX(DATA!$A$46:$E$6000,A1560,4)),"")</f>
        <v/>
      </c>
    </row>
    <row r="1561" spans="1:6" ht="18.75" customHeight="1">
      <c r="A1561" s="82" t="str">
        <f>IFERROR(MATCH(ROW()-ROW($A$2),DATA!G:G,0)-DATA!$B$5+1,"")</f>
        <v/>
      </c>
      <c r="B1561" s="86" t="str">
        <f>IFERROR(INDEX(DATA!$A$46:$E$6000,A1561,5),"")</f>
        <v/>
      </c>
      <c r="C1561" s="87" t="str">
        <f>IFERROR(INDEX(DATA!$A$46:$E$6000,A1561,3),"")</f>
        <v/>
      </c>
      <c r="D1561" s="88" t="str">
        <f>IFERROR(INDEX(DATA!$A$46:$E$6000,A1561,2),"")</f>
        <v/>
      </c>
      <c r="E1561" s="99" t="str">
        <f>IFERROR(IF(C1561=設定・集計!$B$6,INDEX(DATA!$A$46:$E$6000,A1561,4),""),"")</f>
        <v/>
      </c>
      <c r="F1561" s="99" t="str">
        <f>IFERROR(IF(C1561=設定・集計!$B$6,"",INDEX(DATA!$A$46:$E$6000,A1561,4)),"")</f>
        <v/>
      </c>
    </row>
    <row r="1562" spans="1:6" ht="18.75" customHeight="1">
      <c r="A1562" s="82" t="str">
        <f>IFERROR(MATCH(ROW()-ROW($A$2),DATA!G:G,0)-DATA!$B$5+1,"")</f>
        <v/>
      </c>
      <c r="B1562" s="86" t="str">
        <f>IFERROR(INDEX(DATA!$A$46:$E$6000,A1562,5),"")</f>
        <v/>
      </c>
      <c r="C1562" s="87" t="str">
        <f>IFERROR(INDEX(DATA!$A$46:$E$6000,A1562,3),"")</f>
        <v/>
      </c>
      <c r="D1562" s="88" t="str">
        <f>IFERROR(INDEX(DATA!$A$46:$E$6000,A1562,2),"")</f>
        <v/>
      </c>
      <c r="E1562" s="99" t="str">
        <f>IFERROR(IF(C1562=設定・集計!$B$6,INDEX(DATA!$A$46:$E$6000,A1562,4),""),"")</f>
        <v/>
      </c>
      <c r="F1562" s="99" t="str">
        <f>IFERROR(IF(C1562=設定・集計!$B$6,"",INDEX(DATA!$A$46:$E$6000,A1562,4)),"")</f>
        <v/>
      </c>
    </row>
    <row r="1563" spans="1:6" ht="18.75" customHeight="1">
      <c r="A1563" s="82" t="str">
        <f>IFERROR(MATCH(ROW()-ROW($A$2),DATA!G:G,0)-DATA!$B$5+1,"")</f>
        <v/>
      </c>
      <c r="B1563" s="86" t="str">
        <f>IFERROR(INDEX(DATA!$A$46:$E$6000,A1563,5),"")</f>
        <v/>
      </c>
      <c r="C1563" s="87" t="str">
        <f>IFERROR(INDEX(DATA!$A$46:$E$6000,A1563,3),"")</f>
        <v/>
      </c>
      <c r="D1563" s="88" t="str">
        <f>IFERROR(INDEX(DATA!$A$46:$E$6000,A1563,2),"")</f>
        <v/>
      </c>
      <c r="E1563" s="99" t="str">
        <f>IFERROR(IF(C1563=設定・集計!$B$6,INDEX(DATA!$A$46:$E$6000,A1563,4),""),"")</f>
        <v/>
      </c>
      <c r="F1563" s="99" t="str">
        <f>IFERROR(IF(C1563=設定・集計!$B$6,"",INDEX(DATA!$A$46:$E$6000,A1563,4)),"")</f>
        <v/>
      </c>
    </row>
    <row r="1564" spans="1:6" ht="18.75" customHeight="1">
      <c r="A1564" s="82" t="str">
        <f>IFERROR(MATCH(ROW()-ROW($A$2),DATA!G:G,0)-DATA!$B$5+1,"")</f>
        <v/>
      </c>
      <c r="B1564" s="86" t="str">
        <f>IFERROR(INDEX(DATA!$A$46:$E$6000,A1564,5),"")</f>
        <v/>
      </c>
      <c r="C1564" s="87" t="str">
        <f>IFERROR(INDEX(DATA!$A$46:$E$6000,A1564,3),"")</f>
        <v/>
      </c>
      <c r="D1564" s="88" t="str">
        <f>IFERROR(INDEX(DATA!$A$46:$E$6000,A1564,2),"")</f>
        <v/>
      </c>
      <c r="E1564" s="99" t="str">
        <f>IFERROR(IF(C1564=設定・集計!$B$6,INDEX(DATA!$A$46:$E$6000,A1564,4),""),"")</f>
        <v/>
      </c>
      <c r="F1564" s="99" t="str">
        <f>IFERROR(IF(C1564=設定・集計!$B$6,"",INDEX(DATA!$A$46:$E$6000,A1564,4)),"")</f>
        <v/>
      </c>
    </row>
    <row r="1565" spans="1:6" ht="18.75" customHeight="1">
      <c r="A1565" s="82" t="str">
        <f>IFERROR(MATCH(ROW()-ROW($A$2),DATA!G:G,0)-DATA!$B$5+1,"")</f>
        <v/>
      </c>
      <c r="B1565" s="86" t="str">
        <f>IFERROR(INDEX(DATA!$A$46:$E$6000,A1565,5),"")</f>
        <v/>
      </c>
      <c r="C1565" s="87" t="str">
        <f>IFERROR(INDEX(DATA!$A$46:$E$6000,A1565,3),"")</f>
        <v/>
      </c>
      <c r="D1565" s="88" t="str">
        <f>IFERROR(INDEX(DATA!$A$46:$E$6000,A1565,2),"")</f>
        <v/>
      </c>
      <c r="E1565" s="99" t="str">
        <f>IFERROR(IF(C1565=設定・集計!$B$6,INDEX(DATA!$A$46:$E$6000,A1565,4),""),"")</f>
        <v/>
      </c>
      <c r="F1565" s="99" t="str">
        <f>IFERROR(IF(C1565=設定・集計!$B$6,"",INDEX(DATA!$A$46:$E$6000,A1565,4)),"")</f>
        <v/>
      </c>
    </row>
    <row r="1566" spans="1:6" ht="18.75" customHeight="1">
      <c r="A1566" s="82" t="str">
        <f>IFERROR(MATCH(ROW()-ROW($A$2),DATA!G:G,0)-DATA!$B$5+1,"")</f>
        <v/>
      </c>
      <c r="B1566" s="86" t="str">
        <f>IFERROR(INDEX(DATA!$A$46:$E$6000,A1566,5),"")</f>
        <v/>
      </c>
      <c r="C1566" s="87" t="str">
        <f>IFERROR(INDEX(DATA!$A$46:$E$6000,A1566,3),"")</f>
        <v/>
      </c>
      <c r="D1566" s="88" t="str">
        <f>IFERROR(INDEX(DATA!$A$46:$E$6000,A1566,2),"")</f>
        <v/>
      </c>
      <c r="E1566" s="99" t="str">
        <f>IFERROR(IF(C1566=設定・集計!$B$6,INDEX(DATA!$A$46:$E$6000,A1566,4),""),"")</f>
        <v/>
      </c>
      <c r="F1566" s="99" t="str">
        <f>IFERROR(IF(C1566=設定・集計!$B$6,"",INDEX(DATA!$A$46:$E$6000,A1566,4)),"")</f>
        <v/>
      </c>
    </row>
    <row r="1567" spans="1:6" ht="18.75" customHeight="1">
      <c r="A1567" s="82" t="str">
        <f>IFERROR(MATCH(ROW()-ROW($A$2),DATA!G:G,0)-DATA!$B$5+1,"")</f>
        <v/>
      </c>
      <c r="B1567" s="86" t="str">
        <f>IFERROR(INDEX(DATA!$A$46:$E$6000,A1567,5),"")</f>
        <v/>
      </c>
      <c r="C1567" s="87" t="str">
        <f>IFERROR(INDEX(DATA!$A$46:$E$6000,A1567,3),"")</f>
        <v/>
      </c>
      <c r="D1567" s="88" t="str">
        <f>IFERROR(INDEX(DATA!$A$46:$E$6000,A1567,2),"")</f>
        <v/>
      </c>
      <c r="E1567" s="99" t="str">
        <f>IFERROR(IF(C1567=設定・集計!$B$6,INDEX(DATA!$A$46:$E$6000,A1567,4),""),"")</f>
        <v/>
      </c>
      <c r="F1567" s="99" t="str">
        <f>IFERROR(IF(C1567=設定・集計!$B$6,"",INDEX(DATA!$A$46:$E$6000,A1567,4)),"")</f>
        <v/>
      </c>
    </row>
    <row r="1568" spans="1:6" ht="18.75" customHeight="1">
      <c r="A1568" s="82" t="str">
        <f>IFERROR(MATCH(ROW()-ROW($A$2),DATA!G:G,0)-DATA!$B$5+1,"")</f>
        <v/>
      </c>
      <c r="B1568" s="86" t="str">
        <f>IFERROR(INDEX(DATA!$A$46:$E$6000,A1568,5),"")</f>
        <v/>
      </c>
      <c r="C1568" s="87" t="str">
        <f>IFERROR(INDEX(DATA!$A$46:$E$6000,A1568,3),"")</f>
        <v/>
      </c>
      <c r="D1568" s="88" t="str">
        <f>IFERROR(INDEX(DATA!$A$46:$E$6000,A1568,2),"")</f>
        <v/>
      </c>
      <c r="E1568" s="99" t="str">
        <f>IFERROR(IF(C1568=設定・集計!$B$6,INDEX(DATA!$A$46:$E$6000,A1568,4),""),"")</f>
        <v/>
      </c>
      <c r="F1568" s="99" t="str">
        <f>IFERROR(IF(C1568=設定・集計!$B$6,"",INDEX(DATA!$A$46:$E$6000,A1568,4)),"")</f>
        <v/>
      </c>
    </row>
    <row r="1569" spans="1:6" ht="18.75" customHeight="1">
      <c r="A1569" s="82" t="str">
        <f>IFERROR(MATCH(ROW()-ROW($A$2),DATA!G:G,0)-DATA!$B$5+1,"")</f>
        <v/>
      </c>
      <c r="B1569" s="86" t="str">
        <f>IFERROR(INDEX(DATA!$A$46:$E$6000,A1569,5),"")</f>
        <v/>
      </c>
      <c r="C1569" s="87" t="str">
        <f>IFERROR(INDEX(DATA!$A$46:$E$6000,A1569,3),"")</f>
        <v/>
      </c>
      <c r="D1569" s="88" t="str">
        <f>IFERROR(INDEX(DATA!$A$46:$E$6000,A1569,2),"")</f>
        <v/>
      </c>
      <c r="E1569" s="99" t="str">
        <f>IFERROR(IF(C1569=設定・集計!$B$6,INDEX(DATA!$A$46:$E$6000,A1569,4),""),"")</f>
        <v/>
      </c>
      <c r="F1569" s="99" t="str">
        <f>IFERROR(IF(C1569=設定・集計!$B$6,"",INDEX(DATA!$A$46:$E$6000,A1569,4)),"")</f>
        <v/>
      </c>
    </row>
    <row r="1570" spans="1:6" ht="18.75" customHeight="1">
      <c r="A1570" s="82" t="str">
        <f>IFERROR(MATCH(ROW()-ROW($A$2),DATA!G:G,0)-DATA!$B$5+1,"")</f>
        <v/>
      </c>
      <c r="B1570" s="86" t="str">
        <f>IFERROR(INDEX(DATA!$A$46:$E$6000,A1570,5),"")</f>
        <v/>
      </c>
      <c r="C1570" s="87" t="str">
        <f>IFERROR(INDEX(DATA!$A$46:$E$6000,A1570,3),"")</f>
        <v/>
      </c>
      <c r="D1570" s="88" t="str">
        <f>IFERROR(INDEX(DATA!$A$46:$E$6000,A1570,2),"")</f>
        <v/>
      </c>
      <c r="E1570" s="99" t="str">
        <f>IFERROR(IF(C1570=設定・集計!$B$6,INDEX(DATA!$A$46:$E$6000,A1570,4),""),"")</f>
        <v/>
      </c>
      <c r="F1570" s="99" t="str">
        <f>IFERROR(IF(C1570=設定・集計!$B$6,"",INDEX(DATA!$A$46:$E$6000,A1570,4)),"")</f>
        <v/>
      </c>
    </row>
    <row r="1571" spans="1:6" ht="18.75" customHeight="1">
      <c r="A1571" s="82" t="str">
        <f>IFERROR(MATCH(ROW()-ROW($A$2),DATA!G:G,0)-DATA!$B$5+1,"")</f>
        <v/>
      </c>
      <c r="B1571" s="86" t="str">
        <f>IFERROR(INDEX(DATA!$A$46:$E$6000,A1571,5),"")</f>
        <v/>
      </c>
      <c r="C1571" s="87" t="str">
        <f>IFERROR(INDEX(DATA!$A$46:$E$6000,A1571,3),"")</f>
        <v/>
      </c>
      <c r="D1571" s="88" t="str">
        <f>IFERROR(INDEX(DATA!$A$46:$E$6000,A1571,2),"")</f>
        <v/>
      </c>
      <c r="E1571" s="99" t="str">
        <f>IFERROR(IF(C1571=設定・集計!$B$6,INDEX(DATA!$A$46:$E$6000,A1571,4),""),"")</f>
        <v/>
      </c>
      <c r="F1571" s="99" t="str">
        <f>IFERROR(IF(C1571=設定・集計!$B$6,"",INDEX(DATA!$A$46:$E$6000,A1571,4)),"")</f>
        <v/>
      </c>
    </row>
    <row r="1572" spans="1:6" ht="18.75" customHeight="1">
      <c r="A1572" s="82" t="str">
        <f>IFERROR(MATCH(ROW()-ROW($A$2),DATA!G:G,0)-DATA!$B$5+1,"")</f>
        <v/>
      </c>
      <c r="B1572" s="86" t="str">
        <f>IFERROR(INDEX(DATA!$A$46:$E$6000,A1572,5),"")</f>
        <v/>
      </c>
      <c r="C1572" s="87" t="str">
        <f>IFERROR(INDEX(DATA!$A$46:$E$6000,A1572,3),"")</f>
        <v/>
      </c>
      <c r="D1572" s="88" t="str">
        <f>IFERROR(INDEX(DATA!$A$46:$E$6000,A1572,2),"")</f>
        <v/>
      </c>
      <c r="E1572" s="99" t="str">
        <f>IFERROR(IF(C1572=設定・集計!$B$6,INDEX(DATA!$A$46:$E$6000,A1572,4),""),"")</f>
        <v/>
      </c>
      <c r="F1572" s="99" t="str">
        <f>IFERROR(IF(C1572=設定・集計!$B$6,"",INDEX(DATA!$A$46:$E$6000,A1572,4)),"")</f>
        <v/>
      </c>
    </row>
    <row r="1573" spans="1:6" ht="18.75" customHeight="1">
      <c r="A1573" s="82" t="str">
        <f>IFERROR(MATCH(ROW()-ROW($A$2),DATA!G:G,0)-DATA!$B$5+1,"")</f>
        <v/>
      </c>
      <c r="B1573" s="86" t="str">
        <f>IFERROR(INDEX(DATA!$A$46:$E$6000,A1573,5),"")</f>
        <v/>
      </c>
      <c r="C1573" s="87" t="str">
        <f>IFERROR(INDEX(DATA!$A$46:$E$6000,A1573,3),"")</f>
        <v/>
      </c>
      <c r="D1573" s="88" t="str">
        <f>IFERROR(INDEX(DATA!$A$46:$E$6000,A1573,2),"")</f>
        <v/>
      </c>
      <c r="E1573" s="99" t="str">
        <f>IFERROR(IF(C1573=設定・集計!$B$6,INDEX(DATA!$A$46:$E$6000,A1573,4),""),"")</f>
        <v/>
      </c>
      <c r="F1573" s="99" t="str">
        <f>IFERROR(IF(C1573=設定・集計!$B$6,"",INDEX(DATA!$A$46:$E$6000,A1573,4)),"")</f>
        <v/>
      </c>
    </row>
    <row r="1574" spans="1:6" ht="18.75" customHeight="1">
      <c r="A1574" s="82" t="str">
        <f>IFERROR(MATCH(ROW()-ROW($A$2),DATA!G:G,0)-DATA!$B$5+1,"")</f>
        <v/>
      </c>
      <c r="B1574" s="86" t="str">
        <f>IFERROR(INDEX(DATA!$A$46:$E$6000,A1574,5),"")</f>
        <v/>
      </c>
      <c r="C1574" s="87" t="str">
        <f>IFERROR(INDEX(DATA!$A$46:$E$6000,A1574,3),"")</f>
        <v/>
      </c>
      <c r="D1574" s="88" t="str">
        <f>IFERROR(INDEX(DATA!$A$46:$E$6000,A1574,2),"")</f>
        <v/>
      </c>
      <c r="E1574" s="99" t="str">
        <f>IFERROR(IF(C1574=設定・集計!$B$6,INDEX(DATA!$A$46:$E$6000,A1574,4),""),"")</f>
        <v/>
      </c>
      <c r="F1574" s="99" t="str">
        <f>IFERROR(IF(C1574=設定・集計!$B$6,"",INDEX(DATA!$A$46:$E$6000,A1574,4)),"")</f>
        <v/>
      </c>
    </row>
    <row r="1575" spans="1:6" ht="18.75" customHeight="1">
      <c r="A1575" s="82" t="str">
        <f>IFERROR(MATCH(ROW()-ROW($A$2),DATA!G:G,0)-DATA!$B$5+1,"")</f>
        <v/>
      </c>
      <c r="B1575" s="86" t="str">
        <f>IFERROR(INDEX(DATA!$A$46:$E$6000,A1575,5),"")</f>
        <v/>
      </c>
      <c r="C1575" s="87" t="str">
        <f>IFERROR(INDEX(DATA!$A$46:$E$6000,A1575,3),"")</f>
        <v/>
      </c>
      <c r="D1575" s="88" t="str">
        <f>IFERROR(INDEX(DATA!$A$46:$E$6000,A1575,2),"")</f>
        <v/>
      </c>
      <c r="E1575" s="99" t="str">
        <f>IFERROR(IF(C1575=設定・集計!$B$6,INDEX(DATA!$A$46:$E$6000,A1575,4),""),"")</f>
        <v/>
      </c>
      <c r="F1575" s="99" t="str">
        <f>IFERROR(IF(C1575=設定・集計!$B$6,"",INDEX(DATA!$A$46:$E$6000,A1575,4)),"")</f>
        <v/>
      </c>
    </row>
    <row r="1576" spans="1:6" ht="18.75" customHeight="1">
      <c r="A1576" s="82" t="str">
        <f>IFERROR(MATCH(ROW()-ROW($A$2),DATA!G:G,0)-DATA!$B$5+1,"")</f>
        <v/>
      </c>
      <c r="B1576" s="86" t="str">
        <f>IFERROR(INDEX(DATA!$A$46:$E$6000,A1576,5),"")</f>
        <v/>
      </c>
      <c r="C1576" s="87" t="str">
        <f>IFERROR(INDEX(DATA!$A$46:$E$6000,A1576,3),"")</f>
        <v/>
      </c>
      <c r="D1576" s="88" t="str">
        <f>IFERROR(INDEX(DATA!$A$46:$E$6000,A1576,2),"")</f>
        <v/>
      </c>
      <c r="E1576" s="99" t="str">
        <f>IFERROR(IF(C1576=設定・集計!$B$6,INDEX(DATA!$A$46:$E$6000,A1576,4),""),"")</f>
        <v/>
      </c>
      <c r="F1576" s="99" t="str">
        <f>IFERROR(IF(C1576=設定・集計!$B$6,"",INDEX(DATA!$A$46:$E$6000,A1576,4)),"")</f>
        <v/>
      </c>
    </row>
    <row r="1577" spans="1:6" ht="18.75" customHeight="1">
      <c r="A1577" s="82" t="str">
        <f>IFERROR(MATCH(ROW()-ROW($A$2),DATA!G:G,0)-DATA!$B$5+1,"")</f>
        <v/>
      </c>
      <c r="B1577" s="86" t="str">
        <f>IFERROR(INDEX(DATA!$A$46:$E$6000,A1577,5),"")</f>
        <v/>
      </c>
      <c r="C1577" s="87" t="str">
        <f>IFERROR(INDEX(DATA!$A$46:$E$6000,A1577,3),"")</f>
        <v/>
      </c>
      <c r="D1577" s="88" t="str">
        <f>IFERROR(INDEX(DATA!$A$46:$E$6000,A1577,2),"")</f>
        <v/>
      </c>
      <c r="E1577" s="99" t="str">
        <f>IFERROR(IF(C1577=設定・集計!$B$6,INDEX(DATA!$A$46:$E$6000,A1577,4),""),"")</f>
        <v/>
      </c>
      <c r="F1577" s="99" t="str">
        <f>IFERROR(IF(C1577=設定・集計!$B$6,"",INDEX(DATA!$A$46:$E$6000,A1577,4)),"")</f>
        <v/>
      </c>
    </row>
    <row r="1578" spans="1:6" ht="18.75" customHeight="1">
      <c r="A1578" s="82" t="str">
        <f>IFERROR(MATCH(ROW()-ROW($A$2),DATA!G:G,0)-DATA!$B$5+1,"")</f>
        <v/>
      </c>
      <c r="B1578" s="86" t="str">
        <f>IFERROR(INDEX(DATA!$A$46:$E$6000,A1578,5),"")</f>
        <v/>
      </c>
      <c r="C1578" s="87" t="str">
        <f>IFERROR(INDEX(DATA!$A$46:$E$6000,A1578,3),"")</f>
        <v/>
      </c>
      <c r="D1578" s="88" t="str">
        <f>IFERROR(INDEX(DATA!$A$46:$E$6000,A1578,2),"")</f>
        <v/>
      </c>
      <c r="E1578" s="99" t="str">
        <f>IFERROR(IF(C1578=設定・集計!$B$6,INDEX(DATA!$A$46:$E$6000,A1578,4),""),"")</f>
        <v/>
      </c>
      <c r="F1578" s="99" t="str">
        <f>IFERROR(IF(C1578=設定・集計!$B$6,"",INDEX(DATA!$A$46:$E$6000,A1578,4)),"")</f>
        <v/>
      </c>
    </row>
    <row r="1579" spans="1:6" ht="18.75" customHeight="1">
      <c r="A1579" s="82" t="str">
        <f>IFERROR(MATCH(ROW()-ROW($A$2),DATA!G:G,0)-DATA!$B$5+1,"")</f>
        <v/>
      </c>
      <c r="B1579" s="86" t="str">
        <f>IFERROR(INDEX(DATA!$A$46:$E$6000,A1579,5),"")</f>
        <v/>
      </c>
      <c r="C1579" s="87" t="str">
        <f>IFERROR(INDEX(DATA!$A$46:$E$6000,A1579,3),"")</f>
        <v/>
      </c>
      <c r="D1579" s="88" t="str">
        <f>IFERROR(INDEX(DATA!$A$46:$E$6000,A1579,2),"")</f>
        <v/>
      </c>
      <c r="E1579" s="99" t="str">
        <f>IFERROR(IF(C1579=設定・集計!$B$6,INDEX(DATA!$A$46:$E$6000,A1579,4),""),"")</f>
        <v/>
      </c>
      <c r="F1579" s="99" t="str">
        <f>IFERROR(IF(C1579=設定・集計!$B$6,"",INDEX(DATA!$A$46:$E$6000,A1579,4)),"")</f>
        <v/>
      </c>
    </row>
    <row r="1580" spans="1:6" ht="18.75" customHeight="1">
      <c r="A1580" s="82" t="str">
        <f>IFERROR(MATCH(ROW()-ROW($A$2),DATA!G:G,0)-DATA!$B$5+1,"")</f>
        <v/>
      </c>
      <c r="B1580" s="86" t="str">
        <f>IFERROR(INDEX(DATA!$A$46:$E$6000,A1580,5),"")</f>
        <v/>
      </c>
      <c r="C1580" s="87" t="str">
        <f>IFERROR(INDEX(DATA!$A$46:$E$6000,A1580,3),"")</f>
        <v/>
      </c>
      <c r="D1580" s="88" t="str">
        <f>IFERROR(INDEX(DATA!$A$46:$E$6000,A1580,2),"")</f>
        <v/>
      </c>
      <c r="E1580" s="99" t="str">
        <f>IFERROR(IF(C1580=設定・集計!$B$6,INDEX(DATA!$A$46:$E$6000,A1580,4),""),"")</f>
        <v/>
      </c>
      <c r="F1580" s="99" t="str">
        <f>IFERROR(IF(C1580=設定・集計!$B$6,"",INDEX(DATA!$A$46:$E$6000,A1580,4)),"")</f>
        <v/>
      </c>
    </row>
    <row r="1581" spans="1:6" ht="18.75" customHeight="1">
      <c r="A1581" s="82" t="str">
        <f>IFERROR(MATCH(ROW()-ROW($A$2),DATA!G:G,0)-DATA!$B$5+1,"")</f>
        <v/>
      </c>
      <c r="B1581" s="86" t="str">
        <f>IFERROR(INDEX(DATA!$A$46:$E$6000,A1581,5),"")</f>
        <v/>
      </c>
      <c r="C1581" s="87" t="str">
        <f>IFERROR(INDEX(DATA!$A$46:$E$6000,A1581,3),"")</f>
        <v/>
      </c>
      <c r="D1581" s="88" t="str">
        <f>IFERROR(INDEX(DATA!$A$46:$E$6000,A1581,2),"")</f>
        <v/>
      </c>
      <c r="E1581" s="99" t="str">
        <f>IFERROR(IF(C1581=設定・集計!$B$6,INDEX(DATA!$A$46:$E$6000,A1581,4),""),"")</f>
        <v/>
      </c>
      <c r="F1581" s="99" t="str">
        <f>IFERROR(IF(C1581=設定・集計!$B$6,"",INDEX(DATA!$A$46:$E$6000,A1581,4)),"")</f>
        <v/>
      </c>
    </row>
    <row r="1582" spans="1:6" ht="18.75" customHeight="1">
      <c r="A1582" s="82" t="str">
        <f>IFERROR(MATCH(ROW()-ROW($A$2),DATA!G:G,0)-DATA!$B$5+1,"")</f>
        <v/>
      </c>
      <c r="B1582" s="86" t="str">
        <f>IFERROR(INDEX(DATA!$A$46:$E$6000,A1582,5),"")</f>
        <v/>
      </c>
      <c r="C1582" s="87" t="str">
        <f>IFERROR(INDEX(DATA!$A$46:$E$6000,A1582,3),"")</f>
        <v/>
      </c>
      <c r="D1582" s="88" t="str">
        <f>IFERROR(INDEX(DATA!$A$46:$E$6000,A1582,2),"")</f>
        <v/>
      </c>
      <c r="E1582" s="99" t="str">
        <f>IFERROR(IF(C1582=設定・集計!$B$6,INDEX(DATA!$A$46:$E$6000,A1582,4),""),"")</f>
        <v/>
      </c>
      <c r="F1582" s="99" t="str">
        <f>IFERROR(IF(C1582=設定・集計!$B$6,"",INDEX(DATA!$A$46:$E$6000,A1582,4)),"")</f>
        <v/>
      </c>
    </row>
    <row r="1583" spans="1:6" ht="18.75" customHeight="1">
      <c r="A1583" s="82" t="str">
        <f>IFERROR(MATCH(ROW()-ROW($A$2),DATA!G:G,0)-DATA!$B$5+1,"")</f>
        <v/>
      </c>
      <c r="B1583" s="86" t="str">
        <f>IFERROR(INDEX(DATA!$A$46:$E$6000,A1583,5),"")</f>
        <v/>
      </c>
      <c r="C1583" s="87" t="str">
        <f>IFERROR(INDEX(DATA!$A$46:$E$6000,A1583,3),"")</f>
        <v/>
      </c>
      <c r="D1583" s="88" t="str">
        <f>IFERROR(INDEX(DATA!$A$46:$E$6000,A1583,2),"")</f>
        <v/>
      </c>
      <c r="E1583" s="99" t="str">
        <f>IFERROR(IF(C1583=設定・集計!$B$6,INDEX(DATA!$A$46:$E$6000,A1583,4),""),"")</f>
        <v/>
      </c>
      <c r="F1583" s="99" t="str">
        <f>IFERROR(IF(C1583=設定・集計!$B$6,"",INDEX(DATA!$A$46:$E$6000,A1583,4)),"")</f>
        <v/>
      </c>
    </row>
    <row r="1584" spans="1:6" ht="18.75" customHeight="1">
      <c r="A1584" s="82" t="str">
        <f>IFERROR(MATCH(ROW()-ROW($A$2),DATA!G:G,0)-DATA!$B$5+1,"")</f>
        <v/>
      </c>
      <c r="B1584" s="86" t="str">
        <f>IFERROR(INDEX(DATA!$A$46:$E$6000,A1584,5),"")</f>
        <v/>
      </c>
      <c r="C1584" s="87" t="str">
        <f>IFERROR(INDEX(DATA!$A$46:$E$6000,A1584,3),"")</f>
        <v/>
      </c>
      <c r="D1584" s="88" t="str">
        <f>IFERROR(INDEX(DATA!$A$46:$E$6000,A1584,2),"")</f>
        <v/>
      </c>
      <c r="E1584" s="99" t="str">
        <f>IFERROR(IF(C1584=設定・集計!$B$6,INDEX(DATA!$A$46:$E$6000,A1584,4),""),"")</f>
        <v/>
      </c>
      <c r="F1584" s="99" t="str">
        <f>IFERROR(IF(C1584=設定・集計!$B$6,"",INDEX(DATA!$A$46:$E$6000,A1584,4)),"")</f>
        <v/>
      </c>
    </row>
    <row r="1585" spans="1:6" ht="18.75" customHeight="1">
      <c r="A1585" s="82" t="str">
        <f>IFERROR(MATCH(ROW()-ROW($A$2),DATA!G:G,0)-DATA!$B$5+1,"")</f>
        <v/>
      </c>
      <c r="B1585" s="86" t="str">
        <f>IFERROR(INDEX(DATA!$A$46:$E$6000,A1585,5),"")</f>
        <v/>
      </c>
      <c r="C1585" s="87" t="str">
        <f>IFERROR(INDEX(DATA!$A$46:$E$6000,A1585,3),"")</f>
        <v/>
      </c>
      <c r="D1585" s="88" t="str">
        <f>IFERROR(INDEX(DATA!$A$46:$E$6000,A1585,2),"")</f>
        <v/>
      </c>
      <c r="E1585" s="99" t="str">
        <f>IFERROR(IF(C1585=設定・集計!$B$6,INDEX(DATA!$A$46:$E$6000,A1585,4),""),"")</f>
        <v/>
      </c>
      <c r="F1585" s="99" t="str">
        <f>IFERROR(IF(C1585=設定・集計!$B$6,"",INDEX(DATA!$A$46:$E$6000,A1585,4)),"")</f>
        <v/>
      </c>
    </row>
    <row r="1586" spans="1:6" ht="18.75" customHeight="1">
      <c r="A1586" s="82" t="str">
        <f>IFERROR(MATCH(ROW()-ROW($A$2),DATA!G:G,0)-DATA!$B$5+1,"")</f>
        <v/>
      </c>
      <c r="B1586" s="86" t="str">
        <f>IFERROR(INDEX(DATA!$A$46:$E$6000,A1586,5),"")</f>
        <v/>
      </c>
      <c r="C1586" s="87" t="str">
        <f>IFERROR(INDEX(DATA!$A$46:$E$6000,A1586,3),"")</f>
        <v/>
      </c>
      <c r="D1586" s="88" t="str">
        <f>IFERROR(INDEX(DATA!$A$46:$E$6000,A1586,2),"")</f>
        <v/>
      </c>
      <c r="E1586" s="99" t="str">
        <f>IFERROR(IF(C1586=設定・集計!$B$6,INDEX(DATA!$A$46:$E$6000,A1586,4),""),"")</f>
        <v/>
      </c>
      <c r="F1586" s="99" t="str">
        <f>IFERROR(IF(C1586=設定・集計!$B$6,"",INDEX(DATA!$A$46:$E$6000,A1586,4)),"")</f>
        <v/>
      </c>
    </row>
    <row r="1587" spans="1:6" ht="18.75" customHeight="1">
      <c r="A1587" s="82" t="str">
        <f>IFERROR(MATCH(ROW()-ROW($A$2),DATA!G:G,0)-DATA!$B$5+1,"")</f>
        <v/>
      </c>
      <c r="B1587" s="86" t="str">
        <f>IFERROR(INDEX(DATA!$A$46:$E$6000,A1587,5),"")</f>
        <v/>
      </c>
      <c r="C1587" s="87" t="str">
        <f>IFERROR(INDEX(DATA!$A$46:$E$6000,A1587,3),"")</f>
        <v/>
      </c>
      <c r="D1587" s="88" t="str">
        <f>IFERROR(INDEX(DATA!$A$46:$E$6000,A1587,2),"")</f>
        <v/>
      </c>
      <c r="E1587" s="99" t="str">
        <f>IFERROR(IF(C1587=設定・集計!$B$6,INDEX(DATA!$A$46:$E$6000,A1587,4),""),"")</f>
        <v/>
      </c>
      <c r="F1587" s="99" t="str">
        <f>IFERROR(IF(C1587=設定・集計!$B$6,"",INDEX(DATA!$A$46:$E$6000,A1587,4)),"")</f>
        <v/>
      </c>
    </row>
    <row r="1588" spans="1:6" ht="18.75" customHeight="1">
      <c r="A1588" s="82" t="str">
        <f>IFERROR(MATCH(ROW()-ROW($A$2),DATA!G:G,0)-DATA!$B$5+1,"")</f>
        <v/>
      </c>
      <c r="B1588" s="86" t="str">
        <f>IFERROR(INDEX(DATA!$A$46:$E$6000,A1588,5),"")</f>
        <v/>
      </c>
      <c r="C1588" s="87" t="str">
        <f>IFERROR(INDEX(DATA!$A$46:$E$6000,A1588,3),"")</f>
        <v/>
      </c>
      <c r="D1588" s="88" t="str">
        <f>IFERROR(INDEX(DATA!$A$46:$E$6000,A1588,2),"")</f>
        <v/>
      </c>
      <c r="E1588" s="99" t="str">
        <f>IFERROR(IF(C1588=設定・集計!$B$6,INDEX(DATA!$A$46:$E$6000,A1588,4),""),"")</f>
        <v/>
      </c>
      <c r="F1588" s="99" t="str">
        <f>IFERROR(IF(C1588=設定・集計!$B$6,"",INDEX(DATA!$A$46:$E$6000,A1588,4)),"")</f>
        <v/>
      </c>
    </row>
    <row r="1589" spans="1:6" ht="18.75" customHeight="1">
      <c r="A1589" s="82" t="str">
        <f>IFERROR(MATCH(ROW()-ROW($A$2),DATA!G:G,0)-DATA!$B$5+1,"")</f>
        <v/>
      </c>
      <c r="B1589" s="86" t="str">
        <f>IFERROR(INDEX(DATA!$A$46:$E$6000,A1589,5),"")</f>
        <v/>
      </c>
      <c r="C1589" s="87" t="str">
        <f>IFERROR(INDEX(DATA!$A$46:$E$6000,A1589,3),"")</f>
        <v/>
      </c>
      <c r="D1589" s="88" t="str">
        <f>IFERROR(INDEX(DATA!$A$46:$E$6000,A1589,2),"")</f>
        <v/>
      </c>
      <c r="E1589" s="99" t="str">
        <f>IFERROR(IF(C1589=設定・集計!$B$6,INDEX(DATA!$A$46:$E$6000,A1589,4),""),"")</f>
        <v/>
      </c>
      <c r="F1589" s="99" t="str">
        <f>IFERROR(IF(C1589=設定・集計!$B$6,"",INDEX(DATA!$A$46:$E$6000,A1589,4)),"")</f>
        <v/>
      </c>
    </row>
    <row r="1590" spans="1:6" ht="18.75" customHeight="1">
      <c r="A1590" s="82" t="str">
        <f>IFERROR(MATCH(ROW()-ROW($A$2),DATA!G:G,0)-DATA!$B$5+1,"")</f>
        <v/>
      </c>
      <c r="B1590" s="86" t="str">
        <f>IFERROR(INDEX(DATA!$A$46:$E$6000,A1590,5),"")</f>
        <v/>
      </c>
      <c r="C1590" s="87" t="str">
        <f>IFERROR(INDEX(DATA!$A$46:$E$6000,A1590,3),"")</f>
        <v/>
      </c>
      <c r="D1590" s="88" t="str">
        <f>IFERROR(INDEX(DATA!$A$46:$E$6000,A1590,2),"")</f>
        <v/>
      </c>
      <c r="E1590" s="99" t="str">
        <f>IFERROR(IF(C1590=設定・集計!$B$6,INDEX(DATA!$A$46:$E$6000,A1590,4),""),"")</f>
        <v/>
      </c>
      <c r="F1590" s="99" t="str">
        <f>IFERROR(IF(C1590=設定・集計!$B$6,"",INDEX(DATA!$A$46:$E$6000,A1590,4)),"")</f>
        <v/>
      </c>
    </row>
    <row r="1591" spans="1:6" ht="18.75" customHeight="1">
      <c r="A1591" s="82" t="str">
        <f>IFERROR(MATCH(ROW()-ROW($A$2),DATA!G:G,0)-DATA!$B$5+1,"")</f>
        <v/>
      </c>
      <c r="B1591" s="86" t="str">
        <f>IFERROR(INDEX(DATA!$A$46:$E$6000,A1591,5),"")</f>
        <v/>
      </c>
      <c r="C1591" s="87" t="str">
        <f>IFERROR(INDEX(DATA!$A$46:$E$6000,A1591,3),"")</f>
        <v/>
      </c>
      <c r="D1591" s="88" t="str">
        <f>IFERROR(INDEX(DATA!$A$46:$E$6000,A1591,2),"")</f>
        <v/>
      </c>
      <c r="E1591" s="99" t="str">
        <f>IFERROR(IF(C1591=設定・集計!$B$6,INDEX(DATA!$A$46:$E$6000,A1591,4),""),"")</f>
        <v/>
      </c>
      <c r="F1591" s="99" t="str">
        <f>IFERROR(IF(C1591=設定・集計!$B$6,"",INDEX(DATA!$A$46:$E$6000,A1591,4)),"")</f>
        <v/>
      </c>
    </row>
    <row r="1592" spans="1:6" ht="18.75" customHeight="1">
      <c r="A1592" s="82" t="str">
        <f>IFERROR(MATCH(ROW()-ROW($A$2),DATA!G:G,0)-DATA!$B$5+1,"")</f>
        <v/>
      </c>
      <c r="B1592" s="86" t="str">
        <f>IFERROR(INDEX(DATA!$A$46:$E$6000,A1592,5),"")</f>
        <v/>
      </c>
      <c r="C1592" s="87" t="str">
        <f>IFERROR(INDEX(DATA!$A$46:$E$6000,A1592,3),"")</f>
        <v/>
      </c>
      <c r="D1592" s="88" t="str">
        <f>IFERROR(INDEX(DATA!$A$46:$E$6000,A1592,2),"")</f>
        <v/>
      </c>
      <c r="E1592" s="99" t="str">
        <f>IFERROR(IF(C1592=設定・集計!$B$6,INDEX(DATA!$A$46:$E$6000,A1592,4),""),"")</f>
        <v/>
      </c>
      <c r="F1592" s="99" t="str">
        <f>IFERROR(IF(C1592=設定・集計!$B$6,"",INDEX(DATA!$A$46:$E$6000,A1592,4)),"")</f>
        <v/>
      </c>
    </row>
    <row r="1593" spans="1:6" ht="18.75" customHeight="1">
      <c r="A1593" s="82" t="str">
        <f>IFERROR(MATCH(ROW()-ROW($A$2),DATA!G:G,0)-DATA!$B$5+1,"")</f>
        <v/>
      </c>
      <c r="B1593" s="86" t="str">
        <f>IFERROR(INDEX(DATA!$A$46:$E$6000,A1593,5),"")</f>
        <v/>
      </c>
      <c r="C1593" s="87" t="str">
        <f>IFERROR(INDEX(DATA!$A$46:$E$6000,A1593,3),"")</f>
        <v/>
      </c>
      <c r="D1593" s="88" t="str">
        <f>IFERROR(INDEX(DATA!$A$46:$E$6000,A1593,2),"")</f>
        <v/>
      </c>
      <c r="E1593" s="99" t="str">
        <f>IFERROR(IF(C1593=設定・集計!$B$6,INDEX(DATA!$A$46:$E$6000,A1593,4),""),"")</f>
        <v/>
      </c>
      <c r="F1593" s="99" t="str">
        <f>IFERROR(IF(C1593=設定・集計!$B$6,"",INDEX(DATA!$A$46:$E$6000,A1593,4)),"")</f>
        <v/>
      </c>
    </row>
    <row r="1594" spans="1:6" ht="18.75" customHeight="1">
      <c r="A1594" s="82" t="str">
        <f>IFERROR(MATCH(ROW()-ROW($A$2),DATA!G:G,0)-DATA!$B$5+1,"")</f>
        <v/>
      </c>
      <c r="B1594" s="86" t="str">
        <f>IFERROR(INDEX(DATA!$A$46:$E$6000,A1594,5),"")</f>
        <v/>
      </c>
      <c r="C1594" s="87" t="str">
        <f>IFERROR(INDEX(DATA!$A$46:$E$6000,A1594,3),"")</f>
        <v/>
      </c>
      <c r="D1594" s="88" t="str">
        <f>IFERROR(INDEX(DATA!$A$46:$E$6000,A1594,2),"")</f>
        <v/>
      </c>
      <c r="E1594" s="99" t="str">
        <f>IFERROR(IF(C1594=設定・集計!$B$6,INDEX(DATA!$A$46:$E$6000,A1594,4),""),"")</f>
        <v/>
      </c>
      <c r="F1594" s="99" t="str">
        <f>IFERROR(IF(C1594=設定・集計!$B$6,"",INDEX(DATA!$A$46:$E$6000,A1594,4)),"")</f>
        <v/>
      </c>
    </row>
    <row r="1595" spans="1:6" ht="18.75" customHeight="1">
      <c r="A1595" s="82" t="str">
        <f>IFERROR(MATCH(ROW()-ROW($A$2),DATA!G:G,0)-DATA!$B$5+1,"")</f>
        <v/>
      </c>
      <c r="B1595" s="86" t="str">
        <f>IFERROR(INDEX(DATA!$A$46:$E$6000,A1595,5),"")</f>
        <v/>
      </c>
      <c r="C1595" s="87" t="str">
        <f>IFERROR(INDEX(DATA!$A$46:$E$6000,A1595,3),"")</f>
        <v/>
      </c>
      <c r="D1595" s="88" t="str">
        <f>IFERROR(INDEX(DATA!$A$46:$E$6000,A1595,2),"")</f>
        <v/>
      </c>
      <c r="E1595" s="99" t="str">
        <f>IFERROR(IF(C1595=設定・集計!$B$6,INDEX(DATA!$A$46:$E$6000,A1595,4),""),"")</f>
        <v/>
      </c>
      <c r="F1595" s="99" t="str">
        <f>IFERROR(IF(C1595=設定・集計!$B$6,"",INDEX(DATA!$A$46:$E$6000,A1595,4)),"")</f>
        <v/>
      </c>
    </row>
    <row r="1596" spans="1:6" ht="18.75" customHeight="1">
      <c r="A1596" s="82" t="str">
        <f>IFERROR(MATCH(ROW()-ROW($A$2),DATA!G:G,0)-DATA!$B$5+1,"")</f>
        <v/>
      </c>
      <c r="B1596" s="86" t="str">
        <f>IFERROR(INDEX(DATA!$A$46:$E$6000,A1596,5),"")</f>
        <v/>
      </c>
      <c r="C1596" s="87" t="str">
        <f>IFERROR(INDEX(DATA!$A$46:$E$6000,A1596,3),"")</f>
        <v/>
      </c>
      <c r="D1596" s="88" t="str">
        <f>IFERROR(INDEX(DATA!$A$46:$E$6000,A1596,2),"")</f>
        <v/>
      </c>
      <c r="E1596" s="99" t="str">
        <f>IFERROR(IF(C1596=設定・集計!$B$6,INDEX(DATA!$A$46:$E$6000,A1596,4),""),"")</f>
        <v/>
      </c>
      <c r="F1596" s="99" t="str">
        <f>IFERROR(IF(C1596=設定・集計!$B$6,"",INDEX(DATA!$A$46:$E$6000,A1596,4)),"")</f>
        <v/>
      </c>
    </row>
    <row r="1597" spans="1:6" ht="18.75" customHeight="1">
      <c r="A1597" s="82" t="str">
        <f>IFERROR(MATCH(ROW()-ROW($A$2),DATA!G:G,0)-DATA!$B$5+1,"")</f>
        <v/>
      </c>
      <c r="B1597" s="86" t="str">
        <f>IFERROR(INDEX(DATA!$A$46:$E$6000,A1597,5),"")</f>
        <v/>
      </c>
      <c r="C1597" s="87" t="str">
        <f>IFERROR(INDEX(DATA!$A$46:$E$6000,A1597,3),"")</f>
        <v/>
      </c>
      <c r="D1597" s="88" t="str">
        <f>IFERROR(INDEX(DATA!$A$46:$E$6000,A1597,2),"")</f>
        <v/>
      </c>
      <c r="E1597" s="99" t="str">
        <f>IFERROR(IF(C1597=設定・集計!$B$6,INDEX(DATA!$A$46:$E$6000,A1597,4),""),"")</f>
        <v/>
      </c>
      <c r="F1597" s="99" t="str">
        <f>IFERROR(IF(C1597=設定・集計!$B$6,"",INDEX(DATA!$A$46:$E$6000,A1597,4)),"")</f>
        <v/>
      </c>
    </row>
    <row r="1598" spans="1:6" ht="18.75" customHeight="1">
      <c r="A1598" s="82" t="str">
        <f>IFERROR(MATCH(ROW()-ROW($A$2),DATA!G:G,0)-DATA!$B$5+1,"")</f>
        <v/>
      </c>
      <c r="B1598" s="86" t="str">
        <f>IFERROR(INDEX(DATA!$A$46:$E$6000,A1598,5),"")</f>
        <v/>
      </c>
      <c r="C1598" s="87" t="str">
        <f>IFERROR(INDEX(DATA!$A$46:$E$6000,A1598,3),"")</f>
        <v/>
      </c>
      <c r="D1598" s="88" t="str">
        <f>IFERROR(INDEX(DATA!$A$46:$E$6000,A1598,2),"")</f>
        <v/>
      </c>
      <c r="E1598" s="99" t="str">
        <f>IFERROR(IF(C1598=設定・集計!$B$6,INDEX(DATA!$A$46:$E$6000,A1598,4),""),"")</f>
        <v/>
      </c>
      <c r="F1598" s="99" t="str">
        <f>IFERROR(IF(C1598=設定・集計!$B$6,"",INDEX(DATA!$A$46:$E$6000,A1598,4)),"")</f>
        <v/>
      </c>
    </row>
    <row r="1599" spans="1:6" ht="18.75" customHeight="1">
      <c r="A1599" s="82" t="str">
        <f>IFERROR(MATCH(ROW()-ROW($A$2),DATA!G:G,0)-DATA!$B$5+1,"")</f>
        <v/>
      </c>
      <c r="B1599" s="86" t="str">
        <f>IFERROR(INDEX(DATA!$A$46:$E$6000,A1599,5),"")</f>
        <v/>
      </c>
      <c r="C1599" s="87" t="str">
        <f>IFERROR(INDEX(DATA!$A$46:$E$6000,A1599,3),"")</f>
        <v/>
      </c>
      <c r="D1599" s="88" t="str">
        <f>IFERROR(INDEX(DATA!$A$46:$E$6000,A1599,2),"")</f>
        <v/>
      </c>
      <c r="E1599" s="99" t="str">
        <f>IFERROR(IF(C1599=設定・集計!$B$6,INDEX(DATA!$A$46:$E$6000,A1599,4),""),"")</f>
        <v/>
      </c>
      <c r="F1599" s="99" t="str">
        <f>IFERROR(IF(C1599=設定・集計!$B$6,"",INDEX(DATA!$A$46:$E$6000,A1599,4)),"")</f>
        <v/>
      </c>
    </row>
    <row r="1600" spans="1:6" ht="18.75" customHeight="1">
      <c r="A1600" s="82" t="str">
        <f>IFERROR(MATCH(ROW()-ROW($A$2),DATA!G:G,0)-DATA!$B$5+1,"")</f>
        <v/>
      </c>
      <c r="B1600" s="86" t="str">
        <f>IFERROR(INDEX(DATA!$A$46:$E$6000,A1600,5),"")</f>
        <v/>
      </c>
      <c r="C1600" s="87" t="str">
        <f>IFERROR(INDEX(DATA!$A$46:$E$6000,A1600,3),"")</f>
        <v/>
      </c>
      <c r="D1600" s="88" t="str">
        <f>IFERROR(INDEX(DATA!$A$46:$E$6000,A1600,2),"")</f>
        <v/>
      </c>
      <c r="E1600" s="99" t="str">
        <f>IFERROR(IF(C1600=設定・集計!$B$6,INDEX(DATA!$A$46:$E$6000,A1600,4),""),"")</f>
        <v/>
      </c>
      <c r="F1600" s="99" t="str">
        <f>IFERROR(IF(C1600=設定・集計!$B$6,"",INDEX(DATA!$A$46:$E$6000,A1600,4)),"")</f>
        <v/>
      </c>
    </row>
    <row r="1601" spans="1:6" ht="18.75" customHeight="1">
      <c r="A1601" s="82" t="str">
        <f>IFERROR(MATCH(ROW()-ROW($A$2),DATA!G:G,0)-DATA!$B$5+1,"")</f>
        <v/>
      </c>
      <c r="B1601" s="86" t="str">
        <f>IFERROR(INDEX(DATA!$A$46:$E$6000,A1601,5),"")</f>
        <v/>
      </c>
      <c r="C1601" s="87" t="str">
        <f>IFERROR(INDEX(DATA!$A$46:$E$6000,A1601,3),"")</f>
        <v/>
      </c>
      <c r="D1601" s="88" t="str">
        <f>IFERROR(INDEX(DATA!$A$46:$E$6000,A1601,2),"")</f>
        <v/>
      </c>
      <c r="E1601" s="99" t="str">
        <f>IFERROR(IF(C1601=設定・集計!$B$6,INDEX(DATA!$A$46:$E$6000,A1601,4),""),"")</f>
        <v/>
      </c>
      <c r="F1601" s="99" t="str">
        <f>IFERROR(IF(C1601=設定・集計!$B$6,"",INDEX(DATA!$A$46:$E$6000,A1601,4)),"")</f>
        <v/>
      </c>
    </row>
    <row r="1602" spans="1:6" ht="18.75" customHeight="1">
      <c r="A1602" s="82" t="str">
        <f>IFERROR(MATCH(ROW()-ROW($A$2),DATA!G:G,0)-DATA!$B$5+1,"")</f>
        <v/>
      </c>
      <c r="B1602" s="86" t="str">
        <f>IFERROR(INDEX(DATA!$A$46:$E$6000,A1602,5),"")</f>
        <v/>
      </c>
      <c r="C1602" s="87" t="str">
        <f>IFERROR(INDEX(DATA!$A$46:$E$6000,A1602,3),"")</f>
        <v/>
      </c>
      <c r="D1602" s="88" t="str">
        <f>IFERROR(INDEX(DATA!$A$46:$E$6000,A1602,2),"")</f>
        <v/>
      </c>
      <c r="E1602" s="99" t="str">
        <f>IFERROR(IF(C1602=設定・集計!$B$6,INDEX(DATA!$A$46:$E$6000,A1602,4),""),"")</f>
        <v/>
      </c>
      <c r="F1602" s="99" t="str">
        <f>IFERROR(IF(C1602=設定・集計!$B$6,"",INDEX(DATA!$A$46:$E$6000,A1602,4)),"")</f>
        <v/>
      </c>
    </row>
    <row r="1603" spans="1:6" ht="18.75" customHeight="1">
      <c r="A1603" s="82" t="str">
        <f>IFERROR(MATCH(ROW()-ROW($A$2),DATA!G:G,0)-DATA!$B$5+1,"")</f>
        <v/>
      </c>
      <c r="B1603" s="86" t="str">
        <f>IFERROR(INDEX(DATA!$A$46:$E$6000,A1603,5),"")</f>
        <v/>
      </c>
      <c r="C1603" s="87" t="str">
        <f>IFERROR(INDEX(DATA!$A$46:$E$6000,A1603,3),"")</f>
        <v/>
      </c>
      <c r="D1603" s="88" t="str">
        <f>IFERROR(INDEX(DATA!$A$46:$E$6000,A1603,2),"")</f>
        <v/>
      </c>
      <c r="E1603" s="99" t="str">
        <f>IFERROR(IF(C1603=設定・集計!$B$6,INDEX(DATA!$A$46:$E$6000,A1603,4),""),"")</f>
        <v/>
      </c>
      <c r="F1603" s="99" t="str">
        <f>IFERROR(IF(C1603=設定・集計!$B$6,"",INDEX(DATA!$A$46:$E$6000,A1603,4)),"")</f>
        <v/>
      </c>
    </row>
    <row r="1604" spans="1:6" ht="18.75" customHeight="1">
      <c r="A1604" s="82" t="str">
        <f>IFERROR(MATCH(ROW()-ROW($A$2),DATA!G:G,0)-DATA!$B$5+1,"")</f>
        <v/>
      </c>
      <c r="B1604" s="86" t="str">
        <f>IFERROR(INDEX(DATA!$A$46:$E$6000,A1604,5),"")</f>
        <v/>
      </c>
      <c r="C1604" s="87" t="str">
        <f>IFERROR(INDEX(DATA!$A$46:$E$6000,A1604,3),"")</f>
        <v/>
      </c>
      <c r="D1604" s="88" t="str">
        <f>IFERROR(INDEX(DATA!$A$46:$E$6000,A1604,2),"")</f>
        <v/>
      </c>
      <c r="E1604" s="99" t="str">
        <f>IFERROR(IF(C1604=設定・集計!$B$6,INDEX(DATA!$A$46:$E$6000,A1604,4),""),"")</f>
        <v/>
      </c>
      <c r="F1604" s="99" t="str">
        <f>IFERROR(IF(C1604=設定・集計!$B$6,"",INDEX(DATA!$A$46:$E$6000,A1604,4)),"")</f>
        <v/>
      </c>
    </row>
    <row r="1605" spans="1:6" ht="18.75" customHeight="1">
      <c r="A1605" s="82" t="str">
        <f>IFERROR(MATCH(ROW()-ROW($A$2),DATA!G:G,0)-DATA!$B$5+1,"")</f>
        <v/>
      </c>
      <c r="B1605" s="86" t="str">
        <f>IFERROR(INDEX(DATA!$A$46:$E$6000,A1605,5),"")</f>
        <v/>
      </c>
      <c r="C1605" s="87" t="str">
        <f>IFERROR(INDEX(DATA!$A$46:$E$6000,A1605,3),"")</f>
        <v/>
      </c>
      <c r="D1605" s="88" t="str">
        <f>IFERROR(INDEX(DATA!$A$46:$E$6000,A1605,2),"")</f>
        <v/>
      </c>
      <c r="E1605" s="99" t="str">
        <f>IFERROR(IF(C1605=設定・集計!$B$6,INDEX(DATA!$A$46:$E$6000,A1605,4),""),"")</f>
        <v/>
      </c>
      <c r="F1605" s="99" t="str">
        <f>IFERROR(IF(C1605=設定・集計!$B$6,"",INDEX(DATA!$A$46:$E$6000,A1605,4)),"")</f>
        <v/>
      </c>
    </row>
    <row r="1606" spans="1:6" ht="18.75" customHeight="1">
      <c r="A1606" s="82" t="str">
        <f>IFERROR(MATCH(ROW()-ROW($A$2),DATA!G:G,0)-DATA!$B$5+1,"")</f>
        <v/>
      </c>
      <c r="B1606" s="86" t="str">
        <f>IFERROR(INDEX(DATA!$A$46:$E$6000,A1606,5),"")</f>
        <v/>
      </c>
      <c r="C1606" s="87" t="str">
        <f>IFERROR(INDEX(DATA!$A$46:$E$6000,A1606,3),"")</f>
        <v/>
      </c>
      <c r="D1606" s="88" t="str">
        <f>IFERROR(INDEX(DATA!$A$46:$E$6000,A1606,2),"")</f>
        <v/>
      </c>
      <c r="E1606" s="99" t="str">
        <f>IFERROR(IF(C1606=設定・集計!$B$6,INDEX(DATA!$A$46:$E$6000,A1606,4),""),"")</f>
        <v/>
      </c>
      <c r="F1606" s="99" t="str">
        <f>IFERROR(IF(C1606=設定・集計!$B$6,"",INDEX(DATA!$A$46:$E$6000,A1606,4)),"")</f>
        <v/>
      </c>
    </row>
    <row r="1607" spans="1:6" ht="18.75" customHeight="1">
      <c r="A1607" s="82" t="str">
        <f>IFERROR(MATCH(ROW()-ROW($A$2),DATA!G:G,0)-DATA!$B$5+1,"")</f>
        <v/>
      </c>
      <c r="B1607" s="86" t="str">
        <f>IFERROR(INDEX(DATA!$A$46:$E$6000,A1607,5),"")</f>
        <v/>
      </c>
      <c r="C1607" s="87" t="str">
        <f>IFERROR(INDEX(DATA!$A$46:$E$6000,A1607,3),"")</f>
        <v/>
      </c>
      <c r="D1607" s="88" t="str">
        <f>IFERROR(INDEX(DATA!$A$46:$E$6000,A1607,2),"")</f>
        <v/>
      </c>
      <c r="E1607" s="99" t="str">
        <f>IFERROR(IF(C1607=設定・集計!$B$6,INDEX(DATA!$A$46:$E$6000,A1607,4),""),"")</f>
        <v/>
      </c>
      <c r="F1607" s="99" t="str">
        <f>IFERROR(IF(C1607=設定・集計!$B$6,"",INDEX(DATA!$A$46:$E$6000,A1607,4)),"")</f>
        <v/>
      </c>
    </row>
    <row r="1608" spans="1:6" ht="18.75" customHeight="1">
      <c r="A1608" s="82" t="str">
        <f>IFERROR(MATCH(ROW()-ROW($A$2),DATA!G:G,0)-DATA!$B$5+1,"")</f>
        <v/>
      </c>
      <c r="B1608" s="86" t="str">
        <f>IFERROR(INDEX(DATA!$A$46:$E$6000,A1608,5),"")</f>
        <v/>
      </c>
      <c r="C1608" s="87" t="str">
        <f>IFERROR(INDEX(DATA!$A$46:$E$6000,A1608,3),"")</f>
        <v/>
      </c>
      <c r="D1608" s="88" t="str">
        <f>IFERROR(INDEX(DATA!$A$46:$E$6000,A1608,2),"")</f>
        <v/>
      </c>
      <c r="E1608" s="99" t="str">
        <f>IFERROR(IF(C1608=設定・集計!$B$6,INDEX(DATA!$A$46:$E$6000,A1608,4),""),"")</f>
        <v/>
      </c>
      <c r="F1608" s="99" t="str">
        <f>IFERROR(IF(C1608=設定・集計!$B$6,"",INDEX(DATA!$A$46:$E$6000,A1608,4)),"")</f>
        <v/>
      </c>
    </row>
    <row r="1609" spans="1:6" ht="18.75" customHeight="1">
      <c r="A1609" s="82" t="str">
        <f>IFERROR(MATCH(ROW()-ROW($A$2),DATA!G:G,0)-DATA!$B$5+1,"")</f>
        <v/>
      </c>
      <c r="B1609" s="86" t="str">
        <f>IFERROR(INDEX(DATA!$A$46:$E$6000,A1609,5),"")</f>
        <v/>
      </c>
      <c r="C1609" s="87" t="str">
        <f>IFERROR(INDEX(DATA!$A$46:$E$6000,A1609,3),"")</f>
        <v/>
      </c>
      <c r="D1609" s="88" t="str">
        <f>IFERROR(INDEX(DATA!$A$46:$E$6000,A1609,2),"")</f>
        <v/>
      </c>
      <c r="E1609" s="99" t="str">
        <f>IFERROR(IF(C1609=設定・集計!$B$6,INDEX(DATA!$A$46:$E$6000,A1609,4),""),"")</f>
        <v/>
      </c>
      <c r="F1609" s="99" t="str">
        <f>IFERROR(IF(C1609=設定・集計!$B$6,"",INDEX(DATA!$A$46:$E$6000,A1609,4)),"")</f>
        <v/>
      </c>
    </row>
    <row r="1610" spans="1:6" ht="18.75" customHeight="1">
      <c r="A1610" s="82" t="str">
        <f>IFERROR(MATCH(ROW()-ROW($A$2),DATA!G:G,0)-DATA!$B$5+1,"")</f>
        <v/>
      </c>
      <c r="B1610" s="86" t="str">
        <f>IFERROR(INDEX(DATA!$A$46:$E$6000,A1610,5),"")</f>
        <v/>
      </c>
      <c r="C1610" s="87" t="str">
        <f>IFERROR(INDEX(DATA!$A$46:$E$6000,A1610,3),"")</f>
        <v/>
      </c>
      <c r="D1610" s="88" t="str">
        <f>IFERROR(INDEX(DATA!$A$46:$E$6000,A1610,2),"")</f>
        <v/>
      </c>
      <c r="E1610" s="99" t="str">
        <f>IFERROR(IF(C1610=設定・集計!$B$6,INDEX(DATA!$A$46:$E$6000,A1610,4),""),"")</f>
        <v/>
      </c>
      <c r="F1610" s="99" t="str">
        <f>IFERROR(IF(C1610=設定・集計!$B$6,"",INDEX(DATA!$A$46:$E$6000,A1610,4)),"")</f>
        <v/>
      </c>
    </row>
    <row r="1611" spans="1:6" ht="18.75" customHeight="1">
      <c r="A1611" s="82" t="str">
        <f>IFERROR(MATCH(ROW()-ROW($A$2),DATA!G:G,0)-DATA!$B$5+1,"")</f>
        <v/>
      </c>
      <c r="B1611" s="86" t="str">
        <f>IFERROR(INDEX(DATA!$A$46:$E$6000,A1611,5),"")</f>
        <v/>
      </c>
      <c r="C1611" s="87" t="str">
        <f>IFERROR(INDEX(DATA!$A$46:$E$6000,A1611,3),"")</f>
        <v/>
      </c>
      <c r="D1611" s="88" t="str">
        <f>IFERROR(INDEX(DATA!$A$46:$E$6000,A1611,2),"")</f>
        <v/>
      </c>
      <c r="E1611" s="99" t="str">
        <f>IFERROR(IF(C1611=設定・集計!$B$6,INDEX(DATA!$A$46:$E$6000,A1611,4),""),"")</f>
        <v/>
      </c>
      <c r="F1611" s="99" t="str">
        <f>IFERROR(IF(C1611=設定・集計!$B$6,"",INDEX(DATA!$A$46:$E$6000,A1611,4)),"")</f>
        <v/>
      </c>
    </row>
    <row r="1612" spans="1:6" ht="18.75" customHeight="1">
      <c r="A1612" s="82" t="str">
        <f>IFERROR(MATCH(ROW()-ROW($A$2),DATA!G:G,0)-DATA!$B$5+1,"")</f>
        <v/>
      </c>
      <c r="B1612" s="86" t="str">
        <f>IFERROR(INDEX(DATA!$A$46:$E$6000,A1612,5),"")</f>
        <v/>
      </c>
      <c r="C1612" s="87" t="str">
        <f>IFERROR(INDEX(DATA!$A$46:$E$6000,A1612,3),"")</f>
        <v/>
      </c>
      <c r="D1612" s="88" t="str">
        <f>IFERROR(INDEX(DATA!$A$46:$E$6000,A1612,2),"")</f>
        <v/>
      </c>
      <c r="E1612" s="99" t="str">
        <f>IFERROR(IF(C1612=設定・集計!$B$6,INDEX(DATA!$A$46:$E$6000,A1612,4),""),"")</f>
        <v/>
      </c>
      <c r="F1612" s="99" t="str">
        <f>IFERROR(IF(C1612=設定・集計!$B$6,"",INDEX(DATA!$A$46:$E$6000,A1612,4)),"")</f>
        <v/>
      </c>
    </row>
    <row r="1613" spans="1:6" ht="18.75" customHeight="1">
      <c r="A1613" s="82" t="str">
        <f>IFERROR(MATCH(ROW()-ROW($A$2),DATA!G:G,0)-DATA!$B$5+1,"")</f>
        <v/>
      </c>
      <c r="B1613" s="86" t="str">
        <f>IFERROR(INDEX(DATA!$A$46:$E$6000,A1613,5),"")</f>
        <v/>
      </c>
      <c r="C1613" s="87" t="str">
        <f>IFERROR(INDEX(DATA!$A$46:$E$6000,A1613,3),"")</f>
        <v/>
      </c>
      <c r="D1613" s="88" t="str">
        <f>IFERROR(INDEX(DATA!$A$46:$E$6000,A1613,2),"")</f>
        <v/>
      </c>
      <c r="E1613" s="99" t="str">
        <f>IFERROR(IF(C1613=設定・集計!$B$6,INDEX(DATA!$A$46:$E$6000,A1613,4),""),"")</f>
        <v/>
      </c>
      <c r="F1613" s="99" t="str">
        <f>IFERROR(IF(C1613=設定・集計!$B$6,"",INDEX(DATA!$A$46:$E$6000,A1613,4)),"")</f>
        <v/>
      </c>
    </row>
    <row r="1614" spans="1:6" ht="18.75" customHeight="1">
      <c r="A1614" s="82" t="str">
        <f>IFERROR(MATCH(ROW()-ROW($A$2),DATA!G:G,0)-DATA!$B$5+1,"")</f>
        <v/>
      </c>
      <c r="B1614" s="86" t="str">
        <f>IFERROR(INDEX(DATA!$A$46:$E$6000,A1614,5),"")</f>
        <v/>
      </c>
      <c r="C1614" s="87" t="str">
        <f>IFERROR(INDEX(DATA!$A$46:$E$6000,A1614,3),"")</f>
        <v/>
      </c>
      <c r="D1614" s="88" t="str">
        <f>IFERROR(INDEX(DATA!$A$46:$E$6000,A1614,2),"")</f>
        <v/>
      </c>
      <c r="E1614" s="99" t="str">
        <f>IFERROR(IF(C1614=設定・集計!$B$6,INDEX(DATA!$A$46:$E$6000,A1614,4),""),"")</f>
        <v/>
      </c>
      <c r="F1614" s="99" t="str">
        <f>IFERROR(IF(C1614=設定・集計!$B$6,"",INDEX(DATA!$A$46:$E$6000,A1614,4)),"")</f>
        <v/>
      </c>
    </row>
    <row r="1615" spans="1:6" ht="18.75" customHeight="1">
      <c r="A1615" s="82" t="str">
        <f>IFERROR(MATCH(ROW()-ROW($A$2),DATA!G:G,0)-DATA!$B$5+1,"")</f>
        <v/>
      </c>
      <c r="B1615" s="86" t="str">
        <f>IFERROR(INDEX(DATA!$A$46:$E$6000,A1615,5),"")</f>
        <v/>
      </c>
      <c r="C1615" s="87" t="str">
        <f>IFERROR(INDEX(DATA!$A$46:$E$6000,A1615,3),"")</f>
        <v/>
      </c>
      <c r="D1615" s="88" t="str">
        <f>IFERROR(INDEX(DATA!$A$46:$E$6000,A1615,2),"")</f>
        <v/>
      </c>
      <c r="E1615" s="99" t="str">
        <f>IFERROR(IF(C1615=設定・集計!$B$6,INDEX(DATA!$A$46:$E$6000,A1615,4),""),"")</f>
        <v/>
      </c>
      <c r="F1615" s="99" t="str">
        <f>IFERROR(IF(C1615=設定・集計!$B$6,"",INDEX(DATA!$A$46:$E$6000,A1615,4)),"")</f>
        <v/>
      </c>
    </row>
    <row r="1616" spans="1:6" ht="18.75" customHeight="1">
      <c r="A1616" s="82" t="str">
        <f>IFERROR(MATCH(ROW()-ROW($A$2),DATA!G:G,0)-DATA!$B$5+1,"")</f>
        <v/>
      </c>
      <c r="B1616" s="86" t="str">
        <f>IFERROR(INDEX(DATA!$A$46:$E$6000,A1616,5),"")</f>
        <v/>
      </c>
      <c r="C1616" s="87" t="str">
        <f>IFERROR(INDEX(DATA!$A$46:$E$6000,A1616,3),"")</f>
        <v/>
      </c>
      <c r="D1616" s="88" t="str">
        <f>IFERROR(INDEX(DATA!$A$46:$E$6000,A1616,2),"")</f>
        <v/>
      </c>
      <c r="E1616" s="99" t="str">
        <f>IFERROR(IF(C1616=設定・集計!$B$6,INDEX(DATA!$A$46:$E$6000,A1616,4),""),"")</f>
        <v/>
      </c>
      <c r="F1616" s="99" t="str">
        <f>IFERROR(IF(C1616=設定・集計!$B$6,"",INDEX(DATA!$A$46:$E$6000,A1616,4)),"")</f>
        <v/>
      </c>
    </row>
    <row r="1617" spans="1:6" ht="18.75" customHeight="1">
      <c r="A1617" s="82" t="str">
        <f>IFERROR(MATCH(ROW()-ROW($A$2),DATA!G:G,0)-DATA!$B$5+1,"")</f>
        <v/>
      </c>
      <c r="B1617" s="86" t="str">
        <f>IFERROR(INDEX(DATA!$A$46:$E$6000,A1617,5),"")</f>
        <v/>
      </c>
      <c r="C1617" s="87" t="str">
        <f>IFERROR(INDEX(DATA!$A$46:$E$6000,A1617,3),"")</f>
        <v/>
      </c>
      <c r="D1617" s="88" t="str">
        <f>IFERROR(INDEX(DATA!$A$46:$E$6000,A1617,2),"")</f>
        <v/>
      </c>
      <c r="E1617" s="99" t="str">
        <f>IFERROR(IF(C1617=設定・集計!$B$6,INDEX(DATA!$A$46:$E$6000,A1617,4),""),"")</f>
        <v/>
      </c>
      <c r="F1617" s="99" t="str">
        <f>IFERROR(IF(C1617=設定・集計!$B$6,"",INDEX(DATA!$A$46:$E$6000,A1617,4)),"")</f>
        <v/>
      </c>
    </row>
    <row r="1618" spans="1:6" ht="18.75" customHeight="1">
      <c r="A1618" s="82" t="str">
        <f>IFERROR(MATCH(ROW()-ROW($A$2),DATA!G:G,0)-DATA!$B$5+1,"")</f>
        <v/>
      </c>
      <c r="B1618" s="86" t="str">
        <f>IFERROR(INDEX(DATA!$A$46:$E$6000,A1618,5),"")</f>
        <v/>
      </c>
      <c r="C1618" s="87" t="str">
        <f>IFERROR(INDEX(DATA!$A$46:$E$6000,A1618,3),"")</f>
        <v/>
      </c>
      <c r="D1618" s="88" t="str">
        <f>IFERROR(INDEX(DATA!$A$46:$E$6000,A1618,2),"")</f>
        <v/>
      </c>
      <c r="E1618" s="99" t="str">
        <f>IFERROR(IF(C1618=設定・集計!$B$6,INDEX(DATA!$A$46:$E$6000,A1618,4),""),"")</f>
        <v/>
      </c>
      <c r="F1618" s="99" t="str">
        <f>IFERROR(IF(C1618=設定・集計!$B$6,"",INDEX(DATA!$A$46:$E$6000,A1618,4)),"")</f>
        <v/>
      </c>
    </row>
    <row r="1619" spans="1:6" ht="18.75" customHeight="1">
      <c r="A1619" s="82" t="str">
        <f>IFERROR(MATCH(ROW()-ROW($A$2),DATA!G:G,0)-DATA!$B$5+1,"")</f>
        <v/>
      </c>
      <c r="B1619" s="86" t="str">
        <f>IFERROR(INDEX(DATA!$A$46:$E$6000,A1619,5),"")</f>
        <v/>
      </c>
      <c r="C1619" s="87" t="str">
        <f>IFERROR(INDEX(DATA!$A$46:$E$6000,A1619,3),"")</f>
        <v/>
      </c>
      <c r="D1619" s="88" t="str">
        <f>IFERROR(INDEX(DATA!$A$46:$E$6000,A1619,2),"")</f>
        <v/>
      </c>
      <c r="E1619" s="99" t="str">
        <f>IFERROR(IF(C1619=設定・集計!$B$6,INDEX(DATA!$A$46:$E$6000,A1619,4),""),"")</f>
        <v/>
      </c>
      <c r="F1619" s="99" t="str">
        <f>IFERROR(IF(C1619=設定・集計!$B$6,"",INDEX(DATA!$A$46:$E$6000,A1619,4)),"")</f>
        <v/>
      </c>
    </row>
    <row r="1620" spans="1:6" ht="18.75" customHeight="1">
      <c r="A1620" s="82" t="str">
        <f>IFERROR(MATCH(ROW()-ROW($A$2),DATA!G:G,0)-DATA!$B$5+1,"")</f>
        <v/>
      </c>
      <c r="B1620" s="86" t="str">
        <f>IFERROR(INDEX(DATA!$A$46:$E$6000,A1620,5),"")</f>
        <v/>
      </c>
      <c r="C1620" s="87" t="str">
        <f>IFERROR(INDEX(DATA!$A$46:$E$6000,A1620,3),"")</f>
        <v/>
      </c>
      <c r="D1620" s="88" t="str">
        <f>IFERROR(INDEX(DATA!$A$46:$E$6000,A1620,2),"")</f>
        <v/>
      </c>
      <c r="E1620" s="99" t="str">
        <f>IFERROR(IF(C1620=設定・集計!$B$6,INDEX(DATA!$A$46:$E$6000,A1620,4),""),"")</f>
        <v/>
      </c>
      <c r="F1620" s="99" t="str">
        <f>IFERROR(IF(C1620=設定・集計!$B$6,"",INDEX(DATA!$A$46:$E$6000,A1620,4)),"")</f>
        <v/>
      </c>
    </row>
    <row r="1621" spans="1:6" ht="18.75" customHeight="1">
      <c r="A1621" s="82" t="str">
        <f>IFERROR(MATCH(ROW()-ROW($A$2),DATA!G:G,0)-DATA!$B$5+1,"")</f>
        <v/>
      </c>
      <c r="B1621" s="86" t="str">
        <f>IFERROR(INDEX(DATA!$A$46:$E$6000,A1621,5),"")</f>
        <v/>
      </c>
      <c r="C1621" s="87" t="str">
        <f>IFERROR(INDEX(DATA!$A$46:$E$6000,A1621,3),"")</f>
        <v/>
      </c>
      <c r="D1621" s="88" t="str">
        <f>IFERROR(INDEX(DATA!$A$46:$E$6000,A1621,2),"")</f>
        <v/>
      </c>
      <c r="E1621" s="99" t="str">
        <f>IFERROR(IF(C1621=設定・集計!$B$6,INDEX(DATA!$A$46:$E$6000,A1621,4),""),"")</f>
        <v/>
      </c>
      <c r="F1621" s="99" t="str">
        <f>IFERROR(IF(C1621=設定・集計!$B$6,"",INDEX(DATA!$A$46:$E$6000,A1621,4)),"")</f>
        <v/>
      </c>
    </row>
    <row r="1622" spans="1:6" ht="18.75" customHeight="1">
      <c r="A1622" s="82" t="str">
        <f>IFERROR(MATCH(ROW()-ROW($A$2),DATA!G:G,0)-DATA!$B$5+1,"")</f>
        <v/>
      </c>
      <c r="B1622" s="86" t="str">
        <f>IFERROR(INDEX(DATA!$A$46:$E$6000,A1622,5),"")</f>
        <v/>
      </c>
      <c r="C1622" s="87" t="str">
        <f>IFERROR(INDEX(DATA!$A$46:$E$6000,A1622,3),"")</f>
        <v/>
      </c>
      <c r="D1622" s="88" t="str">
        <f>IFERROR(INDEX(DATA!$A$46:$E$6000,A1622,2),"")</f>
        <v/>
      </c>
      <c r="E1622" s="99" t="str">
        <f>IFERROR(IF(C1622=設定・集計!$B$6,INDEX(DATA!$A$46:$E$6000,A1622,4),""),"")</f>
        <v/>
      </c>
      <c r="F1622" s="99" t="str">
        <f>IFERROR(IF(C1622=設定・集計!$B$6,"",INDEX(DATA!$A$46:$E$6000,A1622,4)),"")</f>
        <v/>
      </c>
    </row>
    <row r="1623" spans="1:6" ht="18.75" customHeight="1">
      <c r="A1623" s="82" t="str">
        <f>IFERROR(MATCH(ROW()-ROW($A$2),DATA!G:G,0)-DATA!$B$5+1,"")</f>
        <v/>
      </c>
      <c r="B1623" s="86" t="str">
        <f>IFERROR(INDEX(DATA!$A$46:$E$6000,A1623,5),"")</f>
        <v/>
      </c>
      <c r="C1623" s="87" t="str">
        <f>IFERROR(INDEX(DATA!$A$46:$E$6000,A1623,3),"")</f>
        <v/>
      </c>
      <c r="D1623" s="88" t="str">
        <f>IFERROR(INDEX(DATA!$A$46:$E$6000,A1623,2),"")</f>
        <v/>
      </c>
      <c r="E1623" s="99" t="str">
        <f>IFERROR(IF(C1623=設定・集計!$B$6,INDEX(DATA!$A$46:$E$6000,A1623,4),""),"")</f>
        <v/>
      </c>
      <c r="F1623" s="99" t="str">
        <f>IFERROR(IF(C1623=設定・集計!$B$6,"",INDEX(DATA!$A$46:$E$6000,A1623,4)),"")</f>
        <v/>
      </c>
    </row>
    <row r="1624" spans="1:6" ht="18.75" customHeight="1">
      <c r="A1624" s="82" t="str">
        <f>IFERROR(MATCH(ROW()-ROW($A$2),DATA!G:G,0)-DATA!$B$5+1,"")</f>
        <v/>
      </c>
      <c r="B1624" s="86" t="str">
        <f>IFERROR(INDEX(DATA!$A$46:$E$6000,A1624,5),"")</f>
        <v/>
      </c>
      <c r="C1624" s="87" t="str">
        <f>IFERROR(INDEX(DATA!$A$46:$E$6000,A1624,3),"")</f>
        <v/>
      </c>
      <c r="D1624" s="88" t="str">
        <f>IFERROR(INDEX(DATA!$A$46:$E$6000,A1624,2),"")</f>
        <v/>
      </c>
      <c r="E1624" s="99" t="str">
        <f>IFERROR(IF(C1624=設定・集計!$B$6,INDEX(DATA!$A$46:$E$6000,A1624,4),""),"")</f>
        <v/>
      </c>
      <c r="F1624" s="99" t="str">
        <f>IFERROR(IF(C1624=設定・集計!$B$6,"",INDEX(DATA!$A$46:$E$6000,A1624,4)),"")</f>
        <v/>
      </c>
    </row>
    <row r="1625" spans="1:6" ht="18.75" customHeight="1">
      <c r="A1625" s="82" t="str">
        <f>IFERROR(MATCH(ROW()-ROW($A$2),DATA!G:G,0)-DATA!$B$5+1,"")</f>
        <v/>
      </c>
      <c r="B1625" s="86" t="str">
        <f>IFERROR(INDEX(DATA!$A$46:$E$6000,A1625,5),"")</f>
        <v/>
      </c>
      <c r="C1625" s="87" t="str">
        <f>IFERROR(INDEX(DATA!$A$46:$E$6000,A1625,3),"")</f>
        <v/>
      </c>
      <c r="D1625" s="88" t="str">
        <f>IFERROR(INDEX(DATA!$A$46:$E$6000,A1625,2),"")</f>
        <v/>
      </c>
      <c r="E1625" s="99" t="str">
        <f>IFERROR(IF(C1625=設定・集計!$B$6,INDEX(DATA!$A$46:$E$6000,A1625,4),""),"")</f>
        <v/>
      </c>
      <c r="F1625" s="99" t="str">
        <f>IFERROR(IF(C1625=設定・集計!$B$6,"",INDEX(DATA!$A$46:$E$6000,A1625,4)),"")</f>
        <v/>
      </c>
    </row>
    <row r="1626" spans="1:6" ht="18.75" customHeight="1">
      <c r="A1626" s="82" t="str">
        <f>IFERROR(MATCH(ROW()-ROW($A$2),DATA!G:G,0)-DATA!$B$5+1,"")</f>
        <v/>
      </c>
      <c r="B1626" s="86" t="str">
        <f>IFERROR(INDEX(DATA!$A$46:$E$6000,A1626,5),"")</f>
        <v/>
      </c>
      <c r="C1626" s="87" t="str">
        <f>IFERROR(INDEX(DATA!$A$46:$E$6000,A1626,3),"")</f>
        <v/>
      </c>
      <c r="D1626" s="88" t="str">
        <f>IFERROR(INDEX(DATA!$A$46:$E$6000,A1626,2),"")</f>
        <v/>
      </c>
      <c r="E1626" s="99" t="str">
        <f>IFERROR(IF(C1626=設定・集計!$B$6,INDEX(DATA!$A$46:$E$6000,A1626,4),""),"")</f>
        <v/>
      </c>
      <c r="F1626" s="99" t="str">
        <f>IFERROR(IF(C1626=設定・集計!$B$6,"",INDEX(DATA!$A$46:$E$6000,A1626,4)),"")</f>
        <v/>
      </c>
    </row>
    <row r="1627" spans="1:6" ht="18.75" customHeight="1">
      <c r="A1627" s="82" t="str">
        <f>IFERROR(MATCH(ROW()-ROW($A$2),DATA!G:G,0)-DATA!$B$5+1,"")</f>
        <v/>
      </c>
      <c r="B1627" s="86" t="str">
        <f>IFERROR(INDEX(DATA!$A$46:$E$6000,A1627,5),"")</f>
        <v/>
      </c>
      <c r="C1627" s="87" t="str">
        <f>IFERROR(INDEX(DATA!$A$46:$E$6000,A1627,3),"")</f>
        <v/>
      </c>
      <c r="D1627" s="88" t="str">
        <f>IFERROR(INDEX(DATA!$A$46:$E$6000,A1627,2),"")</f>
        <v/>
      </c>
      <c r="E1627" s="99" t="str">
        <f>IFERROR(IF(C1627=設定・集計!$B$6,INDEX(DATA!$A$46:$E$6000,A1627,4),""),"")</f>
        <v/>
      </c>
      <c r="F1627" s="99" t="str">
        <f>IFERROR(IF(C1627=設定・集計!$B$6,"",INDEX(DATA!$A$46:$E$6000,A1627,4)),"")</f>
        <v/>
      </c>
    </row>
    <row r="1628" spans="1:6" ht="18.75" customHeight="1">
      <c r="A1628" s="82" t="str">
        <f>IFERROR(MATCH(ROW()-ROW($A$2),DATA!G:G,0)-DATA!$B$5+1,"")</f>
        <v/>
      </c>
      <c r="B1628" s="86" t="str">
        <f>IFERROR(INDEX(DATA!$A$46:$E$6000,A1628,5),"")</f>
        <v/>
      </c>
      <c r="C1628" s="87" t="str">
        <f>IFERROR(INDEX(DATA!$A$46:$E$6000,A1628,3),"")</f>
        <v/>
      </c>
      <c r="D1628" s="88" t="str">
        <f>IFERROR(INDEX(DATA!$A$46:$E$6000,A1628,2),"")</f>
        <v/>
      </c>
      <c r="E1628" s="99" t="str">
        <f>IFERROR(IF(C1628=設定・集計!$B$6,INDEX(DATA!$A$46:$E$6000,A1628,4),""),"")</f>
        <v/>
      </c>
      <c r="F1628" s="99" t="str">
        <f>IFERROR(IF(C1628=設定・集計!$B$6,"",INDEX(DATA!$A$46:$E$6000,A1628,4)),"")</f>
        <v/>
      </c>
    </row>
    <row r="1629" spans="1:6" ht="18.75" customHeight="1">
      <c r="A1629" s="82" t="str">
        <f>IFERROR(MATCH(ROW()-ROW($A$2),DATA!G:G,0)-DATA!$B$5+1,"")</f>
        <v/>
      </c>
      <c r="B1629" s="86" t="str">
        <f>IFERROR(INDEX(DATA!$A$46:$E$6000,A1629,5),"")</f>
        <v/>
      </c>
      <c r="C1629" s="87" t="str">
        <f>IFERROR(INDEX(DATA!$A$46:$E$6000,A1629,3),"")</f>
        <v/>
      </c>
      <c r="D1629" s="88" t="str">
        <f>IFERROR(INDEX(DATA!$A$46:$E$6000,A1629,2),"")</f>
        <v/>
      </c>
      <c r="E1629" s="99" t="str">
        <f>IFERROR(IF(C1629=設定・集計!$B$6,INDEX(DATA!$A$46:$E$6000,A1629,4),""),"")</f>
        <v/>
      </c>
      <c r="F1629" s="99" t="str">
        <f>IFERROR(IF(C1629=設定・集計!$B$6,"",INDEX(DATA!$A$46:$E$6000,A1629,4)),"")</f>
        <v/>
      </c>
    </row>
    <row r="1630" spans="1:6" ht="18.75" customHeight="1">
      <c r="A1630" s="82" t="str">
        <f>IFERROR(MATCH(ROW()-ROW($A$2),DATA!G:G,0)-DATA!$B$5+1,"")</f>
        <v/>
      </c>
      <c r="B1630" s="86" t="str">
        <f>IFERROR(INDEX(DATA!$A$46:$E$6000,A1630,5),"")</f>
        <v/>
      </c>
      <c r="C1630" s="87" t="str">
        <f>IFERROR(INDEX(DATA!$A$46:$E$6000,A1630,3),"")</f>
        <v/>
      </c>
      <c r="D1630" s="88" t="str">
        <f>IFERROR(INDEX(DATA!$A$46:$E$6000,A1630,2),"")</f>
        <v/>
      </c>
      <c r="E1630" s="99" t="str">
        <f>IFERROR(IF(C1630=設定・集計!$B$6,INDEX(DATA!$A$46:$E$6000,A1630,4),""),"")</f>
        <v/>
      </c>
      <c r="F1630" s="99" t="str">
        <f>IFERROR(IF(C1630=設定・集計!$B$6,"",INDEX(DATA!$A$46:$E$6000,A1630,4)),"")</f>
        <v/>
      </c>
    </row>
    <row r="1631" spans="1:6" ht="18.75" customHeight="1">
      <c r="A1631" s="82" t="str">
        <f>IFERROR(MATCH(ROW()-ROW($A$2),DATA!G:G,0)-DATA!$B$5+1,"")</f>
        <v/>
      </c>
      <c r="B1631" s="86" t="str">
        <f>IFERROR(INDEX(DATA!$A$46:$E$6000,A1631,5),"")</f>
        <v/>
      </c>
      <c r="C1631" s="87" t="str">
        <f>IFERROR(INDEX(DATA!$A$46:$E$6000,A1631,3),"")</f>
        <v/>
      </c>
      <c r="D1631" s="88" t="str">
        <f>IFERROR(INDEX(DATA!$A$46:$E$6000,A1631,2),"")</f>
        <v/>
      </c>
      <c r="E1631" s="99" t="str">
        <f>IFERROR(IF(C1631=設定・集計!$B$6,INDEX(DATA!$A$46:$E$6000,A1631,4),""),"")</f>
        <v/>
      </c>
      <c r="F1631" s="99" t="str">
        <f>IFERROR(IF(C1631=設定・集計!$B$6,"",INDEX(DATA!$A$46:$E$6000,A1631,4)),"")</f>
        <v/>
      </c>
    </row>
    <row r="1632" spans="1:6" ht="18.75" customHeight="1">
      <c r="A1632" s="82" t="str">
        <f>IFERROR(MATCH(ROW()-ROW($A$2),DATA!G:G,0)-DATA!$B$5+1,"")</f>
        <v/>
      </c>
      <c r="B1632" s="86" t="str">
        <f>IFERROR(INDEX(DATA!$A$46:$E$6000,A1632,5),"")</f>
        <v/>
      </c>
      <c r="C1632" s="87" t="str">
        <f>IFERROR(INDEX(DATA!$A$46:$E$6000,A1632,3),"")</f>
        <v/>
      </c>
      <c r="D1632" s="88" t="str">
        <f>IFERROR(INDEX(DATA!$A$46:$E$6000,A1632,2),"")</f>
        <v/>
      </c>
      <c r="E1632" s="99" t="str">
        <f>IFERROR(IF(C1632=設定・集計!$B$6,INDEX(DATA!$A$46:$E$6000,A1632,4),""),"")</f>
        <v/>
      </c>
      <c r="F1632" s="99" t="str">
        <f>IFERROR(IF(C1632=設定・集計!$B$6,"",INDEX(DATA!$A$46:$E$6000,A1632,4)),"")</f>
        <v/>
      </c>
    </row>
    <row r="1633" spans="1:6" ht="18.75" customHeight="1">
      <c r="A1633" s="82" t="str">
        <f>IFERROR(MATCH(ROW()-ROW($A$2),DATA!G:G,0)-DATA!$B$5+1,"")</f>
        <v/>
      </c>
      <c r="B1633" s="86" t="str">
        <f>IFERROR(INDEX(DATA!$A$46:$E$6000,A1633,5),"")</f>
        <v/>
      </c>
      <c r="C1633" s="87" t="str">
        <f>IFERROR(INDEX(DATA!$A$46:$E$6000,A1633,3),"")</f>
        <v/>
      </c>
      <c r="D1633" s="88" t="str">
        <f>IFERROR(INDEX(DATA!$A$46:$E$6000,A1633,2),"")</f>
        <v/>
      </c>
      <c r="E1633" s="99" t="str">
        <f>IFERROR(IF(C1633=設定・集計!$B$6,INDEX(DATA!$A$46:$E$6000,A1633,4),""),"")</f>
        <v/>
      </c>
      <c r="F1633" s="99" t="str">
        <f>IFERROR(IF(C1633=設定・集計!$B$6,"",INDEX(DATA!$A$46:$E$6000,A1633,4)),"")</f>
        <v/>
      </c>
    </row>
    <row r="1634" spans="1:6" ht="18.75" customHeight="1">
      <c r="A1634" s="82" t="str">
        <f>IFERROR(MATCH(ROW()-ROW($A$2),DATA!G:G,0)-DATA!$B$5+1,"")</f>
        <v/>
      </c>
      <c r="B1634" s="86" t="str">
        <f>IFERROR(INDEX(DATA!$A$46:$E$6000,A1634,5),"")</f>
        <v/>
      </c>
      <c r="C1634" s="87" t="str">
        <f>IFERROR(INDEX(DATA!$A$46:$E$6000,A1634,3),"")</f>
        <v/>
      </c>
      <c r="D1634" s="88" t="str">
        <f>IFERROR(INDEX(DATA!$A$46:$E$6000,A1634,2),"")</f>
        <v/>
      </c>
      <c r="E1634" s="99" t="str">
        <f>IFERROR(IF(C1634=設定・集計!$B$6,INDEX(DATA!$A$46:$E$6000,A1634,4),""),"")</f>
        <v/>
      </c>
      <c r="F1634" s="99" t="str">
        <f>IFERROR(IF(C1634=設定・集計!$B$6,"",INDEX(DATA!$A$46:$E$6000,A1634,4)),"")</f>
        <v/>
      </c>
    </row>
    <row r="1635" spans="1:6" ht="18.75" customHeight="1">
      <c r="A1635" s="82" t="str">
        <f>IFERROR(MATCH(ROW()-ROW($A$2),DATA!G:G,0)-DATA!$B$5+1,"")</f>
        <v/>
      </c>
      <c r="B1635" s="86" t="str">
        <f>IFERROR(INDEX(DATA!$A$46:$E$6000,A1635,5),"")</f>
        <v/>
      </c>
      <c r="C1635" s="87" t="str">
        <f>IFERROR(INDEX(DATA!$A$46:$E$6000,A1635,3),"")</f>
        <v/>
      </c>
      <c r="D1635" s="88" t="str">
        <f>IFERROR(INDEX(DATA!$A$46:$E$6000,A1635,2),"")</f>
        <v/>
      </c>
      <c r="E1635" s="99" t="str">
        <f>IFERROR(IF(C1635=設定・集計!$B$6,INDEX(DATA!$A$46:$E$6000,A1635,4),""),"")</f>
        <v/>
      </c>
      <c r="F1635" s="99" t="str">
        <f>IFERROR(IF(C1635=設定・集計!$B$6,"",INDEX(DATA!$A$46:$E$6000,A1635,4)),"")</f>
        <v/>
      </c>
    </row>
    <row r="1636" spans="1:6" ht="18.75" customHeight="1">
      <c r="A1636" s="82" t="str">
        <f>IFERROR(MATCH(ROW()-ROW($A$2),DATA!G:G,0)-DATA!$B$5+1,"")</f>
        <v/>
      </c>
      <c r="B1636" s="86" t="str">
        <f>IFERROR(INDEX(DATA!$A$46:$E$6000,A1636,5),"")</f>
        <v/>
      </c>
      <c r="C1636" s="87" t="str">
        <f>IFERROR(INDEX(DATA!$A$46:$E$6000,A1636,3),"")</f>
        <v/>
      </c>
      <c r="D1636" s="88" t="str">
        <f>IFERROR(INDEX(DATA!$A$46:$E$6000,A1636,2),"")</f>
        <v/>
      </c>
      <c r="E1636" s="99" t="str">
        <f>IFERROR(IF(C1636=設定・集計!$B$6,INDEX(DATA!$A$46:$E$6000,A1636,4),""),"")</f>
        <v/>
      </c>
      <c r="F1636" s="99" t="str">
        <f>IFERROR(IF(C1636=設定・集計!$B$6,"",INDEX(DATA!$A$46:$E$6000,A1636,4)),"")</f>
        <v/>
      </c>
    </row>
    <row r="1637" spans="1:6" ht="18.75" customHeight="1">
      <c r="A1637" s="82" t="str">
        <f>IFERROR(MATCH(ROW()-ROW($A$2),DATA!G:G,0)-DATA!$B$5+1,"")</f>
        <v/>
      </c>
      <c r="B1637" s="86" t="str">
        <f>IFERROR(INDEX(DATA!$A$46:$E$6000,A1637,5),"")</f>
        <v/>
      </c>
      <c r="C1637" s="87" t="str">
        <f>IFERROR(INDEX(DATA!$A$46:$E$6000,A1637,3),"")</f>
        <v/>
      </c>
      <c r="D1637" s="88" t="str">
        <f>IFERROR(INDEX(DATA!$A$46:$E$6000,A1637,2),"")</f>
        <v/>
      </c>
      <c r="E1637" s="99" t="str">
        <f>IFERROR(IF(C1637=設定・集計!$B$6,INDEX(DATA!$A$46:$E$6000,A1637,4),""),"")</f>
        <v/>
      </c>
      <c r="F1637" s="99" t="str">
        <f>IFERROR(IF(C1637=設定・集計!$B$6,"",INDEX(DATA!$A$46:$E$6000,A1637,4)),"")</f>
        <v/>
      </c>
    </row>
    <row r="1638" spans="1:6" ht="18.75" customHeight="1">
      <c r="A1638" s="82" t="str">
        <f>IFERROR(MATCH(ROW()-ROW($A$2),DATA!G:G,0)-DATA!$B$5+1,"")</f>
        <v/>
      </c>
      <c r="B1638" s="86" t="str">
        <f>IFERROR(INDEX(DATA!$A$46:$E$6000,A1638,5),"")</f>
        <v/>
      </c>
      <c r="C1638" s="87" t="str">
        <f>IFERROR(INDEX(DATA!$A$46:$E$6000,A1638,3),"")</f>
        <v/>
      </c>
      <c r="D1638" s="88" t="str">
        <f>IFERROR(INDEX(DATA!$A$46:$E$6000,A1638,2),"")</f>
        <v/>
      </c>
      <c r="E1638" s="99" t="str">
        <f>IFERROR(IF(C1638=設定・集計!$B$6,INDEX(DATA!$A$46:$E$6000,A1638,4),""),"")</f>
        <v/>
      </c>
      <c r="F1638" s="99" t="str">
        <f>IFERROR(IF(C1638=設定・集計!$B$6,"",INDEX(DATA!$A$46:$E$6000,A1638,4)),"")</f>
        <v/>
      </c>
    </row>
    <row r="1639" spans="1:6" ht="18.75" customHeight="1">
      <c r="A1639" s="82" t="str">
        <f>IFERROR(MATCH(ROW()-ROW($A$2),DATA!G:G,0)-DATA!$B$5+1,"")</f>
        <v/>
      </c>
      <c r="B1639" s="86" t="str">
        <f>IFERROR(INDEX(DATA!$A$46:$E$6000,A1639,5),"")</f>
        <v/>
      </c>
      <c r="C1639" s="87" t="str">
        <f>IFERROR(INDEX(DATA!$A$46:$E$6000,A1639,3),"")</f>
        <v/>
      </c>
      <c r="D1639" s="88" t="str">
        <f>IFERROR(INDEX(DATA!$A$46:$E$6000,A1639,2),"")</f>
        <v/>
      </c>
      <c r="E1639" s="99" t="str">
        <f>IFERROR(IF(C1639=設定・集計!$B$6,INDEX(DATA!$A$46:$E$6000,A1639,4),""),"")</f>
        <v/>
      </c>
      <c r="F1639" s="99" t="str">
        <f>IFERROR(IF(C1639=設定・集計!$B$6,"",INDEX(DATA!$A$46:$E$6000,A1639,4)),"")</f>
        <v/>
      </c>
    </row>
    <row r="1640" spans="1:6" ht="18.75" customHeight="1">
      <c r="A1640" s="82" t="str">
        <f>IFERROR(MATCH(ROW()-ROW($A$2),DATA!G:G,0)-DATA!$B$5+1,"")</f>
        <v/>
      </c>
      <c r="B1640" s="86" t="str">
        <f>IFERROR(INDEX(DATA!$A$46:$E$6000,A1640,5),"")</f>
        <v/>
      </c>
      <c r="C1640" s="87" t="str">
        <f>IFERROR(INDEX(DATA!$A$46:$E$6000,A1640,3),"")</f>
        <v/>
      </c>
      <c r="D1640" s="88" t="str">
        <f>IFERROR(INDEX(DATA!$A$46:$E$6000,A1640,2),"")</f>
        <v/>
      </c>
      <c r="E1640" s="99" t="str">
        <f>IFERROR(IF(C1640=設定・集計!$B$6,INDEX(DATA!$A$46:$E$6000,A1640,4),""),"")</f>
        <v/>
      </c>
      <c r="F1640" s="99" t="str">
        <f>IFERROR(IF(C1640=設定・集計!$B$6,"",INDEX(DATA!$A$46:$E$6000,A1640,4)),"")</f>
        <v/>
      </c>
    </row>
    <row r="1641" spans="1:6" ht="18.75" customHeight="1">
      <c r="A1641" s="82" t="str">
        <f>IFERROR(MATCH(ROW()-ROW($A$2),DATA!G:G,0)-DATA!$B$5+1,"")</f>
        <v/>
      </c>
      <c r="B1641" s="86" t="str">
        <f>IFERROR(INDEX(DATA!$A$46:$E$6000,A1641,5),"")</f>
        <v/>
      </c>
      <c r="C1641" s="87" t="str">
        <f>IFERROR(INDEX(DATA!$A$46:$E$6000,A1641,3),"")</f>
        <v/>
      </c>
      <c r="D1641" s="88" t="str">
        <f>IFERROR(INDEX(DATA!$A$46:$E$6000,A1641,2),"")</f>
        <v/>
      </c>
      <c r="E1641" s="99" t="str">
        <f>IFERROR(IF(C1641=設定・集計!$B$6,INDEX(DATA!$A$46:$E$6000,A1641,4),""),"")</f>
        <v/>
      </c>
      <c r="F1641" s="99" t="str">
        <f>IFERROR(IF(C1641=設定・集計!$B$6,"",INDEX(DATA!$A$46:$E$6000,A1641,4)),"")</f>
        <v/>
      </c>
    </row>
    <row r="1642" spans="1:6" ht="18.75" customHeight="1">
      <c r="A1642" s="82" t="str">
        <f>IFERROR(MATCH(ROW()-ROW($A$2),DATA!G:G,0)-DATA!$B$5+1,"")</f>
        <v/>
      </c>
      <c r="B1642" s="86" t="str">
        <f>IFERROR(INDEX(DATA!$A$46:$E$6000,A1642,5),"")</f>
        <v/>
      </c>
      <c r="C1642" s="87" t="str">
        <f>IFERROR(INDEX(DATA!$A$46:$E$6000,A1642,3),"")</f>
        <v/>
      </c>
      <c r="D1642" s="88" t="str">
        <f>IFERROR(INDEX(DATA!$A$46:$E$6000,A1642,2),"")</f>
        <v/>
      </c>
      <c r="E1642" s="99" t="str">
        <f>IFERROR(IF(C1642=設定・集計!$B$6,INDEX(DATA!$A$46:$E$6000,A1642,4),""),"")</f>
        <v/>
      </c>
      <c r="F1642" s="99" t="str">
        <f>IFERROR(IF(C1642=設定・集計!$B$6,"",INDEX(DATA!$A$46:$E$6000,A1642,4)),"")</f>
        <v/>
      </c>
    </row>
    <row r="1643" spans="1:6" ht="18.75" customHeight="1">
      <c r="A1643" s="82" t="str">
        <f>IFERROR(MATCH(ROW()-ROW($A$2),DATA!G:G,0)-DATA!$B$5+1,"")</f>
        <v/>
      </c>
      <c r="B1643" s="86" t="str">
        <f>IFERROR(INDEX(DATA!$A$46:$E$6000,A1643,5),"")</f>
        <v/>
      </c>
      <c r="C1643" s="87" t="str">
        <f>IFERROR(INDEX(DATA!$A$46:$E$6000,A1643,3),"")</f>
        <v/>
      </c>
      <c r="D1643" s="88" t="str">
        <f>IFERROR(INDEX(DATA!$A$46:$E$6000,A1643,2),"")</f>
        <v/>
      </c>
      <c r="E1643" s="99" t="str">
        <f>IFERROR(IF(C1643=設定・集計!$B$6,INDEX(DATA!$A$46:$E$6000,A1643,4),""),"")</f>
        <v/>
      </c>
      <c r="F1643" s="99" t="str">
        <f>IFERROR(IF(C1643=設定・集計!$B$6,"",INDEX(DATA!$A$46:$E$6000,A1643,4)),"")</f>
        <v/>
      </c>
    </row>
    <row r="1644" spans="1:6" ht="18.75" customHeight="1">
      <c r="A1644" s="82" t="str">
        <f>IFERROR(MATCH(ROW()-ROW($A$2),DATA!G:G,0)-DATA!$B$5+1,"")</f>
        <v/>
      </c>
      <c r="B1644" s="86" t="str">
        <f>IFERROR(INDEX(DATA!$A$46:$E$6000,A1644,5),"")</f>
        <v/>
      </c>
      <c r="C1644" s="87" t="str">
        <f>IFERROR(INDEX(DATA!$A$46:$E$6000,A1644,3),"")</f>
        <v/>
      </c>
      <c r="D1644" s="88" t="str">
        <f>IFERROR(INDEX(DATA!$A$46:$E$6000,A1644,2),"")</f>
        <v/>
      </c>
      <c r="E1644" s="99" t="str">
        <f>IFERROR(IF(C1644=設定・集計!$B$6,INDEX(DATA!$A$46:$E$6000,A1644,4),""),"")</f>
        <v/>
      </c>
      <c r="F1644" s="99" t="str">
        <f>IFERROR(IF(C1644=設定・集計!$B$6,"",INDEX(DATA!$A$46:$E$6000,A1644,4)),"")</f>
        <v/>
      </c>
    </row>
    <row r="1645" spans="1:6" ht="18.75" customHeight="1">
      <c r="A1645" s="82" t="str">
        <f>IFERROR(MATCH(ROW()-ROW($A$2),DATA!G:G,0)-DATA!$B$5+1,"")</f>
        <v/>
      </c>
      <c r="B1645" s="86" t="str">
        <f>IFERROR(INDEX(DATA!$A$46:$E$6000,A1645,5),"")</f>
        <v/>
      </c>
      <c r="C1645" s="87" t="str">
        <f>IFERROR(INDEX(DATA!$A$46:$E$6000,A1645,3),"")</f>
        <v/>
      </c>
      <c r="D1645" s="88" t="str">
        <f>IFERROR(INDEX(DATA!$A$46:$E$6000,A1645,2),"")</f>
        <v/>
      </c>
      <c r="E1645" s="99" t="str">
        <f>IFERROR(IF(C1645=設定・集計!$B$6,INDEX(DATA!$A$46:$E$6000,A1645,4),""),"")</f>
        <v/>
      </c>
      <c r="F1645" s="99" t="str">
        <f>IFERROR(IF(C1645=設定・集計!$B$6,"",INDEX(DATA!$A$46:$E$6000,A1645,4)),"")</f>
        <v/>
      </c>
    </row>
    <row r="1646" spans="1:6" ht="18.75" customHeight="1">
      <c r="A1646" s="82" t="str">
        <f>IFERROR(MATCH(ROW()-ROW($A$2),DATA!G:G,0)-DATA!$B$5+1,"")</f>
        <v/>
      </c>
      <c r="B1646" s="86" t="str">
        <f>IFERROR(INDEX(DATA!$A$46:$E$6000,A1646,5),"")</f>
        <v/>
      </c>
      <c r="C1646" s="87" t="str">
        <f>IFERROR(INDEX(DATA!$A$46:$E$6000,A1646,3),"")</f>
        <v/>
      </c>
      <c r="D1646" s="88" t="str">
        <f>IFERROR(INDEX(DATA!$A$46:$E$6000,A1646,2),"")</f>
        <v/>
      </c>
      <c r="E1646" s="99" t="str">
        <f>IFERROR(IF(C1646=設定・集計!$B$6,INDEX(DATA!$A$46:$E$6000,A1646,4),""),"")</f>
        <v/>
      </c>
      <c r="F1646" s="99" t="str">
        <f>IFERROR(IF(C1646=設定・集計!$B$6,"",INDEX(DATA!$A$46:$E$6000,A1646,4)),"")</f>
        <v/>
      </c>
    </row>
    <row r="1647" spans="1:6" ht="18.75" customHeight="1">
      <c r="A1647" s="82" t="str">
        <f>IFERROR(MATCH(ROW()-ROW($A$2),DATA!G:G,0)-DATA!$B$5+1,"")</f>
        <v/>
      </c>
      <c r="B1647" s="86" t="str">
        <f>IFERROR(INDEX(DATA!$A$46:$E$6000,A1647,5),"")</f>
        <v/>
      </c>
      <c r="C1647" s="87" t="str">
        <f>IFERROR(INDEX(DATA!$A$46:$E$6000,A1647,3),"")</f>
        <v/>
      </c>
      <c r="D1647" s="88" t="str">
        <f>IFERROR(INDEX(DATA!$A$46:$E$6000,A1647,2),"")</f>
        <v/>
      </c>
      <c r="E1647" s="99" t="str">
        <f>IFERROR(IF(C1647=設定・集計!$B$6,INDEX(DATA!$A$46:$E$6000,A1647,4),""),"")</f>
        <v/>
      </c>
      <c r="F1647" s="99" t="str">
        <f>IFERROR(IF(C1647=設定・集計!$B$6,"",INDEX(DATA!$A$46:$E$6000,A1647,4)),"")</f>
        <v/>
      </c>
    </row>
    <row r="1648" spans="1:6" ht="18.75" customHeight="1">
      <c r="A1648" s="82" t="str">
        <f>IFERROR(MATCH(ROW()-ROW($A$2),DATA!G:G,0)-DATA!$B$5+1,"")</f>
        <v/>
      </c>
      <c r="B1648" s="86" t="str">
        <f>IFERROR(INDEX(DATA!$A$46:$E$6000,A1648,5),"")</f>
        <v/>
      </c>
      <c r="C1648" s="87" t="str">
        <f>IFERROR(INDEX(DATA!$A$46:$E$6000,A1648,3),"")</f>
        <v/>
      </c>
      <c r="D1648" s="88" t="str">
        <f>IFERROR(INDEX(DATA!$A$46:$E$6000,A1648,2),"")</f>
        <v/>
      </c>
      <c r="E1648" s="99" t="str">
        <f>IFERROR(IF(C1648=設定・集計!$B$6,INDEX(DATA!$A$46:$E$6000,A1648,4),""),"")</f>
        <v/>
      </c>
      <c r="F1648" s="99" t="str">
        <f>IFERROR(IF(C1648=設定・集計!$B$6,"",INDEX(DATA!$A$46:$E$6000,A1648,4)),"")</f>
        <v/>
      </c>
    </row>
    <row r="1649" spans="1:6" ht="18.75" customHeight="1">
      <c r="A1649" s="82" t="str">
        <f>IFERROR(MATCH(ROW()-ROW($A$2),DATA!G:G,0)-DATA!$B$5+1,"")</f>
        <v/>
      </c>
      <c r="B1649" s="86" t="str">
        <f>IFERROR(INDEX(DATA!$A$46:$E$6000,A1649,5),"")</f>
        <v/>
      </c>
      <c r="C1649" s="87" t="str">
        <f>IFERROR(INDEX(DATA!$A$46:$E$6000,A1649,3),"")</f>
        <v/>
      </c>
      <c r="D1649" s="88" t="str">
        <f>IFERROR(INDEX(DATA!$A$46:$E$6000,A1649,2),"")</f>
        <v/>
      </c>
      <c r="E1649" s="99" t="str">
        <f>IFERROR(IF(C1649=設定・集計!$B$6,INDEX(DATA!$A$46:$E$6000,A1649,4),""),"")</f>
        <v/>
      </c>
      <c r="F1649" s="99" t="str">
        <f>IFERROR(IF(C1649=設定・集計!$B$6,"",INDEX(DATA!$A$46:$E$6000,A1649,4)),"")</f>
        <v/>
      </c>
    </row>
    <row r="1650" spans="1:6" ht="18.75" customHeight="1">
      <c r="A1650" s="82" t="str">
        <f>IFERROR(MATCH(ROW()-ROW($A$2),DATA!G:G,0)-DATA!$B$5+1,"")</f>
        <v/>
      </c>
      <c r="B1650" s="86" t="str">
        <f>IFERROR(INDEX(DATA!$A$46:$E$6000,A1650,5),"")</f>
        <v/>
      </c>
      <c r="C1650" s="87" t="str">
        <f>IFERROR(INDEX(DATA!$A$46:$E$6000,A1650,3),"")</f>
        <v/>
      </c>
      <c r="D1650" s="88" t="str">
        <f>IFERROR(INDEX(DATA!$A$46:$E$6000,A1650,2),"")</f>
        <v/>
      </c>
      <c r="E1650" s="99" t="str">
        <f>IFERROR(IF(C1650=設定・集計!$B$6,INDEX(DATA!$A$46:$E$6000,A1650,4),""),"")</f>
        <v/>
      </c>
      <c r="F1650" s="99" t="str">
        <f>IFERROR(IF(C1650=設定・集計!$B$6,"",INDEX(DATA!$A$46:$E$6000,A1650,4)),"")</f>
        <v/>
      </c>
    </row>
    <row r="1651" spans="1:6" ht="18.75" customHeight="1">
      <c r="A1651" s="82" t="str">
        <f>IFERROR(MATCH(ROW()-ROW($A$2),DATA!G:G,0)-DATA!$B$5+1,"")</f>
        <v/>
      </c>
      <c r="B1651" s="86" t="str">
        <f>IFERROR(INDEX(DATA!$A$46:$E$6000,A1651,5),"")</f>
        <v/>
      </c>
      <c r="C1651" s="87" t="str">
        <f>IFERROR(INDEX(DATA!$A$46:$E$6000,A1651,3),"")</f>
        <v/>
      </c>
      <c r="D1651" s="88" t="str">
        <f>IFERROR(INDEX(DATA!$A$46:$E$6000,A1651,2),"")</f>
        <v/>
      </c>
      <c r="E1651" s="99" t="str">
        <f>IFERROR(IF(C1651=設定・集計!$B$6,INDEX(DATA!$A$46:$E$6000,A1651,4),""),"")</f>
        <v/>
      </c>
      <c r="F1651" s="99" t="str">
        <f>IFERROR(IF(C1651=設定・集計!$B$6,"",INDEX(DATA!$A$46:$E$6000,A1651,4)),"")</f>
        <v/>
      </c>
    </row>
    <row r="1652" spans="1:6" ht="18.75" customHeight="1">
      <c r="A1652" s="82" t="str">
        <f>IFERROR(MATCH(ROW()-ROW($A$2),DATA!G:G,0)-DATA!$B$5+1,"")</f>
        <v/>
      </c>
      <c r="B1652" s="86" t="str">
        <f>IFERROR(INDEX(DATA!$A$46:$E$6000,A1652,5),"")</f>
        <v/>
      </c>
      <c r="C1652" s="87" t="str">
        <f>IFERROR(INDEX(DATA!$A$46:$E$6000,A1652,3),"")</f>
        <v/>
      </c>
      <c r="D1652" s="88" t="str">
        <f>IFERROR(INDEX(DATA!$A$46:$E$6000,A1652,2),"")</f>
        <v/>
      </c>
      <c r="E1652" s="99" t="str">
        <f>IFERROR(IF(C1652=設定・集計!$B$6,INDEX(DATA!$A$46:$E$6000,A1652,4),""),"")</f>
        <v/>
      </c>
      <c r="F1652" s="99" t="str">
        <f>IFERROR(IF(C1652=設定・集計!$B$6,"",INDEX(DATA!$A$46:$E$6000,A1652,4)),"")</f>
        <v/>
      </c>
    </row>
    <row r="1653" spans="1:6" ht="18.75" customHeight="1">
      <c r="A1653" s="82" t="str">
        <f>IFERROR(MATCH(ROW()-ROW($A$2),DATA!G:G,0)-DATA!$B$5+1,"")</f>
        <v/>
      </c>
      <c r="B1653" s="86" t="str">
        <f>IFERROR(INDEX(DATA!$A$46:$E$6000,A1653,5),"")</f>
        <v/>
      </c>
      <c r="C1653" s="87" t="str">
        <f>IFERROR(INDEX(DATA!$A$46:$E$6000,A1653,3),"")</f>
        <v/>
      </c>
      <c r="D1653" s="88" t="str">
        <f>IFERROR(INDEX(DATA!$A$46:$E$6000,A1653,2),"")</f>
        <v/>
      </c>
      <c r="E1653" s="99" t="str">
        <f>IFERROR(IF(C1653=設定・集計!$B$6,INDEX(DATA!$A$46:$E$6000,A1653,4),""),"")</f>
        <v/>
      </c>
      <c r="F1653" s="99" t="str">
        <f>IFERROR(IF(C1653=設定・集計!$B$6,"",INDEX(DATA!$A$46:$E$6000,A1653,4)),"")</f>
        <v/>
      </c>
    </row>
    <row r="1654" spans="1:6" ht="18.75" customHeight="1">
      <c r="A1654" s="82" t="str">
        <f>IFERROR(MATCH(ROW()-ROW($A$2),DATA!G:G,0)-DATA!$B$5+1,"")</f>
        <v/>
      </c>
      <c r="B1654" s="86" t="str">
        <f>IFERROR(INDEX(DATA!$A$46:$E$6000,A1654,5),"")</f>
        <v/>
      </c>
      <c r="C1654" s="87" t="str">
        <f>IFERROR(INDEX(DATA!$A$46:$E$6000,A1654,3),"")</f>
        <v/>
      </c>
      <c r="D1654" s="88" t="str">
        <f>IFERROR(INDEX(DATA!$A$46:$E$6000,A1654,2),"")</f>
        <v/>
      </c>
      <c r="E1654" s="99" t="str">
        <f>IFERROR(IF(C1654=設定・集計!$B$6,INDEX(DATA!$A$46:$E$6000,A1654,4),""),"")</f>
        <v/>
      </c>
      <c r="F1654" s="99" t="str">
        <f>IFERROR(IF(C1654=設定・集計!$B$6,"",INDEX(DATA!$A$46:$E$6000,A1654,4)),"")</f>
        <v/>
      </c>
    </row>
    <row r="1655" spans="1:6" ht="18.75" customHeight="1">
      <c r="A1655" s="82" t="str">
        <f>IFERROR(MATCH(ROW()-ROW($A$2),DATA!G:G,0)-DATA!$B$5+1,"")</f>
        <v/>
      </c>
      <c r="B1655" s="86" t="str">
        <f>IFERROR(INDEX(DATA!$A$46:$E$6000,A1655,5),"")</f>
        <v/>
      </c>
      <c r="C1655" s="87" t="str">
        <f>IFERROR(INDEX(DATA!$A$46:$E$6000,A1655,3),"")</f>
        <v/>
      </c>
      <c r="D1655" s="88" t="str">
        <f>IFERROR(INDEX(DATA!$A$46:$E$6000,A1655,2),"")</f>
        <v/>
      </c>
      <c r="E1655" s="99" t="str">
        <f>IFERROR(IF(C1655=設定・集計!$B$6,INDEX(DATA!$A$46:$E$6000,A1655,4),""),"")</f>
        <v/>
      </c>
      <c r="F1655" s="99" t="str">
        <f>IFERROR(IF(C1655=設定・集計!$B$6,"",INDEX(DATA!$A$46:$E$6000,A1655,4)),"")</f>
        <v/>
      </c>
    </row>
    <row r="1656" spans="1:6" ht="18.75" customHeight="1">
      <c r="A1656" s="82" t="str">
        <f>IFERROR(MATCH(ROW()-ROW($A$2),DATA!G:G,0)-DATA!$B$5+1,"")</f>
        <v/>
      </c>
      <c r="B1656" s="86" t="str">
        <f>IFERROR(INDEX(DATA!$A$46:$E$6000,A1656,5),"")</f>
        <v/>
      </c>
      <c r="C1656" s="87" t="str">
        <f>IFERROR(INDEX(DATA!$A$46:$E$6000,A1656,3),"")</f>
        <v/>
      </c>
      <c r="D1656" s="88" t="str">
        <f>IFERROR(INDEX(DATA!$A$46:$E$6000,A1656,2),"")</f>
        <v/>
      </c>
      <c r="E1656" s="99" t="str">
        <f>IFERROR(IF(C1656=設定・集計!$B$6,INDEX(DATA!$A$46:$E$6000,A1656,4),""),"")</f>
        <v/>
      </c>
      <c r="F1656" s="99" t="str">
        <f>IFERROR(IF(C1656=設定・集計!$B$6,"",INDEX(DATA!$A$46:$E$6000,A1656,4)),"")</f>
        <v/>
      </c>
    </row>
    <row r="1657" spans="1:6" ht="18.75" customHeight="1">
      <c r="A1657" s="82" t="str">
        <f>IFERROR(MATCH(ROW()-ROW($A$2),DATA!G:G,0)-DATA!$B$5+1,"")</f>
        <v/>
      </c>
      <c r="B1657" s="86" t="str">
        <f>IFERROR(INDEX(DATA!$A$46:$E$6000,A1657,5),"")</f>
        <v/>
      </c>
      <c r="C1657" s="87" t="str">
        <f>IFERROR(INDEX(DATA!$A$46:$E$6000,A1657,3),"")</f>
        <v/>
      </c>
      <c r="D1657" s="88" t="str">
        <f>IFERROR(INDEX(DATA!$A$46:$E$6000,A1657,2),"")</f>
        <v/>
      </c>
      <c r="E1657" s="99" t="str">
        <f>IFERROR(IF(C1657=設定・集計!$B$6,INDEX(DATA!$A$46:$E$6000,A1657,4),""),"")</f>
        <v/>
      </c>
      <c r="F1657" s="99" t="str">
        <f>IFERROR(IF(C1657=設定・集計!$B$6,"",INDEX(DATA!$A$46:$E$6000,A1657,4)),"")</f>
        <v/>
      </c>
    </row>
    <row r="1658" spans="1:6" ht="18.75" customHeight="1">
      <c r="A1658" s="82" t="str">
        <f>IFERROR(MATCH(ROW()-ROW($A$2),DATA!G:G,0)-DATA!$B$5+1,"")</f>
        <v/>
      </c>
      <c r="B1658" s="86" t="str">
        <f>IFERROR(INDEX(DATA!$A$46:$E$6000,A1658,5),"")</f>
        <v/>
      </c>
      <c r="C1658" s="87" t="str">
        <f>IFERROR(INDEX(DATA!$A$46:$E$6000,A1658,3),"")</f>
        <v/>
      </c>
      <c r="D1658" s="88" t="str">
        <f>IFERROR(INDEX(DATA!$A$46:$E$6000,A1658,2),"")</f>
        <v/>
      </c>
      <c r="E1658" s="99" t="str">
        <f>IFERROR(IF(C1658=設定・集計!$B$6,INDEX(DATA!$A$46:$E$6000,A1658,4),""),"")</f>
        <v/>
      </c>
      <c r="F1658" s="99" t="str">
        <f>IFERROR(IF(C1658=設定・集計!$B$6,"",INDEX(DATA!$A$46:$E$6000,A1658,4)),"")</f>
        <v/>
      </c>
    </row>
    <row r="1659" spans="1:6" ht="18.75" customHeight="1">
      <c r="A1659" s="82" t="str">
        <f>IFERROR(MATCH(ROW()-ROW($A$2),DATA!G:G,0)-DATA!$B$5+1,"")</f>
        <v/>
      </c>
      <c r="B1659" s="86" t="str">
        <f>IFERROR(INDEX(DATA!$A$46:$E$6000,A1659,5),"")</f>
        <v/>
      </c>
      <c r="C1659" s="87" t="str">
        <f>IFERROR(INDEX(DATA!$A$46:$E$6000,A1659,3),"")</f>
        <v/>
      </c>
      <c r="D1659" s="88" t="str">
        <f>IFERROR(INDEX(DATA!$A$46:$E$6000,A1659,2),"")</f>
        <v/>
      </c>
      <c r="E1659" s="99" t="str">
        <f>IFERROR(IF(C1659=設定・集計!$B$6,INDEX(DATA!$A$46:$E$6000,A1659,4),""),"")</f>
        <v/>
      </c>
      <c r="F1659" s="99" t="str">
        <f>IFERROR(IF(C1659=設定・集計!$B$6,"",INDEX(DATA!$A$46:$E$6000,A1659,4)),"")</f>
        <v/>
      </c>
    </row>
    <row r="1660" spans="1:6" ht="18.75" customHeight="1">
      <c r="A1660" s="82" t="str">
        <f>IFERROR(MATCH(ROW()-ROW($A$2),DATA!G:G,0)-DATA!$B$5+1,"")</f>
        <v/>
      </c>
      <c r="B1660" s="86" t="str">
        <f>IFERROR(INDEX(DATA!$A$46:$E$6000,A1660,5),"")</f>
        <v/>
      </c>
      <c r="C1660" s="87" t="str">
        <f>IFERROR(INDEX(DATA!$A$46:$E$6000,A1660,3),"")</f>
        <v/>
      </c>
      <c r="D1660" s="88" t="str">
        <f>IFERROR(INDEX(DATA!$A$46:$E$6000,A1660,2),"")</f>
        <v/>
      </c>
      <c r="E1660" s="99" t="str">
        <f>IFERROR(IF(C1660=設定・集計!$B$6,INDEX(DATA!$A$46:$E$6000,A1660,4),""),"")</f>
        <v/>
      </c>
      <c r="F1660" s="99" t="str">
        <f>IFERROR(IF(C1660=設定・集計!$B$6,"",INDEX(DATA!$A$46:$E$6000,A1660,4)),"")</f>
        <v/>
      </c>
    </row>
    <row r="1661" spans="1:6" ht="18.75" customHeight="1">
      <c r="A1661" s="82" t="str">
        <f>IFERROR(MATCH(ROW()-ROW($A$2),DATA!G:G,0)-DATA!$B$5+1,"")</f>
        <v/>
      </c>
      <c r="B1661" s="86" t="str">
        <f>IFERROR(INDEX(DATA!$A$46:$E$6000,A1661,5),"")</f>
        <v/>
      </c>
      <c r="C1661" s="87" t="str">
        <f>IFERROR(INDEX(DATA!$A$46:$E$6000,A1661,3),"")</f>
        <v/>
      </c>
      <c r="D1661" s="88" t="str">
        <f>IFERROR(INDEX(DATA!$A$46:$E$6000,A1661,2),"")</f>
        <v/>
      </c>
      <c r="E1661" s="99" t="str">
        <f>IFERROR(IF(C1661=設定・集計!$B$6,INDEX(DATA!$A$46:$E$6000,A1661,4),""),"")</f>
        <v/>
      </c>
      <c r="F1661" s="99" t="str">
        <f>IFERROR(IF(C1661=設定・集計!$B$6,"",INDEX(DATA!$A$46:$E$6000,A1661,4)),"")</f>
        <v/>
      </c>
    </row>
    <row r="1662" spans="1:6" ht="18.75" customHeight="1">
      <c r="A1662" s="82" t="str">
        <f>IFERROR(MATCH(ROW()-ROW($A$2),DATA!G:G,0)-DATA!$B$5+1,"")</f>
        <v/>
      </c>
      <c r="B1662" s="86" t="str">
        <f>IFERROR(INDEX(DATA!$A$46:$E$6000,A1662,5),"")</f>
        <v/>
      </c>
      <c r="C1662" s="87" t="str">
        <f>IFERROR(INDEX(DATA!$A$46:$E$6000,A1662,3),"")</f>
        <v/>
      </c>
      <c r="D1662" s="88" t="str">
        <f>IFERROR(INDEX(DATA!$A$46:$E$6000,A1662,2),"")</f>
        <v/>
      </c>
      <c r="E1662" s="99" t="str">
        <f>IFERROR(IF(C1662=設定・集計!$B$6,INDEX(DATA!$A$46:$E$6000,A1662,4),""),"")</f>
        <v/>
      </c>
      <c r="F1662" s="99" t="str">
        <f>IFERROR(IF(C1662=設定・集計!$B$6,"",INDEX(DATA!$A$46:$E$6000,A1662,4)),"")</f>
        <v/>
      </c>
    </row>
    <row r="1663" spans="1:6" ht="18.75" customHeight="1">
      <c r="A1663" s="82" t="str">
        <f>IFERROR(MATCH(ROW()-ROW($A$2),DATA!G:G,0)-DATA!$B$5+1,"")</f>
        <v/>
      </c>
      <c r="B1663" s="86" t="str">
        <f>IFERROR(INDEX(DATA!$A$46:$E$6000,A1663,5),"")</f>
        <v/>
      </c>
      <c r="C1663" s="87" t="str">
        <f>IFERROR(INDEX(DATA!$A$46:$E$6000,A1663,3),"")</f>
        <v/>
      </c>
      <c r="D1663" s="88" t="str">
        <f>IFERROR(INDEX(DATA!$A$46:$E$6000,A1663,2),"")</f>
        <v/>
      </c>
      <c r="E1663" s="99" t="str">
        <f>IFERROR(IF(C1663=設定・集計!$B$6,INDEX(DATA!$A$46:$E$6000,A1663,4),""),"")</f>
        <v/>
      </c>
      <c r="F1663" s="99" t="str">
        <f>IFERROR(IF(C1663=設定・集計!$B$6,"",INDEX(DATA!$A$46:$E$6000,A1663,4)),"")</f>
        <v/>
      </c>
    </row>
    <row r="1664" spans="1:6" ht="18.75" customHeight="1">
      <c r="A1664" s="82" t="str">
        <f>IFERROR(MATCH(ROW()-ROW($A$2),DATA!G:G,0)-DATA!$B$5+1,"")</f>
        <v/>
      </c>
      <c r="B1664" s="86" t="str">
        <f>IFERROR(INDEX(DATA!$A$46:$E$6000,A1664,5),"")</f>
        <v/>
      </c>
      <c r="C1664" s="87" t="str">
        <f>IFERROR(INDEX(DATA!$A$46:$E$6000,A1664,3),"")</f>
        <v/>
      </c>
      <c r="D1664" s="88" t="str">
        <f>IFERROR(INDEX(DATA!$A$46:$E$6000,A1664,2),"")</f>
        <v/>
      </c>
      <c r="E1664" s="99" t="str">
        <f>IFERROR(IF(C1664=設定・集計!$B$6,INDEX(DATA!$A$46:$E$6000,A1664,4),""),"")</f>
        <v/>
      </c>
      <c r="F1664" s="99" t="str">
        <f>IFERROR(IF(C1664=設定・集計!$B$6,"",INDEX(DATA!$A$46:$E$6000,A1664,4)),"")</f>
        <v/>
      </c>
    </row>
    <row r="1665" spans="1:6" ht="18.75" customHeight="1">
      <c r="A1665" s="82" t="str">
        <f>IFERROR(MATCH(ROW()-ROW($A$2),DATA!G:G,0)-DATA!$B$5+1,"")</f>
        <v/>
      </c>
      <c r="B1665" s="86" t="str">
        <f>IFERROR(INDEX(DATA!$A$46:$E$6000,A1665,5),"")</f>
        <v/>
      </c>
      <c r="C1665" s="87" t="str">
        <f>IFERROR(INDEX(DATA!$A$46:$E$6000,A1665,3),"")</f>
        <v/>
      </c>
      <c r="D1665" s="88" t="str">
        <f>IFERROR(INDEX(DATA!$A$46:$E$6000,A1665,2),"")</f>
        <v/>
      </c>
      <c r="E1665" s="99" t="str">
        <f>IFERROR(IF(C1665=設定・集計!$B$6,INDEX(DATA!$A$46:$E$6000,A1665,4),""),"")</f>
        <v/>
      </c>
      <c r="F1665" s="99" t="str">
        <f>IFERROR(IF(C1665=設定・集計!$B$6,"",INDEX(DATA!$A$46:$E$6000,A1665,4)),"")</f>
        <v/>
      </c>
    </row>
    <row r="1666" spans="1:6" ht="18.75" customHeight="1">
      <c r="A1666" s="82" t="str">
        <f>IFERROR(MATCH(ROW()-ROW($A$2),DATA!G:G,0)-DATA!$B$5+1,"")</f>
        <v/>
      </c>
      <c r="B1666" s="86" t="str">
        <f>IFERROR(INDEX(DATA!$A$46:$E$6000,A1666,5),"")</f>
        <v/>
      </c>
      <c r="C1666" s="87" t="str">
        <f>IFERROR(INDEX(DATA!$A$46:$E$6000,A1666,3),"")</f>
        <v/>
      </c>
      <c r="D1666" s="88" t="str">
        <f>IFERROR(INDEX(DATA!$A$46:$E$6000,A1666,2),"")</f>
        <v/>
      </c>
      <c r="E1666" s="99" t="str">
        <f>IFERROR(IF(C1666=設定・集計!$B$6,INDEX(DATA!$A$46:$E$6000,A1666,4),""),"")</f>
        <v/>
      </c>
      <c r="F1666" s="99" t="str">
        <f>IFERROR(IF(C1666=設定・集計!$B$6,"",INDEX(DATA!$A$46:$E$6000,A1666,4)),"")</f>
        <v/>
      </c>
    </row>
    <row r="1667" spans="1:6" ht="18.75" customHeight="1">
      <c r="A1667" s="82" t="str">
        <f>IFERROR(MATCH(ROW()-ROW($A$2),DATA!G:G,0)-DATA!$B$5+1,"")</f>
        <v/>
      </c>
      <c r="B1667" s="86" t="str">
        <f>IFERROR(INDEX(DATA!$A$46:$E$6000,A1667,5),"")</f>
        <v/>
      </c>
      <c r="C1667" s="87" t="str">
        <f>IFERROR(INDEX(DATA!$A$46:$E$6000,A1667,3),"")</f>
        <v/>
      </c>
      <c r="D1667" s="88" t="str">
        <f>IFERROR(INDEX(DATA!$A$46:$E$6000,A1667,2),"")</f>
        <v/>
      </c>
      <c r="E1667" s="99" t="str">
        <f>IFERROR(IF(C1667=設定・集計!$B$6,INDEX(DATA!$A$46:$E$6000,A1667,4),""),"")</f>
        <v/>
      </c>
      <c r="F1667" s="99" t="str">
        <f>IFERROR(IF(C1667=設定・集計!$B$6,"",INDEX(DATA!$A$46:$E$6000,A1667,4)),"")</f>
        <v/>
      </c>
    </row>
    <row r="1668" spans="1:6" ht="18.75" customHeight="1">
      <c r="A1668" s="82" t="str">
        <f>IFERROR(MATCH(ROW()-ROW($A$2),DATA!G:G,0)-DATA!$B$5+1,"")</f>
        <v/>
      </c>
      <c r="B1668" s="86" t="str">
        <f>IFERROR(INDEX(DATA!$A$46:$E$6000,A1668,5),"")</f>
        <v/>
      </c>
      <c r="C1668" s="87" t="str">
        <f>IFERROR(INDEX(DATA!$A$46:$E$6000,A1668,3),"")</f>
        <v/>
      </c>
      <c r="D1668" s="88" t="str">
        <f>IFERROR(INDEX(DATA!$A$46:$E$6000,A1668,2),"")</f>
        <v/>
      </c>
      <c r="E1668" s="99" t="str">
        <f>IFERROR(IF(C1668=設定・集計!$B$6,INDEX(DATA!$A$46:$E$6000,A1668,4),""),"")</f>
        <v/>
      </c>
      <c r="F1668" s="99" t="str">
        <f>IFERROR(IF(C1668=設定・集計!$B$6,"",INDEX(DATA!$A$46:$E$6000,A1668,4)),"")</f>
        <v/>
      </c>
    </row>
    <row r="1669" spans="1:6" ht="18.75" customHeight="1">
      <c r="A1669" s="82" t="str">
        <f>IFERROR(MATCH(ROW()-ROW($A$2),DATA!G:G,0)-DATA!$B$5+1,"")</f>
        <v/>
      </c>
      <c r="B1669" s="86" t="str">
        <f>IFERROR(INDEX(DATA!$A$46:$E$6000,A1669,5),"")</f>
        <v/>
      </c>
      <c r="C1669" s="87" t="str">
        <f>IFERROR(INDEX(DATA!$A$46:$E$6000,A1669,3),"")</f>
        <v/>
      </c>
      <c r="D1669" s="88" t="str">
        <f>IFERROR(INDEX(DATA!$A$46:$E$6000,A1669,2),"")</f>
        <v/>
      </c>
      <c r="E1669" s="99" t="str">
        <f>IFERROR(IF(C1669=設定・集計!$B$6,INDEX(DATA!$A$46:$E$6000,A1669,4),""),"")</f>
        <v/>
      </c>
      <c r="F1669" s="99" t="str">
        <f>IFERROR(IF(C1669=設定・集計!$B$6,"",INDEX(DATA!$A$46:$E$6000,A1669,4)),"")</f>
        <v/>
      </c>
    </row>
    <row r="1670" spans="1:6" ht="18.75" customHeight="1">
      <c r="A1670" s="82" t="str">
        <f>IFERROR(MATCH(ROW()-ROW($A$2),DATA!G:G,0)-DATA!$B$5+1,"")</f>
        <v/>
      </c>
      <c r="B1670" s="86" t="str">
        <f>IFERROR(INDEX(DATA!$A$46:$E$6000,A1670,5),"")</f>
        <v/>
      </c>
      <c r="C1670" s="87" t="str">
        <f>IFERROR(INDEX(DATA!$A$46:$E$6000,A1670,3),"")</f>
        <v/>
      </c>
      <c r="D1670" s="88" t="str">
        <f>IFERROR(INDEX(DATA!$A$46:$E$6000,A1670,2),"")</f>
        <v/>
      </c>
      <c r="E1670" s="99" t="str">
        <f>IFERROR(IF(C1670=設定・集計!$B$6,INDEX(DATA!$A$46:$E$6000,A1670,4),""),"")</f>
        <v/>
      </c>
      <c r="F1670" s="99" t="str">
        <f>IFERROR(IF(C1670=設定・集計!$B$6,"",INDEX(DATA!$A$46:$E$6000,A1670,4)),"")</f>
        <v/>
      </c>
    </row>
    <row r="1671" spans="1:6" ht="18.75" customHeight="1">
      <c r="A1671" s="82" t="str">
        <f>IFERROR(MATCH(ROW()-ROW($A$2),DATA!G:G,0)-DATA!$B$5+1,"")</f>
        <v/>
      </c>
      <c r="B1671" s="86" t="str">
        <f>IFERROR(INDEX(DATA!$A$46:$E$6000,A1671,5),"")</f>
        <v/>
      </c>
      <c r="C1671" s="87" t="str">
        <f>IFERROR(INDEX(DATA!$A$46:$E$6000,A1671,3),"")</f>
        <v/>
      </c>
      <c r="D1671" s="88" t="str">
        <f>IFERROR(INDEX(DATA!$A$46:$E$6000,A1671,2),"")</f>
        <v/>
      </c>
      <c r="E1671" s="99" t="str">
        <f>IFERROR(IF(C1671=設定・集計!$B$6,INDEX(DATA!$A$46:$E$6000,A1671,4),""),"")</f>
        <v/>
      </c>
      <c r="F1671" s="99" t="str">
        <f>IFERROR(IF(C1671=設定・集計!$B$6,"",INDEX(DATA!$A$46:$E$6000,A1671,4)),"")</f>
        <v/>
      </c>
    </row>
    <row r="1672" spans="1:6" ht="18.75" customHeight="1">
      <c r="A1672" s="82" t="str">
        <f>IFERROR(MATCH(ROW()-ROW($A$2),DATA!G:G,0)-DATA!$B$5+1,"")</f>
        <v/>
      </c>
      <c r="B1672" s="86" t="str">
        <f>IFERROR(INDEX(DATA!$A$46:$E$6000,A1672,5),"")</f>
        <v/>
      </c>
      <c r="C1672" s="87" t="str">
        <f>IFERROR(INDEX(DATA!$A$46:$E$6000,A1672,3),"")</f>
        <v/>
      </c>
      <c r="D1672" s="88" t="str">
        <f>IFERROR(INDEX(DATA!$A$46:$E$6000,A1672,2),"")</f>
        <v/>
      </c>
      <c r="E1672" s="99" t="str">
        <f>IFERROR(IF(C1672=設定・集計!$B$6,INDEX(DATA!$A$46:$E$6000,A1672,4),""),"")</f>
        <v/>
      </c>
      <c r="F1672" s="99" t="str">
        <f>IFERROR(IF(C1672=設定・集計!$B$6,"",INDEX(DATA!$A$46:$E$6000,A1672,4)),"")</f>
        <v/>
      </c>
    </row>
    <row r="1673" spans="1:6" ht="18.75" customHeight="1">
      <c r="A1673" s="82" t="str">
        <f>IFERROR(MATCH(ROW()-ROW($A$2),DATA!G:G,0)-DATA!$B$5+1,"")</f>
        <v/>
      </c>
      <c r="B1673" s="86" t="str">
        <f>IFERROR(INDEX(DATA!$A$46:$E$6000,A1673,5),"")</f>
        <v/>
      </c>
      <c r="C1673" s="87" t="str">
        <f>IFERROR(INDEX(DATA!$A$46:$E$6000,A1673,3),"")</f>
        <v/>
      </c>
      <c r="D1673" s="88" t="str">
        <f>IFERROR(INDEX(DATA!$A$46:$E$6000,A1673,2),"")</f>
        <v/>
      </c>
      <c r="E1673" s="99" t="str">
        <f>IFERROR(IF(C1673=設定・集計!$B$6,INDEX(DATA!$A$46:$E$6000,A1673,4),""),"")</f>
        <v/>
      </c>
      <c r="F1673" s="99" t="str">
        <f>IFERROR(IF(C1673=設定・集計!$B$6,"",INDEX(DATA!$A$46:$E$6000,A1673,4)),"")</f>
        <v/>
      </c>
    </row>
    <row r="1674" spans="1:6" ht="18.75" customHeight="1">
      <c r="A1674" s="82" t="str">
        <f>IFERROR(MATCH(ROW()-ROW($A$2),DATA!G:G,0)-DATA!$B$5+1,"")</f>
        <v/>
      </c>
      <c r="B1674" s="86" t="str">
        <f>IFERROR(INDEX(DATA!$A$46:$E$6000,A1674,5),"")</f>
        <v/>
      </c>
      <c r="C1674" s="87" t="str">
        <f>IFERROR(INDEX(DATA!$A$46:$E$6000,A1674,3),"")</f>
        <v/>
      </c>
      <c r="D1674" s="88" t="str">
        <f>IFERROR(INDEX(DATA!$A$46:$E$6000,A1674,2),"")</f>
        <v/>
      </c>
      <c r="E1674" s="99" t="str">
        <f>IFERROR(IF(C1674=設定・集計!$B$6,INDEX(DATA!$A$46:$E$6000,A1674,4),""),"")</f>
        <v/>
      </c>
      <c r="F1674" s="99" t="str">
        <f>IFERROR(IF(C1674=設定・集計!$B$6,"",INDEX(DATA!$A$46:$E$6000,A1674,4)),"")</f>
        <v/>
      </c>
    </row>
    <row r="1675" spans="1:6" ht="18.75" customHeight="1">
      <c r="A1675" s="82" t="str">
        <f>IFERROR(MATCH(ROW()-ROW($A$2),DATA!G:G,0)-DATA!$B$5+1,"")</f>
        <v/>
      </c>
      <c r="B1675" s="86" t="str">
        <f>IFERROR(INDEX(DATA!$A$46:$E$6000,A1675,5),"")</f>
        <v/>
      </c>
      <c r="C1675" s="87" t="str">
        <f>IFERROR(INDEX(DATA!$A$46:$E$6000,A1675,3),"")</f>
        <v/>
      </c>
      <c r="D1675" s="88" t="str">
        <f>IFERROR(INDEX(DATA!$A$46:$E$6000,A1675,2),"")</f>
        <v/>
      </c>
      <c r="E1675" s="99" t="str">
        <f>IFERROR(IF(C1675=設定・集計!$B$6,INDEX(DATA!$A$46:$E$6000,A1675,4),""),"")</f>
        <v/>
      </c>
      <c r="F1675" s="99" t="str">
        <f>IFERROR(IF(C1675=設定・集計!$B$6,"",INDEX(DATA!$A$46:$E$6000,A1675,4)),"")</f>
        <v/>
      </c>
    </row>
    <row r="1676" spans="1:6" ht="18.75" customHeight="1">
      <c r="A1676" s="82" t="str">
        <f>IFERROR(MATCH(ROW()-ROW($A$2),DATA!G:G,0)-DATA!$B$5+1,"")</f>
        <v/>
      </c>
      <c r="B1676" s="86" t="str">
        <f>IFERROR(INDEX(DATA!$A$46:$E$6000,A1676,5),"")</f>
        <v/>
      </c>
      <c r="C1676" s="87" t="str">
        <f>IFERROR(INDEX(DATA!$A$46:$E$6000,A1676,3),"")</f>
        <v/>
      </c>
      <c r="D1676" s="88" t="str">
        <f>IFERROR(INDEX(DATA!$A$46:$E$6000,A1676,2),"")</f>
        <v/>
      </c>
      <c r="E1676" s="99" t="str">
        <f>IFERROR(IF(C1676=設定・集計!$B$6,INDEX(DATA!$A$46:$E$6000,A1676,4),""),"")</f>
        <v/>
      </c>
      <c r="F1676" s="99" t="str">
        <f>IFERROR(IF(C1676=設定・集計!$B$6,"",INDEX(DATA!$A$46:$E$6000,A1676,4)),"")</f>
        <v/>
      </c>
    </row>
    <row r="1677" spans="1:6" ht="18.75" customHeight="1">
      <c r="A1677" s="82" t="str">
        <f>IFERROR(MATCH(ROW()-ROW($A$2),DATA!G:G,0)-DATA!$B$5+1,"")</f>
        <v/>
      </c>
      <c r="B1677" s="86" t="str">
        <f>IFERROR(INDEX(DATA!$A$46:$E$6000,A1677,5),"")</f>
        <v/>
      </c>
      <c r="C1677" s="87" t="str">
        <f>IFERROR(INDEX(DATA!$A$46:$E$6000,A1677,3),"")</f>
        <v/>
      </c>
      <c r="D1677" s="88" t="str">
        <f>IFERROR(INDEX(DATA!$A$46:$E$6000,A1677,2),"")</f>
        <v/>
      </c>
      <c r="E1677" s="99" t="str">
        <f>IFERROR(IF(C1677=設定・集計!$B$6,INDEX(DATA!$A$46:$E$6000,A1677,4),""),"")</f>
        <v/>
      </c>
      <c r="F1677" s="99" t="str">
        <f>IFERROR(IF(C1677=設定・集計!$B$6,"",INDEX(DATA!$A$46:$E$6000,A1677,4)),"")</f>
        <v/>
      </c>
    </row>
    <row r="1678" spans="1:6" ht="18.75" customHeight="1">
      <c r="A1678" s="82" t="str">
        <f>IFERROR(MATCH(ROW()-ROW($A$2),DATA!G:G,0)-DATA!$B$5+1,"")</f>
        <v/>
      </c>
      <c r="B1678" s="86" t="str">
        <f>IFERROR(INDEX(DATA!$A$46:$E$6000,A1678,5),"")</f>
        <v/>
      </c>
      <c r="C1678" s="87" t="str">
        <f>IFERROR(INDEX(DATA!$A$46:$E$6000,A1678,3),"")</f>
        <v/>
      </c>
      <c r="D1678" s="88" t="str">
        <f>IFERROR(INDEX(DATA!$A$46:$E$6000,A1678,2),"")</f>
        <v/>
      </c>
      <c r="E1678" s="99" t="str">
        <f>IFERROR(IF(C1678=設定・集計!$B$6,INDEX(DATA!$A$46:$E$6000,A1678,4),""),"")</f>
        <v/>
      </c>
      <c r="F1678" s="99" t="str">
        <f>IFERROR(IF(C1678=設定・集計!$B$6,"",INDEX(DATA!$A$46:$E$6000,A1678,4)),"")</f>
        <v/>
      </c>
    </row>
    <row r="1679" spans="1:6" ht="18.75" customHeight="1">
      <c r="A1679" s="82" t="str">
        <f>IFERROR(MATCH(ROW()-ROW($A$2),DATA!G:G,0)-DATA!$B$5+1,"")</f>
        <v/>
      </c>
      <c r="B1679" s="86" t="str">
        <f>IFERROR(INDEX(DATA!$A$46:$E$6000,A1679,5),"")</f>
        <v/>
      </c>
      <c r="C1679" s="87" t="str">
        <f>IFERROR(INDEX(DATA!$A$46:$E$6000,A1679,3),"")</f>
        <v/>
      </c>
      <c r="D1679" s="88" t="str">
        <f>IFERROR(INDEX(DATA!$A$46:$E$6000,A1679,2),"")</f>
        <v/>
      </c>
      <c r="E1679" s="99" t="str">
        <f>IFERROR(IF(C1679=設定・集計!$B$6,INDEX(DATA!$A$46:$E$6000,A1679,4),""),"")</f>
        <v/>
      </c>
      <c r="F1679" s="99" t="str">
        <f>IFERROR(IF(C1679=設定・集計!$B$6,"",INDEX(DATA!$A$46:$E$6000,A1679,4)),"")</f>
        <v/>
      </c>
    </row>
    <row r="1680" spans="1:6" ht="18.75" customHeight="1">
      <c r="A1680" s="82" t="str">
        <f>IFERROR(MATCH(ROW()-ROW($A$2),DATA!G:G,0)-DATA!$B$5+1,"")</f>
        <v/>
      </c>
      <c r="B1680" s="86" t="str">
        <f>IFERROR(INDEX(DATA!$A$46:$E$6000,A1680,5),"")</f>
        <v/>
      </c>
      <c r="C1680" s="87" t="str">
        <f>IFERROR(INDEX(DATA!$A$46:$E$6000,A1680,3),"")</f>
        <v/>
      </c>
      <c r="D1680" s="88" t="str">
        <f>IFERROR(INDEX(DATA!$A$46:$E$6000,A1680,2),"")</f>
        <v/>
      </c>
      <c r="E1680" s="99" t="str">
        <f>IFERROR(IF(C1680=設定・集計!$B$6,INDEX(DATA!$A$46:$E$6000,A1680,4),""),"")</f>
        <v/>
      </c>
      <c r="F1680" s="99" t="str">
        <f>IFERROR(IF(C1680=設定・集計!$B$6,"",INDEX(DATA!$A$46:$E$6000,A1680,4)),"")</f>
        <v/>
      </c>
    </row>
    <row r="1681" spans="1:6" ht="18.75" customHeight="1">
      <c r="A1681" s="82" t="str">
        <f>IFERROR(MATCH(ROW()-ROW($A$2),DATA!G:G,0)-DATA!$B$5+1,"")</f>
        <v/>
      </c>
      <c r="B1681" s="86" t="str">
        <f>IFERROR(INDEX(DATA!$A$46:$E$6000,A1681,5),"")</f>
        <v/>
      </c>
      <c r="C1681" s="87" t="str">
        <f>IFERROR(INDEX(DATA!$A$46:$E$6000,A1681,3),"")</f>
        <v/>
      </c>
      <c r="D1681" s="88" t="str">
        <f>IFERROR(INDEX(DATA!$A$46:$E$6000,A1681,2),"")</f>
        <v/>
      </c>
      <c r="E1681" s="99" t="str">
        <f>IFERROR(IF(C1681=設定・集計!$B$6,INDEX(DATA!$A$46:$E$6000,A1681,4),""),"")</f>
        <v/>
      </c>
      <c r="F1681" s="99" t="str">
        <f>IFERROR(IF(C1681=設定・集計!$B$6,"",INDEX(DATA!$A$46:$E$6000,A1681,4)),"")</f>
        <v/>
      </c>
    </row>
    <row r="1682" spans="1:6" ht="18.75" customHeight="1">
      <c r="A1682" s="82" t="str">
        <f>IFERROR(MATCH(ROW()-ROW($A$2),DATA!G:G,0)-DATA!$B$5+1,"")</f>
        <v/>
      </c>
      <c r="B1682" s="86" t="str">
        <f>IFERROR(INDEX(DATA!$A$46:$E$6000,A1682,5),"")</f>
        <v/>
      </c>
      <c r="C1682" s="87" t="str">
        <f>IFERROR(INDEX(DATA!$A$46:$E$6000,A1682,3),"")</f>
        <v/>
      </c>
      <c r="D1682" s="88" t="str">
        <f>IFERROR(INDEX(DATA!$A$46:$E$6000,A1682,2),"")</f>
        <v/>
      </c>
      <c r="E1682" s="99" t="str">
        <f>IFERROR(IF(C1682=設定・集計!$B$6,INDEX(DATA!$A$46:$E$6000,A1682,4),""),"")</f>
        <v/>
      </c>
      <c r="F1682" s="99" t="str">
        <f>IFERROR(IF(C1682=設定・集計!$B$6,"",INDEX(DATA!$A$46:$E$6000,A1682,4)),"")</f>
        <v/>
      </c>
    </row>
    <row r="1683" spans="1:6" ht="18.75" customHeight="1">
      <c r="A1683" s="82" t="str">
        <f>IFERROR(MATCH(ROW()-ROW($A$2),DATA!G:G,0)-DATA!$B$5+1,"")</f>
        <v/>
      </c>
      <c r="B1683" s="86" t="str">
        <f>IFERROR(INDEX(DATA!$A$46:$E$6000,A1683,5),"")</f>
        <v/>
      </c>
      <c r="C1683" s="87" t="str">
        <f>IFERROR(INDEX(DATA!$A$46:$E$6000,A1683,3),"")</f>
        <v/>
      </c>
      <c r="D1683" s="88" t="str">
        <f>IFERROR(INDEX(DATA!$A$46:$E$6000,A1683,2),"")</f>
        <v/>
      </c>
      <c r="E1683" s="99" t="str">
        <f>IFERROR(IF(C1683=設定・集計!$B$6,INDEX(DATA!$A$46:$E$6000,A1683,4),""),"")</f>
        <v/>
      </c>
      <c r="F1683" s="99" t="str">
        <f>IFERROR(IF(C1683=設定・集計!$B$6,"",INDEX(DATA!$A$46:$E$6000,A1683,4)),"")</f>
        <v/>
      </c>
    </row>
    <row r="1684" spans="1:6" ht="18.75" customHeight="1">
      <c r="A1684" s="82" t="str">
        <f>IFERROR(MATCH(ROW()-ROW($A$2),DATA!G:G,0)-DATA!$B$5+1,"")</f>
        <v/>
      </c>
      <c r="B1684" s="86" t="str">
        <f>IFERROR(INDEX(DATA!$A$46:$E$6000,A1684,5),"")</f>
        <v/>
      </c>
      <c r="C1684" s="87" t="str">
        <f>IFERROR(INDEX(DATA!$A$46:$E$6000,A1684,3),"")</f>
        <v/>
      </c>
      <c r="D1684" s="88" t="str">
        <f>IFERROR(INDEX(DATA!$A$46:$E$6000,A1684,2),"")</f>
        <v/>
      </c>
      <c r="E1684" s="99" t="str">
        <f>IFERROR(IF(C1684=設定・集計!$B$6,INDEX(DATA!$A$46:$E$6000,A1684,4),""),"")</f>
        <v/>
      </c>
      <c r="F1684" s="99" t="str">
        <f>IFERROR(IF(C1684=設定・集計!$B$6,"",INDEX(DATA!$A$46:$E$6000,A1684,4)),"")</f>
        <v/>
      </c>
    </row>
    <row r="1685" spans="1:6" ht="18.75" customHeight="1">
      <c r="A1685" s="82" t="str">
        <f>IFERROR(MATCH(ROW()-ROW($A$2),DATA!G:G,0)-DATA!$B$5+1,"")</f>
        <v/>
      </c>
      <c r="B1685" s="86" t="str">
        <f>IFERROR(INDEX(DATA!$A$46:$E$6000,A1685,5),"")</f>
        <v/>
      </c>
      <c r="C1685" s="87" t="str">
        <f>IFERROR(INDEX(DATA!$A$46:$E$6000,A1685,3),"")</f>
        <v/>
      </c>
      <c r="D1685" s="88" t="str">
        <f>IFERROR(INDEX(DATA!$A$46:$E$6000,A1685,2),"")</f>
        <v/>
      </c>
      <c r="E1685" s="99" t="str">
        <f>IFERROR(IF(C1685=設定・集計!$B$6,INDEX(DATA!$A$46:$E$6000,A1685,4),""),"")</f>
        <v/>
      </c>
      <c r="F1685" s="99" t="str">
        <f>IFERROR(IF(C1685=設定・集計!$B$6,"",INDEX(DATA!$A$46:$E$6000,A1685,4)),"")</f>
        <v/>
      </c>
    </row>
    <row r="1686" spans="1:6" ht="18.75" customHeight="1">
      <c r="A1686" s="82" t="str">
        <f>IFERROR(MATCH(ROW()-ROW($A$2),DATA!G:G,0)-DATA!$B$5+1,"")</f>
        <v/>
      </c>
      <c r="B1686" s="86" t="str">
        <f>IFERROR(INDEX(DATA!$A$46:$E$6000,A1686,5),"")</f>
        <v/>
      </c>
      <c r="C1686" s="87" t="str">
        <f>IFERROR(INDEX(DATA!$A$46:$E$6000,A1686,3),"")</f>
        <v/>
      </c>
      <c r="D1686" s="88" t="str">
        <f>IFERROR(INDEX(DATA!$A$46:$E$6000,A1686,2),"")</f>
        <v/>
      </c>
      <c r="E1686" s="99" t="str">
        <f>IFERROR(IF(C1686=設定・集計!$B$6,INDEX(DATA!$A$46:$E$6000,A1686,4),""),"")</f>
        <v/>
      </c>
      <c r="F1686" s="99" t="str">
        <f>IFERROR(IF(C1686=設定・集計!$B$6,"",INDEX(DATA!$A$46:$E$6000,A1686,4)),"")</f>
        <v/>
      </c>
    </row>
    <row r="1687" spans="1:6" ht="18.75" customHeight="1">
      <c r="A1687" s="82" t="str">
        <f>IFERROR(MATCH(ROW()-ROW($A$2),DATA!G:G,0)-DATA!$B$5+1,"")</f>
        <v/>
      </c>
      <c r="B1687" s="86" t="str">
        <f>IFERROR(INDEX(DATA!$A$46:$E$6000,A1687,5),"")</f>
        <v/>
      </c>
      <c r="C1687" s="87" t="str">
        <f>IFERROR(INDEX(DATA!$A$46:$E$6000,A1687,3),"")</f>
        <v/>
      </c>
      <c r="D1687" s="88" t="str">
        <f>IFERROR(INDEX(DATA!$A$46:$E$6000,A1687,2),"")</f>
        <v/>
      </c>
      <c r="E1687" s="99" t="str">
        <f>IFERROR(IF(C1687=設定・集計!$B$6,INDEX(DATA!$A$46:$E$6000,A1687,4),""),"")</f>
        <v/>
      </c>
      <c r="F1687" s="99" t="str">
        <f>IFERROR(IF(C1687=設定・集計!$B$6,"",INDEX(DATA!$A$46:$E$6000,A1687,4)),"")</f>
        <v/>
      </c>
    </row>
    <row r="1688" spans="1:6" ht="18.75" customHeight="1">
      <c r="A1688" s="82" t="str">
        <f>IFERROR(MATCH(ROW()-ROW($A$2),DATA!G:G,0)-DATA!$B$5+1,"")</f>
        <v/>
      </c>
      <c r="B1688" s="86" t="str">
        <f>IFERROR(INDEX(DATA!$A$46:$E$6000,A1688,5),"")</f>
        <v/>
      </c>
      <c r="C1688" s="87" t="str">
        <f>IFERROR(INDEX(DATA!$A$46:$E$6000,A1688,3),"")</f>
        <v/>
      </c>
      <c r="D1688" s="88" t="str">
        <f>IFERROR(INDEX(DATA!$A$46:$E$6000,A1688,2),"")</f>
        <v/>
      </c>
      <c r="E1688" s="99" t="str">
        <f>IFERROR(IF(C1688=設定・集計!$B$6,INDEX(DATA!$A$46:$E$6000,A1688,4),""),"")</f>
        <v/>
      </c>
      <c r="F1688" s="99" t="str">
        <f>IFERROR(IF(C1688=設定・集計!$B$6,"",INDEX(DATA!$A$46:$E$6000,A1688,4)),"")</f>
        <v/>
      </c>
    </row>
    <row r="1689" spans="1:6" ht="18.75" customHeight="1">
      <c r="A1689" s="82" t="str">
        <f>IFERROR(MATCH(ROW()-ROW($A$2),DATA!G:G,0)-DATA!$B$5+1,"")</f>
        <v/>
      </c>
      <c r="B1689" s="86" t="str">
        <f>IFERROR(INDEX(DATA!$A$46:$E$6000,A1689,5),"")</f>
        <v/>
      </c>
      <c r="C1689" s="87" t="str">
        <f>IFERROR(INDEX(DATA!$A$46:$E$6000,A1689,3),"")</f>
        <v/>
      </c>
      <c r="D1689" s="88" t="str">
        <f>IFERROR(INDEX(DATA!$A$46:$E$6000,A1689,2),"")</f>
        <v/>
      </c>
      <c r="E1689" s="99" t="str">
        <f>IFERROR(IF(C1689=設定・集計!$B$6,INDEX(DATA!$A$46:$E$6000,A1689,4),""),"")</f>
        <v/>
      </c>
      <c r="F1689" s="99" t="str">
        <f>IFERROR(IF(C1689=設定・集計!$B$6,"",INDEX(DATA!$A$46:$E$6000,A1689,4)),"")</f>
        <v/>
      </c>
    </row>
    <row r="1690" spans="1:6" ht="18.75" customHeight="1">
      <c r="A1690" s="82" t="str">
        <f>IFERROR(MATCH(ROW()-ROW($A$2),DATA!G:G,0)-DATA!$B$5+1,"")</f>
        <v/>
      </c>
      <c r="B1690" s="86" t="str">
        <f>IFERROR(INDEX(DATA!$A$46:$E$6000,A1690,5),"")</f>
        <v/>
      </c>
      <c r="C1690" s="87" t="str">
        <f>IFERROR(INDEX(DATA!$A$46:$E$6000,A1690,3),"")</f>
        <v/>
      </c>
      <c r="D1690" s="88" t="str">
        <f>IFERROR(INDEX(DATA!$A$46:$E$6000,A1690,2),"")</f>
        <v/>
      </c>
      <c r="E1690" s="99" t="str">
        <f>IFERROR(IF(C1690=設定・集計!$B$6,INDEX(DATA!$A$46:$E$6000,A1690,4),""),"")</f>
        <v/>
      </c>
      <c r="F1690" s="99" t="str">
        <f>IFERROR(IF(C1690=設定・集計!$B$6,"",INDEX(DATA!$A$46:$E$6000,A1690,4)),"")</f>
        <v/>
      </c>
    </row>
    <row r="1691" spans="1:6" ht="18.75" customHeight="1">
      <c r="A1691" s="82" t="str">
        <f>IFERROR(MATCH(ROW()-ROW($A$2),DATA!G:G,0)-DATA!$B$5+1,"")</f>
        <v/>
      </c>
      <c r="B1691" s="86" t="str">
        <f>IFERROR(INDEX(DATA!$A$46:$E$6000,A1691,5),"")</f>
        <v/>
      </c>
      <c r="C1691" s="87" t="str">
        <f>IFERROR(INDEX(DATA!$A$46:$E$6000,A1691,3),"")</f>
        <v/>
      </c>
      <c r="D1691" s="88" t="str">
        <f>IFERROR(INDEX(DATA!$A$46:$E$6000,A1691,2),"")</f>
        <v/>
      </c>
      <c r="E1691" s="99" t="str">
        <f>IFERROR(IF(C1691=設定・集計!$B$6,INDEX(DATA!$A$46:$E$6000,A1691,4),""),"")</f>
        <v/>
      </c>
      <c r="F1691" s="99" t="str">
        <f>IFERROR(IF(C1691=設定・集計!$B$6,"",INDEX(DATA!$A$46:$E$6000,A1691,4)),"")</f>
        <v/>
      </c>
    </row>
    <row r="1692" spans="1:6" ht="18.75" customHeight="1">
      <c r="A1692" s="82" t="str">
        <f>IFERROR(MATCH(ROW()-ROW($A$2),DATA!G:G,0)-DATA!$B$5+1,"")</f>
        <v/>
      </c>
      <c r="B1692" s="86" t="str">
        <f>IFERROR(INDEX(DATA!$A$46:$E$6000,A1692,5),"")</f>
        <v/>
      </c>
      <c r="C1692" s="87" t="str">
        <f>IFERROR(INDEX(DATA!$A$46:$E$6000,A1692,3),"")</f>
        <v/>
      </c>
      <c r="D1692" s="88" t="str">
        <f>IFERROR(INDEX(DATA!$A$46:$E$6000,A1692,2),"")</f>
        <v/>
      </c>
      <c r="E1692" s="99" t="str">
        <f>IFERROR(IF(C1692=設定・集計!$B$6,INDEX(DATA!$A$46:$E$6000,A1692,4),""),"")</f>
        <v/>
      </c>
      <c r="F1692" s="99" t="str">
        <f>IFERROR(IF(C1692=設定・集計!$B$6,"",INDEX(DATA!$A$46:$E$6000,A1692,4)),"")</f>
        <v/>
      </c>
    </row>
    <row r="1693" spans="1:6" ht="18.75" customHeight="1">
      <c r="A1693" s="82" t="str">
        <f>IFERROR(MATCH(ROW()-ROW($A$2),DATA!G:G,0)-DATA!$B$5+1,"")</f>
        <v/>
      </c>
      <c r="B1693" s="86" t="str">
        <f>IFERROR(INDEX(DATA!$A$46:$E$6000,A1693,5),"")</f>
        <v/>
      </c>
      <c r="C1693" s="87" t="str">
        <f>IFERROR(INDEX(DATA!$A$46:$E$6000,A1693,3),"")</f>
        <v/>
      </c>
      <c r="D1693" s="88" t="str">
        <f>IFERROR(INDEX(DATA!$A$46:$E$6000,A1693,2),"")</f>
        <v/>
      </c>
      <c r="E1693" s="99" t="str">
        <f>IFERROR(IF(C1693=設定・集計!$B$6,INDEX(DATA!$A$46:$E$6000,A1693,4),""),"")</f>
        <v/>
      </c>
      <c r="F1693" s="99" t="str">
        <f>IFERROR(IF(C1693=設定・集計!$B$6,"",INDEX(DATA!$A$46:$E$6000,A1693,4)),"")</f>
        <v/>
      </c>
    </row>
    <row r="1694" spans="1:6" ht="18.75" customHeight="1">
      <c r="A1694" s="82" t="str">
        <f>IFERROR(MATCH(ROW()-ROW($A$2),DATA!G:G,0)-DATA!$B$5+1,"")</f>
        <v/>
      </c>
      <c r="B1694" s="86" t="str">
        <f>IFERROR(INDEX(DATA!$A$46:$E$6000,A1694,5),"")</f>
        <v/>
      </c>
      <c r="C1694" s="87" t="str">
        <f>IFERROR(INDEX(DATA!$A$46:$E$6000,A1694,3),"")</f>
        <v/>
      </c>
      <c r="D1694" s="88" t="str">
        <f>IFERROR(INDEX(DATA!$A$46:$E$6000,A1694,2),"")</f>
        <v/>
      </c>
      <c r="E1694" s="99" t="str">
        <f>IFERROR(IF(C1694=設定・集計!$B$6,INDEX(DATA!$A$46:$E$6000,A1694,4),""),"")</f>
        <v/>
      </c>
      <c r="F1694" s="99" t="str">
        <f>IFERROR(IF(C1694=設定・集計!$B$6,"",INDEX(DATA!$A$46:$E$6000,A1694,4)),"")</f>
        <v/>
      </c>
    </row>
    <row r="1695" spans="1:6" ht="18.75" customHeight="1">
      <c r="A1695" s="82" t="str">
        <f>IFERROR(MATCH(ROW()-ROW($A$2),DATA!G:G,0)-DATA!$B$5+1,"")</f>
        <v/>
      </c>
      <c r="B1695" s="86" t="str">
        <f>IFERROR(INDEX(DATA!$A$46:$E$6000,A1695,5),"")</f>
        <v/>
      </c>
      <c r="C1695" s="87" t="str">
        <f>IFERROR(INDEX(DATA!$A$46:$E$6000,A1695,3),"")</f>
        <v/>
      </c>
      <c r="D1695" s="88" t="str">
        <f>IFERROR(INDEX(DATA!$A$46:$E$6000,A1695,2),"")</f>
        <v/>
      </c>
      <c r="E1695" s="99" t="str">
        <f>IFERROR(IF(C1695=設定・集計!$B$6,INDEX(DATA!$A$46:$E$6000,A1695,4),""),"")</f>
        <v/>
      </c>
      <c r="F1695" s="99" t="str">
        <f>IFERROR(IF(C1695=設定・集計!$B$6,"",INDEX(DATA!$A$46:$E$6000,A1695,4)),"")</f>
        <v/>
      </c>
    </row>
    <row r="1696" spans="1:6" ht="18.75" customHeight="1">
      <c r="A1696" s="82" t="str">
        <f>IFERROR(MATCH(ROW()-ROW($A$2),DATA!G:G,0)-DATA!$B$5+1,"")</f>
        <v/>
      </c>
      <c r="B1696" s="86" t="str">
        <f>IFERROR(INDEX(DATA!$A$46:$E$6000,A1696,5),"")</f>
        <v/>
      </c>
      <c r="C1696" s="87" t="str">
        <f>IFERROR(INDEX(DATA!$A$46:$E$6000,A1696,3),"")</f>
        <v/>
      </c>
      <c r="D1696" s="88" t="str">
        <f>IFERROR(INDEX(DATA!$A$46:$E$6000,A1696,2),"")</f>
        <v/>
      </c>
      <c r="E1696" s="99" t="str">
        <f>IFERROR(IF(C1696=設定・集計!$B$6,INDEX(DATA!$A$46:$E$6000,A1696,4),""),"")</f>
        <v/>
      </c>
      <c r="F1696" s="99" t="str">
        <f>IFERROR(IF(C1696=設定・集計!$B$6,"",INDEX(DATA!$A$46:$E$6000,A1696,4)),"")</f>
        <v/>
      </c>
    </row>
    <row r="1697" spans="1:6" ht="18.75" customHeight="1">
      <c r="A1697" s="82" t="str">
        <f>IFERROR(MATCH(ROW()-ROW($A$2),DATA!G:G,0)-DATA!$B$5+1,"")</f>
        <v/>
      </c>
      <c r="B1697" s="86" t="str">
        <f>IFERROR(INDEX(DATA!$A$46:$E$6000,A1697,5),"")</f>
        <v/>
      </c>
      <c r="C1697" s="87" t="str">
        <f>IFERROR(INDEX(DATA!$A$46:$E$6000,A1697,3),"")</f>
        <v/>
      </c>
      <c r="D1697" s="88" t="str">
        <f>IFERROR(INDEX(DATA!$A$46:$E$6000,A1697,2),"")</f>
        <v/>
      </c>
      <c r="E1697" s="99" t="str">
        <f>IFERROR(IF(C1697=設定・集計!$B$6,INDEX(DATA!$A$46:$E$6000,A1697,4),""),"")</f>
        <v/>
      </c>
      <c r="F1697" s="99" t="str">
        <f>IFERROR(IF(C1697=設定・集計!$B$6,"",INDEX(DATA!$A$46:$E$6000,A1697,4)),"")</f>
        <v/>
      </c>
    </row>
    <row r="1698" spans="1:6" ht="18.75" customHeight="1">
      <c r="A1698" s="82" t="str">
        <f>IFERROR(MATCH(ROW()-ROW($A$2),DATA!G:G,0)-DATA!$B$5+1,"")</f>
        <v/>
      </c>
      <c r="B1698" s="86" t="str">
        <f>IFERROR(INDEX(DATA!$A$46:$E$6000,A1698,5),"")</f>
        <v/>
      </c>
      <c r="C1698" s="87" t="str">
        <f>IFERROR(INDEX(DATA!$A$46:$E$6000,A1698,3),"")</f>
        <v/>
      </c>
      <c r="D1698" s="88" t="str">
        <f>IFERROR(INDEX(DATA!$A$46:$E$6000,A1698,2),"")</f>
        <v/>
      </c>
      <c r="E1698" s="99" t="str">
        <f>IFERROR(IF(C1698=設定・集計!$B$6,INDEX(DATA!$A$46:$E$6000,A1698,4),""),"")</f>
        <v/>
      </c>
      <c r="F1698" s="99" t="str">
        <f>IFERROR(IF(C1698=設定・集計!$B$6,"",INDEX(DATA!$A$46:$E$6000,A1698,4)),"")</f>
        <v/>
      </c>
    </row>
    <row r="1699" spans="1:6" ht="18.75" customHeight="1">
      <c r="A1699" s="82" t="str">
        <f>IFERROR(MATCH(ROW()-ROW($A$2),DATA!G:G,0)-DATA!$B$5+1,"")</f>
        <v/>
      </c>
      <c r="B1699" s="86" t="str">
        <f>IFERROR(INDEX(DATA!$A$46:$E$6000,A1699,5),"")</f>
        <v/>
      </c>
      <c r="C1699" s="87" t="str">
        <f>IFERROR(INDEX(DATA!$A$46:$E$6000,A1699,3),"")</f>
        <v/>
      </c>
      <c r="D1699" s="88" t="str">
        <f>IFERROR(INDEX(DATA!$A$46:$E$6000,A1699,2),"")</f>
        <v/>
      </c>
      <c r="E1699" s="99" t="str">
        <f>IFERROR(IF(C1699=設定・集計!$B$6,INDEX(DATA!$A$46:$E$6000,A1699,4),""),"")</f>
        <v/>
      </c>
      <c r="F1699" s="99" t="str">
        <f>IFERROR(IF(C1699=設定・集計!$B$6,"",INDEX(DATA!$A$46:$E$6000,A1699,4)),"")</f>
        <v/>
      </c>
    </row>
    <row r="1700" spans="1:6" ht="18.75" customHeight="1">
      <c r="A1700" s="82" t="str">
        <f>IFERROR(MATCH(ROW()-ROW($A$2),DATA!G:G,0)-DATA!$B$5+1,"")</f>
        <v/>
      </c>
      <c r="B1700" s="86" t="str">
        <f>IFERROR(INDEX(DATA!$A$46:$E$6000,A1700,5),"")</f>
        <v/>
      </c>
      <c r="C1700" s="87" t="str">
        <f>IFERROR(INDEX(DATA!$A$46:$E$6000,A1700,3),"")</f>
        <v/>
      </c>
      <c r="D1700" s="88" t="str">
        <f>IFERROR(INDEX(DATA!$A$46:$E$6000,A1700,2),"")</f>
        <v/>
      </c>
      <c r="E1700" s="99" t="str">
        <f>IFERROR(IF(C1700=設定・集計!$B$6,INDEX(DATA!$A$46:$E$6000,A1700,4),""),"")</f>
        <v/>
      </c>
      <c r="F1700" s="99" t="str">
        <f>IFERROR(IF(C1700=設定・集計!$B$6,"",INDEX(DATA!$A$46:$E$6000,A1700,4)),"")</f>
        <v/>
      </c>
    </row>
    <row r="1701" spans="1:6" ht="18.75" customHeight="1">
      <c r="A1701" s="82" t="str">
        <f>IFERROR(MATCH(ROW()-ROW($A$2),DATA!G:G,0)-DATA!$B$5+1,"")</f>
        <v/>
      </c>
      <c r="B1701" s="86" t="str">
        <f>IFERROR(INDEX(DATA!$A$46:$E$6000,A1701,5),"")</f>
        <v/>
      </c>
      <c r="C1701" s="87" t="str">
        <f>IFERROR(INDEX(DATA!$A$46:$E$6000,A1701,3),"")</f>
        <v/>
      </c>
      <c r="D1701" s="88" t="str">
        <f>IFERROR(INDEX(DATA!$A$46:$E$6000,A1701,2),"")</f>
        <v/>
      </c>
      <c r="E1701" s="99" t="str">
        <f>IFERROR(IF(C1701=設定・集計!$B$6,INDEX(DATA!$A$46:$E$6000,A1701,4),""),"")</f>
        <v/>
      </c>
      <c r="F1701" s="99" t="str">
        <f>IFERROR(IF(C1701=設定・集計!$B$6,"",INDEX(DATA!$A$46:$E$6000,A1701,4)),"")</f>
        <v/>
      </c>
    </row>
    <row r="1702" spans="1:6" ht="18.75" customHeight="1">
      <c r="A1702" s="82" t="str">
        <f>IFERROR(MATCH(ROW()-ROW($A$2),DATA!G:G,0)-DATA!$B$5+1,"")</f>
        <v/>
      </c>
      <c r="B1702" s="86" t="str">
        <f>IFERROR(INDEX(DATA!$A$46:$E$6000,A1702,5),"")</f>
        <v/>
      </c>
      <c r="C1702" s="87" t="str">
        <f>IFERROR(INDEX(DATA!$A$46:$E$6000,A1702,3),"")</f>
        <v/>
      </c>
      <c r="D1702" s="88" t="str">
        <f>IFERROR(INDEX(DATA!$A$46:$E$6000,A1702,2),"")</f>
        <v/>
      </c>
      <c r="E1702" s="99" t="str">
        <f>IFERROR(IF(C1702=設定・集計!$B$6,INDEX(DATA!$A$46:$E$6000,A1702,4),""),"")</f>
        <v/>
      </c>
      <c r="F1702" s="99" t="str">
        <f>IFERROR(IF(C1702=設定・集計!$B$6,"",INDEX(DATA!$A$46:$E$6000,A1702,4)),"")</f>
        <v/>
      </c>
    </row>
    <row r="1703" spans="1:6" ht="18.75" customHeight="1">
      <c r="A1703" s="82" t="str">
        <f>IFERROR(MATCH(ROW()-ROW($A$2),DATA!G:G,0)-DATA!$B$5+1,"")</f>
        <v/>
      </c>
      <c r="B1703" s="86" t="str">
        <f>IFERROR(INDEX(DATA!$A$46:$E$6000,A1703,5),"")</f>
        <v/>
      </c>
      <c r="C1703" s="87" t="str">
        <f>IFERROR(INDEX(DATA!$A$46:$E$6000,A1703,3),"")</f>
        <v/>
      </c>
      <c r="D1703" s="88" t="str">
        <f>IFERROR(INDEX(DATA!$A$46:$E$6000,A1703,2),"")</f>
        <v/>
      </c>
      <c r="E1703" s="99" t="str">
        <f>IFERROR(IF(C1703=設定・集計!$B$6,INDEX(DATA!$A$46:$E$6000,A1703,4),""),"")</f>
        <v/>
      </c>
      <c r="F1703" s="99" t="str">
        <f>IFERROR(IF(C1703=設定・集計!$B$6,"",INDEX(DATA!$A$46:$E$6000,A1703,4)),"")</f>
        <v/>
      </c>
    </row>
    <row r="1704" spans="1:6" ht="18.75" customHeight="1">
      <c r="A1704" s="82" t="str">
        <f>IFERROR(MATCH(ROW()-ROW($A$2),DATA!G:G,0)-DATA!$B$5+1,"")</f>
        <v/>
      </c>
      <c r="B1704" s="86" t="str">
        <f>IFERROR(INDEX(DATA!$A$46:$E$6000,A1704,5),"")</f>
        <v/>
      </c>
      <c r="C1704" s="87" t="str">
        <f>IFERROR(INDEX(DATA!$A$46:$E$6000,A1704,3),"")</f>
        <v/>
      </c>
      <c r="D1704" s="88" t="str">
        <f>IFERROR(INDEX(DATA!$A$46:$E$6000,A1704,2),"")</f>
        <v/>
      </c>
      <c r="E1704" s="99" t="str">
        <f>IFERROR(IF(C1704=設定・集計!$B$6,INDEX(DATA!$A$46:$E$6000,A1704,4),""),"")</f>
        <v/>
      </c>
      <c r="F1704" s="99" t="str">
        <f>IFERROR(IF(C1704=設定・集計!$B$6,"",INDEX(DATA!$A$46:$E$6000,A1704,4)),"")</f>
        <v/>
      </c>
    </row>
    <row r="1705" spans="1:6" ht="18.75" customHeight="1">
      <c r="A1705" s="82" t="str">
        <f>IFERROR(MATCH(ROW()-ROW($A$2),DATA!G:G,0)-DATA!$B$5+1,"")</f>
        <v/>
      </c>
      <c r="B1705" s="86" t="str">
        <f>IFERROR(INDEX(DATA!$A$46:$E$6000,A1705,5),"")</f>
        <v/>
      </c>
      <c r="C1705" s="87" t="str">
        <f>IFERROR(INDEX(DATA!$A$46:$E$6000,A1705,3),"")</f>
        <v/>
      </c>
      <c r="D1705" s="88" t="str">
        <f>IFERROR(INDEX(DATA!$A$46:$E$6000,A1705,2),"")</f>
        <v/>
      </c>
      <c r="E1705" s="99" t="str">
        <f>IFERROR(IF(C1705=設定・集計!$B$6,INDEX(DATA!$A$46:$E$6000,A1705,4),""),"")</f>
        <v/>
      </c>
      <c r="F1705" s="99" t="str">
        <f>IFERROR(IF(C1705=設定・集計!$B$6,"",INDEX(DATA!$A$46:$E$6000,A1705,4)),"")</f>
        <v/>
      </c>
    </row>
    <row r="1706" spans="1:6" ht="18.75" customHeight="1">
      <c r="A1706" s="82" t="str">
        <f>IFERROR(MATCH(ROW()-ROW($A$2),DATA!G:G,0)-DATA!$B$5+1,"")</f>
        <v/>
      </c>
      <c r="B1706" s="86" t="str">
        <f>IFERROR(INDEX(DATA!$A$46:$E$6000,A1706,5),"")</f>
        <v/>
      </c>
      <c r="C1706" s="87" t="str">
        <f>IFERROR(INDEX(DATA!$A$46:$E$6000,A1706,3),"")</f>
        <v/>
      </c>
      <c r="D1706" s="88" t="str">
        <f>IFERROR(INDEX(DATA!$A$46:$E$6000,A1706,2),"")</f>
        <v/>
      </c>
      <c r="E1706" s="99" t="str">
        <f>IFERROR(IF(C1706=設定・集計!$B$6,INDEX(DATA!$A$46:$E$6000,A1706,4),""),"")</f>
        <v/>
      </c>
      <c r="F1706" s="99" t="str">
        <f>IFERROR(IF(C1706=設定・集計!$B$6,"",INDEX(DATA!$A$46:$E$6000,A1706,4)),"")</f>
        <v/>
      </c>
    </row>
    <row r="1707" spans="1:6" ht="18.75" customHeight="1">
      <c r="A1707" s="82" t="str">
        <f>IFERROR(MATCH(ROW()-ROW($A$2),DATA!G:G,0)-DATA!$B$5+1,"")</f>
        <v/>
      </c>
      <c r="B1707" s="86" t="str">
        <f>IFERROR(INDEX(DATA!$A$46:$E$6000,A1707,5),"")</f>
        <v/>
      </c>
      <c r="C1707" s="87" t="str">
        <f>IFERROR(INDEX(DATA!$A$46:$E$6000,A1707,3),"")</f>
        <v/>
      </c>
      <c r="D1707" s="88" t="str">
        <f>IFERROR(INDEX(DATA!$A$46:$E$6000,A1707,2),"")</f>
        <v/>
      </c>
      <c r="E1707" s="99" t="str">
        <f>IFERROR(IF(C1707=設定・集計!$B$6,INDEX(DATA!$A$46:$E$6000,A1707,4),""),"")</f>
        <v/>
      </c>
      <c r="F1707" s="99" t="str">
        <f>IFERROR(IF(C1707=設定・集計!$B$6,"",INDEX(DATA!$A$46:$E$6000,A1707,4)),"")</f>
        <v/>
      </c>
    </row>
    <row r="1708" spans="1:6" ht="18.75" customHeight="1">
      <c r="A1708" s="82" t="str">
        <f>IFERROR(MATCH(ROW()-ROW($A$2),DATA!G:G,0)-DATA!$B$5+1,"")</f>
        <v/>
      </c>
      <c r="B1708" s="86" t="str">
        <f>IFERROR(INDEX(DATA!$A$46:$E$6000,A1708,5),"")</f>
        <v/>
      </c>
      <c r="C1708" s="87" t="str">
        <f>IFERROR(INDEX(DATA!$A$46:$E$6000,A1708,3),"")</f>
        <v/>
      </c>
      <c r="D1708" s="88" t="str">
        <f>IFERROR(INDEX(DATA!$A$46:$E$6000,A1708,2),"")</f>
        <v/>
      </c>
      <c r="E1708" s="99" t="str">
        <f>IFERROR(IF(C1708=設定・集計!$B$6,INDEX(DATA!$A$46:$E$6000,A1708,4),""),"")</f>
        <v/>
      </c>
      <c r="F1708" s="99" t="str">
        <f>IFERROR(IF(C1708=設定・集計!$B$6,"",INDEX(DATA!$A$46:$E$6000,A1708,4)),"")</f>
        <v/>
      </c>
    </row>
    <row r="1709" spans="1:6" ht="18.75" customHeight="1">
      <c r="A1709" s="82" t="str">
        <f>IFERROR(MATCH(ROW()-ROW($A$2),DATA!G:G,0)-DATA!$B$5+1,"")</f>
        <v/>
      </c>
      <c r="B1709" s="86" t="str">
        <f>IFERROR(INDEX(DATA!$A$46:$E$6000,A1709,5),"")</f>
        <v/>
      </c>
      <c r="C1709" s="87" t="str">
        <f>IFERROR(INDEX(DATA!$A$46:$E$6000,A1709,3),"")</f>
        <v/>
      </c>
      <c r="D1709" s="88" t="str">
        <f>IFERROR(INDEX(DATA!$A$46:$E$6000,A1709,2),"")</f>
        <v/>
      </c>
      <c r="E1709" s="99" t="str">
        <f>IFERROR(IF(C1709=設定・集計!$B$6,INDEX(DATA!$A$46:$E$6000,A1709,4),""),"")</f>
        <v/>
      </c>
      <c r="F1709" s="99" t="str">
        <f>IFERROR(IF(C1709=設定・集計!$B$6,"",INDEX(DATA!$A$46:$E$6000,A1709,4)),"")</f>
        <v/>
      </c>
    </row>
    <row r="1710" spans="1:6" ht="18.75" customHeight="1">
      <c r="A1710" s="82" t="str">
        <f>IFERROR(MATCH(ROW()-ROW($A$2),DATA!G:G,0)-DATA!$B$5+1,"")</f>
        <v/>
      </c>
      <c r="B1710" s="86" t="str">
        <f>IFERROR(INDEX(DATA!$A$46:$E$6000,A1710,5),"")</f>
        <v/>
      </c>
      <c r="C1710" s="87" t="str">
        <f>IFERROR(INDEX(DATA!$A$46:$E$6000,A1710,3),"")</f>
        <v/>
      </c>
      <c r="D1710" s="88" t="str">
        <f>IFERROR(INDEX(DATA!$A$46:$E$6000,A1710,2),"")</f>
        <v/>
      </c>
      <c r="E1710" s="99" t="str">
        <f>IFERROR(IF(C1710=設定・集計!$B$6,INDEX(DATA!$A$46:$E$6000,A1710,4),""),"")</f>
        <v/>
      </c>
      <c r="F1710" s="99" t="str">
        <f>IFERROR(IF(C1710=設定・集計!$B$6,"",INDEX(DATA!$A$46:$E$6000,A1710,4)),"")</f>
        <v/>
      </c>
    </row>
    <row r="1711" spans="1:6" ht="18.75" customHeight="1">
      <c r="A1711" s="82" t="str">
        <f>IFERROR(MATCH(ROW()-ROW($A$2),DATA!G:G,0)-DATA!$B$5+1,"")</f>
        <v/>
      </c>
      <c r="B1711" s="86" t="str">
        <f>IFERROR(INDEX(DATA!$A$46:$E$6000,A1711,5),"")</f>
        <v/>
      </c>
      <c r="C1711" s="87" t="str">
        <f>IFERROR(INDEX(DATA!$A$46:$E$6000,A1711,3),"")</f>
        <v/>
      </c>
      <c r="D1711" s="88" t="str">
        <f>IFERROR(INDEX(DATA!$A$46:$E$6000,A1711,2),"")</f>
        <v/>
      </c>
      <c r="E1711" s="99" t="str">
        <f>IFERROR(IF(C1711=設定・集計!$B$6,INDEX(DATA!$A$46:$E$6000,A1711,4),""),"")</f>
        <v/>
      </c>
      <c r="F1711" s="99" t="str">
        <f>IFERROR(IF(C1711=設定・集計!$B$6,"",INDEX(DATA!$A$46:$E$6000,A1711,4)),"")</f>
        <v/>
      </c>
    </row>
    <row r="1712" spans="1:6" ht="18.75" customHeight="1">
      <c r="A1712" s="82" t="str">
        <f>IFERROR(MATCH(ROW()-ROW($A$2),DATA!G:G,0)-DATA!$B$5+1,"")</f>
        <v/>
      </c>
      <c r="B1712" s="86" t="str">
        <f>IFERROR(INDEX(DATA!$A$46:$E$6000,A1712,5),"")</f>
        <v/>
      </c>
      <c r="C1712" s="87" t="str">
        <f>IFERROR(INDEX(DATA!$A$46:$E$6000,A1712,3),"")</f>
        <v/>
      </c>
      <c r="D1712" s="88" t="str">
        <f>IFERROR(INDEX(DATA!$A$46:$E$6000,A1712,2),"")</f>
        <v/>
      </c>
      <c r="E1712" s="99" t="str">
        <f>IFERROR(IF(C1712=設定・集計!$B$6,INDEX(DATA!$A$46:$E$6000,A1712,4),""),"")</f>
        <v/>
      </c>
      <c r="F1712" s="99" t="str">
        <f>IFERROR(IF(C1712=設定・集計!$B$6,"",INDEX(DATA!$A$46:$E$6000,A1712,4)),"")</f>
        <v/>
      </c>
    </row>
    <row r="1713" spans="1:6" ht="18.75" customHeight="1">
      <c r="A1713" s="82" t="str">
        <f>IFERROR(MATCH(ROW()-ROW($A$2),DATA!G:G,0)-DATA!$B$5+1,"")</f>
        <v/>
      </c>
      <c r="B1713" s="86" t="str">
        <f>IFERROR(INDEX(DATA!$A$46:$E$6000,A1713,5),"")</f>
        <v/>
      </c>
      <c r="C1713" s="87" t="str">
        <f>IFERROR(INDEX(DATA!$A$46:$E$6000,A1713,3),"")</f>
        <v/>
      </c>
      <c r="D1713" s="88" t="str">
        <f>IFERROR(INDEX(DATA!$A$46:$E$6000,A1713,2),"")</f>
        <v/>
      </c>
      <c r="E1713" s="99" t="str">
        <f>IFERROR(IF(C1713=設定・集計!$B$6,INDEX(DATA!$A$46:$E$6000,A1713,4),""),"")</f>
        <v/>
      </c>
      <c r="F1713" s="99" t="str">
        <f>IFERROR(IF(C1713=設定・集計!$B$6,"",INDEX(DATA!$A$46:$E$6000,A1713,4)),"")</f>
        <v/>
      </c>
    </row>
    <row r="1714" spans="1:6" ht="18.75" customHeight="1">
      <c r="A1714" s="82" t="str">
        <f>IFERROR(MATCH(ROW()-ROW($A$2),DATA!G:G,0)-DATA!$B$5+1,"")</f>
        <v/>
      </c>
      <c r="B1714" s="86" t="str">
        <f>IFERROR(INDEX(DATA!$A$46:$E$6000,A1714,5),"")</f>
        <v/>
      </c>
      <c r="C1714" s="87" t="str">
        <f>IFERROR(INDEX(DATA!$A$46:$E$6000,A1714,3),"")</f>
        <v/>
      </c>
      <c r="D1714" s="88" t="str">
        <f>IFERROR(INDEX(DATA!$A$46:$E$6000,A1714,2),"")</f>
        <v/>
      </c>
      <c r="E1714" s="99" t="str">
        <f>IFERROR(IF(C1714=設定・集計!$B$6,INDEX(DATA!$A$46:$E$6000,A1714,4),""),"")</f>
        <v/>
      </c>
      <c r="F1714" s="99" t="str">
        <f>IFERROR(IF(C1714=設定・集計!$B$6,"",INDEX(DATA!$A$46:$E$6000,A1714,4)),"")</f>
        <v/>
      </c>
    </row>
    <row r="1715" spans="1:6" ht="18.75" customHeight="1">
      <c r="A1715" s="82" t="str">
        <f>IFERROR(MATCH(ROW()-ROW($A$2),DATA!G:G,0)-DATA!$B$5+1,"")</f>
        <v/>
      </c>
      <c r="B1715" s="86" t="str">
        <f>IFERROR(INDEX(DATA!$A$46:$E$6000,A1715,5),"")</f>
        <v/>
      </c>
      <c r="C1715" s="87" t="str">
        <f>IFERROR(INDEX(DATA!$A$46:$E$6000,A1715,3),"")</f>
        <v/>
      </c>
      <c r="D1715" s="88" t="str">
        <f>IFERROR(INDEX(DATA!$A$46:$E$6000,A1715,2),"")</f>
        <v/>
      </c>
      <c r="E1715" s="99" t="str">
        <f>IFERROR(IF(C1715=設定・集計!$B$6,INDEX(DATA!$A$46:$E$6000,A1715,4),""),"")</f>
        <v/>
      </c>
      <c r="F1715" s="99" t="str">
        <f>IFERROR(IF(C1715=設定・集計!$B$6,"",INDEX(DATA!$A$46:$E$6000,A1715,4)),"")</f>
        <v/>
      </c>
    </row>
    <row r="1716" spans="1:6" ht="18.75" customHeight="1">
      <c r="A1716" s="82" t="str">
        <f>IFERROR(MATCH(ROW()-ROW($A$2),DATA!G:G,0)-DATA!$B$5+1,"")</f>
        <v/>
      </c>
      <c r="B1716" s="86" t="str">
        <f>IFERROR(INDEX(DATA!$A$46:$E$6000,A1716,5),"")</f>
        <v/>
      </c>
      <c r="C1716" s="87" t="str">
        <f>IFERROR(INDEX(DATA!$A$46:$E$6000,A1716,3),"")</f>
        <v/>
      </c>
      <c r="D1716" s="88" t="str">
        <f>IFERROR(INDEX(DATA!$A$46:$E$6000,A1716,2),"")</f>
        <v/>
      </c>
      <c r="E1716" s="99" t="str">
        <f>IFERROR(IF(C1716=設定・集計!$B$6,INDEX(DATA!$A$46:$E$6000,A1716,4),""),"")</f>
        <v/>
      </c>
      <c r="F1716" s="99" t="str">
        <f>IFERROR(IF(C1716=設定・集計!$B$6,"",INDEX(DATA!$A$46:$E$6000,A1716,4)),"")</f>
        <v/>
      </c>
    </row>
    <row r="1717" spans="1:6" ht="18.75" customHeight="1">
      <c r="A1717" s="82" t="str">
        <f>IFERROR(MATCH(ROW()-ROW($A$2),DATA!G:G,0)-DATA!$B$5+1,"")</f>
        <v/>
      </c>
      <c r="B1717" s="86" t="str">
        <f>IFERROR(INDEX(DATA!$A$46:$E$6000,A1717,5),"")</f>
        <v/>
      </c>
      <c r="C1717" s="87" t="str">
        <f>IFERROR(INDEX(DATA!$A$46:$E$6000,A1717,3),"")</f>
        <v/>
      </c>
      <c r="D1717" s="88" t="str">
        <f>IFERROR(INDEX(DATA!$A$46:$E$6000,A1717,2),"")</f>
        <v/>
      </c>
      <c r="E1717" s="99" t="str">
        <f>IFERROR(IF(C1717=設定・集計!$B$6,INDEX(DATA!$A$46:$E$6000,A1717,4),""),"")</f>
        <v/>
      </c>
      <c r="F1717" s="99" t="str">
        <f>IFERROR(IF(C1717=設定・集計!$B$6,"",INDEX(DATA!$A$46:$E$6000,A1717,4)),"")</f>
        <v/>
      </c>
    </row>
    <row r="1718" spans="1:6" ht="18.75" customHeight="1">
      <c r="A1718" s="82" t="str">
        <f>IFERROR(MATCH(ROW()-ROW($A$2),DATA!G:G,0)-DATA!$B$5+1,"")</f>
        <v/>
      </c>
      <c r="B1718" s="86" t="str">
        <f>IFERROR(INDEX(DATA!$A$46:$E$6000,A1718,5),"")</f>
        <v/>
      </c>
      <c r="C1718" s="87" t="str">
        <f>IFERROR(INDEX(DATA!$A$46:$E$6000,A1718,3),"")</f>
        <v/>
      </c>
      <c r="D1718" s="88" t="str">
        <f>IFERROR(INDEX(DATA!$A$46:$E$6000,A1718,2),"")</f>
        <v/>
      </c>
      <c r="E1718" s="99" t="str">
        <f>IFERROR(IF(C1718=設定・集計!$B$6,INDEX(DATA!$A$46:$E$6000,A1718,4),""),"")</f>
        <v/>
      </c>
      <c r="F1718" s="99" t="str">
        <f>IFERROR(IF(C1718=設定・集計!$B$6,"",INDEX(DATA!$A$46:$E$6000,A1718,4)),"")</f>
        <v/>
      </c>
    </row>
    <row r="1719" spans="1:6" ht="18.75" customHeight="1">
      <c r="A1719" s="82" t="str">
        <f>IFERROR(MATCH(ROW()-ROW($A$2),DATA!G:G,0)-DATA!$B$5+1,"")</f>
        <v/>
      </c>
      <c r="B1719" s="86" t="str">
        <f>IFERROR(INDEX(DATA!$A$46:$E$6000,A1719,5),"")</f>
        <v/>
      </c>
      <c r="C1719" s="87" t="str">
        <f>IFERROR(INDEX(DATA!$A$46:$E$6000,A1719,3),"")</f>
        <v/>
      </c>
      <c r="D1719" s="88" t="str">
        <f>IFERROR(INDEX(DATA!$A$46:$E$6000,A1719,2),"")</f>
        <v/>
      </c>
      <c r="E1719" s="99" t="str">
        <f>IFERROR(IF(C1719=設定・集計!$B$6,INDEX(DATA!$A$46:$E$6000,A1719,4),""),"")</f>
        <v/>
      </c>
      <c r="F1719" s="99" t="str">
        <f>IFERROR(IF(C1719=設定・集計!$B$6,"",INDEX(DATA!$A$46:$E$6000,A1719,4)),"")</f>
        <v/>
      </c>
    </row>
    <row r="1720" spans="1:6" ht="18.75" customHeight="1">
      <c r="A1720" s="82" t="str">
        <f>IFERROR(MATCH(ROW()-ROW($A$2),DATA!G:G,0)-DATA!$B$5+1,"")</f>
        <v/>
      </c>
      <c r="B1720" s="86" t="str">
        <f>IFERROR(INDEX(DATA!$A$46:$E$6000,A1720,5),"")</f>
        <v/>
      </c>
      <c r="C1720" s="87" t="str">
        <f>IFERROR(INDEX(DATA!$A$46:$E$6000,A1720,3),"")</f>
        <v/>
      </c>
      <c r="D1720" s="88" t="str">
        <f>IFERROR(INDEX(DATA!$A$46:$E$6000,A1720,2),"")</f>
        <v/>
      </c>
      <c r="E1720" s="99" t="str">
        <f>IFERROR(IF(C1720=設定・集計!$B$6,INDEX(DATA!$A$46:$E$6000,A1720,4),""),"")</f>
        <v/>
      </c>
      <c r="F1720" s="99" t="str">
        <f>IFERROR(IF(C1720=設定・集計!$B$6,"",INDEX(DATA!$A$46:$E$6000,A1720,4)),"")</f>
        <v/>
      </c>
    </row>
    <row r="1721" spans="1:6" ht="18.75" customHeight="1">
      <c r="A1721" s="82" t="str">
        <f>IFERROR(MATCH(ROW()-ROW($A$2),DATA!G:G,0)-DATA!$B$5+1,"")</f>
        <v/>
      </c>
      <c r="B1721" s="86" t="str">
        <f>IFERROR(INDEX(DATA!$A$46:$E$6000,A1721,5),"")</f>
        <v/>
      </c>
      <c r="C1721" s="87" t="str">
        <f>IFERROR(INDEX(DATA!$A$46:$E$6000,A1721,3),"")</f>
        <v/>
      </c>
      <c r="D1721" s="88" t="str">
        <f>IFERROR(INDEX(DATA!$A$46:$E$6000,A1721,2),"")</f>
        <v/>
      </c>
      <c r="E1721" s="99" t="str">
        <f>IFERROR(IF(C1721=設定・集計!$B$6,INDEX(DATA!$A$46:$E$6000,A1721,4),""),"")</f>
        <v/>
      </c>
      <c r="F1721" s="99" t="str">
        <f>IFERROR(IF(C1721=設定・集計!$B$6,"",INDEX(DATA!$A$46:$E$6000,A1721,4)),"")</f>
        <v/>
      </c>
    </row>
    <row r="1722" spans="1:6" ht="18.75" customHeight="1">
      <c r="A1722" s="82" t="str">
        <f>IFERROR(MATCH(ROW()-ROW($A$2),DATA!G:G,0)-DATA!$B$5+1,"")</f>
        <v/>
      </c>
      <c r="B1722" s="86" t="str">
        <f>IFERROR(INDEX(DATA!$A$46:$E$6000,A1722,5),"")</f>
        <v/>
      </c>
      <c r="C1722" s="87" t="str">
        <f>IFERROR(INDEX(DATA!$A$46:$E$6000,A1722,3),"")</f>
        <v/>
      </c>
      <c r="D1722" s="88" t="str">
        <f>IFERROR(INDEX(DATA!$A$46:$E$6000,A1722,2),"")</f>
        <v/>
      </c>
      <c r="E1722" s="99" t="str">
        <f>IFERROR(IF(C1722=設定・集計!$B$6,INDEX(DATA!$A$46:$E$6000,A1722,4),""),"")</f>
        <v/>
      </c>
      <c r="F1722" s="99" t="str">
        <f>IFERROR(IF(C1722=設定・集計!$B$6,"",INDEX(DATA!$A$46:$E$6000,A1722,4)),"")</f>
        <v/>
      </c>
    </row>
    <row r="1723" spans="1:6" ht="18.75" customHeight="1">
      <c r="A1723" s="82" t="str">
        <f>IFERROR(MATCH(ROW()-ROW($A$2),DATA!G:G,0)-DATA!$B$5+1,"")</f>
        <v/>
      </c>
      <c r="B1723" s="86" t="str">
        <f>IFERROR(INDEX(DATA!$A$46:$E$6000,A1723,5),"")</f>
        <v/>
      </c>
      <c r="C1723" s="87" t="str">
        <f>IFERROR(INDEX(DATA!$A$46:$E$6000,A1723,3),"")</f>
        <v/>
      </c>
      <c r="D1723" s="88" t="str">
        <f>IFERROR(INDEX(DATA!$A$46:$E$6000,A1723,2),"")</f>
        <v/>
      </c>
      <c r="E1723" s="99" t="str">
        <f>IFERROR(IF(C1723=設定・集計!$B$6,INDEX(DATA!$A$46:$E$6000,A1723,4),""),"")</f>
        <v/>
      </c>
      <c r="F1723" s="99" t="str">
        <f>IFERROR(IF(C1723=設定・集計!$B$6,"",INDEX(DATA!$A$46:$E$6000,A1723,4)),"")</f>
        <v/>
      </c>
    </row>
    <row r="1724" spans="1:6" ht="18.75" customHeight="1">
      <c r="A1724" s="82" t="str">
        <f>IFERROR(MATCH(ROW()-ROW($A$2),DATA!G:G,0)-DATA!$B$5+1,"")</f>
        <v/>
      </c>
      <c r="B1724" s="86" t="str">
        <f>IFERROR(INDEX(DATA!$A$46:$E$6000,A1724,5),"")</f>
        <v/>
      </c>
      <c r="C1724" s="87" t="str">
        <f>IFERROR(INDEX(DATA!$A$46:$E$6000,A1724,3),"")</f>
        <v/>
      </c>
      <c r="D1724" s="88" t="str">
        <f>IFERROR(INDEX(DATA!$A$46:$E$6000,A1724,2),"")</f>
        <v/>
      </c>
      <c r="E1724" s="99" t="str">
        <f>IFERROR(IF(C1724=設定・集計!$B$6,INDEX(DATA!$A$46:$E$6000,A1724,4),""),"")</f>
        <v/>
      </c>
      <c r="F1724" s="99" t="str">
        <f>IFERROR(IF(C1724=設定・集計!$B$6,"",INDEX(DATA!$A$46:$E$6000,A1724,4)),"")</f>
        <v/>
      </c>
    </row>
    <row r="1725" spans="1:6" ht="18.75" customHeight="1">
      <c r="A1725" s="82" t="str">
        <f>IFERROR(MATCH(ROW()-ROW($A$2),DATA!G:G,0)-DATA!$B$5+1,"")</f>
        <v/>
      </c>
      <c r="B1725" s="86" t="str">
        <f>IFERROR(INDEX(DATA!$A$46:$E$6000,A1725,5),"")</f>
        <v/>
      </c>
      <c r="C1725" s="87" t="str">
        <f>IFERROR(INDEX(DATA!$A$46:$E$6000,A1725,3),"")</f>
        <v/>
      </c>
      <c r="D1725" s="88" t="str">
        <f>IFERROR(INDEX(DATA!$A$46:$E$6000,A1725,2),"")</f>
        <v/>
      </c>
      <c r="E1725" s="99" t="str">
        <f>IFERROR(IF(C1725=設定・集計!$B$6,INDEX(DATA!$A$46:$E$6000,A1725,4),""),"")</f>
        <v/>
      </c>
      <c r="F1725" s="99" t="str">
        <f>IFERROR(IF(C1725=設定・集計!$B$6,"",INDEX(DATA!$A$46:$E$6000,A1725,4)),"")</f>
        <v/>
      </c>
    </row>
    <row r="1726" spans="1:6" ht="18.75" customHeight="1">
      <c r="A1726" s="82" t="str">
        <f>IFERROR(MATCH(ROW()-ROW($A$2),DATA!G:G,0)-DATA!$B$5+1,"")</f>
        <v/>
      </c>
      <c r="B1726" s="86" t="str">
        <f>IFERROR(INDEX(DATA!$A$46:$E$6000,A1726,5),"")</f>
        <v/>
      </c>
      <c r="C1726" s="87" t="str">
        <f>IFERROR(INDEX(DATA!$A$46:$E$6000,A1726,3),"")</f>
        <v/>
      </c>
      <c r="D1726" s="88" t="str">
        <f>IFERROR(INDEX(DATA!$A$46:$E$6000,A1726,2),"")</f>
        <v/>
      </c>
      <c r="E1726" s="99" t="str">
        <f>IFERROR(IF(C1726=設定・集計!$B$6,INDEX(DATA!$A$46:$E$6000,A1726,4),""),"")</f>
        <v/>
      </c>
      <c r="F1726" s="99" t="str">
        <f>IFERROR(IF(C1726=設定・集計!$B$6,"",INDEX(DATA!$A$46:$E$6000,A1726,4)),"")</f>
        <v/>
      </c>
    </row>
    <row r="1727" spans="1:6" ht="18.75" customHeight="1">
      <c r="A1727" s="82" t="str">
        <f>IFERROR(MATCH(ROW()-ROW($A$2),DATA!G:G,0)-DATA!$B$5+1,"")</f>
        <v/>
      </c>
      <c r="B1727" s="86" t="str">
        <f>IFERROR(INDEX(DATA!$A$46:$E$6000,A1727,5),"")</f>
        <v/>
      </c>
      <c r="C1727" s="87" t="str">
        <f>IFERROR(INDEX(DATA!$A$46:$E$6000,A1727,3),"")</f>
        <v/>
      </c>
      <c r="D1727" s="88" t="str">
        <f>IFERROR(INDEX(DATA!$A$46:$E$6000,A1727,2),"")</f>
        <v/>
      </c>
      <c r="E1727" s="99" t="str">
        <f>IFERROR(IF(C1727=設定・集計!$B$6,INDEX(DATA!$A$46:$E$6000,A1727,4),""),"")</f>
        <v/>
      </c>
      <c r="F1727" s="99" t="str">
        <f>IFERROR(IF(C1727=設定・集計!$B$6,"",INDEX(DATA!$A$46:$E$6000,A1727,4)),"")</f>
        <v/>
      </c>
    </row>
    <row r="1728" spans="1:6" ht="18.75" customHeight="1">
      <c r="A1728" s="82" t="str">
        <f>IFERROR(MATCH(ROW()-ROW($A$2),DATA!G:G,0)-DATA!$B$5+1,"")</f>
        <v/>
      </c>
      <c r="B1728" s="86" t="str">
        <f>IFERROR(INDEX(DATA!$A$46:$E$6000,A1728,5),"")</f>
        <v/>
      </c>
      <c r="C1728" s="87" t="str">
        <f>IFERROR(INDEX(DATA!$A$46:$E$6000,A1728,3),"")</f>
        <v/>
      </c>
      <c r="D1728" s="88" t="str">
        <f>IFERROR(INDEX(DATA!$A$46:$E$6000,A1728,2),"")</f>
        <v/>
      </c>
      <c r="E1728" s="99" t="str">
        <f>IFERROR(IF(C1728=設定・集計!$B$6,INDEX(DATA!$A$46:$E$6000,A1728,4),""),"")</f>
        <v/>
      </c>
      <c r="F1728" s="99" t="str">
        <f>IFERROR(IF(C1728=設定・集計!$B$6,"",INDEX(DATA!$A$46:$E$6000,A1728,4)),"")</f>
        <v/>
      </c>
    </row>
    <row r="1729" spans="1:6" ht="18.75" customHeight="1">
      <c r="A1729" s="82" t="str">
        <f>IFERROR(MATCH(ROW()-ROW($A$2),DATA!G:G,0)-DATA!$B$5+1,"")</f>
        <v/>
      </c>
      <c r="B1729" s="86" t="str">
        <f>IFERROR(INDEX(DATA!$A$46:$E$6000,A1729,5),"")</f>
        <v/>
      </c>
      <c r="C1729" s="87" t="str">
        <f>IFERROR(INDEX(DATA!$A$46:$E$6000,A1729,3),"")</f>
        <v/>
      </c>
      <c r="D1729" s="88" t="str">
        <f>IFERROR(INDEX(DATA!$A$46:$E$6000,A1729,2),"")</f>
        <v/>
      </c>
      <c r="E1729" s="99" t="str">
        <f>IFERROR(IF(C1729=設定・集計!$B$6,INDEX(DATA!$A$46:$E$6000,A1729,4),""),"")</f>
        <v/>
      </c>
      <c r="F1729" s="99" t="str">
        <f>IFERROR(IF(C1729=設定・集計!$B$6,"",INDEX(DATA!$A$46:$E$6000,A1729,4)),"")</f>
        <v/>
      </c>
    </row>
    <row r="1730" spans="1:6" ht="18.75" customHeight="1">
      <c r="A1730" s="82" t="str">
        <f>IFERROR(MATCH(ROW()-ROW($A$2),DATA!G:G,0)-DATA!$B$5+1,"")</f>
        <v/>
      </c>
      <c r="B1730" s="86" t="str">
        <f>IFERROR(INDEX(DATA!$A$46:$E$6000,A1730,5),"")</f>
        <v/>
      </c>
      <c r="C1730" s="87" t="str">
        <f>IFERROR(INDEX(DATA!$A$46:$E$6000,A1730,3),"")</f>
        <v/>
      </c>
      <c r="D1730" s="88" t="str">
        <f>IFERROR(INDEX(DATA!$A$46:$E$6000,A1730,2),"")</f>
        <v/>
      </c>
      <c r="E1730" s="99" t="str">
        <f>IFERROR(IF(C1730=設定・集計!$B$6,INDEX(DATA!$A$46:$E$6000,A1730,4),""),"")</f>
        <v/>
      </c>
      <c r="F1730" s="99" t="str">
        <f>IFERROR(IF(C1730=設定・集計!$B$6,"",INDEX(DATA!$A$46:$E$6000,A1730,4)),"")</f>
        <v/>
      </c>
    </row>
    <row r="1731" spans="1:6" ht="18.75" customHeight="1">
      <c r="A1731" s="82" t="str">
        <f>IFERROR(MATCH(ROW()-ROW($A$2),DATA!G:G,0)-DATA!$B$5+1,"")</f>
        <v/>
      </c>
      <c r="B1731" s="86" t="str">
        <f>IFERROR(INDEX(DATA!$A$46:$E$6000,A1731,5),"")</f>
        <v/>
      </c>
      <c r="C1731" s="87" t="str">
        <f>IFERROR(INDEX(DATA!$A$46:$E$6000,A1731,3),"")</f>
        <v/>
      </c>
      <c r="D1731" s="88" t="str">
        <f>IFERROR(INDEX(DATA!$A$46:$E$6000,A1731,2),"")</f>
        <v/>
      </c>
      <c r="E1731" s="99" t="str">
        <f>IFERROR(IF(C1731=設定・集計!$B$6,INDEX(DATA!$A$46:$E$6000,A1731,4),""),"")</f>
        <v/>
      </c>
      <c r="F1731" s="99" t="str">
        <f>IFERROR(IF(C1731=設定・集計!$B$6,"",INDEX(DATA!$A$46:$E$6000,A1731,4)),"")</f>
        <v/>
      </c>
    </row>
    <row r="1732" spans="1:6" ht="18.75" customHeight="1">
      <c r="A1732" s="82" t="str">
        <f>IFERROR(MATCH(ROW()-ROW($A$2),DATA!G:G,0)-DATA!$B$5+1,"")</f>
        <v/>
      </c>
      <c r="B1732" s="86" t="str">
        <f>IFERROR(INDEX(DATA!$A$46:$E$6000,A1732,5),"")</f>
        <v/>
      </c>
      <c r="C1732" s="87" t="str">
        <f>IFERROR(INDEX(DATA!$A$46:$E$6000,A1732,3),"")</f>
        <v/>
      </c>
      <c r="D1732" s="88" t="str">
        <f>IFERROR(INDEX(DATA!$A$46:$E$6000,A1732,2),"")</f>
        <v/>
      </c>
      <c r="E1732" s="99" t="str">
        <f>IFERROR(IF(C1732=設定・集計!$B$6,INDEX(DATA!$A$46:$E$6000,A1732,4),""),"")</f>
        <v/>
      </c>
      <c r="F1732" s="99" t="str">
        <f>IFERROR(IF(C1732=設定・集計!$B$6,"",INDEX(DATA!$A$46:$E$6000,A1732,4)),"")</f>
        <v/>
      </c>
    </row>
    <row r="1733" spans="1:6" ht="18.75" customHeight="1">
      <c r="A1733" s="82" t="str">
        <f>IFERROR(MATCH(ROW()-ROW($A$2),DATA!G:G,0)-DATA!$B$5+1,"")</f>
        <v/>
      </c>
      <c r="B1733" s="86" t="str">
        <f>IFERROR(INDEX(DATA!$A$46:$E$6000,A1733,5),"")</f>
        <v/>
      </c>
      <c r="C1733" s="87" t="str">
        <f>IFERROR(INDEX(DATA!$A$46:$E$6000,A1733,3),"")</f>
        <v/>
      </c>
      <c r="D1733" s="88" t="str">
        <f>IFERROR(INDEX(DATA!$A$46:$E$6000,A1733,2),"")</f>
        <v/>
      </c>
      <c r="E1733" s="99" t="str">
        <f>IFERROR(IF(C1733=設定・集計!$B$6,INDEX(DATA!$A$46:$E$6000,A1733,4),""),"")</f>
        <v/>
      </c>
      <c r="F1733" s="99" t="str">
        <f>IFERROR(IF(C1733=設定・集計!$B$6,"",INDEX(DATA!$A$46:$E$6000,A1733,4)),"")</f>
        <v/>
      </c>
    </row>
    <row r="1734" spans="1:6" ht="18.75" customHeight="1">
      <c r="A1734" s="82" t="str">
        <f>IFERROR(MATCH(ROW()-ROW($A$2),DATA!G:G,0)-DATA!$B$5+1,"")</f>
        <v/>
      </c>
      <c r="B1734" s="86" t="str">
        <f>IFERROR(INDEX(DATA!$A$46:$E$6000,A1734,5),"")</f>
        <v/>
      </c>
      <c r="C1734" s="87" t="str">
        <f>IFERROR(INDEX(DATA!$A$46:$E$6000,A1734,3),"")</f>
        <v/>
      </c>
      <c r="D1734" s="88" t="str">
        <f>IFERROR(INDEX(DATA!$A$46:$E$6000,A1734,2),"")</f>
        <v/>
      </c>
      <c r="E1734" s="99" t="str">
        <f>IFERROR(IF(C1734=設定・集計!$B$6,INDEX(DATA!$A$46:$E$6000,A1734,4),""),"")</f>
        <v/>
      </c>
      <c r="F1734" s="99" t="str">
        <f>IFERROR(IF(C1734=設定・集計!$B$6,"",INDEX(DATA!$A$46:$E$6000,A1734,4)),"")</f>
        <v/>
      </c>
    </row>
    <row r="1735" spans="1:6" ht="18.75" customHeight="1">
      <c r="A1735" s="82" t="str">
        <f>IFERROR(MATCH(ROW()-ROW($A$2),DATA!G:G,0)-DATA!$B$5+1,"")</f>
        <v/>
      </c>
      <c r="B1735" s="86" t="str">
        <f>IFERROR(INDEX(DATA!$A$46:$E$6000,A1735,5),"")</f>
        <v/>
      </c>
      <c r="C1735" s="87" t="str">
        <f>IFERROR(INDEX(DATA!$A$46:$E$6000,A1735,3),"")</f>
        <v/>
      </c>
      <c r="D1735" s="88" t="str">
        <f>IFERROR(INDEX(DATA!$A$46:$E$6000,A1735,2),"")</f>
        <v/>
      </c>
      <c r="E1735" s="99" t="str">
        <f>IFERROR(IF(C1735=設定・集計!$B$6,INDEX(DATA!$A$46:$E$6000,A1735,4),""),"")</f>
        <v/>
      </c>
      <c r="F1735" s="99" t="str">
        <f>IFERROR(IF(C1735=設定・集計!$B$6,"",INDEX(DATA!$A$46:$E$6000,A1735,4)),"")</f>
        <v/>
      </c>
    </row>
    <row r="1736" spans="1:6" ht="18.75" customHeight="1">
      <c r="A1736" s="82" t="str">
        <f>IFERROR(MATCH(ROW()-ROW($A$2),DATA!G:G,0)-DATA!$B$5+1,"")</f>
        <v/>
      </c>
      <c r="B1736" s="86" t="str">
        <f>IFERROR(INDEX(DATA!$A$46:$E$6000,A1736,5),"")</f>
        <v/>
      </c>
      <c r="C1736" s="87" t="str">
        <f>IFERROR(INDEX(DATA!$A$46:$E$6000,A1736,3),"")</f>
        <v/>
      </c>
      <c r="D1736" s="88" t="str">
        <f>IFERROR(INDEX(DATA!$A$46:$E$6000,A1736,2),"")</f>
        <v/>
      </c>
      <c r="E1736" s="99" t="str">
        <f>IFERROR(IF(C1736=設定・集計!$B$6,INDEX(DATA!$A$46:$E$6000,A1736,4),""),"")</f>
        <v/>
      </c>
      <c r="F1736" s="99" t="str">
        <f>IFERROR(IF(C1736=設定・集計!$B$6,"",INDEX(DATA!$A$46:$E$6000,A1736,4)),"")</f>
        <v/>
      </c>
    </row>
    <row r="1737" spans="1:6" ht="18.75" customHeight="1">
      <c r="A1737" s="82" t="str">
        <f>IFERROR(MATCH(ROW()-ROW($A$2),DATA!G:G,0)-DATA!$B$5+1,"")</f>
        <v/>
      </c>
      <c r="B1737" s="86" t="str">
        <f>IFERROR(INDEX(DATA!$A$46:$E$6000,A1737,5),"")</f>
        <v/>
      </c>
      <c r="C1737" s="87" t="str">
        <f>IFERROR(INDEX(DATA!$A$46:$E$6000,A1737,3),"")</f>
        <v/>
      </c>
      <c r="D1737" s="88" t="str">
        <f>IFERROR(INDEX(DATA!$A$46:$E$6000,A1737,2),"")</f>
        <v/>
      </c>
      <c r="E1737" s="99" t="str">
        <f>IFERROR(IF(C1737=設定・集計!$B$6,INDEX(DATA!$A$46:$E$6000,A1737,4),""),"")</f>
        <v/>
      </c>
      <c r="F1737" s="99" t="str">
        <f>IFERROR(IF(C1737=設定・集計!$B$6,"",INDEX(DATA!$A$46:$E$6000,A1737,4)),"")</f>
        <v/>
      </c>
    </row>
    <row r="1738" spans="1:6" ht="18.75" customHeight="1">
      <c r="A1738" s="82" t="str">
        <f>IFERROR(MATCH(ROW()-ROW($A$2),DATA!G:G,0)-DATA!$B$5+1,"")</f>
        <v/>
      </c>
      <c r="B1738" s="86" t="str">
        <f>IFERROR(INDEX(DATA!$A$46:$E$6000,A1738,5),"")</f>
        <v/>
      </c>
      <c r="C1738" s="87" t="str">
        <f>IFERROR(INDEX(DATA!$A$46:$E$6000,A1738,3),"")</f>
        <v/>
      </c>
      <c r="D1738" s="88" t="str">
        <f>IFERROR(INDEX(DATA!$A$46:$E$6000,A1738,2),"")</f>
        <v/>
      </c>
      <c r="E1738" s="99" t="str">
        <f>IFERROR(IF(C1738=設定・集計!$B$6,INDEX(DATA!$A$46:$E$6000,A1738,4),""),"")</f>
        <v/>
      </c>
      <c r="F1738" s="99" t="str">
        <f>IFERROR(IF(C1738=設定・集計!$B$6,"",INDEX(DATA!$A$46:$E$6000,A1738,4)),"")</f>
        <v/>
      </c>
    </row>
    <row r="1739" spans="1:6" ht="18.75" customHeight="1">
      <c r="A1739" s="82" t="str">
        <f>IFERROR(MATCH(ROW()-ROW($A$2),DATA!G:G,0)-DATA!$B$5+1,"")</f>
        <v/>
      </c>
      <c r="B1739" s="86" t="str">
        <f>IFERROR(INDEX(DATA!$A$46:$E$6000,A1739,5),"")</f>
        <v/>
      </c>
      <c r="C1739" s="87" t="str">
        <f>IFERROR(INDEX(DATA!$A$46:$E$6000,A1739,3),"")</f>
        <v/>
      </c>
      <c r="D1739" s="88" t="str">
        <f>IFERROR(INDEX(DATA!$A$46:$E$6000,A1739,2),"")</f>
        <v/>
      </c>
      <c r="E1739" s="99" t="str">
        <f>IFERROR(IF(C1739=設定・集計!$B$6,INDEX(DATA!$A$46:$E$6000,A1739,4),""),"")</f>
        <v/>
      </c>
      <c r="F1739" s="99" t="str">
        <f>IFERROR(IF(C1739=設定・集計!$B$6,"",INDEX(DATA!$A$46:$E$6000,A1739,4)),"")</f>
        <v/>
      </c>
    </row>
    <row r="1740" spans="1:6" ht="18.75" customHeight="1">
      <c r="A1740" s="82" t="str">
        <f>IFERROR(MATCH(ROW()-ROW($A$2),DATA!G:G,0)-DATA!$B$5+1,"")</f>
        <v/>
      </c>
      <c r="B1740" s="86" t="str">
        <f>IFERROR(INDEX(DATA!$A$46:$E$6000,A1740,5),"")</f>
        <v/>
      </c>
      <c r="C1740" s="87" t="str">
        <f>IFERROR(INDEX(DATA!$A$46:$E$6000,A1740,3),"")</f>
        <v/>
      </c>
      <c r="D1740" s="88" t="str">
        <f>IFERROR(INDEX(DATA!$A$46:$E$6000,A1740,2),"")</f>
        <v/>
      </c>
      <c r="E1740" s="99" t="str">
        <f>IFERROR(IF(C1740=設定・集計!$B$6,INDEX(DATA!$A$46:$E$6000,A1740,4),""),"")</f>
        <v/>
      </c>
      <c r="F1740" s="99" t="str">
        <f>IFERROR(IF(C1740=設定・集計!$B$6,"",INDEX(DATA!$A$46:$E$6000,A1740,4)),"")</f>
        <v/>
      </c>
    </row>
    <row r="1741" spans="1:6" ht="18.75" customHeight="1">
      <c r="A1741" s="82" t="str">
        <f>IFERROR(MATCH(ROW()-ROW($A$2),DATA!G:G,0)-DATA!$B$5+1,"")</f>
        <v/>
      </c>
      <c r="B1741" s="86" t="str">
        <f>IFERROR(INDEX(DATA!$A$46:$E$6000,A1741,5),"")</f>
        <v/>
      </c>
      <c r="C1741" s="87" t="str">
        <f>IFERROR(INDEX(DATA!$A$46:$E$6000,A1741,3),"")</f>
        <v/>
      </c>
      <c r="D1741" s="88" t="str">
        <f>IFERROR(INDEX(DATA!$A$46:$E$6000,A1741,2),"")</f>
        <v/>
      </c>
      <c r="E1741" s="99" t="str">
        <f>IFERROR(IF(C1741=設定・集計!$B$6,INDEX(DATA!$A$46:$E$6000,A1741,4),""),"")</f>
        <v/>
      </c>
      <c r="F1741" s="99" t="str">
        <f>IFERROR(IF(C1741=設定・集計!$B$6,"",INDEX(DATA!$A$46:$E$6000,A1741,4)),"")</f>
        <v/>
      </c>
    </row>
    <row r="1742" spans="1:6" ht="18.75" customHeight="1">
      <c r="A1742" s="82" t="str">
        <f>IFERROR(MATCH(ROW()-ROW($A$2),DATA!G:G,0)-DATA!$B$5+1,"")</f>
        <v/>
      </c>
      <c r="B1742" s="86" t="str">
        <f>IFERROR(INDEX(DATA!$A$46:$E$6000,A1742,5),"")</f>
        <v/>
      </c>
      <c r="C1742" s="87" t="str">
        <f>IFERROR(INDEX(DATA!$A$46:$E$6000,A1742,3),"")</f>
        <v/>
      </c>
      <c r="D1742" s="88" t="str">
        <f>IFERROR(INDEX(DATA!$A$46:$E$6000,A1742,2),"")</f>
        <v/>
      </c>
      <c r="E1742" s="99" t="str">
        <f>IFERROR(IF(C1742=設定・集計!$B$6,INDEX(DATA!$A$46:$E$6000,A1742,4),""),"")</f>
        <v/>
      </c>
      <c r="F1742" s="99" t="str">
        <f>IFERROR(IF(C1742=設定・集計!$B$6,"",INDEX(DATA!$A$46:$E$6000,A1742,4)),"")</f>
        <v/>
      </c>
    </row>
    <row r="1743" spans="1:6" ht="18.75" customHeight="1">
      <c r="A1743" s="82" t="str">
        <f>IFERROR(MATCH(ROW()-ROW($A$2),DATA!G:G,0)-DATA!$B$5+1,"")</f>
        <v/>
      </c>
      <c r="B1743" s="86" t="str">
        <f>IFERROR(INDEX(DATA!$A$46:$E$6000,A1743,5),"")</f>
        <v/>
      </c>
      <c r="C1743" s="87" t="str">
        <f>IFERROR(INDEX(DATA!$A$46:$E$6000,A1743,3),"")</f>
        <v/>
      </c>
      <c r="D1743" s="88" t="str">
        <f>IFERROR(INDEX(DATA!$A$46:$E$6000,A1743,2),"")</f>
        <v/>
      </c>
      <c r="E1743" s="99" t="str">
        <f>IFERROR(IF(C1743=設定・集計!$B$6,INDEX(DATA!$A$46:$E$6000,A1743,4),""),"")</f>
        <v/>
      </c>
      <c r="F1743" s="99" t="str">
        <f>IFERROR(IF(C1743=設定・集計!$B$6,"",INDEX(DATA!$A$46:$E$6000,A1743,4)),"")</f>
        <v/>
      </c>
    </row>
    <row r="1744" spans="1:6" ht="18.75" customHeight="1">
      <c r="A1744" s="82" t="str">
        <f>IFERROR(MATCH(ROW()-ROW($A$2),DATA!G:G,0)-DATA!$B$5+1,"")</f>
        <v/>
      </c>
      <c r="B1744" s="86" t="str">
        <f>IFERROR(INDEX(DATA!$A$46:$E$6000,A1744,5),"")</f>
        <v/>
      </c>
      <c r="C1744" s="87" t="str">
        <f>IFERROR(INDEX(DATA!$A$46:$E$6000,A1744,3),"")</f>
        <v/>
      </c>
      <c r="D1744" s="88" t="str">
        <f>IFERROR(INDEX(DATA!$A$46:$E$6000,A1744,2),"")</f>
        <v/>
      </c>
      <c r="E1744" s="99" t="str">
        <f>IFERROR(IF(C1744=設定・集計!$B$6,INDEX(DATA!$A$46:$E$6000,A1744,4),""),"")</f>
        <v/>
      </c>
      <c r="F1744" s="99" t="str">
        <f>IFERROR(IF(C1744=設定・集計!$B$6,"",INDEX(DATA!$A$46:$E$6000,A1744,4)),"")</f>
        <v/>
      </c>
    </row>
    <row r="1745" spans="1:6" ht="18.75" customHeight="1">
      <c r="A1745" s="82" t="str">
        <f>IFERROR(MATCH(ROW()-ROW($A$2),DATA!G:G,0)-DATA!$B$5+1,"")</f>
        <v/>
      </c>
      <c r="B1745" s="86" t="str">
        <f>IFERROR(INDEX(DATA!$A$46:$E$6000,A1745,5),"")</f>
        <v/>
      </c>
      <c r="C1745" s="87" t="str">
        <f>IFERROR(INDEX(DATA!$A$46:$E$6000,A1745,3),"")</f>
        <v/>
      </c>
      <c r="D1745" s="88" t="str">
        <f>IFERROR(INDEX(DATA!$A$46:$E$6000,A1745,2),"")</f>
        <v/>
      </c>
      <c r="E1745" s="99" t="str">
        <f>IFERROR(IF(C1745=設定・集計!$B$6,INDEX(DATA!$A$46:$E$6000,A1745,4),""),"")</f>
        <v/>
      </c>
      <c r="F1745" s="99" t="str">
        <f>IFERROR(IF(C1745=設定・集計!$B$6,"",INDEX(DATA!$A$46:$E$6000,A1745,4)),"")</f>
        <v/>
      </c>
    </row>
    <row r="1746" spans="1:6" ht="18.75" customHeight="1">
      <c r="A1746" s="82" t="str">
        <f>IFERROR(MATCH(ROW()-ROW($A$2),DATA!G:G,0)-DATA!$B$5+1,"")</f>
        <v/>
      </c>
      <c r="B1746" s="86" t="str">
        <f>IFERROR(INDEX(DATA!$A$46:$E$6000,A1746,5),"")</f>
        <v/>
      </c>
      <c r="C1746" s="87" t="str">
        <f>IFERROR(INDEX(DATA!$A$46:$E$6000,A1746,3),"")</f>
        <v/>
      </c>
      <c r="D1746" s="88" t="str">
        <f>IFERROR(INDEX(DATA!$A$46:$E$6000,A1746,2),"")</f>
        <v/>
      </c>
      <c r="E1746" s="99" t="str">
        <f>IFERROR(IF(C1746=設定・集計!$B$6,INDEX(DATA!$A$46:$E$6000,A1746,4),""),"")</f>
        <v/>
      </c>
      <c r="F1746" s="99" t="str">
        <f>IFERROR(IF(C1746=設定・集計!$B$6,"",INDEX(DATA!$A$46:$E$6000,A1746,4)),"")</f>
        <v/>
      </c>
    </row>
    <row r="1747" spans="1:6" ht="18.75" customHeight="1">
      <c r="A1747" s="82" t="str">
        <f>IFERROR(MATCH(ROW()-ROW($A$2),DATA!G:G,0)-DATA!$B$5+1,"")</f>
        <v/>
      </c>
      <c r="B1747" s="86" t="str">
        <f>IFERROR(INDEX(DATA!$A$46:$E$6000,A1747,5),"")</f>
        <v/>
      </c>
      <c r="C1747" s="87" t="str">
        <f>IFERROR(INDEX(DATA!$A$46:$E$6000,A1747,3),"")</f>
        <v/>
      </c>
      <c r="D1747" s="88" t="str">
        <f>IFERROR(INDEX(DATA!$A$46:$E$6000,A1747,2),"")</f>
        <v/>
      </c>
      <c r="E1747" s="99" t="str">
        <f>IFERROR(IF(C1747=設定・集計!$B$6,INDEX(DATA!$A$46:$E$6000,A1747,4),""),"")</f>
        <v/>
      </c>
      <c r="F1747" s="99" t="str">
        <f>IFERROR(IF(C1747=設定・集計!$B$6,"",INDEX(DATA!$A$46:$E$6000,A1747,4)),"")</f>
        <v/>
      </c>
    </row>
    <row r="1748" spans="1:6" ht="18.75" customHeight="1">
      <c r="A1748" s="82" t="str">
        <f>IFERROR(MATCH(ROW()-ROW($A$2),DATA!G:G,0)-DATA!$B$5+1,"")</f>
        <v/>
      </c>
      <c r="B1748" s="86" t="str">
        <f>IFERROR(INDEX(DATA!$A$46:$E$6000,A1748,5),"")</f>
        <v/>
      </c>
      <c r="C1748" s="87" t="str">
        <f>IFERROR(INDEX(DATA!$A$46:$E$6000,A1748,3),"")</f>
        <v/>
      </c>
      <c r="D1748" s="88" t="str">
        <f>IFERROR(INDEX(DATA!$A$46:$E$6000,A1748,2),"")</f>
        <v/>
      </c>
      <c r="E1748" s="99" t="str">
        <f>IFERROR(IF(C1748=設定・集計!$B$6,INDEX(DATA!$A$46:$E$6000,A1748,4),""),"")</f>
        <v/>
      </c>
      <c r="F1748" s="99" t="str">
        <f>IFERROR(IF(C1748=設定・集計!$B$6,"",INDEX(DATA!$A$46:$E$6000,A1748,4)),"")</f>
        <v/>
      </c>
    </row>
    <row r="1749" spans="1:6" ht="18.75" customHeight="1">
      <c r="A1749" s="82" t="str">
        <f>IFERROR(MATCH(ROW()-ROW($A$2),DATA!G:G,0)-DATA!$B$5+1,"")</f>
        <v/>
      </c>
      <c r="B1749" s="86" t="str">
        <f>IFERROR(INDEX(DATA!$A$46:$E$6000,A1749,5),"")</f>
        <v/>
      </c>
      <c r="C1749" s="87" t="str">
        <f>IFERROR(INDEX(DATA!$A$46:$E$6000,A1749,3),"")</f>
        <v/>
      </c>
      <c r="D1749" s="88" t="str">
        <f>IFERROR(INDEX(DATA!$A$46:$E$6000,A1749,2),"")</f>
        <v/>
      </c>
      <c r="E1749" s="99" t="str">
        <f>IFERROR(IF(C1749=設定・集計!$B$6,INDEX(DATA!$A$46:$E$6000,A1749,4),""),"")</f>
        <v/>
      </c>
      <c r="F1749" s="99" t="str">
        <f>IFERROR(IF(C1749=設定・集計!$B$6,"",INDEX(DATA!$A$46:$E$6000,A1749,4)),"")</f>
        <v/>
      </c>
    </row>
    <row r="1750" spans="1:6" ht="18.75" customHeight="1">
      <c r="A1750" s="82" t="str">
        <f>IFERROR(MATCH(ROW()-ROW($A$2),DATA!G:G,0)-DATA!$B$5+1,"")</f>
        <v/>
      </c>
      <c r="B1750" s="86" t="str">
        <f>IFERROR(INDEX(DATA!$A$46:$E$6000,A1750,5),"")</f>
        <v/>
      </c>
      <c r="C1750" s="87" t="str">
        <f>IFERROR(INDEX(DATA!$A$46:$E$6000,A1750,3),"")</f>
        <v/>
      </c>
      <c r="D1750" s="88" t="str">
        <f>IFERROR(INDEX(DATA!$A$46:$E$6000,A1750,2),"")</f>
        <v/>
      </c>
      <c r="E1750" s="99" t="str">
        <f>IFERROR(IF(C1750=設定・集計!$B$6,INDEX(DATA!$A$46:$E$6000,A1750,4),""),"")</f>
        <v/>
      </c>
      <c r="F1750" s="99" t="str">
        <f>IFERROR(IF(C1750=設定・集計!$B$6,"",INDEX(DATA!$A$46:$E$6000,A1750,4)),"")</f>
        <v/>
      </c>
    </row>
    <row r="1751" spans="1:6" ht="18.75" customHeight="1">
      <c r="A1751" s="82" t="str">
        <f>IFERROR(MATCH(ROW()-ROW($A$2),DATA!G:G,0)-DATA!$B$5+1,"")</f>
        <v/>
      </c>
      <c r="B1751" s="86" t="str">
        <f>IFERROR(INDEX(DATA!$A$46:$E$6000,A1751,5),"")</f>
        <v/>
      </c>
      <c r="C1751" s="87" t="str">
        <f>IFERROR(INDEX(DATA!$A$46:$E$6000,A1751,3),"")</f>
        <v/>
      </c>
      <c r="D1751" s="88" t="str">
        <f>IFERROR(INDEX(DATA!$A$46:$E$6000,A1751,2),"")</f>
        <v/>
      </c>
      <c r="E1751" s="99" t="str">
        <f>IFERROR(IF(C1751=設定・集計!$B$6,INDEX(DATA!$A$46:$E$6000,A1751,4),""),"")</f>
        <v/>
      </c>
      <c r="F1751" s="99" t="str">
        <f>IFERROR(IF(C1751=設定・集計!$B$6,"",INDEX(DATA!$A$46:$E$6000,A1751,4)),"")</f>
        <v/>
      </c>
    </row>
    <row r="1752" spans="1:6" ht="18.75" customHeight="1">
      <c r="A1752" s="82" t="str">
        <f>IFERROR(MATCH(ROW()-ROW($A$2),DATA!G:G,0)-DATA!$B$5+1,"")</f>
        <v/>
      </c>
      <c r="B1752" s="86" t="str">
        <f>IFERROR(INDEX(DATA!$A$46:$E$6000,A1752,5),"")</f>
        <v/>
      </c>
      <c r="C1752" s="87" t="str">
        <f>IFERROR(INDEX(DATA!$A$46:$E$6000,A1752,3),"")</f>
        <v/>
      </c>
      <c r="D1752" s="88" t="str">
        <f>IFERROR(INDEX(DATA!$A$46:$E$6000,A1752,2),"")</f>
        <v/>
      </c>
      <c r="E1752" s="99" t="str">
        <f>IFERROR(IF(C1752=設定・集計!$B$6,INDEX(DATA!$A$46:$E$6000,A1752,4),""),"")</f>
        <v/>
      </c>
      <c r="F1752" s="99" t="str">
        <f>IFERROR(IF(C1752=設定・集計!$B$6,"",INDEX(DATA!$A$46:$E$6000,A1752,4)),"")</f>
        <v/>
      </c>
    </row>
    <row r="1753" spans="1:6" ht="18.75" customHeight="1">
      <c r="A1753" s="82" t="str">
        <f>IFERROR(MATCH(ROW()-ROW($A$2),DATA!G:G,0)-DATA!$B$5+1,"")</f>
        <v/>
      </c>
      <c r="B1753" s="86" t="str">
        <f>IFERROR(INDEX(DATA!$A$46:$E$6000,A1753,5),"")</f>
        <v/>
      </c>
      <c r="C1753" s="87" t="str">
        <f>IFERROR(INDEX(DATA!$A$46:$E$6000,A1753,3),"")</f>
        <v/>
      </c>
      <c r="D1753" s="88" t="str">
        <f>IFERROR(INDEX(DATA!$A$46:$E$6000,A1753,2),"")</f>
        <v/>
      </c>
      <c r="E1753" s="99" t="str">
        <f>IFERROR(IF(C1753=設定・集計!$B$6,INDEX(DATA!$A$46:$E$6000,A1753,4),""),"")</f>
        <v/>
      </c>
      <c r="F1753" s="99" t="str">
        <f>IFERROR(IF(C1753=設定・集計!$B$6,"",INDEX(DATA!$A$46:$E$6000,A1753,4)),"")</f>
        <v/>
      </c>
    </row>
    <row r="1754" spans="1:6" ht="18.75" customHeight="1">
      <c r="A1754" s="82" t="str">
        <f>IFERROR(MATCH(ROW()-ROW($A$2),DATA!G:G,0)-DATA!$B$5+1,"")</f>
        <v/>
      </c>
      <c r="B1754" s="86" t="str">
        <f>IFERROR(INDEX(DATA!$A$46:$E$6000,A1754,5),"")</f>
        <v/>
      </c>
      <c r="C1754" s="87" t="str">
        <f>IFERROR(INDEX(DATA!$A$46:$E$6000,A1754,3),"")</f>
        <v/>
      </c>
      <c r="D1754" s="88" t="str">
        <f>IFERROR(INDEX(DATA!$A$46:$E$6000,A1754,2),"")</f>
        <v/>
      </c>
      <c r="E1754" s="99" t="str">
        <f>IFERROR(IF(C1754=設定・集計!$B$6,INDEX(DATA!$A$46:$E$6000,A1754,4),""),"")</f>
        <v/>
      </c>
      <c r="F1754" s="99" t="str">
        <f>IFERROR(IF(C1754=設定・集計!$B$6,"",INDEX(DATA!$A$46:$E$6000,A1754,4)),"")</f>
        <v/>
      </c>
    </row>
    <row r="1755" spans="1:6" ht="18.75" customHeight="1">
      <c r="A1755" s="82" t="str">
        <f>IFERROR(MATCH(ROW()-ROW($A$2),DATA!G:G,0)-DATA!$B$5+1,"")</f>
        <v/>
      </c>
      <c r="B1755" s="86" t="str">
        <f>IFERROR(INDEX(DATA!$A$46:$E$6000,A1755,5),"")</f>
        <v/>
      </c>
      <c r="C1755" s="87" t="str">
        <f>IFERROR(INDEX(DATA!$A$46:$E$6000,A1755,3),"")</f>
        <v/>
      </c>
      <c r="D1755" s="88" t="str">
        <f>IFERROR(INDEX(DATA!$A$46:$E$6000,A1755,2),"")</f>
        <v/>
      </c>
      <c r="E1755" s="99" t="str">
        <f>IFERROR(IF(C1755=設定・集計!$B$6,INDEX(DATA!$A$46:$E$6000,A1755,4),""),"")</f>
        <v/>
      </c>
      <c r="F1755" s="99" t="str">
        <f>IFERROR(IF(C1755=設定・集計!$B$6,"",INDEX(DATA!$A$46:$E$6000,A1755,4)),"")</f>
        <v/>
      </c>
    </row>
    <row r="1756" spans="1:6" ht="18.75" customHeight="1">
      <c r="A1756" s="82" t="str">
        <f>IFERROR(MATCH(ROW()-ROW($A$2),DATA!G:G,0)-DATA!$B$5+1,"")</f>
        <v/>
      </c>
      <c r="B1756" s="86" t="str">
        <f>IFERROR(INDEX(DATA!$A$46:$E$6000,A1756,5),"")</f>
        <v/>
      </c>
      <c r="C1756" s="87" t="str">
        <f>IFERROR(INDEX(DATA!$A$46:$E$6000,A1756,3),"")</f>
        <v/>
      </c>
      <c r="D1756" s="88" t="str">
        <f>IFERROR(INDEX(DATA!$A$46:$E$6000,A1756,2),"")</f>
        <v/>
      </c>
      <c r="E1756" s="99" t="str">
        <f>IFERROR(IF(C1756=設定・集計!$B$6,INDEX(DATA!$A$46:$E$6000,A1756,4),""),"")</f>
        <v/>
      </c>
      <c r="F1756" s="99" t="str">
        <f>IFERROR(IF(C1756=設定・集計!$B$6,"",INDEX(DATA!$A$46:$E$6000,A1756,4)),"")</f>
        <v/>
      </c>
    </row>
    <row r="1757" spans="1:6" ht="18.75" customHeight="1">
      <c r="A1757" s="82" t="str">
        <f>IFERROR(MATCH(ROW()-ROW($A$2),DATA!G:G,0)-DATA!$B$5+1,"")</f>
        <v/>
      </c>
      <c r="B1757" s="86" t="str">
        <f>IFERROR(INDEX(DATA!$A$46:$E$6000,A1757,5),"")</f>
        <v/>
      </c>
      <c r="C1757" s="87" t="str">
        <f>IFERROR(INDEX(DATA!$A$46:$E$6000,A1757,3),"")</f>
        <v/>
      </c>
      <c r="D1757" s="88" t="str">
        <f>IFERROR(INDEX(DATA!$A$46:$E$6000,A1757,2),"")</f>
        <v/>
      </c>
      <c r="E1757" s="99" t="str">
        <f>IFERROR(IF(C1757=設定・集計!$B$6,INDEX(DATA!$A$46:$E$6000,A1757,4),""),"")</f>
        <v/>
      </c>
      <c r="F1757" s="99" t="str">
        <f>IFERROR(IF(C1757=設定・集計!$B$6,"",INDEX(DATA!$A$46:$E$6000,A1757,4)),"")</f>
        <v/>
      </c>
    </row>
    <row r="1758" spans="1:6" ht="18.75" customHeight="1">
      <c r="A1758" s="82" t="str">
        <f>IFERROR(MATCH(ROW()-ROW($A$2),DATA!G:G,0)-DATA!$B$5+1,"")</f>
        <v/>
      </c>
      <c r="B1758" s="86" t="str">
        <f>IFERROR(INDEX(DATA!$A$46:$E$6000,A1758,5),"")</f>
        <v/>
      </c>
      <c r="C1758" s="87" t="str">
        <f>IFERROR(INDEX(DATA!$A$46:$E$6000,A1758,3),"")</f>
        <v/>
      </c>
      <c r="D1758" s="88" t="str">
        <f>IFERROR(INDEX(DATA!$A$46:$E$6000,A1758,2),"")</f>
        <v/>
      </c>
      <c r="E1758" s="99" t="str">
        <f>IFERROR(IF(C1758=設定・集計!$B$6,INDEX(DATA!$A$46:$E$6000,A1758,4),""),"")</f>
        <v/>
      </c>
      <c r="F1758" s="99" t="str">
        <f>IFERROR(IF(C1758=設定・集計!$B$6,"",INDEX(DATA!$A$46:$E$6000,A1758,4)),"")</f>
        <v/>
      </c>
    </row>
    <row r="1759" spans="1:6" ht="18.75" customHeight="1">
      <c r="A1759" s="82" t="str">
        <f>IFERROR(MATCH(ROW()-ROW($A$2),DATA!G:G,0)-DATA!$B$5+1,"")</f>
        <v/>
      </c>
      <c r="B1759" s="86" t="str">
        <f>IFERROR(INDEX(DATA!$A$46:$E$6000,A1759,5),"")</f>
        <v/>
      </c>
      <c r="C1759" s="87" t="str">
        <f>IFERROR(INDEX(DATA!$A$46:$E$6000,A1759,3),"")</f>
        <v/>
      </c>
      <c r="D1759" s="88" t="str">
        <f>IFERROR(INDEX(DATA!$A$46:$E$6000,A1759,2),"")</f>
        <v/>
      </c>
      <c r="E1759" s="99" t="str">
        <f>IFERROR(IF(C1759=設定・集計!$B$6,INDEX(DATA!$A$46:$E$6000,A1759,4),""),"")</f>
        <v/>
      </c>
      <c r="F1759" s="99" t="str">
        <f>IFERROR(IF(C1759=設定・集計!$B$6,"",INDEX(DATA!$A$46:$E$6000,A1759,4)),"")</f>
        <v/>
      </c>
    </row>
    <row r="1760" spans="1:6" ht="18.75" customHeight="1">
      <c r="A1760" s="82" t="str">
        <f>IFERROR(MATCH(ROW()-ROW($A$2),DATA!G:G,0)-DATA!$B$5+1,"")</f>
        <v/>
      </c>
      <c r="B1760" s="86" t="str">
        <f>IFERROR(INDEX(DATA!$A$46:$E$6000,A1760,5),"")</f>
        <v/>
      </c>
      <c r="C1760" s="87" t="str">
        <f>IFERROR(INDEX(DATA!$A$46:$E$6000,A1760,3),"")</f>
        <v/>
      </c>
      <c r="D1760" s="88" t="str">
        <f>IFERROR(INDEX(DATA!$A$46:$E$6000,A1760,2),"")</f>
        <v/>
      </c>
      <c r="E1760" s="99" t="str">
        <f>IFERROR(IF(C1760=設定・集計!$B$6,INDEX(DATA!$A$46:$E$6000,A1760,4),""),"")</f>
        <v/>
      </c>
      <c r="F1760" s="99" t="str">
        <f>IFERROR(IF(C1760=設定・集計!$B$6,"",INDEX(DATA!$A$46:$E$6000,A1760,4)),"")</f>
        <v/>
      </c>
    </row>
    <row r="1761" spans="1:6" ht="18.75" customHeight="1">
      <c r="A1761" s="82" t="str">
        <f>IFERROR(MATCH(ROW()-ROW($A$2),DATA!G:G,0)-DATA!$B$5+1,"")</f>
        <v/>
      </c>
      <c r="B1761" s="86" t="str">
        <f>IFERROR(INDEX(DATA!$A$46:$E$6000,A1761,5),"")</f>
        <v/>
      </c>
      <c r="C1761" s="87" t="str">
        <f>IFERROR(INDEX(DATA!$A$46:$E$6000,A1761,3),"")</f>
        <v/>
      </c>
      <c r="D1761" s="88" t="str">
        <f>IFERROR(INDEX(DATA!$A$46:$E$6000,A1761,2),"")</f>
        <v/>
      </c>
      <c r="E1761" s="99" t="str">
        <f>IFERROR(IF(C1761=設定・集計!$B$6,INDEX(DATA!$A$46:$E$6000,A1761,4),""),"")</f>
        <v/>
      </c>
      <c r="F1761" s="99" t="str">
        <f>IFERROR(IF(C1761=設定・集計!$B$6,"",INDEX(DATA!$A$46:$E$6000,A1761,4)),"")</f>
        <v/>
      </c>
    </row>
    <row r="1762" spans="1:6" ht="18.75" customHeight="1">
      <c r="A1762" s="82" t="str">
        <f>IFERROR(MATCH(ROW()-ROW($A$2),DATA!G:G,0)-DATA!$B$5+1,"")</f>
        <v/>
      </c>
      <c r="B1762" s="86" t="str">
        <f>IFERROR(INDEX(DATA!$A$46:$E$6000,A1762,5),"")</f>
        <v/>
      </c>
      <c r="C1762" s="87" t="str">
        <f>IFERROR(INDEX(DATA!$A$46:$E$6000,A1762,3),"")</f>
        <v/>
      </c>
      <c r="D1762" s="88" t="str">
        <f>IFERROR(INDEX(DATA!$A$46:$E$6000,A1762,2),"")</f>
        <v/>
      </c>
      <c r="E1762" s="99" t="str">
        <f>IFERROR(IF(C1762=設定・集計!$B$6,INDEX(DATA!$A$46:$E$6000,A1762,4),""),"")</f>
        <v/>
      </c>
      <c r="F1762" s="99" t="str">
        <f>IFERROR(IF(C1762=設定・集計!$B$6,"",INDEX(DATA!$A$46:$E$6000,A1762,4)),"")</f>
        <v/>
      </c>
    </row>
    <row r="1763" spans="1:6" ht="18.75" customHeight="1">
      <c r="A1763" s="82" t="str">
        <f>IFERROR(MATCH(ROW()-ROW($A$2),DATA!G:G,0)-DATA!$B$5+1,"")</f>
        <v/>
      </c>
      <c r="B1763" s="86" t="str">
        <f>IFERROR(INDEX(DATA!$A$46:$E$6000,A1763,5),"")</f>
        <v/>
      </c>
      <c r="C1763" s="87" t="str">
        <f>IFERROR(INDEX(DATA!$A$46:$E$6000,A1763,3),"")</f>
        <v/>
      </c>
      <c r="D1763" s="88" t="str">
        <f>IFERROR(INDEX(DATA!$A$46:$E$6000,A1763,2),"")</f>
        <v/>
      </c>
      <c r="E1763" s="99" t="str">
        <f>IFERROR(IF(C1763=設定・集計!$B$6,INDEX(DATA!$A$46:$E$6000,A1763,4),""),"")</f>
        <v/>
      </c>
      <c r="F1763" s="99" t="str">
        <f>IFERROR(IF(C1763=設定・集計!$B$6,"",INDEX(DATA!$A$46:$E$6000,A1763,4)),"")</f>
        <v/>
      </c>
    </row>
    <row r="1764" spans="1:6" ht="18.75" customHeight="1">
      <c r="A1764" s="82" t="str">
        <f>IFERROR(MATCH(ROW()-ROW($A$2),DATA!G:G,0)-DATA!$B$5+1,"")</f>
        <v/>
      </c>
      <c r="B1764" s="86" t="str">
        <f>IFERROR(INDEX(DATA!$A$46:$E$6000,A1764,5),"")</f>
        <v/>
      </c>
      <c r="C1764" s="87" t="str">
        <f>IFERROR(INDEX(DATA!$A$46:$E$6000,A1764,3),"")</f>
        <v/>
      </c>
      <c r="D1764" s="88" t="str">
        <f>IFERROR(INDEX(DATA!$A$46:$E$6000,A1764,2),"")</f>
        <v/>
      </c>
      <c r="E1764" s="99" t="str">
        <f>IFERROR(IF(C1764=設定・集計!$B$6,INDEX(DATA!$A$46:$E$6000,A1764,4),""),"")</f>
        <v/>
      </c>
      <c r="F1764" s="99" t="str">
        <f>IFERROR(IF(C1764=設定・集計!$B$6,"",INDEX(DATA!$A$46:$E$6000,A1764,4)),"")</f>
        <v/>
      </c>
    </row>
    <row r="1765" spans="1:6" ht="18.75" customHeight="1">
      <c r="A1765" s="82" t="str">
        <f>IFERROR(MATCH(ROW()-ROW($A$2),DATA!G:G,0)-DATA!$B$5+1,"")</f>
        <v/>
      </c>
      <c r="B1765" s="86" t="str">
        <f>IFERROR(INDEX(DATA!$A$46:$E$6000,A1765,5),"")</f>
        <v/>
      </c>
      <c r="C1765" s="87" t="str">
        <f>IFERROR(INDEX(DATA!$A$46:$E$6000,A1765,3),"")</f>
        <v/>
      </c>
      <c r="D1765" s="88" t="str">
        <f>IFERROR(INDEX(DATA!$A$46:$E$6000,A1765,2),"")</f>
        <v/>
      </c>
      <c r="E1765" s="99" t="str">
        <f>IFERROR(IF(C1765=設定・集計!$B$6,INDEX(DATA!$A$46:$E$6000,A1765,4),""),"")</f>
        <v/>
      </c>
      <c r="F1765" s="99" t="str">
        <f>IFERROR(IF(C1765=設定・集計!$B$6,"",INDEX(DATA!$A$46:$E$6000,A1765,4)),"")</f>
        <v/>
      </c>
    </row>
    <row r="1766" spans="1:6" ht="18.75" customHeight="1">
      <c r="A1766" s="82" t="str">
        <f>IFERROR(MATCH(ROW()-ROW($A$2),DATA!G:G,0)-DATA!$B$5+1,"")</f>
        <v/>
      </c>
      <c r="B1766" s="86" t="str">
        <f>IFERROR(INDEX(DATA!$A$46:$E$6000,A1766,5),"")</f>
        <v/>
      </c>
      <c r="C1766" s="87" t="str">
        <f>IFERROR(INDEX(DATA!$A$46:$E$6000,A1766,3),"")</f>
        <v/>
      </c>
      <c r="D1766" s="88" t="str">
        <f>IFERROR(INDEX(DATA!$A$46:$E$6000,A1766,2),"")</f>
        <v/>
      </c>
      <c r="E1766" s="99" t="str">
        <f>IFERROR(IF(C1766=設定・集計!$B$6,INDEX(DATA!$A$46:$E$6000,A1766,4),""),"")</f>
        <v/>
      </c>
      <c r="F1766" s="99" t="str">
        <f>IFERROR(IF(C1766=設定・集計!$B$6,"",INDEX(DATA!$A$46:$E$6000,A1766,4)),"")</f>
        <v/>
      </c>
    </row>
    <row r="1767" spans="1:6" ht="18.75" customHeight="1">
      <c r="A1767" s="82" t="str">
        <f>IFERROR(MATCH(ROW()-ROW($A$2),DATA!G:G,0)-DATA!$B$5+1,"")</f>
        <v/>
      </c>
      <c r="B1767" s="86" t="str">
        <f>IFERROR(INDEX(DATA!$A$46:$E$6000,A1767,5),"")</f>
        <v/>
      </c>
      <c r="C1767" s="87" t="str">
        <f>IFERROR(INDEX(DATA!$A$46:$E$6000,A1767,3),"")</f>
        <v/>
      </c>
      <c r="D1767" s="88" t="str">
        <f>IFERROR(INDEX(DATA!$A$46:$E$6000,A1767,2),"")</f>
        <v/>
      </c>
      <c r="E1767" s="99" t="str">
        <f>IFERROR(IF(C1767=設定・集計!$B$6,INDEX(DATA!$A$46:$E$6000,A1767,4),""),"")</f>
        <v/>
      </c>
      <c r="F1767" s="99" t="str">
        <f>IFERROR(IF(C1767=設定・集計!$B$6,"",INDEX(DATA!$A$46:$E$6000,A1767,4)),"")</f>
        <v/>
      </c>
    </row>
    <row r="1768" spans="1:6" ht="18.75" customHeight="1">
      <c r="A1768" s="82" t="str">
        <f>IFERROR(MATCH(ROW()-ROW($A$2),DATA!G:G,0)-DATA!$B$5+1,"")</f>
        <v/>
      </c>
      <c r="B1768" s="86" t="str">
        <f>IFERROR(INDEX(DATA!$A$46:$E$6000,A1768,5),"")</f>
        <v/>
      </c>
      <c r="C1768" s="87" t="str">
        <f>IFERROR(INDEX(DATA!$A$46:$E$6000,A1768,3),"")</f>
        <v/>
      </c>
      <c r="D1768" s="88" t="str">
        <f>IFERROR(INDEX(DATA!$A$46:$E$6000,A1768,2),"")</f>
        <v/>
      </c>
      <c r="E1768" s="99" t="str">
        <f>IFERROR(IF(C1768=設定・集計!$B$6,INDEX(DATA!$A$46:$E$6000,A1768,4),""),"")</f>
        <v/>
      </c>
      <c r="F1768" s="99" t="str">
        <f>IFERROR(IF(C1768=設定・集計!$B$6,"",INDEX(DATA!$A$46:$E$6000,A1768,4)),"")</f>
        <v/>
      </c>
    </row>
    <row r="1769" spans="1:6" ht="18.75" customHeight="1">
      <c r="A1769" s="82" t="str">
        <f>IFERROR(MATCH(ROW()-ROW($A$2),DATA!G:G,0)-DATA!$B$5+1,"")</f>
        <v/>
      </c>
      <c r="B1769" s="86" t="str">
        <f>IFERROR(INDEX(DATA!$A$46:$E$6000,A1769,5),"")</f>
        <v/>
      </c>
      <c r="C1769" s="87" t="str">
        <f>IFERROR(INDEX(DATA!$A$46:$E$6000,A1769,3),"")</f>
        <v/>
      </c>
      <c r="D1769" s="88" t="str">
        <f>IFERROR(INDEX(DATA!$A$46:$E$6000,A1769,2),"")</f>
        <v/>
      </c>
      <c r="E1769" s="99" t="str">
        <f>IFERROR(IF(C1769=設定・集計!$B$6,INDEX(DATA!$A$46:$E$6000,A1769,4),""),"")</f>
        <v/>
      </c>
      <c r="F1769" s="99" t="str">
        <f>IFERROR(IF(C1769=設定・集計!$B$6,"",INDEX(DATA!$A$46:$E$6000,A1769,4)),"")</f>
        <v/>
      </c>
    </row>
    <row r="1770" spans="1:6" ht="18.75" customHeight="1">
      <c r="A1770" s="82" t="str">
        <f>IFERROR(MATCH(ROW()-ROW($A$2),DATA!G:G,0)-DATA!$B$5+1,"")</f>
        <v/>
      </c>
      <c r="B1770" s="86" t="str">
        <f>IFERROR(INDEX(DATA!$A$46:$E$6000,A1770,5),"")</f>
        <v/>
      </c>
      <c r="C1770" s="87" t="str">
        <f>IFERROR(INDEX(DATA!$A$46:$E$6000,A1770,3),"")</f>
        <v/>
      </c>
      <c r="D1770" s="88" t="str">
        <f>IFERROR(INDEX(DATA!$A$46:$E$6000,A1770,2),"")</f>
        <v/>
      </c>
      <c r="E1770" s="99" t="str">
        <f>IFERROR(IF(C1770=設定・集計!$B$6,INDEX(DATA!$A$46:$E$6000,A1770,4),""),"")</f>
        <v/>
      </c>
      <c r="F1770" s="99" t="str">
        <f>IFERROR(IF(C1770=設定・集計!$B$6,"",INDEX(DATA!$A$46:$E$6000,A1770,4)),"")</f>
        <v/>
      </c>
    </row>
    <row r="1771" spans="1:6" ht="18.75" customHeight="1">
      <c r="A1771" s="82" t="str">
        <f>IFERROR(MATCH(ROW()-ROW($A$2),DATA!G:G,0)-DATA!$B$5+1,"")</f>
        <v/>
      </c>
      <c r="B1771" s="86" t="str">
        <f>IFERROR(INDEX(DATA!$A$46:$E$6000,A1771,5),"")</f>
        <v/>
      </c>
      <c r="C1771" s="87" t="str">
        <f>IFERROR(INDEX(DATA!$A$46:$E$6000,A1771,3),"")</f>
        <v/>
      </c>
      <c r="D1771" s="88" t="str">
        <f>IFERROR(INDEX(DATA!$A$46:$E$6000,A1771,2),"")</f>
        <v/>
      </c>
      <c r="E1771" s="99" t="str">
        <f>IFERROR(IF(C1771=設定・集計!$B$6,INDEX(DATA!$A$46:$E$6000,A1771,4),""),"")</f>
        <v/>
      </c>
      <c r="F1771" s="99" t="str">
        <f>IFERROR(IF(C1771=設定・集計!$B$6,"",INDEX(DATA!$A$46:$E$6000,A1771,4)),"")</f>
        <v/>
      </c>
    </row>
    <row r="1772" spans="1:6" ht="18.75" customHeight="1">
      <c r="A1772" s="82" t="str">
        <f>IFERROR(MATCH(ROW()-ROW($A$2),DATA!G:G,0)-DATA!$B$5+1,"")</f>
        <v/>
      </c>
      <c r="B1772" s="86" t="str">
        <f>IFERROR(INDEX(DATA!$A$46:$E$6000,A1772,5),"")</f>
        <v/>
      </c>
      <c r="C1772" s="87" t="str">
        <f>IFERROR(INDEX(DATA!$A$46:$E$6000,A1772,3),"")</f>
        <v/>
      </c>
      <c r="D1772" s="88" t="str">
        <f>IFERROR(INDEX(DATA!$A$46:$E$6000,A1772,2),"")</f>
        <v/>
      </c>
      <c r="E1772" s="99" t="str">
        <f>IFERROR(IF(C1772=設定・集計!$B$6,INDEX(DATA!$A$46:$E$6000,A1772,4),""),"")</f>
        <v/>
      </c>
      <c r="F1772" s="99" t="str">
        <f>IFERROR(IF(C1772=設定・集計!$B$6,"",INDEX(DATA!$A$46:$E$6000,A1772,4)),"")</f>
        <v/>
      </c>
    </row>
    <row r="1773" spans="1:6" ht="18.75" customHeight="1">
      <c r="A1773" s="82" t="str">
        <f>IFERROR(MATCH(ROW()-ROW($A$2),DATA!G:G,0)-DATA!$B$5+1,"")</f>
        <v/>
      </c>
      <c r="B1773" s="86" t="str">
        <f>IFERROR(INDEX(DATA!$A$46:$E$6000,A1773,5),"")</f>
        <v/>
      </c>
      <c r="C1773" s="87" t="str">
        <f>IFERROR(INDEX(DATA!$A$46:$E$6000,A1773,3),"")</f>
        <v/>
      </c>
      <c r="D1773" s="88" t="str">
        <f>IFERROR(INDEX(DATA!$A$46:$E$6000,A1773,2),"")</f>
        <v/>
      </c>
      <c r="E1773" s="99" t="str">
        <f>IFERROR(IF(C1773=設定・集計!$B$6,INDEX(DATA!$A$46:$E$6000,A1773,4),""),"")</f>
        <v/>
      </c>
      <c r="F1773" s="99" t="str">
        <f>IFERROR(IF(C1773=設定・集計!$B$6,"",INDEX(DATA!$A$46:$E$6000,A1773,4)),"")</f>
        <v/>
      </c>
    </row>
    <row r="1774" spans="1:6" ht="18.75" customHeight="1">
      <c r="A1774" s="82" t="str">
        <f>IFERROR(MATCH(ROW()-ROW($A$2),DATA!G:G,0)-DATA!$B$5+1,"")</f>
        <v/>
      </c>
      <c r="B1774" s="86" t="str">
        <f>IFERROR(INDEX(DATA!$A$46:$E$6000,A1774,5),"")</f>
        <v/>
      </c>
      <c r="C1774" s="87" t="str">
        <f>IFERROR(INDEX(DATA!$A$46:$E$6000,A1774,3),"")</f>
        <v/>
      </c>
      <c r="D1774" s="88" t="str">
        <f>IFERROR(INDEX(DATA!$A$46:$E$6000,A1774,2),"")</f>
        <v/>
      </c>
      <c r="E1774" s="99" t="str">
        <f>IFERROR(IF(C1774=設定・集計!$B$6,INDEX(DATA!$A$46:$E$6000,A1774,4),""),"")</f>
        <v/>
      </c>
      <c r="F1774" s="99" t="str">
        <f>IFERROR(IF(C1774=設定・集計!$B$6,"",INDEX(DATA!$A$46:$E$6000,A1774,4)),"")</f>
        <v/>
      </c>
    </row>
    <row r="1775" spans="1:6" ht="18.75" customHeight="1">
      <c r="A1775" s="82" t="str">
        <f>IFERROR(MATCH(ROW()-ROW($A$2),DATA!G:G,0)-DATA!$B$5+1,"")</f>
        <v/>
      </c>
      <c r="B1775" s="86" t="str">
        <f>IFERROR(INDEX(DATA!$A$46:$E$6000,A1775,5),"")</f>
        <v/>
      </c>
      <c r="C1775" s="87" t="str">
        <f>IFERROR(INDEX(DATA!$A$46:$E$6000,A1775,3),"")</f>
        <v/>
      </c>
      <c r="D1775" s="88" t="str">
        <f>IFERROR(INDEX(DATA!$A$46:$E$6000,A1775,2),"")</f>
        <v/>
      </c>
      <c r="E1775" s="99" t="str">
        <f>IFERROR(IF(C1775=設定・集計!$B$6,INDEX(DATA!$A$46:$E$6000,A1775,4),""),"")</f>
        <v/>
      </c>
      <c r="F1775" s="99" t="str">
        <f>IFERROR(IF(C1775=設定・集計!$B$6,"",INDEX(DATA!$A$46:$E$6000,A1775,4)),"")</f>
        <v/>
      </c>
    </row>
    <row r="1776" spans="1:6" ht="18.75" customHeight="1">
      <c r="A1776" s="82" t="str">
        <f>IFERROR(MATCH(ROW()-ROW($A$2),DATA!G:G,0)-DATA!$B$5+1,"")</f>
        <v/>
      </c>
      <c r="B1776" s="86" t="str">
        <f>IFERROR(INDEX(DATA!$A$46:$E$6000,A1776,5),"")</f>
        <v/>
      </c>
      <c r="C1776" s="87" t="str">
        <f>IFERROR(INDEX(DATA!$A$46:$E$6000,A1776,3),"")</f>
        <v/>
      </c>
      <c r="D1776" s="88" t="str">
        <f>IFERROR(INDEX(DATA!$A$46:$E$6000,A1776,2),"")</f>
        <v/>
      </c>
      <c r="E1776" s="99" t="str">
        <f>IFERROR(IF(C1776=設定・集計!$B$6,INDEX(DATA!$A$46:$E$6000,A1776,4),""),"")</f>
        <v/>
      </c>
      <c r="F1776" s="99" t="str">
        <f>IFERROR(IF(C1776=設定・集計!$B$6,"",INDEX(DATA!$A$46:$E$6000,A1776,4)),"")</f>
        <v/>
      </c>
    </row>
    <row r="1777" spans="1:6" ht="18.75" customHeight="1">
      <c r="A1777" s="82" t="str">
        <f>IFERROR(MATCH(ROW()-ROW($A$2),DATA!G:G,0)-DATA!$B$5+1,"")</f>
        <v/>
      </c>
      <c r="B1777" s="86" t="str">
        <f>IFERROR(INDEX(DATA!$A$46:$E$6000,A1777,5),"")</f>
        <v/>
      </c>
      <c r="C1777" s="87" t="str">
        <f>IFERROR(INDEX(DATA!$A$46:$E$6000,A1777,3),"")</f>
        <v/>
      </c>
      <c r="D1777" s="88" t="str">
        <f>IFERROR(INDEX(DATA!$A$46:$E$6000,A1777,2),"")</f>
        <v/>
      </c>
      <c r="E1777" s="99" t="str">
        <f>IFERROR(IF(C1777=設定・集計!$B$6,INDEX(DATA!$A$46:$E$6000,A1777,4),""),"")</f>
        <v/>
      </c>
      <c r="F1777" s="99" t="str">
        <f>IFERROR(IF(C1777=設定・集計!$B$6,"",INDEX(DATA!$A$46:$E$6000,A1777,4)),"")</f>
        <v/>
      </c>
    </row>
    <row r="1778" spans="1:6" ht="18.75" customHeight="1">
      <c r="A1778" s="82" t="str">
        <f>IFERROR(MATCH(ROW()-ROW($A$2),DATA!G:G,0)-DATA!$B$5+1,"")</f>
        <v/>
      </c>
      <c r="B1778" s="86" t="str">
        <f>IFERROR(INDEX(DATA!$A$46:$E$6000,A1778,5),"")</f>
        <v/>
      </c>
      <c r="C1778" s="87" t="str">
        <f>IFERROR(INDEX(DATA!$A$46:$E$6000,A1778,3),"")</f>
        <v/>
      </c>
      <c r="D1778" s="88" t="str">
        <f>IFERROR(INDEX(DATA!$A$46:$E$6000,A1778,2),"")</f>
        <v/>
      </c>
      <c r="E1778" s="99" t="str">
        <f>IFERROR(IF(C1778=設定・集計!$B$6,INDEX(DATA!$A$46:$E$6000,A1778,4),""),"")</f>
        <v/>
      </c>
      <c r="F1778" s="99" t="str">
        <f>IFERROR(IF(C1778=設定・集計!$B$6,"",INDEX(DATA!$A$46:$E$6000,A1778,4)),"")</f>
        <v/>
      </c>
    </row>
    <row r="1779" spans="1:6" ht="18.75" customHeight="1">
      <c r="A1779" s="82" t="str">
        <f>IFERROR(MATCH(ROW()-ROW($A$2),DATA!G:G,0)-DATA!$B$5+1,"")</f>
        <v/>
      </c>
      <c r="B1779" s="86" t="str">
        <f>IFERROR(INDEX(DATA!$A$46:$E$6000,A1779,5),"")</f>
        <v/>
      </c>
      <c r="C1779" s="87" t="str">
        <f>IFERROR(INDEX(DATA!$A$46:$E$6000,A1779,3),"")</f>
        <v/>
      </c>
      <c r="D1779" s="88" t="str">
        <f>IFERROR(INDEX(DATA!$A$46:$E$6000,A1779,2),"")</f>
        <v/>
      </c>
      <c r="E1779" s="99" t="str">
        <f>IFERROR(IF(C1779=設定・集計!$B$6,INDEX(DATA!$A$46:$E$6000,A1779,4),""),"")</f>
        <v/>
      </c>
      <c r="F1779" s="99" t="str">
        <f>IFERROR(IF(C1779=設定・集計!$B$6,"",INDEX(DATA!$A$46:$E$6000,A1779,4)),"")</f>
        <v/>
      </c>
    </row>
    <row r="1780" spans="1:6" ht="18.75" customHeight="1">
      <c r="A1780" s="82" t="str">
        <f>IFERROR(MATCH(ROW()-ROW($A$2),DATA!G:G,0)-DATA!$B$5+1,"")</f>
        <v/>
      </c>
      <c r="B1780" s="86" t="str">
        <f>IFERROR(INDEX(DATA!$A$46:$E$6000,A1780,5),"")</f>
        <v/>
      </c>
      <c r="C1780" s="87" t="str">
        <f>IFERROR(INDEX(DATA!$A$46:$E$6000,A1780,3),"")</f>
        <v/>
      </c>
      <c r="D1780" s="88" t="str">
        <f>IFERROR(INDEX(DATA!$A$46:$E$6000,A1780,2),"")</f>
        <v/>
      </c>
      <c r="E1780" s="99" t="str">
        <f>IFERROR(IF(C1780=設定・集計!$B$6,INDEX(DATA!$A$46:$E$6000,A1780,4),""),"")</f>
        <v/>
      </c>
      <c r="F1780" s="99" t="str">
        <f>IFERROR(IF(C1780=設定・集計!$B$6,"",INDEX(DATA!$A$46:$E$6000,A1780,4)),"")</f>
        <v/>
      </c>
    </row>
    <row r="1781" spans="1:6" ht="18.75" customHeight="1">
      <c r="A1781" s="82" t="str">
        <f>IFERROR(MATCH(ROW()-ROW($A$2),DATA!G:G,0)-DATA!$B$5+1,"")</f>
        <v/>
      </c>
      <c r="B1781" s="86" t="str">
        <f>IFERROR(INDEX(DATA!$A$46:$E$6000,A1781,5),"")</f>
        <v/>
      </c>
      <c r="C1781" s="87" t="str">
        <f>IFERROR(INDEX(DATA!$A$46:$E$6000,A1781,3),"")</f>
        <v/>
      </c>
      <c r="D1781" s="88" t="str">
        <f>IFERROR(INDEX(DATA!$A$46:$E$6000,A1781,2),"")</f>
        <v/>
      </c>
      <c r="E1781" s="99" t="str">
        <f>IFERROR(IF(C1781=設定・集計!$B$6,INDEX(DATA!$A$46:$E$6000,A1781,4),""),"")</f>
        <v/>
      </c>
      <c r="F1781" s="99" t="str">
        <f>IFERROR(IF(C1781=設定・集計!$B$6,"",INDEX(DATA!$A$46:$E$6000,A1781,4)),"")</f>
        <v/>
      </c>
    </row>
    <row r="1782" spans="1:6" ht="18.75" customHeight="1">
      <c r="A1782" s="82" t="str">
        <f>IFERROR(MATCH(ROW()-ROW($A$2),DATA!G:G,0)-DATA!$B$5+1,"")</f>
        <v/>
      </c>
      <c r="B1782" s="86" t="str">
        <f>IFERROR(INDEX(DATA!$A$46:$E$6000,A1782,5),"")</f>
        <v/>
      </c>
      <c r="C1782" s="87" t="str">
        <f>IFERROR(INDEX(DATA!$A$46:$E$6000,A1782,3),"")</f>
        <v/>
      </c>
      <c r="D1782" s="88" t="str">
        <f>IFERROR(INDEX(DATA!$A$46:$E$6000,A1782,2),"")</f>
        <v/>
      </c>
      <c r="E1782" s="99" t="str">
        <f>IFERROR(IF(C1782=設定・集計!$B$6,INDEX(DATA!$A$46:$E$6000,A1782,4),""),"")</f>
        <v/>
      </c>
      <c r="F1782" s="99" t="str">
        <f>IFERROR(IF(C1782=設定・集計!$B$6,"",INDEX(DATA!$A$46:$E$6000,A1782,4)),"")</f>
        <v/>
      </c>
    </row>
    <row r="1783" spans="1:6" ht="18.75" customHeight="1">
      <c r="A1783" s="82" t="str">
        <f>IFERROR(MATCH(ROW()-ROW($A$2),DATA!G:G,0)-DATA!$B$5+1,"")</f>
        <v/>
      </c>
      <c r="B1783" s="86" t="str">
        <f>IFERROR(INDEX(DATA!$A$46:$E$6000,A1783,5),"")</f>
        <v/>
      </c>
      <c r="C1783" s="87" t="str">
        <f>IFERROR(INDEX(DATA!$A$46:$E$6000,A1783,3),"")</f>
        <v/>
      </c>
      <c r="D1783" s="88" t="str">
        <f>IFERROR(INDEX(DATA!$A$46:$E$6000,A1783,2),"")</f>
        <v/>
      </c>
      <c r="E1783" s="99" t="str">
        <f>IFERROR(IF(C1783=設定・集計!$B$6,INDEX(DATA!$A$46:$E$6000,A1783,4),""),"")</f>
        <v/>
      </c>
      <c r="F1783" s="99" t="str">
        <f>IFERROR(IF(C1783=設定・集計!$B$6,"",INDEX(DATA!$A$46:$E$6000,A1783,4)),"")</f>
        <v/>
      </c>
    </row>
    <row r="1784" spans="1:6" ht="18.75" customHeight="1">
      <c r="A1784" s="82" t="str">
        <f>IFERROR(MATCH(ROW()-ROW($A$2),DATA!G:G,0)-DATA!$B$5+1,"")</f>
        <v/>
      </c>
      <c r="B1784" s="86" t="str">
        <f>IFERROR(INDEX(DATA!$A$46:$E$6000,A1784,5),"")</f>
        <v/>
      </c>
      <c r="C1784" s="87" t="str">
        <f>IFERROR(INDEX(DATA!$A$46:$E$6000,A1784,3),"")</f>
        <v/>
      </c>
      <c r="D1784" s="88" t="str">
        <f>IFERROR(INDEX(DATA!$A$46:$E$6000,A1784,2),"")</f>
        <v/>
      </c>
      <c r="E1784" s="99" t="str">
        <f>IFERROR(IF(C1784=設定・集計!$B$6,INDEX(DATA!$A$46:$E$6000,A1784,4),""),"")</f>
        <v/>
      </c>
      <c r="F1784" s="99" t="str">
        <f>IFERROR(IF(C1784=設定・集計!$B$6,"",INDEX(DATA!$A$46:$E$6000,A1784,4)),"")</f>
        <v/>
      </c>
    </row>
    <row r="1785" spans="1:6" ht="18.75" customHeight="1">
      <c r="A1785" s="82" t="str">
        <f>IFERROR(MATCH(ROW()-ROW($A$2),DATA!G:G,0)-DATA!$B$5+1,"")</f>
        <v/>
      </c>
      <c r="B1785" s="86" t="str">
        <f>IFERROR(INDEX(DATA!$A$46:$E$6000,A1785,5),"")</f>
        <v/>
      </c>
      <c r="C1785" s="87" t="str">
        <f>IFERROR(INDEX(DATA!$A$46:$E$6000,A1785,3),"")</f>
        <v/>
      </c>
      <c r="D1785" s="88" t="str">
        <f>IFERROR(INDEX(DATA!$A$46:$E$6000,A1785,2),"")</f>
        <v/>
      </c>
      <c r="E1785" s="99" t="str">
        <f>IFERROR(IF(C1785=設定・集計!$B$6,INDEX(DATA!$A$46:$E$6000,A1785,4),""),"")</f>
        <v/>
      </c>
      <c r="F1785" s="99" t="str">
        <f>IFERROR(IF(C1785=設定・集計!$B$6,"",INDEX(DATA!$A$46:$E$6000,A1785,4)),"")</f>
        <v/>
      </c>
    </row>
    <row r="1786" spans="1:6" ht="18.75" customHeight="1">
      <c r="A1786" s="82" t="str">
        <f>IFERROR(MATCH(ROW()-ROW($A$2),DATA!G:G,0)-DATA!$B$5+1,"")</f>
        <v/>
      </c>
      <c r="B1786" s="86" t="str">
        <f>IFERROR(INDEX(DATA!$A$46:$E$6000,A1786,5),"")</f>
        <v/>
      </c>
      <c r="C1786" s="87" t="str">
        <f>IFERROR(INDEX(DATA!$A$46:$E$6000,A1786,3),"")</f>
        <v/>
      </c>
      <c r="D1786" s="88" t="str">
        <f>IFERROR(INDEX(DATA!$A$46:$E$6000,A1786,2),"")</f>
        <v/>
      </c>
      <c r="E1786" s="99" t="str">
        <f>IFERROR(IF(C1786=設定・集計!$B$6,INDEX(DATA!$A$46:$E$6000,A1786,4),""),"")</f>
        <v/>
      </c>
      <c r="F1786" s="99" t="str">
        <f>IFERROR(IF(C1786=設定・集計!$B$6,"",INDEX(DATA!$A$46:$E$6000,A1786,4)),"")</f>
        <v/>
      </c>
    </row>
    <row r="1787" spans="1:6" ht="18.75" customHeight="1">
      <c r="A1787" s="82" t="str">
        <f>IFERROR(MATCH(ROW()-ROW($A$2),DATA!G:G,0)-DATA!$B$5+1,"")</f>
        <v/>
      </c>
      <c r="B1787" s="86" t="str">
        <f>IFERROR(INDEX(DATA!$A$46:$E$6000,A1787,5),"")</f>
        <v/>
      </c>
      <c r="C1787" s="87" t="str">
        <f>IFERROR(INDEX(DATA!$A$46:$E$6000,A1787,3),"")</f>
        <v/>
      </c>
      <c r="D1787" s="88" t="str">
        <f>IFERROR(INDEX(DATA!$A$46:$E$6000,A1787,2),"")</f>
        <v/>
      </c>
      <c r="E1787" s="99" t="str">
        <f>IFERROR(IF(C1787=設定・集計!$B$6,INDEX(DATA!$A$46:$E$6000,A1787,4),""),"")</f>
        <v/>
      </c>
      <c r="F1787" s="99" t="str">
        <f>IFERROR(IF(C1787=設定・集計!$B$6,"",INDEX(DATA!$A$46:$E$6000,A1787,4)),"")</f>
        <v/>
      </c>
    </row>
    <row r="1788" spans="1:6" ht="18.75" customHeight="1">
      <c r="A1788" s="82" t="str">
        <f>IFERROR(MATCH(ROW()-ROW($A$2),DATA!G:G,0)-DATA!$B$5+1,"")</f>
        <v/>
      </c>
      <c r="B1788" s="86" t="str">
        <f>IFERROR(INDEX(DATA!$A$46:$E$6000,A1788,5),"")</f>
        <v/>
      </c>
      <c r="C1788" s="87" t="str">
        <f>IFERROR(INDEX(DATA!$A$46:$E$6000,A1788,3),"")</f>
        <v/>
      </c>
      <c r="D1788" s="88" t="str">
        <f>IFERROR(INDEX(DATA!$A$46:$E$6000,A1788,2),"")</f>
        <v/>
      </c>
      <c r="E1788" s="99" t="str">
        <f>IFERROR(IF(C1788=設定・集計!$B$6,INDEX(DATA!$A$46:$E$6000,A1788,4),""),"")</f>
        <v/>
      </c>
      <c r="F1788" s="99" t="str">
        <f>IFERROR(IF(C1788=設定・集計!$B$6,"",INDEX(DATA!$A$46:$E$6000,A1788,4)),"")</f>
        <v/>
      </c>
    </row>
    <row r="1789" spans="1:6" ht="18.75" customHeight="1">
      <c r="A1789" s="82" t="str">
        <f>IFERROR(MATCH(ROW()-ROW($A$2),DATA!G:G,0)-DATA!$B$5+1,"")</f>
        <v/>
      </c>
      <c r="B1789" s="86" t="str">
        <f>IFERROR(INDEX(DATA!$A$46:$E$6000,A1789,5),"")</f>
        <v/>
      </c>
      <c r="C1789" s="87" t="str">
        <f>IFERROR(INDEX(DATA!$A$46:$E$6000,A1789,3),"")</f>
        <v/>
      </c>
      <c r="D1789" s="88" t="str">
        <f>IFERROR(INDEX(DATA!$A$46:$E$6000,A1789,2),"")</f>
        <v/>
      </c>
      <c r="E1789" s="99" t="str">
        <f>IFERROR(IF(C1789=設定・集計!$B$6,INDEX(DATA!$A$46:$E$6000,A1789,4),""),"")</f>
        <v/>
      </c>
      <c r="F1789" s="99" t="str">
        <f>IFERROR(IF(C1789=設定・集計!$B$6,"",INDEX(DATA!$A$46:$E$6000,A1789,4)),"")</f>
        <v/>
      </c>
    </row>
    <row r="1790" spans="1:6" ht="18.75" customHeight="1">
      <c r="A1790" s="82" t="str">
        <f>IFERROR(MATCH(ROW()-ROW($A$2),DATA!G:G,0)-DATA!$B$5+1,"")</f>
        <v/>
      </c>
      <c r="B1790" s="86" t="str">
        <f>IFERROR(INDEX(DATA!$A$46:$E$6000,A1790,5),"")</f>
        <v/>
      </c>
      <c r="C1790" s="87" t="str">
        <f>IFERROR(INDEX(DATA!$A$46:$E$6000,A1790,3),"")</f>
        <v/>
      </c>
      <c r="D1790" s="88" t="str">
        <f>IFERROR(INDEX(DATA!$A$46:$E$6000,A1790,2),"")</f>
        <v/>
      </c>
      <c r="E1790" s="99" t="str">
        <f>IFERROR(IF(C1790=設定・集計!$B$6,INDEX(DATA!$A$46:$E$6000,A1790,4),""),"")</f>
        <v/>
      </c>
      <c r="F1790" s="99" t="str">
        <f>IFERROR(IF(C1790=設定・集計!$B$6,"",INDEX(DATA!$A$46:$E$6000,A1790,4)),"")</f>
        <v/>
      </c>
    </row>
    <row r="1791" spans="1:6" ht="18.75" customHeight="1">
      <c r="A1791" s="82" t="str">
        <f>IFERROR(MATCH(ROW()-ROW($A$2),DATA!G:G,0)-DATA!$B$5+1,"")</f>
        <v/>
      </c>
      <c r="B1791" s="86" t="str">
        <f>IFERROR(INDEX(DATA!$A$46:$E$6000,A1791,5),"")</f>
        <v/>
      </c>
      <c r="C1791" s="87" t="str">
        <f>IFERROR(INDEX(DATA!$A$46:$E$6000,A1791,3),"")</f>
        <v/>
      </c>
      <c r="D1791" s="88" t="str">
        <f>IFERROR(INDEX(DATA!$A$46:$E$6000,A1791,2),"")</f>
        <v/>
      </c>
      <c r="E1791" s="99" t="str">
        <f>IFERROR(IF(C1791=設定・集計!$B$6,INDEX(DATA!$A$46:$E$6000,A1791,4),""),"")</f>
        <v/>
      </c>
      <c r="F1791" s="99" t="str">
        <f>IFERROR(IF(C1791=設定・集計!$B$6,"",INDEX(DATA!$A$46:$E$6000,A1791,4)),"")</f>
        <v/>
      </c>
    </row>
    <row r="1792" spans="1:6" ht="18.75" customHeight="1">
      <c r="A1792" s="82" t="str">
        <f>IFERROR(MATCH(ROW()-ROW($A$2),DATA!G:G,0)-DATA!$B$5+1,"")</f>
        <v/>
      </c>
      <c r="B1792" s="86" t="str">
        <f>IFERROR(INDEX(DATA!$A$46:$E$6000,A1792,5),"")</f>
        <v/>
      </c>
      <c r="C1792" s="87" t="str">
        <f>IFERROR(INDEX(DATA!$A$46:$E$6000,A1792,3),"")</f>
        <v/>
      </c>
      <c r="D1792" s="88" t="str">
        <f>IFERROR(INDEX(DATA!$A$46:$E$6000,A1792,2),"")</f>
        <v/>
      </c>
      <c r="E1792" s="99" t="str">
        <f>IFERROR(IF(C1792=設定・集計!$B$6,INDEX(DATA!$A$46:$E$6000,A1792,4),""),"")</f>
        <v/>
      </c>
      <c r="F1792" s="99" t="str">
        <f>IFERROR(IF(C1792=設定・集計!$B$6,"",INDEX(DATA!$A$46:$E$6000,A1792,4)),"")</f>
        <v/>
      </c>
    </row>
    <row r="1793" spans="1:6" ht="18.75" customHeight="1">
      <c r="A1793" s="82" t="str">
        <f>IFERROR(MATCH(ROW()-ROW($A$2),DATA!G:G,0)-DATA!$B$5+1,"")</f>
        <v/>
      </c>
      <c r="B1793" s="86" t="str">
        <f>IFERROR(INDEX(DATA!$A$46:$E$6000,A1793,5),"")</f>
        <v/>
      </c>
      <c r="C1793" s="87" t="str">
        <f>IFERROR(INDEX(DATA!$A$46:$E$6000,A1793,3),"")</f>
        <v/>
      </c>
      <c r="D1793" s="88" t="str">
        <f>IFERROR(INDEX(DATA!$A$46:$E$6000,A1793,2),"")</f>
        <v/>
      </c>
      <c r="E1793" s="99" t="str">
        <f>IFERROR(IF(C1793=設定・集計!$B$6,INDEX(DATA!$A$46:$E$6000,A1793,4),""),"")</f>
        <v/>
      </c>
      <c r="F1793" s="99" t="str">
        <f>IFERROR(IF(C1793=設定・集計!$B$6,"",INDEX(DATA!$A$46:$E$6000,A1793,4)),"")</f>
        <v/>
      </c>
    </row>
    <row r="1794" spans="1:6" ht="18.75" customHeight="1">
      <c r="A1794" s="82" t="str">
        <f>IFERROR(MATCH(ROW()-ROW($A$2),DATA!G:G,0)-DATA!$B$5+1,"")</f>
        <v/>
      </c>
      <c r="B1794" s="86" t="str">
        <f>IFERROR(INDEX(DATA!$A$46:$E$6000,A1794,5),"")</f>
        <v/>
      </c>
      <c r="C1794" s="87" t="str">
        <f>IFERROR(INDEX(DATA!$A$46:$E$6000,A1794,3),"")</f>
        <v/>
      </c>
      <c r="D1794" s="88" t="str">
        <f>IFERROR(INDEX(DATA!$A$46:$E$6000,A1794,2),"")</f>
        <v/>
      </c>
      <c r="E1794" s="99" t="str">
        <f>IFERROR(IF(C1794=設定・集計!$B$6,INDEX(DATA!$A$46:$E$6000,A1794,4),""),"")</f>
        <v/>
      </c>
      <c r="F1794" s="99" t="str">
        <f>IFERROR(IF(C1794=設定・集計!$B$6,"",INDEX(DATA!$A$46:$E$6000,A1794,4)),"")</f>
        <v/>
      </c>
    </row>
    <row r="1795" spans="1:6" ht="18.75" customHeight="1">
      <c r="A1795" s="82" t="str">
        <f>IFERROR(MATCH(ROW()-ROW($A$2),DATA!G:G,0)-DATA!$B$5+1,"")</f>
        <v/>
      </c>
      <c r="B1795" s="86" t="str">
        <f>IFERROR(INDEX(DATA!$A$46:$E$6000,A1795,5),"")</f>
        <v/>
      </c>
      <c r="C1795" s="87" t="str">
        <f>IFERROR(INDEX(DATA!$A$46:$E$6000,A1795,3),"")</f>
        <v/>
      </c>
      <c r="D1795" s="88" t="str">
        <f>IFERROR(INDEX(DATA!$A$46:$E$6000,A1795,2),"")</f>
        <v/>
      </c>
      <c r="E1795" s="99" t="str">
        <f>IFERROR(IF(C1795=設定・集計!$B$6,INDEX(DATA!$A$46:$E$6000,A1795,4),""),"")</f>
        <v/>
      </c>
      <c r="F1795" s="99" t="str">
        <f>IFERROR(IF(C1795=設定・集計!$B$6,"",INDEX(DATA!$A$46:$E$6000,A1795,4)),"")</f>
        <v/>
      </c>
    </row>
    <row r="1796" spans="1:6" ht="18.75" customHeight="1">
      <c r="A1796" s="82" t="str">
        <f>IFERROR(MATCH(ROW()-ROW($A$2),DATA!G:G,0)-DATA!$B$5+1,"")</f>
        <v/>
      </c>
      <c r="B1796" s="86" t="str">
        <f>IFERROR(INDEX(DATA!$A$46:$E$6000,A1796,5),"")</f>
        <v/>
      </c>
      <c r="C1796" s="87" t="str">
        <f>IFERROR(INDEX(DATA!$A$46:$E$6000,A1796,3),"")</f>
        <v/>
      </c>
      <c r="D1796" s="88" t="str">
        <f>IFERROR(INDEX(DATA!$A$46:$E$6000,A1796,2),"")</f>
        <v/>
      </c>
      <c r="E1796" s="99" t="str">
        <f>IFERROR(IF(C1796=設定・集計!$B$6,INDEX(DATA!$A$46:$E$6000,A1796,4),""),"")</f>
        <v/>
      </c>
      <c r="F1796" s="99" t="str">
        <f>IFERROR(IF(C1796=設定・集計!$B$6,"",INDEX(DATA!$A$46:$E$6000,A1796,4)),"")</f>
        <v/>
      </c>
    </row>
    <row r="1797" spans="1:6" ht="18.75" customHeight="1">
      <c r="A1797" s="82" t="str">
        <f>IFERROR(MATCH(ROW()-ROW($A$2),DATA!G:G,0)-DATA!$B$5+1,"")</f>
        <v/>
      </c>
      <c r="B1797" s="86" t="str">
        <f>IFERROR(INDEX(DATA!$A$46:$E$6000,A1797,5),"")</f>
        <v/>
      </c>
      <c r="C1797" s="87" t="str">
        <f>IFERROR(INDEX(DATA!$A$46:$E$6000,A1797,3),"")</f>
        <v/>
      </c>
      <c r="D1797" s="88" t="str">
        <f>IFERROR(INDEX(DATA!$A$46:$E$6000,A1797,2),"")</f>
        <v/>
      </c>
      <c r="E1797" s="99" t="str">
        <f>IFERROR(IF(C1797=設定・集計!$B$6,INDEX(DATA!$A$46:$E$6000,A1797,4),""),"")</f>
        <v/>
      </c>
      <c r="F1797" s="99" t="str">
        <f>IFERROR(IF(C1797=設定・集計!$B$6,"",INDEX(DATA!$A$46:$E$6000,A1797,4)),"")</f>
        <v/>
      </c>
    </row>
    <row r="1798" spans="1:6" ht="18.75" customHeight="1">
      <c r="A1798" s="82" t="str">
        <f>IFERROR(MATCH(ROW()-ROW($A$2),DATA!G:G,0)-DATA!$B$5+1,"")</f>
        <v/>
      </c>
      <c r="B1798" s="86" t="str">
        <f>IFERROR(INDEX(DATA!$A$46:$E$6000,A1798,5),"")</f>
        <v/>
      </c>
      <c r="C1798" s="87" t="str">
        <f>IFERROR(INDEX(DATA!$A$46:$E$6000,A1798,3),"")</f>
        <v/>
      </c>
      <c r="D1798" s="88" t="str">
        <f>IFERROR(INDEX(DATA!$A$46:$E$6000,A1798,2),"")</f>
        <v/>
      </c>
      <c r="E1798" s="99" t="str">
        <f>IFERROR(IF(C1798=設定・集計!$B$6,INDEX(DATA!$A$46:$E$6000,A1798,4),""),"")</f>
        <v/>
      </c>
      <c r="F1798" s="99" t="str">
        <f>IFERROR(IF(C1798=設定・集計!$B$6,"",INDEX(DATA!$A$46:$E$6000,A1798,4)),"")</f>
        <v/>
      </c>
    </row>
    <row r="1799" spans="1:6" ht="18.75" customHeight="1">
      <c r="A1799" s="82" t="str">
        <f>IFERROR(MATCH(ROW()-ROW($A$2),DATA!G:G,0)-DATA!$B$5+1,"")</f>
        <v/>
      </c>
      <c r="B1799" s="86" t="str">
        <f>IFERROR(INDEX(DATA!$A$46:$E$6000,A1799,5),"")</f>
        <v/>
      </c>
      <c r="C1799" s="87" t="str">
        <f>IFERROR(INDEX(DATA!$A$46:$E$6000,A1799,3),"")</f>
        <v/>
      </c>
      <c r="D1799" s="88" t="str">
        <f>IFERROR(INDEX(DATA!$A$46:$E$6000,A1799,2),"")</f>
        <v/>
      </c>
      <c r="E1799" s="99" t="str">
        <f>IFERROR(IF(C1799=設定・集計!$B$6,INDEX(DATA!$A$46:$E$6000,A1799,4),""),"")</f>
        <v/>
      </c>
      <c r="F1799" s="99" t="str">
        <f>IFERROR(IF(C1799=設定・集計!$B$6,"",INDEX(DATA!$A$46:$E$6000,A1799,4)),"")</f>
        <v/>
      </c>
    </row>
    <row r="1800" spans="1:6" ht="18.75" customHeight="1">
      <c r="A1800" s="82" t="str">
        <f>IFERROR(MATCH(ROW()-ROW($A$2),DATA!G:G,0)-DATA!$B$5+1,"")</f>
        <v/>
      </c>
      <c r="B1800" s="86" t="str">
        <f>IFERROR(INDEX(DATA!$A$46:$E$6000,A1800,5),"")</f>
        <v/>
      </c>
      <c r="C1800" s="87" t="str">
        <f>IFERROR(INDEX(DATA!$A$46:$E$6000,A1800,3),"")</f>
        <v/>
      </c>
      <c r="D1800" s="88" t="str">
        <f>IFERROR(INDEX(DATA!$A$46:$E$6000,A1800,2),"")</f>
        <v/>
      </c>
      <c r="E1800" s="99" t="str">
        <f>IFERROR(IF(C1800=設定・集計!$B$6,INDEX(DATA!$A$46:$E$6000,A1800,4),""),"")</f>
        <v/>
      </c>
      <c r="F1800" s="99" t="str">
        <f>IFERROR(IF(C1800=設定・集計!$B$6,"",INDEX(DATA!$A$46:$E$6000,A1800,4)),"")</f>
        <v/>
      </c>
    </row>
    <row r="1801" spans="1:6" ht="18.75" customHeight="1">
      <c r="A1801" s="82" t="str">
        <f>IFERROR(MATCH(ROW()-ROW($A$2),DATA!G:G,0)-DATA!$B$5+1,"")</f>
        <v/>
      </c>
      <c r="B1801" s="86" t="str">
        <f>IFERROR(INDEX(DATA!$A$46:$E$6000,A1801,5),"")</f>
        <v/>
      </c>
      <c r="C1801" s="87" t="str">
        <f>IFERROR(INDEX(DATA!$A$46:$E$6000,A1801,3),"")</f>
        <v/>
      </c>
      <c r="D1801" s="88" t="str">
        <f>IFERROR(INDEX(DATA!$A$46:$E$6000,A1801,2),"")</f>
        <v/>
      </c>
      <c r="E1801" s="99" t="str">
        <f>IFERROR(IF(C1801=設定・集計!$B$6,INDEX(DATA!$A$46:$E$6000,A1801,4),""),"")</f>
        <v/>
      </c>
      <c r="F1801" s="99" t="str">
        <f>IFERROR(IF(C1801=設定・集計!$B$6,"",INDEX(DATA!$A$46:$E$6000,A1801,4)),"")</f>
        <v/>
      </c>
    </row>
    <row r="1802" spans="1:6" ht="18.75" customHeight="1">
      <c r="A1802" s="82" t="str">
        <f>IFERROR(MATCH(ROW()-ROW($A$2),DATA!G:G,0)-DATA!$B$5+1,"")</f>
        <v/>
      </c>
      <c r="B1802" s="86" t="str">
        <f>IFERROR(INDEX(DATA!$A$46:$E$6000,A1802,5),"")</f>
        <v/>
      </c>
      <c r="C1802" s="87" t="str">
        <f>IFERROR(INDEX(DATA!$A$46:$E$6000,A1802,3),"")</f>
        <v/>
      </c>
      <c r="D1802" s="88" t="str">
        <f>IFERROR(INDEX(DATA!$A$46:$E$6000,A1802,2),"")</f>
        <v/>
      </c>
      <c r="E1802" s="99" t="str">
        <f>IFERROR(IF(C1802=設定・集計!$B$6,INDEX(DATA!$A$46:$E$6000,A1802,4),""),"")</f>
        <v/>
      </c>
      <c r="F1802" s="99" t="str">
        <f>IFERROR(IF(C1802=設定・集計!$B$6,"",INDEX(DATA!$A$46:$E$6000,A1802,4)),"")</f>
        <v/>
      </c>
    </row>
    <row r="1803" spans="1:6" ht="18.75" customHeight="1">
      <c r="A1803" s="82" t="str">
        <f>IFERROR(MATCH(ROW()-ROW($A$2),DATA!G:G,0)-DATA!$B$5+1,"")</f>
        <v/>
      </c>
      <c r="B1803" s="86" t="str">
        <f>IFERROR(INDEX(DATA!$A$46:$E$6000,A1803,5),"")</f>
        <v/>
      </c>
      <c r="C1803" s="87" t="str">
        <f>IFERROR(INDEX(DATA!$A$46:$E$6000,A1803,3),"")</f>
        <v/>
      </c>
      <c r="D1803" s="88" t="str">
        <f>IFERROR(INDEX(DATA!$A$46:$E$6000,A1803,2),"")</f>
        <v/>
      </c>
      <c r="E1803" s="99" t="str">
        <f>IFERROR(IF(C1803=設定・集計!$B$6,INDEX(DATA!$A$46:$E$6000,A1803,4),""),"")</f>
        <v/>
      </c>
      <c r="F1803" s="99" t="str">
        <f>IFERROR(IF(C1803=設定・集計!$B$6,"",INDEX(DATA!$A$46:$E$6000,A1803,4)),"")</f>
        <v/>
      </c>
    </row>
    <row r="1804" spans="1:6" ht="18.75" customHeight="1">
      <c r="A1804" s="82" t="str">
        <f>IFERROR(MATCH(ROW()-ROW($A$2),DATA!G:G,0)-DATA!$B$5+1,"")</f>
        <v/>
      </c>
      <c r="B1804" s="86" t="str">
        <f>IFERROR(INDEX(DATA!$A$46:$E$6000,A1804,5),"")</f>
        <v/>
      </c>
      <c r="C1804" s="87" t="str">
        <f>IFERROR(INDEX(DATA!$A$46:$E$6000,A1804,3),"")</f>
        <v/>
      </c>
      <c r="D1804" s="88" t="str">
        <f>IFERROR(INDEX(DATA!$A$46:$E$6000,A1804,2),"")</f>
        <v/>
      </c>
      <c r="E1804" s="99" t="str">
        <f>IFERROR(IF(C1804=設定・集計!$B$6,INDEX(DATA!$A$46:$E$6000,A1804,4),""),"")</f>
        <v/>
      </c>
      <c r="F1804" s="99" t="str">
        <f>IFERROR(IF(C1804=設定・集計!$B$6,"",INDEX(DATA!$A$46:$E$6000,A1804,4)),"")</f>
        <v/>
      </c>
    </row>
    <row r="1805" spans="1:6" ht="18.75" customHeight="1">
      <c r="A1805" s="82" t="str">
        <f>IFERROR(MATCH(ROW()-ROW($A$2),DATA!G:G,0)-DATA!$B$5+1,"")</f>
        <v/>
      </c>
      <c r="B1805" s="86" t="str">
        <f>IFERROR(INDEX(DATA!$A$46:$E$6000,A1805,5),"")</f>
        <v/>
      </c>
      <c r="C1805" s="87" t="str">
        <f>IFERROR(INDEX(DATA!$A$46:$E$6000,A1805,3),"")</f>
        <v/>
      </c>
      <c r="D1805" s="88" t="str">
        <f>IFERROR(INDEX(DATA!$A$46:$E$6000,A1805,2),"")</f>
        <v/>
      </c>
      <c r="E1805" s="99" t="str">
        <f>IFERROR(IF(C1805=設定・集計!$B$6,INDEX(DATA!$A$46:$E$6000,A1805,4),""),"")</f>
        <v/>
      </c>
      <c r="F1805" s="99" t="str">
        <f>IFERROR(IF(C1805=設定・集計!$B$6,"",INDEX(DATA!$A$46:$E$6000,A1805,4)),"")</f>
        <v/>
      </c>
    </row>
    <row r="1806" spans="1:6" ht="18.75" customHeight="1">
      <c r="A1806" s="82" t="str">
        <f>IFERROR(MATCH(ROW()-ROW($A$2),DATA!G:G,0)-DATA!$B$5+1,"")</f>
        <v/>
      </c>
      <c r="B1806" s="86" t="str">
        <f>IFERROR(INDEX(DATA!$A$46:$E$6000,A1806,5),"")</f>
        <v/>
      </c>
      <c r="C1806" s="87" t="str">
        <f>IFERROR(INDEX(DATA!$A$46:$E$6000,A1806,3),"")</f>
        <v/>
      </c>
      <c r="D1806" s="88" t="str">
        <f>IFERROR(INDEX(DATA!$A$46:$E$6000,A1806,2),"")</f>
        <v/>
      </c>
      <c r="E1806" s="99" t="str">
        <f>IFERROR(IF(C1806=設定・集計!$B$6,INDEX(DATA!$A$46:$E$6000,A1806,4),""),"")</f>
        <v/>
      </c>
      <c r="F1806" s="99" t="str">
        <f>IFERROR(IF(C1806=設定・集計!$B$6,"",INDEX(DATA!$A$46:$E$6000,A1806,4)),"")</f>
        <v/>
      </c>
    </row>
    <row r="1807" spans="1:6" ht="18.75" customHeight="1">
      <c r="A1807" s="82" t="str">
        <f>IFERROR(MATCH(ROW()-ROW($A$2),DATA!G:G,0)-DATA!$B$5+1,"")</f>
        <v/>
      </c>
      <c r="B1807" s="86" t="str">
        <f>IFERROR(INDEX(DATA!$A$46:$E$6000,A1807,5),"")</f>
        <v/>
      </c>
      <c r="C1807" s="87" t="str">
        <f>IFERROR(INDEX(DATA!$A$46:$E$6000,A1807,3),"")</f>
        <v/>
      </c>
      <c r="D1807" s="88" t="str">
        <f>IFERROR(INDEX(DATA!$A$46:$E$6000,A1807,2),"")</f>
        <v/>
      </c>
      <c r="E1807" s="99" t="str">
        <f>IFERROR(IF(C1807=設定・集計!$B$6,INDEX(DATA!$A$46:$E$6000,A1807,4),""),"")</f>
        <v/>
      </c>
      <c r="F1807" s="99" t="str">
        <f>IFERROR(IF(C1807=設定・集計!$B$6,"",INDEX(DATA!$A$46:$E$6000,A1807,4)),"")</f>
        <v/>
      </c>
    </row>
    <row r="1808" spans="1:6" ht="18.75" customHeight="1">
      <c r="A1808" s="82" t="str">
        <f>IFERROR(MATCH(ROW()-ROW($A$2),DATA!G:G,0)-DATA!$B$5+1,"")</f>
        <v/>
      </c>
      <c r="B1808" s="86" t="str">
        <f>IFERROR(INDEX(DATA!$A$46:$E$6000,A1808,5),"")</f>
        <v/>
      </c>
      <c r="C1808" s="87" t="str">
        <f>IFERROR(INDEX(DATA!$A$46:$E$6000,A1808,3),"")</f>
        <v/>
      </c>
      <c r="D1808" s="88" t="str">
        <f>IFERROR(INDEX(DATA!$A$46:$E$6000,A1808,2),"")</f>
        <v/>
      </c>
      <c r="E1808" s="99" t="str">
        <f>IFERROR(IF(C1808=設定・集計!$B$6,INDEX(DATA!$A$46:$E$6000,A1808,4),""),"")</f>
        <v/>
      </c>
      <c r="F1808" s="99" t="str">
        <f>IFERROR(IF(C1808=設定・集計!$B$6,"",INDEX(DATA!$A$46:$E$6000,A1808,4)),"")</f>
        <v/>
      </c>
    </row>
    <row r="1809" spans="1:6" ht="18.75" customHeight="1">
      <c r="A1809" s="82" t="str">
        <f>IFERROR(MATCH(ROW()-ROW($A$2),DATA!G:G,0)-DATA!$B$5+1,"")</f>
        <v/>
      </c>
      <c r="B1809" s="86" t="str">
        <f>IFERROR(INDEX(DATA!$A$46:$E$6000,A1809,5),"")</f>
        <v/>
      </c>
      <c r="C1809" s="87" t="str">
        <f>IFERROR(INDEX(DATA!$A$46:$E$6000,A1809,3),"")</f>
        <v/>
      </c>
      <c r="D1809" s="88" t="str">
        <f>IFERROR(INDEX(DATA!$A$46:$E$6000,A1809,2),"")</f>
        <v/>
      </c>
      <c r="E1809" s="99" t="str">
        <f>IFERROR(IF(C1809=設定・集計!$B$6,INDEX(DATA!$A$46:$E$6000,A1809,4),""),"")</f>
        <v/>
      </c>
      <c r="F1809" s="99" t="str">
        <f>IFERROR(IF(C1809=設定・集計!$B$6,"",INDEX(DATA!$A$46:$E$6000,A1809,4)),"")</f>
        <v/>
      </c>
    </row>
    <row r="1810" spans="1:6" ht="18.75" customHeight="1">
      <c r="A1810" s="82" t="str">
        <f>IFERROR(MATCH(ROW()-ROW($A$2),DATA!G:G,0)-DATA!$B$5+1,"")</f>
        <v/>
      </c>
      <c r="B1810" s="86" t="str">
        <f>IFERROR(INDEX(DATA!$A$46:$E$6000,A1810,5),"")</f>
        <v/>
      </c>
      <c r="C1810" s="87" t="str">
        <f>IFERROR(INDEX(DATA!$A$46:$E$6000,A1810,3),"")</f>
        <v/>
      </c>
      <c r="D1810" s="88" t="str">
        <f>IFERROR(INDEX(DATA!$A$46:$E$6000,A1810,2),"")</f>
        <v/>
      </c>
      <c r="E1810" s="99" t="str">
        <f>IFERROR(IF(C1810=設定・集計!$B$6,INDEX(DATA!$A$46:$E$6000,A1810,4),""),"")</f>
        <v/>
      </c>
      <c r="F1810" s="99" t="str">
        <f>IFERROR(IF(C1810=設定・集計!$B$6,"",INDEX(DATA!$A$46:$E$6000,A1810,4)),"")</f>
        <v/>
      </c>
    </row>
    <row r="1811" spans="1:6" ht="18.75" customHeight="1">
      <c r="A1811" s="82" t="str">
        <f>IFERROR(MATCH(ROW()-ROW($A$2),DATA!G:G,0)-DATA!$B$5+1,"")</f>
        <v/>
      </c>
      <c r="B1811" s="86" t="str">
        <f>IFERROR(INDEX(DATA!$A$46:$E$6000,A1811,5),"")</f>
        <v/>
      </c>
      <c r="C1811" s="87" t="str">
        <f>IFERROR(INDEX(DATA!$A$46:$E$6000,A1811,3),"")</f>
        <v/>
      </c>
      <c r="D1811" s="88" t="str">
        <f>IFERROR(INDEX(DATA!$A$46:$E$6000,A1811,2),"")</f>
        <v/>
      </c>
      <c r="E1811" s="99" t="str">
        <f>IFERROR(IF(C1811=設定・集計!$B$6,INDEX(DATA!$A$46:$E$6000,A1811,4),""),"")</f>
        <v/>
      </c>
      <c r="F1811" s="99" t="str">
        <f>IFERROR(IF(C1811=設定・集計!$B$6,"",INDEX(DATA!$A$46:$E$6000,A1811,4)),"")</f>
        <v/>
      </c>
    </row>
    <row r="1812" spans="1:6" ht="18.75" customHeight="1">
      <c r="A1812" s="82" t="str">
        <f>IFERROR(MATCH(ROW()-ROW($A$2),DATA!G:G,0)-DATA!$B$5+1,"")</f>
        <v/>
      </c>
      <c r="B1812" s="86" t="str">
        <f>IFERROR(INDEX(DATA!$A$46:$E$6000,A1812,5),"")</f>
        <v/>
      </c>
      <c r="C1812" s="87" t="str">
        <f>IFERROR(INDEX(DATA!$A$46:$E$6000,A1812,3),"")</f>
        <v/>
      </c>
      <c r="D1812" s="88" t="str">
        <f>IFERROR(INDEX(DATA!$A$46:$E$6000,A1812,2),"")</f>
        <v/>
      </c>
      <c r="E1812" s="99" t="str">
        <f>IFERROR(IF(C1812=設定・集計!$B$6,INDEX(DATA!$A$46:$E$6000,A1812,4),""),"")</f>
        <v/>
      </c>
      <c r="F1812" s="99" t="str">
        <f>IFERROR(IF(C1812=設定・集計!$B$6,"",INDEX(DATA!$A$46:$E$6000,A1812,4)),"")</f>
        <v/>
      </c>
    </row>
    <row r="1813" spans="1:6" ht="18.75" customHeight="1">
      <c r="A1813" s="82" t="str">
        <f>IFERROR(MATCH(ROW()-ROW($A$2),DATA!G:G,0)-DATA!$B$5+1,"")</f>
        <v/>
      </c>
      <c r="B1813" s="86" t="str">
        <f>IFERROR(INDEX(DATA!$A$46:$E$6000,A1813,5),"")</f>
        <v/>
      </c>
      <c r="C1813" s="87" t="str">
        <f>IFERROR(INDEX(DATA!$A$46:$E$6000,A1813,3),"")</f>
        <v/>
      </c>
      <c r="D1813" s="88" t="str">
        <f>IFERROR(INDEX(DATA!$A$46:$E$6000,A1813,2),"")</f>
        <v/>
      </c>
      <c r="E1813" s="99" t="str">
        <f>IFERROR(IF(C1813=設定・集計!$B$6,INDEX(DATA!$A$46:$E$6000,A1813,4),""),"")</f>
        <v/>
      </c>
      <c r="F1813" s="99" t="str">
        <f>IFERROR(IF(C1813=設定・集計!$B$6,"",INDEX(DATA!$A$46:$E$6000,A1813,4)),"")</f>
        <v/>
      </c>
    </row>
    <row r="1814" spans="1:6" ht="18.75" customHeight="1">
      <c r="A1814" s="82" t="str">
        <f>IFERROR(MATCH(ROW()-ROW($A$2),DATA!G:G,0)-DATA!$B$5+1,"")</f>
        <v/>
      </c>
      <c r="B1814" s="86" t="str">
        <f>IFERROR(INDEX(DATA!$A$46:$E$6000,A1814,5),"")</f>
        <v/>
      </c>
      <c r="C1814" s="87" t="str">
        <f>IFERROR(INDEX(DATA!$A$46:$E$6000,A1814,3),"")</f>
        <v/>
      </c>
      <c r="D1814" s="88" t="str">
        <f>IFERROR(INDEX(DATA!$A$46:$E$6000,A1814,2),"")</f>
        <v/>
      </c>
      <c r="E1814" s="99" t="str">
        <f>IFERROR(IF(C1814=設定・集計!$B$6,INDEX(DATA!$A$46:$E$6000,A1814,4),""),"")</f>
        <v/>
      </c>
      <c r="F1814" s="99" t="str">
        <f>IFERROR(IF(C1814=設定・集計!$B$6,"",INDEX(DATA!$A$46:$E$6000,A1814,4)),"")</f>
        <v/>
      </c>
    </row>
    <row r="1815" spans="1:6" ht="18.75" customHeight="1">
      <c r="A1815" s="82" t="str">
        <f>IFERROR(MATCH(ROW()-ROW($A$2),DATA!G:G,0)-DATA!$B$5+1,"")</f>
        <v/>
      </c>
      <c r="B1815" s="86" t="str">
        <f>IFERROR(INDEX(DATA!$A$46:$E$6000,A1815,5),"")</f>
        <v/>
      </c>
      <c r="C1815" s="87" t="str">
        <f>IFERROR(INDEX(DATA!$A$46:$E$6000,A1815,3),"")</f>
        <v/>
      </c>
      <c r="D1815" s="88" t="str">
        <f>IFERROR(INDEX(DATA!$A$46:$E$6000,A1815,2),"")</f>
        <v/>
      </c>
      <c r="E1815" s="99" t="str">
        <f>IFERROR(IF(C1815=設定・集計!$B$6,INDEX(DATA!$A$46:$E$6000,A1815,4),""),"")</f>
        <v/>
      </c>
      <c r="F1815" s="99" t="str">
        <f>IFERROR(IF(C1815=設定・集計!$B$6,"",INDEX(DATA!$A$46:$E$6000,A1815,4)),"")</f>
        <v/>
      </c>
    </row>
    <row r="1816" spans="1:6" ht="18.75" customHeight="1">
      <c r="A1816" s="82" t="str">
        <f>IFERROR(MATCH(ROW()-ROW($A$2),DATA!G:G,0)-DATA!$B$5+1,"")</f>
        <v/>
      </c>
      <c r="B1816" s="86" t="str">
        <f>IFERROR(INDEX(DATA!$A$46:$E$6000,A1816,5),"")</f>
        <v/>
      </c>
      <c r="C1816" s="87" t="str">
        <f>IFERROR(INDEX(DATA!$A$46:$E$6000,A1816,3),"")</f>
        <v/>
      </c>
      <c r="D1816" s="88" t="str">
        <f>IFERROR(INDEX(DATA!$A$46:$E$6000,A1816,2),"")</f>
        <v/>
      </c>
      <c r="E1816" s="99" t="str">
        <f>IFERROR(IF(C1816=設定・集計!$B$6,INDEX(DATA!$A$46:$E$6000,A1816,4),""),"")</f>
        <v/>
      </c>
      <c r="F1816" s="99" t="str">
        <f>IFERROR(IF(C1816=設定・集計!$B$6,"",INDEX(DATA!$A$46:$E$6000,A1816,4)),"")</f>
        <v/>
      </c>
    </row>
    <row r="1817" spans="1:6" ht="18.75" customHeight="1">
      <c r="A1817" s="82" t="str">
        <f>IFERROR(MATCH(ROW()-ROW($A$2),DATA!G:G,0)-DATA!$B$5+1,"")</f>
        <v/>
      </c>
      <c r="B1817" s="86" t="str">
        <f>IFERROR(INDEX(DATA!$A$46:$E$6000,A1817,5),"")</f>
        <v/>
      </c>
      <c r="C1817" s="87" t="str">
        <f>IFERROR(INDEX(DATA!$A$46:$E$6000,A1817,3),"")</f>
        <v/>
      </c>
      <c r="D1817" s="88" t="str">
        <f>IFERROR(INDEX(DATA!$A$46:$E$6000,A1817,2),"")</f>
        <v/>
      </c>
      <c r="E1817" s="99" t="str">
        <f>IFERROR(IF(C1817=設定・集計!$B$6,INDEX(DATA!$A$46:$E$6000,A1817,4),""),"")</f>
        <v/>
      </c>
      <c r="F1817" s="99" t="str">
        <f>IFERROR(IF(C1817=設定・集計!$B$6,"",INDEX(DATA!$A$46:$E$6000,A1817,4)),"")</f>
        <v/>
      </c>
    </row>
    <row r="1818" spans="1:6" ht="18.75" customHeight="1">
      <c r="A1818" s="82" t="str">
        <f>IFERROR(MATCH(ROW()-ROW($A$2),DATA!G:G,0)-DATA!$B$5+1,"")</f>
        <v/>
      </c>
      <c r="B1818" s="86" t="str">
        <f>IFERROR(INDEX(DATA!$A$46:$E$6000,A1818,5),"")</f>
        <v/>
      </c>
      <c r="C1818" s="87" t="str">
        <f>IFERROR(INDEX(DATA!$A$46:$E$6000,A1818,3),"")</f>
        <v/>
      </c>
      <c r="D1818" s="88" t="str">
        <f>IFERROR(INDEX(DATA!$A$46:$E$6000,A1818,2),"")</f>
        <v/>
      </c>
      <c r="E1818" s="99" t="str">
        <f>IFERROR(IF(C1818=設定・集計!$B$6,INDEX(DATA!$A$46:$E$6000,A1818,4),""),"")</f>
        <v/>
      </c>
      <c r="F1818" s="99" t="str">
        <f>IFERROR(IF(C1818=設定・集計!$B$6,"",INDEX(DATA!$A$46:$E$6000,A1818,4)),"")</f>
        <v/>
      </c>
    </row>
    <row r="1819" spans="1:6" ht="18.75" customHeight="1">
      <c r="A1819" s="82" t="str">
        <f>IFERROR(MATCH(ROW()-ROW($A$2),DATA!G:G,0)-DATA!$B$5+1,"")</f>
        <v/>
      </c>
      <c r="B1819" s="86" t="str">
        <f>IFERROR(INDEX(DATA!$A$46:$E$6000,A1819,5),"")</f>
        <v/>
      </c>
      <c r="C1819" s="87" t="str">
        <f>IFERROR(INDEX(DATA!$A$46:$E$6000,A1819,3),"")</f>
        <v/>
      </c>
      <c r="D1819" s="88" t="str">
        <f>IFERROR(INDEX(DATA!$A$46:$E$6000,A1819,2),"")</f>
        <v/>
      </c>
      <c r="E1819" s="99" t="str">
        <f>IFERROR(IF(C1819=設定・集計!$B$6,INDEX(DATA!$A$46:$E$6000,A1819,4),""),"")</f>
        <v/>
      </c>
      <c r="F1819" s="99" t="str">
        <f>IFERROR(IF(C1819=設定・集計!$B$6,"",INDEX(DATA!$A$46:$E$6000,A1819,4)),"")</f>
        <v/>
      </c>
    </row>
    <row r="1820" spans="1:6" ht="18.75" customHeight="1">
      <c r="A1820" s="82" t="str">
        <f>IFERROR(MATCH(ROW()-ROW($A$2),DATA!G:G,0)-DATA!$B$5+1,"")</f>
        <v/>
      </c>
      <c r="B1820" s="86" t="str">
        <f>IFERROR(INDEX(DATA!$A$46:$E$6000,A1820,5),"")</f>
        <v/>
      </c>
      <c r="C1820" s="87" t="str">
        <f>IFERROR(INDEX(DATA!$A$46:$E$6000,A1820,3),"")</f>
        <v/>
      </c>
      <c r="D1820" s="88" t="str">
        <f>IFERROR(INDEX(DATA!$A$46:$E$6000,A1820,2),"")</f>
        <v/>
      </c>
      <c r="E1820" s="99" t="str">
        <f>IFERROR(IF(C1820=設定・集計!$B$6,INDEX(DATA!$A$46:$E$6000,A1820,4),""),"")</f>
        <v/>
      </c>
      <c r="F1820" s="99" t="str">
        <f>IFERROR(IF(C1820=設定・集計!$B$6,"",INDEX(DATA!$A$46:$E$6000,A1820,4)),"")</f>
        <v/>
      </c>
    </row>
    <row r="1821" spans="1:6" ht="18.75" customHeight="1">
      <c r="A1821" s="82" t="str">
        <f>IFERROR(MATCH(ROW()-ROW($A$2),DATA!G:G,0)-DATA!$B$5+1,"")</f>
        <v/>
      </c>
      <c r="B1821" s="86" t="str">
        <f>IFERROR(INDEX(DATA!$A$46:$E$6000,A1821,5),"")</f>
        <v/>
      </c>
      <c r="C1821" s="87" t="str">
        <f>IFERROR(INDEX(DATA!$A$46:$E$6000,A1821,3),"")</f>
        <v/>
      </c>
      <c r="D1821" s="88" t="str">
        <f>IFERROR(INDEX(DATA!$A$46:$E$6000,A1821,2),"")</f>
        <v/>
      </c>
      <c r="E1821" s="99" t="str">
        <f>IFERROR(IF(C1821=設定・集計!$B$6,INDEX(DATA!$A$46:$E$6000,A1821,4),""),"")</f>
        <v/>
      </c>
      <c r="F1821" s="99" t="str">
        <f>IFERROR(IF(C1821=設定・集計!$B$6,"",INDEX(DATA!$A$46:$E$6000,A1821,4)),"")</f>
        <v/>
      </c>
    </row>
    <row r="1822" spans="1:6" ht="18.75" customHeight="1">
      <c r="A1822" s="82" t="str">
        <f>IFERROR(MATCH(ROW()-ROW($A$2),DATA!G:G,0)-DATA!$B$5+1,"")</f>
        <v/>
      </c>
      <c r="B1822" s="86" t="str">
        <f>IFERROR(INDEX(DATA!$A$46:$E$6000,A1822,5),"")</f>
        <v/>
      </c>
      <c r="C1822" s="87" t="str">
        <f>IFERROR(INDEX(DATA!$A$46:$E$6000,A1822,3),"")</f>
        <v/>
      </c>
      <c r="D1822" s="88" t="str">
        <f>IFERROR(INDEX(DATA!$A$46:$E$6000,A1822,2),"")</f>
        <v/>
      </c>
      <c r="E1822" s="99" t="str">
        <f>IFERROR(IF(C1822=設定・集計!$B$6,INDEX(DATA!$A$46:$E$6000,A1822,4),""),"")</f>
        <v/>
      </c>
      <c r="F1822" s="99" t="str">
        <f>IFERROR(IF(C1822=設定・集計!$B$6,"",INDEX(DATA!$A$46:$E$6000,A1822,4)),"")</f>
        <v/>
      </c>
    </row>
    <row r="1823" spans="1:6" ht="18.75" customHeight="1">
      <c r="A1823" s="82" t="str">
        <f>IFERROR(MATCH(ROW()-ROW($A$2),DATA!G:G,0)-DATA!$B$5+1,"")</f>
        <v/>
      </c>
      <c r="B1823" s="86" t="str">
        <f>IFERROR(INDEX(DATA!$A$46:$E$6000,A1823,5),"")</f>
        <v/>
      </c>
      <c r="C1823" s="87" t="str">
        <f>IFERROR(INDEX(DATA!$A$46:$E$6000,A1823,3),"")</f>
        <v/>
      </c>
      <c r="D1823" s="88" t="str">
        <f>IFERROR(INDEX(DATA!$A$46:$E$6000,A1823,2),"")</f>
        <v/>
      </c>
      <c r="E1823" s="99" t="str">
        <f>IFERROR(IF(C1823=設定・集計!$B$6,INDEX(DATA!$A$46:$E$6000,A1823,4),""),"")</f>
        <v/>
      </c>
      <c r="F1823" s="99" t="str">
        <f>IFERROR(IF(C1823=設定・集計!$B$6,"",INDEX(DATA!$A$46:$E$6000,A1823,4)),"")</f>
        <v/>
      </c>
    </row>
    <row r="1824" spans="1:6" ht="18.75" customHeight="1">
      <c r="A1824" s="82" t="str">
        <f>IFERROR(MATCH(ROW()-ROW($A$2),DATA!G:G,0)-DATA!$B$5+1,"")</f>
        <v/>
      </c>
      <c r="B1824" s="86" t="str">
        <f>IFERROR(INDEX(DATA!$A$46:$E$6000,A1824,5),"")</f>
        <v/>
      </c>
      <c r="C1824" s="87" t="str">
        <f>IFERROR(INDEX(DATA!$A$46:$E$6000,A1824,3),"")</f>
        <v/>
      </c>
      <c r="D1824" s="88" t="str">
        <f>IFERROR(INDEX(DATA!$A$46:$E$6000,A1824,2),"")</f>
        <v/>
      </c>
      <c r="E1824" s="99" t="str">
        <f>IFERROR(IF(C1824=設定・集計!$B$6,INDEX(DATA!$A$46:$E$6000,A1824,4),""),"")</f>
        <v/>
      </c>
      <c r="F1824" s="99" t="str">
        <f>IFERROR(IF(C1824=設定・集計!$B$6,"",INDEX(DATA!$A$46:$E$6000,A1824,4)),"")</f>
        <v/>
      </c>
    </row>
    <row r="1825" spans="1:6" ht="18.75" customHeight="1">
      <c r="A1825" s="82" t="str">
        <f>IFERROR(MATCH(ROW()-ROW($A$2),DATA!G:G,0)-DATA!$B$5+1,"")</f>
        <v/>
      </c>
      <c r="B1825" s="86" t="str">
        <f>IFERROR(INDEX(DATA!$A$46:$E$6000,A1825,5),"")</f>
        <v/>
      </c>
      <c r="C1825" s="87" t="str">
        <f>IFERROR(INDEX(DATA!$A$46:$E$6000,A1825,3),"")</f>
        <v/>
      </c>
      <c r="D1825" s="88" t="str">
        <f>IFERROR(INDEX(DATA!$A$46:$E$6000,A1825,2),"")</f>
        <v/>
      </c>
      <c r="E1825" s="99" t="str">
        <f>IFERROR(IF(C1825=設定・集計!$B$6,INDEX(DATA!$A$46:$E$6000,A1825,4),""),"")</f>
        <v/>
      </c>
      <c r="F1825" s="99" t="str">
        <f>IFERROR(IF(C1825=設定・集計!$B$6,"",INDEX(DATA!$A$46:$E$6000,A1825,4)),"")</f>
        <v/>
      </c>
    </row>
    <row r="1826" spans="1:6" ht="18.75" customHeight="1">
      <c r="A1826" s="82" t="str">
        <f>IFERROR(MATCH(ROW()-ROW($A$2),DATA!G:G,0)-DATA!$B$5+1,"")</f>
        <v/>
      </c>
      <c r="B1826" s="86" t="str">
        <f>IFERROR(INDEX(DATA!$A$46:$E$6000,A1826,5),"")</f>
        <v/>
      </c>
      <c r="C1826" s="87" t="str">
        <f>IFERROR(INDEX(DATA!$A$46:$E$6000,A1826,3),"")</f>
        <v/>
      </c>
      <c r="D1826" s="88" t="str">
        <f>IFERROR(INDEX(DATA!$A$46:$E$6000,A1826,2),"")</f>
        <v/>
      </c>
      <c r="E1826" s="99" t="str">
        <f>IFERROR(IF(C1826=設定・集計!$B$6,INDEX(DATA!$A$46:$E$6000,A1826,4),""),"")</f>
        <v/>
      </c>
      <c r="F1826" s="99" t="str">
        <f>IFERROR(IF(C1826=設定・集計!$B$6,"",INDEX(DATA!$A$46:$E$6000,A1826,4)),"")</f>
        <v/>
      </c>
    </row>
    <row r="1827" spans="1:6" ht="18.75" customHeight="1">
      <c r="A1827" s="82" t="str">
        <f>IFERROR(MATCH(ROW()-ROW($A$2),DATA!G:G,0)-DATA!$B$5+1,"")</f>
        <v/>
      </c>
      <c r="B1827" s="86" t="str">
        <f>IFERROR(INDEX(DATA!$A$46:$E$6000,A1827,5),"")</f>
        <v/>
      </c>
      <c r="C1827" s="87" t="str">
        <f>IFERROR(INDEX(DATA!$A$46:$E$6000,A1827,3),"")</f>
        <v/>
      </c>
      <c r="D1827" s="88" t="str">
        <f>IFERROR(INDEX(DATA!$A$46:$E$6000,A1827,2),"")</f>
        <v/>
      </c>
      <c r="E1827" s="99" t="str">
        <f>IFERROR(IF(C1827=設定・集計!$B$6,INDEX(DATA!$A$46:$E$6000,A1827,4),""),"")</f>
        <v/>
      </c>
      <c r="F1827" s="99" t="str">
        <f>IFERROR(IF(C1827=設定・集計!$B$6,"",INDEX(DATA!$A$46:$E$6000,A1827,4)),"")</f>
        <v/>
      </c>
    </row>
    <row r="1828" spans="1:6" ht="18.75" customHeight="1">
      <c r="A1828" s="82" t="str">
        <f>IFERROR(MATCH(ROW()-ROW($A$2),DATA!G:G,0)-DATA!$B$5+1,"")</f>
        <v/>
      </c>
      <c r="B1828" s="86" t="str">
        <f>IFERROR(INDEX(DATA!$A$46:$E$6000,A1828,5),"")</f>
        <v/>
      </c>
      <c r="C1828" s="87" t="str">
        <f>IFERROR(INDEX(DATA!$A$46:$E$6000,A1828,3),"")</f>
        <v/>
      </c>
      <c r="D1828" s="88" t="str">
        <f>IFERROR(INDEX(DATA!$A$46:$E$6000,A1828,2),"")</f>
        <v/>
      </c>
      <c r="E1828" s="99" t="str">
        <f>IFERROR(IF(C1828=設定・集計!$B$6,INDEX(DATA!$A$46:$E$6000,A1828,4),""),"")</f>
        <v/>
      </c>
      <c r="F1828" s="99" t="str">
        <f>IFERROR(IF(C1828=設定・集計!$B$6,"",INDEX(DATA!$A$46:$E$6000,A1828,4)),"")</f>
        <v/>
      </c>
    </row>
    <row r="1829" spans="1:6" ht="18.75" customHeight="1">
      <c r="A1829" s="82" t="str">
        <f>IFERROR(MATCH(ROW()-ROW($A$2),DATA!G:G,0)-DATA!$B$5+1,"")</f>
        <v/>
      </c>
      <c r="B1829" s="86" t="str">
        <f>IFERROR(INDEX(DATA!$A$46:$E$6000,A1829,5),"")</f>
        <v/>
      </c>
      <c r="C1829" s="87" t="str">
        <f>IFERROR(INDEX(DATA!$A$46:$E$6000,A1829,3),"")</f>
        <v/>
      </c>
      <c r="D1829" s="88" t="str">
        <f>IFERROR(INDEX(DATA!$A$46:$E$6000,A1829,2),"")</f>
        <v/>
      </c>
      <c r="E1829" s="99" t="str">
        <f>IFERROR(IF(C1829=設定・集計!$B$6,INDEX(DATA!$A$46:$E$6000,A1829,4),""),"")</f>
        <v/>
      </c>
      <c r="F1829" s="99" t="str">
        <f>IFERROR(IF(C1829=設定・集計!$B$6,"",INDEX(DATA!$A$46:$E$6000,A1829,4)),"")</f>
        <v/>
      </c>
    </row>
    <row r="1830" spans="1:6" ht="18.75" customHeight="1">
      <c r="A1830" s="82" t="str">
        <f>IFERROR(MATCH(ROW()-ROW($A$2),DATA!G:G,0)-DATA!$B$5+1,"")</f>
        <v/>
      </c>
      <c r="B1830" s="86" t="str">
        <f>IFERROR(INDEX(DATA!$A$46:$E$6000,A1830,5),"")</f>
        <v/>
      </c>
      <c r="C1830" s="87" t="str">
        <f>IFERROR(INDEX(DATA!$A$46:$E$6000,A1830,3),"")</f>
        <v/>
      </c>
      <c r="D1830" s="88" t="str">
        <f>IFERROR(INDEX(DATA!$A$46:$E$6000,A1830,2),"")</f>
        <v/>
      </c>
      <c r="E1830" s="99" t="str">
        <f>IFERROR(IF(C1830=設定・集計!$B$6,INDEX(DATA!$A$46:$E$6000,A1830,4),""),"")</f>
        <v/>
      </c>
      <c r="F1830" s="99" t="str">
        <f>IFERROR(IF(C1830=設定・集計!$B$6,"",INDEX(DATA!$A$46:$E$6000,A1830,4)),"")</f>
        <v/>
      </c>
    </row>
    <row r="1831" spans="1:6" ht="18.75" customHeight="1">
      <c r="A1831" s="82" t="str">
        <f>IFERROR(MATCH(ROW()-ROW($A$2),DATA!G:G,0)-DATA!$B$5+1,"")</f>
        <v/>
      </c>
      <c r="B1831" s="86" t="str">
        <f>IFERROR(INDEX(DATA!$A$46:$E$6000,A1831,5),"")</f>
        <v/>
      </c>
      <c r="C1831" s="87" t="str">
        <f>IFERROR(INDEX(DATA!$A$46:$E$6000,A1831,3),"")</f>
        <v/>
      </c>
      <c r="D1831" s="88" t="str">
        <f>IFERROR(INDEX(DATA!$A$46:$E$6000,A1831,2),"")</f>
        <v/>
      </c>
      <c r="E1831" s="99" t="str">
        <f>IFERROR(IF(C1831=設定・集計!$B$6,INDEX(DATA!$A$46:$E$6000,A1831,4),""),"")</f>
        <v/>
      </c>
      <c r="F1831" s="99" t="str">
        <f>IFERROR(IF(C1831=設定・集計!$B$6,"",INDEX(DATA!$A$46:$E$6000,A1831,4)),"")</f>
        <v/>
      </c>
    </row>
    <row r="1832" spans="1:6" ht="18.75" customHeight="1">
      <c r="A1832" s="82" t="str">
        <f>IFERROR(MATCH(ROW()-ROW($A$2),DATA!G:G,0)-DATA!$B$5+1,"")</f>
        <v/>
      </c>
      <c r="B1832" s="86" t="str">
        <f>IFERROR(INDEX(DATA!$A$46:$E$6000,A1832,5),"")</f>
        <v/>
      </c>
      <c r="C1832" s="87" t="str">
        <f>IFERROR(INDEX(DATA!$A$46:$E$6000,A1832,3),"")</f>
        <v/>
      </c>
      <c r="D1832" s="88" t="str">
        <f>IFERROR(INDEX(DATA!$A$46:$E$6000,A1832,2),"")</f>
        <v/>
      </c>
      <c r="E1832" s="99" t="str">
        <f>IFERROR(IF(C1832=設定・集計!$B$6,INDEX(DATA!$A$46:$E$6000,A1832,4),""),"")</f>
        <v/>
      </c>
      <c r="F1832" s="99" t="str">
        <f>IFERROR(IF(C1832=設定・集計!$B$6,"",INDEX(DATA!$A$46:$E$6000,A1832,4)),"")</f>
        <v/>
      </c>
    </row>
    <row r="1833" spans="1:6" ht="18.75" customHeight="1">
      <c r="A1833" s="82" t="str">
        <f>IFERROR(MATCH(ROW()-ROW($A$2),DATA!G:G,0)-DATA!$B$5+1,"")</f>
        <v/>
      </c>
      <c r="B1833" s="86" t="str">
        <f>IFERROR(INDEX(DATA!$A$46:$E$6000,A1833,5),"")</f>
        <v/>
      </c>
      <c r="C1833" s="87" t="str">
        <f>IFERROR(INDEX(DATA!$A$46:$E$6000,A1833,3),"")</f>
        <v/>
      </c>
      <c r="D1833" s="88" t="str">
        <f>IFERROR(INDEX(DATA!$A$46:$E$6000,A1833,2),"")</f>
        <v/>
      </c>
      <c r="E1833" s="99" t="str">
        <f>IFERROR(IF(C1833=設定・集計!$B$6,INDEX(DATA!$A$46:$E$6000,A1833,4),""),"")</f>
        <v/>
      </c>
      <c r="F1833" s="99" t="str">
        <f>IFERROR(IF(C1833=設定・集計!$B$6,"",INDEX(DATA!$A$46:$E$6000,A1833,4)),"")</f>
        <v/>
      </c>
    </row>
    <row r="1834" spans="1:6" ht="18.75" customHeight="1">
      <c r="A1834" s="82" t="str">
        <f>IFERROR(MATCH(ROW()-ROW($A$2),DATA!G:G,0)-DATA!$B$5+1,"")</f>
        <v/>
      </c>
      <c r="B1834" s="86" t="str">
        <f>IFERROR(INDEX(DATA!$A$46:$E$6000,A1834,5),"")</f>
        <v/>
      </c>
      <c r="C1834" s="87" t="str">
        <f>IFERROR(INDEX(DATA!$A$46:$E$6000,A1834,3),"")</f>
        <v/>
      </c>
      <c r="D1834" s="88" t="str">
        <f>IFERROR(INDEX(DATA!$A$46:$E$6000,A1834,2),"")</f>
        <v/>
      </c>
      <c r="E1834" s="99" t="str">
        <f>IFERROR(IF(C1834=設定・集計!$B$6,INDEX(DATA!$A$46:$E$6000,A1834,4),""),"")</f>
        <v/>
      </c>
      <c r="F1834" s="99" t="str">
        <f>IFERROR(IF(C1834=設定・集計!$B$6,"",INDEX(DATA!$A$46:$E$6000,A1834,4)),"")</f>
        <v/>
      </c>
    </row>
    <row r="1835" spans="1:6" ht="18.75" customHeight="1">
      <c r="A1835" s="82" t="str">
        <f>IFERROR(MATCH(ROW()-ROW($A$2),DATA!G:G,0)-DATA!$B$5+1,"")</f>
        <v/>
      </c>
      <c r="B1835" s="86" t="str">
        <f>IFERROR(INDEX(DATA!$A$46:$E$6000,A1835,5),"")</f>
        <v/>
      </c>
      <c r="C1835" s="87" t="str">
        <f>IFERROR(INDEX(DATA!$A$46:$E$6000,A1835,3),"")</f>
        <v/>
      </c>
      <c r="D1835" s="88" t="str">
        <f>IFERROR(INDEX(DATA!$A$46:$E$6000,A1835,2),"")</f>
        <v/>
      </c>
      <c r="E1835" s="99" t="str">
        <f>IFERROR(IF(C1835=設定・集計!$B$6,INDEX(DATA!$A$46:$E$6000,A1835,4),""),"")</f>
        <v/>
      </c>
      <c r="F1835" s="99" t="str">
        <f>IFERROR(IF(C1835=設定・集計!$B$6,"",INDEX(DATA!$A$46:$E$6000,A1835,4)),"")</f>
        <v/>
      </c>
    </row>
    <row r="1836" spans="1:6" ht="18.75" customHeight="1">
      <c r="A1836" s="82" t="str">
        <f>IFERROR(MATCH(ROW()-ROW($A$2),DATA!G:G,0)-DATA!$B$5+1,"")</f>
        <v/>
      </c>
      <c r="B1836" s="86" t="str">
        <f>IFERROR(INDEX(DATA!$A$46:$E$6000,A1836,5),"")</f>
        <v/>
      </c>
      <c r="C1836" s="87" t="str">
        <f>IFERROR(INDEX(DATA!$A$46:$E$6000,A1836,3),"")</f>
        <v/>
      </c>
      <c r="D1836" s="88" t="str">
        <f>IFERROR(INDEX(DATA!$A$46:$E$6000,A1836,2),"")</f>
        <v/>
      </c>
      <c r="E1836" s="99" t="str">
        <f>IFERROR(IF(C1836=設定・集計!$B$6,INDEX(DATA!$A$46:$E$6000,A1836,4),""),"")</f>
        <v/>
      </c>
      <c r="F1836" s="99" t="str">
        <f>IFERROR(IF(C1836=設定・集計!$B$6,"",INDEX(DATA!$A$46:$E$6000,A1836,4)),"")</f>
        <v/>
      </c>
    </row>
    <row r="1837" spans="1:6" ht="18.75" customHeight="1">
      <c r="A1837" s="82" t="str">
        <f>IFERROR(MATCH(ROW()-ROW($A$2),DATA!G:G,0)-DATA!$B$5+1,"")</f>
        <v/>
      </c>
      <c r="B1837" s="86" t="str">
        <f>IFERROR(INDEX(DATA!$A$46:$E$6000,A1837,5),"")</f>
        <v/>
      </c>
      <c r="C1837" s="87" t="str">
        <f>IFERROR(INDEX(DATA!$A$46:$E$6000,A1837,3),"")</f>
        <v/>
      </c>
      <c r="D1837" s="88" t="str">
        <f>IFERROR(INDEX(DATA!$A$46:$E$6000,A1837,2),"")</f>
        <v/>
      </c>
      <c r="E1837" s="99" t="str">
        <f>IFERROR(IF(C1837=設定・集計!$B$6,INDEX(DATA!$A$46:$E$6000,A1837,4),""),"")</f>
        <v/>
      </c>
      <c r="F1837" s="99" t="str">
        <f>IFERROR(IF(C1837=設定・集計!$B$6,"",INDEX(DATA!$A$46:$E$6000,A1837,4)),"")</f>
        <v/>
      </c>
    </row>
    <row r="1838" spans="1:6" ht="18.75" customHeight="1">
      <c r="A1838" s="82" t="str">
        <f>IFERROR(MATCH(ROW()-ROW($A$2),DATA!G:G,0)-DATA!$B$5+1,"")</f>
        <v/>
      </c>
      <c r="B1838" s="86" t="str">
        <f>IFERROR(INDEX(DATA!$A$46:$E$6000,A1838,5),"")</f>
        <v/>
      </c>
      <c r="C1838" s="87" t="str">
        <f>IFERROR(INDEX(DATA!$A$46:$E$6000,A1838,3),"")</f>
        <v/>
      </c>
      <c r="D1838" s="88" t="str">
        <f>IFERROR(INDEX(DATA!$A$46:$E$6000,A1838,2),"")</f>
        <v/>
      </c>
      <c r="E1838" s="99" t="str">
        <f>IFERROR(IF(C1838=設定・集計!$B$6,INDEX(DATA!$A$46:$E$6000,A1838,4),""),"")</f>
        <v/>
      </c>
      <c r="F1838" s="99" t="str">
        <f>IFERROR(IF(C1838=設定・集計!$B$6,"",INDEX(DATA!$A$46:$E$6000,A1838,4)),"")</f>
        <v/>
      </c>
    </row>
    <row r="1839" spans="1:6" ht="18.75" customHeight="1">
      <c r="A1839" s="82" t="str">
        <f>IFERROR(MATCH(ROW()-ROW($A$2),DATA!G:G,0)-DATA!$B$5+1,"")</f>
        <v/>
      </c>
      <c r="B1839" s="86" t="str">
        <f>IFERROR(INDEX(DATA!$A$46:$E$6000,A1839,5),"")</f>
        <v/>
      </c>
      <c r="C1839" s="87" t="str">
        <f>IFERROR(INDEX(DATA!$A$46:$E$6000,A1839,3),"")</f>
        <v/>
      </c>
      <c r="D1839" s="88" t="str">
        <f>IFERROR(INDEX(DATA!$A$46:$E$6000,A1839,2),"")</f>
        <v/>
      </c>
      <c r="E1839" s="99" t="str">
        <f>IFERROR(IF(C1839=設定・集計!$B$6,INDEX(DATA!$A$46:$E$6000,A1839,4),""),"")</f>
        <v/>
      </c>
      <c r="F1839" s="99" t="str">
        <f>IFERROR(IF(C1839=設定・集計!$B$6,"",INDEX(DATA!$A$46:$E$6000,A1839,4)),"")</f>
        <v/>
      </c>
    </row>
    <row r="1840" spans="1:6" ht="18.75" customHeight="1">
      <c r="A1840" s="82" t="str">
        <f>IFERROR(MATCH(ROW()-ROW($A$2),DATA!G:G,0)-DATA!$B$5+1,"")</f>
        <v/>
      </c>
      <c r="B1840" s="86" t="str">
        <f>IFERROR(INDEX(DATA!$A$46:$E$6000,A1840,5),"")</f>
        <v/>
      </c>
      <c r="C1840" s="87" t="str">
        <f>IFERROR(INDEX(DATA!$A$46:$E$6000,A1840,3),"")</f>
        <v/>
      </c>
      <c r="D1840" s="88" t="str">
        <f>IFERROR(INDEX(DATA!$A$46:$E$6000,A1840,2),"")</f>
        <v/>
      </c>
      <c r="E1840" s="99" t="str">
        <f>IFERROR(IF(C1840=設定・集計!$B$6,INDEX(DATA!$A$46:$E$6000,A1840,4),""),"")</f>
        <v/>
      </c>
      <c r="F1840" s="99" t="str">
        <f>IFERROR(IF(C1840=設定・集計!$B$6,"",INDEX(DATA!$A$46:$E$6000,A1840,4)),"")</f>
        <v/>
      </c>
    </row>
    <row r="1841" spans="1:6" ht="18.75" customHeight="1">
      <c r="A1841" s="82" t="str">
        <f>IFERROR(MATCH(ROW()-ROW($A$2),DATA!G:G,0)-DATA!$B$5+1,"")</f>
        <v/>
      </c>
      <c r="B1841" s="86" t="str">
        <f>IFERROR(INDEX(DATA!$A$46:$E$6000,A1841,5),"")</f>
        <v/>
      </c>
      <c r="C1841" s="87" t="str">
        <f>IFERROR(INDEX(DATA!$A$46:$E$6000,A1841,3),"")</f>
        <v/>
      </c>
      <c r="D1841" s="88" t="str">
        <f>IFERROR(INDEX(DATA!$A$46:$E$6000,A1841,2),"")</f>
        <v/>
      </c>
      <c r="E1841" s="99" t="str">
        <f>IFERROR(IF(C1841=設定・集計!$B$6,INDEX(DATA!$A$46:$E$6000,A1841,4),""),"")</f>
        <v/>
      </c>
      <c r="F1841" s="99" t="str">
        <f>IFERROR(IF(C1841=設定・集計!$B$6,"",INDEX(DATA!$A$46:$E$6000,A1841,4)),"")</f>
        <v/>
      </c>
    </row>
    <row r="1842" spans="1:6" ht="18.75" customHeight="1">
      <c r="A1842" s="82" t="str">
        <f>IFERROR(MATCH(ROW()-ROW($A$2),DATA!G:G,0)-DATA!$B$5+1,"")</f>
        <v/>
      </c>
      <c r="B1842" s="86" t="str">
        <f>IFERROR(INDEX(DATA!$A$46:$E$6000,A1842,5),"")</f>
        <v/>
      </c>
      <c r="C1842" s="87" t="str">
        <f>IFERROR(INDEX(DATA!$A$46:$E$6000,A1842,3),"")</f>
        <v/>
      </c>
      <c r="D1842" s="88" t="str">
        <f>IFERROR(INDEX(DATA!$A$46:$E$6000,A1842,2),"")</f>
        <v/>
      </c>
      <c r="E1842" s="99" t="str">
        <f>IFERROR(IF(C1842=設定・集計!$B$6,INDEX(DATA!$A$46:$E$6000,A1842,4),""),"")</f>
        <v/>
      </c>
      <c r="F1842" s="99" t="str">
        <f>IFERROR(IF(C1842=設定・集計!$B$6,"",INDEX(DATA!$A$46:$E$6000,A1842,4)),"")</f>
        <v/>
      </c>
    </row>
    <row r="1843" spans="1:6" ht="18.75" customHeight="1">
      <c r="A1843" s="82" t="str">
        <f>IFERROR(MATCH(ROW()-ROW($A$2),DATA!G:G,0)-DATA!$B$5+1,"")</f>
        <v/>
      </c>
      <c r="B1843" s="86" t="str">
        <f>IFERROR(INDEX(DATA!$A$46:$E$6000,A1843,5),"")</f>
        <v/>
      </c>
      <c r="C1843" s="87" t="str">
        <f>IFERROR(INDEX(DATA!$A$46:$E$6000,A1843,3),"")</f>
        <v/>
      </c>
      <c r="D1843" s="88" t="str">
        <f>IFERROR(INDEX(DATA!$A$46:$E$6000,A1843,2),"")</f>
        <v/>
      </c>
      <c r="E1843" s="99" t="str">
        <f>IFERROR(IF(C1843=設定・集計!$B$6,INDEX(DATA!$A$46:$E$6000,A1843,4),""),"")</f>
        <v/>
      </c>
      <c r="F1843" s="99" t="str">
        <f>IFERROR(IF(C1843=設定・集計!$B$6,"",INDEX(DATA!$A$46:$E$6000,A1843,4)),"")</f>
        <v/>
      </c>
    </row>
    <row r="1844" spans="1:6" ht="18.75" customHeight="1">
      <c r="A1844" s="82" t="str">
        <f>IFERROR(MATCH(ROW()-ROW($A$2),DATA!G:G,0)-DATA!$B$5+1,"")</f>
        <v/>
      </c>
      <c r="B1844" s="86" t="str">
        <f>IFERROR(INDEX(DATA!$A$46:$E$6000,A1844,5),"")</f>
        <v/>
      </c>
      <c r="C1844" s="87" t="str">
        <f>IFERROR(INDEX(DATA!$A$46:$E$6000,A1844,3),"")</f>
        <v/>
      </c>
      <c r="D1844" s="88" t="str">
        <f>IFERROR(INDEX(DATA!$A$46:$E$6000,A1844,2),"")</f>
        <v/>
      </c>
      <c r="E1844" s="99" t="str">
        <f>IFERROR(IF(C1844=設定・集計!$B$6,INDEX(DATA!$A$46:$E$6000,A1844,4),""),"")</f>
        <v/>
      </c>
      <c r="F1844" s="99" t="str">
        <f>IFERROR(IF(C1844=設定・集計!$B$6,"",INDEX(DATA!$A$46:$E$6000,A1844,4)),"")</f>
        <v/>
      </c>
    </row>
    <row r="1845" spans="1:6" ht="18.75" customHeight="1">
      <c r="A1845" s="82" t="str">
        <f>IFERROR(MATCH(ROW()-ROW($A$2),DATA!G:G,0)-DATA!$B$5+1,"")</f>
        <v/>
      </c>
      <c r="B1845" s="86" t="str">
        <f>IFERROR(INDEX(DATA!$A$46:$E$6000,A1845,5),"")</f>
        <v/>
      </c>
      <c r="C1845" s="87" t="str">
        <f>IFERROR(INDEX(DATA!$A$46:$E$6000,A1845,3),"")</f>
        <v/>
      </c>
      <c r="D1845" s="88" t="str">
        <f>IFERROR(INDEX(DATA!$A$46:$E$6000,A1845,2),"")</f>
        <v/>
      </c>
      <c r="E1845" s="99" t="str">
        <f>IFERROR(IF(C1845=設定・集計!$B$6,INDEX(DATA!$A$46:$E$6000,A1845,4),""),"")</f>
        <v/>
      </c>
      <c r="F1845" s="99" t="str">
        <f>IFERROR(IF(C1845=設定・集計!$B$6,"",INDEX(DATA!$A$46:$E$6000,A1845,4)),"")</f>
        <v/>
      </c>
    </row>
    <row r="1846" spans="1:6" ht="18.75" customHeight="1">
      <c r="A1846" s="82" t="str">
        <f>IFERROR(MATCH(ROW()-ROW($A$2),DATA!G:G,0)-DATA!$B$5+1,"")</f>
        <v/>
      </c>
      <c r="B1846" s="86" t="str">
        <f>IFERROR(INDEX(DATA!$A$46:$E$6000,A1846,5),"")</f>
        <v/>
      </c>
      <c r="C1846" s="87" t="str">
        <f>IFERROR(INDEX(DATA!$A$46:$E$6000,A1846,3),"")</f>
        <v/>
      </c>
      <c r="D1846" s="88" t="str">
        <f>IFERROR(INDEX(DATA!$A$46:$E$6000,A1846,2),"")</f>
        <v/>
      </c>
      <c r="E1846" s="99" t="str">
        <f>IFERROR(IF(C1846=設定・集計!$B$6,INDEX(DATA!$A$46:$E$6000,A1846,4),""),"")</f>
        <v/>
      </c>
      <c r="F1846" s="99" t="str">
        <f>IFERROR(IF(C1846=設定・集計!$B$6,"",INDEX(DATA!$A$46:$E$6000,A1846,4)),"")</f>
        <v/>
      </c>
    </row>
    <row r="1847" spans="1:6" ht="18.75" customHeight="1">
      <c r="A1847" s="82" t="str">
        <f>IFERROR(MATCH(ROW()-ROW($A$2),DATA!G:G,0)-DATA!$B$5+1,"")</f>
        <v/>
      </c>
      <c r="B1847" s="86" t="str">
        <f>IFERROR(INDEX(DATA!$A$46:$E$6000,A1847,5),"")</f>
        <v/>
      </c>
      <c r="C1847" s="87" t="str">
        <f>IFERROR(INDEX(DATA!$A$46:$E$6000,A1847,3),"")</f>
        <v/>
      </c>
      <c r="D1847" s="88" t="str">
        <f>IFERROR(INDEX(DATA!$A$46:$E$6000,A1847,2),"")</f>
        <v/>
      </c>
      <c r="E1847" s="99" t="str">
        <f>IFERROR(IF(C1847=設定・集計!$B$6,INDEX(DATA!$A$46:$E$6000,A1847,4),""),"")</f>
        <v/>
      </c>
      <c r="F1847" s="99" t="str">
        <f>IFERROR(IF(C1847=設定・集計!$B$6,"",INDEX(DATA!$A$46:$E$6000,A1847,4)),"")</f>
        <v/>
      </c>
    </row>
    <row r="1848" spans="1:6" ht="18.75" customHeight="1">
      <c r="A1848" s="82" t="str">
        <f>IFERROR(MATCH(ROW()-ROW($A$2),DATA!G:G,0)-DATA!$B$5+1,"")</f>
        <v/>
      </c>
      <c r="B1848" s="86" t="str">
        <f>IFERROR(INDEX(DATA!$A$46:$E$6000,A1848,5),"")</f>
        <v/>
      </c>
      <c r="C1848" s="87" t="str">
        <f>IFERROR(INDEX(DATA!$A$46:$E$6000,A1848,3),"")</f>
        <v/>
      </c>
      <c r="D1848" s="88" t="str">
        <f>IFERROR(INDEX(DATA!$A$46:$E$6000,A1848,2),"")</f>
        <v/>
      </c>
      <c r="E1848" s="99" t="str">
        <f>IFERROR(IF(C1848=設定・集計!$B$6,INDEX(DATA!$A$46:$E$6000,A1848,4),""),"")</f>
        <v/>
      </c>
      <c r="F1848" s="99" t="str">
        <f>IFERROR(IF(C1848=設定・集計!$B$6,"",INDEX(DATA!$A$46:$E$6000,A1848,4)),"")</f>
        <v/>
      </c>
    </row>
    <row r="1849" spans="1:6" ht="18.75" customHeight="1">
      <c r="A1849" s="82" t="str">
        <f>IFERROR(MATCH(ROW()-ROW($A$2),DATA!G:G,0)-DATA!$B$5+1,"")</f>
        <v/>
      </c>
      <c r="B1849" s="86" t="str">
        <f>IFERROR(INDEX(DATA!$A$46:$E$6000,A1849,5),"")</f>
        <v/>
      </c>
      <c r="C1849" s="87" t="str">
        <f>IFERROR(INDEX(DATA!$A$46:$E$6000,A1849,3),"")</f>
        <v/>
      </c>
      <c r="D1849" s="88" t="str">
        <f>IFERROR(INDEX(DATA!$A$46:$E$6000,A1849,2),"")</f>
        <v/>
      </c>
      <c r="E1849" s="99" t="str">
        <f>IFERROR(IF(C1849=設定・集計!$B$6,INDEX(DATA!$A$46:$E$6000,A1849,4),""),"")</f>
        <v/>
      </c>
      <c r="F1849" s="99" t="str">
        <f>IFERROR(IF(C1849=設定・集計!$B$6,"",INDEX(DATA!$A$46:$E$6000,A1849,4)),"")</f>
        <v/>
      </c>
    </row>
    <row r="1850" spans="1:6" ht="18.75" customHeight="1">
      <c r="A1850" s="82" t="str">
        <f>IFERROR(MATCH(ROW()-ROW($A$2),DATA!G:G,0)-DATA!$B$5+1,"")</f>
        <v/>
      </c>
      <c r="B1850" s="86" t="str">
        <f>IFERROR(INDEX(DATA!$A$46:$E$6000,A1850,5),"")</f>
        <v/>
      </c>
      <c r="C1850" s="87" t="str">
        <f>IFERROR(INDEX(DATA!$A$46:$E$6000,A1850,3),"")</f>
        <v/>
      </c>
      <c r="D1850" s="88" t="str">
        <f>IFERROR(INDEX(DATA!$A$46:$E$6000,A1850,2),"")</f>
        <v/>
      </c>
      <c r="E1850" s="99" t="str">
        <f>IFERROR(IF(C1850=設定・集計!$B$6,INDEX(DATA!$A$46:$E$6000,A1850,4),""),"")</f>
        <v/>
      </c>
      <c r="F1850" s="99" t="str">
        <f>IFERROR(IF(C1850=設定・集計!$B$6,"",INDEX(DATA!$A$46:$E$6000,A1850,4)),"")</f>
        <v/>
      </c>
    </row>
    <row r="1851" spans="1:6" ht="18.75" customHeight="1">
      <c r="A1851" s="82" t="str">
        <f>IFERROR(MATCH(ROW()-ROW($A$2),DATA!G:G,0)-DATA!$B$5+1,"")</f>
        <v/>
      </c>
      <c r="B1851" s="86" t="str">
        <f>IFERROR(INDEX(DATA!$A$46:$E$6000,A1851,5),"")</f>
        <v/>
      </c>
      <c r="C1851" s="87" t="str">
        <f>IFERROR(INDEX(DATA!$A$46:$E$6000,A1851,3),"")</f>
        <v/>
      </c>
      <c r="D1851" s="88" t="str">
        <f>IFERROR(INDEX(DATA!$A$46:$E$6000,A1851,2),"")</f>
        <v/>
      </c>
      <c r="E1851" s="99" t="str">
        <f>IFERROR(IF(C1851=設定・集計!$B$6,INDEX(DATA!$A$46:$E$6000,A1851,4),""),"")</f>
        <v/>
      </c>
      <c r="F1851" s="99" t="str">
        <f>IFERROR(IF(C1851=設定・集計!$B$6,"",INDEX(DATA!$A$46:$E$6000,A1851,4)),"")</f>
        <v/>
      </c>
    </row>
    <row r="1852" spans="1:6" ht="18.75" customHeight="1">
      <c r="A1852" s="82" t="str">
        <f>IFERROR(MATCH(ROW()-ROW($A$2),DATA!G:G,0)-DATA!$B$5+1,"")</f>
        <v/>
      </c>
      <c r="B1852" s="86" t="str">
        <f>IFERROR(INDEX(DATA!$A$46:$E$6000,A1852,5),"")</f>
        <v/>
      </c>
      <c r="C1852" s="87" t="str">
        <f>IFERROR(INDEX(DATA!$A$46:$E$6000,A1852,3),"")</f>
        <v/>
      </c>
      <c r="D1852" s="88" t="str">
        <f>IFERROR(INDEX(DATA!$A$46:$E$6000,A1852,2),"")</f>
        <v/>
      </c>
      <c r="E1852" s="99" t="str">
        <f>IFERROR(IF(C1852=設定・集計!$B$6,INDEX(DATA!$A$46:$E$6000,A1852,4),""),"")</f>
        <v/>
      </c>
      <c r="F1852" s="99" t="str">
        <f>IFERROR(IF(C1852=設定・集計!$B$6,"",INDEX(DATA!$A$46:$E$6000,A1852,4)),"")</f>
        <v/>
      </c>
    </row>
    <row r="1853" spans="1:6" ht="18.75" customHeight="1">
      <c r="A1853" s="82" t="str">
        <f>IFERROR(MATCH(ROW()-ROW($A$2),DATA!G:G,0)-DATA!$B$5+1,"")</f>
        <v/>
      </c>
      <c r="B1853" s="86" t="str">
        <f>IFERROR(INDEX(DATA!$A$46:$E$6000,A1853,5),"")</f>
        <v/>
      </c>
      <c r="C1853" s="87" t="str">
        <f>IFERROR(INDEX(DATA!$A$46:$E$6000,A1853,3),"")</f>
        <v/>
      </c>
      <c r="D1853" s="88" t="str">
        <f>IFERROR(INDEX(DATA!$A$46:$E$6000,A1853,2),"")</f>
        <v/>
      </c>
      <c r="E1853" s="99" t="str">
        <f>IFERROR(IF(C1853=設定・集計!$B$6,INDEX(DATA!$A$46:$E$6000,A1853,4),""),"")</f>
        <v/>
      </c>
      <c r="F1853" s="99" t="str">
        <f>IFERROR(IF(C1853=設定・集計!$B$6,"",INDEX(DATA!$A$46:$E$6000,A1853,4)),"")</f>
        <v/>
      </c>
    </row>
    <row r="1854" spans="1:6" ht="18.75" customHeight="1">
      <c r="A1854" s="82" t="str">
        <f>IFERROR(MATCH(ROW()-ROW($A$2),DATA!G:G,0)-DATA!$B$5+1,"")</f>
        <v/>
      </c>
      <c r="B1854" s="86" t="str">
        <f>IFERROR(INDEX(DATA!$A$46:$E$6000,A1854,5),"")</f>
        <v/>
      </c>
      <c r="C1854" s="87" t="str">
        <f>IFERROR(INDEX(DATA!$A$46:$E$6000,A1854,3),"")</f>
        <v/>
      </c>
      <c r="D1854" s="88" t="str">
        <f>IFERROR(INDEX(DATA!$A$46:$E$6000,A1854,2),"")</f>
        <v/>
      </c>
      <c r="E1854" s="99" t="str">
        <f>IFERROR(IF(C1854=設定・集計!$B$6,INDEX(DATA!$A$46:$E$6000,A1854,4),""),"")</f>
        <v/>
      </c>
      <c r="F1854" s="99" t="str">
        <f>IFERROR(IF(C1854=設定・集計!$B$6,"",INDEX(DATA!$A$46:$E$6000,A1854,4)),"")</f>
        <v/>
      </c>
    </row>
    <row r="1855" spans="1:6" ht="18.75" customHeight="1">
      <c r="A1855" s="82" t="str">
        <f>IFERROR(MATCH(ROW()-ROW($A$2),DATA!G:G,0)-DATA!$B$5+1,"")</f>
        <v/>
      </c>
      <c r="B1855" s="86" t="str">
        <f>IFERROR(INDEX(DATA!$A$46:$E$6000,A1855,5),"")</f>
        <v/>
      </c>
      <c r="C1855" s="87" t="str">
        <f>IFERROR(INDEX(DATA!$A$46:$E$6000,A1855,3),"")</f>
        <v/>
      </c>
      <c r="D1855" s="88" t="str">
        <f>IFERROR(INDEX(DATA!$A$46:$E$6000,A1855,2),"")</f>
        <v/>
      </c>
      <c r="E1855" s="99" t="str">
        <f>IFERROR(IF(C1855=設定・集計!$B$6,INDEX(DATA!$A$46:$E$6000,A1855,4),""),"")</f>
        <v/>
      </c>
      <c r="F1855" s="99" t="str">
        <f>IFERROR(IF(C1855=設定・集計!$B$6,"",INDEX(DATA!$A$46:$E$6000,A1855,4)),"")</f>
        <v/>
      </c>
    </row>
    <row r="1856" spans="1:6" ht="18.75" customHeight="1">
      <c r="A1856" s="82" t="str">
        <f>IFERROR(MATCH(ROW()-ROW($A$2),DATA!G:G,0)-DATA!$B$5+1,"")</f>
        <v/>
      </c>
      <c r="B1856" s="86" t="str">
        <f>IFERROR(INDEX(DATA!$A$46:$E$6000,A1856,5),"")</f>
        <v/>
      </c>
      <c r="C1856" s="87" t="str">
        <f>IFERROR(INDEX(DATA!$A$46:$E$6000,A1856,3),"")</f>
        <v/>
      </c>
      <c r="D1856" s="88" t="str">
        <f>IFERROR(INDEX(DATA!$A$46:$E$6000,A1856,2),"")</f>
        <v/>
      </c>
      <c r="E1856" s="99" t="str">
        <f>IFERROR(IF(C1856=設定・集計!$B$6,INDEX(DATA!$A$46:$E$6000,A1856,4),""),"")</f>
        <v/>
      </c>
      <c r="F1856" s="99" t="str">
        <f>IFERROR(IF(C1856=設定・集計!$B$6,"",INDEX(DATA!$A$46:$E$6000,A1856,4)),"")</f>
        <v/>
      </c>
    </row>
    <row r="1857" spans="1:6" ht="18.75" customHeight="1">
      <c r="A1857" s="82" t="str">
        <f>IFERROR(MATCH(ROW()-ROW($A$2),DATA!G:G,0)-DATA!$B$5+1,"")</f>
        <v/>
      </c>
      <c r="B1857" s="86" t="str">
        <f>IFERROR(INDEX(DATA!$A$46:$E$6000,A1857,5),"")</f>
        <v/>
      </c>
      <c r="C1857" s="87" t="str">
        <f>IFERROR(INDEX(DATA!$A$46:$E$6000,A1857,3),"")</f>
        <v/>
      </c>
      <c r="D1857" s="88" t="str">
        <f>IFERROR(INDEX(DATA!$A$46:$E$6000,A1857,2),"")</f>
        <v/>
      </c>
      <c r="E1857" s="99" t="str">
        <f>IFERROR(IF(C1857=設定・集計!$B$6,INDEX(DATA!$A$46:$E$6000,A1857,4),""),"")</f>
        <v/>
      </c>
      <c r="F1857" s="99" t="str">
        <f>IFERROR(IF(C1857=設定・集計!$B$6,"",INDEX(DATA!$A$46:$E$6000,A1857,4)),"")</f>
        <v/>
      </c>
    </row>
    <row r="1858" spans="1:6" ht="18.75" customHeight="1">
      <c r="A1858" s="82" t="str">
        <f>IFERROR(MATCH(ROW()-ROW($A$2),DATA!G:G,0)-DATA!$B$5+1,"")</f>
        <v/>
      </c>
      <c r="B1858" s="86" t="str">
        <f>IFERROR(INDEX(DATA!$A$46:$E$6000,A1858,5),"")</f>
        <v/>
      </c>
      <c r="C1858" s="87" t="str">
        <f>IFERROR(INDEX(DATA!$A$46:$E$6000,A1858,3),"")</f>
        <v/>
      </c>
      <c r="D1858" s="88" t="str">
        <f>IFERROR(INDEX(DATA!$A$46:$E$6000,A1858,2),"")</f>
        <v/>
      </c>
      <c r="E1858" s="99" t="str">
        <f>IFERROR(IF(C1858=設定・集計!$B$6,INDEX(DATA!$A$46:$E$6000,A1858,4),""),"")</f>
        <v/>
      </c>
      <c r="F1858" s="99" t="str">
        <f>IFERROR(IF(C1858=設定・集計!$B$6,"",INDEX(DATA!$A$46:$E$6000,A1858,4)),"")</f>
        <v/>
      </c>
    </row>
    <row r="1859" spans="1:6" ht="18.75" customHeight="1">
      <c r="A1859" s="82" t="str">
        <f>IFERROR(MATCH(ROW()-ROW($A$2),DATA!G:G,0)-DATA!$B$5+1,"")</f>
        <v/>
      </c>
      <c r="B1859" s="86" t="str">
        <f>IFERROR(INDEX(DATA!$A$46:$E$6000,A1859,5),"")</f>
        <v/>
      </c>
      <c r="C1859" s="87" t="str">
        <f>IFERROR(INDEX(DATA!$A$46:$E$6000,A1859,3),"")</f>
        <v/>
      </c>
      <c r="D1859" s="88" t="str">
        <f>IFERROR(INDEX(DATA!$A$46:$E$6000,A1859,2),"")</f>
        <v/>
      </c>
      <c r="E1859" s="99" t="str">
        <f>IFERROR(IF(C1859=設定・集計!$B$6,INDEX(DATA!$A$46:$E$6000,A1859,4),""),"")</f>
        <v/>
      </c>
      <c r="F1859" s="99" t="str">
        <f>IFERROR(IF(C1859=設定・集計!$B$6,"",INDEX(DATA!$A$46:$E$6000,A1859,4)),"")</f>
        <v/>
      </c>
    </row>
    <row r="1860" spans="1:6" ht="18.75" customHeight="1">
      <c r="A1860" s="82" t="str">
        <f>IFERROR(MATCH(ROW()-ROW($A$2),DATA!G:G,0)-DATA!$B$5+1,"")</f>
        <v/>
      </c>
      <c r="B1860" s="86" t="str">
        <f>IFERROR(INDEX(DATA!$A$46:$E$6000,A1860,5),"")</f>
        <v/>
      </c>
      <c r="C1860" s="87" t="str">
        <f>IFERROR(INDEX(DATA!$A$46:$E$6000,A1860,3),"")</f>
        <v/>
      </c>
      <c r="D1860" s="88" t="str">
        <f>IFERROR(INDEX(DATA!$A$46:$E$6000,A1860,2),"")</f>
        <v/>
      </c>
      <c r="E1860" s="99" t="str">
        <f>IFERROR(IF(C1860=設定・集計!$B$6,INDEX(DATA!$A$46:$E$6000,A1860,4),""),"")</f>
        <v/>
      </c>
      <c r="F1860" s="99" t="str">
        <f>IFERROR(IF(C1860=設定・集計!$B$6,"",INDEX(DATA!$A$46:$E$6000,A1860,4)),"")</f>
        <v/>
      </c>
    </row>
    <row r="1861" spans="1:6" ht="18.75" customHeight="1">
      <c r="A1861" s="82" t="str">
        <f>IFERROR(MATCH(ROW()-ROW($A$2),DATA!G:G,0)-DATA!$B$5+1,"")</f>
        <v/>
      </c>
      <c r="B1861" s="86" t="str">
        <f>IFERROR(INDEX(DATA!$A$46:$E$6000,A1861,5),"")</f>
        <v/>
      </c>
      <c r="C1861" s="87" t="str">
        <f>IFERROR(INDEX(DATA!$A$46:$E$6000,A1861,3),"")</f>
        <v/>
      </c>
      <c r="D1861" s="88" t="str">
        <f>IFERROR(INDEX(DATA!$A$46:$E$6000,A1861,2),"")</f>
        <v/>
      </c>
      <c r="E1861" s="99" t="str">
        <f>IFERROR(IF(C1861=設定・集計!$B$6,INDEX(DATA!$A$46:$E$6000,A1861,4),""),"")</f>
        <v/>
      </c>
      <c r="F1861" s="99" t="str">
        <f>IFERROR(IF(C1861=設定・集計!$B$6,"",INDEX(DATA!$A$46:$E$6000,A1861,4)),"")</f>
        <v/>
      </c>
    </row>
    <row r="1862" spans="1:6" ht="18.75" customHeight="1">
      <c r="A1862" s="82" t="str">
        <f>IFERROR(MATCH(ROW()-ROW($A$2),DATA!G:G,0)-DATA!$B$5+1,"")</f>
        <v/>
      </c>
      <c r="B1862" s="86" t="str">
        <f>IFERROR(INDEX(DATA!$A$46:$E$6000,A1862,5),"")</f>
        <v/>
      </c>
      <c r="C1862" s="87" t="str">
        <f>IFERROR(INDEX(DATA!$A$46:$E$6000,A1862,3),"")</f>
        <v/>
      </c>
      <c r="D1862" s="88" t="str">
        <f>IFERROR(INDEX(DATA!$A$46:$E$6000,A1862,2),"")</f>
        <v/>
      </c>
      <c r="E1862" s="99" t="str">
        <f>IFERROR(IF(C1862=設定・集計!$B$6,INDEX(DATA!$A$46:$E$6000,A1862,4),""),"")</f>
        <v/>
      </c>
      <c r="F1862" s="99" t="str">
        <f>IFERROR(IF(C1862=設定・集計!$B$6,"",INDEX(DATA!$A$46:$E$6000,A1862,4)),"")</f>
        <v/>
      </c>
    </row>
    <row r="1863" spans="1:6" ht="18.75" customHeight="1">
      <c r="A1863" s="82" t="str">
        <f>IFERROR(MATCH(ROW()-ROW($A$2),DATA!G:G,0)-DATA!$B$5+1,"")</f>
        <v/>
      </c>
      <c r="B1863" s="86" t="str">
        <f>IFERROR(INDEX(DATA!$A$46:$E$6000,A1863,5),"")</f>
        <v/>
      </c>
      <c r="C1863" s="87" t="str">
        <f>IFERROR(INDEX(DATA!$A$46:$E$6000,A1863,3),"")</f>
        <v/>
      </c>
      <c r="D1863" s="88" t="str">
        <f>IFERROR(INDEX(DATA!$A$46:$E$6000,A1863,2),"")</f>
        <v/>
      </c>
      <c r="E1863" s="99" t="str">
        <f>IFERROR(IF(C1863=設定・集計!$B$6,INDEX(DATA!$A$46:$E$6000,A1863,4),""),"")</f>
        <v/>
      </c>
      <c r="F1863" s="99" t="str">
        <f>IFERROR(IF(C1863=設定・集計!$B$6,"",INDEX(DATA!$A$46:$E$6000,A1863,4)),"")</f>
        <v/>
      </c>
    </row>
    <row r="1864" spans="1:6" ht="18.75" customHeight="1">
      <c r="A1864" s="82" t="str">
        <f>IFERROR(MATCH(ROW()-ROW($A$2),DATA!G:G,0)-DATA!$B$5+1,"")</f>
        <v/>
      </c>
      <c r="B1864" s="86" t="str">
        <f>IFERROR(INDEX(DATA!$A$46:$E$6000,A1864,5),"")</f>
        <v/>
      </c>
      <c r="C1864" s="87" t="str">
        <f>IFERROR(INDEX(DATA!$A$46:$E$6000,A1864,3),"")</f>
        <v/>
      </c>
      <c r="D1864" s="88" t="str">
        <f>IFERROR(INDEX(DATA!$A$46:$E$6000,A1864,2),"")</f>
        <v/>
      </c>
      <c r="E1864" s="99" t="str">
        <f>IFERROR(IF(C1864=設定・集計!$B$6,INDEX(DATA!$A$46:$E$6000,A1864,4),""),"")</f>
        <v/>
      </c>
      <c r="F1864" s="99" t="str">
        <f>IFERROR(IF(C1864=設定・集計!$B$6,"",INDEX(DATA!$A$46:$E$6000,A1864,4)),"")</f>
        <v/>
      </c>
    </row>
    <row r="1865" spans="1:6" ht="18.75" customHeight="1">
      <c r="A1865" s="82" t="str">
        <f>IFERROR(MATCH(ROW()-ROW($A$2),DATA!G:G,0)-DATA!$B$5+1,"")</f>
        <v/>
      </c>
      <c r="B1865" s="86" t="str">
        <f>IFERROR(INDEX(DATA!$A$46:$E$6000,A1865,5),"")</f>
        <v/>
      </c>
      <c r="C1865" s="87" t="str">
        <f>IFERROR(INDEX(DATA!$A$46:$E$6000,A1865,3),"")</f>
        <v/>
      </c>
      <c r="D1865" s="88" t="str">
        <f>IFERROR(INDEX(DATA!$A$46:$E$6000,A1865,2),"")</f>
        <v/>
      </c>
      <c r="E1865" s="99" t="str">
        <f>IFERROR(IF(C1865=設定・集計!$B$6,INDEX(DATA!$A$46:$E$6000,A1865,4),""),"")</f>
        <v/>
      </c>
      <c r="F1865" s="99" t="str">
        <f>IFERROR(IF(C1865=設定・集計!$B$6,"",INDEX(DATA!$A$46:$E$6000,A1865,4)),"")</f>
        <v/>
      </c>
    </row>
    <row r="1866" spans="1:6" ht="18.75" customHeight="1">
      <c r="A1866" s="82" t="str">
        <f>IFERROR(MATCH(ROW()-ROW($A$2),DATA!G:G,0)-DATA!$B$5+1,"")</f>
        <v/>
      </c>
      <c r="B1866" s="86" t="str">
        <f>IFERROR(INDEX(DATA!$A$46:$E$6000,A1866,5),"")</f>
        <v/>
      </c>
      <c r="C1866" s="87" t="str">
        <f>IFERROR(INDEX(DATA!$A$46:$E$6000,A1866,3),"")</f>
        <v/>
      </c>
      <c r="D1866" s="88" t="str">
        <f>IFERROR(INDEX(DATA!$A$46:$E$6000,A1866,2),"")</f>
        <v/>
      </c>
      <c r="E1866" s="99" t="str">
        <f>IFERROR(IF(C1866=設定・集計!$B$6,INDEX(DATA!$A$46:$E$6000,A1866,4),""),"")</f>
        <v/>
      </c>
      <c r="F1866" s="99" t="str">
        <f>IFERROR(IF(C1866=設定・集計!$B$6,"",INDEX(DATA!$A$46:$E$6000,A1866,4)),"")</f>
        <v/>
      </c>
    </row>
    <row r="1867" spans="1:6" ht="18.75" customHeight="1">
      <c r="A1867" s="82" t="str">
        <f>IFERROR(MATCH(ROW()-ROW($A$2),DATA!G:G,0)-DATA!$B$5+1,"")</f>
        <v/>
      </c>
      <c r="B1867" s="86" t="str">
        <f>IFERROR(INDEX(DATA!$A$46:$E$6000,A1867,5),"")</f>
        <v/>
      </c>
      <c r="C1867" s="87" t="str">
        <f>IFERROR(INDEX(DATA!$A$46:$E$6000,A1867,3),"")</f>
        <v/>
      </c>
      <c r="D1867" s="88" t="str">
        <f>IFERROR(INDEX(DATA!$A$46:$E$6000,A1867,2),"")</f>
        <v/>
      </c>
      <c r="E1867" s="99" t="str">
        <f>IFERROR(IF(C1867=設定・集計!$B$6,INDEX(DATA!$A$46:$E$6000,A1867,4),""),"")</f>
        <v/>
      </c>
      <c r="F1867" s="99" t="str">
        <f>IFERROR(IF(C1867=設定・集計!$B$6,"",INDEX(DATA!$A$46:$E$6000,A1867,4)),"")</f>
        <v/>
      </c>
    </row>
    <row r="1868" spans="1:6" ht="18.75" customHeight="1">
      <c r="A1868" s="82" t="str">
        <f>IFERROR(MATCH(ROW()-ROW($A$2),DATA!G:G,0)-DATA!$B$5+1,"")</f>
        <v/>
      </c>
      <c r="B1868" s="86" t="str">
        <f>IFERROR(INDEX(DATA!$A$46:$E$6000,A1868,5),"")</f>
        <v/>
      </c>
      <c r="C1868" s="87" t="str">
        <f>IFERROR(INDEX(DATA!$A$46:$E$6000,A1868,3),"")</f>
        <v/>
      </c>
      <c r="D1868" s="88" t="str">
        <f>IFERROR(INDEX(DATA!$A$46:$E$6000,A1868,2),"")</f>
        <v/>
      </c>
      <c r="E1868" s="99" t="str">
        <f>IFERROR(IF(C1868=設定・集計!$B$6,INDEX(DATA!$A$46:$E$6000,A1868,4),""),"")</f>
        <v/>
      </c>
      <c r="F1868" s="99" t="str">
        <f>IFERROR(IF(C1868=設定・集計!$B$6,"",INDEX(DATA!$A$46:$E$6000,A1868,4)),"")</f>
        <v/>
      </c>
    </row>
    <row r="1869" spans="1:6" ht="18.75" customHeight="1">
      <c r="A1869" s="82" t="str">
        <f>IFERROR(MATCH(ROW()-ROW($A$2),DATA!G:G,0)-DATA!$B$5+1,"")</f>
        <v/>
      </c>
      <c r="B1869" s="86" t="str">
        <f>IFERROR(INDEX(DATA!$A$46:$E$6000,A1869,5),"")</f>
        <v/>
      </c>
      <c r="C1869" s="87" t="str">
        <f>IFERROR(INDEX(DATA!$A$46:$E$6000,A1869,3),"")</f>
        <v/>
      </c>
      <c r="D1869" s="88" t="str">
        <f>IFERROR(INDEX(DATA!$A$46:$E$6000,A1869,2),"")</f>
        <v/>
      </c>
      <c r="E1869" s="99" t="str">
        <f>IFERROR(IF(C1869=設定・集計!$B$6,INDEX(DATA!$A$46:$E$6000,A1869,4),""),"")</f>
        <v/>
      </c>
      <c r="F1869" s="99" t="str">
        <f>IFERROR(IF(C1869=設定・集計!$B$6,"",INDEX(DATA!$A$46:$E$6000,A1869,4)),"")</f>
        <v/>
      </c>
    </row>
    <row r="1870" spans="1:6" ht="18.75" customHeight="1">
      <c r="A1870" s="82" t="str">
        <f>IFERROR(MATCH(ROW()-ROW($A$2),DATA!G:G,0)-DATA!$B$5+1,"")</f>
        <v/>
      </c>
      <c r="B1870" s="86" t="str">
        <f>IFERROR(INDEX(DATA!$A$46:$E$6000,A1870,5),"")</f>
        <v/>
      </c>
      <c r="C1870" s="87" t="str">
        <f>IFERROR(INDEX(DATA!$A$46:$E$6000,A1870,3),"")</f>
        <v/>
      </c>
      <c r="D1870" s="88" t="str">
        <f>IFERROR(INDEX(DATA!$A$46:$E$6000,A1870,2),"")</f>
        <v/>
      </c>
      <c r="E1870" s="99" t="str">
        <f>IFERROR(IF(C1870=設定・集計!$B$6,INDEX(DATA!$A$46:$E$6000,A1870,4),""),"")</f>
        <v/>
      </c>
      <c r="F1870" s="99" t="str">
        <f>IFERROR(IF(C1870=設定・集計!$B$6,"",INDEX(DATA!$A$46:$E$6000,A1870,4)),"")</f>
        <v/>
      </c>
    </row>
    <row r="1871" spans="1:6" ht="18.75" customHeight="1">
      <c r="A1871" s="82" t="str">
        <f>IFERROR(MATCH(ROW()-ROW($A$2),DATA!G:G,0)-DATA!$B$5+1,"")</f>
        <v/>
      </c>
      <c r="B1871" s="86" t="str">
        <f>IFERROR(INDEX(DATA!$A$46:$E$6000,A1871,5),"")</f>
        <v/>
      </c>
      <c r="C1871" s="87" t="str">
        <f>IFERROR(INDEX(DATA!$A$46:$E$6000,A1871,3),"")</f>
        <v/>
      </c>
      <c r="D1871" s="88" t="str">
        <f>IFERROR(INDEX(DATA!$A$46:$E$6000,A1871,2),"")</f>
        <v/>
      </c>
      <c r="E1871" s="99" t="str">
        <f>IFERROR(IF(C1871=設定・集計!$B$6,INDEX(DATA!$A$46:$E$6000,A1871,4),""),"")</f>
        <v/>
      </c>
      <c r="F1871" s="99" t="str">
        <f>IFERROR(IF(C1871=設定・集計!$B$6,"",INDEX(DATA!$A$46:$E$6000,A1871,4)),"")</f>
        <v/>
      </c>
    </row>
    <row r="1872" spans="1:6" ht="18.75" customHeight="1">
      <c r="A1872" s="82" t="str">
        <f>IFERROR(MATCH(ROW()-ROW($A$2),DATA!G:G,0)-DATA!$B$5+1,"")</f>
        <v/>
      </c>
      <c r="B1872" s="86" t="str">
        <f>IFERROR(INDEX(DATA!$A$46:$E$6000,A1872,5),"")</f>
        <v/>
      </c>
      <c r="C1872" s="87" t="str">
        <f>IFERROR(INDEX(DATA!$A$46:$E$6000,A1872,3),"")</f>
        <v/>
      </c>
      <c r="D1872" s="88" t="str">
        <f>IFERROR(INDEX(DATA!$A$46:$E$6000,A1872,2),"")</f>
        <v/>
      </c>
      <c r="E1872" s="99" t="str">
        <f>IFERROR(IF(C1872=設定・集計!$B$6,INDEX(DATA!$A$46:$E$6000,A1872,4),""),"")</f>
        <v/>
      </c>
      <c r="F1872" s="99" t="str">
        <f>IFERROR(IF(C1872=設定・集計!$B$6,"",INDEX(DATA!$A$46:$E$6000,A1872,4)),"")</f>
        <v/>
      </c>
    </row>
    <row r="1873" spans="1:6" ht="18.75" customHeight="1">
      <c r="A1873" s="82" t="str">
        <f>IFERROR(MATCH(ROW()-ROW($A$2),DATA!G:G,0)-DATA!$B$5+1,"")</f>
        <v/>
      </c>
      <c r="B1873" s="86" t="str">
        <f>IFERROR(INDEX(DATA!$A$46:$E$6000,A1873,5),"")</f>
        <v/>
      </c>
      <c r="C1873" s="87" t="str">
        <f>IFERROR(INDEX(DATA!$A$46:$E$6000,A1873,3),"")</f>
        <v/>
      </c>
      <c r="D1873" s="88" t="str">
        <f>IFERROR(INDEX(DATA!$A$46:$E$6000,A1873,2),"")</f>
        <v/>
      </c>
      <c r="E1873" s="99" t="str">
        <f>IFERROR(IF(C1873=設定・集計!$B$6,INDEX(DATA!$A$46:$E$6000,A1873,4),""),"")</f>
        <v/>
      </c>
      <c r="F1873" s="99" t="str">
        <f>IFERROR(IF(C1873=設定・集計!$B$6,"",INDEX(DATA!$A$46:$E$6000,A1873,4)),"")</f>
        <v/>
      </c>
    </row>
    <row r="1874" spans="1:6" ht="18.75" customHeight="1">
      <c r="A1874" s="82" t="str">
        <f>IFERROR(MATCH(ROW()-ROW($A$2),DATA!G:G,0)-DATA!$B$5+1,"")</f>
        <v/>
      </c>
      <c r="B1874" s="86" t="str">
        <f>IFERROR(INDEX(DATA!$A$46:$E$6000,A1874,5),"")</f>
        <v/>
      </c>
      <c r="C1874" s="87" t="str">
        <f>IFERROR(INDEX(DATA!$A$46:$E$6000,A1874,3),"")</f>
        <v/>
      </c>
      <c r="D1874" s="88" t="str">
        <f>IFERROR(INDEX(DATA!$A$46:$E$6000,A1874,2),"")</f>
        <v/>
      </c>
      <c r="E1874" s="99" t="str">
        <f>IFERROR(IF(C1874=設定・集計!$B$6,INDEX(DATA!$A$46:$E$6000,A1874,4),""),"")</f>
        <v/>
      </c>
      <c r="F1874" s="99" t="str">
        <f>IFERROR(IF(C1874=設定・集計!$B$6,"",INDEX(DATA!$A$46:$E$6000,A1874,4)),"")</f>
        <v/>
      </c>
    </row>
    <row r="1875" spans="1:6" ht="18.75" customHeight="1">
      <c r="A1875" s="82" t="str">
        <f>IFERROR(MATCH(ROW()-ROW($A$2),DATA!G:G,0)-DATA!$B$5+1,"")</f>
        <v/>
      </c>
      <c r="B1875" s="86" t="str">
        <f>IFERROR(INDEX(DATA!$A$46:$E$6000,A1875,5),"")</f>
        <v/>
      </c>
      <c r="C1875" s="87" t="str">
        <f>IFERROR(INDEX(DATA!$A$46:$E$6000,A1875,3),"")</f>
        <v/>
      </c>
      <c r="D1875" s="88" t="str">
        <f>IFERROR(INDEX(DATA!$A$46:$E$6000,A1875,2),"")</f>
        <v/>
      </c>
      <c r="E1875" s="99" t="str">
        <f>IFERROR(IF(C1875=設定・集計!$B$6,INDEX(DATA!$A$46:$E$6000,A1875,4),""),"")</f>
        <v/>
      </c>
      <c r="F1875" s="99" t="str">
        <f>IFERROR(IF(C1875=設定・集計!$B$6,"",INDEX(DATA!$A$46:$E$6000,A1875,4)),"")</f>
        <v/>
      </c>
    </row>
    <row r="1876" spans="1:6" ht="18.75" customHeight="1">
      <c r="A1876" s="82" t="str">
        <f>IFERROR(MATCH(ROW()-ROW($A$2),DATA!G:G,0)-DATA!$B$5+1,"")</f>
        <v/>
      </c>
      <c r="B1876" s="86" t="str">
        <f>IFERROR(INDEX(DATA!$A$46:$E$6000,A1876,5),"")</f>
        <v/>
      </c>
      <c r="C1876" s="87" t="str">
        <f>IFERROR(INDEX(DATA!$A$46:$E$6000,A1876,3),"")</f>
        <v/>
      </c>
      <c r="D1876" s="88" t="str">
        <f>IFERROR(INDEX(DATA!$A$46:$E$6000,A1876,2),"")</f>
        <v/>
      </c>
      <c r="E1876" s="99" t="str">
        <f>IFERROR(IF(C1876=設定・集計!$B$6,INDEX(DATA!$A$46:$E$6000,A1876,4),""),"")</f>
        <v/>
      </c>
      <c r="F1876" s="99" t="str">
        <f>IFERROR(IF(C1876=設定・集計!$B$6,"",INDEX(DATA!$A$46:$E$6000,A1876,4)),"")</f>
        <v/>
      </c>
    </row>
    <row r="1877" spans="1:6" ht="18.75" customHeight="1">
      <c r="A1877" s="82" t="str">
        <f>IFERROR(MATCH(ROW()-ROW($A$2),DATA!G:G,0)-DATA!$B$5+1,"")</f>
        <v/>
      </c>
      <c r="B1877" s="86" t="str">
        <f>IFERROR(INDEX(DATA!$A$46:$E$6000,A1877,5),"")</f>
        <v/>
      </c>
      <c r="C1877" s="87" t="str">
        <f>IFERROR(INDEX(DATA!$A$46:$E$6000,A1877,3),"")</f>
        <v/>
      </c>
      <c r="D1877" s="88" t="str">
        <f>IFERROR(INDEX(DATA!$A$46:$E$6000,A1877,2),"")</f>
        <v/>
      </c>
      <c r="E1877" s="99" t="str">
        <f>IFERROR(IF(C1877=設定・集計!$B$6,INDEX(DATA!$A$46:$E$6000,A1877,4),""),"")</f>
        <v/>
      </c>
      <c r="F1877" s="99" t="str">
        <f>IFERROR(IF(C1877=設定・集計!$B$6,"",INDEX(DATA!$A$46:$E$6000,A1877,4)),"")</f>
        <v/>
      </c>
    </row>
    <row r="1878" spans="1:6" ht="18.75" customHeight="1">
      <c r="A1878" s="82" t="str">
        <f>IFERROR(MATCH(ROW()-ROW($A$2),DATA!G:G,0)-DATA!$B$5+1,"")</f>
        <v/>
      </c>
      <c r="B1878" s="86" t="str">
        <f>IFERROR(INDEX(DATA!$A$46:$E$6000,A1878,5),"")</f>
        <v/>
      </c>
      <c r="C1878" s="87" t="str">
        <f>IFERROR(INDEX(DATA!$A$46:$E$6000,A1878,3),"")</f>
        <v/>
      </c>
      <c r="D1878" s="88" t="str">
        <f>IFERROR(INDEX(DATA!$A$46:$E$6000,A1878,2),"")</f>
        <v/>
      </c>
      <c r="E1878" s="99" t="str">
        <f>IFERROR(IF(C1878=設定・集計!$B$6,INDEX(DATA!$A$46:$E$6000,A1878,4),""),"")</f>
        <v/>
      </c>
      <c r="F1878" s="99" t="str">
        <f>IFERROR(IF(C1878=設定・集計!$B$6,"",INDEX(DATA!$A$46:$E$6000,A1878,4)),"")</f>
        <v/>
      </c>
    </row>
    <row r="1879" spans="1:6" ht="18.75" customHeight="1">
      <c r="A1879" s="82" t="str">
        <f>IFERROR(MATCH(ROW()-ROW($A$2),DATA!G:G,0)-DATA!$B$5+1,"")</f>
        <v/>
      </c>
      <c r="B1879" s="86" t="str">
        <f>IFERROR(INDEX(DATA!$A$46:$E$6000,A1879,5),"")</f>
        <v/>
      </c>
      <c r="C1879" s="87" t="str">
        <f>IFERROR(INDEX(DATA!$A$46:$E$6000,A1879,3),"")</f>
        <v/>
      </c>
      <c r="D1879" s="88" t="str">
        <f>IFERROR(INDEX(DATA!$A$46:$E$6000,A1879,2),"")</f>
        <v/>
      </c>
      <c r="E1879" s="99" t="str">
        <f>IFERROR(IF(C1879=設定・集計!$B$6,INDEX(DATA!$A$46:$E$6000,A1879,4),""),"")</f>
        <v/>
      </c>
      <c r="F1879" s="99" t="str">
        <f>IFERROR(IF(C1879=設定・集計!$B$6,"",INDEX(DATA!$A$46:$E$6000,A1879,4)),"")</f>
        <v/>
      </c>
    </row>
    <row r="1880" spans="1:6" ht="18.75" customHeight="1">
      <c r="A1880" s="82" t="str">
        <f>IFERROR(MATCH(ROW()-ROW($A$2),DATA!G:G,0)-DATA!$B$5+1,"")</f>
        <v/>
      </c>
      <c r="B1880" s="86" t="str">
        <f>IFERROR(INDEX(DATA!$A$46:$E$6000,A1880,5),"")</f>
        <v/>
      </c>
      <c r="C1880" s="87" t="str">
        <f>IFERROR(INDEX(DATA!$A$46:$E$6000,A1880,3),"")</f>
        <v/>
      </c>
      <c r="D1880" s="88" t="str">
        <f>IFERROR(INDEX(DATA!$A$46:$E$6000,A1880,2),"")</f>
        <v/>
      </c>
      <c r="E1880" s="99" t="str">
        <f>IFERROR(IF(C1880=設定・集計!$B$6,INDEX(DATA!$A$46:$E$6000,A1880,4),""),"")</f>
        <v/>
      </c>
      <c r="F1880" s="99" t="str">
        <f>IFERROR(IF(C1880=設定・集計!$B$6,"",INDEX(DATA!$A$46:$E$6000,A1880,4)),"")</f>
        <v/>
      </c>
    </row>
    <row r="1881" spans="1:6" ht="18.75" customHeight="1">
      <c r="A1881" s="82" t="str">
        <f>IFERROR(MATCH(ROW()-ROW($A$2),DATA!G:G,0)-DATA!$B$5+1,"")</f>
        <v/>
      </c>
      <c r="B1881" s="86" t="str">
        <f>IFERROR(INDEX(DATA!$A$46:$E$6000,A1881,5),"")</f>
        <v/>
      </c>
      <c r="C1881" s="87" t="str">
        <f>IFERROR(INDEX(DATA!$A$46:$E$6000,A1881,3),"")</f>
        <v/>
      </c>
      <c r="D1881" s="88" t="str">
        <f>IFERROR(INDEX(DATA!$A$46:$E$6000,A1881,2),"")</f>
        <v/>
      </c>
      <c r="E1881" s="99" t="str">
        <f>IFERROR(IF(C1881=設定・集計!$B$6,INDEX(DATA!$A$46:$E$6000,A1881,4),""),"")</f>
        <v/>
      </c>
      <c r="F1881" s="99" t="str">
        <f>IFERROR(IF(C1881=設定・集計!$B$6,"",INDEX(DATA!$A$46:$E$6000,A1881,4)),"")</f>
        <v/>
      </c>
    </row>
    <row r="1882" spans="1:6" ht="18.75" customHeight="1">
      <c r="A1882" s="82" t="str">
        <f>IFERROR(MATCH(ROW()-ROW($A$2),DATA!G:G,0)-DATA!$B$5+1,"")</f>
        <v/>
      </c>
      <c r="B1882" s="86" t="str">
        <f>IFERROR(INDEX(DATA!$A$46:$E$6000,A1882,5),"")</f>
        <v/>
      </c>
      <c r="C1882" s="87" t="str">
        <f>IFERROR(INDEX(DATA!$A$46:$E$6000,A1882,3),"")</f>
        <v/>
      </c>
      <c r="D1882" s="88" t="str">
        <f>IFERROR(INDEX(DATA!$A$46:$E$6000,A1882,2),"")</f>
        <v/>
      </c>
      <c r="E1882" s="99" t="str">
        <f>IFERROR(IF(C1882=設定・集計!$B$6,INDEX(DATA!$A$46:$E$6000,A1882,4),""),"")</f>
        <v/>
      </c>
      <c r="F1882" s="99" t="str">
        <f>IFERROR(IF(C1882=設定・集計!$B$6,"",INDEX(DATA!$A$46:$E$6000,A1882,4)),"")</f>
        <v/>
      </c>
    </row>
    <row r="1883" spans="1:6" ht="18.75" customHeight="1">
      <c r="A1883" s="82" t="str">
        <f>IFERROR(MATCH(ROW()-ROW($A$2),DATA!G:G,0)-DATA!$B$5+1,"")</f>
        <v/>
      </c>
      <c r="B1883" s="86" t="str">
        <f>IFERROR(INDEX(DATA!$A$46:$E$6000,A1883,5),"")</f>
        <v/>
      </c>
      <c r="C1883" s="87" t="str">
        <f>IFERROR(INDEX(DATA!$A$46:$E$6000,A1883,3),"")</f>
        <v/>
      </c>
      <c r="D1883" s="88" t="str">
        <f>IFERROR(INDEX(DATA!$A$46:$E$6000,A1883,2),"")</f>
        <v/>
      </c>
      <c r="E1883" s="99" t="str">
        <f>IFERROR(IF(C1883=設定・集計!$B$6,INDEX(DATA!$A$46:$E$6000,A1883,4),""),"")</f>
        <v/>
      </c>
      <c r="F1883" s="99" t="str">
        <f>IFERROR(IF(C1883=設定・集計!$B$6,"",INDEX(DATA!$A$46:$E$6000,A1883,4)),"")</f>
        <v/>
      </c>
    </row>
    <row r="1884" spans="1:6" ht="18.75" customHeight="1">
      <c r="A1884" s="82" t="str">
        <f>IFERROR(MATCH(ROW()-ROW($A$2),DATA!G:G,0)-DATA!$B$5+1,"")</f>
        <v/>
      </c>
      <c r="B1884" s="86" t="str">
        <f>IFERROR(INDEX(DATA!$A$46:$E$6000,A1884,5),"")</f>
        <v/>
      </c>
      <c r="C1884" s="87" t="str">
        <f>IFERROR(INDEX(DATA!$A$46:$E$6000,A1884,3),"")</f>
        <v/>
      </c>
      <c r="D1884" s="88" t="str">
        <f>IFERROR(INDEX(DATA!$A$46:$E$6000,A1884,2),"")</f>
        <v/>
      </c>
      <c r="E1884" s="99" t="str">
        <f>IFERROR(IF(C1884=設定・集計!$B$6,INDEX(DATA!$A$46:$E$6000,A1884,4),""),"")</f>
        <v/>
      </c>
      <c r="F1884" s="99" t="str">
        <f>IFERROR(IF(C1884=設定・集計!$B$6,"",INDEX(DATA!$A$46:$E$6000,A1884,4)),"")</f>
        <v/>
      </c>
    </row>
    <row r="1885" spans="1:6" ht="18.75" customHeight="1">
      <c r="A1885" s="82" t="str">
        <f>IFERROR(MATCH(ROW()-ROW($A$2),DATA!G:G,0)-DATA!$B$5+1,"")</f>
        <v/>
      </c>
      <c r="B1885" s="86" t="str">
        <f>IFERROR(INDEX(DATA!$A$46:$E$6000,A1885,5),"")</f>
        <v/>
      </c>
      <c r="C1885" s="87" t="str">
        <f>IFERROR(INDEX(DATA!$A$46:$E$6000,A1885,3),"")</f>
        <v/>
      </c>
      <c r="D1885" s="88" t="str">
        <f>IFERROR(INDEX(DATA!$A$46:$E$6000,A1885,2),"")</f>
        <v/>
      </c>
      <c r="E1885" s="99" t="str">
        <f>IFERROR(IF(C1885=設定・集計!$B$6,INDEX(DATA!$A$46:$E$6000,A1885,4),""),"")</f>
        <v/>
      </c>
      <c r="F1885" s="99" t="str">
        <f>IFERROR(IF(C1885=設定・集計!$B$6,"",INDEX(DATA!$A$46:$E$6000,A1885,4)),"")</f>
        <v/>
      </c>
    </row>
    <row r="1886" spans="1:6" ht="18.75" customHeight="1">
      <c r="A1886" s="82" t="str">
        <f>IFERROR(MATCH(ROW()-ROW($A$2),DATA!G:G,0)-DATA!$B$5+1,"")</f>
        <v/>
      </c>
      <c r="B1886" s="86" t="str">
        <f>IFERROR(INDEX(DATA!$A$46:$E$6000,A1886,5),"")</f>
        <v/>
      </c>
      <c r="C1886" s="87" t="str">
        <f>IFERROR(INDEX(DATA!$A$46:$E$6000,A1886,3),"")</f>
        <v/>
      </c>
      <c r="D1886" s="88" t="str">
        <f>IFERROR(INDEX(DATA!$A$46:$E$6000,A1886,2),"")</f>
        <v/>
      </c>
      <c r="E1886" s="99" t="str">
        <f>IFERROR(IF(C1886=設定・集計!$B$6,INDEX(DATA!$A$46:$E$6000,A1886,4),""),"")</f>
        <v/>
      </c>
      <c r="F1886" s="99" t="str">
        <f>IFERROR(IF(C1886=設定・集計!$B$6,"",INDEX(DATA!$A$46:$E$6000,A1886,4)),"")</f>
        <v/>
      </c>
    </row>
    <row r="1887" spans="1:6" ht="18.75" customHeight="1">
      <c r="A1887" s="82" t="str">
        <f>IFERROR(MATCH(ROW()-ROW($A$2),DATA!G:G,0)-DATA!$B$5+1,"")</f>
        <v/>
      </c>
      <c r="B1887" s="86" t="str">
        <f>IFERROR(INDEX(DATA!$A$46:$E$6000,A1887,5),"")</f>
        <v/>
      </c>
      <c r="C1887" s="87" t="str">
        <f>IFERROR(INDEX(DATA!$A$46:$E$6000,A1887,3),"")</f>
        <v/>
      </c>
      <c r="D1887" s="88" t="str">
        <f>IFERROR(INDEX(DATA!$A$46:$E$6000,A1887,2),"")</f>
        <v/>
      </c>
      <c r="E1887" s="99" t="str">
        <f>IFERROR(IF(C1887=設定・集計!$B$6,INDEX(DATA!$A$46:$E$6000,A1887,4),""),"")</f>
        <v/>
      </c>
      <c r="F1887" s="99" t="str">
        <f>IFERROR(IF(C1887=設定・集計!$B$6,"",INDEX(DATA!$A$46:$E$6000,A1887,4)),"")</f>
        <v/>
      </c>
    </row>
    <row r="1888" spans="1:6" ht="18.75" customHeight="1">
      <c r="A1888" s="82" t="str">
        <f>IFERROR(MATCH(ROW()-ROW($A$2),DATA!G:G,0)-DATA!$B$5+1,"")</f>
        <v/>
      </c>
      <c r="B1888" s="86" t="str">
        <f>IFERROR(INDEX(DATA!$A$46:$E$6000,A1888,5),"")</f>
        <v/>
      </c>
      <c r="C1888" s="87" t="str">
        <f>IFERROR(INDEX(DATA!$A$46:$E$6000,A1888,3),"")</f>
        <v/>
      </c>
      <c r="D1888" s="88" t="str">
        <f>IFERROR(INDEX(DATA!$A$46:$E$6000,A1888,2),"")</f>
        <v/>
      </c>
      <c r="E1888" s="99" t="str">
        <f>IFERROR(IF(C1888=設定・集計!$B$6,INDEX(DATA!$A$46:$E$6000,A1888,4),""),"")</f>
        <v/>
      </c>
      <c r="F1888" s="99" t="str">
        <f>IFERROR(IF(C1888=設定・集計!$B$6,"",INDEX(DATA!$A$46:$E$6000,A1888,4)),"")</f>
        <v/>
      </c>
    </row>
    <row r="1889" spans="1:6" ht="18.75" customHeight="1">
      <c r="A1889" s="82" t="str">
        <f>IFERROR(MATCH(ROW()-ROW($A$2),DATA!G:G,0)-DATA!$B$5+1,"")</f>
        <v/>
      </c>
      <c r="B1889" s="86" t="str">
        <f>IFERROR(INDEX(DATA!$A$46:$E$6000,A1889,5),"")</f>
        <v/>
      </c>
      <c r="C1889" s="87" t="str">
        <f>IFERROR(INDEX(DATA!$A$46:$E$6000,A1889,3),"")</f>
        <v/>
      </c>
      <c r="D1889" s="88" t="str">
        <f>IFERROR(INDEX(DATA!$A$46:$E$6000,A1889,2),"")</f>
        <v/>
      </c>
      <c r="E1889" s="99" t="str">
        <f>IFERROR(IF(C1889=設定・集計!$B$6,INDEX(DATA!$A$46:$E$6000,A1889,4),""),"")</f>
        <v/>
      </c>
      <c r="F1889" s="99" t="str">
        <f>IFERROR(IF(C1889=設定・集計!$B$6,"",INDEX(DATA!$A$46:$E$6000,A1889,4)),"")</f>
        <v/>
      </c>
    </row>
    <row r="1890" spans="1:6" ht="18.75" customHeight="1">
      <c r="A1890" s="82" t="str">
        <f>IFERROR(MATCH(ROW()-ROW($A$2),DATA!G:G,0)-DATA!$B$5+1,"")</f>
        <v/>
      </c>
      <c r="B1890" s="86" t="str">
        <f>IFERROR(INDEX(DATA!$A$46:$E$6000,A1890,5),"")</f>
        <v/>
      </c>
      <c r="C1890" s="87" t="str">
        <f>IFERROR(INDEX(DATA!$A$46:$E$6000,A1890,3),"")</f>
        <v/>
      </c>
      <c r="D1890" s="88" t="str">
        <f>IFERROR(INDEX(DATA!$A$46:$E$6000,A1890,2),"")</f>
        <v/>
      </c>
      <c r="E1890" s="99" t="str">
        <f>IFERROR(IF(C1890=設定・集計!$B$6,INDEX(DATA!$A$46:$E$6000,A1890,4),""),"")</f>
        <v/>
      </c>
      <c r="F1890" s="99" t="str">
        <f>IFERROR(IF(C1890=設定・集計!$B$6,"",INDEX(DATA!$A$46:$E$6000,A1890,4)),"")</f>
        <v/>
      </c>
    </row>
    <row r="1891" spans="1:6" ht="18.75" customHeight="1">
      <c r="A1891" s="82" t="str">
        <f>IFERROR(MATCH(ROW()-ROW($A$2),DATA!G:G,0)-DATA!$B$5+1,"")</f>
        <v/>
      </c>
      <c r="B1891" s="86" t="str">
        <f>IFERROR(INDEX(DATA!$A$46:$E$6000,A1891,5),"")</f>
        <v/>
      </c>
      <c r="C1891" s="87" t="str">
        <f>IFERROR(INDEX(DATA!$A$46:$E$6000,A1891,3),"")</f>
        <v/>
      </c>
      <c r="D1891" s="88" t="str">
        <f>IFERROR(INDEX(DATA!$A$46:$E$6000,A1891,2),"")</f>
        <v/>
      </c>
      <c r="E1891" s="99" t="str">
        <f>IFERROR(IF(C1891=設定・集計!$B$6,INDEX(DATA!$A$46:$E$6000,A1891,4),""),"")</f>
        <v/>
      </c>
      <c r="F1891" s="99" t="str">
        <f>IFERROR(IF(C1891=設定・集計!$B$6,"",INDEX(DATA!$A$46:$E$6000,A1891,4)),"")</f>
        <v/>
      </c>
    </row>
    <row r="1892" spans="1:6" ht="18.75" customHeight="1">
      <c r="A1892" s="82" t="str">
        <f>IFERROR(MATCH(ROW()-ROW($A$2),DATA!G:G,0)-DATA!$B$5+1,"")</f>
        <v/>
      </c>
      <c r="B1892" s="86" t="str">
        <f>IFERROR(INDEX(DATA!$A$46:$E$6000,A1892,5),"")</f>
        <v/>
      </c>
      <c r="C1892" s="87" t="str">
        <f>IFERROR(INDEX(DATA!$A$46:$E$6000,A1892,3),"")</f>
        <v/>
      </c>
      <c r="D1892" s="88" t="str">
        <f>IFERROR(INDEX(DATA!$A$46:$E$6000,A1892,2),"")</f>
        <v/>
      </c>
      <c r="E1892" s="99" t="str">
        <f>IFERROR(IF(C1892=設定・集計!$B$6,INDEX(DATA!$A$46:$E$6000,A1892,4),""),"")</f>
        <v/>
      </c>
      <c r="F1892" s="99" t="str">
        <f>IFERROR(IF(C1892=設定・集計!$B$6,"",INDEX(DATA!$A$46:$E$6000,A1892,4)),"")</f>
        <v/>
      </c>
    </row>
    <row r="1893" spans="1:6" ht="18.75" customHeight="1">
      <c r="A1893" s="82" t="str">
        <f>IFERROR(MATCH(ROW()-ROW($A$2),DATA!G:G,0)-DATA!$B$5+1,"")</f>
        <v/>
      </c>
      <c r="B1893" s="86" t="str">
        <f>IFERROR(INDEX(DATA!$A$46:$E$6000,A1893,5),"")</f>
        <v/>
      </c>
      <c r="C1893" s="87" t="str">
        <f>IFERROR(INDEX(DATA!$A$46:$E$6000,A1893,3),"")</f>
        <v/>
      </c>
      <c r="D1893" s="88" t="str">
        <f>IFERROR(INDEX(DATA!$A$46:$E$6000,A1893,2),"")</f>
        <v/>
      </c>
      <c r="E1893" s="99" t="str">
        <f>IFERROR(IF(C1893=設定・集計!$B$6,INDEX(DATA!$A$46:$E$6000,A1893,4),""),"")</f>
        <v/>
      </c>
      <c r="F1893" s="99" t="str">
        <f>IFERROR(IF(C1893=設定・集計!$B$6,"",INDEX(DATA!$A$46:$E$6000,A1893,4)),"")</f>
        <v/>
      </c>
    </row>
    <row r="1894" spans="1:6" ht="18.75" customHeight="1">
      <c r="A1894" s="82" t="str">
        <f>IFERROR(MATCH(ROW()-ROW($A$2),DATA!G:G,0)-DATA!$B$5+1,"")</f>
        <v/>
      </c>
      <c r="B1894" s="86" t="str">
        <f>IFERROR(INDEX(DATA!$A$46:$E$6000,A1894,5),"")</f>
        <v/>
      </c>
      <c r="C1894" s="87" t="str">
        <f>IFERROR(INDEX(DATA!$A$46:$E$6000,A1894,3),"")</f>
        <v/>
      </c>
      <c r="D1894" s="88" t="str">
        <f>IFERROR(INDEX(DATA!$A$46:$E$6000,A1894,2),"")</f>
        <v/>
      </c>
      <c r="E1894" s="99" t="str">
        <f>IFERROR(IF(C1894=設定・集計!$B$6,INDEX(DATA!$A$46:$E$6000,A1894,4),""),"")</f>
        <v/>
      </c>
      <c r="F1894" s="99" t="str">
        <f>IFERROR(IF(C1894=設定・集計!$B$6,"",INDEX(DATA!$A$46:$E$6000,A1894,4)),"")</f>
        <v/>
      </c>
    </row>
    <row r="1895" spans="1:6" ht="18.75" customHeight="1">
      <c r="A1895" s="82" t="str">
        <f>IFERROR(MATCH(ROW()-ROW($A$2),DATA!G:G,0)-DATA!$B$5+1,"")</f>
        <v/>
      </c>
      <c r="B1895" s="86" t="str">
        <f>IFERROR(INDEX(DATA!$A$46:$E$6000,A1895,5),"")</f>
        <v/>
      </c>
      <c r="C1895" s="87" t="str">
        <f>IFERROR(INDEX(DATA!$A$46:$E$6000,A1895,3),"")</f>
        <v/>
      </c>
      <c r="D1895" s="88" t="str">
        <f>IFERROR(INDEX(DATA!$A$46:$E$6000,A1895,2),"")</f>
        <v/>
      </c>
      <c r="E1895" s="99" t="str">
        <f>IFERROR(IF(C1895=設定・集計!$B$6,INDEX(DATA!$A$46:$E$6000,A1895,4),""),"")</f>
        <v/>
      </c>
      <c r="F1895" s="99" t="str">
        <f>IFERROR(IF(C1895=設定・集計!$B$6,"",INDEX(DATA!$A$46:$E$6000,A1895,4)),"")</f>
        <v/>
      </c>
    </row>
    <row r="1896" spans="1:6" ht="18.75" customHeight="1">
      <c r="A1896" s="82" t="str">
        <f>IFERROR(MATCH(ROW()-ROW($A$2),DATA!G:G,0)-DATA!$B$5+1,"")</f>
        <v/>
      </c>
      <c r="B1896" s="86" t="str">
        <f>IFERROR(INDEX(DATA!$A$46:$E$6000,A1896,5),"")</f>
        <v/>
      </c>
      <c r="C1896" s="87" t="str">
        <f>IFERROR(INDEX(DATA!$A$46:$E$6000,A1896,3),"")</f>
        <v/>
      </c>
      <c r="D1896" s="88" t="str">
        <f>IFERROR(INDEX(DATA!$A$46:$E$6000,A1896,2),"")</f>
        <v/>
      </c>
      <c r="E1896" s="99" t="str">
        <f>IFERROR(IF(C1896=設定・集計!$B$6,INDEX(DATA!$A$46:$E$6000,A1896,4),""),"")</f>
        <v/>
      </c>
      <c r="F1896" s="99" t="str">
        <f>IFERROR(IF(C1896=設定・集計!$B$6,"",INDEX(DATA!$A$46:$E$6000,A1896,4)),"")</f>
        <v/>
      </c>
    </row>
    <row r="1897" spans="1:6" ht="18.75" customHeight="1">
      <c r="A1897" s="82" t="str">
        <f>IFERROR(MATCH(ROW()-ROW($A$2),DATA!G:G,0)-DATA!$B$5+1,"")</f>
        <v/>
      </c>
      <c r="B1897" s="86" t="str">
        <f>IFERROR(INDEX(DATA!$A$46:$E$6000,A1897,5),"")</f>
        <v/>
      </c>
      <c r="C1897" s="87" t="str">
        <f>IFERROR(INDEX(DATA!$A$46:$E$6000,A1897,3),"")</f>
        <v/>
      </c>
      <c r="D1897" s="88" t="str">
        <f>IFERROR(INDEX(DATA!$A$46:$E$6000,A1897,2),"")</f>
        <v/>
      </c>
      <c r="E1897" s="99" t="str">
        <f>IFERROR(IF(C1897=設定・集計!$B$6,INDEX(DATA!$A$46:$E$6000,A1897,4),""),"")</f>
        <v/>
      </c>
      <c r="F1897" s="99" t="str">
        <f>IFERROR(IF(C1897=設定・集計!$B$6,"",INDEX(DATA!$A$46:$E$6000,A1897,4)),"")</f>
        <v/>
      </c>
    </row>
    <row r="1898" spans="1:6" ht="18.75" customHeight="1">
      <c r="A1898" s="82" t="str">
        <f>IFERROR(MATCH(ROW()-ROW($A$2),DATA!G:G,0)-DATA!$B$5+1,"")</f>
        <v/>
      </c>
      <c r="B1898" s="86" t="str">
        <f>IFERROR(INDEX(DATA!$A$46:$E$6000,A1898,5),"")</f>
        <v/>
      </c>
      <c r="C1898" s="87" t="str">
        <f>IFERROR(INDEX(DATA!$A$46:$E$6000,A1898,3),"")</f>
        <v/>
      </c>
      <c r="D1898" s="88" t="str">
        <f>IFERROR(INDEX(DATA!$A$46:$E$6000,A1898,2),"")</f>
        <v/>
      </c>
      <c r="E1898" s="99" t="str">
        <f>IFERROR(IF(C1898=設定・集計!$B$6,INDEX(DATA!$A$46:$E$6000,A1898,4),""),"")</f>
        <v/>
      </c>
      <c r="F1898" s="99" t="str">
        <f>IFERROR(IF(C1898=設定・集計!$B$6,"",INDEX(DATA!$A$46:$E$6000,A1898,4)),"")</f>
        <v/>
      </c>
    </row>
    <row r="1899" spans="1:6" ht="18.75" customHeight="1">
      <c r="A1899" s="82" t="str">
        <f>IFERROR(MATCH(ROW()-ROW($A$2),DATA!G:G,0)-DATA!$B$5+1,"")</f>
        <v/>
      </c>
      <c r="B1899" s="86" t="str">
        <f>IFERROR(INDEX(DATA!$A$46:$E$6000,A1899,5),"")</f>
        <v/>
      </c>
      <c r="C1899" s="87" t="str">
        <f>IFERROR(INDEX(DATA!$A$46:$E$6000,A1899,3),"")</f>
        <v/>
      </c>
      <c r="D1899" s="88" t="str">
        <f>IFERROR(INDEX(DATA!$A$46:$E$6000,A1899,2),"")</f>
        <v/>
      </c>
      <c r="E1899" s="99" t="str">
        <f>IFERROR(IF(C1899=設定・集計!$B$6,INDEX(DATA!$A$46:$E$6000,A1899,4),""),"")</f>
        <v/>
      </c>
      <c r="F1899" s="99" t="str">
        <f>IFERROR(IF(C1899=設定・集計!$B$6,"",INDEX(DATA!$A$46:$E$6000,A1899,4)),"")</f>
        <v/>
      </c>
    </row>
    <row r="1900" spans="1:6" ht="18.75" customHeight="1">
      <c r="A1900" s="82" t="str">
        <f>IFERROR(MATCH(ROW()-ROW($A$2),DATA!G:G,0)-DATA!$B$5+1,"")</f>
        <v/>
      </c>
      <c r="B1900" s="86" t="str">
        <f>IFERROR(INDEX(DATA!$A$46:$E$6000,A1900,5),"")</f>
        <v/>
      </c>
      <c r="C1900" s="87" t="str">
        <f>IFERROR(INDEX(DATA!$A$46:$E$6000,A1900,3),"")</f>
        <v/>
      </c>
      <c r="D1900" s="88" t="str">
        <f>IFERROR(INDEX(DATA!$A$46:$E$6000,A1900,2),"")</f>
        <v/>
      </c>
      <c r="E1900" s="99" t="str">
        <f>IFERROR(IF(C1900=設定・集計!$B$6,INDEX(DATA!$A$46:$E$6000,A1900,4),""),"")</f>
        <v/>
      </c>
      <c r="F1900" s="99" t="str">
        <f>IFERROR(IF(C1900=設定・集計!$B$6,"",INDEX(DATA!$A$46:$E$6000,A1900,4)),"")</f>
        <v/>
      </c>
    </row>
    <row r="1901" spans="1:6" ht="18.75" customHeight="1">
      <c r="A1901" s="82" t="str">
        <f>IFERROR(MATCH(ROW()-ROW($A$2),DATA!G:G,0)-DATA!$B$5+1,"")</f>
        <v/>
      </c>
      <c r="B1901" s="86" t="str">
        <f>IFERROR(INDEX(DATA!$A$46:$E$6000,A1901,5),"")</f>
        <v/>
      </c>
      <c r="C1901" s="87" t="str">
        <f>IFERROR(INDEX(DATA!$A$46:$E$6000,A1901,3),"")</f>
        <v/>
      </c>
      <c r="D1901" s="88" t="str">
        <f>IFERROR(INDEX(DATA!$A$46:$E$6000,A1901,2),"")</f>
        <v/>
      </c>
      <c r="E1901" s="99" t="str">
        <f>IFERROR(IF(C1901=設定・集計!$B$6,INDEX(DATA!$A$46:$E$6000,A1901,4),""),"")</f>
        <v/>
      </c>
      <c r="F1901" s="99" t="str">
        <f>IFERROR(IF(C1901=設定・集計!$B$6,"",INDEX(DATA!$A$46:$E$6000,A1901,4)),"")</f>
        <v/>
      </c>
    </row>
    <row r="1902" spans="1:6" ht="18.75" customHeight="1">
      <c r="A1902" s="82" t="str">
        <f>IFERROR(MATCH(ROW()-ROW($A$2),DATA!G:G,0)-DATA!$B$5+1,"")</f>
        <v/>
      </c>
      <c r="B1902" s="86" t="str">
        <f>IFERROR(INDEX(DATA!$A$46:$E$6000,A1902,5),"")</f>
        <v/>
      </c>
      <c r="C1902" s="87" t="str">
        <f>IFERROR(INDEX(DATA!$A$46:$E$6000,A1902,3),"")</f>
        <v/>
      </c>
      <c r="D1902" s="88" t="str">
        <f>IFERROR(INDEX(DATA!$A$46:$E$6000,A1902,2),"")</f>
        <v/>
      </c>
      <c r="E1902" s="99" t="str">
        <f>IFERROR(IF(C1902=設定・集計!$B$6,INDEX(DATA!$A$46:$E$6000,A1902,4),""),"")</f>
        <v/>
      </c>
      <c r="F1902" s="99" t="str">
        <f>IFERROR(IF(C1902=設定・集計!$B$6,"",INDEX(DATA!$A$46:$E$6000,A1902,4)),"")</f>
        <v/>
      </c>
    </row>
    <row r="1903" spans="1:6" ht="18.75" customHeight="1">
      <c r="A1903" s="82" t="str">
        <f>IFERROR(MATCH(ROW()-ROW($A$2),DATA!G:G,0)-DATA!$B$5+1,"")</f>
        <v/>
      </c>
      <c r="B1903" s="86" t="str">
        <f>IFERROR(INDEX(DATA!$A$46:$E$6000,A1903,5),"")</f>
        <v/>
      </c>
      <c r="C1903" s="87" t="str">
        <f>IFERROR(INDEX(DATA!$A$46:$E$6000,A1903,3),"")</f>
        <v/>
      </c>
      <c r="D1903" s="88" t="str">
        <f>IFERROR(INDEX(DATA!$A$46:$E$6000,A1903,2),"")</f>
        <v/>
      </c>
      <c r="E1903" s="99" t="str">
        <f>IFERROR(IF(C1903=設定・集計!$B$6,INDEX(DATA!$A$46:$E$6000,A1903,4),""),"")</f>
        <v/>
      </c>
      <c r="F1903" s="99" t="str">
        <f>IFERROR(IF(C1903=設定・集計!$B$6,"",INDEX(DATA!$A$46:$E$6000,A1903,4)),"")</f>
        <v/>
      </c>
    </row>
    <row r="1904" spans="1:6" ht="18.75" customHeight="1">
      <c r="A1904" s="82" t="str">
        <f>IFERROR(MATCH(ROW()-ROW($A$2),DATA!G:G,0)-DATA!$B$5+1,"")</f>
        <v/>
      </c>
      <c r="B1904" s="86" t="str">
        <f>IFERROR(INDEX(DATA!$A$46:$E$6000,A1904,5),"")</f>
        <v/>
      </c>
      <c r="C1904" s="87" t="str">
        <f>IFERROR(INDEX(DATA!$A$46:$E$6000,A1904,3),"")</f>
        <v/>
      </c>
      <c r="D1904" s="88" t="str">
        <f>IFERROR(INDEX(DATA!$A$46:$E$6000,A1904,2),"")</f>
        <v/>
      </c>
      <c r="E1904" s="99" t="str">
        <f>IFERROR(IF(C1904=設定・集計!$B$6,INDEX(DATA!$A$46:$E$6000,A1904,4),""),"")</f>
        <v/>
      </c>
      <c r="F1904" s="99" t="str">
        <f>IFERROR(IF(C1904=設定・集計!$B$6,"",INDEX(DATA!$A$46:$E$6000,A1904,4)),"")</f>
        <v/>
      </c>
    </row>
    <row r="1905" spans="1:6" ht="18.75" customHeight="1">
      <c r="A1905" s="82" t="str">
        <f>IFERROR(MATCH(ROW()-ROW($A$2),DATA!G:G,0)-DATA!$B$5+1,"")</f>
        <v/>
      </c>
      <c r="B1905" s="86" t="str">
        <f>IFERROR(INDEX(DATA!$A$46:$E$6000,A1905,5),"")</f>
        <v/>
      </c>
      <c r="C1905" s="87" t="str">
        <f>IFERROR(INDEX(DATA!$A$46:$E$6000,A1905,3),"")</f>
        <v/>
      </c>
      <c r="D1905" s="88" t="str">
        <f>IFERROR(INDEX(DATA!$A$46:$E$6000,A1905,2),"")</f>
        <v/>
      </c>
      <c r="E1905" s="99" t="str">
        <f>IFERROR(IF(C1905=設定・集計!$B$6,INDEX(DATA!$A$46:$E$6000,A1905,4),""),"")</f>
        <v/>
      </c>
      <c r="F1905" s="99" t="str">
        <f>IFERROR(IF(C1905=設定・集計!$B$6,"",INDEX(DATA!$A$46:$E$6000,A1905,4)),"")</f>
        <v/>
      </c>
    </row>
    <row r="1906" spans="1:6" ht="18.75" customHeight="1">
      <c r="A1906" s="82" t="str">
        <f>IFERROR(MATCH(ROW()-ROW($A$2),DATA!G:G,0)-DATA!$B$5+1,"")</f>
        <v/>
      </c>
      <c r="B1906" s="86" t="str">
        <f>IFERROR(INDEX(DATA!$A$46:$E$6000,A1906,5),"")</f>
        <v/>
      </c>
      <c r="C1906" s="87" t="str">
        <f>IFERROR(INDEX(DATA!$A$46:$E$6000,A1906,3),"")</f>
        <v/>
      </c>
      <c r="D1906" s="88" t="str">
        <f>IFERROR(INDEX(DATA!$A$46:$E$6000,A1906,2),"")</f>
        <v/>
      </c>
      <c r="E1906" s="99" t="str">
        <f>IFERROR(IF(C1906=設定・集計!$B$6,INDEX(DATA!$A$46:$E$6000,A1906,4),""),"")</f>
        <v/>
      </c>
      <c r="F1906" s="99" t="str">
        <f>IFERROR(IF(C1906=設定・集計!$B$6,"",INDEX(DATA!$A$46:$E$6000,A1906,4)),"")</f>
        <v/>
      </c>
    </row>
    <row r="1907" spans="1:6" ht="18.75" customHeight="1">
      <c r="A1907" s="82" t="str">
        <f>IFERROR(MATCH(ROW()-ROW($A$2),DATA!G:G,0)-DATA!$B$5+1,"")</f>
        <v/>
      </c>
      <c r="B1907" s="86" t="str">
        <f>IFERROR(INDEX(DATA!$A$46:$E$6000,A1907,5),"")</f>
        <v/>
      </c>
      <c r="C1907" s="87" t="str">
        <f>IFERROR(INDEX(DATA!$A$46:$E$6000,A1907,3),"")</f>
        <v/>
      </c>
      <c r="D1907" s="88" t="str">
        <f>IFERROR(INDEX(DATA!$A$46:$E$6000,A1907,2),"")</f>
        <v/>
      </c>
      <c r="E1907" s="99" t="str">
        <f>IFERROR(IF(C1907=設定・集計!$B$6,INDEX(DATA!$A$46:$E$6000,A1907,4),""),"")</f>
        <v/>
      </c>
      <c r="F1907" s="99" t="str">
        <f>IFERROR(IF(C1907=設定・集計!$B$6,"",INDEX(DATA!$A$46:$E$6000,A1907,4)),"")</f>
        <v/>
      </c>
    </row>
    <row r="1908" spans="1:6" ht="18.75" customHeight="1">
      <c r="A1908" s="82" t="str">
        <f>IFERROR(MATCH(ROW()-ROW($A$2),DATA!G:G,0)-DATA!$B$5+1,"")</f>
        <v/>
      </c>
      <c r="B1908" s="86" t="str">
        <f>IFERROR(INDEX(DATA!$A$46:$E$6000,A1908,5),"")</f>
        <v/>
      </c>
      <c r="C1908" s="87" t="str">
        <f>IFERROR(INDEX(DATA!$A$46:$E$6000,A1908,3),"")</f>
        <v/>
      </c>
      <c r="D1908" s="88" t="str">
        <f>IFERROR(INDEX(DATA!$A$46:$E$6000,A1908,2),"")</f>
        <v/>
      </c>
      <c r="E1908" s="99" t="str">
        <f>IFERROR(IF(C1908=設定・集計!$B$6,INDEX(DATA!$A$46:$E$6000,A1908,4),""),"")</f>
        <v/>
      </c>
      <c r="F1908" s="99" t="str">
        <f>IFERROR(IF(C1908=設定・集計!$B$6,"",INDEX(DATA!$A$46:$E$6000,A1908,4)),"")</f>
        <v/>
      </c>
    </row>
    <row r="1909" spans="1:6" ht="18.75" customHeight="1">
      <c r="A1909" s="82" t="str">
        <f>IFERROR(MATCH(ROW()-ROW($A$2),DATA!G:G,0)-DATA!$B$5+1,"")</f>
        <v/>
      </c>
      <c r="B1909" s="86" t="str">
        <f>IFERROR(INDEX(DATA!$A$46:$E$6000,A1909,5),"")</f>
        <v/>
      </c>
      <c r="C1909" s="87" t="str">
        <f>IFERROR(INDEX(DATA!$A$46:$E$6000,A1909,3),"")</f>
        <v/>
      </c>
      <c r="D1909" s="88" t="str">
        <f>IFERROR(INDEX(DATA!$A$46:$E$6000,A1909,2),"")</f>
        <v/>
      </c>
      <c r="E1909" s="99" t="str">
        <f>IFERROR(IF(C1909=設定・集計!$B$6,INDEX(DATA!$A$46:$E$6000,A1909,4),""),"")</f>
        <v/>
      </c>
      <c r="F1909" s="99" t="str">
        <f>IFERROR(IF(C1909=設定・集計!$B$6,"",INDEX(DATA!$A$46:$E$6000,A1909,4)),"")</f>
        <v/>
      </c>
    </row>
    <row r="1910" spans="1:6" ht="18.75" customHeight="1">
      <c r="A1910" s="82" t="str">
        <f>IFERROR(MATCH(ROW()-ROW($A$2),DATA!G:G,0)-DATA!$B$5+1,"")</f>
        <v/>
      </c>
      <c r="B1910" s="86" t="str">
        <f>IFERROR(INDEX(DATA!$A$46:$E$6000,A1910,5),"")</f>
        <v/>
      </c>
      <c r="C1910" s="87" t="str">
        <f>IFERROR(INDEX(DATA!$A$46:$E$6000,A1910,3),"")</f>
        <v/>
      </c>
      <c r="D1910" s="88" t="str">
        <f>IFERROR(INDEX(DATA!$A$46:$E$6000,A1910,2),"")</f>
        <v/>
      </c>
      <c r="E1910" s="99" t="str">
        <f>IFERROR(IF(C1910=設定・集計!$B$6,INDEX(DATA!$A$46:$E$6000,A1910,4),""),"")</f>
        <v/>
      </c>
      <c r="F1910" s="99" t="str">
        <f>IFERROR(IF(C1910=設定・集計!$B$6,"",INDEX(DATA!$A$46:$E$6000,A1910,4)),"")</f>
        <v/>
      </c>
    </row>
    <row r="1911" spans="1:6" ht="18.75" customHeight="1">
      <c r="A1911" s="82" t="str">
        <f>IFERROR(MATCH(ROW()-ROW($A$2),DATA!G:G,0)-DATA!$B$5+1,"")</f>
        <v/>
      </c>
      <c r="B1911" s="86" t="str">
        <f>IFERROR(INDEX(DATA!$A$46:$E$6000,A1911,5),"")</f>
        <v/>
      </c>
      <c r="C1911" s="87" t="str">
        <f>IFERROR(INDEX(DATA!$A$46:$E$6000,A1911,3),"")</f>
        <v/>
      </c>
      <c r="D1911" s="88" t="str">
        <f>IFERROR(INDEX(DATA!$A$46:$E$6000,A1911,2),"")</f>
        <v/>
      </c>
      <c r="E1911" s="99" t="str">
        <f>IFERROR(IF(C1911=設定・集計!$B$6,INDEX(DATA!$A$46:$E$6000,A1911,4),""),"")</f>
        <v/>
      </c>
      <c r="F1911" s="99" t="str">
        <f>IFERROR(IF(C1911=設定・集計!$B$6,"",INDEX(DATA!$A$46:$E$6000,A1911,4)),"")</f>
        <v/>
      </c>
    </row>
    <row r="1912" spans="1:6" ht="18.75" customHeight="1">
      <c r="A1912" s="82" t="str">
        <f>IFERROR(MATCH(ROW()-ROW($A$2),DATA!G:G,0)-DATA!$B$5+1,"")</f>
        <v/>
      </c>
      <c r="B1912" s="86" t="str">
        <f>IFERROR(INDEX(DATA!$A$46:$E$6000,A1912,5),"")</f>
        <v/>
      </c>
      <c r="C1912" s="87" t="str">
        <f>IFERROR(INDEX(DATA!$A$46:$E$6000,A1912,3),"")</f>
        <v/>
      </c>
      <c r="D1912" s="88" t="str">
        <f>IFERROR(INDEX(DATA!$A$46:$E$6000,A1912,2),"")</f>
        <v/>
      </c>
      <c r="E1912" s="99" t="str">
        <f>IFERROR(IF(C1912=設定・集計!$B$6,INDEX(DATA!$A$46:$E$6000,A1912,4),""),"")</f>
        <v/>
      </c>
      <c r="F1912" s="99" t="str">
        <f>IFERROR(IF(C1912=設定・集計!$B$6,"",INDEX(DATA!$A$46:$E$6000,A1912,4)),"")</f>
        <v/>
      </c>
    </row>
    <row r="1913" spans="1:6" ht="18.75" customHeight="1">
      <c r="A1913" s="82" t="str">
        <f>IFERROR(MATCH(ROW()-ROW($A$2),DATA!G:G,0)-DATA!$B$5+1,"")</f>
        <v/>
      </c>
      <c r="B1913" s="86" t="str">
        <f>IFERROR(INDEX(DATA!$A$46:$E$6000,A1913,5),"")</f>
        <v/>
      </c>
      <c r="C1913" s="87" t="str">
        <f>IFERROR(INDEX(DATA!$A$46:$E$6000,A1913,3),"")</f>
        <v/>
      </c>
      <c r="D1913" s="88" t="str">
        <f>IFERROR(INDEX(DATA!$A$46:$E$6000,A1913,2),"")</f>
        <v/>
      </c>
      <c r="E1913" s="99" t="str">
        <f>IFERROR(IF(C1913=設定・集計!$B$6,INDEX(DATA!$A$46:$E$6000,A1913,4),""),"")</f>
        <v/>
      </c>
      <c r="F1913" s="99" t="str">
        <f>IFERROR(IF(C1913=設定・集計!$B$6,"",INDEX(DATA!$A$46:$E$6000,A1913,4)),"")</f>
        <v/>
      </c>
    </row>
    <row r="1914" spans="1:6" ht="18.75" customHeight="1">
      <c r="A1914" s="82" t="str">
        <f>IFERROR(MATCH(ROW()-ROW($A$2),DATA!G:G,0)-DATA!$B$5+1,"")</f>
        <v/>
      </c>
      <c r="B1914" s="86" t="str">
        <f>IFERROR(INDEX(DATA!$A$46:$E$6000,A1914,5),"")</f>
        <v/>
      </c>
      <c r="C1914" s="87" t="str">
        <f>IFERROR(INDEX(DATA!$A$46:$E$6000,A1914,3),"")</f>
        <v/>
      </c>
      <c r="D1914" s="88" t="str">
        <f>IFERROR(INDEX(DATA!$A$46:$E$6000,A1914,2),"")</f>
        <v/>
      </c>
      <c r="E1914" s="99" t="str">
        <f>IFERROR(IF(C1914=設定・集計!$B$6,INDEX(DATA!$A$46:$E$6000,A1914,4),""),"")</f>
        <v/>
      </c>
      <c r="F1914" s="99" t="str">
        <f>IFERROR(IF(C1914=設定・集計!$B$6,"",INDEX(DATA!$A$46:$E$6000,A1914,4)),"")</f>
        <v/>
      </c>
    </row>
    <row r="1915" spans="1:6" ht="18.75" customHeight="1">
      <c r="A1915" s="82" t="str">
        <f>IFERROR(MATCH(ROW()-ROW($A$2),DATA!G:G,0)-DATA!$B$5+1,"")</f>
        <v/>
      </c>
      <c r="B1915" s="86" t="str">
        <f>IFERROR(INDEX(DATA!$A$46:$E$6000,A1915,5),"")</f>
        <v/>
      </c>
      <c r="C1915" s="87" t="str">
        <f>IFERROR(INDEX(DATA!$A$46:$E$6000,A1915,3),"")</f>
        <v/>
      </c>
      <c r="D1915" s="88" t="str">
        <f>IFERROR(INDEX(DATA!$A$46:$E$6000,A1915,2),"")</f>
        <v/>
      </c>
      <c r="E1915" s="99" t="str">
        <f>IFERROR(IF(C1915=設定・集計!$B$6,INDEX(DATA!$A$46:$E$6000,A1915,4),""),"")</f>
        <v/>
      </c>
      <c r="F1915" s="99" t="str">
        <f>IFERROR(IF(C1915=設定・集計!$B$6,"",INDEX(DATA!$A$46:$E$6000,A1915,4)),"")</f>
        <v/>
      </c>
    </row>
    <row r="1916" spans="1:6" ht="18.75" customHeight="1">
      <c r="A1916" s="82" t="str">
        <f>IFERROR(MATCH(ROW()-ROW($A$2),DATA!G:G,0)-DATA!$B$5+1,"")</f>
        <v/>
      </c>
      <c r="B1916" s="86" t="str">
        <f>IFERROR(INDEX(DATA!$A$46:$E$6000,A1916,5),"")</f>
        <v/>
      </c>
      <c r="C1916" s="87" t="str">
        <f>IFERROR(INDEX(DATA!$A$46:$E$6000,A1916,3),"")</f>
        <v/>
      </c>
      <c r="D1916" s="88" t="str">
        <f>IFERROR(INDEX(DATA!$A$46:$E$6000,A1916,2),"")</f>
        <v/>
      </c>
      <c r="E1916" s="99" t="str">
        <f>IFERROR(IF(C1916=設定・集計!$B$6,INDEX(DATA!$A$46:$E$6000,A1916,4),""),"")</f>
        <v/>
      </c>
      <c r="F1916" s="99" t="str">
        <f>IFERROR(IF(C1916=設定・集計!$B$6,"",INDEX(DATA!$A$46:$E$6000,A1916,4)),"")</f>
        <v/>
      </c>
    </row>
    <row r="1917" spans="1:6" ht="18.75" customHeight="1">
      <c r="A1917" s="82" t="str">
        <f>IFERROR(MATCH(ROW()-ROW($A$2),DATA!G:G,0)-DATA!$B$5+1,"")</f>
        <v/>
      </c>
      <c r="B1917" s="86" t="str">
        <f>IFERROR(INDEX(DATA!$A$46:$E$6000,A1917,5),"")</f>
        <v/>
      </c>
      <c r="C1917" s="87" t="str">
        <f>IFERROR(INDEX(DATA!$A$46:$E$6000,A1917,3),"")</f>
        <v/>
      </c>
      <c r="D1917" s="88" t="str">
        <f>IFERROR(INDEX(DATA!$A$46:$E$6000,A1917,2),"")</f>
        <v/>
      </c>
      <c r="E1917" s="99" t="str">
        <f>IFERROR(IF(C1917=設定・集計!$B$6,INDEX(DATA!$A$46:$E$6000,A1917,4),""),"")</f>
        <v/>
      </c>
      <c r="F1917" s="99" t="str">
        <f>IFERROR(IF(C1917=設定・集計!$B$6,"",INDEX(DATA!$A$46:$E$6000,A1917,4)),"")</f>
        <v/>
      </c>
    </row>
    <row r="1918" spans="1:6" ht="18.75" customHeight="1">
      <c r="A1918" s="82" t="str">
        <f>IFERROR(MATCH(ROW()-ROW($A$2),DATA!G:G,0)-DATA!$B$5+1,"")</f>
        <v/>
      </c>
      <c r="B1918" s="86" t="str">
        <f>IFERROR(INDEX(DATA!$A$46:$E$6000,A1918,5),"")</f>
        <v/>
      </c>
      <c r="C1918" s="87" t="str">
        <f>IFERROR(INDEX(DATA!$A$46:$E$6000,A1918,3),"")</f>
        <v/>
      </c>
      <c r="D1918" s="88" t="str">
        <f>IFERROR(INDEX(DATA!$A$46:$E$6000,A1918,2),"")</f>
        <v/>
      </c>
      <c r="E1918" s="99" t="str">
        <f>IFERROR(IF(C1918=設定・集計!$B$6,INDEX(DATA!$A$46:$E$6000,A1918,4),""),"")</f>
        <v/>
      </c>
      <c r="F1918" s="99" t="str">
        <f>IFERROR(IF(C1918=設定・集計!$B$6,"",INDEX(DATA!$A$46:$E$6000,A1918,4)),"")</f>
        <v/>
      </c>
    </row>
    <row r="1919" spans="1:6" ht="18.75" customHeight="1">
      <c r="A1919" s="82" t="str">
        <f>IFERROR(MATCH(ROW()-ROW($A$2),DATA!G:G,0)-DATA!$B$5+1,"")</f>
        <v/>
      </c>
      <c r="B1919" s="86" t="str">
        <f>IFERROR(INDEX(DATA!$A$46:$E$6000,A1919,5),"")</f>
        <v/>
      </c>
      <c r="C1919" s="87" t="str">
        <f>IFERROR(INDEX(DATA!$A$46:$E$6000,A1919,3),"")</f>
        <v/>
      </c>
      <c r="D1919" s="88" t="str">
        <f>IFERROR(INDEX(DATA!$A$46:$E$6000,A1919,2),"")</f>
        <v/>
      </c>
      <c r="E1919" s="99" t="str">
        <f>IFERROR(IF(C1919=設定・集計!$B$6,INDEX(DATA!$A$46:$E$6000,A1919,4),""),"")</f>
        <v/>
      </c>
      <c r="F1919" s="99" t="str">
        <f>IFERROR(IF(C1919=設定・集計!$B$6,"",INDEX(DATA!$A$46:$E$6000,A1919,4)),"")</f>
        <v/>
      </c>
    </row>
    <row r="1920" spans="1:6" ht="18.75" customHeight="1">
      <c r="A1920" s="82" t="str">
        <f>IFERROR(MATCH(ROW()-ROW($A$2),DATA!G:G,0)-DATA!$B$5+1,"")</f>
        <v/>
      </c>
      <c r="B1920" s="86" t="str">
        <f>IFERROR(INDEX(DATA!$A$46:$E$6000,A1920,5),"")</f>
        <v/>
      </c>
      <c r="C1920" s="87" t="str">
        <f>IFERROR(INDEX(DATA!$A$46:$E$6000,A1920,3),"")</f>
        <v/>
      </c>
      <c r="D1920" s="88" t="str">
        <f>IFERROR(INDEX(DATA!$A$46:$E$6000,A1920,2),"")</f>
        <v/>
      </c>
      <c r="E1920" s="99" t="str">
        <f>IFERROR(IF(C1920=設定・集計!$B$6,INDEX(DATA!$A$46:$E$6000,A1920,4),""),"")</f>
        <v/>
      </c>
      <c r="F1920" s="99" t="str">
        <f>IFERROR(IF(C1920=設定・集計!$B$6,"",INDEX(DATA!$A$46:$E$6000,A1920,4)),"")</f>
        <v/>
      </c>
    </row>
    <row r="1921" spans="1:6" ht="18.75" customHeight="1">
      <c r="A1921" s="82" t="str">
        <f>IFERROR(MATCH(ROW()-ROW($A$2),DATA!G:G,0)-DATA!$B$5+1,"")</f>
        <v/>
      </c>
      <c r="B1921" s="86" t="str">
        <f>IFERROR(INDEX(DATA!$A$46:$E$6000,A1921,5),"")</f>
        <v/>
      </c>
      <c r="C1921" s="87" t="str">
        <f>IFERROR(INDEX(DATA!$A$46:$E$6000,A1921,3),"")</f>
        <v/>
      </c>
      <c r="D1921" s="88" t="str">
        <f>IFERROR(INDEX(DATA!$A$46:$E$6000,A1921,2),"")</f>
        <v/>
      </c>
      <c r="E1921" s="99" t="str">
        <f>IFERROR(IF(C1921=設定・集計!$B$6,INDEX(DATA!$A$46:$E$6000,A1921,4),""),"")</f>
        <v/>
      </c>
      <c r="F1921" s="99" t="str">
        <f>IFERROR(IF(C1921=設定・集計!$B$6,"",INDEX(DATA!$A$46:$E$6000,A1921,4)),"")</f>
        <v/>
      </c>
    </row>
    <row r="1922" spans="1:6" ht="18.75" customHeight="1">
      <c r="A1922" s="82" t="str">
        <f>IFERROR(MATCH(ROW()-ROW($A$2),DATA!G:G,0)-DATA!$B$5+1,"")</f>
        <v/>
      </c>
      <c r="B1922" s="86" t="str">
        <f>IFERROR(INDEX(DATA!$A$46:$E$6000,A1922,5),"")</f>
        <v/>
      </c>
      <c r="C1922" s="87" t="str">
        <f>IFERROR(INDEX(DATA!$A$46:$E$6000,A1922,3),"")</f>
        <v/>
      </c>
      <c r="D1922" s="88" t="str">
        <f>IFERROR(INDEX(DATA!$A$46:$E$6000,A1922,2),"")</f>
        <v/>
      </c>
      <c r="E1922" s="99" t="str">
        <f>IFERROR(IF(C1922=設定・集計!$B$6,INDEX(DATA!$A$46:$E$6000,A1922,4),""),"")</f>
        <v/>
      </c>
      <c r="F1922" s="99" t="str">
        <f>IFERROR(IF(C1922=設定・集計!$B$6,"",INDEX(DATA!$A$46:$E$6000,A1922,4)),"")</f>
        <v/>
      </c>
    </row>
    <row r="1923" spans="1:6" ht="18.75" customHeight="1">
      <c r="A1923" s="82" t="str">
        <f>IFERROR(MATCH(ROW()-ROW($A$2),DATA!G:G,0)-DATA!$B$5+1,"")</f>
        <v/>
      </c>
      <c r="B1923" s="86" t="str">
        <f>IFERROR(INDEX(DATA!$A$46:$E$6000,A1923,5),"")</f>
        <v/>
      </c>
      <c r="C1923" s="87" t="str">
        <f>IFERROR(INDEX(DATA!$A$46:$E$6000,A1923,3),"")</f>
        <v/>
      </c>
      <c r="D1923" s="88" t="str">
        <f>IFERROR(INDEX(DATA!$A$46:$E$6000,A1923,2),"")</f>
        <v/>
      </c>
      <c r="E1923" s="99" t="str">
        <f>IFERROR(IF(C1923=設定・集計!$B$6,INDEX(DATA!$A$46:$E$6000,A1923,4),""),"")</f>
        <v/>
      </c>
      <c r="F1923" s="99" t="str">
        <f>IFERROR(IF(C1923=設定・集計!$B$6,"",INDEX(DATA!$A$46:$E$6000,A1923,4)),"")</f>
        <v/>
      </c>
    </row>
    <row r="1924" spans="1:6" ht="18.75" customHeight="1">
      <c r="A1924" s="82" t="str">
        <f>IFERROR(MATCH(ROW()-ROW($A$2),DATA!G:G,0)-DATA!$B$5+1,"")</f>
        <v/>
      </c>
      <c r="B1924" s="86" t="str">
        <f>IFERROR(INDEX(DATA!$A$46:$E$6000,A1924,5),"")</f>
        <v/>
      </c>
      <c r="C1924" s="87" t="str">
        <f>IFERROR(INDEX(DATA!$A$46:$E$6000,A1924,3),"")</f>
        <v/>
      </c>
      <c r="D1924" s="88" t="str">
        <f>IFERROR(INDEX(DATA!$A$46:$E$6000,A1924,2),"")</f>
        <v/>
      </c>
      <c r="E1924" s="99" t="str">
        <f>IFERROR(IF(C1924=設定・集計!$B$6,INDEX(DATA!$A$46:$E$6000,A1924,4),""),"")</f>
        <v/>
      </c>
      <c r="F1924" s="99" t="str">
        <f>IFERROR(IF(C1924=設定・集計!$B$6,"",INDEX(DATA!$A$46:$E$6000,A1924,4)),"")</f>
        <v/>
      </c>
    </row>
    <row r="1925" spans="1:6" ht="18.75" customHeight="1">
      <c r="A1925" s="82" t="str">
        <f>IFERROR(MATCH(ROW()-ROW($A$2),DATA!G:G,0)-DATA!$B$5+1,"")</f>
        <v/>
      </c>
      <c r="B1925" s="86" t="str">
        <f>IFERROR(INDEX(DATA!$A$46:$E$6000,A1925,5),"")</f>
        <v/>
      </c>
      <c r="C1925" s="87" t="str">
        <f>IFERROR(INDEX(DATA!$A$46:$E$6000,A1925,3),"")</f>
        <v/>
      </c>
      <c r="D1925" s="88" t="str">
        <f>IFERROR(INDEX(DATA!$A$46:$E$6000,A1925,2),"")</f>
        <v/>
      </c>
      <c r="E1925" s="99" t="str">
        <f>IFERROR(IF(C1925=設定・集計!$B$6,INDEX(DATA!$A$46:$E$6000,A1925,4),""),"")</f>
        <v/>
      </c>
      <c r="F1925" s="99" t="str">
        <f>IFERROR(IF(C1925=設定・集計!$B$6,"",INDEX(DATA!$A$46:$E$6000,A1925,4)),"")</f>
        <v/>
      </c>
    </row>
    <row r="1926" spans="1:6" ht="18.75" customHeight="1">
      <c r="A1926" s="82" t="str">
        <f>IFERROR(MATCH(ROW()-ROW($A$2),DATA!G:G,0)-DATA!$B$5+1,"")</f>
        <v/>
      </c>
      <c r="B1926" s="86" t="str">
        <f>IFERROR(INDEX(DATA!$A$46:$E$6000,A1926,5),"")</f>
        <v/>
      </c>
      <c r="C1926" s="87" t="str">
        <f>IFERROR(INDEX(DATA!$A$46:$E$6000,A1926,3),"")</f>
        <v/>
      </c>
      <c r="D1926" s="88" t="str">
        <f>IFERROR(INDEX(DATA!$A$46:$E$6000,A1926,2),"")</f>
        <v/>
      </c>
      <c r="E1926" s="99" t="str">
        <f>IFERROR(IF(C1926=設定・集計!$B$6,INDEX(DATA!$A$46:$E$6000,A1926,4),""),"")</f>
        <v/>
      </c>
      <c r="F1926" s="99" t="str">
        <f>IFERROR(IF(C1926=設定・集計!$B$6,"",INDEX(DATA!$A$46:$E$6000,A1926,4)),"")</f>
        <v/>
      </c>
    </row>
    <row r="1927" spans="1:6" ht="18.75" customHeight="1">
      <c r="A1927" s="82" t="str">
        <f>IFERROR(MATCH(ROW()-ROW($A$2),DATA!G:G,0)-DATA!$B$5+1,"")</f>
        <v/>
      </c>
      <c r="B1927" s="86" t="str">
        <f>IFERROR(INDEX(DATA!$A$46:$E$6000,A1927,5),"")</f>
        <v/>
      </c>
      <c r="C1927" s="87" t="str">
        <f>IFERROR(INDEX(DATA!$A$46:$E$6000,A1927,3),"")</f>
        <v/>
      </c>
      <c r="D1927" s="88" t="str">
        <f>IFERROR(INDEX(DATA!$A$46:$E$6000,A1927,2),"")</f>
        <v/>
      </c>
      <c r="E1927" s="99" t="str">
        <f>IFERROR(IF(C1927=設定・集計!$B$6,INDEX(DATA!$A$46:$E$6000,A1927,4),""),"")</f>
        <v/>
      </c>
      <c r="F1927" s="99" t="str">
        <f>IFERROR(IF(C1927=設定・集計!$B$6,"",INDEX(DATA!$A$46:$E$6000,A1927,4)),"")</f>
        <v/>
      </c>
    </row>
    <row r="1928" spans="1:6" ht="18.75" customHeight="1">
      <c r="A1928" s="82" t="str">
        <f>IFERROR(MATCH(ROW()-ROW($A$2),DATA!G:G,0)-DATA!$B$5+1,"")</f>
        <v/>
      </c>
      <c r="B1928" s="86" t="str">
        <f>IFERROR(INDEX(DATA!$A$46:$E$6000,A1928,5),"")</f>
        <v/>
      </c>
      <c r="C1928" s="87" t="str">
        <f>IFERROR(INDEX(DATA!$A$46:$E$6000,A1928,3),"")</f>
        <v/>
      </c>
      <c r="D1928" s="88" t="str">
        <f>IFERROR(INDEX(DATA!$A$46:$E$6000,A1928,2),"")</f>
        <v/>
      </c>
      <c r="E1928" s="99" t="str">
        <f>IFERROR(IF(C1928=設定・集計!$B$6,INDEX(DATA!$A$46:$E$6000,A1928,4),""),"")</f>
        <v/>
      </c>
      <c r="F1928" s="99" t="str">
        <f>IFERROR(IF(C1928=設定・集計!$B$6,"",INDEX(DATA!$A$46:$E$6000,A1928,4)),"")</f>
        <v/>
      </c>
    </row>
    <row r="1929" spans="1:6" ht="18.75" customHeight="1">
      <c r="A1929" s="82" t="str">
        <f>IFERROR(MATCH(ROW()-ROW($A$2),DATA!G:G,0)-DATA!$B$5+1,"")</f>
        <v/>
      </c>
      <c r="B1929" s="86" t="str">
        <f>IFERROR(INDEX(DATA!$A$46:$E$6000,A1929,5),"")</f>
        <v/>
      </c>
      <c r="C1929" s="87" t="str">
        <f>IFERROR(INDEX(DATA!$A$46:$E$6000,A1929,3),"")</f>
        <v/>
      </c>
      <c r="D1929" s="88" t="str">
        <f>IFERROR(INDEX(DATA!$A$46:$E$6000,A1929,2),"")</f>
        <v/>
      </c>
      <c r="E1929" s="99" t="str">
        <f>IFERROR(IF(C1929=設定・集計!$B$6,INDEX(DATA!$A$46:$E$6000,A1929,4),""),"")</f>
        <v/>
      </c>
      <c r="F1929" s="99" t="str">
        <f>IFERROR(IF(C1929=設定・集計!$B$6,"",INDEX(DATA!$A$46:$E$6000,A1929,4)),"")</f>
        <v/>
      </c>
    </row>
    <row r="1930" spans="1:6" ht="18.75" customHeight="1">
      <c r="A1930" s="82" t="str">
        <f>IFERROR(MATCH(ROW()-ROW($A$2),DATA!G:G,0)-DATA!$B$5+1,"")</f>
        <v/>
      </c>
      <c r="B1930" s="86" t="str">
        <f>IFERROR(INDEX(DATA!$A$46:$E$6000,A1930,5),"")</f>
        <v/>
      </c>
      <c r="C1930" s="87" t="str">
        <f>IFERROR(INDEX(DATA!$A$46:$E$6000,A1930,3),"")</f>
        <v/>
      </c>
      <c r="D1930" s="88" t="str">
        <f>IFERROR(INDEX(DATA!$A$46:$E$6000,A1930,2),"")</f>
        <v/>
      </c>
      <c r="E1930" s="99" t="str">
        <f>IFERROR(IF(C1930=設定・集計!$B$6,INDEX(DATA!$A$46:$E$6000,A1930,4),""),"")</f>
        <v/>
      </c>
      <c r="F1930" s="99" t="str">
        <f>IFERROR(IF(C1930=設定・集計!$B$6,"",INDEX(DATA!$A$46:$E$6000,A1930,4)),"")</f>
        <v/>
      </c>
    </row>
    <row r="1931" spans="1:6" ht="18.75" customHeight="1">
      <c r="A1931" s="82" t="str">
        <f>IFERROR(MATCH(ROW()-ROW($A$2),DATA!G:G,0)-DATA!$B$5+1,"")</f>
        <v/>
      </c>
      <c r="B1931" s="86" t="str">
        <f>IFERROR(INDEX(DATA!$A$46:$E$6000,A1931,5),"")</f>
        <v/>
      </c>
      <c r="C1931" s="87" t="str">
        <f>IFERROR(INDEX(DATA!$A$46:$E$6000,A1931,3),"")</f>
        <v/>
      </c>
      <c r="D1931" s="88" t="str">
        <f>IFERROR(INDEX(DATA!$A$46:$E$6000,A1931,2),"")</f>
        <v/>
      </c>
      <c r="E1931" s="99" t="str">
        <f>IFERROR(IF(C1931=設定・集計!$B$6,INDEX(DATA!$A$46:$E$6000,A1931,4),""),"")</f>
        <v/>
      </c>
      <c r="F1931" s="99" t="str">
        <f>IFERROR(IF(C1931=設定・集計!$B$6,"",INDEX(DATA!$A$46:$E$6000,A1931,4)),"")</f>
        <v/>
      </c>
    </row>
    <row r="1932" spans="1:6" ht="18.75" customHeight="1">
      <c r="A1932" s="82" t="str">
        <f>IFERROR(MATCH(ROW()-ROW($A$2),DATA!G:G,0)-DATA!$B$5+1,"")</f>
        <v/>
      </c>
      <c r="B1932" s="86" t="str">
        <f>IFERROR(INDEX(DATA!$A$46:$E$6000,A1932,5),"")</f>
        <v/>
      </c>
      <c r="C1932" s="87" t="str">
        <f>IFERROR(INDEX(DATA!$A$46:$E$6000,A1932,3),"")</f>
        <v/>
      </c>
      <c r="D1932" s="88" t="str">
        <f>IFERROR(INDEX(DATA!$A$46:$E$6000,A1932,2),"")</f>
        <v/>
      </c>
      <c r="E1932" s="99" t="str">
        <f>IFERROR(IF(C1932=設定・集計!$B$6,INDEX(DATA!$A$46:$E$6000,A1932,4),""),"")</f>
        <v/>
      </c>
      <c r="F1932" s="99" t="str">
        <f>IFERROR(IF(C1932=設定・集計!$B$6,"",INDEX(DATA!$A$46:$E$6000,A1932,4)),"")</f>
        <v/>
      </c>
    </row>
    <row r="1933" spans="1:6" ht="18.75" customHeight="1">
      <c r="A1933" s="82" t="str">
        <f>IFERROR(MATCH(ROW()-ROW($A$2),DATA!G:G,0)-DATA!$B$5+1,"")</f>
        <v/>
      </c>
      <c r="B1933" s="86" t="str">
        <f>IFERROR(INDEX(DATA!$A$46:$E$6000,A1933,5),"")</f>
        <v/>
      </c>
      <c r="C1933" s="87" t="str">
        <f>IFERROR(INDEX(DATA!$A$46:$E$6000,A1933,3),"")</f>
        <v/>
      </c>
      <c r="D1933" s="88" t="str">
        <f>IFERROR(INDEX(DATA!$A$46:$E$6000,A1933,2),"")</f>
        <v/>
      </c>
      <c r="E1933" s="99" t="str">
        <f>IFERROR(IF(C1933=設定・集計!$B$6,INDEX(DATA!$A$46:$E$6000,A1933,4),""),"")</f>
        <v/>
      </c>
      <c r="F1933" s="99" t="str">
        <f>IFERROR(IF(C1933=設定・集計!$B$6,"",INDEX(DATA!$A$46:$E$6000,A1933,4)),"")</f>
        <v/>
      </c>
    </row>
    <row r="1934" spans="1:6" ht="18.75" customHeight="1">
      <c r="A1934" s="82" t="str">
        <f>IFERROR(MATCH(ROW()-ROW($A$2),DATA!G:G,0)-DATA!$B$5+1,"")</f>
        <v/>
      </c>
      <c r="B1934" s="86" t="str">
        <f>IFERROR(INDEX(DATA!$A$46:$E$6000,A1934,5),"")</f>
        <v/>
      </c>
      <c r="C1934" s="87" t="str">
        <f>IFERROR(INDEX(DATA!$A$46:$E$6000,A1934,3),"")</f>
        <v/>
      </c>
      <c r="D1934" s="88" t="str">
        <f>IFERROR(INDEX(DATA!$A$46:$E$6000,A1934,2),"")</f>
        <v/>
      </c>
      <c r="E1934" s="99" t="str">
        <f>IFERROR(IF(C1934=設定・集計!$B$6,INDEX(DATA!$A$46:$E$6000,A1934,4),""),"")</f>
        <v/>
      </c>
      <c r="F1934" s="99" t="str">
        <f>IFERROR(IF(C1934=設定・集計!$B$6,"",INDEX(DATA!$A$46:$E$6000,A1934,4)),"")</f>
        <v/>
      </c>
    </row>
    <row r="1935" spans="1:6" ht="18.75" customHeight="1">
      <c r="A1935" s="82" t="str">
        <f>IFERROR(MATCH(ROW()-ROW($A$2),DATA!G:G,0)-DATA!$B$5+1,"")</f>
        <v/>
      </c>
      <c r="B1935" s="86" t="str">
        <f>IFERROR(INDEX(DATA!$A$46:$E$6000,A1935,5),"")</f>
        <v/>
      </c>
      <c r="C1935" s="87" t="str">
        <f>IFERROR(INDEX(DATA!$A$46:$E$6000,A1935,3),"")</f>
        <v/>
      </c>
      <c r="D1935" s="88" t="str">
        <f>IFERROR(INDEX(DATA!$A$46:$E$6000,A1935,2),"")</f>
        <v/>
      </c>
      <c r="E1935" s="99" t="str">
        <f>IFERROR(IF(C1935=設定・集計!$B$6,INDEX(DATA!$A$46:$E$6000,A1935,4),""),"")</f>
        <v/>
      </c>
      <c r="F1935" s="99" t="str">
        <f>IFERROR(IF(C1935=設定・集計!$B$6,"",INDEX(DATA!$A$46:$E$6000,A1935,4)),"")</f>
        <v/>
      </c>
    </row>
    <row r="1936" spans="1:6" ht="18.75" customHeight="1">
      <c r="A1936" s="82" t="str">
        <f>IFERROR(MATCH(ROW()-ROW($A$2),DATA!G:G,0)-DATA!$B$5+1,"")</f>
        <v/>
      </c>
      <c r="B1936" s="86" t="str">
        <f>IFERROR(INDEX(DATA!$A$46:$E$6000,A1936,5),"")</f>
        <v/>
      </c>
      <c r="C1936" s="87" t="str">
        <f>IFERROR(INDEX(DATA!$A$46:$E$6000,A1936,3),"")</f>
        <v/>
      </c>
      <c r="D1936" s="88" t="str">
        <f>IFERROR(INDEX(DATA!$A$46:$E$6000,A1936,2),"")</f>
        <v/>
      </c>
      <c r="E1936" s="99" t="str">
        <f>IFERROR(IF(C1936=設定・集計!$B$6,INDEX(DATA!$A$46:$E$6000,A1936,4),""),"")</f>
        <v/>
      </c>
      <c r="F1936" s="99" t="str">
        <f>IFERROR(IF(C1936=設定・集計!$B$6,"",INDEX(DATA!$A$46:$E$6000,A1936,4)),"")</f>
        <v/>
      </c>
    </row>
    <row r="1937" spans="1:6" ht="18.75" customHeight="1">
      <c r="A1937" s="82" t="str">
        <f>IFERROR(MATCH(ROW()-ROW($A$2),DATA!G:G,0)-DATA!$B$5+1,"")</f>
        <v/>
      </c>
      <c r="B1937" s="86" t="str">
        <f>IFERROR(INDEX(DATA!$A$46:$E$6000,A1937,5),"")</f>
        <v/>
      </c>
      <c r="C1937" s="87" t="str">
        <f>IFERROR(INDEX(DATA!$A$46:$E$6000,A1937,3),"")</f>
        <v/>
      </c>
      <c r="D1937" s="88" t="str">
        <f>IFERROR(INDEX(DATA!$A$46:$E$6000,A1937,2),"")</f>
        <v/>
      </c>
      <c r="E1937" s="99" t="str">
        <f>IFERROR(IF(C1937=設定・集計!$B$6,INDEX(DATA!$A$46:$E$6000,A1937,4),""),"")</f>
        <v/>
      </c>
      <c r="F1937" s="99" t="str">
        <f>IFERROR(IF(C1937=設定・集計!$B$6,"",INDEX(DATA!$A$46:$E$6000,A1937,4)),"")</f>
        <v/>
      </c>
    </row>
    <row r="1938" spans="1:6" ht="18.75" customHeight="1">
      <c r="A1938" s="82" t="str">
        <f>IFERROR(MATCH(ROW()-ROW($A$2),DATA!G:G,0)-DATA!$B$5+1,"")</f>
        <v/>
      </c>
      <c r="B1938" s="86" t="str">
        <f>IFERROR(INDEX(DATA!$A$46:$E$6000,A1938,5),"")</f>
        <v/>
      </c>
      <c r="C1938" s="87" t="str">
        <f>IFERROR(INDEX(DATA!$A$46:$E$6000,A1938,3),"")</f>
        <v/>
      </c>
      <c r="D1938" s="88" t="str">
        <f>IFERROR(INDEX(DATA!$A$46:$E$6000,A1938,2),"")</f>
        <v/>
      </c>
      <c r="E1938" s="99" t="str">
        <f>IFERROR(IF(C1938=設定・集計!$B$6,INDEX(DATA!$A$46:$E$6000,A1938,4),""),"")</f>
        <v/>
      </c>
      <c r="F1938" s="99" t="str">
        <f>IFERROR(IF(C1938=設定・集計!$B$6,"",INDEX(DATA!$A$46:$E$6000,A1938,4)),"")</f>
        <v/>
      </c>
    </row>
    <row r="1939" spans="1:6" ht="18.75" customHeight="1">
      <c r="A1939" s="82" t="str">
        <f>IFERROR(MATCH(ROW()-ROW($A$2),DATA!G:G,0)-DATA!$B$5+1,"")</f>
        <v/>
      </c>
      <c r="B1939" s="86" t="str">
        <f>IFERROR(INDEX(DATA!$A$46:$E$6000,A1939,5),"")</f>
        <v/>
      </c>
      <c r="C1939" s="87" t="str">
        <f>IFERROR(INDEX(DATA!$A$46:$E$6000,A1939,3),"")</f>
        <v/>
      </c>
      <c r="D1939" s="88" t="str">
        <f>IFERROR(INDEX(DATA!$A$46:$E$6000,A1939,2),"")</f>
        <v/>
      </c>
      <c r="E1939" s="99" t="str">
        <f>IFERROR(IF(C1939=設定・集計!$B$6,INDEX(DATA!$A$46:$E$6000,A1939,4),""),"")</f>
        <v/>
      </c>
      <c r="F1939" s="99" t="str">
        <f>IFERROR(IF(C1939=設定・集計!$B$6,"",INDEX(DATA!$A$46:$E$6000,A1939,4)),"")</f>
        <v/>
      </c>
    </row>
    <row r="1940" spans="1:6" ht="18.75" customHeight="1">
      <c r="A1940" s="82" t="str">
        <f>IFERROR(MATCH(ROW()-ROW($A$2),DATA!G:G,0)-DATA!$B$5+1,"")</f>
        <v/>
      </c>
      <c r="B1940" s="86" t="str">
        <f>IFERROR(INDEX(DATA!$A$46:$E$6000,A1940,5),"")</f>
        <v/>
      </c>
      <c r="C1940" s="87" t="str">
        <f>IFERROR(INDEX(DATA!$A$46:$E$6000,A1940,3),"")</f>
        <v/>
      </c>
      <c r="D1940" s="88" t="str">
        <f>IFERROR(INDEX(DATA!$A$46:$E$6000,A1940,2),"")</f>
        <v/>
      </c>
      <c r="E1940" s="99" t="str">
        <f>IFERROR(IF(C1940=設定・集計!$B$6,INDEX(DATA!$A$46:$E$6000,A1940,4),""),"")</f>
        <v/>
      </c>
      <c r="F1940" s="99" t="str">
        <f>IFERROR(IF(C1940=設定・集計!$B$6,"",INDEX(DATA!$A$46:$E$6000,A1940,4)),"")</f>
        <v/>
      </c>
    </row>
    <row r="1941" spans="1:6" ht="18.75" customHeight="1">
      <c r="A1941" s="82" t="str">
        <f>IFERROR(MATCH(ROW()-ROW($A$2),DATA!G:G,0)-DATA!$B$5+1,"")</f>
        <v/>
      </c>
      <c r="B1941" s="86" t="str">
        <f>IFERROR(INDEX(DATA!$A$46:$E$6000,A1941,5),"")</f>
        <v/>
      </c>
      <c r="C1941" s="87" t="str">
        <f>IFERROR(INDEX(DATA!$A$46:$E$6000,A1941,3),"")</f>
        <v/>
      </c>
      <c r="D1941" s="88" t="str">
        <f>IFERROR(INDEX(DATA!$A$46:$E$6000,A1941,2),"")</f>
        <v/>
      </c>
      <c r="E1941" s="99" t="str">
        <f>IFERROR(IF(C1941=設定・集計!$B$6,INDEX(DATA!$A$46:$E$6000,A1941,4),""),"")</f>
        <v/>
      </c>
      <c r="F1941" s="99" t="str">
        <f>IFERROR(IF(C1941=設定・集計!$B$6,"",INDEX(DATA!$A$46:$E$6000,A1941,4)),"")</f>
        <v/>
      </c>
    </row>
    <row r="1942" spans="1:6" ht="18.75" customHeight="1">
      <c r="A1942" s="82" t="str">
        <f>IFERROR(MATCH(ROW()-ROW($A$2),DATA!G:G,0)-DATA!$B$5+1,"")</f>
        <v/>
      </c>
      <c r="B1942" s="86" t="str">
        <f>IFERROR(INDEX(DATA!$A$46:$E$6000,A1942,5),"")</f>
        <v/>
      </c>
      <c r="C1942" s="87" t="str">
        <f>IFERROR(INDEX(DATA!$A$46:$E$6000,A1942,3),"")</f>
        <v/>
      </c>
      <c r="D1942" s="88" t="str">
        <f>IFERROR(INDEX(DATA!$A$46:$E$6000,A1942,2),"")</f>
        <v/>
      </c>
      <c r="E1942" s="99" t="str">
        <f>IFERROR(IF(C1942=設定・集計!$B$6,INDEX(DATA!$A$46:$E$6000,A1942,4),""),"")</f>
        <v/>
      </c>
      <c r="F1942" s="99" t="str">
        <f>IFERROR(IF(C1942=設定・集計!$B$6,"",INDEX(DATA!$A$46:$E$6000,A1942,4)),"")</f>
        <v/>
      </c>
    </row>
    <row r="1943" spans="1:6" ht="18.75" customHeight="1">
      <c r="A1943" s="82" t="str">
        <f>IFERROR(MATCH(ROW()-ROW($A$2),DATA!G:G,0)-DATA!$B$5+1,"")</f>
        <v/>
      </c>
      <c r="B1943" s="86" t="str">
        <f>IFERROR(INDEX(DATA!$A$46:$E$6000,A1943,5),"")</f>
        <v/>
      </c>
      <c r="C1943" s="87" t="str">
        <f>IFERROR(INDEX(DATA!$A$46:$E$6000,A1943,3),"")</f>
        <v/>
      </c>
      <c r="D1943" s="88" t="str">
        <f>IFERROR(INDEX(DATA!$A$46:$E$6000,A1943,2),"")</f>
        <v/>
      </c>
      <c r="E1943" s="99" t="str">
        <f>IFERROR(IF(C1943=設定・集計!$B$6,INDEX(DATA!$A$46:$E$6000,A1943,4),""),"")</f>
        <v/>
      </c>
      <c r="F1943" s="99" t="str">
        <f>IFERROR(IF(C1943=設定・集計!$B$6,"",INDEX(DATA!$A$46:$E$6000,A1943,4)),"")</f>
        <v/>
      </c>
    </row>
    <row r="1944" spans="1:6" ht="18.75" customHeight="1">
      <c r="A1944" s="82" t="str">
        <f>IFERROR(MATCH(ROW()-ROW($A$2),DATA!G:G,0)-DATA!$B$5+1,"")</f>
        <v/>
      </c>
      <c r="B1944" s="86" t="str">
        <f>IFERROR(INDEX(DATA!$A$46:$E$6000,A1944,5),"")</f>
        <v/>
      </c>
      <c r="C1944" s="87" t="str">
        <f>IFERROR(INDEX(DATA!$A$46:$E$6000,A1944,3),"")</f>
        <v/>
      </c>
      <c r="D1944" s="88" t="str">
        <f>IFERROR(INDEX(DATA!$A$46:$E$6000,A1944,2),"")</f>
        <v/>
      </c>
      <c r="E1944" s="99" t="str">
        <f>IFERROR(IF(C1944=設定・集計!$B$6,INDEX(DATA!$A$46:$E$6000,A1944,4),""),"")</f>
        <v/>
      </c>
      <c r="F1944" s="99" t="str">
        <f>IFERROR(IF(C1944=設定・集計!$B$6,"",INDEX(DATA!$A$46:$E$6000,A1944,4)),"")</f>
        <v/>
      </c>
    </row>
    <row r="1945" spans="1:6" ht="18.75" customHeight="1">
      <c r="A1945" s="82" t="str">
        <f>IFERROR(MATCH(ROW()-ROW($A$2),DATA!G:G,0)-DATA!$B$5+1,"")</f>
        <v/>
      </c>
      <c r="B1945" s="86" t="str">
        <f>IFERROR(INDEX(DATA!$A$46:$E$6000,A1945,5),"")</f>
        <v/>
      </c>
      <c r="C1945" s="87" t="str">
        <f>IFERROR(INDEX(DATA!$A$46:$E$6000,A1945,3),"")</f>
        <v/>
      </c>
      <c r="D1945" s="88" t="str">
        <f>IFERROR(INDEX(DATA!$A$46:$E$6000,A1945,2),"")</f>
        <v/>
      </c>
      <c r="E1945" s="99" t="str">
        <f>IFERROR(IF(C1945=設定・集計!$B$6,INDEX(DATA!$A$46:$E$6000,A1945,4),""),"")</f>
        <v/>
      </c>
      <c r="F1945" s="99" t="str">
        <f>IFERROR(IF(C1945=設定・集計!$B$6,"",INDEX(DATA!$A$46:$E$6000,A1945,4)),"")</f>
        <v/>
      </c>
    </row>
    <row r="1946" spans="1:6" ht="18.75" customHeight="1">
      <c r="A1946" s="82" t="str">
        <f>IFERROR(MATCH(ROW()-ROW($A$2),DATA!G:G,0)-DATA!$B$5+1,"")</f>
        <v/>
      </c>
      <c r="B1946" s="86" t="str">
        <f>IFERROR(INDEX(DATA!$A$46:$E$6000,A1946,5),"")</f>
        <v/>
      </c>
      <c r="C1946" s="87" t="str">
        <f>IFERROR(INDEX(DATA!$A$46:$E$6000,A1946,3),"")</f>
        <v/>
      </c>
      <c r="D1946" s="88" t="str">
        <f>IFERROR(INDEX(DATA!$A$46:$E$6000,A1946,2),"")</f>
        <v/>
      </c>
      <c r="E1946" s="99" t="str">
        <f>IFERROR(IF(C1946=設定・集計!$B$6,INDEX(DATA!$A$46:$E$6000,A1946,4),""),"")</f>
        <v/>
      </c>
      <c r="F1946" s="99" t="str">
        <f>IFERROR(IF(C1946=設定・集計!$B$6,"",INDEX(DATA!$A$46:$E$6000,A1946,4)),"")</f>
        <v/>
      </c>
    </row>
    <row r="1947" spans="1:6" ht="18.75" customHeight="1">
      <c r="A1947" s="82" t="str">
        <f>IFERROR(MATCH(ROW()-ROW($A$2),DATA!G:G,0)-DATA!$B$5+1,"")</f>
        <v/>
      </c>
      <c r="B1947" s="86" t="str">
        <f>IFERROR(INDEX(DATA!$A$46:$E$6000,A1947,5),"")</f>
        <v/>
      </c>
      <c r="C1947" s="87" t="str">
        <f>IFERROR(INDEX(DATA!$A$46:$E$6000,A1947,3),"")</f>
        <v/>
      </c>
      <c r="D1947" s="88" t="str">
        <f>IFERROR(INDEX(DATA!$A$46:$E$6000,A1947,2),"")</f>
        <v/>
      </c>
      <c r="E1947" s="99" t="str">
        <f>IFERROR(IF(C1947=設定・集計!$B$6,INDEX(DATA!$A$46:$E$6000,A1947,4),""),"")</f>
        <v/>
      </c>
      <c r="F1947" s="99" t="str">
        <f>IFERROR(IF(C1947=設定・集計!$B$6,"",INDEX(DATA!$A$46:$E$6000,A1947,4)),"")</f>
        <v/>
      </c>
    </row>
    <row r="1948" spans="1:6" ht="18.75" customHeight="1">
      <c r="A1948" s="82" t="str">
        <f>IFERROR(MATCH(ROW()-ROW($A$2),DATA!G:G,0)-DATA!$B$5+1,"")</f>
        <v/>
      </c>
      <c r="B1948" s="86" t="str">
        <f>IFERROR(INDEX(DATA!$A$46:$E$6000,A1948,5),"")</f>
        <v/>
      </c>
      <c r="C1948" s="87" t="str">
        <f>IFERROR(INDEX(DATA!$A$46:$E$6000,A1948,3),"")</f>
        <v/>
      </c>
      <c r="D1948" s="88" t="str">
        <f>IFERROR(INDEX(DATA!$A$46:$E$6000,A1948,2),"")</f>
        <v/>
      </c>
      <c r="E1948" s="99" t="str">
        <f>IFERROR(IF(C1948=設定・集計!$B$6,INDEX(DATA!$A$46:$E$6000,A1948,4),""),"")</f>
        <v/>
      </c>
      <c r="F1948" s="99" t="str">
        <f>IFERROR(IF(C1948=設定・集計!$B$6,"",INDEX(DATA!$A$46:$E$6000,A1948,4)),"")</f>
        <v/>
      </c>
    </row>
    <row r="1949" spans="1:6" ht="18.75" customHeight="1">
      <c r="A1949" s="82" t="str">
        <f>IFERROR(MATCH(ROW()-ROW($A$2),DATA!G:G,0)-DATA!$B$5+1,"")</f>
        <v/>
      </c>
      <c r="B1949" s="86" t="str">
        <f>IFERROR(INDEX(DATA!$A$46:$E$6000,A1949,5),"")</f>
        <v/>
      </c>
      <c r="C1949" s="87" t="str">
        <f>IFERROR(INDEX(DATA!$A$46:$E$6000,A1949,3),"")</f>
        <v/>
      </c>
      <c r="D1949" s="88" t="str">
        <f>IFERROR(INDEX(DATA!$A$46:$E$6000,A1949,2),"")</f>
        <v/>
      </c>
      <c r="E1949" s="99" t="str">
        <f>IFERROR(IF(C1949=設定・集計!$B$6,INDEX(DATA!$A$46:$E$6000,A1949,4),""),"")</f>
        <v/>
      </c>
      <c r="F1949" s="99" t="str">
        <f>IFERROR(IF(C1949=設定・集計!$B$6,"",INDEX(DATA!$A$46:$E$6000,A1949,4)),"")</f>
        <v/>
      </c>
    </row>
    <row r="1950" spans="1:6" ht="18.75" customHeight="1">
      <c r="A1950" s="82" t="str">
        <f>IFERROR(MATCH(ROW()-ROW($A$2),DATA!G:G,0)-DATA!$B$5+1,"")</f>
        <v/>
      </c>
      <c r="B1950" s="86" t="str">
        <f>IFERROR(INDEX(DATA!$A$46:$E$6000,A1950,5),"")</f>
        <v/>
      </c>
      <c r="C1950" s="87" t="str">
        <f>IFERROR(INDEX(DATA!$A$46:$E$6000,A1950,3),"")</f>
        <v/>
      </c>
      <c r="D1950" s="88" t="str">
        <f>IFERROR(INDEX(DATA!$A$46:$E$6000,A1950,2),"")</f>
        <v/>
      </c>
      <c r="E1950" s="99" t="str">
        <f>IFERROR(IF(C1950=設定・集計!$B$6,INDEX(DATA!$A$46:$E$6000,A1950,4),""),"")</f>
        <v/>
      </c>
      <c r="F1950" s="99" t="str">
        <f>IFERROR(IF(C1950=設定・集計!$B$6,"",INDEX(DATA!$A$46:$E$6000,A1950,4)),"")</f>
        <v/>
      </c>
    </row>
    <row r="1951" spans="1:6" ht="18.75" customHeight="1">
      <c r="A1951" s="82" t="str">
        <f>IFERROR(MATCH(ROW()-ROW($A$2),DATA!G:G,0)-DATA!$B$5+1,"")</f>
        <v/>
      </c>
      <c r="B1951" s="86" t="str">
        <f>IFERROR(INDEX(DATA!$A$46:$E$6000,A1951,5),"")</f>
        <v/>
      </c>
      <c r="C1951" s="87" t="str">
        <f>IFERROR(INDEX(DATA!$A$46:$E$6000,A1951,3),"")</f>
        <v/>
      </c>
      <c r="D1951" s="88" t="str">
        <f>IFERROR(INDEX(DATA!$A$46:$E$6000,A1951,2),"")</f>
        <v/>
      </c>
      <c r="E1951" s="99" t="str">
        <f>IFERROR(IF(C1951=設定・集計!$B$6,INDEX(DATA!$A$46:$E$6000,A1951,4),""),"")</f>
        <v/>
      </c>
      <c r="F1951" s="99" t="str">
        <f>IFERROR(IF(C1951=設定・集計!$B$6,"",INDEX(DATA!$A$46:$E$6000,A1951,4)),"")</f>
        <v/>
      </c>
    </row>
    <row r="1952" spans="1:6" ht="18.75" customHeight="1">
      <c r="A1952" s="82" t="str">
        <f>IFERROR(MATCH(ROW()-ROW($A$2),DATA!G:G,0)-DATA!$B$5+1,"")</f>
        <v/>
      </c>
      <c r="B1952" s="86" t="str">
        <f>IFERROR(INDEX(DATA!$A$46:$E$6000,A1952,5),"")</f>
        <v/>
      </c>
      <c r="C1952" s="87" t="str">
        <f>IFERROR(INDEX(DATA!$A$46:$E$6000,A1952,3),"")</f>
        <v/>
      </c>
      <c r="D1952" s="88" t="str">
        <f>IFERROR(INDEX(DATA!$A$46:$E$6000,A1952,2),"")</f>
        <v/>
      </c>
      <c r="E1952" s="99" t="str">
        <f>IFERROR(IF(C1952=設定・集計!$B$6,INDEX(DATA!$A$46:$E$6000,A1952,4),""),"")</f>
        <v/>
      </c>
      <c r="F1952" s="99" t="str">
        <f>IFERROR(IF(C1952=設定・集計!$B$6,"",INDEX(DATA!$A$46:$E$6000,A1952,4)),"")</f>
        <v/>
      </c>
    </row>
    <row r="1953" spans="1:6" ht="18.75" customHeight="1">
      <c r="A1953" s="82" t="str">
        <f>IFERROR(MATCH(ROW()-ROW($A$2),DATA!G:G,0)-DATA!$B$5+1,"")</f>
        <v/>
      </c>
      <c r="B1953" s="86" t="str">
        <f>IFERROR(INDEX(DATA!$A$46:$E$6000,A1953,5),"")</f>
        <v/>
      </c>
      <c r="C1953" s="87" t="str">
        <f>IFERROR(INDEX(DATA!$A$46:$E$6000,A1953,3),"")</f>
        <v/>
      </c>
      <c r="D1953" s="88" t="str">
        <f>IFERROR(INDEX(DATA!$A$46:$E$6000,A1953,2),"")</f>
        <v/>
      </c>
      <c r="E1953" s="99" t="str">
        <f>IFERROR(IF(C1953=設定・集計!$B$6,INDEX(DATA!$A$46:$E$6000,A1953,4),""),"")</f>
        <v/>
      </c>
      <c r="F1953" s="99" t="str">
        <f>IFERROR(IF(C1953=設定・集計!$B$6,"",INDEX(DATA!$A$46:$E$6000,A1953,4)),"")</f>
        <v/>
      </c>
    </row>
    <row r="1954" spans="1:6" ht="18.75" customHeight="1">
      <c r="A1954" s="82" t="str">
        <f>IFERROR(MATCH(ROW()-ROW($A$2),DATA!G:G,0)-DATA!$B$5+1,"")</f>
        <v/>
      </c>
      <c r="B1954" s="86" t="str">
        <f>IFERROR(INDEX(DATA!$A$46:$E$6000,A1954,5),"")</f>
        <v/>
      </c>
      <c r="C1954" s="87" t="str">
        <f>IFERROR(INDEX(DATA!$A$46:$E$6000,A1954,3),"")</f>
        <v/>
      </c>
      <c r="D1954" s="88" t="str">
        <f>IFERROR(INDEX(DATA!$A$46:$E$6000,A1954,2),"")</f>
        <v/>
      </c>
      <c r="E1954" s="99" t="str">
        <f>IFERROR(IF(C1954=設定・集計!$B$6,INDEX(DATA!$A$46:$E$6000,A1954,4),""),"")</f>
        <v/>
      </c>
      <c r="F1954" s="99" t="str">
        <f>IFERROR(IF(C1954=設定・集計!$B$6,"",INDEX(DATA!$A$46:$E$6000,A1954,4)),"")</f>
        <v/>
      </c>
    </row>
    <row r="1955" spans="1:6" ht="18.75" customHeight="1">
      <c r="A1955" s="82" t="str">
        <f>IFERROR(MATCH(ROW()-ROW($A$2),DATA!G:G,0)-DATA!$B$5+1,"")</f>
        <v/>
      </c>
      <c r="B1955" s="86" t="str">
        <f>IFERROR(INDEX(DATA!$A$46:$E$6000,A1955,5),"")</f>
        <v/>
      </c>
      <c r="C1955" s="87" t="str">
        <f>IFERROR(INDEX(DATA!$A$46:$E$6000,A1955,3),"")</f>
        <v/>
      </c>
      <c r="D1955" s="88" t="str">
        <f>IFERROR(INDEX(DATA!$A$46:$E$6000,A1955,2),"")</f>
        <v/>
      </c>
      <c r="E1955" s="99" t="str">
        <f>IFERROR(IF(C1955=設定・集計!$B$6,INDEX(DATA!$A$46:$E$6000,A1955,4),""),"")</f>
        <v/>
      </c>
      <c r="F1955" s="99" t="str">
        <f>IFERROR(IF(C1955=設定・集計!$B$6,"",INDEX(DATA!$A$46:$E$6000,A1955,4)),"")</f>
        <v/>
      </c>
    </row>
    <row r="1956" spans="1:6" ht="18.75" customHeight="1">
      <c r="A1956" s="82" t="str">
        <f>IFERROR(MATCH(ROW()-ROW($A$2),DATA!G:G,0)-DATA!$B$5+1,"")</f>
        <v/>
      </c>
      <c r="B1956" s="86" t="str">
        <f>IFERROR(INDEX(DATA!$A$46:$E$6000,A1956,5),"")</f>
        <v/>
      </c>
      <c r="C1956" s="87" t="str">
        <f>IFERROR(INDEX(DATA!$A$46:$E$6000,A1956,3),"")</f>
        <v/>
      </c>
      <c r="D1956" s="88" t="str">
        <f>IFERROR(INDEX(DATA!$A$46:$E$6000,A1956,2),"")</f>
        <v/>
      </c>
      <c r="E1956" s="99" t="str">
        <f>IFERROR(IF(C1956=設定・集計!$B$6,INDEX(DATA!$A$46:$E$6000,A1956,4),""),"")</f>
        <v/>
      </c>
      <c r="F1956" s="99" t="str">
        <f>IFERROR(IF(C1956=設定・集計!$B$6,"",INDEX(DATA!$A$46:$E$6000,A1956,4)),"")</f>
        <v/>
      </c>
    </row>
    <row r="1957" spans="1:6" ht="18.75" customHeight="1">
      <c r="A1957" s="82" t="str">
        <f>IFERROR(MATCH(ROW()-ROW($A$2),DATA!G:G,0)-DATA!$B$5+1,"")</f>
        <v/>
      </c>
      <c r="B1957" s="86" t="str">
        <f>IFERROR(INDEX(DATA!$A$46:$E$6000,A1957,5),"")</f>
        <v/>
      </c>
      <c r="C1957" s="87" t="str">
        <f>IFERROR(INDEX(DATA!$A$46:$E$6000,A1957,3),"")</f>
        <v/>
      </c>
      <c r="D1957" s="88" t="str">
        <f>IFERROR(INDEX(DATA!$A$46:$E$6000,A1957,2),"")</f>
        <v/>
      </c>
      <c r="E1957" s="99" t="str">
        <f>IFERROR(IF(C1957=設定・集計!$B$6,INDEX(DATA!$A$46:$E$6000,A1957,4),""),"")</f>
        <v/>
      </c>
      <c r="F1957" s="99" t="str">
        <f>IFERROR(IF(C1957=設定・集計!$B$6,"",INDEX(DATA!$A$46:$E$6000,A1957,4)),"")</f>
        <v/>
      </c>
    </row>
    <row r="1958" spans="1:6" ht="18.75" customHeight="1">
      <c r="A1958" s="82" t="str">
        <f>IFERROR(MATCH(ROW()-ROW($A$2),DATA!G:G,0)-DATA!$B$5+1,"")</f>
        <v/>
      </c>
      <c r="B1958" s="86" t="str">
        <f>IFERROR(INDEX(DATA!$A$46:$E$6000,A1958,5),"")</f>
        <v/>
      </c>
      <c r="C1958" s="87" t="str">
        <f>IFERROR(INDEX(DATA!$A$46:$E$6000,A1958,3),"")</f>
        <v/>
      </c>
      <c r="D1958" s="88" t="str">
        <f>IFERROR(INDEX(DATA!$A$46:$E$6000,A1958,2),"")</f>
        <v/>
      </c>
      <c r="E1958" s="99" t="str">
        <f>IFERROR(IF(C1958=設定・集計!$B$6,INDEX(DATA!$A$46:$E$6000,A1958,4),""),"")</f>
        <v/>
      </c>
      <c r="F1958" s="99" t="str">
        <f>IFERROR(IF(C1958=設定・集計!$B$6,"",INDEX(DATA!$A$46:$E$6000,A1958,4)),"")</f>
        <v/>
      </c>
    </row>
    <row r="1959" spans="1:6" ht="18.75" customHeight="1">
      <c r="A1959" s="82" t="str">
        <f>IFERROR(MATCH(ROW()-ROW($A$2),DATA!G:G,0)-DATA!$B$5+1,"")</f>
        <v/>
      </c>
      <c r="B1959" s="86" t="str">
        <f>IFERROR(INDEX(DATA!$A$46:$E$6000,A1959,5),"")</f>
        <v/>
      </c>
      <c r="C1959" s="87" t="str">
        <f>IFERROR(INDEX(DATA!$A$46:$E$6000,A1959,3),"")</f>
        <v/>
      </c>
      <c r="D1959" s="88" t="str">
        <f>IFERROR(INDEX(DATA!$A$46:$E$6000,A1959,2),"")</f>
        <v/>
      </c>
      <c r="E1959" s="99" t="str">
        <f>IFERROR(IF(C1959=設定・集計!$B$6,INDEX(DATA!$A$46:$E$6000,A1959,4),""),"")</f>
        <v/>
      </c>
      <c r="F1959" s="99" t="str">
        <f>IFERROR(IF(C1959=設定・集計!$B$6,"",INDEX(DATA!$A$46:$E$6000,A1959,4)),"")</f>
        <v/>
      </c>
    </row>
    <row r="1960" spans="1:6" ht="18.75" customHeight="1">
      <c r="A1960" s="82" t="str">
        <f>IFERROR(MATCH(ROW()-ROW($A$2),DATA!G:G,0)-DATA!$B$5+1,"")</f>
        <v/>
      </c>
      <c r="B1960" s="86" t="str">
        <f>IFERROR(INDEX(DATA!$A$46:$E$6000,A1960,5),"")</f>
        <v/>
      </c>
      <c r="C1960" s="87" t="str">
        <f>IFERROR(INDEX(DATA!$A$46:$E$6000,A1960,3),"")</f>
        <v/>
      </c>
      <c r="D1960" s="88" t="str">
        <f>IFERROR(INDEX(DATA!$A$46:$E$6000,A1960,2),"")</f>
        <v/>
      </c>
      <c r="E1960" s="99" t="str">
        <f>IFERROR(IF(C1960=設定・集計!$B$6,INDEX(DATA!$A$46:$E$6000,A1960,4),""),"")</f>
        <v/>
      </c>
      <c r="F1960" s="99" t="str">
        <f>IFERROR(IF(C1960=設定・集計!$B$6,"",INDEX(DATA!$A$46:$E$6000,A1960,4)),"")</f>
        <v/>
      </c>
    </row>
    <row r="1961" spans="1:6" ht="18.75" customHeight="1">
      <c r="A1961" s="82" t="str">
        <f>IFERROR(MATCH(ROW()-ROW($A$2),DATA!G:G,0)-DATA!$B$5+1,"")</f>
        <v/>
      </c>
      <c r="B1961" s="86" t="str">
        <f>IFERROR(INDEX(DATA!$A$46:$E$6000,A1961,5),"")</f>
        <v/>
      </c>
      <c r="C1961" s="87" t="str">
        <f>IFERROR(INDEX(DATA!$A$46:$E$6000,A1961,3),"")</f>
        <v/>
      </c>
      <c r="D1961" s="88" t="str">
        <f>IFERROR(INDEX(DATA!$A$46:$E$6000,A1961,2),"")</f>
        <v/>
      </c>
      <c r="E1961" s="99" t="str">
        <f>IFERROR(IF(C1961=設定・集計!$B$6,INDEX(DATA!$A$46:$E$6000,A1961,4),""),"")</f>
        <v/>
      </c>
      <c r="F1961" s="99" t="str">
        <f>IFERROR(IF(C1961=設定・集計!$B$6,"",INDEX(DATA!$A$46:$E$6000,A1961,4)),"")</f>
        <v/>
      </c>
    </row>
    <row r="1962" spans="1:6" ht="18.75" customHeight="1">
      <c r="A1962" s="82" t="str">
        <f>IFERROR(MATCH(ROW()-ROW($A$2),DATA!G:G,0)-DATA!$B$5+1,"")</f>
        <v/>
      </c>
      <c r="B1962" s="86" t="str">
        <f>IFERROR(INDEX(DATA!$A$46:$E$6000,A1962,5),"")</f>
        <v/>
      </c>
      <c r="C1962" s="87" t="str">
        <f>IFERROR(INDEX(DATA!$A$46:$E$6000,A1962,3),"")</f>
        <v/>
      </c>
      <c r="D1962" s="88" t="str">
        <f>IFERROR(INDEX(DATA!$A$46:$E$6000,A1962,2),"")</f>
        <v/>
      </c>
      <c r="E1962" s="99" t="str">
        <f>IFERROR(IF(C1962=設定・集計!$B$6,INDEX(DATA!$A$46:$E$6000,A1962,4),""),"")</f>
        <v/>
      </c>
      <c r="F1962" s="99" t="str">
        <f>IFERROR(IF(C1962=設定・集計!$B$6,"",INDEX(DATA!$A$46:$E$6000,A1962,4)),"")</f>
        <v/>
      </c>
    </row>
    <row r="1963" spans="1:6" ht="18.75" customHeight="1">
      <c r="A1963" s="82" t="str">
        <f>IFERROR(MATCH(ROW()-ROW($A$2),DATA!G:G,0)-DATA!$B$5+1,"")</f>
        <v/>
      </c>
      <c r="B1963" s="86" t="str">
        <f>IFERROR(INDEX(DATA!$A$46:$E$6000,A1963,5),"")</f>
        <v/>
      </c>
      <c r="C1963" s="87" t="str">
        <f>IFERROR(INDEX(DATA!$A$46:$E$6000,A1963,3),"")</f>
        <v/>
      </c>
      <c r="D1963" s="88" t="str">
        <f>IFERROR(INDEX(DATA!$A$46:$E$6000,A1963,2),"")</f>
        <v/>
      </c>
      <c r="E1963" s="99" t="str">
        <f>IFERROR(IF(C1963=設定・集計!$B$6,INDEX(DATA!$A$46:$E$6000,A1963,4),""),"")</f>
        <v/>
      </c>
      <c r="F1963" s="99" t="str">
        <f>IFERROR(IF(C1963=設定・集計!$B$6,"",INDEX(DATA!$A$46:$E$6000,A1963,4)),"")</f>
        <v/>
      </c>
    </row>
    <row r="1964" spans="1:6" ht="18.75" customHeight="1">
      <c r="A1964" s="82" t="str">
        <f>IFERROR(MATCH(ROW()-ROW($A$2),DATA!G:G,0)-DATA!$B$5+1,"")</f>
        <v/>
      </c>
      <c r="B1964" s="86" t="str">
        <f>IFERROR(INDEX(DATA!$A$46:$E$6000,A1964,5),"")</f>
        <v/>
      </c>
      <c r="C1964" s="87" t="str">
        <f>IFERROR(INDEX(DATA!$A$46:$E$6000,A1964,3),"")</f>
        <v/>
      </c>
      <c r="D1964" s="88" t="str">
        <f>IFERROR(INDEX(DATA!$A$46:$E$6000,A1964,2),"")</f>
        <v/>
      </c>
      <c r="E1964" s="99" t="str">
        <f>IFERROR(IF(C1964=設定・集計!$B$6,INDEX(DATA!$A$46:$E$6000,A1964,4),""),"")</f>
        <v/>
      </c>
      <c r="F1964" s="99" t="str">
        <f>IFERROR(IF(C1964=設定・集計!$B$6,"",INDEX(DATA!$A$46:$E$6000,A1964,4)),"")</f>
        <v/>
      </c>
    </row>
    <row r="1965" spans="1:6" ht="18.75" customHeight="1">
      <c r="A1965" s="82" t="str">
        <f>IFERROR(MATCH(ROW()-ROW($A$2),DATA!G:G,0)-DATA!$B$5+1,"")</f>
        <v/>
      </c>
      <c r="B1965" s="86" t="str">
        <f>IFERROR(INDEX(DATA!$A$46:$E$6000,A1965,5),"")</f>
        <v/>
      </c>
      <c r="C1965" s="87" t="str">
        <f>IFERROR(INDEX(DATA!$A$46:$E$6000,A1965,3),"")</f>
        <v/>
      </c>
      <c r="D1965" s="88" t="str">
        <f>IFERROR(INDEX(DATA!$A$46:$E$6000,A1965,2),"")</f>
        <v/>
      </c>
      <c r="E1965" s="99" t="str">
        <f>IFERROR(IF(C1965=設定・集計!$B$6,INDEX(DATA!$A$46:$E$6000,A1965,4),""),"")</f>
        <v/>
      </c>
      <c r="F1965" s="99" t="str">
        <f>IFERROR(IF(C1965=設定・集計!$B$6,"",INDEX(DATA!$A$46:$E$6000,A1965,4)),"")</f>
        <v/>
      </c>
    </row>
    <row r="1966" spans="1:6" ht="18.75" customHeight="1">
      <c r="A1966" s="82" t="str">
        <f>IFERROR(MATCH(ROW()-ROW($A$2),DATA!G:G,0)-DATA!$B$5+1,"")</f>
        <v/>
      </c>
      <c r="B1966" s="86" t="str">
        <f>IFERROR(INDEX(DATA!$A$46:$E$6000,A1966,5),"")</f>
        <v/>
      </c>
      <c r="C1966" s="87" t="str">
        <f>IFERROR(INDEX(DATA!$A$46:$E$6000,A1966,3),"")</f>
        <v/>
      </c>
      <c r="D1966" s="88" t="str">
        <f>IFERROR(INDEX(DATA!$A$46:$E$6000,A1966,2),"")</f>
        <v/>
      </c>
      <c r="E1966" s="99" t="str">
        <f>IFERROR(IF(C1966=設定・集計!$B$6,INDEX(DATA!$A$46:$E$6000,A1966,4),""),"")</f>
        <v/>
      </c>
      <c r="F1966" s="99" t="str">
        <f>IFERROR(IF(C1966=設定・集計!$B$6,"",INDEX(DATA!$A$46:$E$6000,A1966,4)),"")</f>
        <v/>
      </c>
    </row>
    <row r="1967" spans="1:6" ht="18.75" customHeight="1">
      <c r="A1967" s="82" t="str">
        <f>IFERROR(MATCH(ROW()-ROW($A$2),DATA!G:G,0)-DATA!$B$5+1,"")</f>
        <v/>
      </c>
      <c r="B1967" s="86" t="str">
        <f>IFERROR(INDEX(DATA!$A$46:$E$6000,A1967,5),"")</f>
        <v/>
      </c>
      <c r="C1967" s="87" t="str">
        <f>IFERROR(INDEX(DATA!$A$46:$E$6000,A1967,3),"")</f>
        <v/>
      </c>
      <c r="D1967" s="88" t="str">
        <f>IFERROR(INDEX(DATA!$A$46:$E$6000,A1967,2),"")</f>
        <v/>
      </c>
      <c r="E1967" s="99" t="str">
        <f>IFERROR(IF(C1967=設定・集計!$B$6,INDEX(DATA!$A$46:$E$6000,A1967,4),""),"")</f>
        <v/>
      </c>
      <c r="F1967" s="99" t="str">
        <f>IFERROR(IF(C1967=設定・集計!$B$6,"",INDEX(DATA!$A$46:$E$6000,A1967,4)),"")</f>
        <v/>
      </c>
    </row>
    <row r="1968" spans="1:6" ht="18.75" customHeight="1">
      <c r="A1968" s="82" t="str">
        <f>IFERROR(MATCH(ROW()-ROW($A$2),DATA!G:G,0)-DATA!$B$5+1,"")</f>
        <v/>
      </c>
      <c r="B1968" s="86" t="str">
        <f>IFERROR(INDEX(DATA!$A$46:$E$6000,A1968,5),"")</f>
        <v/>
      </c>
      <c r="C1968" s="87" t="str">
        <f>IFERROR(INDEX(DATA!$A$46:$E$6000,A1968,3),"")</f>
        <v/>
      </c>
      <c r="D1968" s="88" t="str">
        <f>IFERROR(INDEX(DATA!$A$46:$E$6000,A1968,2),"")</f>
        <v/>
      </c>
      <c r="E1968" s="99" t="str">
        <f>IFERROR(IF(C1968=設定・集計!$B$6,INDEX(DATA!$A$46:$E$6000,A1968,4),""),"")</f>
        <v/>
      </c>
      <c r="F1968" s="99" t="str">
        <f>IFERROR(IF(C1968=設定・集計!$B$6,"",INDEX(DATA!$A$46:$E$6000,A1968,4)),"")</f>
        <v/>
      </c>
    </row>
    <row r="1969" spans="1:6" ht="18.75" customHeight="1">
      <c r="A1969" s="82" t="str">
        <f>IFERROR(MATCH(ROW()-ROW($A$2),DATA!G:G,0)-DATA!$B$5+1,"")</f>
        <v/>
      </c>
      <c r="B1969" s="86" t="str">
        <f>IFERROR(INDEX(DATA!$A$46:$E$6000,A1969,5),"")</f>
        <v/>
      </c>
      <c r="C1969" s="87" t="str">
        <f>IFERROR(INDEX(DATA!$A$46:$E$6000,A1969,3),"")</f>
        <v/>
      </c>
      <c r="D1969" s="88" t="str">
        <f>IFERROR(INDEX(DATA!$A$46:$E$6000,A1969,2),"")</f>
        <v/>
      </c>
      <c r="E1969" s="99" t="str">
        <f>IFERROR(IF(C1969=設定・集計!$B$6,INDEX(DATA!$A$46:$E$6000,A1969,4),""),"")</f>
        <v/>
      </c>
      <c r="F1969" s="99" t="str">
        <f>IFERROR(IF(C1969=設定・集計!$B$6,"",INDEX(DATA!$A$46:$E$6000,A1969,4)),"")</f>
        <v/>
      </c>
    </row>
    <row r="1970" spans="1:6" ht="18.75" customHeight="1">
      <c r="A1970" s="82" t="str">
        <f>IFERROR(MATCH(ROW()-ROW($A$2),DATA!G:G,0)-DATA!$B$5+1,"")</f>
        <v/>
      </c>
      <c r="B1970" s="86" t="str">
        <f>IFERROR(INDEX(DATA!$A$46:$E$6000,A1970,5),"")</f>
        <v/>
      </c>
      <c r="C1970" s="87" t="str">
        <f>IFERROR(INDEX(DATA!$A$46:$E$6000,A1970,3),"")</f>
        <v/>
      </c>
      <c r="D1970" s="88" t="str">
        <f>IFERROR(INDEX(DATA!$A$46:$E$6000,A1970,2),"")</f>
        <v/>
      </c>
      <c r="E1970" s="99" t="str">
        <f>IFERROR(IF(C1970=設定・集計!$B$6,INDEX(DATA!$A$46:$E$6000,A1970,4),""),"")</f>
        <v/>
      </c>
      <c r="F1970" s="99" t="str">
        <f>IFERROR(IF(C1970=設定・集計!$B$6,"",INDEX(DATA!$A$46:$E$6000,A1970,4)),"")</f>
        <v/>
      </c>
    </row>
    <row r="1971" spans="1:6" ht="18.75" customHeight="1">
      <c r="A1971" s="82" t="str">
        <f>IFERROR(MATCH(ROW()-ROW($A$2),DATA!G:G,0)-DATA!$B$5+1,"")</f>
        <v/>
      </c>
      <c r="B1971" s="86" t="str">
        <f>IFERROR(INDEX(DATA!$A$46:$E$6000,A1971,5),"")</f>
        <v/>
      </c>
      <c r="C1971" s="87" t="str">
        <f>IFERROR(INDEX(DATA!$A$46:$E$6000,A1971,3),"")</f>
        <v/>
      </c>
      <c r="D1971" s="88" t="str">
        <f>IFERROR(INDEX(DATA!$A$46:$E$6000,A1971,2),"")</f>
        <v/>
      </c>
      <c r="E1971" s="99" t="str">
        <f>IFERROR(IF(C1971=設定・集計!$B$6,INDEX(DATA!$A$46:$E$6000,A1971,4),""),"")</f>
        <v/>
      </c>
      <c r="F1971" s="99" t="str">
        <f>IFERROR(IF(C1971=設定・集計!$B$6,"",INDEX(DATA!$A$46:$E$6000,A1971,4)),"")</f>
        <v/>
      </c>
    </row>
    <row r="1972" spans="1:6" ht="18.75" customHeight="1">
      <c r="A1972" s="82" t="str">
        <f>IFERROR(MATCH(ROW()-ROW($A$2),DATA!G:G,0)-DATA!$B$5+1,"")</f>
        <v/>
      </c>
      <c r="B1972" s="86" t="str">
        <f>IFERROR(INDEX(DATA!$A$46:$E$6000,A1972,5),"")</f>
        <v/>
      </c>
      <c r="C1972" s="87" t="str">
        <f>IFERROR(INDEX(DATA!$A$46:$E$6000,A1972,3),"")</f>
        <v/>
      </c>
      <c r="D1972" s="88" t="str">
        <f>IFERROR(INDEX(DATA!$A$46:$E$6000,A1972,2),"")</f>
        <v/>
      </c>
      <c r="E1972" s="99" t="str">
        <f>IFERROR(IF(C1972=設定・集計!$B$6,INDEX(DATA!$A$46:$E$6000,A1972,4),""),"")</f>
        <v/>
      </c>
      <c r="F1972" s="99" t="str">
        <f>IFERROR(IF(C1972=設定・集計!$B$6,"",INDEX(DATA!$A$46:$E$6000,A1972,4)),"")</f>
        <v/>
      </c>
    </row>
    <row r="1973" spans="1:6" ht="18.75" customHeight="1">
      <c r="A1973" s="82" t="str">
        <f>IFERROR(MATCH(ROW()-ROW($A$2),DATA!G:G,0)-DATA!$B$5+1,"")</f>
        <v/>
      </c>
      <c r="B1973" s="86" t="str">
        <f>IFERROR(INDEX(DATA!$A$46:$E$6000,A1973,5),"")</f>
        <v/>
      </c>
      <c r="C1973" s="87" t="str">
        <f>IFERROR(INDEX(DATA!$A$46:$E$6000,A1973,3),"")</f>
        <v/>
      </c>
      <c r="D1973" s="88" t="str">
        <f>IFERROR(INDEX(DATA!$A$46:$E$6000,A1973,2),"")</f>
        <v/>
      </c>
      <c r="E1973" s="99" t="str">
        <f>IFERROR(IF(C1973=設定・集計!$B$6,INDEX(DATA!$A$46:$E$6000,A1973,4),""),"")</f>
        <v/>
      </c>
      <c r="F1973" s="99" t="str">
        <f>IFERROR(IF(C1973=設定・集計!$B$6,"",INDEX(DATA!$A$46:$E$6000,A1973,4)),"")</f>
        <v/>
      </c>
    </row>
    <row r="1974" spans="1:6" ht="18.75" customHeight="1">
      <c r="A1974" s="82" t="str">
        <f>IFERROR(MATCH(ROW()-ROW($A$2),DATA!G:G,0)-DATA!$B$5+1,"")</f>
        <v/>
      </c>
      <c r="B1974" s="86" t="str">
        <f>IFERROR(INDEX(DATA!$A$46:$E$6000,A1974,5),"")</f>
        <v/>
      </c>
      <c r="C1974" s="87" t="str">
        <f>IFERROR(INDEX(DATA!$A$46:$E$6000,A1974,3),"")</f>
        <v/>
      </c>
      <c r="D1974" s="88" t="str">
        <f>IFERROR(INDEX(DATA!$A$46:$E$6000,A1974,2),"")</f>
        <v/>
      </c>
      <c r="E1974" s="99" t="str">
        <f>IFERROR(IF(C1974=設定・集計!$B$6,INDEX(DATA!$A$46:$E$6000,A1974,4),""),"")</f>
        <v/>
      </c>
      <c r="F1974" s="99" t="str">
        <f>IFERROR(IF(C1974=設定・集計!$B$6,"",INDEX(DATA!$A$46:$E$6000,A1974,4)),"")</f>
        <v/>
      </c>
    </row>
    <row r="1975" spans="1:6" ht="18.75" customHeight="1">
      <c r="A1975" s="82" t="str">
        <f>IFERROR(MATCH(ROW()-ROW($A$2),DATA!G:G,0)-DATA!$B$5+1,"")</f>
        <v/>
      </c>
      <c r="B1975" s="86" t="str">
        <f>IFERROR(INDEX(DATA!$A$46:$E$6000,A1975,5),"")</f>
        <v/>
      </c>
      <c r="C1975" s="87" t="str">
        <f>IFERROR(INDEX(DATA!$A$46:$E$6000,A1975,3),"")</f>
        <v/>
      </c>
      <c r="D1975" s="88" t="str">
        <f>IFERROR(INDEX(DATA!$A$46:$E$6000,A1975,2),"")</f>
        <v/>
      </c>
      <c r="E1975" s="99" t="str">
        <f>IFERROR(IF(C1975=設定・集計!$B$6,INDEX(DATA!$A$46:$E$6000,A1975,4),""),"")</f>
        <v/>
      </c>
      <c r="F1975" s="99" t="str">
        <f>IFERROR(IF(C1975=設定・集計!$B$6,"",INDEX(DATA!$A$46:$E$6000,A1975,4)),"")</f>
        <v/>
      </c>
    </row>
    <row r="1976" spans="1:6" ht="18.75" customHeight="1">
      <c r="A1976" s="82" t="str">
        <f>IFERROR(MATCH(ROW()-ROW($A$2),DATA!G:G,0)-DATA!$B$5+1,"")</f>
        <v/>
      </c>
      <c r="B1976" s="86" t="str">
        <f>IFERROR(INDEX(DATA!$A$46:$E$6000,A1976,5),"")</f>
        <v/>
      </c>
      <c r="C1976" s="87" t="str">
        <f>IFERROR(INDEX(DATA!$A$46:$E$6000,A1976,3),"")</f>
        <v/>
      </c>
      <c r="D1976" s="88" t="str">
        <f>IFERROR(INDEX(DATA!$A$46:$E$6000,A1976,2),"")</f>
        <v/>
      </c>
      <c r="E1976" s="99" t="str">
        <f>IFERROR(IF(C1976=設定・集計!$B$6,INDEX(DATA!$A$46:$E$6000,A1976,4),""),"")</f>
        <v/>
      </c>
      <c r="F1976" s="99" t="str">
        <f>IFERROR(IF(C1976=設定・集計!$B$6,"",INDEX(DATA!$A$46:$E$6000,A1976,4)),"")</f>
        <v/>
      </c>
    </row>
    <row r="1977" spans="1:6" ht="18.75" customHeight="1">
      <c r="A1977" s="82" t="str">
        <f>IFERROR(MATCH(ROW()-ROW($A$2),DATA!G:G,0)-DATA!$B$5+1,"")</f>
        <v/>
      </c>
      <c r="B1977" s="86" t="str">
        <f>IFERROR(INDEX(DATA!$A$46:$E$6000,A1977,5),"")</f>
        <v/>
      </c>
      <c r="C1977" s="87" t="str">
        <f>IFERROR(INDEX(DATA!$A$46:$E$6000,A1977,3),"")</f>
        <v/>
      </c>
      <c r="D1977" s="88" t="str">
        <f>IFERROR(INDEX(DATA!$A$46:$E$6000,A1977,2),"")</f>
        <v/>
      </c>
      <c r="E1977" s="99" t="str">
        <f>IFERROR(IF(C1977=設定・集計!$B$6,INDEX(DATA!$A$46:$E$6000,A1977,4),""),"")</f>
        <v/>
      </c>
      <c r="F1977" s="99" t="str">
        <f>IFERROR(IF(C1977=設定・集計!$B$6,"",INDEX(DATA!$A$46:$E$6000,A1977,4)),"")</f>
        <v/>
      </c>
    </row>
    <row r="1978" spans="1:6" ht="18.75" customHeight="1">
      <c r="A1978" s="82" t="str">
        <f>IFERROR(MATCH(ROW()-ROW($A$2),DATA!G:G,0)-DATA!$B$5+1,"")</f>
        <v/>
      </c>
      <c r="B1978" s="86" t="str">
        <f>IFERROR(INDEX(DATA!$A$46:$E$6000,A1978,5),"")</f>
        <v/>
      </c>
      <c r="C1978" s="87" t="str">
        <f>IFERROR(INDEX(DATA!$A$46:$E$6000,A1978,3),"")</f>
        <v/>
      </c>
      <c r="D1978" s="88" t="str">
        <f>IFERROR(INDEX(DATA!$A$46:$E$6000,A1978,2),"")</f>
        <v/>
      </c>
      <c r="E1978" s="99" t="str">
        <f>IFERROR(IF(C1978=設定・集計!$B$6,INDEX(DATA!$A$46:$E$6000,A1978,4),""),"")</f>
        <v/>
      </c>
      <c r="F1978" s="99" t="str">
        <f>IFERROR(IF(C1978=設定・集計!$B$6,"",INDEX(DATA!$A$46:$E$6000,A1978,4)),"")</f>
        <v/>
      </c>
    </row>
    <row r="1979" spans="1:6" ht="18.75" customHeight="1">
      <c r="A1979" s="82" t="str">
        <f>IFERROR(MATCH(ROW()-ROW($A$2),DATA!G:G,0)-DATA!$B$5+1,"")</f>
        <v/>
      </c>
      <c r="B1979" s="86" t="str">
        <f>IFERROR(INDEX(DATA!$A$46:$E$6000,A1979,5),"")</f>
        <v/>
      </c>
      <c r="C1979" s="87" t="str">
        <f>IFERROR(INDEX(DATA!$A$46:$E$6000,A1979,3),"")</f>
        <v/>
      </c>
      <c r="D1979" s="88" t="str">
        <f>IFERROR(INDEX(DATA!$A$46:$E$6000,A1979,2),"")</f>
        <v/>
      </c>
      <c r="E1979" s="99" t="str">
        <f>IFERROR(IF(C1979=設定・集計!$B$6,INDEX(DATA!$A$46:$E$6000,A1979,4),""),"")</f>
        <v/>
      </c>
      <c r="F1979" s="99" t="str">
        <f>IFERROR(IF(C1979=設定・集計!$B$6,"",INDEX(DATA!$A$46:$E$6000,A1979,4)),"")</f>
        <v/>
      </c>
    </row>
    <row r="1980" spans="1:6" ht="18.75" customHeight="1">
      <c r="A1980" s="82" t="str">
        <f>IFERROR(MATCH(ROW()-ROW($A$2),DATA!G:G,0)-DATA!$B$5+1,"")</f>
        <v/>
      </c>
      <c r="B1980" s="86" t="str">
        <f>IFERROR(INDEX(DATA!$A$46:$E$6000,A1980,5),"")</f>
        <v/>
      </c>
      <c r="C1980" s="87" t="str">
        <f>IFERROR(INDEX(DATA!$A$46:$E$6000,A1980,3),"")</f>
        <v/>
      </c>
      <c r="D1980" s="88" t="str">
        <f>IFERROR(INDEX(DATA!$A$46:$E$6000,A1980,2),"")</f>
        <v/>
      </c>
      <c r="E1980" s="99" t="str">
        <f>IFERROR(IF(C1980=設定・集計!$B$6,INDEX(DATA!$A$46:$E$6000,A1980,4),""),"")</f>
        <v/>
      </c>
      <c r="F1980" s="99" t="str">
        <f>IFERROR(IF(C1980=設定・集計!$B$6,"",INDEX(DATA!$A$46:$E$6000,A1980,4)),"")</f>
        <v/>
      </c>
    </row>
    <row r="1981" spans="1:6" ht="18.75" customHeight="1">
      <c r="A1981" s="82" t="str">
        <f>IFERROR(MATCH(ROW()-ROW($A$2),DATA!G:G,0)-DATA!$B$5+1,"")</f>
        <v/>
      </c>
      <c r="B1981" s="86" t="str">
        <f>IFERROR(INDEX(DATA!$A$46:$E$6000,A1981,5),"")</f>
        <v/>
      </c>
      <c r="C1981" s="87" t="str">
        <f>IFERROR(INDEX(DATA!$A$46:$E$6000,A1981,3),"")</f>
        <v/>
      </c>
      <c r="D1981" s="88" t="str">
        <f>IFERROR(INDEX(DATA!$A$46:$E$6000,A1981,2),"")</f>
        <v/>
      </c>
      <c r="E1981" s="99" t="str">
        <f>IFERROR(IF(C1981=設定・集計!$B$6,INDEX(DATA!$A$46:$E$6000,A1981,4),""),"")</f>
        <v/>
      </c>
      <c r="F1981" s="99" t="str">
        <f>IFERROR(IF(C1981=設定・集計!$B$6,"",INDEX(DATA!$A$46:$E$6000,A1981,4)),"")</f>
        <v/>
      </c>
    </row>
    <row r="1982" spans="1:6" ht="18.75" customHeight="1">
      <c r="A1982" s="82" t="str">
        <f>IFERROR(MATCH(ROW()-ROW($A$2),DATA!G:G,0)-DATA!$B$5+1,"")</f>
        <v/>
      </c>
      <c r="B1982" s="86" t="str">
        <f>IFERROR(INDEX(DATA!$A$46:$E$6000,A1982,5),"")</f>
        <v/>
      </c>
      <c r="C1982" s="87" t="str">
        <f>IFERROR(INDEX(DATA!$A$46:$E$6000,A1982,3),"")</f>
        <v/>
      </c>
      <c r="D1982" s="88" t="str">
        <f>IFERROR(INDEX(DATA!$A$46:$E$6000,A1982,2),"")</f>
        <v/>
      </c>
      <c r="E1982" s="99" t="str">
        <f>IFERROR(IF(C1982=設定・集計!$B$6,INDEX(DATA!$A$46:$E$6000,A1982,4),""),"")</f>
        <v/>
      </c>
      <c r="F1982" s="99" t="str">
        <f>IFERROR(IF(C1982=設定・集計!$B$6,"",INDEX(DATA!$A$46:$E$6000,A1982,4)),"")</f>
        <v/>
      </c>
    </row>
    <row r="1983" spans="1:6" ht="18.75" customHeight="1">
      <c r="A1983" s="82" t="str">
        <f>IFERROR(MATCH(ROW()-ROW($A$2),DATA!G:G,0)-DATA!$B$5+1,"")</f>
        <v/>
      </c>
      <c r="B1983" s="86" t="str">
        <f>IFERROR(INDEX(DATA!$A$46:$E$6000,A1983,5),"")</f>
        <v/>
      </c>
      <c r="C1983" s="87" t="str">
        <f>IFERROR(INDEX(DATA!$A$46:$E$6000,A1983,3),"")</f>
        <v/>
      </c>
      <c r="D1983" s="88" t="str">
        <f>IFERROR(INDEX(DATA!$A$46:$E$6000,A1983,2),"")</f>
        <v/>
      </c>
      <c r="E1983" s="99" t="str">
        <f>IFERROR(IF(C1983=設定・集計!$B$6,INDEX(DATA!$A$46:$E$6000,A1983,4),""),"")</f>
        <v/>
      </c>
      <c r="F1983" s="99" t="str">
        <f>IFERROR(IF(C1983=設定・集計!$B$6,"",INDEX(DATA!$A$46:$E$6000,A1983,4)),"")</f>
        <v/>
      </c>
    </row>
    <row r="1984" spans="1:6" ht="18.75" customHeight="1">
      <c r="A1984" s="82" t="str">
        <f>IFERROR(MATCH(ROW()-ROW($A$2),DATA!G:G,0)-DATA!$B$5+1,"")</f>
        <v/>
      </c>
      <c r="B1984" s="86" t="str">
        <f>IFERROR(INDEX(DATA!$A$46:$E$6000,A1984,5),"")</f>
        <v/>
      </c>
      <c r="C1984" s="87" t="str">
        <f>IFERROR(INDEX(DATA!$A$46:$E$6000,A1984,3),"")</f>
        <v/>
      </c>
      <c r="D1984" s="88" t="str">
        <f>IFERROR(INDEX(DATA!$A$46:$E$6000,A1984,2),"")</f>
        <v/>
      </c>
      <c r="E1984" s="99" t="str">
        <f>IFERROR(IF(C1984=設定・集計!$B$6,INDEX(DATA!$A$46:$E$6000,A1984,4),""),"")</f>
        <v/>
      </c>
      <c r="F1984" s="99" t="str">
        <f>IFERROR(IF(C1984=設定・集計!$B$6,"",INDEX(DATA!$A$46:$E$6000,A1984,4)),"")</f>
        <v/>
      </c>
    </row>
    <row r="1985" spans="1:6" ht="18.75" customHeight="1">
      <c r="A1985" s="82" t="str">
        <f>IFERROR(MATCH(ROW()-ROW($A$2),DATA!G:G,0)-DATA!$B$5+1,"")</f>
        <v/>
      </c>
      <c r="B1985" s="86" t="str">
        <f>IFERROR(INDEX(DATA!$A$46:$E$6000,A1985,5),"")</f>
        <v/>
      </c>
      <c r="C1985" s="87" t="str">
        <f>IFERROR(INDEX(DATA!$A$46:$E$6000,A1985,3),"")</f>
        <v/>
      </c>
      <c r="D1985" s="88" t="str">
        <f>IFERROR(INDEX(DATA!$A$46:$E$6000,A1985,2),"")</f>
        <v/>
      </c>
      <c r="E1985" s="99" t="str">
        <f>IFERROR(IF(C1985=設定・集計!$B$6,INDEX(DATA!$A$46:$E$6000,A1985,4),""),"")</f>
        <v/>
      </c>
      <c r="F1985" s="99" t="str">
        <f>IFERROR(IF(C1985=設定・集計!$B$6,"",INDEX(DATA!$A$46:$E$6000,A1985,4)),"")</f>
        <v/>
      </c>
    </row>
    <row r="1986" spans="1:6" ht="18.75" customHeight="1">
      <c r="A1986" s="82" t="str">
        <f>IFERROR(MATCH(ROW()-ROW($A$2),DATA!G:G,0)-DATA!$B$5+1,"")</f>
        <v/>
      </c>
      <c r="B1986" s="86" t="str">
        <f>IFERROR(INDEX(DATA!$A$46:$E$6000,A1986,5),"")</f>
        <v/>
      </c>
      <c r="C1986" s="87" t="str">
        <f>IFERROR(INDEX(DATA!$A$46:$E$6000,A1986,3),"")</f>
        <v/>
      </c>
      <c r="D1986" s="88" t="str">
        <f>IFERROR(INDEX(DATA!$A$46:$E$6000,A1986,2),"")</f>
        <v/>
      </c>
      <c r="E1986" s="99" t="str">
        <f>IFERROR(IF(C1986=設定・集計!$B$6,INDEX(DATA!$A$46:$E$6000,A1986,4),""),"")</f>
        <v/>
      </c>
      <c r="F1986" s="99" t="str">
        <f>IFERROR(IF(C1986=設定・集計!$B$6,"",INDEX(DATA!$A$46:$E$6000,A1986,4)),"")</f>
        <v/>
      </c>
    </row>
    <row r="1987" spans="1:6" ht="18.75" customHeight="1">
      <c r="A1987" s="82" t="str">
        <f>IFERROR(MATCH(ROW()-ROW($A$2),DATA!G:G,0)-DATA!$B$5+1,"")</f>
        <v/>
      </c>
      <c r="B1987" s="86" t="str">
        <f>IFERROR(INDEX(DATA!$A$46:$E$6000,A1987,5),"")</f>
        <v/>
      </c>
      <c r="C1987" s="87" t="str">
        <f>IFERROR(INDEX(DATA!$A$46:$E$6000,A1987,3),"")</f>
        <v/>
      </c>
      <c r="D1987" s="88" t="str">
        <f>IFERROR(INDEX(DATA!$A$46:$E$6000,A1987,2),"")</f>
        <v/>
      </c>
      <c r="E1987" s="99" t="str">
        <f>IFERROR(IF(C1987=設定・集計!$B$6,INDEX(DATA!$A$46:$E$6000,A1987,4),""),"")</f>
        <v/>
      </c>
      <c r="F1987" s="99" t="str">
        <f>IFERROR(IF(C1987=設定・集計!$B$6,"",INDEX(DATA!$A$46:$E$6000,A1987,4)),"")</f>
        <v/>
      </c>
    </row>
    <row r="1988" spans="1:6" ht="18.75" customHeight="1">
      <c r="A1988" s="82" t="str">
        <f>IFERROR(MATCH(ROW()-ROW($A$2),DATA!G:G,0)-DATA!$B$5+1,"")</f>
        <v/>
      </c>
      <c r="B1988" s="86" t="str">
        <f>IFERROR(INDEX(DATA!$A$46:$E$6000,A1988,5),"")</f>
        <v/>
      </c>
      <c r="C1988" s="87" t="str">
        <f>IFERROR(INDEX(DATA!$A$46:$E$6000,A1988,3),"")</f>
        <v/>
      </c>
      <c r="D1988" s="88" t="str">
        <f>IFERROR(INDEX(DATA!$A$46:$E$6000,A1988,2),"")</f>
        <v/>
      </c>
      <c r="E1988" s="99" t="str">
        <f>IFERROR(IF(C1988=設定・集計!$B$6,INDEX(DATA!$A$46:$E$6000,A1988,4),""),"")</f>
        <v/>
      </c>
      <c r="F1988" s="99" t="str">
        <f>IFERROR(IF(C1988=設定・集計!$B$6,"",INDEX(DATA!$A$46:$E$6000,A1988,4)),"")</f>
        <v/>
      </c>
    </row>
    <row r="1989" spans="1:6" ht="18.75" customHeight="1">
      <c r="A1989" s="82" t="str">
        <f>IFERROR(MATCH(ROW()-ROW($A$2),DATA!G:G,0)-DATA!$B$5+1,"")</f>
        <v/>
      </c>
      <c r="B1989" s="86" t="str">
        <f>IFERROR(INDEX(DATA!$A$46:$E$6000,A1989,5),"")</f>
        <v/>
      </c>
      <c r="C1989" s="87" t="str">
        <f>IFERROR(INDEX(DATA!$A$46:$E$6000,A1989,3),"")</f>
        <v/>
      </c>
      <c r="D1989" s="88" t="str">
        <f>IFERROR(INDEX(DATA!$A$46:$E$6000,A1989,2),"")</f>
        <v/>
      </c>
      <c r="E1989" s="99" t="str">
        <f>IFERROR(IF(C1989=設定・集計!$B$6,INDEX(DATA!$A$46:$E$6000,A1989,4),""),"")</f>
        <v/>
      </c>
      <c r="F1989" s="99" t="str">
        <f>IFERROR(IF(C1989=設定・集計!$B$6,"",INDEX(DATA!$A$46:$E$6000,A1989,4)),"")</f>
        <v/>
      </c>
    </row>
    <row r="1990" spans="1:6" ht="18.75" customHeight="1">
      <c r="A1990" s="82" t="str">
        <f>IFERROR(MATCH(ROW()-ROW($A$2),DATA!G:G,0)-DATA!$B$5+1,"")</f>
        <v/>
      </c>
      <c r="B1990" s="86" t="str">
        <f>IFERROR(INDEX(DATA!$A$46:$E$6000,A1990,5),"")</f>
        <v/>
      </c>
      <c r="C1990" s="87" t="str">
        <f>IFERROR(INDEX(DATA!$A$46:$E$6000,A1990,3),"")</f>
        <v/>
      </c>
      <c r="D1990" s="88" t="str">
        <f>IFERROR(INDEX(DATA!$A$46:$E$6000,A1990,2),"")</f>
        <v/>
      </c>
      <c r="E1990" s="99" t="str">
        <f>IFERROR(IF(C1990=設定・集計!$B$6,INDEX(DATA!$A$46:$E$6000,A1990,4),""),"")</f>
        <v/>
      </c>
      <c r="F1990" s="99" t="str">
        <f>IFERROR(IF(C1990=設定・集計!$B$6,"",INDEX(DATA!$A$46:$E$6000,A1990,4)),"")</f>
        <v/>
      </c>
    </row>
    <row r="1991" spans="1:6" ht="18.75" customHeight="1">
      <c r="A1991" s="82" t="str">
        <f>IFERROR(MATCH(ROW()-ROW($A$2),DATA!G:G,0)-DATA!$B$5+1,"")</f>
        <v/>
      </c>
      <c r="B1991" s="86" t="str">
        <f>IFERROR(INDEX(DATA!$A$46:$E$6000,A1991,5),"")</f>
        <v/>
      </c>
      <c r="C1991" s="87" t="str">
        <f>IFERROR(INDEX(DATA!$A$46:$E$6000,A1991,3),"")</f>
        <v/>
      </c>
      <c r="D1991" s="88" t="str">
        <f>IFERROR(INDEX(DATA!$A$46:$E$6000,A1991,2),"")</f>
        <v/>
      </c>
      <c r="E1991" s="99" t="str">
        <f>IFERROR(IF(C1991=設定・集計!$B$6,INDEX(DATA!$A$46:$E$6000,A1991,4),""),"")</f>
        <v/>
      </c>
      <c r="F1991" s="99" t="str">
        <f>IFERROR(IF(C1991=設定・集計!$B$6,"",INDEX(DATA!$A$46:$E$6000,A1991,4)),"")</f>
        <v/>
      </c>
    </row>
    <row r="1992" spans="1:6" ht="18.75" customHeight="1">
      <c r="A1992" s="82" t="str">
        <f>IFERROR(MATCH(ROW()-ROW($A$2),DATA!G:G,0)-DATA!$B$5+1,"")</f>
        <v/>
      </c>
      <c r="B1992" s="86" t="str">
        <f>IFERROR(INDEX(DATA!$A$46:$E$6000,A1992,5),"")</f>
        <v/>
      </c>
      <c r="C1992" s="87" t="str">
        <f>IFERROR(INDEX(DATA!$A$46:$E$6000,A1992,3),"")</f>
        <v/>
      </c>
      <c r="D1992" s="88" t="str">
        <f>IFERROR(INDEX(DATA!$A$46:$E$6000,A1992,2),"")</f>
        <v/>
      </c>
      <c r="E1992" s="99" t="str">
        <f>IFERROR(IF(C1992=設定・集計!$B$6,INDEX(DATA!$A$46:$E$6000,A1992,4),""),"")</f>
        <v/>
      </c>
      <c r="F1992" s="99" t="str">
        <f>IFERROR(IF(C1992=設定・集計!$B$6,"",INDEX(DATA!$A$46:$E$6000,A1992,4)),"")</f>
        <v/>
      </c>
    </row>
    <row r="1993" spans="1:6" ht="18.75" customHeight="1">
      <c r="A1993" s="82" t="str">
        <f>IFERROR(MATCH(ROW()-ROW($A$2),DATA!G:G,0)-DATA!$B$5+1,"")</f>
        <v/>
      </c>
      <c r="B1993" s="86" t="str">
        <f>IFERROR(INDEX(DATA!$A$46:$E$6000,A1993,5),"")</f>
        <v/>
      </c>
      <c r="C1993" s="87" t="str">
        <f>IFERROR(INDEX(DATA!$A$46:$E$6000,A1993,3),"")</f>
        <v/>
      </c>
      <c r="D1993" s="88" t="str">
        <f>IFERROR(INDEX(DATA!$A$46:$E$6000,A1993,2),"")</f>
        <v/>
      </c>
      <c r="E1993" s="99" t="str">
        <f>IFERROR(IF(C1993=設定・集計!$B$6,INDEX(DATA!$A$46:$E$6000,A1993,4),""),"")</f>
        <v/>
      </c>
      <c r="F1993" s="99" t="str">
        <f>IFERROR(IF(C1993=設定・集計!$B$6,"",INDEX(DATA!$A$46:$E$6000,A1993,4)),"")</f>
        <v/>
      </c>
    </row>
    <row r="1994" spans="1:6" ht="18.75" customHeight="1">
      <c r="A1994" s="82" t="str">
        <f>IFERROR(MATCH(ROW()-ROW($A$2),DATA!G:G,0)-DATA!$B$5+1,"")</f>
        <v/>
      </c>
      <c r="B1994" s="86" t="str">
        <f>IFERROR(INDEX(DATA!$A$46:$E$6000,A1994,5),"")</f>
        <v/>
      </c>
      <c r="C1994" s="87" t="str">
        <f>IFERROR(INDEX(DATA!$A$46:$E$6000,A1994,3),"")</f>
        <v/>
      </c>
      <c r="D1994" s="88" t="str">
        <f>IFERROR(INDEX(DATA!$A$46:$E$6000,A1994,2),"")</f>
        <v/>
      </c>
      <c r="E1994" s="99" t="str">
        <f>IFERROR(IF(C1994=設定・集計!$B$6,INDEX(DATA!$A$46:$E$6000,A1994,4),""),"")</f>
        <v/>
      </c>
      <c r="F1994" s="99" t="str">
        <f>IFERROR(IF(C1994=設定・集計!$B$6,"",INDEX(DATA!$A$46:$E$6000,A1994,4)),"")</f>
        <v/>
      </c>
    </row>
    <row r="1995" spans="1:6" ht="18.75" customHeight="1">
      <c r="A1995" s="82" t="str">
        <f>IFERROR(MATCH(ROW()-ROW($A$2),DATA!G:G,0)-DATA!$B$5+1,"")</f>
        <v/>
      </c>
      <c r="B1995" s="86" t="str">
        <f>IFERROR(INDEX(DATA!$A$46:$E$6000,A1995,5),"")</f>
        <v/>
      </c>
      <c r="C1995" s="87" t="str">
        <f>IFERROR(INDEX(DATA!$A$46:$E$6000,A1995,3),"")</f>
        <v/>
      </c>
      <c r="D1995" s="88" t="str">
        <f>IFERROR(INDEX(DATA!$A$46:$E$6000,A1995,2),"")</f>
        <v/>
      </c>
      <c r="E1995" s="99" t="str">
        <f>IFERROR(IF(C1995=設定・集計!$B$6,INDEX(DATA!$A$46:$E$6000,A1995,4),""),"")</f>
        <v/>
      </c>
      <c r="F1995" s="99" t="str">
        <f>IFERROR(IF(C1995=設定・集計!$B$6,"",INDEX(DATA!$A$46:$E$6000,A1995,4)),"")</f>
        <v/>
      </c>
    </row>
    <row r="1996" spans="1:6" ht="18.75" customHeight="1">
      <c r="A1996" s="82" t="str">
        <f>IFERROR(MATCH(ROW()-ROW($A$2),DATA!G:G,0)-DATA!$B$5+1,"")</f>
        <v/>
      </c>
      <c r="B1996" s="86" t="str">
        <f>IFERROR(INDEX(DATA!$A$46:$E$6000,A1996,5),"")</f>
        <v/>
      </c>
      <c r="C1996" s="87" t="str">
        <f>IFERROR(INDEX(DATA!$A$46:$E$6000,A1996,3),"")</f>
        <v/>
      </c>
      <c r="D1996" s="88" t="str">
        <f>IFERROR(INDEX(DATA!$A$46:$E$6000,A1996,2),"")</f>
        <v/>
      </c>
      <c r="E1996" s="99" t="str">
        <f>IFERROR(IF(C1996=設定・集計!$B$6,INDEX(DATA!$A$46:$E$6000,A1996,4),""),"")</f>
        <v/>
      </c>
      <c r="F1996" s="99" t="str">
        <f>IFERROR(IF(C1996=設定・集計!$B$6,"",INDEX(DATA!$A$46:$E$6000,A1996,4)),"")</f>
        <v/>
      </c>
    </row>
    <row r="1997" spans="1:6" ht="18.75" customHeight="1">
      <c r="A1997" s="82" t="str">
        <f>IFERROR(MATCH(ROW()-ROW($A$2),DATA!G:G,0)-DATA!$B$5+1,"")</f>
        <v/>
      </c>
      <c r="B1997" s="86" t="str">
        <f>IFERROR(INDEX(DATA!$A$46:$E$6000,A1997,5),"")</f>
        <v/>
      </c>
      <c r="C1997" s="87" t="str">
        <f>IFERROR(INDEX(DATA!$A$46:$E$6000,A1997,3),"")</f>
        <v/>
      </c>
      <c r="D1997" s="88" t="str">
        <f>IFERROR(INDEX(DATA!$A$46:$E$6000,A1997,2),"")</f>
        <v/>
      </c>
      <c r="E1997" s="99" t="str">
        <f>IFERROR(IF(C1997=設定・集計!$B$6,INDEX(DATA!$A$46:$E$6000,A1997,4),""),"")</f>
        <v/>
      </c>
      <c r="F1997" s="99" t="str">
        <f>IFERROR(IF(C1997=設定・集計!$B$6,"",INDEX(DATA!$A$46:$E$6000,A1997,4)),"")</f>
        <v/>
      </c>
    </row>
    <row r="1998" spans="1:6" ht="18.75" customHeight="1">
      <c r="A1998" s="82" t="str">
        <f>IFERROR(MATCH(ROW()-ROW($A$2),DATA!G:G,0)-DATA!$B$5+1,"")</f>
        <v/>
      </c>
      <c r="B1998" s="86" t="str">
        <f>IFERROR(INDEX(DATA!$A$46:$E$6000,A1998,5),"")</f>
        <v/>
      </c>
      <c r="C1998" s="87" t="str">
        <f>IFERROR(INDEX(DATA!$A$46:$E$6000,A1998,3),"")</f>
        <v/>
      </c>
      <c r="D1998" s="88" t="str">
        <f>IFERROR(INDEX(DATA!$A$46:$E$6000,A1998,2),"")</f>
        <v/>
      </c>
      <c r="E1998" s="99" t="str">
        <f>IFERROR(IF(C1998=設定・集計!$B$6,INDEX(DATA!$A$46:$E$6000,A1998,4),""),"")</f>
        <v/>
      </c>
      <c r="F1998" s="99" t="str">
        <f>IFERROR(IF(C1998=設定・集計!$B$6,"",INDEX(DATA!$A$46:$E$6000,A1998,4)),"")</f>
        <v/>
      </c>
    </row>
    <row r="1999" spans="1:6" ht="18.75" customHeight="1">
      <c r="A1999" s="82" t="str">
        <f>IFERROR(MATCH(ROW()-ROW($A$2),DATA!G:G,0)-DATA!$B$5+1,"")</f>
        <v/>
      </c>
      <c r="B1999" s="86" t="str">
        <f>IFERROR(INDEX(DATA!$A$46:$E$6000,A1999,5),"")</f>
        <v/>
      </c>
      <c r="C1999" s="87" t="str">
        <f>IFERROR(INDEX(DATA!$A$46:$E$6000,A1999,3),"")</f>
        <v/>
      </c>
      <c r="D1999" s="88" t="str">
        <f>IFERROR(INDEX(DATA!$A$46:$E$6000,A1999,2),"")</f>
        <v/>
      </c>
      <c r="E1999" s="99" t="str">
        <f>IFERROR(IF(C1999=設定・集計!$B$6,INDEX(DATA!$A$46:$E$6000,A1999,4),""),"")</f>
        <v/>
      </c>
      <c r="F1999" s="99" t="str">
        <f>IFERROR(IF(C1999=設定・集計!$B$6,"",INDEX(DATA!$A$46:$E$6000,A1999,4)),"")</f>
        <v/>
      </c>
    </row>
    <row r="2000" spans="1:6" ht="18.75" customHeight="1">
      <c r="A2000" s="82" t="str">
        <f>IFERROR(MATCH(ROW()-ROW($A$2),DATA!G:G,0)-DATA!$B$5+1,"")</f>
        <v/>
      </c>
      <c r="B2000" s="86" t="str">
        <f>IFERROR(INDEX(DATA!$A$46:$E$6000,A2000,5),"")</f>
        <v/>
      </c>
      <c r="C2000" s="87" t="str">
        <f>IFERROR(INDEX(DATA!$A$46:$E$6000,A2000,3),"")</f>
        <v/>
      </c>
      <c r="D2000" s="88" t="str">
        <f>IFERROR(INDEX(DATA!$A$46:$E$6000,A2000,2),"")</f>
        <v/>
      </c>
      <c r="E2000" s="99" t="str">
        <f>IFERROR(IF(C2000=設定・集計!$B$6,INDEX(DATA!$A$46:$E$6000,A2000,4),""),"")</f>
        <v/>
      </c>
      <c r="F2000" s="99" t="str">
        <f>IFERROR(IF(C2000=設定・集計!$B$6,"",INDEX(DATA!$A$46:$E$6000,A2000,4)),"")</f>
        <v/>
      </c>
    </row>
    <row r="2001" spans="1:6" ht="18.75" customHeight="1">
      <c r="A2001" s="82" t="str">
        <f>IFERROR(MATCH(ROW()-ROW($A$2),DATA!G:G,0)-DATA!$B$5+1,"")</f>
        <v/>
      </c>
      <c r="B2001" s="86" t="str">
        <f>IFERROR(INDEX(DATA!$A$46:$E$6000,A2001,5),"")</f>
        <v/>
      </c>
      <c r="C2001" s="87" t="str">
        <f>IFERROR(INDEX(DATA!$A$46:$E$6000,A2001,3),"")</f>
        <v/>
      </c>
      <c r="D2001" s="88" t="str">
        <f>IFERROR(INDEX(DATA!$A$46:$E$6000,A2001,2),"")</f>
        <v/>
      </c>
      <c r="E2001" s="99" t="str">
        <f>IFERROR(IF(C2001=設定・集計!$B$6,INDEX(DATA!$A$46:$E$6000,A2001,4),""),"")</f>
        <v/>
      </c>
      <c r="F2001" s="99" t="str">
        <f>IFERROR(IF(C2001=設定・集計!$B$6,"",INDEX(DATA!$A$46:$E$6000,A2001,4)),"")</f>
        <v/>
      </c>
    </row>
    <row r="2002" spans="1:6" ht="18.75" customHeight="1">
      <c r="A2002" s="82" t="str">
        <f>IFERROR(MATCH(ROW()-ROW($A$2),DATA!G:G,0)-DATA!$B$5+1,"")</f>
        <v/>
      </c>
      <c r="B2002" s="86" t="str">
        <f>IFERROR(INDEX(DATA!$A$46:$E$6000,A2002,5),"")</f>
        <v/>
      </c>
      <c r="C2002" s="87" t="str">
        <f>IFERROR(INDEX(DATA!$A$46:$E$6000,A2002,3),"")</f>
        <v/>
      </c>
      <c r="D2002" s="88" t="str">
        <f>IFERROR(INDEX(DATA!$A$46:$E$6000,A2002,2),"")</f>
        <v/>
      </c>
      <c r="E2002" s="99" t="str">
        <f>IFERROR(IF(C2002=設定・集計!$B$6,INDEX(DATA!$A$46:$E$6000,A2002,4),""),"")</f>
        <v/>
      </c>
      <c r="F2002" s="99" t="str">
        <f>IFERROR(IF(C2002=設定・集計!$B$6,"",INDEX(DATA!$A$46:$E$6000,A2002,4)),"")</f>
        <v/>
      </c>
    </row>
    <row r="2003" spans="1:6" ht="18.75" customHeight="1">
      <c r="A2003" s="82" t="str">
        <f>IFERROR(MATCH(ROW()-ROW($A$2),DATA!G:G,0)-DATA!$B$5+1,"")</f>
        <v/>
      </c>
      <c r="B2003" s="86" t="str">
        <f>IFERROR(INDEX(DATA!$A$46:$E$6000,A2003,5),"")</f>
        <v/>
      </c>
      <c r="C2003" s="87" t="str">
        <f>IFERROR(INDEX(DATA!$A$46:$E$6000,A2003,3),"")</f>
        <v/>
      </c>
      <c r="D2003" s="88" t="str">
        <f>IFERROR(INDEX(DATA!$A$46:$E$6000,A2003,2),"")</f>
        <v/>
      </c>
      <c r="E2003" s="99" t="str">
        <f>IFERROR(IF(C2003=設定・集計!$B$6,INDEX(DATA!$A$46:$E$6000,A2003,4),""),"")</f>
        <v/>
      </c>
      <c r="F2003" s="99" t="str">
        <f>IFERROR(IF(C2003=設定・集計!$B$6,"",INDEX(DATA!$A$46:$E$6000,A2003,4)),"")</f>
        <v/>
      </c>
    </row>
    <row r="2004" spans="1:6" ht="18.75" customHeight="1">
      <c r="A2004" s="82" t="str">
        <f>IFERROR(MATCH(ROW()-ROW($A$2),DATA!G:G,0)-DATA!$B$5+1,"")</f>
        <v/>
      </c>
      <c r="B2004" s="86" t="str">
        <f>IFERROR(INDEX(DATA!$A$46:$E$6000,A2004,5),"")</f>
        <v/>
      </c>
      <c r="C2004" s="87" t="str">
        <f>IFERROR(INDEX(DATA!$A$46:$E$6000,A2004,3),"")</f>
        <v/>
      </c>
      <c r="D2004" s="88" t="str">
        <f>IFERROR(INDEX(DATA!$A$46:$E$6000,A2004,2),"")</f>
        <v/>
      </c>
      <c r="E2004" s="99" t="str">
        <f>IFERROR(IF(C2004=設定・集計!$B$6,INDEX(DATA!$A$46:$E$6000,A2004,4),""),"")</f>
        <v/>
      </c>
      <c r="F2004" s="99" t="str">
        <f>IFERROR(IF(C2004=設定・集計!$B$6,"",INDEX(DATA!$A$46:$E$6000,A2004,4)),"")</f>
        <v/>
      </c>
    </row>
    <row r="2005" spans="1:6" ht="18.75" customHeight="1">
      <c r="A2005" s="82" t="str">
        <f>IFERROR(MATCH(ROW()-ROW($A$2),DATA!G:G,0)-DATA!$B$5+1,"")</f>
        <v/>
      </c>
      <c r="B2005" s="86" t="str">
        <f>IFERROR(INDEX(DATA!$A$46:$E$6000,A2005,5),"")</f>
        <v/>
      </c>
      <c r="C2005" s="87" t="str">
        <f>IFERROR(INDEX(DATA!$A$46:$E$6000,A2005,3),"")</f>
        <v/>
      </c>
      <c r="D2005" s="88" t="str">
        <f>IFERROR(INDEX(DATA!$A$46:$E$6000,A2005,2),"")</f>
        <v/>
      </c>
      <c r="E2005" s="99" t="str">
        <f>IFERROR(IF(C2005=設定・集計!$B$6,INDEX(DATA!$A$46:$E$6000,A2005,4),""),"")</f>
        <v/>
      </c>
      <c r="F2005" s="99" t="str">
        <f>IFERROR(IF(C2005=設定・集計!$B$6,"",INDEX(DATA!$A$46:$E$6000,A2005,4)),"")</f>
        <v/>
      </c>
    </row>
    <row r="2006" spans="1:6" ht="18.75" customHeight="1">
      <c r="A2006" s="82" t="str">
        <f>IFERROR(MATCH(ROW()-ROW($A$2),DATA!G:G,0)-DATA!$B$5+1,"")</f>
        <v/>
      </c>
      <c r="B2006" s="86" t="str">
        <f>IFERROR(INDEX(DATA!$A$46:$E$6000,A2006,5),"")</f>
        <v/>
      </c>
      <c r="C2006" s="87" t="str">
        <f>IFERROR(INDEX(DATA!$A$46:$E$6000,A2006,3),"")</f>
        <v/>
      </c>
      <c r="D2006" s="88" t="str">
        <f>IFERROR(INDEX(DATA!$A$46:$E$6000,A2006,2),"")</f>
        <v/>
      </c>
      <c r="E2006" s="99" t="str">
        <f>IFERROR(IF(C2006=設定・集計!$B$6,INDEX(DATA!$A$46:$E$6000,A2006,4),""),"")</f>
        <v/>
      </c>
      <c r="F2006" s="99" t="str">
        <f>IFERROR(IF(C2006=設定・集計!$B$6,"",INDEX(DATA!$A$46:$E$6000,A2006,4)),"")</f>
        <v/>
      </c>
    </row>
    <row r="2007" spans="1:6" ht="18.75" customHeight="1">
      <c r="A2007" s="82" t="str">
        <f>IFERROR(MATCH(ROW()-ROW($A$2),DATA!G:G,0)-DATA!$B$5+1,"")</f>
        <v/>
      </c>
      <c r="B2007" s="86" t="str">
        <f>IFERROR(INDEX(DATA!$A$46:$E$6000,A2007,5),"")</f>
        <v/>
      </c>
      <c r="C2007" s="87" t="str">
        <f>IFERROR(INDEX(DATA!$A$46:$E$6000,A2007,3),"")</f>
        <v/>
      </c>
      <c r="D2007" s="88" t="str">
        <f>IFERROR(INDEX(DATA!$A$46:$E$6000,A2007,2),"")</f>
        <v/>
      </c>
      <c r="E2007" s="99" t="str">
        <f>IFERROR(IF(C2007=設定・集計!$B$6,INDEX(DATA!$A$46:$E$6000,A2007,4),""),"")</f>
        <v/>
      </c>
      <c r="F2007" s="99" t="str">
        <f>IFERROR(IF(C2007=設定・集計!$B$6,"",INDEX(DATA!$A$46:$E$6000,A2007,4)),"")</f>
        <v/>
      </c>
    </row>
    <row r="2008" spans="1:6" ht="18.75" customHeight="1">
      <c r="A2008" s="82" t="str">
        <f>IFERROR(MATCH(ROW()-ROW($A$2),DATA!G:G,0)-DATA!$B$5+1,"")</f>
        <v/>
      </c>
      <c r="B2008" s="86" t="str">
        <f>IFERROR(INDEX(DATA!$A$46:$E$6000,A2008,5),"")</f>
        <v/>
      </c>
      <c r="C2008" s="87" t="str">
        <f>IFERROR(INDEX(DATA!$A$46:$E$6000,A2008,3),"")</f>
        <v/>
      </c>
      <c r="D2008" s="88" t="str">
        <f>IFERROR(INDEX(DATA!$A$46:$E$6000,A2008,2),"")</f>
        <v/>
      </c>
      <c r="E2008" s="99" t="str">
        <f>IFERROR(IF(C2008=設定・集計!$B$6,INDEX(DATA!$A$46:$E$6000,A2008,4),""),"")</f>
        <v/>
      </c>
      <c r="F2008" s="99" t="str">
        <f>IFERROR(IF(C2008=設定・集計!$B$6,"",INDEX(DATA!$A$46:$E$6000,A2008,4)),"")</f>
        <v/>
      </c>
    </row>
    <row r="2009" spans="1:6" ht="18.75" customHeight="1">
      <c r="A2009" s="82" t="str">
        <f>IFERROR(MATCH(ROW()-ROW($A$2),DATA!G:G,0)-DATA!$B$5+1,"")</f>
        <v/>
      </c>
      <c r="B2009" s="86" t="str">
        <f>IFERROR(INDEX(DATA!$A$46:$E$6000,A2009,5),"")</f>
        <v/>
      </c>
      <c r="C2009" s="87" t="str">
        <f>IFERROR(INDEX(DATA!$A$46:$E$6000,A2009,3),"")</f>
        <v/>
      </c>
      <c r="D2009" s="88" t="str">
        <f>IFERROR(INDEX(DATA!$A$46:$E$6000,A2009,2),"")</f>
        <v/>
      </c>
      <c r="E2009" s="99" t="str">
        <f>IFERROR(IF(C2009=設定・集計!$B$6,INDEX(DATA!$A$46:$E$6000,A2009,4),""),"")</f>
        <v/>
      </c>
      <c r="F2009" s="99" t="str">
        <f>IFERROR(IF(C2009=設定・集計!$B$6,"",INDEX(DATA!$A$46:$E$6000,A2009,4)),"")</f>
        <v/>
      </c>
    </row>
    <row r="2010" spans="1:6" ht="18.75" customHeight="1">
      <c r="A2010" s="82" t="str">
        <f>IFERROR(MATCH(ROW()-ROW($A$2),DATA!G:G,0)-DATA!$B$5+1,"")</f>
        <v/>
      </c>
      <c r="B2010" s="86" t="str">
        <f>IFERROR(INDEX(DATA!$A$46:$E$6000,A2010,5),"")</f>
        <v/>
      </c>
      <c r="C2010" s="87" t="str">
        <f>IFERROR(INDEX(DATA!$A$46:$E$6000,A2010,3),"")</f>
        <v/>
      </c>
      <c r="D2010" s="88" t="str">
        <f>IFERROR(INDEX(DATA!$A$46:$E$6000,A2010,2),"")</f>
        <v/>
      </c>
      <c r="E2010" s="99" t="str">
        <f>IFERROR(IF(C2010=設定・集計!$B$6,INDEX(DATA!$A$46:$E$6000,A2010,4),""),"")</f>
        <v/>
      </c>
      <c r="F2010" s="99" t="str">
        <f>IFERROR(IF(C2010=設定・集計!$B$6,"",INDEX(DATA!$A$46:$E$6000,A2010,4)),"")</f>
        <v/>
      </c>
    </row>
    <row r="2011" spans="1:6" ht="18.75" customHeight="1">
      <c r="A2011" s="82" t="str">
        <f>IFERROR(MATCH(ROW()-ROW($A$2),DATA!G:G,0)-DATA!$B$5+1,"")</f>
        <v/>
      </c>
      <c r="B2011" s="86" t="str">
        <f>IFERROR(INDEX(DATA!$A$46:$E$6000,A2011,5),"")</f>
        <v/>
      </c>
      <c r="C2011" s="87" t="str">
        <f>IFERROR(INDEX(DATA!$A$46:$E$6000,A2011,3),"")</f>
        <v/>
      </c>
      <c r="D2011" s="88" t="str">
        <f>IFERROR(INDEX(DATA!$A$46:$E$6000,A2011,2),"")</f>
        <v/>
      </c>
      <c r="E2011" s="99" t="str">
        <f>IFERROR(IF(C2011=設定・集計!$B$6,INDEX(DATA!$A$46:$E$6000,A2011,4),""),"")</f>
        <v/>
      </c>
      <c r="F2011" s="99" t="str">
        <f>IFERROR(IF(C2011=設定・集計!$B$6,"",INDEX(DATA!$A$46:$E$6000,A2011,4)),"")</f>
        <v/>
      </c>
    </row>
    <row r="2012" spans="1:6" ht="18.75" customHeight="1">
      <c r="A2012" s="82" t="str">
        <f>IFERROR(MATCH(ROW()-ROW($A$2),DATA!G:G,0)-DATA!$B$5+1,"")</f>
        <v/>
      </c>
      <c r="B2012" s="86" t="str">
        <f>IFERROR(INDEX(DATA!$A$46:$E$6000,A2012,5),"")</f>
        <v/>
      </c>
      <c r="C2012" s="87" t="str">
        <f>IFERROR(INDEX(DATA!$A$46:$E$6000,A2012,3),"")</f>
        <v/>
      </c>
      <c r="D2012" s="88" t="str">
        <f>IFERROR(INDEX(DATA!$A$46:$E$6000,A2012,2),"")</f>
        <v/>
      </c>
      <c r="E2012" s="99" t="str">
        <f>IFERROR(IF(C2012=設定・集計!$B$6,INDEX(DATA!$A$46:$E$6000,A2012,4),""),"")</f>
        <v/>
      </c>
      <c r="F2012" s="99" t="str">
        <f>IFERROR(IF(C2012=設定・集計!$B$6,"",INDEX(DATA!$A$46:$E$6000,A2012,4)),"")</f>
        <v/>
      </c>
    </row>
    <row r="2013" spans="1:6" ht="18.75" customHeight="1">
      <c r="A2013" s="82" t="str">
        <f>IFERROR(MATCH(ROW()-ROW($A$2),DATA!G:G,0)-DATA!$B$5+1,"")</f>
        <v/>
      </c>
      <c r="B2013" s="86" t="str">
        <f>IFERROR(INDEX(DATA!$A$46:$E$6000,A2013,5),"")</f>
        <v/>
      </c>
      <c r="C2013" s="87" t="str">
        <f>IFERROR(INDEX(DATA!$A$46:$E$6000,A2013,3),"")</f>
        <v/>
      </c>
      <c r="D2013" s="88" t="str">
        <f>IFERROR(INDEX(DATA!$A$46:$E$6000,A2013,2),"")</f>
        <v/>
      </c>
      <c r="E2013" s="99" t="str">
        <f>IFERROR(IF(C2013=設定・集計!$B$6,INDEX(DATA!$A$46:$E$6000,A2013,4),""),"")</f>
        <v/>
      </c>
      <c r="F2013" s="99" t="str">
        <f>IFERROR(IF(C2013=設定・集計!$B$6,"",INDEX(DATA!$A$46:$E$6000,A2013,4)),"")</f>
        <v/>
      </c>
    </row>
    <row r="2014" spans="1:6" ht="18.75" customHeight="1">
      <c r="A2014" s="82" t="str">
        <f>IFERROR(MATCH(ROW()-ROW($A$2),DATA!G:G,0)-DATA!$B$5+1,"")</f>
        <v/>
      </c>
      <c r="B2014" s="86" t="str">
        <f>IFERROR(INDEX(DATA!$A$46:$E$6000,A2014,5),"")</f>
        <v/>
      </c>
      <c r="C2014" s="87" t="str">
        <f>IFERROR(INDEX(DATA!$A$46:$E$6000,A2014,3),"")</f>
        <v/>
      </c>
      <c r="D2014" s="88" t="str">
        <f>IFERROR(INDEX(DATA!$A$46:$E$6000,A2014,2),"")</f>
        <v/>
      </c>
      <c r="E2014" s="99" t="str">
        <f>IFERROR(IF(C2014=設定・集計!$B$6,INDEX(DATA!$A$46:$E$6000,A2014,4),""),"")</f>
        <v/>
      </c>
      <c r="F2014" s="99" t="str">
        <f>IFERROR(IF(C2014=設定・集計!$B$6,"",INDEX(DATA!$A$46:$E$6000,A2014,4)),"")</f>
        <v/>
      </c>
    </row>
    <row r="2015" spans="1:6" ht="18.75" customHeight="1">
      <c r="A2015" s="82" t="str">
        <f>IFERROR(MATCH(ROW()-ROW($A$2),DATA!G:G,0)-DATA!$B$5+1,"")</f>
        <v/>
      </c>
      <c r="B2015" s="86" t="str">
        <f>IFERROR(INDEX(DATA!$A$46:$E$6000,A2015,5),"")</f>
        <v/>
      </c>
      <c r="C2015" s="87" t="str">
        <f>IFERROR(INDEX(DATA!$A$46:$E$6000,A2015,3),"")</f>
        <v/>
      </c>
      <c r="D2015" s="88" t="str">
        <f>IFERROR(INDEX(DATA!$A$46:$E$6000,A2015,2),"")</f>
        <v/>
      </c>
      <c r="E2015" s="99" t="str">
        <f>IFERROR(IF(C2015=設定・集計!$B$6,INDEX(DATA!$A$46:$E$6000,A2015,4),""),"")</f>
        <v/>
      </c>
      <c r="F2015" s="99" t="str">
        <f>IFERROR(IF(C2015=設定・集計!$B$6,"",INDEX(DATA!$A$46:$E$6000,A2015,4)),"")</f>
        <v/>
      </c>
    </row>
    <row r="2016" spans="1:6" ht="18.75" customHeight="1">
      <c r="A2016" s="82" t="str">
        <f>IFERROR(MATCH(ROW()-ROW($A$2),DATA!G:G,0)-DATA!$B$5+1,"")</f>
        <v/>
      </c>
      <c r="B2016" s="86" t="str">
        <f>IFERROR(INDEX(DATA!$A$46:$E$6000,A2016,5),"")</f>
        <v/>
      </c>
      <c r="C2016" s="87" t="str">
        <f>IFERROR(INDEX(DATA!$A$46:$E$6000,A2016,3),"")</f>
        <v/>
      </c>
      <c r="D2016" s="88" t="str">
        <f>IFERROR(INDEX(DATA!$A$46:$E$6000,A2016,2),"")</f>
        <v/>
      </c>
      <c r="E2016" s="99" t="str">
        <f>IFERROR(IF(C2016=設定・集計!$B$6,INDEX(DATA!$A$46:$E$6000,A2016,4),""),"")</f>
        <v/>
      </c>
      <c r="F2016" s="99" t="str">
        <f>IFERROR(IF(C2016=設定・集計!$B$6,"",INDEX(DATA!$A$46:$E$6000,A2016,4)),"")</f>
        <v/>
      </c>
    </row>
    <row r="2017" spans="1:6" ht="18.75" customHeight="1">
      <c r="A2017" s="82" t="str">
        <f>IFERROR(MATCH(ROW()-ROW($A$2),DATA!G:G,0)-DATA!$B$5+1,"")</f>
        <v/>
      </c>
      <c r="B2017" s="86" t="str">
        <f>IFERROR(INDEX(DATA!$A$46:$E$6000,A2017,5),"")</f>
        <v/>
      </c>
      <c r="C2017" s="87" t="str">
        <f>IFERROR(INDEX(DATA!$A$46:$E$6000,A2017,3),"")</f>
        <v/>
      </c>
      <c r="D2017" s="88" t="str">
        <f>IFERROR(INDEX(DATA!$A$46:$E$6000,A2017,2),"")</f>
        <v/>
      </c>
      <c r="E2017" s="99" t="str">
        <f>IFERROR(IF(C2017=設定・集計!$B$6,INDEX(DATA!$A$46:$E$6000,A2017,4),""),"")</f>
        <v/>
      </c>
      <c r="F2017" s="99" t="str">
        <f>IFERROR(IF(C2017=設定・集計!$B$6,"",INDEX(DATA!$A$46:$E$6000,A2017,4)),"")</f>
        <v/>
      </c>
    </row>
    <row r="2018" spans="1:6" ht="18.75" customHeight="1">
      <c r="A2018" s="82" t="str">
        <f>IFERROR(MATCH(ROW()-ROW($A$2),DATA!G:G,0)-DATA!$B$5+1,"")</f>
        <v/>
      </c>
      <c r="B2018" s="86" t="str">
        <f>IFERROR(INDEX(DATA!$A$46:$E$6000,A2018,5),"")</f>
        <v/>
      </c>
      <c r="C2018" s="87" t="str">
        <f>IFERROR(INDEX(DATA!$A$46:$E$6000,A2018,3),"")</f>
        <v/>
      </c>
      <c r="D2018" s="88" t="str">
        <f>IFERROR(INDEX(DATA!$A$46:$E$6000,A2018,2),"")</f>
        <v/>
      </c>
      <c r="E2018" s="99" t="str">
        <f>IFERROR(IF(C2018=設定・集計!$B$6,INDEX(DATA!$A$46:$E$6000,A2018,4),""),"")</f>
        <v/>
      </c>
      <c r="F2018" s="99" t="str">
        <f>IFERROR(IF(C2018=設定・集計!$B$6,"",INDEX(DATA!$A$46:$E$6000,A2018,4)),"")</f>
        <v/>
      </c>
    </row>
    <row r="2019" spans="1:6" ht="18.75" customHeight="1">
      <c r="A2019" s="82" t="str">
        <f>IFERROR(MATCH(ROW()-ROW($A$2),DATA!G:G,0)-DATA!$B$5+1,"")</f>
        <v/>
      </c>
      <c r="B2019" s="86" t="str">
        <f>IFERROR(INDEX(DATA!$A$46:$E$6000,A2019,5),"")</f>
        <v/>
      </c>
      <c r="C2019" s="87" t="str">
        <f>IFERROR(INDEX(DATA!$A$46:$E$6000,A2019,3),"")</f>
        <v/>
      </c>
      <c r="D2019" s="88" t="str">
        <f>IFERROR(INDEX(DATA!$A$46:$E$6000,A2019,2),"")</f>
        <v/>
      </c>
      <c r="E2019" s="99" t="str">
        <f>IFERROR(IF(C2019=設定・集計!$B$6,INDEX(DATA!$A$46:$E$6000,A2019,4),""),"")</f>
        <v/>
      </c>
      <c r="F2019" s="99" t="str">
        <f>IFERROR(IF(C2019=設定・集計!$B$6,"",INDEX(DATA!$A$46:$E$6000,A2019,4)),"")</f>
        <v/>
      </c>
    </row>
    <row r="2020" spans="1:6" ht="18.75" customHeight="1">
      <c r="A2020" s="82" t="str">
        <f>IFERROR(MATCH(ROW()-ROW($A$2),DATA!G:G,0)-DATA!$B$5+1,"")</f>
        <v/>
      </c>
      <c r="B2020" s="86" t="str">
        <f>IFERROR(INDEX(DATA!$A$46:$E$6000,A2020,5),"")</f>
        <v/>
      </c>
      <c r="C2020" s="87" t="str">
        <f>IFERROR(INDEX(DATA!$A$46:$E$6000,A2020,3),"")</f>
        <v/>
      </c>
      <c r="D2020" s="88" t="str">
        <f>IFERROR(INDEX(DATA!$A$46:$E$6000,A2020,2),"")</f>
        <v/>
      </c>
      <c r="E2020" s="99" t="str">
        <f>IFERROR(IF(C2020=設定・集計!$B$6,INDEX(DATA!$A$46:$E$6000,A2020,4),""),"")</f>
        <v/>
      </c>
      <c r="F2020" s="99" t="str">
        <f>IFERROR(IF(C2020=設定・集計!$B$6,"",INDEX(DATA!$A$46:$E$6000,A2020,4)),"")</f>
        <v/>
      </c>
    </row>
    <row r="2021" spans="1:6" ht="18.75" customHeight="1">
      <c r="A2021" s="82" t="str">
        <f>IFERROR(MATCH(ROW()-ROW($A$2),DATA!G:G,0)-DATA!$B$5+1,"")</f>
        <v/>
      </c>
      <c r="B2021" s="86" t="str">
        <f>IFERROR(INDEX(DATA!$A$46:$E$6000,A2021,5),"")</f>
        <v/>
      </c>
      <c r="C2021" s="87" t="str">
        <f>IFERROR(INDEX(DATA!$A$46:$E$6000,A2021,3),"")</f>
        <v/>
      </c>
      <c r="D2021" s="88" t="str">
        <f>IFERROR(INDEX(DATA!$A$46:$E$6000,A2021,2),"")</f>
        <v/>
      </c>
      <c r="E2021" s="99" t="str">
        <f>IFERROR(IF(C2021=設定・集計!$B$6,INDEX(DATA!$A$46:$E$6000,A2021,4),""),"")</f>
        <v/>
      </c>
      <c r="F2021" s="99" t="str">
        <f>IFERROR(IF(C2021=設定・集計!$B$6,"",INDEX(DATA!$A$46:$E$6000,A2021,4)),"")</f>
        <v/>
      </c>
    </row>
    <row r="2022" spans="1:6" ht="18.75" customHeight="1">
      <c r="A2022" s="82" t="str">
        <f>IFERROR(MATCH(ROW()-ROW($A$2),DATA!G:G,0)-DATA!$B$5+1,"")</f>
        <v/>
      </c>
      <c r="B2022" s="86" t="str">
        <f>IFERROR(INDEX(DATA!$A$46:$E$6000,A2022,5),"")</f>
        <v/>
      </c>
      <c r="C2022" s="87" t="str">
        <f>IFERROR(INDEX(DATA!$A$46:$E$6000,A2022,3),"")</f>
        <v/>
      </c>
      <c r="D2022" s="88" t="str">
        <f>IFERROR(INDEX(DATA!$A$46:$E$6000,A2022,2),"")</f>
        <v/>
      </c>
      <c r="E2022" s="99" t="str">
        <f>IFERROR(IF(C2022=設定・集計!$B$6,INDEX(DATA!$A$46:$E$6000,A2022,4),""),"")</f>
        <v/>
      </c>
      <c r="F2022" s="99" t="str">
        <f>IFERROR(IF(C2022=設定・集計!$B$6,"",INDEX(DATA!$A$46:$E$6000,A2022,4)),"")</f>
        <v/>
      </c>
    </row>
    <row r="2023" spans="1:6" ht="18.75" customHeight="1">
      <c r="A2023" s="82" t="str">
        <f>IFERROR(MATCH(ROW()-ROW($A$2),DATA!G:G,0)-DATA!$B$5+1,"")</f>
        <v/>
      </c>
      <c r="B2023" s="86" t="str">
        <f>IFERROR(INDEX(DATA!$A$46:$E$6000,A2023,5),"")</f>
        <v/>
      </c>
      <c r="C2023" s="87" t="str">
        <f>IFERROR(INDEX(DATA!$A$46:$E$6000,A2023,3),"")</f>
        <v/>
      </c>
      <c r="D2023" s="88" t="str">
        <f>IFERROR(INDEX(DATA!$A$46:$E$6000,A2023,2),"")</f>
        <v/>
      </c>
      <c r="E2023" s="99" t="str">
        <f>IFERROR(IF(C2023=設定・集計!$B$6,INDEX(DATA!$A$46:$E$6000,A2023,4),""),"")</f>
        <v/>
      </c>
      <c r="F2023" s="99" t="str">
        <f>IFERROR(IF(C2023=設定・集計!$B$6,"",INDEX(DATA!$A$46:$E$6000,A2023,4)),"")</f>
        <v/>
      </c>
    </row>
    <row r="2024" spans="1:6" ht="18.75" customHeight="1">
      <c r="A2024" s="82" t="str">
        <f>IFERROR(MATCH(ROW()-ROW($A$2),DATA!G:G,0)-DATA!$B$5+1,"")</f>
        <v/>
      </c>
      <c r="B2024" s="86" t="str">
        <f>IFERROR(INDEX(DATA!$A$46:$E$6000,A2024,5),"")</f>
        <v/>
      </c>
      <c r="C2024" s="87" t="str">
        <f>IFERROR(INDEX(DATA!$A$46:$E$6000,A2024,3),"")</f>
        <v/>
      </c>
      <c r="D2024" s="88" t="str">
        <f>IFERROR(INDEX(DATA!$A$46:$E$6000,A2024,2),"")</f>
        <v/>
      </c>
      <c r="E2024" s="99" t="str">
        <f>IFERROR(IF(C2024=設定・集計!$B$6,INDEX(DATA!$A$46:$E$6000,A2024,4),""),"")</f>
        <v/>
      </c>
      <c r="F2024" s="99" t="str">
        <f>IFERROR(IF(C2024=設定・集計!$B$6,"",INDEX(DATA!$A$46:$E$6000,A2024,4)),"")</f>
        <v/>
      </c>
    </row>
    <row r="2025" spans="1:6" ht="18.75" customHeight="1">
      <c r="A2025" s="82" t="str">
        <f>IFERROR(MATCH(ROW()-ROW($A$2),DATA!G:G,0)-DATA!$B$5+1,"")</f>
        <v/>
      </c>
      <c r="B2025" s="86" t="str">
        <f>IFERROR(INDEX(DATA!$A$46:$E$6000,A2025,5),"")</f>
        <v/>
      </c>
      <c r="C2025" s="87" t="str">
        <f>IFERROR(INDEX(DATA!$A$46:$E$6000,A2025,3),"")</f>
        <v/>
      </c>
      <c r="D2025" s="88" t="str">
        <f>IFERROR(INDEX(DATA!$A$46:$E$6000,A2025,2),"")</f>
        <v/>
      </c>
      <c r="E2025" s="99" t="str">
        <f>IFERROR(IF(C2025=設定・集計!$B$6,INDEX(DATA!$A$46:$E$6000,A2025,4),""),"")</f>
        <v/>
      </c>
      <c r="F2025" s="99" t="str">
        <f>IFERROR(IF(C2025=設定・集計!$B$6,"",INDEX(DATA!$A$46:$E$6000,A2025,4)),"")</f>
        <v/>
      </c>
    </row>
    <row r="2026" spans="1:6" ht="18.75" customHeight="1">
      <c r="A2026" s="82" t="str">
        <f>IFERROR(MATCH(ROW()-ROW($A$2),DATA!G:G,0)-DATA!$B$5+1,"")</f>
        <v/>
      </c>
      <c r="B2026" s="86" t="str">
        <f>IFERROR(INDEX(DATA!$A$46:$E$6000,A2026,5),"")</f>
        <v/>
      </c>
      <c r="C2026" s="87" t="str">
        <f>IFERROR(INDEX(DATA!$A$46:$E$6000,A2026,3),"")</f>
        <v/>
      </c>
      <c r="D2026" s="88" t="str">
        <f>IFERROR(INDEX(DATA!$A$46:$E$6000,A2026,2),"")</f>
        <v/>
      </c>
      <c r="E2026" s="99" t="str">
        <f>IFERROR(IF(C2026=設定・集計!$B$6,INDEX(DATA!$A$46:$E$6000,A2026,4),""),"")</f>
        <v/>
      </c>
      <c r="F2026" s="99" t="str">
        <f>IFERROR(IF(C2026=設定・集計!$B$6,"",INDEX(DATA!$A$46:$E$6000,A2026,4)),"")</f>
        <v/>
      </c>
    </row>
    <row r="2027" spans="1:6" ht="18.75" customHeight="1">
      <c r="A2027" s="82" t="str">
        <f>IFERROR(MATCH(ROW()-ROW($A$2),DATA!G:G,0)-DATA!$B$5+1,"")</f>
        <v/>
      </c>
      <c r="B2027" s="86" t="str">
        <f>IFERROR(INDEX(DATA!$A$46:$E$6000,A2027,5),"")</f>
        <v/>
      </c>
      <c r="C2027" s="87" t="str">
        <f>IFERROR(INDEX(DATA!$A$46:$E$6000,A2027,3),"")</f>
        <v/>
      </c>
      <c r="D2027" s="88" t="str">
        <f>IFERROR(INDEX(DATA!$A$46:$E$6000,A2027,2),"")</f>
        <v/>
      </c>
      <c r="E2027" s="99" t="str">
        <f>IFERROR(IF(C2027=設定・集計!$B$6,INDEX(DATA!$A$46:$E$6000,A2027,4),""),"")</f>
        <v/>
      </c>
      <c r="F2027" s="99" t="str">
        <f>IFERROR(IF(C2027=設定・集計!$B$6,"",INDEX(DATA!$A$46:$E$6000,A2027,4)),"")</f>
        <v/>
      </c>
    </row>
    <row r="2028" spans="1:6" ht="18.75" customHeight="1">
      <c r="A2028" s="82" t="str">
        <f>IFERROR(MATCH(ROW()-ROW($A$2),DATA!G:G,0)-DATA!$B$5+1,"")</f>
        <v/>
      </c>
      <c r="B2028" s="86" t="str">
        <f>IFERROR(INDEX(DATA!$A$46:$E$6000,A2028,5),"")</f>
        <v/>
      </c>
      <c r="C2028" s="87" t="str">
        <f>IFERROR(INDEX(DATA!$A$46:$E$6000,A2028,3),"")</f>
        <v/>
      </c>
      <c r="D2028" s="88" t="str">
        <f>IFERROR(INDEX(DATA!$A$46:$E$6000,A2028,2),"")</f>
        <v/>
      </c>
      <c r="E2028" s="99" t="str">
        <f>IFERROR(IF(C2028=設定・集計!$B$6,INDEX(DATA!$A$46:$E$6000,A2028,4),""),"")</f>
        <v/>
      </c>
      <c r="F2028" s="99" t="str">
        <f>IFERROR(IF(C2028=設定・集計!$B$6,"",INDEX(DATA!$A$46:$E$6000,A2028,4)),"")</f>
        <v/>
      </c>
    </row>
    <row r="2029" spans="1:6" ht="18.75" customHeight="1">
      <c r="A2029" s="82" t="str">
        <f>IFERROR(MATCH(ROW()-ROW($A$2),DATA!G:G,0)-DATA!$B$5+1,"")</f>
        <v/>
      </c>
      <c r="B2029" s="86" t="str">
        <f>IFERROR(INDEX(DATA!$A$46:$E$6000,A2029,5),"")</f>
        <v/>
      </c>
      <c r="C2029" s="87" t="str">
        <f>IFERROR(INDEX(DATA!$A$46:$E$6000,A2029,3),"")</f>
        <v/>
      </c>
      <c r="D2029" s="88" t="str">
        <f>IFERROR(INDEX(DATA!$A$46:$E$6000,A2029,2),"")</f>
        <v/>
      </c>
      <c r="E2029" s="99" t="str">
        <f>IFERROR(IF(C2029=設定・集計!$B$6,INDEX(DATA!$A$46:$E$6000,A2029,4),""),"")</f>
        <v/>
      </c>
      <c r="F2029" s="99" t="str">
        <f>IFERROR(IF(C2029=設定・集計!$B$6,"",INDEX(DATA!$A$46:$E$6000,A2029,4)),"")</f>
        <v/>
      </c>
    </row>
    <row r="2030" spans="1:6" ht="18.75" customHeight="1">
      <c r="A2030" s="82" t="str">
        <f>IFERROR(MATCH(ROW()-ROW($A$2),DATA!G:G,0)-DATA!$B$5+1,"")</f>
        <v/>
      </c>
      <c r="B2030" s="86" t="str">
        <f>IFERROR(INDEX(DATA!$A$46:$E$6000,A2030,5),"")</f>
        <v/>
      </c>
      <c r="C2030" s="87" t="str">
        <f>IFERROR(INDEX(DATA!$A$46:$E$6000,A2030,3),"")</f>
        <v/>
      </c>
      <c r="D2030" s="88" t="str">
        <f>IFERROR(INDEX(DATA!$A$46:$E$6000,A2030,2),"")</f>
        <v/>
      </c>
      <c r="E2030" s="99" t="str">
        <f>IFERROR(IF(C2030=設定・集計!$B$6,INDEX(DATA!$A$46:$E$6000,A2030,4),""),"")</f>
        <v/>
      </c>
      <c r="F2030" s="99" t="str">
        <f>IFERROR(IF(C2030=設定・集計!$B$6,"",INDEX(DATA!$A$46:$E$6000,A2030,4)),"")</f>
        <v/>
      </c>
    </row>
    <row r="2031" spans="1:6" ht="18.75" customHeight="1">
      <c r="A2031" s="82" t="str">
        <f>IFERROR(MATCH(ROW()-ROW($A$2),DATA!G:G,0)-DATA!$B$5+1,"")</f>
        <v/>
      </c>
      <c r="B2031" s="86" t="str">
        <f>IFERROR(INDEX(DATA!$A$46:$E$6000,A2031,5),"")</f>
        <v/>
      </c>
      <c r="C2031" s="87" t="str">
        <f>IFERROR(INDEX(DATA!$A$46:$E$6000,A2031,3),"")</f>
        <v/>
      </c>
      <c r="D2031" s="88" t="str">
        <f>IFERROR(INDEX(DATA!$A$46:$E$6000,A2031,2),"")</f>
        <v/>
      </c>
      <c r="E2031" s="99" t="str">
        <f>IFERROR(IF(C2031=設定・集計!$B$6,INDEX(DATA!$A$46:$E$6000,A2031,4),""),"")</f>
        <v/>
      </c>
      <c r="F2031" s="99" t="str">
        <f>IFERROR(IF(C2031=設定・集計!$B$6,"",INDEX(DATA!$A$46:$E$6000,A2031,4)),"")</f>
        <v/>
      </c>
    </row>
    <row r="2032" spans="1:6" ht="18.75" customHeight="1">
      <c r="A2032" s="82" t="str">
        <f>IFERROR(MATCH(ROW()-ROW($A$2),DATA!G:G,0)-DATA!$B$5+1,"")</f>
        <v/>
      </c>
      <c r="B2032" s="86" t="str">
        <f>IFERROR(INDEX(DATA!$A$46:$E$6000,A2032,5),"")</f>
        <v/>
      </c>
      <c r="C2032" s="87" t="str">
        <f>IFERROR(INDEX(DATA!$A$46:$E$6000,A2032,3),"")</f>
        <v/>
      </c>
      <c r="D2032" s="88" t="str">
        <f>IFERROR(INDEX(DATA!$A$46:$E$6000,A2032,2),"")</f>
        <v/>
      </c>
      <c r="E2032" s="99" t="str">
        <f>IFERROR(IF(C2032=設定・集計!$B$6,INDEX(DATA!$A$46:$E$6000,A2032,4),""),"")</f>
        <v/>
      </c>
      <c r="F2032" s="99" t="str">
        <f>IFERROR(IF(C2032=設定・集計!$B$6,"",INDEX(DATA!$A$46:$E$6000,A2032,4)),"")</f>
        <v/>
      </c>
    </row>
    <row r="2033" spans="1:6" ht="18.75" customHeight="1">
      <c r="A2033" s="82" t="str">
        <f>IFERROR(MATCH(ROW()-ROW($A$2),DATA!G:G,0)-DATA!$B$5+1,"")</f>
        <v/>
      </c>
      <c r="B2033" s="86" t="str">
        <f>IFERROR(INDEX(DATA!$A$46:$E$6000,A2033,5),"")</f>
        <v/>
      </c>
      <c r="C2033" s="87" t="str">
        <f>IFERROR(INDEX(DATA!$A$46:$E$6000,A2033,3),"")</f>
        <v/>
      </c>
      <c r="D2033" s="88" t="str">
        <f>IFERROR(INDEX(DATA!$A$46:$E$6000,A2033,2),"")</f>
        <v/>
      </c>
      <c r="E2033" s="99" t="str">
        <f>IFERROR(IF(C2033=設定・集計!$B$6,INDEX(DATA!$A$46:$E$6000,A2033,4),""),"")</f>
        <v/>
      </c>
      <c r="F2033" s="99" t="str">
        <f>IFERROR(IF(C2033=設定・集計!$B$6,"",INDEX(DATA!$A$46:$E$6000,A2033,4)),"")</f>
        <v/>
      </c>
    </row>
    <row r="2034" spans="1:6" ht="18.75" customHeight="1">
      <c r="A2034" s="82" t="str">
        <f>IFERROR(MATCH(ROW()-ROW($A$2),DATA!G:G,0)-DATA!$B$5+1,"")</f>
        <v/>
      </c>
      <c r="B2034" s="86" t="str">
        <f>IFERROR(INDEX(DATA!$A$46:$E$6000,A2034,5),"")</f>
        <v/>
      </c>
      <c r="C2034" s="87" t="str">
        <f>IFERROR(INDEX(DATA!$A$46:$E$6000,A2034,3),"")</f>
        <v/>
      </c>
      <c r="D2034" s="88" t="str">
        <f>IFERROR(INDEX(DATA!$A$46:$E$6000,A2034,2),"")</f>
        <v/>
      </c>
      <c r="E2034" s="99" t="str">
        <f>IFERROR(IF(C2034=設定・集計!$B$6,INDEX(DATA!$A$46:$E$6000,A2034,4),""),"")</f>
        <v/>
      </c>
      <c r="F2034" s="99" t="str">
        <f>IFERROR(IF(C2034=設定・集計!$B$6,"",INDEX(DATA!$A$46:$E$6000,A2034,4)),"")</f>
        <v/>
      </c>
    </row>
    <row r="2035" spans="1:6" ht="18.75" customHeight="1">
      <c r="A2035" s="82" t="str">
        <f>IFERROR(MATCH(ROW()-ROW($A$2),DATA!G:G,0)-DATA!$B$5+1,"")</f>
        <v/>
      </c>
      <c r="B2035" s="86" t="str">
        <f>IFERROR(INDEX(DATA!$A$46:$E$6000,A2035,5),"")</f>
        <v/>
      </c>
      <c r="C2035" s="87" t="str">
        <f>IFERROR(INDEX(DATA!$A$46:$E$6000,A2035,3),"")</f>
        <v/>
      </c>
      <c r="D2035" s="88" t="str">
        <f>IFERROR(INDEX(DATA!$A$46:$E$6000,A2035,2),"")</f>
        <v/>
      </c>
      <c r="E2035" s="99" t="str">
        <f>IFERROR(IF(C2035=設定・集計!$B$6,INDEX(DATA!$A$46:$E$6000,A2035,4),""),"")</f>
        <v/>
      </c>
      <c r="F2035" s="99" t="str">
        <f>IFERROR(IF(C2035=設定・集計!$B$6,"",INDEX(DATA!$A$46:$E$6000,A2035,4)),"")</f>
        <v/>
      </c>
    </row>
    <row r="2036" spans="1:6" ht="18.75" customHeight="1">
      <c r="A2036" s="82" t="str">
        <f>IFERROR(MATCH(ROW()-ROW($A$2),DATA!G:G,0)-DATA!$B$5+1,"")</f>
        <v/>
      </c>
      <c r="B2036" s="86" t="str">
        <f>IFERROR(INDEX(DATA!$A$46:$E$6000,A2036,5),"")</f>
        <v/>
      </c>
      <c r="C2036" s="87" t="str">
        <f>IFERROR(INDEX(DATA!$A$46:$E$6000,A2036,3),"")</f>
        <v/>
      </c>
      <c r="D2036" s="88" t="str">
        <f>IFERROR(INDEX(DATA!$A$46:$E$6000,A2036,2),"")</f>
        <v/>
      </c>
      <c r="E2036" s="99" t="str">
        <f>IFERROR(IF(C2036=設定・集計!$B$6,INDEX(DATA!$A$46:$E$6000,A2036,4),""),"")</f>
        <v/>
      </c>
      <c r="F2036" s="99" t="str">
        <f>IFERROR(IF(C2036=設定・集計!$B$6,"",INDEX(DATA!$A$46:$E$6000,A2036,4)),"")</f>
        <v/>
      </c>
    </row>
    <row r="2037" spans="1:6" ht="18.75" customHeight="1">
      <c r="A2037" s="82" t="str">
        <f>IFERROR(MATCH(ROW()-ROW($A$2),DATA!G:G,0)-DATA!$B$5+1,"")</f>
        <v/>
      </c>
      <c r="B2037" s="86" t="str">
        <f>IFERROR(INDEX(DATA!$A$46:$E$6000,A2037,5),"")</f>
        <v/>
      </c>
      <c r="C2037" s="87" t="str">
        <f>IFERROR(INDEX(DATA!$A$46:$E$6000,A2037,3),"")</f>
        <v/>
      </c>
      <c r="D2037" s="88" t="str">
        <f>IFERROR(INDEX(DATA!$A$46:$E$6000,A2037,2),"")</f>
        <v/>
      </c>
      <c r="E2037" s="99" t="str">
        <f>IFERROR(IF(C2037=設定・集計!$B$6,INDEX(DATA!$A$46:$E$6000,A2037,4),""),"")</f>
        <v/>
      </c>
      <c r="F2037" s="99" t="str">
        <f>IFERROR(IF(C2037=設定・集計!$B$6,"",INDEX(DATA!$A$46:$E$6000,A2037,4)),"")</f>
        <v/>
      </c>
    </row>
    <row r="2038" spans="1:6" ht="18.75" customHeight="1">
      <c r="A2038" s="82" t="str">
        <f>IFERROR(MATCH(ROW()-ROW($A$2),DATA!G:G,0)-DATA!$B$5+1,"")</f>
        <v/>
      </c>
      <c r="B2038" s="86" t="str">
        <f>IFERROR(INDEX(DATA!$A$46:$E$6000,A2038,5),"")</f>
        <v/>
      </c>
      <c r="C2038" s="87" t="str">
        <f>IFERROR(INDEX(DATA!$A$46:$E$6000,A2038,3),"")</f>
        <v/>
      </c>
      <c r="D2038" s="88" t="str">
        <f>IFERROR(INDEX(DATA!$A$46:$E$6000,A2038,2),"")</f>
        <v/>
      </c>
      <c r="E2038" s="99" t="str">
        <f>IFERROR(IF(C2038=設定・集計!$B$6,INDEX(DATA!$A$46:$E$6000,A2038,4),""),"")</f>
        <v/>
      </c>
      <c r="F2038" s="99" t="str">
        <f>IFERROR(IF(C2038=設定・集計!$B$6,"",INDEX(DATA!$A$46:$E$6000,A2038,4)),"")</f>
        <v/>
      </c>
    </row>
    <row r="2039" spans="1:6" ht="18.75" customHeight="1">
      <c r="A2039" s="82" t="str">
        <f>IFERROR(MATCH(ROW()-ROW($A$2),DATA!G:G,0)-DATA!$B$5+1,"")</f>
        <v/>
      </c>
      <c r="B2039" s="86" t="str">
        <f>IFERROR(INDEX(DATA!$A$46:$E$6000,A2039,5),"")</f>
        <v/>
      </c>
      <c r="C2039" s="87" t="str">
        <f>IFERROR(INDEX(DATA!$A$46:$E$6000,A2039,3),"")</f>
        <v/>
      </c>
      <c r="D2039" s="88" t="str">
        <f>IFERROR(INDEX(DATA!$A$46:$E$6000,A2039,2),"")</f>
        <v/>
      </c>
      <c r="E2039" s="99" t="str">
        <f>IFERROR(IF(C2039=設定・集計!$B$6,INDEX(DATA!$A$46:$E$6000,A2039,4),""),"")</f>
        <v/>
      </c>
      <c r="F2039" s="99" t="str">
        <f>IFERROR(IF(C2039=設定・集計!$B$6,"",INDEX(DATA!$A$46:$E$6000,A2039,4)),"")</f>
        <v/>
      </c>
    </row>
    <row r="2040" spans="1:6" ht="18.75" customHeight="1">
      <c r="A2040" s="82" t="str">
        <f>IFERROR(MATCH(ROW()-ROW($A$2),DATA!G:G,0)-DATA!$B$5+1,"")</f>
        <v/>
      </c>
      <c r="B2040" s="86" t="str">
        <f>IFERROR(INDEX(DATA!$A$46:$E$6000,A2040,5),"")</f>
        <v/>
      </c>
      <c r="C2040" s="87" t="str">
        <f>IFERROR(INDEX(DATA!$A$46:$E$6000,A2040,3),"")</f>
        <v/>
      </c>
      <c r="D2040" s="88" t="str">
        <f>IFERROR(INDEX(DATA!$A$46:$E$6000,A2040,2),"")</f>
        <v/>
      </c>
      <c r="E2040" s="99" t="str">
        <f>IFERROR(IF(C2040=設定・集計!$B$6,INDEX(DATA!$A$46:$E$6000,A2040,4),""),"")</f>
        <v/>
      </c>
      <c r="F2040" s="99" t="str">
        <f>IFERROR(IF(C2040=設定・集計!$B$6,"",INDEX(DATA!$A$46:$E$6000,A2040,4)),"")</f>
        <v/>
      </c>
    </row>
    <row r="2041" spans="1:6" ht="18.75" customHeight="1">
      <c r="A2041" s="82" t="str">
        <f>IFERROR(MATCH(ROW()-ROW($A$2),DATA!G:G,0)-DATA!$B$5+1,"")</f>
        <v/>
      </c>
      <c r="B2041" s="86" t="str">
        <f>IFERROR(INDEX(DATA!$A$46:$E$6000,A2041,5),"")</f>
        <v/>
      </c>
      <c r="C2041" s="87" t="str">
        <f>IFERROR(INDEX(DATA!$A$46:$E$6000,A2041,3),"")</f>
        <v/>
      </c>
      <c r="D2041" s="88" t="str">
        <f>IFERROR(INDEX(DATA!$A$46:$E$6000,A2041,2),"")</f>
        <v/>
      </c>
      <c r="E2041" s="99" t="str">
        <f>IFERROR(IF(C2041=設定・集計!$B$6,INDEX(DATA!$A$46:$E$6000,A2041,4),""),"")</f>
        <v/>
      </c>
      <c r="F2041" s="99" t="str">
        <f>IFERROR(IF(C2041=設定・集計!$B$6,"",INDEX(DATA!$A$46:$E$6000,A2041,4)),"")</f>
        <v/>
      </c>
    </row>
    <row r="2042" spans="1:6" ht="18.75" customHeight="1">
      <c r="A2042" s="82" t="str">
        <f>IFERROR(MATCH(ROW()-ROW($A$2),DATA!G:G,0)-DATA!$B$5+1,"")</f>
        <v/>
      </c>
      <c r="B2042" s="86" t="str">
        <f>IFERROR(INDEX(DATA!$A$46:$E$6000,A2042,5),"")</f>
        <v/>
      </c>
      <c r="C2042" s="87" t="str">
        <f>IFERROR(INDEX(DATA!$A$46:$E$6000,A2042,3),"")</f>
        <v/>
      </c>
      <c r="D2042" s="88" t="str">
        <f>IFERROR(INDEX(DATA!$A$46:$E$6000,A2042,2),"")</f>
        <v/>
      </c>
      <c r="E2042" s="99" t="str">
        <f>IFERROR(IF(C2042=設定・集計!$B$6,INDEX(DATA!$A$46:$E$6000,A2042,4),""),"")</f>
        <v/>
      </c>
      <c r="F2042" s="99" t="str">
        <f>IFERROR(IF(C2042=設定・集計!$B$6,"",INDEX(DATA!$A$46:$E$6000,A2042,4)),"")</f>
        <v/>
      </c>
    </row>
    <row r="2043" spans="1:6" ht="18.75" customHeight="1">
      <c r="A2043" s="82" t="str">
        <f>IFERROR(MATCH(ROW()-ROW($A$2),DATA!G:G,0)-DATA!$B$5+1,"")</f>
        <v/>
      </c>
      <c r="B2043" s="86" t="str">
        <f>IFERROR(INDEX(DATA!$A$46:$E$6000,A2043,5),"")</f>
        <v/>
      </c>
      <c r="C2043" s="87" t="str">
        <f>IFERROR(INDEX(DATA!$A$46:$E$6000,A2043,3),"")</f>
        <v/>
      </c>
      <c r="D2043" s="88" t="str">
        <f>IFERROR(INDEX(DATA!$A$46:$E$6000,A2043,2),"")</f>
        <v/>
      </c>
      <c r="E2043" s="99" t="str">
        <f>IFERROR(IF(C2043=設定・集計!$B$6,INDEX(DATA!$A$46:$E$6000,A2043,4),""),"")</f>
        <v/>
      </c>
      <c r="F2043" s="99" t="str">
        <f>IFERROR(IF(C2043=設定・集計!$B$6,"",INDEX(DATA!$A$46:$E$6000,A2043,4)),"")</f>
        <v/>
      </c>
    </row>
    <row r="2044" spans="1:6" ht="18.75" customHeight="1">
      <c r="A2044" s="82" t="str">
        <f>IFERROR(MATCH(ROW()-ROW($A$2),DATA!G:G,0)-DATA!$B$5+1,"")</f>
        <v/>
      </c>
      <c r="B2044" s="86" t="str">
        <f>IFERROR(INDEX(DATA!$A$46:$E$6000,A2044,5),"")</f>
        <v/>
      </c>
      <c r="C2044" s="87" t="str">
        <f>IFERROR(INDEX(DATA!$A$46:$E$6000,A2044,3),"")</f>
        <v/>
      </c>
      <c r="D2044" s="88" t="str">
        <f>IFERROR(INDEX(DATA!$A$46:$E$6000,A2044,2),"")</f>
        <v/>
      </c>
      <c r="E2044" s="99" t="str">
        <f>IFERROR(IF(C2044=設定・集計!$B$6,INDEX(DATA!$A$46:$E$6000,A2044,4),""),"")</f>
        <v/>
      </c>
      <c r="F2044" s="99" t="str">
        <f>IFERROR(IF(C2044=設定・集計!$B$6,"",INDEX(DATA!$A$46:$E$6000,A2044,4)),"")</f>
        <v/>
      </c>
    </row>
    <row r="2045" spans="1:6" ht="18.75" customHeight="1">
      <c r="A2045" s="82" t="str">
        <f>IFERROR(MATCH(ROW()-ROW($A$2),DATA!G:G,0)-DATA!$B$5+1,"")</f>
        <v/>
      </c>
      <c r="B2045" s="86" t="str">
        <f>IFERROR(INDEX(DATA!$A$46:$E$6000,A2045,5),"")</f>
        <v/>
      </c>
      <c r="C2045" s="87" t="str">
        <f>IFERROR(INDEX(DATA!$A$46:$E$6000,A2045,3),"")</f>
        <v/>
      </c>
      <c r="D2045" s="88" t="str">
        <f>IFERROR(INDEX(DATA!$A$46:$E$6000,A2045,2),"")</f>
        <v/>
      </c>
      <c r="E2045" s="99" t="str">
        <f>IFERROR(IF(C2045=設定・集計!$B$6,INDEX(DATA!$A$46:$E$6000,A2045,4),""),"")</f>
        <v/>
      </c>
      <c r="F2045" s="99" t="str">
        <f>IFERROR(IF(C2045=設定・集計!$B$6,"",INDEX(DATA!$A$46:$E$6000,A2045,4)),"")</f>
        <v/>
      </c>
    </row>
    <row r="2046" spans="1:6" ht="18.75" customHeight="1">
      <c r="A2046" s="82" t="str">
        <f>IFERROR(MATCH(ROW()-ROW($A$2),DATA!G:G,0)-DATA!$B$5+1,"")</f>
        <v/>
      </c>
      <c r="B2046" s="86" t="str">
        <f>IFERROR(INDEX(DATA!$A$46:$E$6000,A2046,5),"")</f>
        <v/>
      </c>
      <c r="C2046" s="87" t="str">
        <f>IFERROR(INDEX(DATA!$A$46:$E$6000,A2046,3),"")</f>
        <v/>
      </c>
      <c r="D2046" s="88" t="str">
        <f>IFERROR(INDEX(DATA!$A$46:$E$6000,A2046,2),"")</f>
        <v/>
      </c>
      <c r="E2046" s="99" t="str">
        <f>IFERROR(IF(C2046=設定・集計!$B$6,INDEX(DATA!$A$46:$E$6000,A2046,4),""),"")</f>
        <v/>
      </c>
      <c r="F2046" s="99" t="str">
        <f>IFERROR(IF(C2046=設定・集計!$B$6,"",INDEX(DATA!$A$46:$E$6000,A2046,4)),"")</f>
        <v/>
      </c>
    </row>
    <row r="2047" spans="1:6" ht="18.75" customHeight="1">
      <c r="A2047" s="82" t="str">
        <f>IFERROR(MATCH(ROW()-ROW($A$2),DATA!G:G,0)-DATA!$B$5+1,"")</f>
        <v/>
      </c>
      <c r="B2047" s="86" t="str">
        <f>IFERROR(INDEX(DATA!$A$46:$E$6000,A2047,5),"")</f>
        <v/>
      </c>
      <c r="C2047" s="87" t="str">
        <f>IFERROR(INDEX(DATA!$A$46:$E$6000,A2047,3),"")</f>
        <v/>
      </c>
      <c r="D2047" s="88" t="str">
        <f>IFERROR(INDEX(DATA!$A$46:$E$6000,A2047,2),"")</f>
        <v/>
      </c>
      <c r="E2047" s="99" t="str">
        <f>IFERROR(IF(C2047=設定・集計!$B$6,INDEX(DATA!$A$46:$E$6000,A2047,4),""),"")</f>
        <v/>
      </c>
      <c r="F2047" s="99" t="str">
        <f>IFERROR(IF(C2047=設定・集計!$B$6,"",INDEX(DATA!$A$46:$E$6000,A2047,4)),"")</f>
        <v/>
      </c>
    </row>
    <row r="2048" spans="1:6" ht="18.75" customHeight="1">
      <c r="A2048" s="82" t="str">
        <f>IFERROR(MATCH(ROW()-ROW($A$2),DATA!G:G,0)-DATA!$B$5+1,"")</f>
        <v/>
      </c>
      <c r="B2048" s="86" t="str">
        <f>IFERROR(INDEX(DATA!$A$46:$E$6000,A2048,5),"")</f>
        <v/>
      </c>
      <c r="C2048" s="87" t="str">
        <f>IFERROR(INDEX(DATA!$A$46:$E$6000,A2048,3),"")</f>
        <v/>
      </c>
      <c r="D2048" s="88" t="str">
        <f>IFERROR(INDEX(DATA!$A$46:$E$6000,A2048,2),"")</f>
        <v/>
      </c>
      <c r="E2048" s="99" t="str">
        <f>IFERROR(IF(C2048=設定・集計!$B$6,INDEX(DATA!$A$46:$E$6000,A2048,4),""),"")</f>
        <v/>
      </c>
      <c r="F2048" s="99" t="str">
        <f>IFERROR(IF(C2048=設定・集計!$B$6,"",INDEX(DATA!$A$46:$E$6000,A2048,4)),"")</f>
        <v/>
      </c>
    </row>
    <row r="2049" spans="1:6" ht="18.75" customHeight="1">
      <c r="A2049" s="82" t="str">
        <f>IFERROR(MATCH(ROW()-ROW($A$2),DATA!G:G,0)-DATA!$B$5+1,"")</f>
        <v/>
      </c>
      <c r="B2049" s="86" t="str">
        <f>IFERROR(INDEX(DATA!$A$46:$E$6000,A2049,5),"")</f>
        <v/>
      </c>
      <c r="C2049" s="87" t="str">
        <f>IFERROR(INDEX(DATA!$A$46:$E$6000,A2049,3),"")</f>
        <v/>
      </c>
      <c r="D2049" s="88" t="str">
        <f>IFERROR(INDEX(DATA!$A$46:$E$6000,A2049,2),"")</f>
        <v/>
      </c>
      <c r="E2049" s="99" t="str">
        <f>IFERROR(IF(C2049=設定・集計!$B$6,INDEX(DATA!$A$46:$E$6000,A2049,4),""),"")</f>
        <v/>
      </c>
      <c r="F2049" s="99" t="str">
        <f>IFERROR(IF(C2049=設定・集計!$B$6,"",INDEX(DATA!$A$46:$E$6000,A2049,4)),"")</f>
        <v/>
      </c>
    </row>
    <row r="2050" spans="1:6" ht="18.75" customHeight="1">
      <c r="A2050" s="82" t="str">
        <f>IFERROR(MATCH(ROW()-ROW($A$2),DATA!G:G,0)-DATA!$B$5+1,"")</f>
        <v/>
      </c>
      <c r="B2050" s="86" t="str">
        <f>IFERROR(INDEX(DATA!$A$46:$E$6000,A2050,5),"")</f>
        <v/>
      </c>
      <c r="C2050" s="87" t="str">
        <f>IFERROR(INDEX(DATA!$A$46:$E$6000,A2050,3),"")</f>
        <v/>
      </c>
      <c r="D2050" s="88" t="str">
        <f>IFERROR(INDEX(DATA!$A$46:$E$6000,A2050,2),"")</f>
        <v/>
      </c>
      <c r="E2050" s="99" t="str">
        <f>IFERROR(IF(C2050=設定・集計!$B$6,INDEX(DATA!$A$46:$E$6000,A2050,4),""),"")</f>
        <v/>
      </c>
      <c r="F2050" s="99" t="str">
        <f>IFERROR(IF(C2050=設定・集計!$B$6,"",INDEX(DATA!$A$46:$E$6000,A2050,4)),"")</f>
        <v/>
      </c>
    </row>
    <row r="2051" spans="1:6" ht="18.75" customHeight="1">
      <c r="A2051" s="82" t="str">
        <f>IFERROR(MATCH(ROW()-ROW($A$2),DATA!G:G,0)-DATA!$B$5+1,"")</f>
        <v/>
      </c>
      <c r="B2051" s="86" t="str">
        <f>IFERROR(INDEX(DATA!$A$46:$E$6000,A2051,5),"")</f>
        <v/>
      </c>
      <c r="C2051" s="87" t="str">
        <f>IFERROR(INDEX(DATA!$A$46:$E$6000,A2051,3),"")</f>
        <v/>
      </c>
      <c r="D2051" s="88" t="str">
        <f>IFERROR(INDEX(DATA!$A$46:$E$6000,A2051,2),"")</f>
        <v/>
      </c>
      <c r="E2051" s="99" t="str">
        <f>IFERROR(IF(C2051=設定・集計!$B$6,INDEX(DATA!$A$46:$E$6000,A2051,4),""),"")</f>
        <v/>
      </c>
      <c r="F2051" s="99" t="str">
        <f>IFERROR(IF(C2051=設定・集計!$B$6,"",INDEX(DATA!$A$46:$E$6000,A2051,4)),"")</f>
        <v/>
      </c>
    </row>
    <row r="2052" spans="1:6" ht="18.75" customHeight="1">
      <c r="A2052" s="82" t="str">
        <f>IFERROR(MATCH(ROW()-ROW($A$2),DATA!G:G,0)-DATA!$B$5+1,"")</f>
        <v/>
      </c>
      <c r="B2052" s="86" t="str">
        <f>IFERROR(INDEX(DATA!$A$46:$E$6000,A2052,5),"")</f>
        <v/>
      </c>
      <c r="C2052" s="87" t="str">
        <f>IFERROR(INDEX(DATA!$A$46:$E$6000,A2052,3),"")</f>
        <v/>
      </c>
      <c r="D2052" s="88" t="str">
        <f>IFERROR(INDEX(DATA!$A$46:$E$6000,A2052,2),"")</f>
        <v/>
      </c>
      <c r="E2052" s="99" t="str">
        <f>IFERROR(IF(C2052=設定・集計!$B$6,INDEX(DATA!$A$46:$E$6000,A2052,4),""),"")</f>
        <v/>
      </c>
      <c r="F2052" s="99" t="str">
        <f>IFERROR(IF(C2052=設定・集計!$B$6,"",INDEX(DATA!$A$46:$E$6000,A2052,4)),"")</f>
        <v/>
      </c>
    </row>
    <row r="2053" spans="1:6" ht="18.75" customHeight="1">
      <c r="A2053" s="82" t="str">
        <f>IFERROR(MATCH(ROW()-ROW($A$2),DATA!G:G,0)-DATA!$B$5+1,"")</f>
        <v/>
      </c>
      <c r="B2053" s="86" t="str">
        <f>IFERROR(INDEX(DATA!$A$46:$E$6000,A2053,5),"")</f>
        <v/>
      </c>
      <c r="C2053" s="87" t="str">
        <f>IFERROR(INDEX(DATA!$A$46:$E$6000,A2053,3),"")</f>
        <v/>
      </c>
      <c r="D2053" s="88" t="str">
        <f>IFERROR(INDEX(DATA!$A$46:$E$6000,A2053,2),"")</f>
        <v/>
      </c>
      <c r="E2053" s="99" t="str">
        <f>IFERROR(IF(C2053=設定・集計!$B$6,INDEX(DATA!$A$46:$E$6000,A2053,4),""),"")</f>
        <v/>
      </c>
      <c r="F2053" s="99" t="str">
        <f>IFERROR(IF(C2053=設定・集計!$B$6,"",INDEX(DATA!$A$46:$E$6000,A2053,4)),"")</f>
        <v/>
      </c>
    </row>
    <row r="2054" spans="1:6" ht="18.75" customHeight="1">
      <c r="A2054" s="82" t="str">
        <f>IFERROR(MATCH(ROW()-ROW($A$2),DATA!G:G,0)-DATA!$B$5+1,"")</f>
        <v/>
      </c>
      <c r="B2054" s="86" t="str">
        <f>IFERROR(INDEX(DATA!$A$46:$E$6000,A2054,5),"")</f>
        <v/>
      </c>
      <c r="C2054" s="87" t="str">
        <f>IFERROR(INDEX(DATA!$A$46:$E$6000,A2054,3),"")</f>
        <v/>
      </c>
      <c r="D2054" s="88" t="str">
        <f>IFERROR(INDEX(DATA!$A$46:$E$6000,A2054,2),"")</f>
        <v/>
      </c>
      <c r="E2054" s="99" t="str">
        <f>IFERROR(IF(C2054=設定・集計!$B$6,INDEX(DATA!$A$46:$E$6000,A2054,4),""),"")</f>
        <v/>
      </c>
      <c r="F2054" s="99" t="str">
        <f>IFERROR(IF(C2054=設定・集計!$B$6,"",INDEX(DATA!$A$46:$E$6000,A2054,4)),"")</f>
        <v/>
      </c>
    </row>
    <row r="2055" spans="1:6" ht="18.75" customHeight="1">
      <c r="A2055" s="82" t="str">
        <f>IFERROR(MATCH(ROW()-ROW($A$2),DATA!G:G,0)-DATA!$B$5+1,"")</f>
        <v/>
      </c>
      <c r="B2055" s="86" t="str">
        <f>IFERROR(INDEX(DATA!$A$46:$E$6000,A2055,5),"")</f>
        <v/>
      </c>
      <c r="C2055" s="87" t="str">
        <f>IFERROR(INDEX(DATA!$A$46:$E$6000,A2055,3),"")</f>
        <v/>
      </c>
      <c r="D2055" s="88" t="str">
        <f>IFERROR(INDEX(DATA!$A$46:$E$6000,A2055,2),"")</f>
        <v/>
      </c>
      <c r="E2055" s="99" t="str">
        <f>IFERROR(IF(C2055=設定・集計!$B$6,INDEX(DATA!$A$46:$E$6000,A2055,4),""),"")</f>
        <v/>
      </c>
      <c r="F2055" s="99" t="str">
        <f>IFERROR(IF(C2055=設定・集計!$B$6,"",INDEX(DATA!$A$46:$E$6000,A2055,4)),"")</f>
        <v/>
      </c>
    </row>
    <row r="2056" spans="1:6" ht="18.75" customHeight="1">
      <c r="A2056" s="82" t="str">
        <f>IFERROR(MATCH(ROW()-ROW($A$2),DATA!G:G,0)-DATA!$B$5+1,"")</f>
        <v/>
      </c>
      <c r="B2056" s="86" t="str">
        <f>IFERROR(INDEX(DATA!$A$46:$E$6000,A2056,5),"")</f>
        <v/>
      </c>
      <c r="C2056" s="87" t="str">
        <f>IFERROR(INDEX(DATA!$A$46:$E$6000,A2056,3),"")</f>
        <v/>
      </c>
      <c r="D2056" s="88" t="str">
        <f>IFERROR(INDEX(DATA!$A$46:$E$6000,A2056,2),"")</f>
        <v/>
      </c>
      <c r="E2056" s="99" t="str">
        <f>IFERROR(IF(C2056=設定・集計!$B$6,INDEX(DATA!$A$46:$E$6000,A2056,4),""),"")</f>
        <v/>
      </c>
      <c r="F2056" s="99" t="str">
        <f>IFERROR(IF(C2056=設定・集計!$B$6,"",INDEX(DATA!$A$46:$E$6000,A2056,4)),"")</f>
        <v/>
      </c>
    </row>
    <row r="2057" spans="1:6" ht="18.75" customHeight="1">
      <c r="A2057" s="82" t="str">
        <f>IFERROR(MATCH(ROW()-ROW($A$2),DATA!G:G,0)-DATA!$B$5+1,"")</f>
        <v/>
      </c>
      <c r="B2057" s="86" t="str">
        <f>IFERROR(INDEX(DATA!$A$46:$E$6000,A2057,5),"")</f>
        <v/>
      </c>
      <c r="C2057" s="87" t="str">
        <f>IFERROR(INDEX(DATA!$A$46:$E$6000,A2057,3),"")</f>
        <v/>
      </c>
      <c r="D2057" s="88" t="str">
        <f>IFERROR(INDEX(DATA!$A$46:$E$6000,A2057,2),"")</f>
        <v/>
      </c>
      <c r="E2057" s="99" t="str">
        <f>IFERROR(IF(C2057=設定・集計!$B$6,INDEX(DATA!$A$46:$E$6000,A2057,4),""),"")</f>
        <v/>
      </c>
      <c r="F2057" s="99" t="str">
        <f>IFERROR(IF(C2057=設定・集計!$B$6,"",INDEX(DATA!$A$46:$E$6000,A2057,4)),"")</f>
        <v/>
      </c>
    </row>
    <row r="2058" spans="1:6" ht="18.75" customHeight="1">
      <c r="A2058" s="82" t="str">
        <f>IFERROR(MATCH(ROW()-ROW($A$2),DATA!G:G,0)-DATA!$B$5+1,"")</f>
        <v/>
      </c>
      <c r="B2058" s="86" t="str">
        <f>IFERROR(INDEX(DATA!$A$46:$E$6000,A2058,5),"")</f>
        <v/>
      </c>
      <c r="C2058" s="87" t="str">
        <f>IFERROR(INDEX(DATA!$A$46:$E$6000,A2058,3),"")</f>
        <v/>
      </c>
      <c r="D2058" s="88" t="str">
        <f>IFERROR(INDEX(DATA!$A$46:$E$6000,A2058,2),"")</f>
        <v/>
      </c>
      <c r="E2058" s="99" t="str">
        <f>IFERROR(IF(C2058=設定・集計!$B$6,INDEX(DATA!$A$46:$E$6000,A2058,4),""),"")</f>
        <v/>
      </c>
      <c r="F2058" s="99" t="str">
        <f>IFERROR(IF(C2058=設定・集計!$B$6,"",INDEX(DATA!$A$46:$E$6000,A2058,4)),"")</f>
        <v/>
      </c>
    </row>
    <row r="2059" spans="1:6" ht="18.75" customHeight="1">
      <c r="A2059" s="82" t="str">
        <f>IFERROR(MATCH(ROW()-ROW($A$2),DATA!G:G,0)-DATA!$B$5+1,"")</f>
        <v/>
      </c>
      <c r="B2059" s="86" t="str">
        <f>IFERROR(INDEX(DATA!$A$46:$E$6000,A2059,5),"")</f>
        <v/>
      </c>
      <c r="C2059" s="87" t="str">
        <f>IFERROR(INDEX(DATA!$A$46:$E$6000,A2059,3),"")</f>
        <v/>
      </c>
      <c r="D2059" s="88" t="str">
        <f>IFERROR(INDEX(DATA!$A$46:$E$6000,A2059,2),"")</f>
        <v/>
      </c>
      <c r="E2059" s="99" t="str">
        <f>IFERROR(IF(C2059=設定・集計!$B$6,INDEX(DATA!$A$46:$E$6000,A2059,4),""),"")</f>
        <v/>
      </c>
      <c r="F2059" s="99" t="str">
        <f>IFERROR(IF(C2059=設定・集計!$B$6,"",INDEX(DATA!$A$46:$E$6000,A2059,4)),"")</f>
        <v/>
      </c>
    </row>
    <row r="2060" spans="1:6" ht="18.75" customHeight="1">
      <c r="A2060" s="82" t="str">
        <f>IFERROR(MATCH(ROW()-ROW($A$2),DATA!G:G,0)-DATA!$B$5+1,"")</f>
        <v/>
      </c>
      <c r="B2060" s="86" t="str">
        <f>IFERROR(INDEX(DATA!$A$46:$E$6000,A2060,5),"")</f>
        <v/>
      </c>
      <c r="C2060" s="87" t="str">
        <f>IFERROR(INDEX(DATA!$A$46:$E$6000,A2060,3),"")</f>
        <v/>
      </c>
      <c r="D2060" s="88" t="str">
        <f>IFERROR(INDEX(DATA!$A$46:$E$6000,A2060,2),"")</f>
        <v/>
      </c>
      <c r="E2060" s="99" t="str">
        <f>IFERROR(IF(C2060=設定・集計!$B$6,INDEX(DATA!$A$46:$E$6000,A2060,4),""),"")</f>
        <v/>
      </c>
      <c r="F2060" s="99" t="str">
        <f>IFERROR(IF(C2060=設定・集計!$B$6,"",INDEX(DATA!$A$46:$E$6000,A2060,4)),"")</f>
        <v/>
      </c>
    </row>
    <row r="2061" spans="1:6" ht="18.75" customHeight="1">
      <c r="A2061" s="82" t="str">
        <f>IFERROR(MATCH(ROW()-ROW($A$2),DATA!G:G,0)-DATA!$B$5+1,"")</f>
        <v/>
      </c>
      <c r="B2061" s="86" t="str">
        <f>IFERROR(INDEX(DATA!$A$46:$E$6000,A2061,5),"")</f>
        <v/>
      </c>
      <c r="C2061" s="87" t="str">
        <f>IFERROR(INDEX(DATA!$A$46:$E$6000,A2061,3),"")</f>
        <v/>
      </c>
      <c r="D2061" s="88" t="str">
        <f>IFERROR(INDEX(DATA!$A$46:$E$6000,A2061,2),"")</f>
        <v/>
      </c>
      <c r="E2061" s="99" t="str">
        <f>IFERROR(IF(C2061=設定・集計!$B$6,INDEX(DATA!$A$46:$E$6000,A2061,4),""),"")</f>
        <v/>
      </c>
      <c r="F2061" s="99" t="str">
        <f>IFERROR(IF(C2061=設定・集計!$B$6,"",INDEX(DATA!$A$46:$E$6000,A2061,4)),"")</f>
        <v/>
      </c>
    </row>
    <row r="2062" spans="1:6" ht="18.75" customHeight="1">
      <c r="A2062" s="82" t="str">
        <f>IFERROR(MATCH(ROW()-ROW($A$2),DATA!G:G,0)-DATA!$B$5+1,"")</f>
        <v/>
      </c>
      <c r="B2062" s="86" t="str">
        <f>IFERROR(INDEX(DATA!$A$46:$E$6000,A2062,5),"")</f>
        <v/>
      </c>
      <c r="C2062" s="87" t="str">
        <f>IFERROR(INDEX(DATA!$A$46:$E$6000,A2062,3),"")</f>
        <v/>
      </c>
      <c r="D2062" s="88" t="str">
        <f>IFERROR(INDEX(DATA!$A$46:$E$6000,A2062,2),"")</f>
        <v/>
      </c>
      <c r="E2062" s="99" t="str">
        <f>IFERROR(IF(C2062=設定・集計!$B$6,INDEX(DATA!$A$46:$E$6000,A2062,4),""),"")</f>
        <v/>
      </c>
      <c r="F2062" s="99" t="str">
        <f>IFERROR(IF(C2062=設定・集計!$B$6,"",INDEX(DATA!$A$46:$E$6000,A2062,4)),"")</f>
        <v/>
      </c>
    </row>
    <row r="2063" spans="1:6" ht="18.75" customHeight="1">
      <c r="A2063" s="82" t="str">
        <f>IFERROR(MATCH(ROW()-ROW($A$2),DATA!G:G,0)-DATA!$B$5+1,"")</f>
        <v/>
      </c>
      <c r="B2063" s="86" t="str">
        <f>IFERROR(INDEX(DATA!$A$46:$E$6000,A2063,5),"")</f>
        <v/>
      </c>
      <c r="C2063" s="87" t="str">
        <f>IFERROR(INDEX(DATA!$A$46:$E$6000,A2063,3),"")</f>
        <v/>
      </c>
      <c r="D2063" s="88" t="str">
        <f>IFERROR(INDEX(DATA!$A$46:$E$6000,A2063,2),"")</f>
        <v/>
      </c>
      <c r="E2063" s="99" t="str">
        <f>IFERROR(IF(C2063=設定・集計!$B$6,INDEX(DATA!$A$46:$E$6000,A2063,4),""),"")</f>
        <v/>
      </c>
      <c r="F2063" s="99" t="str">
        <f>IFERROR(IF(C2063=設定・集計!$B$6,"",INDEX(DATA!$A$46:$E$6000,A2063,4)),"")</f>
        <v/>
      </c>
    </row>
    <row r="2064" spans="1:6" ht="18.75" customHeight="1">
      <c r="A2064" s="82" t="str">
        <f>IFERROR(MATCH(ROW()-ROW($A$2),DATA!G:G,0)-DATA!$B$5+1,"")</f>
        <v/>
      </c>
      <c r="B2064" s="86" t="str">
        <f>IFERROR(INDEX(DATA!$A$46:$E$6000,A2064,5),"")</f>
        <v/>
      </c>
      <c r="C2064" s="87" t="str">
        <f>IFERROR(INDEX(DATA!$A$46:$E$6000,A2064,3),"")</f>
        <v/>
      </c>
      <c r="D2064" s="88" t="str">
        <f>IFERROR(INDEX(DATA!$A$46:$E$6000,A2064,2),"")</f>
        <v/>
      </c>
      <c r="E2064" s="99" t="str">
        <f>IFERROR(IF(C2064=設定・集計!$B$6,INDEX(DATA!$A$46:$E$6000,A2064,4),""),"")</f>
        <v/>
      </c>
      <c r="F2064" s="99" t="str">
        <f>IFERROR(IF(C2064=設定・集計!$B$6,"",INDEX(DATA!$A$46:$E$6000,A2064,4)),"")</f>
        <v/>
      </c>
    </row>
    <row r="2065" spans="1:6" ht="18.75" customHeight="1">
      <c r="A2065" s="82" t="str">
        <f>IFERROR(MATCH(ROW()-ROW($A$2),DATA!G:G,0)-DATA!$B$5+1,"")</f>
        <v/>
      </c>
      <c r="B2065" s="86" t="str">
        <f>IFERROR(INDEX(DATA!$A$46:$E$6000,A2065,5),"")</f>
        <v/>
      </c>
      <c r="C2065" s="87" t="str">
        <f>IFERROR(INDEX(DATA!$A$46:$E$6000,A2065,3),"")</f>
        <v/>
      </c>
      <c r="D2065" s="88" t="str">
        <f>IFERROR(INDEX(DATA!$A$46:$E$6000,A2065,2),"")</f>
        <v/>
      </c>
      <c r="E2065" s="99" t="str">
        <f>IFERROR(IF(C2065=設定・集計!$B$6,INDEX(DATA!$A$46:$E$6000,A2065,4),""),"")</f>
        <v/>
      </c>
      <c r="F2065" s="99" t="str">
        <f>IFERROR(IF(C2065=設定・集計!$B$6,"",INDEX(DATA!$A$46:$E$6000,A2065,4)),"")</f>
        <v/>
      </c>
    </row>
    <row r="2066" spans="1:6" ht="18.75" customHeight="1">
      <c r="A2066" s="82" t="str">
        <f>IFERROR(MATCH(ROW()-ROW($A$2),DATA!G:G,0)-DATA!$B$5+1,"")</f>
        <v/>
      </c>
      <c r="B2066" s="86" t="str">
        <f>IFERROR(INDEX(DATA!$A$46:$E$6000,A2066,5),"")</f>
        <v/>
      </c>
      <c r="C2066" s="87" t="str">
        <f>IFERROR(INDEX(DATA!$A$46:$E$6000,A2066,3),"")</f>
        <v/>
      </c>
      <c r="D2066" s="88" t="str">
        <f>IFERROR(INDEX(DATA!$A$46:$E$6000,A2066,2),"")</f>
        <v/>
      </c>
      <c r="E2066" s="99" t="str">
        <f>IFERROR(IF(C2066=設定・集計!$B$6,INDEX(DATA!$A$46:$E$6000,A2066,4),""),"")</f>
        <v/>
      </c>
      <c r="F2066" s="99" t="str">
        <f>IFERROR(IF(C2066=設定・集計!$B$6,"",INDEX(DATA!$A$46:$E$6000,A2066,4)),"")</f>
        <v/>
      </c>
    </row>
    <row r="2067" spans="1:6" ht="18.75" customHeight="1">
      <c r="A2067" s="82" t="str">
        <f>IFERROR(MATCH(ROW()-ROW($A$2),DATA!G:G,0)-DATA!$B$5+1,"")</f>
        <v/>
      </c>
      <c r="B2067" s="86" t="str">
        <f>IFERROR(INDEX(DATA!$A$46:$E$6000,A2067,5),"")</f>
        <v/>
      </c>
      <c r="C2067" s="87" t="str">
        <f>IFERROR(INDEX(DATA!$A$46:$E$6000,A2067,3),"")</f>
        <v/>
      </c>
      <c r="D2067" s="88" t="str">
        <f>IFERROR(INDEX(DATA!$A$46:$E$6000,A2067,2),"")</f>
        <v/>
      </c>
      <c r="E2067" s="99" t="str">
        <f>IFERROR(IF(C2067=設定・集計!$B$6,INDEX(DATA!$A$46:$E$6000,A2067,4),""),"")</f>
        <v/>
      </c>
      <c r="F2067" s="99" t="str">
        <f>IFERROR(IF(C2067=設定・集計!$B$6,"",INDEX(DATA!$A$46:$E$6000,A2067,4)),"")</f>
        <v/>
      </c>
    </row>
    <row r="2068" spans="1:6" ht="18.75" customHeight="1">
      <c r="A2068" s="82" t="str">
        <f>IFERROR(MATCH(ROW()-ROW($A$2),DATA!G:G,0)-DATA!$B$5+1,"")</f>
        <v/>
      </c>
      <c r="B2068" s="86" t="str">
        <f>IFERROR(INDEX(DATA!$A$46:$E$6000,A2068,5),"")</f>
        <v/>
      </c>
      <c r="C2068" s="87" t="str">
        <f>IFERROR(INDEX(DATA!$A$46:$E$6000,A2068,3),"")</f>
        <v/>
      </c>
      <c r="D2068" s="88" t="str">
        <f>IFERROR(INDEX(DATA!$A$46:$E$6000,A2068,2),"")</f>
        <v/>
      </c>
      <c r="E2068" s="99" t="str">
        <f>IFERROR(IF(C2068=設定・集計!$B$6,INDEX(DATA!$A$46:$E$6000,A2068,4),""),"")</f>
        <v/>
      </c>
      <c r="F2068" s="99" t="str">
        <f>IFERROR(IF(C2068=設定・集計!$B$6,"",INDEX(DATA!$A$46:$E$6000,A2068,4)),"")</f>
        <v/>
      </c>
    </row>
    <row r="2069" spans="1:6" ht="18.75" customHeight="1">
      <c r="A2069" s="82" t="str">
        <f>IFERROR(MATCH(ROW()-ROW($A$2),DATA!G:G,0)-DATA!$B$5+1,"")</f>
        <v/>
      </c>
      <c r="B2069" s="86" t="str">
        <f>IFERROR(INDEX(DATA!$A$46:$E$6000,A2069,5),"")</f>
        <v/>
      </c>
      <c r="C2069" s="87" t="str">
        <f>IFERROR(INDEX(DATA!$A$46:$E$6000,A2069,3),"")</f>
        <v/>
      </c>
      <c r="D2069" s="88" t="str">
        <f>IFERROR(INDEX(DATA!$A$46:$E$6000,A2069,2),"")</f>
        <v/>
      </c>
      <c r="E2069" s="99" t="str">
        <f>IFERROR(IF(C2069=設定・集計!$B$6,INDEX(DATA!$A$46:$E$6000,A2069,4),""),"")</f>
        <v/>
      </c>
      <c r="F2069" s="99" t="str">
        <f>IFERROR(IF(C2069=設定・集計!$B$6,"",INDEX(DATA!$A$46:$E$6000,A2069,4)),"")</f>
        <v/>
      </c>
    </row>
    <row r="2070" spans="1:6" ht="18.75" customHeight="1">
      <c r="A2070" s="82" t="str">
        <f>IFERROR(MATCH(ROW()-ROW($A$2),DATA!G:G,0)-DATA!$B$5+1,"")</f>
        <v/>
      </c>
      <c r="B2070" s="86" t="str">
        <f>IFERROR(INDEX(DATA!$A$46:$E$6000,A2070,5),"")</f>
        <v/>
      </c>
      <c r="C2070" s="87" t="str">
        <f>IFERROR(INDEX(DATA!$A$46:$E$6000,A2070,3),"")</f>
        <v/>
      </c>
      <c r="D2070" s="88" t="str">
        <f>IFERROR(INDEX(DATA!$A$46:$E$6000,A2070,2),"")</f>
        <v/>
      </c>
      <c r="E2070" s="99" t="str">
        <f>IFERROR(IF(C2070=設定・集計!$B$6,INDEX(DATA!$A$46:$E$6000,A2070,4),""),"")</f>
        <v/>
      </c>
      <c r="F2070" s="99" t="str">
        <f>IFERROR(IF(C2070=設定・集計!$B$6,"",INDEX(DATA!$A$46:$E$6000,A2070,4)),"")</f>
        <v/>
      </c>
    </row>
    <row r="2071" spans="1:6" ht="18.75" customHeight="1">
      <c r="A2071" s="82" t="str">
        <f>IFERROR(MATCH(ROW()-ROW($A$2),DATA!G:G,0)-DATA!$B$5+1,"")</f>
        <v/>
      </c>
      <c r="B2071" s="86" t="str">
        <f>IFERROR(INDEX(DATA!$A$46:$E$6000,A2071,5),"")</f>
        <v/>
      </c>
      <c r="C2071" s="87" t="str">
        <f>IFERROR(INDEX(DATA!$A$46:$E$6000,A2071,3),"")</f>
        <v/>
      </c>
      <c r="D2071" s="88" t="str">
        <f>IFERROR(INDEX(DATA!$A$46:$E$6000,A2071,2),"")</f>
        <v/>
      </c>
      <c r="E2071" s="99" t="str">
        <f>IFERROR(IF(C2071=設定・集計!$B$6,INDEX(DATA!$A$46:$E$6000,A2071,4),""),"")</f>
        <v/>
      </c>
      <c r="F2071" s="99" t="str">
        <f>IFERROR(IF(C2071=設定・集計!$B$6,"",INDEX(DATA!$A$46:$E$6000,A2071,4)),"")</f>
        <v/>
      </c>
    </row>
    <row r="2072" spans="1:6" ht="18.75" customHeight="1">
      <c r="A2072" s="82" t="str">
        <f>IFERROR(MATCH(ROW()-ROW($A$2),DATA!G:G,0)-DATA!$B$5+1,"")</f>
        <v/>
      </c>
      <c r="B2072" s="86" t="str">
        <f>IFERROR(INDEX(DATA!$A$46:$E$6000,A2072,5),"")</f>
        <v/>
      </c>
      <c r="C2072" s="87" t="str">
        <f>IFERROR(INDEX(DATA!$A$46:$E$6000,A2072,3),"")</f>
        <v/>
      </c>
      <c r="D2072" s="88" t="str">
        <f>IFERROR(INDEX(DATA!$A$46:$E$6000,A2072,2),"")</f>
        <v/>
      </c>
      <c r="E2072" s="99" t="str">
        <f>IFERROR(IF(C2072=設定・集計!$B$6,INDEX(DATA!$A$46:$E$6000,A2072,4),""),"")</f>
        <v/>
      </c>
      <c r="F2072" s="99" t="str">
        <f>IFERROR(IF(C2072=設定・集計!$B$6,"",INDEX(DATA!$A$46:$E$6000,A2072,4)),"")</f>
        <v/>
      </c>
    </row>
    <row r="2073" spans="1:6" ht="18.75" customHeight="1">
      <c r="A2073" s="82" t="str">
        <f>IFERROR(MATCH(ROW()-ROW($A$2),DATA!G:G,0)-DATA!$B$5+1,"")</f>
        <v/>
      </c>
      <c r="B2073" s="86" t="str">
        <f>IFERROR(INDEX(DATA!$A$46:$E$6000,A2073,5),"")</f>
        <v/>
      </c>
      <c r="C2073" s="87" t="str">
        <f>IFERROR(INDEX(DATA!$A$46:$E$6000,A2073,3),"")</f>
        <v/>
      </c>
      <c r="D2073" s="88" t="str">
        <f>IFERROR(INDEX(DATA!$A$46:$E$6000,A2073,2),"")</f>
        <v/>
      </c>
      <c r="E2073" s="99" t="str">
        <f>IFERROR(IF(C2073=設定・集計!$B$6,INDEX(DATA!$A$46:$E$6000,A2073,4),""),"")</f>
        <v/>
      </c>
      <c r="F2073" s="99" t="str">
        <f>IFERROR(IF(C2073=設定・集計!$B$6,"",INDEX(DATA!$A$46:$E$6000,A2073,4)),"")</f>
        <v/>
      </c>
    </row>
    <row r="2074" spans="1:6" ht="18.75" customHeight="1">
      <c r="A2074" s="82" t="str">
        <f>IFERROR(MATCH(ROW()-ROW($A$2),DATA!G:G,0)-DATA!$B$5+1,"")</f>
        <v/>
      </c>
      <c r="B2074" s="86" t="str">
        <f>IFERROR(INDEX(DATA!$A$46:$E$6000,A2074,5),"")</f>
        <v/>
      </c>
      <c r="C2074" s="87" t="str">
        <f>IFERROR(INDEX(DATA!$A$46:$E$6000,A2074,3),"")</f>
        <v/>
      </c>
      <c r="D2074" s="88" t="str">
        <f>IFERROR(INDEX(DATA!$A$46:$E$6000,A2074,2),"")</f>
        <v/>
      </c>
      <c r="E2074" s="99" t="str">
        <f>IFERROR(IF(C2074=設定・集計!$B$6,INDEX(DATA!$A$46:$E$6000,A2074,4),""),"")</f>
        <v/>
      </c>
      <c r="F2074" s="99" t="str">
        <f>IFERROR(IF(C2074=設定・集計!$B$6,"",INDEX(DATA!$A$46:$E$6000,A2074,4)),"")</f>
        <v/>
      </c>
    </row>
    <row r="2075" spans="1:6" ht="18.75" customHeight="1">
      <c r="A2075" s="82" t="str">
        <f>IFERROR(MATCH(ROW()-ROW($A$2),DATA!G:G,0)-DATA!$B$5+1,"")</f>
        <v/>
      </c>
      <c r="B2075" s="86" t="str">
        <f>IFERROR(INDEX(DATA!$A$46:$E$6000,A2075,5),"")</f>
        <v/>
      </c>
      <c r="C2075" s="87" t="str">
        <f>IFERROR(INDEX(DATA!$A$46:$E$6000,A2075,3),"")</f>
        <v/>
      </c>
      <c r="D2075" s="88" t="str">
        <f>IFERROR(INDEX(DATA!$A$46:$E$6000,A2075,2),"")</f>
        <v/>
      </c>
      <c r="E2075" s="99" t="str">
        <f>IFERROR(IF(C2075=設定・集計!$B$6,INDEX(DATA!$A$46:$E$6000,A2075,4),""),"")</f>
        <v/>
      </c>
      <c r="F2075" s="99" t="str">
        <f>IFERROR(IF(C2075=設定・集計!$B$6,"",INDEX(DATA!$A$46:$E$6000,A2075,4)),"")</f>
        <v/>
      </c>
    </row>
    <row r="2076" spans="1:6" ht="18.75" customHeight="1">
      <c r="A2076" s="82" t="str">
        <f>IFERROR(MATCH(ROW()-ROW($A$2),DATA!G:G,0)-DATA!$B$5+1,"")</f>
        <v/>
      </c>
      <c r="B2076" s="86" t="str">
        <f>IFERROR(INDEX(DATA!$A$46:$E$6000,A2076,5),"")</f>
        <v/>
      </c>
      <c r="C2076" s="87" t="str">
        <f>IFERROR(INDEX(DATA!$A$46:$E$6000,A2076,3),"")</f>
        <v/>
      </c>
      <c r="D2076" s="88" t="str">
        <f>IFERROR(INDEX(DATA!$A$46:$E$6000,A2076,2),"")</f>
        <v/>
      </c>
      <c r="E2076" s="99" t="str">
        <f>IFERROR(IF(C2076=設定・集計!$B$6,INDEX(DATA!$A$46:$E$6000,A2076,4),""),"")</f>
        <v/>
      </c>
      <c r="F2076" s="99" t="str">
        <f>IFERROR(IF(C2076=設定・集計!$B$6,"",INDEX(DATA!$A$46:$E$6000,A2076,4)),"")</f>
        <v/>
      </c>
    </row>
    <row r="2077" spans="1:6" ht="18.75" customHeight="1">
      <c r="A2077" s="82" t="str">
        <f>IFERROR(MATCH(ROW()-ROW($A$2),DATA!G:G,0)-DATA!$B$5+1,"")</f>
        <v/>
      </c>
      <c r="B2077" s="86" t="str">
        <f>IFERROR(INDEX(DATA!$A$46:$E$6000,A2077,5),"")</f>
        <v/>
      </c>
      <c r="C2077" s="87" t="str">
        <f>IFERROR(INDEX(DATA!$A$46:$E$6000,A2077,3),"")</f>
        <v/>
      </c>
      <c r="D2077" s="88" t="str">
        <f>IFERROR(INDEX(DATA!$A$46:$E$6000,A2077,2),"")</f>
        <v/>
      </c>
      <c r="E2077" s="99" t="str">
        <f>IFERROR(IF(C2077=設定・集計!$B$6,INDEX(DATA!$A$46:$E$6000,A2077,4),""),"")</f>
        <v/>
      </c>
      <c r="F2077" s="99" t="str">
        <f>IFERROR(IF(C2077=設定・集計!$B$6,"",INDEX(DATA!$A$46:$E$6000,A2077,4)),"")</f>
        <v/>
      </c>
    </row>
    <row r="2078" spans="1:6" ht="18.75" customHeight="1">
      <c r="A2078" s="82" t="str">
        <f>IFERROR(MATCH(ROW()-ROW($A$2),DATA!G:G,0)-DATA!$B$5+1,"")</f>
        <v/>
      </c>
      <c r="B2078" s="86" t="str">
        <f>IFERROR(INDEX(DATA!$A$46:$E$6000,A2078,5),"")</f>
        <v/>
      </c>
      <c r="C2078" s="87" t="str">
        <f>IFERROR(INDEX(DATA!$A$46:$E$6000,A2078,3),"")</f>
        <v/>
      </c>
      <c r="D2078" s="88" t="str">
        <f>IFERROR(INDEX(DATA!$A$46:$E$6000,A2078,2),"")</f>
        <v/>
      </c>
      <c r="E2078" s="99" t="str">
        <f>IFERROR(IF(C2078=設定・集計!$B$6,INDEX(DATA!$A$46:$E$6000,A2078,4),""),"")</f>
        <v/>
      </c>
      <c r="F2078" s="99" t="str">
        <f>IFERROR(IF(C2078=設定・集計!$B$6,"",INDEX(DATA!$A$46:$E$6000,A2078,4)),"")</f>
        <v/>
      </c>
    </row>
    <row r="2079" spans="1:6" ht="18.75" customHeight="1">
      <c r="A2079" s="82" t="str">
        <f>IFERROR(MATCH(ROW()-ROW($A$2),DATA!G:G,0)-DATA!$B$5+1,"")</f>
        <v/>
      </c>
      <c r="B2079" s="86" t="str">
        <f>IFERROR(INDEX(DATA!$A$46:$E$6000,A2079,5),"")</f>
        <v/>
      </c>
      <c r="C2079" s="87" t="str">
        <f>IFERROR(INDEX(DATA!$A$46:$E$6000,A2079,3),"")</f>
        <v/>
      </c>
      <c r="D2079" s="88" t="str">
        <f>IFERROR(INDEX(DATA!$A$46:$E$6000,A2079,2),"")</f>
        <v/>
      </c>
      <c r="E2079" s="99" t="str">
        <f>IFERROR(IF(C2079=設定・集計!$B$6,INDEX(DATA!$A$46:$E$6000,A2079,4),""),"")</f>
        <v/>
      </c>
      <c r="F2079" s="99" t="str">
        <f>IFERROR(IF(C2079=設定・集計!$B$6,"",INDEX(DATA!$A$46:$E$6000,A2079,4)),"")</f>
        <v/>
      </c>
    </row>
    <row r="2080" spans="1:6" ht="18.75" customHeight="1">
      <c r="A2080" s="82" t="str">
        <f>IFERROR(MATCH(ROW()-ROW($A$2),DATA!G:G,0)-DATA!$B$5+1,"")</f>
        <v/>
      </c>
      <c r="B2080" s="86" t="str">
        <f>IFERROR(INDEX(DATA!$A$46:$E$6000,A2080,5),"")</f>
        <v/>
      </c>
      <c r="C2080" s="87" t="str">
        <f>IFERROR(INDEX(DATA!$A$46:$E$6000,A2080,3),"")</f>
        <v/>
      </c>
      <c r="D2080" s="88" t="str">
        <f>IFERROR(INDEX(DATA!$A$46:$E$6000,A2080,2),"")</f>
        <v/>
      </c>
      <c r="E2080" s="99" t="str">
        <f>IFERROR(IF(C2080=設定・集計!$B$6,INDEX(DATA!$A$46:$E$6000,A2080,4),""),"")</f>
        <v/>
      </c>
      <c r="F2080" s="99" t="str">
        <f>IFERROR(IF(C2080=設定・集計!$B$6,"",INDEX(DATA!$A$46:$E$6000,A2080,4)),"")</f>
        <v/>
      </c>
    </row>
    <row r="2081" spans="1:6" ht="18.75" customHeight="1">
      <c r="A2081" s="82" t="str">
        <f>IFERROR(MATCH(ROW()-ROW($A$2),DATA!G:G,0)-DATA!$B$5+1,"")</f>
        <v/>
      </c>
      <c r="B2081" s="86" t="str">
        <f>IFERROR(INDEX(DATA!$A$46:$E$6000,A2081,5),"")</f>
        <v/>
      </c>
      <c r="C2081" s="87" t="str">
        <f>IFERROR(INDEX(DATA!$A$46:$E$6000,A2081,3),"")</f>
        <v/>
      </c>
      <c r="D2081" s="88" t="str">
        <f>IFERROR(INDEX(DATA!$A$46:$E$6000,A2081,2),"")</f>
        <v/>
      </c>
      <c r="E2081" s="99" t="str">
        <f>IFERROR(IF(C2081=設定・集計!$B$6,INDEX(DATA!$A$46:$E$6000,A2081,4),""),"")</f>
        <v/>
      </c>
      <c r="F2081" s="99" t="str">
        <f>IFERROR(IF(C2081=設定・集計!$B$6,"",INDEX(DATA!$A$46:$E$6000,A2081,4)),"")</f>
        <v/>
      </c>
    </row>
    <row r="2082" spans="1:6" ht="18.75" customHeight="1">
      <c r="A2082" s="82" t="str">
        <f>IFERROR(MATCH(ROW()-ROW($A$2),DATA!G:G,0)-DATA!$B$5+1,"")</f>
        <v/>
      </c>
      <c r="B2082" s="86" t="str">
        <f>IFERROR(INDEX(DATA!$A$46:$E$6000,A2082,5),"")</f>
        <v/>
      </c>
      <c r="C2082" s="87" t="str">
        <f>IFERROR(INDEX(DATA!$A$46:$E$6000,A2082,3),"")</f>
        <v/>
      </c>
      <c r="D2082" s="88" t="str">
        <f>IFERROR(INDEX(DATA!$A$46:$E$6000,A2082,2),"")</f>
        <v/>
      </c>
      <c r="E2082" s="99" t="str">
        <f>IFERROR(IF(C2082=設定・集計!$B$6,INDEX(DATA!$A$46:$E$6000,A2082,4),""),"")</f>
        <v/>
      </c>
      <c r="F2082" s="99" t="str">
        <f>IFERROR(IF(C2082=設定・集計!$B$6,"",INDEX(DATA!$A$46:$E$6000,A2082,4)),"")</f>
        <v/>
      </c>
    </row>
    <row r="2083" spans="1:6" ht="18.75" customHeight="1">
      <c r="A2083" s="82" t="str">
        <f>IFERROR(MATCH(ROW()-ROW($A$2),DATA!G:G,0)-DATA!$B$5+1,"")</f>
        <v/>
      </c>
      <c r="B2083" s="86" t="str">
        <f>IFERROR(INDEX(DATA!$A$46:$E$6000,A2083,5),"")</f>
        <v/>
      </c>
      <c r="C2083" s="87" t="str">
        <f>IFERROR(INDEX(DATA!$A$46:$E$6000,A2083,3),"")</f>
        <v/>
      </c>
      <c r="D2083" s="88" t="str">
        <f>IFERROR(INDEX(DATA!$A$46:$E$6000,A2083,2),"")</f>
        <v/>
      </c>
      <c r="E2083" s="99" t="str">
        <f>IFERROR(IF(C2083=設定・集計!$B$6,INDEX(DATA!$A$46:$E$6000,A2083,4),""),"")</f>
        <v/>
      </c>
      <c r="F2083" s="99" t="str">
        <f>IFERROR(IF(C2083=設定・集計!$B$6,"",INDEX(DATA!$A$46:$E$6000,A2083,4)),"")</f>
        <v/>
      </c>
    </row>
    <row r="2084" spans="1:6" ht="18.75" customHeight="1">
      <c r="A2084" s="82" t="str">
        <f>IFERROR(MATCH(ROW()-ROW($A$2),DATA!G:G,0)-DATA!$B$5+1,"")</f>
        <v/>
      </c>
      <c r="B2084" s="86" t="str">
        <f>IFERROR(INDEX(DATA!$A$46:$E$6000,A2084,5),"")</f>
        <v/>
      </c>
      <c r="C2084" s="87" t="str">
        <f>IFERROR(INDEX(DATA!$A$46:$E$6000,A2084,3),"")</f>
        <v/>
      </c>
      <c r="D2084" s="88" t="str">
        <f>IFERROR(INDEX(DATA!$A$46:$E$6000,A2084,2),"")</f>
        <v/>
      </c>
      <c r="E2084" s="99" t="str">
        <f>IFERROR(IF(C2084=設定・集計!$B$6,INDEX(DATA!$A$46:$E$6000,A2084,4),""),"")</f>
        <v/>
      </c>
      <c r="F2084" s="99" t="str">
        <f>IFERROR(IF(C2084=設定・集計!$B$6,"",INDEX(DATA!$A$46:$E$6000,A2084,4)),"")</f>
        <v/>
      </c>
    </row>
    <row r="2085" spans="1:6" ht="18.75" customHeight="1">
      <c r="A2085" s="82" t="str">
        <f>IFERROR(MATCH(ROW()-ROW($A$2),DATA!G:G,0)-DATA!$B$5+1,"")</f>
        <v/>
      </c>
      <c r="B2085" s="86" t="str">
        <f>IFERROR(INDEX(DATA!$A$46:$E$6000,A2085,5),"")</f>
        <v/>
      </c>
      <c r="C2085" s="87" t="str">
        <f>IFERROR(INDEX(DATA!$A$46:$E$6000,A2085,3),"")</f>
        <v/>
      </c>
      <c r="D2085" s="88" t="str">
        <f>IFERROR(INDEX(DATA!$A$46:$E$6000,A2085,2),"")</f>
        <v/>
      </c>
      <c r="E2085" s="99" t="str">
        <f>IFERROR(IF(C2085=設定・集計!$B$6,INDEX(DATA!$A$46:$E$6000,A2085,4),""),"")</f>
        <v/>
      </c>
      <c r="F2085" s="99" t="str">
        <f>IFERROR(IF(C2085=設定・集計!$B$6,"",INDEX(DATA!$A$46:$E$6000,A2085,4)),"")</f>
        <v/>
      </c>
    </row>
    <row r="2086" spans="1:6" ht="18.75" customHeight="1">
      <c r="A2086" s="82" t="str">
        <f>IFERROR(MATCH(ROW()-ROW($A$2),DATA!G:G,0)-DATA!$B$5+1,"")</f>
        <v/>
      </c>
      <c r="B2086" s="86" t="str">
        <f>IFERROR(INDEX(DATA!$A$46:$E$6000,A2086,5),"")</f>
        <v/>
      </c>
      <c r="C2086" s="87" t="str">
        <f>IFERROR(INDEX(DATA!$A$46:$E$6000,A2086,3),"")</f>
        <v/>
      </c>
      <c r="D2086" s="88" t="str">
        <f>IFERROR(INDEX(DATA!$A$46:$E$6000,A2086,2),"")</f>
        <v/>
      </c>
      <c r="E2086" s="99" t="str">
        <f>IFERROR(IF(C2086=設定・集計!$B$6,INDEX(DATA!$A$46:$E$6000,A2086,4),""),"")</f>
        <v/>
      </c>
      <c r="F2086" s="99" t="str">
        <f>IFERROR(IF(C2086=設定・集計!$B$6,"",INDEX(DATA!$A$46:$E$6000,A2086,4)),"")</f>
        <v/>
      </c>
    </row>
    <row r="2087" spans="1:6" ht="18.75" customHeight="1">
      <c r="A2087" s="82" t="str">
        <f>IFERROR(MATCH(ROW()-ROW($A$2),DATA!G:G,0)-DATA!$B$5+1,"")</f>
        <v/>
      </c>
      <c r="B2087" s="86" t="str">
        <f>IFERROR(INDEX(DATA!$A$46:$E$6000,A2087,5),"")</f>
        <v/>
      </c>
      <c r="C2087" s="87" t="str">
        <f>IFERROR(INDEX(DATA!$A$46:$E$6000,A2087,3),"")</f>
        <v/>
      </c>
      <c r="D2087" s="88" t="str">
        <f>IFERROR(INDEX(DATA!$A$46:$E$6000,A2087,2),"")</f>
        <v/>
      </c>
      <c r="E2087" s="99" t="str">
        <f>IFERROR(IF(C2087=設定・集計!$B$6,INDEX(DATA!$A$46:$E$6000,A2087,4),""),"")</f>
        <v/>
      </c>
      <c r="F2087" s="99" t="str">
        <f>IFERROR(IF(C2087=設定・集計!$B$6,"",INDEX(DATA!$A$46:$E$6000,A2087,4)),"")</f>
        <v/>
      </c>
    </row>
    <row r="2088" spans="1:6" ht="18.75" customHeight="1">
      <c r="A2088" s="82" t="str">
        <f>IFERROR(MATCH(ROW()-ROW($A$2),DATA!G:G,0)-DATA!$B$5+1,"")</f>
        <v/>
      </c>
      <c r="B2088" s="86" t="str">
        <f>IFERROR(INDEX(DATA!$A$46:$E$6000,A2088,5),"")</f>
        <v/>
      </c>
      <c r="C2088" s="87" t="str">
        <f>IFERROR(INDEX(DATA!$A$46:$E$6000,A2088,3),"")</f>
        <v/>
      </c>
      <c r="D2088" s="88" t="str">
        <f>IFERROR(INDEX(DATA!$A$46:$E$6000,A2088,2),"")</f>
        <v/>
      </c>
      <c r="E2088" s="99" t="str">
        <f>IFERROR(IF(C2088=設定・集計!$B$6,INDEX(DATA!$A$46:$E$6000,A2088,4),""),"")</f>
        <v/>
      </c>
      <c r="F2088" s="99" t="str">
        <f>IFERROR(IF(C2088=設定・集計!$B$6,"",INDEX(DATA!$A$46:$E$6000,A2088,4)),"")</f>
        <v/>
      </c>
    </row>
    <row r="2089" spans="1:6" ht="18.75" customHeight="1">
      <c r="A2089" s="82" t="str">
        <f>IFERROR(MATCH(ROW()-ROW($A$2),DATA!G:G,0)-DATA!$B$5+1,"")</f>
        <v/>
      </c>
      <c r="B2089" s="86" t="str">
        <f>IFERROR(INDEX(DATA!$A$46:$E$6000,A2089,5),"")</f>
        <v/>
      </c>
      <c r="C2089" s="87" t="str">
        <f>IFERROR(INDEX(DATA!$A$46:$E$6000,A2089,3),"")</f>
        <v/>
      </c>
      <c r="D2089" s="88" t="str">
        <f>IFERROR(INDEX(DATA!$A$46:$E$6000,A2089,2),"")</f>
        <v/>
      </c>
      <c r="E2089" s="99" t="str">
        <f>IFERROR(IF(C2089=設定・集計!$B$6,INDEX(DATA!$A$46:$E$6000,A2089,4),""),"")</f>
        <v/>
      </c>
      <c r="F2089" s="99" t="str">
        <f>IFERROR(IF(C2089=設定・集計!$B$6,"",INDEX(DATA!$A$46:$E$6000,A2089,4)),"")</f>
        <v/>
      </c>
    </row>
    <row r="2090" spans="1:6" ht="18.75" customHeight="1">
      <c r="A2090" s="82" t="str">
        <f>IFERROR(MATCH(ROW()-ROW($A$2),DATA!G:G,0)-DATA!$B$5+1,"")</f>
        <v/>
      </c>
      <c r="B2090" s="86" t="str">
        <f>IFERROR(INDEX(DATA!$A$46:$E$6000,A2090,5),"")</f>
        <v/>
      </c>
      <c r="C2090" s="87" t="str">
        <f>IFERROR(INDEX(DATA!$A$46:$E$6000,A2090,3),"")</f>
        <v/>
      </c>
      <c r="D2090" s="88" t="str">
        <f>IFERROR(INDEX(DATA!$A$46:$E$6000,A2090,2),"")</f>
        <v/>
      </c>
      <c r="E2090" s="99" t="str">
        <f>IFERROR(IF(C2090=設定・集計!$B$6,INDEX(DATA!$A$46:$E$6000,A2090,4),""),"")</f>
        <v/>
      </c>
      <c r="F2090" s="99" t="str">
        <f>IFERROR(IF(C2090=設定・集計!$B$6,"",INDEX(DATA!$A$46:$E$6000,A2090,4)),"")</f>
        <v/>
      </c>
    </row>
    <row r="2091" spans="1:6" ht="18.75" customHeight="1">
      <c r="A2091" s="82" t="str">
        <f>IFERROR(MATCH(ROW()-ROW($A$2),DATA!G:G,0)-DATA!$B$5+1,"")</f>
        <v/>
      </c>
      <c r="B2091" s="86" t="str">
        <f>IFERROR(INDEX(DATA!$A$46:$E$6000,A2091,5),"")</f>
        <v/>
      </c>
      <c r="C2091" s="87" t="str">
        <f>IFERROR(INDEX(DATA!$A$46:$E$6000,A2091,3),"")</f>
        <v/>
      </c>
      <c r="D2091" s="88" t="str">
        <f>IFERROR(INDEX(DATA!$A$46:$E$6000,A2091,2),"")</f>
        <v/>
      </c>
      <c r="E2091" s="99" t="str">
        <f>IFERROR(IF(C2091=設定・集計!$B$6,INDEX(DATA!$A$46:$E$6000,A2091,4),""),"")</f>
        <v/>
      </c>
      <c r="F2091" s="99" t="str">
        <f>IFERROR(IF(C2091=設定・集計!$B$6,"",INDEX(DATA!$A$46:$E$6000,A2091,4)),"")</f>
        <v/>
      </c>
    </row>
    <row r="2092" spans="1:6" ht="18.75" customHeight="1">
      <c r="A2092" s="82" t="str">
        <f>IFERROR(MATCH(ROW()-ROW($A$2),DATA!G:G,0)-DATA!$B$5+1,"")</f>
        <v/>
      </c>
      <c r="B2092" s="86" t="str">
        <f>IFERROR(INDEX(DATA!$A$46:$E$6000,A2092,5),"")</f>
        <v/>
      </c>
      <c r="C2092" s="87" t="str">
        <f>IFERROR(INDEX(DATA!$A$46:$E$6000,A2092,3),"")</f>
        <v/>
      </c>
      <c r="D2092" s="88" t="str">
        <f>IFERROR(INDEX(DATA!$A$46:$E$6000,A2092,2),"")</f>
        <v/>
      </c>
      <c r="E2092" s="99" t="str">
        <f>IFERROR(IF(C2092=設定・集計!$B$6,INDEX(DATA!$A$46:$E$6000,A2092,4),""),"")</f>
        <v/>
      </c>
      <c r="F2092" s="99" t="str">
        <f>IFERROR(IF(C2092=設定・集計!$B$6,"",INDEX(DATA!$A$46:$E$6000,A2092,4)),"")</f>
        <v/>
      </c>
    </row>
    <row r="2093" spans="1:6" ht="18.75" customHeight="1">
      <c r="A2093" s="82" t="str">
        <f>IFERROR(MATCH(ROW()-ROW($A$2),DATA!G:G,0)-DATA!$B$5+1,"")</f>
        <v/>
      </c>
      <c r="B2093" s="86" t="str">
        <f>IFERROR(INDEX(DATA!$A$46:$E$6000,A2093,5),"")</f>
        <v/>
      </c>
      <c r="C2093" s="87" t="str">
        <f>IFERROR(INDEX(DATA!$A$46:$E$6000,A2093,3),"")</f>
        <v/>
      </c>
      <c r="D2093" s="88" t="str">
        <f>IFERROR(INDEX(DATA!$A$46:$E$6000,A2093,2),"")</f>
        <v/>
      </c>
      <c r="E2093" s="99" t="str">
        <f>IFERROR(IF(C2093=設定・集計!$B$6,INDEX(DATA!$A$46:$E$6000,A2093,4),""),"")</f>
        <v/>
      </c>
      <c r="F2093" s="99" t="str">
        <f>IFERROR(IF(C2093=設定・集計!$B$6,"",INDEX(DATA!$A$46:$E$6000,A2093,4)),"")</f>
        <v/>
      </c>
    </row>
    <row r="2094" spans="1:6" ht="18.75" customHeight="1">
      <c r="A2094" s="82" t="str">
        <f>IFERROR(MATCH(ROW()-ROW($A$2),DATA!G:G,0)-DATA!$B$5+1,"")</f>
        <v/>
      </c>
      <c r="B2094" s="86" t="str">
        <f>IFERROR(INDEX(DATA!$A$46:$E$6000,A2094,5),"")</f>
        <v/>
      </c>
      <c r="C2094" s="87" t="str">
        <f>IFERROR(INDEX(DATA!$A$46:$E$6000,A2094,3),"")</f>
        <v/>
      </c>
      <c r="D2094" s="88" t="str">
        <f>IFERROR(INDEX(DATA!$A$46:$E$6000,A2094,2),"")</f>
        <v/>
      </c>
      <c r="E2094" s="99" t="str">
        <f>IFERROR(IF(C2094=設定・集計!$B$6,INDEX(DATA!$A$46:$E$6000,A2094,4),""),"")</f>
        <v/>
      </c>
      <c r="F2094" s="99" t="str">
        <f>IFERROR(IF(C2094=設定・集計!$B$6,"",INDEX(DATA!$A$46:$E$6000,A2094,4)),"")</f>
        <v/>
      </c>
    </row>
    <row r="2095" spans="1:6" ht="18.75" customHeight="1">
      <c r="A2095" s="82" t="str">
        <f>IFERROR(MATCH(ROW()-ROW($A$2),DATA!G:G,0)-DATA!$B$5+1,"")</f>
        <v/>
      </c>
      <c r="B2095" s="86" t="str">
        <f>IFERROR(INDEX(DATA!$A$46:$E$6000,A2095,5),"")</f>
        <v/>
      </c>
      <c r="C2095" s="87" t="str">
        <f>IFERROR(INDEX(DATA!$A$46:$E$6000,A2095,3),"")</f>
        <v/>
      </c>
      <c r="D2095" s="88" t="str">
        <f>IFERROR(INDEX(DATA!$A$46:$E$6000,A2095,2),"")</f>
        <v/>
      </c>
      <c r="E2095" s="99" t="str">
        <f>IFERROR(IF(C2095=設定・集計!$B$6,INDEX(DATA!$A$46:$E$6000,A2095,4),""),"")</f>
        <v/>
      </c>
      <c r="F2095" s="99" t="str">
        <f>IFERROR(IF(C2095=設定・集計!$B$6,"",INDEX(DATA!$A$46:$E$6000,A2095,4)),"")</f>
        <v/>
      </c>
    </row>
    <row r="2096" spans="1:6" ht="18.75" customHeight="1">
      <c r="A2096" s="82" t="str">
        <f>IFERROR(MATCH(ROW()-ROW($A$2),DATA!G:G,0)-DATA!$B$5+1,"")</f>
        <v/>
      </c>
      <c r="B2096" s="86" t="str">
        <f>IFERROR(INDEX(DATA!$A$46:$E$6000,A2096,5),"")</f>
        <v/>
      </c>
      <c r="C2096" s="87" t="str">
        <f>IFERROR(INDEX(DATA!$A$46:$E$6000,A2096,3),"")</f>
        <v/>
      </c>
      <c r="D2096" s="88" t="str">
        <f>IFERROR(INDEX(DATA!$A$46:$E$6000,A2096,2),"")</f>
        <v/>
      </c>
      <c r="E2096" s="99" t="str">
        <f>IFERROR(IF(C2096=設定・集計!$B$6,INDEX(DATA!$A$46:$E$6000,A2096,4),""),"")</f>
        <v/>
      </c>
      <c r="F2096" s="99" t="str">
        <f>IFERROR(IF(C2096=設定・集計!$B$6,"",INDEX(DATA!$A$46:$E$6000,A2096,4)),"")</f>
        <v/>
      </c>
    </row>
    <row r="2097" spans="1:6" ht="18.75" customHeight="1">
      <c r="A2097" s="82" t="str">
        <f>IFERROR(MATCH(ROW()-ROW($A$2),DATA!G:G,0)-DATA!$B$5+1,"")</f>
        <v/>
      </c>
      <c r="B2097" s="86" t="str">
        <f>IFERROR(INDEX(DATA!$A$46:$E$6000,A2097,5),"")</f>
        <v/>
      </c>
      <c r="C2097" s="87" t="str">
        <f>IFERROR(INDEX(DATA!$A$46:$E$6000,A2097,3),"")</f>
        <v/>
      </c>
      <c r="D2097" s="88" t="str">
        <f>IFERROR(INDEX(DATA!$A$46:$E$6000,A2097,2),"")</f>
        <v/>
      </c>
      <c r="E2097" s="99" t="str">
        <f>IFERROR(IF(C2097=設定・集計!$B$6,INDEX(DATA!$A$46:$E$6000,A2097,4),""),"")</f>
        <v/>
      </c>
      <c r="F2097" s="99" t="str">
        <f>IFERROR(IF(C2097=設定・集計!$B$6,"",INDEX(DATA!$A$46:$E$6000,A2097,4)),"")</f>
        <v/>
      </c>
    </row>
    <row r="2098" spans="1:6" ht="18.75" customHeight="1">
      <c r="A2098" s="82" t="str">
        <f>IFERROR(MATCH(ROW()-ROW($A$2),DATA!G:G,0)-DATA!$B$5+1,"")</f>
        <v/>
      </c>
      <c r="B2098" s="86" t="str">
        <f>IFERROR(INDEX(DATA!$A$46:$E$6000,A2098,5),"")</f>
        <v/>
      </c>
      <c r="C2098" s="87" t="str">
        <f>IFERROR(INDEX(DATA!$A$46:$E$6000,A2098,3),"")</f>
        <v/>
      </c>
      <c r="D2098" s="88" t="str">
        <f>IFERROR(INDEX(DATA!$A$46:$E$6000,A2098,2),"")</f>
        <v/>
      </c>
      <c r="E2098" s="99" t="str">
        <f>IFERROR(IF(C2098=設定・集計!$B$6,INDEX(DATA!$A$46:$E$6000,A2098,4),""),"")</f>
        <v/>
      </c>
      <c r="F2098" s="99" t="str">
        <f>IFERROR(IF(C2098=設定・集計!$B$6,"",INDEX(DATA!$A$46:$E$6000,A2098,4)),"")</f>
        <v/>
      </c>
    </row>
    <row r="2099" spans="1:6" ht="18.75" customHeight="1">
      <c r="A2099" s="82" t="str">
        <f>IFERROR(MATCH(ROW()-ROW($A$2),DATA!G:G,0)-DATA!$B$5+1,"")</f>
        <v/>
      </c>
      <c r="B2099" s="86" t="str">
        <f>IFERROR(INDEX(DATA!$A$46:$E$6000,A2099,5),"")</f>
        <v/>
      </c>
      <c r="C2099" s="87" t="str">
        <f>IFERROR(INDEX(DATA!$A$46:$E$6000,A2099,3),"")</f>
        <v/>
      </c>
      <c r="D2099" s="88" t="str">
        <f>IFERROR(INDEX(DATA!$A$46:$E$6000,A2099,2),"")</f>
        <v/>
      </c>
      <c r="E2099" s="99" t="str">
        <f>IFERROR(IF(C2099=設定・集計!$B$6,INDEX(DATA!$A$46:$E$6000,A2099,4),""),"")</f>
        <v/>
      </c>
      <c r="F2099" s="99" t="str">
        <f>IFERROR(IF(C2099=設定・集計!$B$6,"",INDEX(DATA!$A$46:$E$6000,A2099,4)),"")</f>
        <v/>
      </c>
    </row>
    <row r="2100" spans="1:6" ht="18.75" customHeight="1">
      <c r="A2100" s="82" t="str">
        <f>IFERROR(MATCH(ROW()-ROW($A$2),DATA!G:G,0)-DATA!$B$5+1,"")</f>
        <v/>
      </c>
      <c r="B2100" s="86" t="str">
        <f>IFERROR(INDEX(DATA!$A$46:$E$6000,A2100,5),"")</f>
        <v/>
      </c>
      <c r="C2100" s="87" t="str">
        <f>IFERROR(INDEX(DATA!$A$46:$E$6000,A2100,3),"")</f>
        <v/>
      </c>
      <c r="D2100" s="88" t="str">
        <f>IFERROR(INDEX(DATA!$A$46:$E$6000,A2100,2),"")</f>
        <v/>
      </c>
      <c r="E2100" s="99" t="str">
        <f>IFERROR(IF(C2100=設定・集計!$B$6,INDEX(DATA!$A$46:$E$6000,A2100,4),""),"")</f>
        <v/>
      </c>
      <c r="F2100" s="99" t="str">
        <f>IFERROR(IF(C2100=設定・集計!$B$6,"",INDEX(DATA!$A$46:$E$6000,A2100,4)),"")</f>
        <v/>
      </c>
    </row>
    <row r="2101" spans="1:6" ht="18.75" customHeight="1">
      <c r="A2101" s="82" t="str">
        <f>IFERROR(MATCH(ROW()-ROW($A$2),DATA!G:G,0)-DATA!$B$5+1,"")</f>
        <v/>
      </c>
      <c r="B2101" s="86" t="str">
        <f>IFERROR(INDEX(DATA!$A$46:$E$6000,A2101,5),"")</f>
        <v/>
      </c>
      <c r="C2101" s="87" t="str">
        <f>IFERROR(INDEX(DATA!$A$46:$E$6000,A2101,3),"")</f>
        <v/>
      </c>
      <c r="D2101" s="88" t="str">
        <f>IFERROR(INDEX(DATA!$A$46:$E$6000,A2101,2),"")</f>
        <v/>
      </c>
      <c r="E2101" s="99" t="str">
        <f>IFERROR(IF(C2101=設定・集計!$B$6,INDEX(DATA!$A$46:$E$6000,A2101,4),""),"")</f>
        <v/>
      </c>
      <c r="F2101" s="99" t="str">
        <f>IFERROR(IF(C2101=設定・集計!$B$6,"",INDEX(DATA!$A$46:$E$6000,A2101,4)),"")</f>
        <v/>
      </c>
    </row>
    <row r="2102" spans="1:6" ht="18.75" customHeight="1">
      <c r="A2102" s="82" t="str">
        <f>IFERROR(MATCH(ROW()-ROW($A$2),DATA!G:G,0)-DATA!$B$5+1,"")</f>
        <v/>
      </c>
      <c r="B2102" s="86" t="str">
        <f>IFERROR(INDEX(DATA!$A$46:$E$6000,A2102,5),"")</f>
        <v/>
      </c>
      <c r="C2102" s="87" t="str">
        <f>IFERROR(INDEX(DATA!$A$46:$E$6000,A2102,3),"")</f>
        <v/>
      </c>
      <c r="D2102" s="88" t="str">
        <f>IFERROR(INDEX(DATA!$A$46:$E$6000,A2102,2),"")</f>
        <v/>
      </c>
      <c r="E2102" s="99" t="str">
        <f>IFERROR(IF(C2102=設定・集計!$B$6,INDEX(DATA!$A$46:$E$6000,A2102,4),""),"")</f>
        <v/>
      </c>
      <c r="F2102" s="99" t="str">
        <f>IFERROR(IF(C2102=設定・集計!$B$6,"",INDEX(DATA!$A$46:$E$6000,A2102,4)),"")</f>
        <v/>
      </c>
    </row>
    <row r="2103" spans="1:6" ht="18.75" customHeight="1">
      <c r="A2103" s="82" t="str">
        <f>IFERROR(MATCH(ROW()-ROW($A$2),DATA!G:G,0)-DATA!$B$5+1,"")</f>
        <v/>
      </c>
      <c r="B2103" s="86" t="str">
        <f>IFERROR(INDEX(DATA!$A$46:$E$6000,A2103,5),"")</f>
        <v/>
      </c>
      <c r="C2103" s="87" t="str">
        <f>IFERROR(INDEX(DATA!$A$46:$E$6000,A2103,3),"")</f>
        <v/>
      </c>
      <c r="D2103" s="88" t="str">
        <f>IFERROR(INDEX(DATA!$A$46:$E$6000,A2103,2),"")</f>
        <v/>
      </c>
      <c r="E2103" s="99" t="str">
        <f>IFERROR(IF(C2103=設定・集計!$B$6,INDEX(DATA!$A$46:$E$6000,A2103,4),""),"")</f>
        <v/>
      </c>
      <c r="F2103" s="99" t="str">
        <f>IFERROR(IF(C2103=設定・集計!$B$6,"",INDEX(DATA!$A$46:$E$6000,A2103,4)),"")</f>
        <v/>
      </c>
    </row>
    <row r="2104" spans="1:6" ht="18.75" customHeight="1">
      <c r="A2104" s="82" t="str">
        <f>IFERROR(MATCH(ROW()-ROW($A$2),DATA!G:G,0)-DATA!$B$5+1,"")</f>
        <v/>
      </c>
      <c r="B2104" s="86" t="str">
        <f>IFERROR(INDEX(DATA!$A$46:$E$6000,A2104,5),"")</f>
        <v/>
      </c>
      <c r="C2104" s="87" t="str">
        <f>IFERROR(INDEX(DATA!$A$46:$E$6000,A2104,3),"")</f>
        <v/>
      </c>
      <c r="D2104" s="88" t="str">
        <f>IFERROR(INDEX(DATA!$A$46:$E$6000,A2104,2),"")</f>
        <v/>
      </c>
      <c r="E2104" s="99" t="str">
        <f>IFERROR(IF(C2104=設定・集計!$B$6,INDEX(DATA!$A$46:$E$6000,A2104,4),""),"")</f>
        <v/>
      </c>
      <c r="F2104" s="99" t="str">
        <f>IFERROR(IF(C2104=設定・集計!$B$6,"",INDEX(DATA!$A$46:$E$6000,A2104,4)),"")</f>
        <v/>
      </c>
    </row>
    <row r="2105" spans="1:6" ht="18.75" customHeight="1">
      <c r="A2105" s="82" t="str">
        <f>IFERROR(MATCH(ROW()-ROW($A$2),DATA!G:G,0)-DATA!$B$5+1,"")</f>
        <v/>
      </c>
      <c r="B2105" s="86" t="str">
        <f>IFERROR(INDEX(DATA!$A$46:$E$6000,A2105,5),"")</f>
        <v/>
      </c>
      <c r="C2105" s="87" t="str">
        <f>IFERROR(INDEX(DATA!$A$46:$E$6000,A2105,3),"")</f>
        <v/>
      </c>
      <c r="D2105" s="88" t="str">
        <f>IFERROR(INDEX(DATA!$A$46:$E$6000,A2105,2),"")</f>
        <v/>
      </c>
      <c r="E2105" s="99" t="str">
        <f>IFERROR(IF(C2105=設定・集計!$B$6,INDEX(DATA!$A$46:$E$6000,A2105,4),""),"")</f>
        <v/>
      </c>
      <c r="F2105" s="99" t="str">
        <f>IFERROR(IF(C2105=設定・集計!$B$6,"",INDEX(DATA!$A$46:$E$6000,A2105,4)),"")</f>
        <v/>
      </c>
    </row>
    <row r="2106" spans="1:6" ht="18.75" customHeight="1">
      <c r="A2106" s="82" t="str">
        <f>IFERROR(MATCH(ROW()-ROW($A$2),DATA!G:G,0)-DATA!$B$5+1,"")</f>
        <v/>
      </c>
      <c r="B2106" s="86" t="str">
        <f>IFERROR(INDEX(DATA!$A$46:$E$6000,A2106,5),"")</f>
        <v/>
      </c>
      <c r="C2106" s="87" t="str">
        <f>IFERROR(INDEX(DATA!$A$46:$E$6000,A2106,3),"")</f>
        <v/>
      </c>
      <c r="D2106" s="88" t="str">
        <f>IFERROR(INDEX(DATA!$A$46:$E$6000,A2106,2),"")</f>
        <v/>
      </c>
      <c r="E2106" s="99" t="str">
        <f>IFERROR(IF(C2106=設定・集計!$B$6,INDEX(DATA!$A$46:$E$6000,A2106,4),""),"")</f>
        <v/>
      </c>
      <c r="F2106" s="99" t="str">
        <f>IFERROR(IF(C2106=設定・集計!$B$6,"",INDEX(DATA!$A$46:$E$6000,A2106,4)),"")</f>
        <v/>
      </c>
    </row>
    <row r="2107" spans="1:6" ht="18.75" customHeight="1">
      <c r="A2107" s="82" t="str">
        <f>IFERROR(MATCH(ROW()-ROW($A$2),DATA!G:G,0)-DATA!$B$5+1,"")</f>
        <v/>
      </c>
      <c r="B2107" s="86" t="str">
        <f>IFERROR(INDEX(DATA!$A$46:$E$6000,A2107,5),"")</f>
        <v/>
      </c>
      <c r="C2107" s="87" t="str">
        <f>IFERROR(INDEX(DATA!$A$46:$E$6000,A2107,3),"")</f>
        <v/>
      </c>
      <c r="D2107" s="88" t="str">
        <f>IFERROR(INDEX(DATA!$A$46:$E$6000,A2107,2),"")</f>
        <v/>
      </c>
      <c r="E2107" s="99" t="str">
        <f>IFERROR(IF(C2107=設定・集計!$B$6,INDEX(DATA!$A$46:$E$6000,A2107,4),""),"")</f>
        <v/>
      </c>
      <c r="F2107" s="99" t="str">
        <f>IFERROR(IF(C2107=設定・集計!$B$6,"",INDEX(DATA!$A$46:$E$6000,A2107,4)),"")</f>
        <v/>
      </c>
    </row>
    <row r="2108" spans="1:6" ht="18.75" customHeight="1">
      <c r="A2108" s="82" t="str">
        <f>IFERROR(MATCH(ROW()-ROW($A$2),DATA!G:G,0)-DATA!$B$5+1,"")</f>
        <v/>
      </c>
      <c r="B2108" s="86" t="str">
        <f>IFERROR(INDEX(DATA!$A$46:$E$6000,A2108,5),"")</f>
        <v/>
      </c>
      <c r="C2108" s="87" t="str">
        <f>IFERROR(INDEX(DATA!$A$46:$E$6000,A2108,3),"")</f>
        <v/>
      </c>
      <c r="D2108" s="88" t="str">
        <f>IFERROR(INDEX(DATA!$A$46:$E$6000,A2108,2),"")</f>
        <v/>
      </c>
      <c r="E2108" s="99" t="str">
        <f>IFERROR(IF(C2108=設定・集計!$B$6,INDEX(DATA!$A$46:$E$6000,A2108,4),""),"")</f>
        <v/>
      </c>
      <c r="F2108" s="99" t="str">
        <f>IFERROR(IF(C2108=設定・集計!$B$6,"",INDEX(DATA!$A$46:$E$6000,A2108,4)),"")</f>
        <v/>
      </c>
    </row>
    <row r="2109" spans="1:6" ht="18.75" customHeight="1">
      <c r="A2109" s="82" t="str">
        <f>IFERROR(MATCH(ROW()-ROW($A$2),DATA!G:G,0)-DATA!$B$5+1,"")</f>
        <v/>
      </c>
      <c r="B2109" s="86" t="str">
        <f>IFERROR(INDEX(DATA!$A$46:$E$6000,A2109,5),"")</f>
        <v/>
      </c>
      <c r="C2109" s="87" t="str">
        <f>IFERROR(INDEX(DATA!$A$46:$E$6000,A2109,3),"")</f>
        <v/>
      </c>
      <c r="D2109" s="88" t="str">
        <f>IFERROR(INDEX(DATA!$A$46:$E$6000,A2109,2),"")</f>
        <v/>
      </c>
      <c r="E2109" s="99" t="str">
        <f>IFERROR(IF(C2109=設定・集計!$B$6,INDEX(DATA!$A$46:$E$6000,A2109,4),""),"")</f>
        <v/>
      </c>
      <c r="F2109" s="99" t="str">
        <f>IFERROR(IF(C2109=設定・集計!$B$6,"",INDEX(DATA!$A$46:$E$6000,A2109,4)),"")</f>
        <v/>
      </c>
    </row>
    <row r="2110" spans="1:6" ht="18.75" customHeight="1">
      <c r="A2110" s="82" t="str">
        <f>IFERROR(MATCH(ROW()-ROW($A$2),DATA!G:G,0)-DATA!$B$5+1,"")</f>
        <v/>
      </c>
      <c r="B2110" s="86" t="str">
        <f>IFERROR(INDEX(DATA!$A$46:$E$6000,A2110,5),"")</f>
        <v/>
      </c>
      <c r="C2110" s="87" t="str">
        <f>IFERROR(INDEX(DATA!$A$46:$E$6000,A2110,3),"")</f>
        <v/>
      </c>
      <c r="D2110" s="88" t="str">
        <f>IFERROR(INDEX(DATA!$A$46:$E$6000,A2110,2),"")</f>
        <v/>
      </c>
      <c r="E2110" s="99" t="str">
        <f>IFERROR(IF(C2110=設定・集計!$B$6,INDEX(DATA!$A$46:$E$6000,A2110,4),""),"")</f>
        <v/>
      </c>
      <c r="F2110" s="99" t="str">
        <f>IFERROR(IF(C2110=設定・集計!$B$6,"",INDEX(DATA!$A$46:$E$6000,A2110,4)),"")</f>
        <v/>
      </c>
    </row>
    <row r="2111" spans="1:6" ht="18.75" customHeight="1">
      <c r="A2111" s="82" t="str">
        <f>IFERROR(MATCH(ROW()-ROW($A$2),DATA!G:G,0)-DATA!$B$5+1,"")</f>
        <v/>
      </c>
      <c r="B2111" s="86" t="str">
        <f>IFERROR(INDEX(DATA!$A$46:$E$6000,A2111,5),"")</f>
        <v/>
      </c>
      <c r="C2111" s="87" t="str">
        <f>IFERROR(INDEX(DATA!$A$46:$E$6000,A2111,3),"")</f>
        <v/>
      </c>
      <c r="D2111" s="88" t="str">
        <f>IFERROR(INDEX(DATA!$A$46:$E$6000,A2111,2),"")</f>
        <v/>
      </c>
      <c r="E2111" s="99" t="str">
        <f>IFERROR(IF(C2111=設定・集計!$B$6,INDEX(DATA!$A$46:$E$6000,A2111,4),""),"")</f>
        <v/>
      </c>
      <c r="F2111" s="99" t="str">
        <f>IFERROR(IF(C2111=設定・集計!$B$6,"",INDEX(DATA!$A$46:$E$6000,A2111,4)),"")</f>
        <v/>
      </c>
    </row>
    <row r="2112" spans="1:6" ht="18.75" customHeight="1">
      <c r="A2112" s="82" t="str">
        <f>IFERROR(MATCH(ROW()-ROW($A$2),DATA!G:G,0)-DATA!$B$5+1,"")</f>
        <v/>
      </c>
      <c r="B2112" s="86" t="str">
        <f>IFERROR(INDEX(DATA!$A$46:$E$6000,A2112,5),"")</f>
        <v/>
      </c>
      <c r="C2112" s="87" t="str">
        <f>IFERROR(INDEX(DATA!$A$46:$E$6000,A2112,3),"")</f>
        <v/>
      </c>
      <c r="D2112" s="88" t="str">
        <f>IFERROR(INDEX(DATA!$A$46:$E$6000,A2112,2),"")</f>
        <v/>
      </c>
      <c r="E2112" s="99" t="str">
        <f>IFERROR(IF(C2112=設定・集計!$B$6,INDEX(DATA!$A$46:$E$6000,A2112,4),""),"")</f>
        <v/>
      </c>
      <c r="F2112" s="99" t="str">
        <f>IFERROR(IF(C2112=設定・集計!$B$6,"",INDEX(DATA!$A$46:$E$6000,A2112,4)),"")</f>
        <v/>
      </c>
    </row>
    <row r="2113" spans="1:6" ht="18.75" customHeight="1">
      <c r="A2113" s="82" t="str">
        <f>IFERROR(MATCH(ROW()-ROW($A$2),DATA!G:G,0)-DATA!$B$5+1,"")</f>
        <v/>
      </c>
      <c r="B2113" s="86" t="str">
        <f>IFERROR(INDEX(DATA!$A$46:$E$6000,A2113,5),"")</f>
        <v/>
      </c>
      <c r="C2113" s="87" t="str">
        <f>IFERROR(INDEX(DATA!$A$46:$E$6000,A2113,3),"")</f>
        <v/>
      </c>
      <c r="D2113" s="88" t="str">
        <f>IFERROR(INDEX(DATA!$A$46:$E$6000,A2113,2),"")</f>
        <v/>
      </c>
      <c r="E2113" s="99" t="str">
        <f>IFERROR(IF(C2113=設定・集計!$B$6,INDEX(DATA!$A$46:$E$6000,A2113,4),""),"")</f>
        <v/>
      </c>
      <c r="F2113" s="99" t="str">
        <f>IFERROR(IF(C2113=設定・集計!$B$6,"",INDEX(DATA!$A$46:$E$6000,A2113,4)),"")</f>
        <v/>
      </c>
    </row>
    <row r="2114" spans="1:6" ht="18.75" customHeight="1">
      <c r="A2114" s="82" t="str">
        <f>IFERROR(MATCH(ROW()-ROW($A$2),DATA!G:G,0)-DATA!$B$5+1,"")</f>
        <v/>
      </c>
      <c r="B2114" s="86" t="str">
        <f>IFERROR(INDEX(DATA!$A$46:$E$6000,A2114,5),"")</f>
        <v/>
      </c>
      <c r="C2114" s="87" t="str">
        <f>IFERROR(INDEX(DATA!$A$46:$E$6000,A2114,3),"")</f>
        <v/>
      </c>
      <c r="D2114" s="88" t="str">
        <f>IFERROR(INDEX(DATA!$A$46:$E$6000,A2114,2),"")</f>
        <v/>
      </c>
      <c r="E2114" s="99" t="str">
        <f>IFERROR(IF(C2114=設定・集計!$B$6,INDEX(DATA!$A$46:$E$6000,A2114,4),""),"")</f>
        <v/>
      </c>
      <c r="F2114" s="99" t="str">
        <f>IFERROR(IF(C2114=設定・集計!$B$6,"",INDEX(DATA!$A$46:$E$6000,A2114,4)),"")</f>
        <v/>
      </c>
    </row>
    <row r="2115" spans="1:6" ht="18.75" customHeight="1">
      <c r="A2115" s="82" t="str">
        <f>IFERROR(MATCH(ROW()-ROW($A$2),DATA!G:G,0)-DATA!$B$5+1,"")</f>
        <v/>
      </c>
      <c r="B2115" s="86" t="str">
        <f>IFERROR(INDEX(DATA!$A$46:$E$6000,A2115,5),"")</f>
        <v/>
      </c>
      <c r="C2115" s="87" t="str">
        <f>IFERROR(INDEX(DATA!$A$46:$E$6000,A2115,3),"")</f>
        <v/>
      </c>
      <c r="D2115" s="88" t="str">
        <f>IFERROR(INDEX(DATA!$A$46:$E$6000,A2115,2),"")</f>
        <v/>
      </c>
      <c r="E2115" s="99" t="str">
        <f>IFERROR(IF(C2115=設定・集計!$B$6,INDEX(DATA!$A$46:$E$6000,A2115,4),""),"")</f>
        <v/>
      </c>
      <c r="F2115" s="99" t="str">
        <f>IFERROR(IF(C2115=設定・集計!$B$6,"",INDEX(DATA!$A$46:$E$6000,A2115,4)),"")</f>
        <v/>
      </c>
    </row>
    <row r="2116" spans="1:6" ht="18.75" customHeight="1">
      <c r="A2116" s="82" t="str">
        <f>IFERROR(MATCH(ROW()-ROW($A$2),DATA!G:G,0)-DATA!$B$5+1,"")</f>
        <v/>
      </c>
      <c r="B2116" s="86" t="str">
        <f>IFERROR(INDEX(DATA!$A$46:$E$6000,A2116,5),"")</f>
        <v/>
      </c>
      <c r="C2116" s="87" t="str">
        <f>IFERROR(INDEX(DATA!$A$46:$E$6000,A2116,3),"")</f>
        <v/>
      </c>
      <c r="D2116" s="88" t="str">
        <f>IFERROR(INDEX(DATA!$A$46:$E$6000,A2116,2),"")</f>
        <v/>
      </c>
      <c r="E2116" s="99" t="str">
        <f>IFERROR(IF(C2116=設定・集計!$B$6,INDEX(DATA!$A$46:$E$6000,A2116,4),""),"")</f>
        <v/>
      </c>
      <c r="F2116" s="99" t="str">
        <f>IFERROR(IF(C2116=設定・集計!$B$6,"",INDEX(DATA!$A$46:$E$6000,A2116,4)),"")</f>
        <v/>
      </c>
    </row>
    <row r="2117" spans="1:6" ht="18.75" customHeight="1">
      <c r="A2117" s="82" t="str">
        <f>IFERROR(MATCH(ROW()-ROW($A$2),DATA!G:G,0)-DATA!$B$5+1,"")</f>
        <v/>
      </c>
      <c r="B2117" s="86" t="str">
        <f>IFERROR(INDEX(DATA!$A$46:$E$6000,A2117,5),"")</f>
        <v/>
      </c>
      <c r="C2117" s="87" t="str">
        <f>IFERROR(INDEX(DATA!$A$46:$E$6000,A2117,3),"")</f>
        <v/>
      </c>
      <c r="D2117" s="88" t="str">
        <f>IFERROR(INDEX(DATA!$A$46:$E$6000,A2117,2),"")</f>
        <v/>
      </c>
      <c r="E2117" s="99" t="str">
        <f>IFERROR(IF(C2117=設定・集計!$B$6,INDEX(DATA!$A$46:$E$6000,A2117,4),""),"")</f>
        <v/>
      </c>
      <c r="F2117" s="99" t="str">
        <f>IFERROR(IF(C2117=設定・集計!$B$6,"",INDEX(DATA!$A$46:$E$6000,A2117,4)),"")</f>
        <v/>
      </c>
    </row>
    <row r="2118" spans="1:6" ht="18.75" customHeight="1">
      <c r="A2118" s="82" t="str">
        <f>IFERROR(MATCH(ROW()-ROW($A$2),DATA!G:G,0)-DATA!$B$5+1,"")</f>
        <v/>
      </c>
      <c r="B2118" s="86" t="str">
        <f>IFERROR(INDEX(DATA!$A$46:$E$6000,A2118,5),"")</f>
        <v/>
      </c>
      <c r="C2118" s="87" t="str">
        <f>IFERROR(INDEX(DATA!$A$46:$E$6000,A2118,3),"")</f>
        <v/>
      </c>
      <c r="D2118" s="88" t="str">
        <f>IFERROR(INDEX(DATA!$A$46:$E$6000,A2118,2),"")</f>
        <v/>
      </c>
      <c r="E2118" s="99" t="str">
        <f>IFERROR(IF(C2118=設定・集計!$B$6,INDEX(DATA!$A$46:$E$6000,A2118,4),""),"")</f>
        <v/>
      </c>
      <c r="F2118" s="99" t="str">
        <f>IFERROR(IF(C2118=設定・集計!$B$6,"",INDEX(DATA!$A$46:$E$6000,A2118,4)),"")</f>
        <v/>
      </c>
    </row>
    <row r="2119" spans="1:6" ht="18.75" customHeight="1">
      <c r="A2119" s="82" t="str">
        <f>IFERROR(MATCH(ROW()-ROW($A$2),DATA!G:G,0)-DATA!$B$5+1,"")</f>
        <v/>
      </c>
      <c r="B2119" s="86" t="str">
        <f>IFERROR(INDEX(DATA!$A$46:$E$6000,A2119,5),"")</f>
        <v/>
      </c>
      <c r="C2119" s="87" t="str">
        <f>IFERROR(INDEX(DATA!$A$46:$E$6000,A2119,3),"")</f>
        <v/>
      </c>
      <c r="D2119" s="88" t="str">
        <f>IFERROR(INDEX(DATA!$A$46:$E$6000,A2119,2),"")</f>
        <v/>
      </c>
      <c r="E2119" s="99" t="str">
        <f>IFERROR(IF(C2119=設定・集計!$B$6,INDEX(DATA!$A$46:$E$6000,A2119,4),""),"")</f>
        <v/>
      </c>
      <c r="F2119" s="99" t="str">
        <f>IFERROR(IF(C2119=設定・集計!$B$6,"",INDEX(DATA!$A$46:$E$6000,A2119,4)),"")</f>
        <v/>
      </c>
    </row>
    <row r="2120" spans="1:6" ht="18.75" customHeight="1">
      <c r="A2120" s="82" t="str">
        <f>IFERROR(MATCH(ROW()-ROW($A$2),DATA!G:G,0)-DATA!$B$5+1,"")</f>
        <v/>
      </c>
      <c r="B2120" s="86" t="str">
        <f>IFERROR(INDEX(DATA!$A$46:$E$6000,A2120,5),"")</f>
        <v/>
      </c>
      <c r="C2120" s="87" t="str">
        <f>IFERROR(INDEX(DATA!$A$46:$E$6000,A2120,3),"")</f>
        <v/>
      </c>
      <c r="D2120" s="88" t="str">
        <f>IFERROR(INDEX(DATA!$A$46:$E$6000,A2120,2),"")</f>
        <v/>
      </c>
      <c r="E2120" s="99" t="str">
        <f>IFERROR(IF(C2120=設定・集計!$B$6,INDEX(DATA!$A$46:$E$6000,A2120,4),""),"")</f>
        <v/>
      </c>
      <c r="F2120" s="99" t="str">
        <f>IFERROR(IF(C2120=設定・集計!$B$6,"",INDEX(DATA!$A$46:$E$6000,A2120,4)),"")</f>
        <v/>
      </c>
    </row>
    <row r="2121" spans="1:6" ht="18.75" customHeight="1">
      <c r="A2121" s="82" t="str">
        <f>IFERROR(MATCH(ROW()-ROW($A$2),DATA!G:G,0)-DATA!$B$5+1,"")</f>
        <v/>
      </c>
      <c r="B2121" s="86" t="str">
        <f>IFERROR(INDEX(DATA!$A$46:$E$6000,A2121,5),"")</f>
        <v/>
      </c>
      <c r="C2121" s="87" t="str">
        <f>IFERROR(INDEX(DATA!$A$46:$E$6000,A2121,3),"")</f>
        <v/>
      </c>
      <c r="D2121" s="88" t="str">
        <f>IFERROR(INDEX(DATA!$A$46:$E$6000,A2121,2),"")</f>
        <v/>
      </c>
      <c r="E2121" s="99" t="str">
        <f>IFERROR(IF(C2121=設定・集計!$B$6,INDEX(DATA!$A$46:$E$6000,A2121,4),""),"")</f>
        <v/>
      </c>
      <c r="F2121" s="99" t="str">
        <f>IFERROR(IF(C2121=設定・集計!$B$6,"",INDEX(DATA!$A$46:$E$6000,A2121,4)),"")</f>
        <v/>
      </c>
    </row>
    <row r="2122" spans="1:6" ht="18.75" customHeight="1">
      <c r="A2122" s="82" t="str">
        <f>IFERROR(MATCH(ROW()-ROW($A$2),DATA!G:G,0)-DATA!$B$5+1,"")</f>
        <v/>
      </c>
      <c r="B2122" s="86" t="str">
        <f>IFERROR(INDEX(DATA!$A$46:$E$6000,A2122,5),"")</f>
        <v/>
      </c>
      <c r="C2122" s="87" t="str">
        <f>IFERROR(INDEX(DATA!$A$46:$E$6000,A2122,3),"")</f>
        <v/>
      </c>
      <c r="D2122" s="88" t="str">
        <f>IFERROR(INDEX(DATA!$A$46:$E$6000,A2122,2),"")</f>
        <v/>
      </c>
      <c r="E2122" s="99" t="str">
        <f>IFERROR(IF(C2122=設定・集計!$B$6,INDEX(DATA!$A$46:$E$6000,A2122,4),""),"")</f>
        <v/>
      </c>
      <c r="F2122" s="99" t="str">
        <f>IFERROR(IF(C2122=設定・集計!$B$6,"",INDEX(DATA!$A$46:$E$6000,A2122,4)),"")</f>
        <v/>
      </c>
    </row>
    <row r="2123" spans="1:6" ht="18.75" customHeight="1">
      <c r="A2123" s="82" t="str">
        <f>IFERROR(MATCH(ROW()-ROW($A$2),DATA!G:G,0)-DATA!$B$5+1,"")</f>
        <v/>
      </c>
      <c r="B2123" s="86" t="str">
        <f>IFERROR(INDEX(DATA!$A$46:$E$6000,A2123,5),"")</f>
        <v/>
      </c>
      <c r="C2123" s="87" t="str">
        <f>IFERROR(INDEX(DATA!$A$46:$E$6000,A2123,3),"")</f>
        <v/>
      </c>
      <c r="D2123" s="88" t="str">
        <f>IFERROR(INDEX(DATA!$A$46:$E$6000,A2123,2),"")</f>
        <v/>
      </c>
      <c r="E2123" s="99" t="str">
        <f>IFERROR(IF(C2123=設定・集計!$B$6,INDEX(DATA!$A$46:$E$6000,A2123,4),""),"")</f>
        <v/>
      </c>
      <c r="F2123" s="99" t="str">
        <f>IFERROR(IF(C2123=設定・集計!$B$6,"",INDEX(DATA!$A$46:$E$6000,A2123,4)),"")</f>
        <v/>
      </c>
    </row>
    <row r="2124" spans="1:6" ht="18.75" customHeight="1">
      <c r="A2124" s="82" t="str">
        <f>IFERROR(MATCH(ROW()-ROW($A$2),DATA!G:G,0)-DATA!$B$5+1,"")</f>
        <v/>
      </c>
      <c r="B2124" s="86" t="str">
        <f>IFERROR(INDEX(DATA!$A$46:$E$6000,A2124,5),"")</f>
        <v/>
      </c>
      <c r="C2124" s="87" t="str">
        <f>IFERROR(INDEX(DATA!$A$46:$E$6000,A2124,3),"")</f>
        <v/>
      </c>
      <c r="D2124" s="88" t="str">
        <f>IFERROR(INDEX(DATA!$A$46:$E$6000,A2124,2),"")</f>
        <v/>
      </c>
      <c r="E2124" s="99" t="str">
        <f>IFERROR(IF(C2124=設定・集計!$B$6,INDEX(DATA!$A$46:$E$6000,A2124,4),""),"")</f>
        <v/>
      </c>
      <c r="F2124" s="99" t="str">
        <f>IFERROR(IF(C2124=設定・集計!$B$6,"",INDEX(DATA!$A$46:$E$6000,A2124,4)),"")</f>
        <v/>
      </c>
    </row>
    <row r="2125" spans="1:6" ht="18.75" customHeight="1">
      <c r="A2125" s="82" t="str">
        <f>IFERROR(MATCH(ROW()-ROW($A$2),DATA!G:G,0)-DATA!$B$5+1,"")</f>
        <v/>
      </c>
      <c r="B2125" s="86" t="str">
        <f>IFERROR(INDEX(DATA!$A$46:$E$6000,A2125,5),"")</f>
        <v/>
      </c>
      <c r="C2125" s="87" t="str">
        <f>IFERROR(INDEX(DATA!$A$46:$E$6000,A2125,3),"")</f>
        <v/>
      </c>
      <c r="D2125" s="88" t="str">
        <f>IFERROR(INDEX(DATA!$A$46:$E$6000,A2125,2),"")</f>
        <v/>
      </c>
      <c r="E2125" s="99" t="str">
        <f>IFERROR(IF(C2125=設定・集計!$B$6,INDEX(DATA!$A$46:$E$6000,A2125,4),""),"")</f>
        <v/>
      </c>
      <c r="F2125" s="99" t="str">
        <f>IFERROR(IF(C2125=設定・集計!$B$6,"",INDEX(DATA!$A$46:$E$6000,A2125,4)),"")</f>
        <v/>
      </c>
    </row>
    <row r="2126" spans="1:6" ht="18.75" customHeight="1">
      <c r="A2126" s="82" t="str">
        <f>IFERROR(MATCH(ROW()-ROW($A$2),DATA!G:G,0)-DATA!$B$5+1,"")</f>
        <v/>
      </c>
      <c r="B2126" s="86" t="str">
        <f>IFERROR(INDEX(DATA!$A$46:$E$6000,A2126,5),"")</f>
        <v/>
      </c>
      <c r="C2126" s="87" t="str">
        <f>IFERROR(INDEX(DATA!$A$46:$E$6000,A2126,3),"")</f>
        <v/>
      </c>
      <c r="D2126" s="88" t="str">
        <f>IFERROR(INDEX(DATA!$A$46:$E$6000,A2126,2),"")</f>
        <v/>
      </c>
      <c r="E2126" s="99" t="str">
        <f>IFERROR(IF(C2126=設定・集計!$B$6,INDEX(DATA!$A$46:$E$6000,A2126,4),""),"")</f>
        <v/>
      </c>
      <c r="F2126" s="99" t="str">
        <f>IFERROR(IF(C2126=設定・集計!$B$6,"",INDEX(DATA!$A$46:$E$6000,A2126,4)),"")</f>
        <v/>
      </c>
    </row>
    <row r="2127" spans="1:6" ht="18.75" customHeight="1">
      <c r="A2127" s="82" t="str">
        <f>IFERROR(MATCH(ROW()-ROW($A$2),DATA!G:G,0)-DATA!$B$5+1,"")</f>
        <v/>
      </c>
      <c r="B2127" s="86" t="str">
        <f>IFERROR(INDEX(DATA!$A$46:$E$6000,A2127,5),"")</f>
        <v/>
      </c>
      <c r="C2127" s="87" t="str">
        <f>IFERROR(INDEX(DATA!$A$46:$E$6000,A2127,3),"")</f>
        <v/>
      </c>
      <c r="D2127" s="88" t="str">
        <f>IFERROR(INDEX(DATA!$A$46:$E$6000,A2127,2),"")</f>
        <v/>
      </c>
      <c r="E2127" s="99" t="str">
        <f>IFERROR(IF(C2127=設定・集計!$B$6,INDEX(DATA!$A$46:$E$6000,A2127,4),""),"")</f>
        <v/>
      </c>
      <c r="F2127" s="99" t="str">
        <f>IFERROR(IF(C2127=設定・集計!$B$6,"",INDEX(DATA!$A$46:$E$6000,A2127,4)),"")</f>
        <v/>
      </c>
    </row>
    <row r="2128" spans="1:6" ht="18.75" customHeight="1">
      <c r="A2128" s="82" t="str">
        <f>IFERROR(MATCH(ROW()-ROW($A$2),DATA!G:G,0)-DATA!$B$5+1,"")</f>
        <v/>
      </c>
      <c r="B2128" s="86" t="str">
        <f>IFERROR(INDEX(DATA!$A$46:$E$6000,A2128,5),"")</f>
        <v/>
      </c>
      <c r="C2128" s="87" t="str">
        <f>IFERROR(INDEX(DATA!$A$46:$E$6000,A2128,3),"")</f>
        <v/>
      </c>
      <c r="D2128" s="88" t="str">
        <f>IFERROR(INDEX(DATA!$A$46:$E$6000,A2128,2),"")</f>
        <v/>
      </c>
      <c r="E2128" s="99" t="str">
        <f>IFERROR(IF(C2128=設定・集計!$B$6,INDEX(DATA!$A$46:$E$6000,A2128,4),""),"")</f>
        <v/>
      </c>
      <c r="F2128" s="99" t="str">
        <f>IFERROR(IF(C2128=設定・集計!$B$6,"",INDEX(DATA!$A$46:$E$6000,A2128,4)),"")</f>
        <v/>
      </c>
    </row>
    <row r="2129" spans="1:6" ht="18.75" customHeight="1">
      <c r="A2129" s="82" t="str">
        <f>IFERROR(MATCH(ROW()-ROW($A$2),DATA!G:G,0)-DATA!$B$5+1,"")</f>
        <v/>
      </c>
      <c r="B2129" s="86" t="str">
        <f>IFERROR(INDEX(DATA!$A$46:$E$6000,A2129,5),"")</f>
        <v/>
      </c>
      <c r="C2129" s="87" t="str">
        <f>IFERROR(INDEX(DATA!$A$46:$E$6000,A2129,3),"")</f>
        <v/>
      </c>
      <c r="D2129" s="88" t="str">
        <f>IFERROR(INDEX(DATA!$A$46:$E$6000,A2129,2),"")</f>
        <v/>
      </c>
      <c r="E2129" s="99" t="str">
        <f>IFERROR(IF(C2129=設定・集計!$B$6,INDEX(DATA!$A$46:$E$6000,A2129,4),""),"")</f>
        <v/>
      </c>
      <c r="F2129" s="99" t="str">
        <f>IFERROR(IF(C2129=設定・集計!$B$6,"",INDEX(DATA!$A$46:$E$6000,A2129,4)),"")</f>
        <v/>
      </c>
    </row>
    <row r="2130" spans="1:6" ht="18.75" customHeight="1">
      <c r="A2130" s="82" t="str">
        <f>IFERROR(MATCH(ROW()-ROW($A$2),DATA!G:G,0)-DATA!$B$5+1,"")</f>
        <v/>
      </c>
      <c r="B2130" s="86" t="str">
        <f>IFERROR(INDEX(DATA!$A$46:$E$6000,A2130,5),"")</f>
        <v/>
      </c>
      <c r="C2130" s="87" t="str">
        <f>IFERROR(INDEX(DATA!$A$46:$E$6000,A2130,3),"")</f>
        <v/>
      </c>
      <c r="D2130" s="88" t="str">
        <f>IFERROR(INDEX(DATA!$A$46:$E$6000,A2130,2),"")</f>
        <v/>
      </c>
      <c r="E2130" s="99" t="str">
        <f>IFERROR(IF(C2130=設定・集計!$B$6,INDEX(DATA!$A$46:$E$6000,A2130,4),""),"")</f>
        <v/>
      </c>
      <c r="F2130" s="99" t="str">
        <f>IFERROR(IF(C2130=設定・集計!$B$6,"",INDEX(DATA!$A$46:$E$6000,A2130,4)),"")</f>
        <v/>
      </c>
    </row>
    <row r="2131" spans="1:6" ht="18.75" customHeight="1">
      <c r="A2131" s="82" t="str">
        <f>IFERROR(MATCH(ROW()-ROW($A$2),DATA!G:G,0)-DATA!$B$5+1,"")</f>
        <v/>
      </c>
      <c r="B2131" s="86" t="str">
        <f>IFERROR(INDEX(DATA!$A$46:$E$6000,A2131,5),"")</f>
        <v/>
      </c>
      <c r="C2131" s="87" t="str">
        <f>IFERROR(INDEX(DATA!$A$46:$E$6000,A2131,3),"")</f>
        <v/>
      </c>
      <c r="D2131" s="88" t="str">
        <f>IFERROR(INDEX(DATA!$A$46:$E$6000,A2131,2),"")</f>
        <v/>
      </c>
      <c r="E2131" s="99" t="str">
        <f>IFERROR(IF(C2131=設定・集計!$B$6,INDEX(DATA!$A$46:$E$6000,A2131,4),""),"")</f>
        <v/>
      </c>
      <c r="F2131" s="99" t="str">
        <f>IFERROR(IF(C2131=設定・集計!$B$6,"",INDEX(DATA!$A$46:$E$6000,A2131,4)),"")</f>
        <v/>
      </c>
    </row>
    <row r="2132" spans="1:6" ht="18.75" customHeight="1">
      <c r="A2132" s="82" t="str">
        <f>IFERROR(MATCH(ROW()-ROW($A$2),DATA!G:G,0)-DATA!$B$5+1,"")</f>
        <v/>
      </c>
      <c r="B2132" s="86" t="str">
        <f>IFERROR(INDEX(DATA!$A$46:$E$6000,A2132,5),"")</f>
        <v/>
      </c>
      <c r="C2132" s="87" t="str">
        <f>IFERROR(INDEX(DATA!$A$46:$E$6000,A2132,3),"")</f>
        <v/>
      </c>
      <c r="D2132" s="88" t="str">
        <f>IFERROR(INDEX(DATA!$A$46:$E$6000,A2132,2),"")</f>
        <v/>
      </c>
      <c r="E2132" s="99" t="str">
        <f>IFERROR(IF(C2132=設定・集計!$B$6,INDEX(DATA!$A$46:$E$6000,A2132,4),""),"")</f>
        <v/>
      </c>
      <c r="F2132" s="99" t="str">
        <f>IFERROR(IF(C2132=設定・集計!$B$6,"",INDEX(DATA!$A$46:$E$6000,A2132,4)),"")</f>
        <v/>
      </c>
    </row>
    <row r="2133" spans="1:6" ht="18.75" customHeight="1">
      <c r="A2133" s="82" t="str">
        <f>IFERROR(MATCH(ROW()-ROW($A$2),DATA!G:G,0)-DATA!$B$5+1,"")</f>
        <v/>
      </c>
      <c r="B2133" s="86" t="str">
        <f>IFERROR(INDEX(DATA!$A$46:$E$6000,A2133,5),"")</f>
        <v/>
      </c>
      <c r="C2133" s="87" t="str">
        <f>IFERROR(INDEX(DATA!$A$46:$E$6000,A2133,3),"")</f>
        <v/>
      </c>
      <c r="D2133" s="88" t="str">
        <f>IFERROR(INDEX(DATA!$A$46:$E$6000,A2133,2),"")</f>
        <v/>
      </c>
      <c r="E2133" s="99" t="str">
        <f>IFERROR(IF(C2133=設定・集計!$B$6,INDEX(DATA!$A$46:$E$6000,A2133,4),""),"")</f>
        <v/>
      </c>
      <c r="F2133" s="99" t="str">
        <f>IFERROR(IF(C2133=設定・集計!$B$6,"",INDEX(DATA!$A$46:$E$6000,A2133,4)),"")</f>
        <v/>
      </c>
    </row>
    <row r="2134" spans="1:6" ht="18.75" customHeight="1">
      <c r="A2134" s="82" t="str">
        <f>IFERROR(MATCH(ROW()-ROW($A$2),DATA!G:G,0)-DATA!$B$5+1,"")</f>
        <v/>
      </c>
      <c r="B2134" s="86" t="str">
        <f>IFERROR(INDEX(DATA!$A$46:$E$6000,A2134,5),"")</f>
        <v/>
      </c>
      <c r="C2134" s="87" t="str">
        <f>IFERROR(INDEX(DATA!$A$46:$E$6000,A2134,3),"")</f>
        <v/>
      </c>
      <c r="D2134" s="88" t="str">
        <f>IFERROR(INDEX(DATA!$A$46:$E$6000,A2134,2),"")</f>
        <v/>
      </c>
      <c r="E2134" s="99" t="str">
        <f>IFERROR(IF(C2134=設定・集計!$B$6,INDEX(DATA!$A$46:$E$6000,A2134,4),""),"")</f>
        <v/>
      </c>
      <c r="F2134" s="99" t="str">
        <f>IFERROR(IF(C2134=設定・集計!$B$6,"",INDEX(DATA!$A$46:$E$6000,A2134,4)),"")</f>
        <v/>
      </c>
    </row>
    <row r="2135" spans="1:6" ht="18.75" customHeight="1">
      <c r="A2135" s="82" t="str">
        <f>IFERROR(MATCH(ROW()-ROW($A$2),DATA!G:G,0)-DATA!$B$5+1,"")</f>
        <v/>
      </c>
      <c r="B2135" s="86" t="str">
        <f>IFERROR(INDEX(DATA!$A$46:$E$6000,A2135,5),"")</f>
        <v/>
      </c>
      <c r="C2135" s="87" t="str">
        <f>IFERROR(INDEX(DATA!$A$46:$E$6000,A2135,3),"")</f>
        <v/>
      </c>
      <c r="D2135" s="88" t="str">
        <f>IFERROR(INDEX(DATA!$A$46:$E$6000,A2135,2),"")</f>
        <v/>
      </c>
      <c r="E2135" s="99" t="str">
        <f>IFERROR(IF(C2135=設定・集計!$B$6,INDEX(DATA!$A$46:$E$6000,A2135,4),""),"")</f>
        <v/>
      </c>
      <c r="F2135" s="99" t="str">
        <f>IFERROR(IF(C2135=設定・集計!$B$6,"",INDEX(DATA!$A$46:$E$6000,A2135,4)),"")</f>
        <v/>
      </c>
    </row>
    <row r="2136" spans="1:6" ht="18.75" customHeight="1">
      <c r="A2136" s="82" t="str">
        <f>IFERROR(MATCH(ROW()-ROW($A$2),DATA!G:G,0)-DATA!$B$5+1,"")</f>
        <v/>
      </c>
      <c r="B2136" s="86" t="str">
        <f>IFERROR(INDEX(DATA!$A$46:$E$6000,A2136,5),"")</f>
        <v/>
      </c>
      <c r="C2136" s="87" t="str">
        <f>IFERROR(INDEX(DATA!$A$46:$E$6000,A2136,3),"")</f>
        <v/>
      </c>
      <c r="D2136" s="88" t="str">
        <f>IFERROR(INDEX(DATA!$A$46:$E$6000,A2136,2),"")</f>
        <v/>
      </c>
      <c r="E2136" s="99" t="str">
        <f>IFERROR(IF(C2136=設定・集計!$B$6,INDEX(DATA!$A$46:$E$6000,A2136,4),""),"")</f>
        <v/>
      </c>
      <c r="F2136" s="99" t="str">
        <f>IFERROR(IF(C2136=設定・集計!$B$6,"",INDEX(DATA!$A$46:$E$6000,A2136,4)),"")</f>
        <v/>
      </c>
    </row>
    <row r="2137" spans="1:6" ht="18.75" customHeight="1">
      <c r="A2137" s="82" t="str">
        <f>IFERROR(MATCH(ROW()-ROW($A$2),DATA!G:G,0)-DATA!$B$5+1,"")</f>
        <v/>
      </c>
      <c r="B2137" s="86" t="str">
        <f>IFERROR(INDEX(DATA!$A$46:$E$6000,A2137,5),"")</f>
        <v/>
      </c>
      <c r="C2137" s="87" t="str">
        <f>IFERROR(INDEX(DATA!$A$46:$E$6000,A2137,3),"")</f>
        <v/>
      </c>
      <c r="D2137" s="88" t="str">
        <f>IFERROR(INDEX(DATA!$A$46:$E$6000,A2137,2),"")</f>
        <v/>
      </c>
      <c r="E2137" s="99" t="str">
        <f>IFERROR(IF(C2137=設定・集計!$B$6,INDEX(DATA!$A$46:$E$6000,A2137,4),""),"")</f>
        <v/>
      </c>
      <c r="F2137" s="99" t="str">
        <f>IFERROR(IF(C2137=設定・集計!$B$6,"",INDEX(DATA!$A$46:$E$6000,A2137,4)),"")</f>
        <v/>
      </c>
    </row>
    <row r="2138" spans="1:6" ht="18.75" customHeight="1">
      <c r="A2138" s="82" t="str">
        <f>IFERROR(MATCH(ROW()-ROW($A$2),DATA!G:G,0)-DATA!$B$5+1,"")</f>
        <v/>
      </c>
      <c r="B2138" s="86" t="str">
        <f>IFERROR(INDEX(DATA!$A$46:$E$6000,A2138,5),"")</f>
        <v/>
      </c>
      <c r="C2138" s="87" t="str">
        <f>IFERROR(INDEX(DATA!$A$46:$E$6000,A2138,3),"")</f>
        <v/>
      </c>
      <c r="D2138" s="88" t="str">
        <f>IFERROR(INDEX(DATA!$A$46:$E$6000,A2138,2),"")</f>
        <v/>
      </c>
      <c r="E2138" s="99" t="str">
        <f>IFERROR(IF(C2138=設定・集計!$B$6,INDEX(DATA!$A$46:$E$6000,A2138,4),""),"")</f>
        <v/>
      </c>
      <c r="F2138" s="99" t="str">
        <f>IFERROR(IF(C2138=設定・集計!$B$6,"",INDEX(DATA!$A$46:$E$6000,A2138,4)),"")</f>
        <v/>
      </c>
    </row>
    <row r="2139" spans="1:6" ht="18.75" customHeight="1">
      <c r="A2139" s="82" t="str">
        <f>IFERROR(MATCH(ROW()-ROW($A$2),DATA!G:G,0)-DATA!$B$5+1,"")</f>
        <v/>
      </c>
      <c r="B2139" s="86" t="str">
        <f>IFERROR(INDEX(DATA!$A$46:$E$6000,A2139,5),"")</f>
        <v/>
      </c>
      <c r="C2139" s="87" t="str">
        <f>IFERROR(INDEX(DATA!$A$46:$E$6000,A2139,3),"")</f>
        <v/>
      </c>
      <c r="D2139" s="88" t="str">
        <f>IFERROR(INDEX(DATA!$A$46:$E$6000,A2139,2),"")</f>
        <v/>
      </c>
      <c r="E2139" s="99" t="str">
        <f>IFERROR(IF(C2139=設定・集計!$B$6,INDEX(DATA!$A$46:$E$6000,A2139,4),""),"")</f>
        <v/>
      </c>
      <c r="F2139" s="99" t="str">
        <f>IFERROR(IF(C2139=設定・集計!$B$6,"",INDEX(DATA!$A$46:$E$6000,A2139,4)),"")</f>
        <v/>
      </c>
    </row>
    <row r="2140" spans="1:6" ht="18.75" customHeight="1">
      <c r="A2140" s="82" t="str">
        <f>IFERROR(MATCH(ROW()-ROW($A$2),DATA!G:G,0)-DATA!$B$5+1,"")</f>
        <v/>
      </c>
      <c r="B2140" s="86" t="str">
        <f>IFERROR(INDEX(DATA!$A$46:$E$6000,A2140,5),"")</f>
        <v/>
      </c>
      <c r="C2140" s="87" t="str">
        <f>IFERROR(INDEX(DATA!$A$46:$E$6000,A2140,3),"")</f>
        <v/>
      </c>
      <c r="D2140" s="88" t="str">
        <f>IFERROR(INDEX(DATA!$A$46:$E$6000,A2140,2),"")</f>
        <v/>
      </c>
      <c r="E2140" s="99" t="str">
        <f>IFERROR(IF(C2140=設定・集計!$B$6,INDEX(DATA!$A$46:$E$6000,A2140,4),""),"")</f>
        <v/>
      </c>
      <c r="F2140" s="99" t="str">
        <f>IFERROR(IF(C2140=設定・集計!$B$6,"",INDEX(DATA!$A$46:$E$6000,A2140,4)),"")</f>
        <v/>
      </c>
    </row>
    <row r="2141" spans="1:6" ht="18.75" customHeight="1">
      <c r="A2141" s="82" t="str">
        <f>IFERROR(MATCH(ROW()-ROW($A$2),DATA!G:G,0)-DATA!$B$5+1,"")</f>
        <v/>
      </c>
      <c r="B2141" s="86" t="str">
        <f>IFERROR(INDEX(DATA!$A$46:$E$6000,A2141,5),"")</f>
        <v/>
      </c>
      <c r="C2141" s="87" t="str">
        <f>IFERROR(INDEX(DATA!$A$46:$E$6000,A2141,3),"")</f>
        <v/>
      </c>
      <c r="D2141" s="88" t="str">
        <f>IFERROR(INDEX(DATA!$A$46:$E$6000,A2141,2),"")</f>
        <v/>
      </c>
      <c r="E2141" s="99" t="str">
        <f>IFERROR(IF(C2141=設定・集計!$B$6,INDEX(DATA!$A$46:$E$6000,A2141,4),""),"")</f>
        <v/>
      </c>
      <c r="F2141" s="99" t="str">
        <f>IFERROR(IF(C2141=設定・集計!$B$6,"",INDEX(DATA!$A$46:$E$6000,A2141,4)),"")</f>
        <v/>
      </c>
    </row>
    <row r="2142" spans="1:6" ht="18.75" customHeight="1">
      <c r="A2142" s="82" t="str">
        <f>IFERROR(MATCH(ROW()-ROW($A$2),DATA!G:G,0)-DATA!$B$5+1,"")</f>
        <v/>
      </c>
      <c r="B2142" s="86" t="str">
        <f>IFERROR(INDEX(DATA!$A$46:$E$6000,A2142,5),"")</f>
        <v/>
      </c>
      <c r="C2142" s="87" t="str">
        <f>IFERROR(INDEX(DATA!$A$46:$E$6000,A2142,3),"")</f>
        <v/>
      </c>
      <c r="D2142" s="88" t="str">
        <f>IFERROR(INDEX(DATA!$A$46:$E$6000,A2142,2),"")</f>
        <v/>
      </c>
      <c r="E2142" s="99" t="str">
        <f>IFERROR(IF(C2142=設定・集計!$B$6,INDEX(DATA!$A$46:$E$6000,A2142,4),""),"")</f>
        <v/>
      </c>
      <c r="F2142" s="99" t="str">
        <f>IFERROR(IF(C2142=設定・集計!$B$6,"",INDEX(DATA!$A$46:$E$6000,A2142,4)),"")</f>
        <v/>
      </c>
    </row>
    <row r="2143" spans="1:6" ht="18.75" customHeight="1">
      <c r="A2143" s="82" t="str">
        <f>IFERROR(MATCH(ROW()-ROW($A$2),DATA!G:G,0)-DATA!$B$5+1,"")</f>
        <v/>
      </c>
      <c r="B2143" s="86" t="str">
        <f>IFERROR(INDEX(DATA!$A$46:$E$6000,A2143,5),"")</f>
        <v/>
      </c>
      <c r="C2143" s="87" t="str">
        <f>IFERROR(INDEX(DATA!$A$46:$E$6000,A2143,3),"")</f>
        <v/>
      </c>
      <c r="D2143" s="88" t="str">
        <f>IFERROR(INDEX(DATA!$A$46:$E$6000,A2143,2),"")</f>
        <v/>
      </c>
      <c r="E2143" s="99" t="str">
        <f>IFERROR(IF(C2143=設定・集計!$B$6,INDEX(DATA!$A$46:$E$6000,A2143,4),""),"")</f>
        <v/>
      </c>
      <c r="F2143" s="99" t="str">
        <f>IFERROR(IF(C2143=設定・集計!$B$6,"",INDEX(DATA!$A$46:$E$6000,A2143,4)),"")</f>
        <v/>
      </c>
    </row>
    <row r="2144" spans="1:6" ht="18.75" customHeight="1">
      <c r="A2144" s="82" t="str">
        <f>IFERROR(MATCH(ROW()-ROW($A$2),DATA!G:G,0)-DATA!$B$5+1,"")</f>
        <v/>
      </c>
      <c r="B2144" s="86" t="str">
        <f>IFERROR(INDEX(DATA!$A$46:$E$6000,A2144,5),"")</f>
        <v/>
      </c>
      <c r="C2144" s="87" t="str">
        <f>IFERROR(INDEX(DATA!$A$46:$E$6000,A2144,3),"")</f>
        <v/>
      </c>
      <c r="D2144" s="88" t="str">
        <f>IFERROR(INDEX(DATA!$A$46:$E$6000,A2144,2),"")</f>
        <v/>
      </c>
      <c r="E2144" s="99" t="str">
        <f>IFERROR(IF(C2144=設定・集計!$B$6,INDEX(DATA!$A$46:$E$6000,A2144,4),""),"")</f>
        <v/>
      </c>
      <c r="F2144" s="99" t="str">
        <f>IFERROR(IF(C2144=設定・集計!$B$6,"",INDEX(DATA!$A$46:$E$6000,A2144,4)),"")</f>
        <v/>
      </c>
    </row>
    <row r="2145" spans="1:6" ht="18.75" customHeight="1">
      <c r="A2145" s="82" t="str">
        <f>IFERROR(MATCH(ROW()-ROW($A$2),DATA!G:G,0)-DATA!$B$5+1,"")</f>
        <v/>
      </c>
      <c r="B2145" s="86" t="str">
        <f>IFERROR(INDEX(DATA!$A$46:$E$6000,A2145,5),"")</f>
        <v/>
      </c>
      <c r="C2145" s="87" t="str">
        <f>IFERROR(INDEX(DATA!$A$46:$E$6000,A2145,3),"")</f>
        <v/>
      </c>
      <c r="D2145" s="88" t="str">
        <f>IFERROR(INDEX(DATA!$A$46:$E$6000,A2145,2),"")</f>
        <v/>
      </c>
      <c r="E2145" s="99" t="str">
        <f>IFERROR(IF(C2145=設定・集計!$B$6,INDEX(DATA!$A$46:$E$6000,A2145,4),""),"")</f>
        <v/>
      </c>
      <c r="F2145" s="99" t="str">
        <f>IFERROR(IF(C2145=設定・集計!$B$6,"",INDEX(DATA!$A$46:$E$6000,A2145,4)),"")</f>
        <v/>
      </c>
    </row>
    <row r="2146" spans="1:6" ht="18.75" customHeight="1">
      <c r="A2146" s="82" t="str">
        <f>IFERROR(MATCH(ROW()-ROW($A$2),DATA!G:G,0)-DATA!$B$5+1,"")</f>
        <v/>
      </c>
      <c r="B2146" s="86" t="str">
        <f>IFERROR(INDEX(DATA!$A$46:$E$6000,A2146,5),"")</f>
        <v/>
      </c>
      <c r="C2146" s="87" t="str">
        <f>IFERROR(INDEX(DATA!$A$46:$E$6000,A2146,3),"")</f>
        <v/>
      </c>
      <c r="D2146" s="88" t="str">
        <f>IFERROR(INDEX(DATA!$A$46:$E$6000,A2146,2),"")</f>
        <v/>
      </c>
      <c r="E2146" s="99" t="str">
        <f>IFERROR(IF(C2146=設定・集計!$B$6,INDEX(DATA!$A$46:$E$6000,A2146,4),""),"")</f>
        <v/>
      </c>
      <c r="F2146" s="99" t="str">
        <f>IFERROR(IF(C2146=設定・集計!$B$6,"",INDEX(DATA!$A$46:$E$6000,A2146,4)),"")</f>
        <v/>
      </c>
    </row>
    <row r="2147" spans="1:6" ht="18.75" customHeight="1">
      <c r="A2147" s="82" t="str">
        <f>IFERROR(MATCH(ROW()-ROW($A$2),DATA!G:G,0)-DATA!$B$5+1,"")</f>
        <v/>
      </c>
      <c r="B2147" s="86" t="str">
        <f>IFERROR(INDEX(DATA!$A$46:$E$6000,A2147,5),"")</f>
        <v/>
      </c>
      <c r="C2147" s="87" t="str">
        <f>IFERROR(INDEX(DATA!$A$46:$E$6000,A2147,3),"")</f>
        <v/>
      </c>
      <c r="D2147" s="88" t="str">
        <f>IFERROR(INDEX(DATA!$A$46:$E$6000,A2147,2),"")</f>
        <v/>
      </c>
      <c r="E2147" s="99" t="str">
        <f>IFERROR(IF(C2147=設定・集計!$B$6,INDEX(DATA!$A$46:$E$6000,A2147,4),""),"")</f>
        <v/>
      </c>
      <c r="F2147" s="99" t="str">
        <f>IFERROR(IF(C2147=設定・集計!$B$6,"",INDEX(DATA!$A$46:$E$6000,A2147,4)),"")</f>
        <v/>
      </c>
    </row>
    <row r="2148" spans="1:6" ht="18.75" customHeight="1">
      <c r="A2148" s="82" t="str">
        <f>IFERROR(MATCH(ROW()-ROW($A$2),DATA!G:G,0)-DATA!$B$5+1,"")</f>
        <v/>
      </c>
      <c r="B2148" s="86" t="str">
        <f>IFERROR(INDEX(DATA!$A$46:$E$6000,A2148,5),"")</f>
        <v/>
      </c>
      <c r="C2148" s="87" t="str">
        <f>IFERROR(INDEX(DATA!$A$46:$E$6000,A2148,3),"")</f>
        <v/>
      </c>
      <c r="D2148" s="88" t="str">
        <f>IFERROR(INDEX(DATA!$A$46:$E$6000,A2148,2),"")</f>
        <v/>
      </c>
      <c r="E2148" s="99" t="str">
        <f>IFERROR(IF(C2148=設定・集計!$B$6,INDEX(DATA!$A$46:$E$6000,A2148,4),""),"")</f>
        <v/>
      </c>
      <c r="F2148" s="99" t="str">
        <f>IFERROR(IF(C2148=設定・集計!$B$6,"",INDEX(DATA!$A$46:$E$6000,A2148,4)),"")</f>
        <v/>
      </c>
    </row>
    <row r="2149" spans="1:6" ht="18.75" customHeight="1">
      <c r="A2149" s="82" t="str">
        <f>IFERROR(MATCH(ROW()-ROW($A$2),DATA!G:G,0)-DATA!$B$5+1,"")</f>
        <v/>
      </c>
      <c r="B2149" s="86" t="str">
        <f>IFERROR(INDEX(DATA!$A$46:$E$6000,A2149,5),"")</f>
        <v/>
      </c>
      <c r="C2149" s="87" t="str">
        <f>IFERROR(INDEX(DATA!$A$46:$E$6000,A2149,3),"")</f>
        <v/>
      </c>
      <c r="D2149" s="88" t="str">
        <f>IFERROR(INDEX(DATA!$A$46:$E$6000,A2149,2),"")</f>
        <v/>
      </c>
      <c r="E2149" s="99" t="str">
        <f>IFERROR(IF(C2149=設定・集計!$B$6,INDEX(DATA!$A$46:$E$6000,A2149,4),""),"")</f>
        <v/>
      </c>
      <c r="F2149" s="99" t="str">
        <f>IFERROR(IF(C2149=設定・集計!$B$6,"",INDEX(DATA!$A$46:$E$6000,A2149,4)),"")</f>
        <v/>
      </c>
    </row>
    <row r="2150" spans="1:6" ht="18.75" customHeight="1">
      <c r="A2150" s="82" t="str">
        <f>IFERROR(MATCH(ROW()-ROW($A$2),DATA!G:G,0)-DATA!$B$5+1,"")</f>
        <v/>
      </c>
      <c r="B2150" s="86" t="str">
        <f>IFERROR(INDEX(DATA!$A$46:$E$6000,A2150,5),"")</f>
        <v/>
      </c>
      <c r="C2150" s="87" t="str">
        <f>IFERROR(INDEX(DATA!$A$46:$E$6000,A2150,3),"")</f>
        <v/>
      </c>
      <c r="D2150" s="88" t="str">
        <f>IFERROR(INDEX(DATA!$A$46:$E$6000,A2150,2),"")</f>
        <v/>
      </c>
      <c r="E2150" s="99" t="str">
        <f>IFERROR(IF(C2150=設定・集計!$B$6,INDEX(DATA!$A$46:$E$6000,A2150,4),""),"")</f>
        <v/>
      </c>
      <c r="F2150" s="99" t="str">
        <f>IFERROR(IF(C2150=設定・集計!$B$6,"",INDEX(DATA!$A$46:$E$6000,A2150,4)),"")</f>
        <v/>
      </c>
    </row>
    <row r="2151" spans="1:6" ht="18.75" customHeight="1">
      <c r="A2151" s="82" t="str">
        <f>IFERROR(MATCH(ROW()-ROW($A$2),DATA!G:G,0)-DATA!$B$5+1,"")</f>
        <v/>
      </c>
      <c r="B2151" s="86" t="str">
        <f>IFERROR(INDEX(DATA!$A$46:$E$6000,A2151,5),"")</f>
        <v/>
      </c>
      <c r="C2151" s="87" t="str">
        <f>IFERROR(INDEX(DATA!$A$46:$E$6000,A2151,3),"")</f>
        <v/>
      </c>
      <c r="D2151" s="88" t="str">
        <f>IFERROR(INDEX(DATA!$A$46:$E$6000,A2151,2),"")</f>
        <v/>
      </c>
      <c r="E2151" s="99" t="str">
        <f>IFERROR(IF(C2151=設定・集計!$B$6,INDEX(DATA!$A$46:$E$6000,A2151,4),""),"")</f>
        <v/>
      </c>
      <c r="F2151" s="99" t="str">
        <f>IFERROR(IF(C2151=設定・集計!$B$6,"",INDEX(DATA!$A$46:$E$6000,A2151,4)),"")</f>
        <v/>
      </c>
    </row>
    <row r="2152" spans="1:6" ht="18.75" customHeight="1">
      <c r="A2152" s="82" t="str">
        <f>IFERROR(MATCH(ROW()-ROW($A$2),DATA!G:G,0)-DATA!$B$5+1,"")</f>
        <v/>
      </c>
      <c r="B2152" s="86" t="str">
        <f>IFERROR(INDEX(DATA!$A$46:$E$6000,A2152,5),"")</f>
        <v/>
      </c>
      <c r="C2152" s="87" t="str">
        <f>IFERROR(INDEX(DATA!$A$46:$E$6000,A2152,3),"")</f>
        <v/>
      </c>
      <c r="D2152" s="88" t="str">
        <f>IFERROR(INDEX(DATA!$A$46:$E$6000,A2152,2),"")</f>
        <v/>
      </c>
      <c r="E2152" s="99" t="str">
        <f>IFERROR(IF(C2152=設定・集計!$B$6,INDEX(DATA!$A$46:$E$6000,A2152,4),""),"")</f>
        <v/>
      </c>
      <c r="F2152" s="99" t="str">
        <f>IFERROR(IF(C2152=設定・集計!$B$6,"",INDEX(DATA!$A$46:$E$6000,A2152,4)),"")</f>
        <v/>
      </c>
    </row>
    <row r="2153" spans="1:6" ht="18.75" customHeight="1">
      <c r="A2153" s="82" t="str">
        <f>IFERROR(MATCH(ROW()-ROW($A$2),DATA!G:G,0)-DATA!$B$5+1,"")</f>
        <v/>
      </c>
      <c r="B2153" s="86" t="str">
        <f>IFERROR(INDEX(DATA!$A$46:$E$6000,A2153,5),"")</f>
        <v/>
      </c>
      <c r="C2153" s="87" t="str">
        <f>IFERROR(INDEX(DATA!$A$46:$E$6000,A2153,3),"")</f>
        <v/>
      </c>
      <c r="D2153" s="88" t="str">
        <f>IFERROR(INDEX(DATA!$A$46:$E$6000,A2153,2),"")</f>
        <v/>
      </c>
      <c r="E2153" s="99" t="str">
        <f>IFERROR(IF(C2153=設定・集計!$B$6,INDEX(DATA!$A$46:$E$6000,A2153,4),""),"")</f>
        <v/>
      </c>
      <c r="F2153" s="99" t="str">
        <f>IFERROR(IF(C2153=設定・集計!$B$6,"",INDEX(DATA!$A$46:$E$6000,A2153,4)),"")</f>
        <v/>
      </c>
    </row>
    <row r="2154" spans="1:6" ht="18.75" customHeight="1">
      <c r="A2154" s="82" t="str">
        <f>IFERROR(MATCH(ROW()-ROW($A$2),DATA!G:G,0)-DATA!$B$5+1,"")</f>
        <v/>
      </c>
      <c r="B2154" s="86" t="str">
        <f>IFERROR(INDEX(DATA!$A$46:$E$6000,A2154,5),"")</f>
        <v/>
      </c>
      <c r="C2154" s="87" t="str">
        <f>IFERROR(INDEX(DATA!$A$46:$E$6000,A2154,3),"")</f>
        <v/>
      </c>
      <c r="D2154" s="88" t="str">
        <f>IFERROR(INDEX(DATA!$A$46:$E$6000,A2154,2),"")</f>
        <v/>
      </c>
      <c r="E2154" s="99" t="str">
        <f>IFERROR(IF(C2154=設定・集計!$B$6,INDEX(DATA!$A$46:$E$6000,A2154,4),""),"")</f>
        <v/>
      </c>
      <c r="F2154" s="99" t="str">
        <f>IFERROR(IF(C2154=設定・集計!$B$6,"",INDEX(DATA!$A$46:$E$6000,A2154,4)),"")</f>
        <v/>
      </c>
    </row>
    <row r="2155" spans="1:6" ht="18.75" customHeight="1">
      <c r="A2155" s="82" t="str">
        <f>IFERROR(MATCH(ROW()-ROW($A$2),DATA!G:G,0)-DATA!$B$5+1,"")</f>
        <v/>
      </c>
      <c r="B2155" s="86" t="str">
        <f>IFERROR(INDEX(DATA!$A$46:$E$6000,A2155,5),"")</f>
        <v/>
      </c>
      <c r="C2155" s="87" t="str">
        <f>IFERROR(INDEX(DATA!$A$46:$E$6000,A2155,3),"")</f>
        <v/>
      </c>
      <c r="D2155" s="88" t="str">
        <f>IFERROR(INDEX(DATA!$A$46:$E$6000,A2155,2),"")</f>
        <v/>
      </c>
      <c r="E2155" s="99" t="str">
        <f>IFERROR(IF(C2155=設定・集計!$B$6,INDEX(DATA!$A$46:$E$6000,A2155,4),""),"")</f>
        <v/>
      </c>
      <c r="F2155" s="99" t="str">
        <f>IFERROR(IF(C2155=設定・集計!$B$6,"",INDEX(DATA!$A$46:$E$6000,A2155,4)),"")</f>
        <v/>
      </c>
    </row>
    <row r="2156" spans="1:6" ht="18.75" customHeight="1">
      <c r="A2156" s="82" t="str">
        <f>IFERROR(MATCH(ROW()-ROW($A$2),DATA!G:G,0)-DATA!$B$5+1,"")</f>
        <v/>
      </c>
      <c r="B2156" s="86" t="str">
        <f>IFERROR(INDEX(DATA!$A$46:$E$6000,A2156,5),"")</f>
        <v/>
      </c>
      <c r="C2156" s="87" t="str">
        <f>IFERROR(INDEX(DATA!$A$46:$E$6000,A2156,3),"")</f>
        <v/>
      </c>
      <c r="D2156" s="88" t="str">
        <f>IFERROR(INDEX(DATA!$A$46:$E$6000,A2156,2),"")</f>
        <v/>
      </c>
      <c r="E2156" s="99" t="str">
        <f>IFERROR(IF(C2156=設定・集計!$B$6,INDEX(DATA!$A$46:$E$6000,A2156,4),""),"")</f>
        <v/>
      </c>
      <c r="F2156" s="99" t="str">
        <f>IFERROR(IF(C2156=設定・集計!$B$6,"",INDEX(DATA!$A$46:$E$6000,A2156,4)),"")</f>
        <v/>
      </c>
    </row>
    <row r="2157" spans="1:6" ht="18.75" customHeight="1">
      <c r="A2157" s="82" t="str">
        <f>IFERROR(MATCH(ROW()-ROW($A$2),DATA!G:G,0)-DATA!$B$5+1,"")</f>
        <v/>
      </c>
      <c r="B2157" s="86" t="str">
        <f>IFERROR(INDEX(DATA!$A$46:$E$6000,A2157,5),"")</f>
        <v/>
      </c>
      <c r="C2157" s="87" t="str">
        <f>IFERROR(INDEX(DATA!$A$46:$E$6000,A2157,3),"")</f>
        <v/>
      </c>
      <c r="D2157" s="88" t="str">
        <f>IFERROR(INDEX(DATA!$A$46:$E$6000,A2157,2),"")</f>
        <v/>
      </c>
      <c r="E2157" s="99" t="str">
        <f>IFERROR(IF(C2157=設定・集計!$B$6,INDEX(DATA!$A$46:$E$6000,A2157,4),""),"")</f>
        <v/>
      </c>
      <c r="F2157" s="99" t="str">
        <f>IFERROR(IF(C2157=設定・集計!$B$6,"",INDEX(DATA!$A$46:$E$6000,A2157,4)),"")</f>
        <v/>
      </c>
    </row>
    <row r="2158" spans="1:6" ht="18.75" customHeight="1">
      <c r="A2158" s="82" t="str">
        <f>IFERROR(MATCH(ROW()-ROW($A$2),DATA!G:G,0)-DATA!$B$5+1,"")</f>
        <v/>
      </c>
      <c r="B2158" s="86" t="str">
        <f>IFERROR(INDEX(DATA!$A$46:$E$6000,A2158,5),"")</f>
        <v/>
      </c>
      <c r="C2158" s="87" t="str">
        <f>IFERROR(INDEX(DATA!$A$46:$E$6000,A2158,3),"")</f>
        <v/>
      </c>
      <c r="D2158" s="88" t="str">
        <f>IFERROR(INDEX(DATA!$A$46:$E$6000,A2158,2),"")</f>
        <v/>
      </c>
      <c r="E2158" s="99" t="str">
        <f>IFERROR(IF(C2158=設定・集計!$B$6,INDEX(DATA!$A$46:$E$6000,A2158,4),""),"")</f>
        <v/>
      </c>
      <c r="F2158" s="99" t="str">
        <f>IFERROR(IF(C2158=設定・集計!$B$6,"",INDEX(DATA!$A$46:$E$6000,A2158,4)),"")</f>
        <v/>
      </c>
    </row>
    <row r="2159" spans="1:6" ht="18.75" customHeight="1">
      <c r="A2159" s="82" t="str">
        <f>IFERROR(MATCH(ROW()-ROW($A$2),DATA!G:G,0)-DATA!$B$5+1,"")</f>
        <v/>
      </c>
      <c r="B2159" s="86" t="str">
        <f>IFERROR(INDEX(DATA!$A$46:$E$6000,A2159,5),"")</f>
        <v/>
      </c>
      <c r="C2159" s="87" t="str">
        <f>IFERROR(INDEX(DATA!$A$46:$E$6000,A2159,3),"")</f>
        <v/>
      </c>
      <c r="D2159" s="88" t="str">
        <f>IFERROR(INDEX(DATA!$A$46:$E$6000,A2159,2),"")</f>
        <v/>
      </c>
      <c r="E2159" s="99" t="str">
        <f>IFERROR(IF(C2159=設定・集計!$B$6,INDEX(DATA!$A$46:$E$6000,A2159,4),""),"")</f>
        <v/>
      </c>
      <c r="F2159" s="99" t="str">
        <f>IFERROR(IF(C2159=設定・集計!$B$6,"",INDEX(DATA!$A$46:$E$6000,A2159,4)),"")</f>
        <v/>
      </c>
    </row>
    <row r="2160" spans="1:6" ht="18.75" customHeight="1">
      <c r="A2160" s="82" t="str">
        <f>IFERROR(MATCH(ROW()-ROW($A$2),DATA!G:G,0)-DATA!$B$5+1,"")</f>
        <v/>
      </c>
      <c r="B2160" s="86" t="str">
        <f>IFERROR(INDEX(DATA!$A$46:$E$6000,A2160,5),"")</f>
        <v/>
      </c>
      <c r="C2160" s="87" t="str">
        <f>IFERROR(INDEX(DATA!$A$46:$E$6000,A2160,3),"")</f>
        <v/>
      </c>
      <c r="D2160" s="88" t="str">
        <f>IFERROR(INDEX(DATA!$A$46:$E$6000,A2160,2),"")</f>
        <v/>
      </c>
      <c r="E2160" s="99" t="str">
        <f>IFERROR(IF(C2160=設定・集計!$B$6,INDEX(DATA!$A$46:$E$6000,A2160,4),""),"")</f>
        <v/>
      </c>
      <c r="F2160" s="99" t="str">
        <f>IFERROR(IF(C2160=設定・集計!$B$6,"",INDEX(DATA!$A$46:$E$6000,A2160,4)),"")</f>
        <v/>
      </c>
    </row>
    <row r="2161" spans="1:6" ht="18.75" customHeight="1">
      <c r="A2161" s="82" t="str">
        <f>IFERROR(MATCH(ROW()-ROW($A$2),DATA!G:G,0)-DATA!$B$5+1,"")</f>
        <v/>
      </c>
      <c r="B2161" s="86" t="str">
        <f>IFERROR(INDEX(DATA!$A$46:$E$6000,A2161,5),"")</f>
        <v/>
      </c>
      <c r="C2161" s="87" t="str">
        <f>IFERROR(INDEX(DATA!$A$46:$E$6000,A2161,3),"")</f>
        <v/>
      </c>
      <c r="D2161" s="88" t="str">
        <f>IFERROR(INDEX(DATA!$A$46:$E$6000,A2161,2),"")</f>
        <v/>
      </c>
      <c r="E2161" s="99" t="str">
        <f>IFERROR(IF(C2161=設定・集計!$B$6,INDEX(DATA!$A$46:$E$6000,A2161,4),""),"")</f>
        <v/>
      </c>
      <c r="F2161" s="99" t="str">
        <f>IFERROR(IF(C2161=設定・集計!$B$6,"",INDEX(DATA!$A$46:$E$6000,A2161,4)),"")</f>
        <v/>
      </c>
    </row>
    <row r="2162" spans="1:6" ht="18.75" customHeight="1">
      <c r="A2162" s="82" t="str">
        <f>IFERROR(MATCH(ROW()-ROW($A$2),DATA!G:G,0)-DATA!$B$5+1,"")</f>
        <v/>
      </c>
      <c r="B2162" s="86" t="str">
        <f>IFERROR(INDEX(DATA!$A$46:$E$6000,A2162,5),"")</f>
        <v/>
      </c>
      <c r="C2162" s="87" t="str">
        <f>IFERROR(INDEX(DATA!$A$46:$E$6000,A2162,3),"")</f>
        <v/>
      </c>
      <c r="D2162" s="88" t="str">
        <f>IFERROR(INDEX(DATA!$A$46:$E$6000,A2162,2),"")</f>
        <v/>
      </c>
      <c r="E2162" s="99" t="str">
        <f>IFERROR(IF(C2162=設定・集計!$B$6,INDEX(DATA!$A$46:$E$6000,A2162,4),""),"")</f>
        <v/>
      </c>
      <c r="F2162" s="99" t="str">
        <f>IFERROR(IF(C2162=設定・集計!$B$6,"",INDEX(DATA!$A$46:$E$6000,A2162,4)),"")</f>
        <v/>
      </c>
    </row>
    <row r="2163" spans="1:6" ht="18.75" customHeight="1">
      <c r="A2163" s="82" t="str">
        <f>IFERROR(MATCH(ROW()-ROW($A$2),DATA!G:G,0)-DATA!$B$5+1,"")</f>
        <v/>
      </c>
      <c r="B2163" s="86" t="str">
        <f>IFERROR(INDEX(DATA!$A$46:$E$6000,A2163,5),"")</f>
        <v/>
      </c>
      <c r="C2163" s="87" t="str">
        <f>IFERROR(INDEX(DATA!$A$46:$E$6000,A2163,3),"")</f>
        <v/>
      </c>
      <c r="D2163" s="88" t="str">
        <f>IFERROR(INDEX(DATA!$A$46:$E$6000,A2163,2),"")</f>
        <v/>
      </c>
      <c r="E2163" s="99" t="str">
        <f>IFERROR(IF(C2163=設定・集計!$B$6,INDEX(DATA!$A$46:$E$6000,A2163,4),""),"")</f>
        <v/>
      </c>
      <c r="F2163" s="99" t="str">
        <f>IFERROR(IF(C2163=設定・集計!$B$6,"",INDEX(DATA!$A$46:$E$6000,A2163,4)),"")</f>
        <v/>
      </c>
    </row>
    <row r="2164" spans="1:6" ht="18.75" customHeight="1">
      <c r="A2164" s="82" t="str">
        <f>IFERROR(MATCH(ROW()-ROW($A$2),DATA!G:G,0)-DATA!$B$5+1,"")</f>
        <v/>
      </c>
      <c r="B2164" s="86" t="str">
        <f>IFERROR(INDEX(DATA!$A$46:$E$6000,A2164,5),"")</f>
        <v/>
      </c>
      <c r="C2164" s="87" t="str">
        <f>IFERROR(INDEX(DATA!$A$46:$E$6000,A2164,3),"")</f>
        <v/>
      </c>
      <c r="D2164" s="88" t="str">
        <f>IFERROR(INDEX(DATA!$A$46:$E$6000,A2164,2),"")</f>
        <v/>
      </c>
      <c r="E2164" s="99" t="str">
        <f>IFERROR(IF(C2164=設定・集計!$B$6,INDEX(DATA!$A$46:$E$6000,A2164,4),""),"")</f>
        <v/>
      </c>
      <c r="F2164" s="99" t="str">
        <f>IFERROR(IF(C2164=設定・集計!$B$6,"",INDEX(DATA!$A$46:$E$6000,A2164,4)),"")</f>
        <v/>
      </c>
    </row>
    <row r="2165" spans="1:6" ht="18.75" customHeight="1">
      <c r="A2165" s="82" t="str">
        <f>IFERROR(MATCH(ROW()-ROW($A$2),DATA!G:G,0)-DATA!$B$5+1,"")</f>
        <v/>
      </c>
      <c r="B2165" s="86" t="str">
        <f>IFERROR(INDEX(DATA!$A$46:$E$6000,A2165,5),"")</f>
        <v/>
      </c>
      <c r="C2165" s="87" t="str">
        <f>IFERROR(INDEX(DATA!$A$46:$E$6000,A2165,3),"")</f>
        <v/>
      </c>
      <c r="D2165" s="88" t="str">
        <f>IFERROR(INDEX(DATA!$A$46:$E$6000,A2165,2),"")</f>
        <v/>
      </c>
      <c r="E2165" s="99" t="str">
        <f>IFERROR(IF(C2165=設定・集計!$B$6,INDEX(DATA!$A$46:$E$6000,A2165,4),""),"")</f>
        <v/>
      </c>
      <c r="F2165" s="99" t="str">
        <f>IFERROR(IF(C2165=設定・集計!$B$6,"",INDEX(DATA!$A$46:$E$6000,A2165,4)),"")</f>
        <v/>
      </c>
    </row>
    <row r="2166" spans="1:6" ht="18.75" customHeight="1">
      <c r="A2166" s="82" t="str">
        <f>IFERROR(MATCH(ROW()-ROW($A$2),DATA!G:G,0)-DATA!$B$5+1,"")</f>
        <v/>
      </c>
      <c r="B2166" s="86" t="str">
        <f>IFERROR(INDEX(DATA!$A$46:$E$6000,A2166,5),"")</f>
        <v/>
      </c>
      <c r="C2166" s="87" t="str">
        <f>IFERROR(INDEX(DATA!$A$46:$E$6000,A2166,3),"")</f>
        <v/>
      </c>
      <c r="D2166" s="88" t="str">
        <f>IFERROR(INDEX(DATA!$A$46:$E$6000,A2166,2),"")</f>
        <v/>
      </c>
      <c r="E2166" s="99" t="str">
        <f>IFERROR(IF(C2166=設定・集計!$B$6,INDEX(DATA!$A$46:$E$6000,A2166,4),""),"")</f>
        <v/>
      </c>
      <c r="F2166" s="99" t="str">
        <f>IFERROR(IF(C2166=設定・集計!$B$6,"",INDEX(DATA!$A$46:$E$6000,A2166,4)),"")</f>
        <v/>
      </c>
    </row>
    <row r="2167" spans="1:6" ht="18.75" customHeight="1">
      <c r="A2167" s="82" t="str">
        <f>IFERROR(MATCH(ROW()-ROW($A$2),DATA!G:G,0)-DATA!$B$5+1,"")</f>
        <v/>
      </c>
      <c r="B2167" s="86" t="str">
        <f>IFERROR(INDEX(DATA!$A$46:$E$6000,A2167,5),"")</f>
        <v/>
      </c>
      <c r="C2167" s="87" t="str">
        <f>IFERROR(INDEX(DATA!$A$46:$E$6000,A2167,3),"")</f>
        <v/>
      </c>
      <c r="D2167" s="88" t="str">
        <f>IFERROR(INDEX(DATA!$A$46:$E$6000,A2167,2),"")</f>
        <v/>
      </c>
      <c r="E2167" s="99" t="str">
        <f>IFERROR(IF(C2167=設定・集計!$B$6,INDEX(DATA!$A$46:$E$6000,A2167,4),""),"")</f>
        <v/>
      </c>
      <c r="F2167" s="99" t="str">
        <f>IFERROR(IF(C2167=設定・集計!$B$6,"",INDEX(DATA!$A$46:$E$6000,A2167,4)),"")</f>
        <v/>
      </c>
    </row>
    <row r="2168" spans="1:6" ht="18.75" customHeight="1">
      <c r="A2168" s="82" t="str">
        <f>IFERROR(MATCH(ROW()-ROW($A$2),DATA!G:G,0)-DATA!$B$5+1,"")</f>
        <v/>
      </c>
      <c r="B2168" s="86" t="str">
        <f>IFERROR(INDEX(DATA!$A$46:$E$6000,A2168,5),"")</f>
        <v/>
      </c>
      <c r="C2168" s="87" t="str">
        <f>IFERROR(INDEX(DATA!$A$46:$E$6000,A2168,3),"")</f>
        <v/>
      </c>
      <c r="D2168" s="88" t="str">
        <f>IFERROR(INDEX(DATA!$A$46:$E$6000,A2168,2),"")</f>
        <v/>
      </c>
      <c r="E2168" s="99" t="str">
        <f>IFERROR(IF(C2168=設定・集計!$B$6,INDEX(DATA!$A$46:$E$6000,A2168,4),""),"")</f>
        <v/>
      </c>
      <c r="F2168" s="99" t="str">
        <f>IFERROR(IF(C2168=設定・集計!$B$6,"",INDEX(DATA!$A$46:$E$6000,A2168,4)),"")</f>
        <v/>
      </c>
    </row>
    <row r="2169" spans="1:6" ht="18.75" customHeight="1">
      <c r="A2169" s="82" t="str">
        <f>IFERROR(MATCH(ROW()-ROW($A$2),DATA!G:G,0)-DATA!$B$5+1,"")</f>
        <v/>
      </c>
      <c r="B2169" s="86" t="str">
        <f>IFERROR(INDEX(DATA!$A$46:$E$6000,A2169,5),"")</f>
        <v/>
      </c>
      <c r="C2169" s="87" t="str">
        <f>IFERROR(INDEX(DATA!$A$46:$E$6000,A2169,3),"")</f>
        <v/>
      </c>
      <c r="D2169" s="88" t="str">
        <f>IFERROR(INDEX(DATA!$A$46:$E$6000,A2169,2),"")</f>
        <v/>
      </c>
      <c r="E2169" s="99" t="str">
        <f>IFERROR(IF(C2169=設定・集計!$B$6,INDEX(DATA!$A$46:$E$6000,A2169,4),""),"")</f>
        <v/>
      </c>
      <c r="F2169" s="99" t="str">
        <f>IFERROR(IF(C2169=設定・集計!$B$6,"",INDEX(DATA!$A$46:$E$6000,A2169,4)),"")</f>
        <v/>
      </c>
    </row>
    <row r="2170" spans="1:6" ht="18.75" customHeight="1">
      <c r="A2170" s="82" t="str">
        <f>IFERROR(MATCH(ROW()-ROW($A$2),DATA!G:G,0)-DATA!$B$5+1,"")</f>
        <v/>
      </c>
      <c r="B2170" s="86" t="str">
        <f>IFERROR(INDEX(DATA!$A$46:$E$6000,A2170,5),"")</f>
        <v/>
      </c>
      <c r="C2170" s="87" t="str">
        <f>IFERROR(INDEX(DATA!$A$46:$E$6000,A2170,3),"")</f>
        <v/>
      </c>
      <c r="D2170" s="88" t="str">
        <f>IFERROR(INDEX(DATA!$A$46:$E$6000,A2170,2),"")</f>
        <v/>
      </c>
      <c r="E2170" s="99" t="str">
        <f>IFERROR(IF(C2170=設定・集計!$B$6,INDEX(DATA!$A$46:$E$6000,A2170,4),""),"")</f>
        <v/>
      </c>
      <c r="F2170" s="99" t="str">
        <f>IFERROR(IF(C2170=設定・集計!$B$6,"",INDEX(DATA!$A$46:$E$6000,A2170,4)),"")</f>
        <v/>
      </c>
    </row>
    <row r="2171" spans="1:6" ht="18.75" customHeight="1">
      <c r="A2171" s="82" t="str">
        <f>IFERROR(MATCH(ROW()-ROW($A$2),DATA!G:G,0)-DATA!$B$5+1,"")</f>
        <v/>
      </c>
      <c r="B2171" s="86" t="str">
        <f>IFERROR(INDEX(DATA!$A$46:$E$6000,A2171,5),"")</f>
        <v/>
      </c>
      <c r="C2171" s="87" t="str">
        <f>IFERROR(INDEX(DATA!$A$46:$E$6000,A2171,3),"")</f>
        <v/>
      </c>
      <c r="D2171" s="88" t="str">
        <f>IFERROR(INDEX(DATA!$A$46:$E$6000,A2171,2),"")</f>
        <v/>
      </c>
      <c r="E2171" s="99" t="str">
        <f>IFERROR(IF(C2171=設定・集計!$B$6,INDEX(DATA!$A$46:$E$6000,A2171,4),""),"")</f>
        <v/>
      </c>
      <c r="F2171" s="99" t="str">
        <f>IFERROR(IF(C2171=設定・集計!$B$6,"",INDEX(DATA!$A$46:$E$6000,A2171,4)),"")</f>
        <v/>
      </c>
    </row>
    <row r="2172" spans="1:6" ht="18.75" customHeight="1">
      <c r="A2172" s="82" t="str">
        <f>IFERROR(MATCH(ROW()-ROW($A$2),DATA!G:G,0)-DATA!$B$5+1,"")</f>
        <v/>
      </c>
      <c r="B2172" s="86" t="str">
        <f>IFERROR(INDEX(DATA!$A$46:$E$6000,A2172,5),"")</f>
        <v/>
      </c>
      <c r="C2172" s="87" t="str">
        <f>IFERROR(INDEX(DATA!$A$46:$E$6000,A2172,3),"")</f>
        <v/>
      </c>
      <c r="D2172" s="88" t="str">
        <f>IFERROR(INDEX(DATA!$A$46:$E$6000,A2172,2),"")</f>
        <v/>
      </c>
      <c r="E2172" s="99" t="str">
        <f>IFERROR(IF(C2172=設定・集計!$B$6,INDEX(DATA!$A$46:$E$6000,A2172,4),""),"")</f>
        <v/>
      </c>
      <c r="F2172" s="99" t="str">
        <f>IFERROR(IF(C2172=設定・集計!$B$6,"",INDEX(DATA!$A$46:$E$6000,A2172,4)),"")</f>
        <v/>
      </c>
    </row>
    <row r="2173" spans="1:6" ht="18.75" customHeight="1">
      <c r="A2173" s="82" t="str">
        <f>IFERROR(MATCH(ROW()-ROW($A$2),DATA!G:G,0)-DATA!$B$5+1,"")</f>
        <v/>
      </c>
      <c r="B2173" s="86" t="str">
        <f>IFERROR(INDEX(DATA!$A$46:$E$6000,A2173,5),"")</f>
        <v/>
      </c>
      <c r="C2173" s="87" t="str">
        <f>IFERROR(INDEX(DATA!$A$46:$E$6000,A2173,3),"")</f>
        <v/>
      </c>
      <c r="D2173" s="88" t="str">
        <f>IFERROR(INDEX(DATA!$A$46:$E$6000,A2173,2),"")</f>
        <v/>
      </c>
      <c r="E2173" s="99" t="str">
        <f>IFERROR(IF(C2173=設定・集計!$B$6,INDEX(DATA!$A$46:$E$6000,A2173,4),""),"")</f>
        <v/>
      </c>
      <c r="F2173" s="99" t="str">
        <f>IFERROR(IF(C2173=設定・集計!$B$6,"",INDEX(DATA!$A$46:$E$6000,A2173,4)),"")</f>
        <v/>
      </c>
    </row>
    <row r="2174" spans="1:6" ht="18.75" customHeight="1">
      <c r="A2174" s="82" t="str">
        <f>IFERROR(MATCH(ROW()-ROW($A$2),DATA!G:G,0)-DATA!$B$5+1,"")</f>
        <v/>
      </c>
      <c r="B2174" s="86" t="str">
        <f>IFERROR(INDEX(DATA!$A$46:$E$6000,A2174,5),"")</f>
        <v/>
      </c>
      <c r="C2174" s="87" t="str">
        <f>IFERROR(INDEX(DATA!$A$46:$E$6000,A2174,3),"")</f>
        <v/>
      </c>
      <c r="D2174" s="88" t="str">
        <f>IFERROR(INDEX(DATA!$A$46:$E$6000,A2174,2),"")</f>
        <v/>
      </c>
      <c r="E2174" s="99" t="str">
        <f>IFERROR(IF(C2174=設定・集計!$B$6,INDEX(DATA!$A$46:$E$6000,A2174,4),""),"")</f>
        <v/>
      </c>
      <c r="F2174" s="99" t="str">
        <f>IFERROR(IF(C2174=設定・集計!$B$6,"",INDEX(DATA!$A$46:$E$6000,A2174,4)),"")</f>
        <v/>
      </c>
    </row>
    <row r="2175" spans="1:6" ht="18.75" customHeight="1">
      <c r="A2175" s="82" t="str">
        <f>IFERROR(MATCH(ROW()-ROW($A$2),DATA!G:G,0)-DATA!$B$5+1,"")</f>
        <v/>
      </c>
      <c r="B2175" s="86" t="str">
        <f>IFERROR(INDEX(DATA!$A$46:$E$6000,A2175,5),"")</f>
        <v/>
      </c>
      <c r="C2175" s="87" t="str">
        <f>IFERROR(INDEX(DATA!$A$46:$E$6000,A2175,3),"")</f>
        <v/>
      </c>
      <c r="D2175" s="88" t="str">
        <f>IFERROR(INDEX(DATA!$A$46:$E$6000,A2175,2),"")</f>
        <v/>
      </c>
      <c r="E2175" s="99" t="str">
        <f>IFERROR(IF(C2175=設定・集計!$B$6,INDEX(DATA!$A$46:$E$6000,A2175,4),""),"")</f>
        <v/>
      </c>
      <c r="F2175" s="99" t="str">
        <f>IFERROR(IF(C2175=設定・集計!$B$6,"",INDEX(DATA!$A$46:$E$6000,A2175,4)),"")</f>
        <v/>
      </c>
    </row>
    <row r="2176" spans="1:6" ht="18.75" customHeight="1">
      <c r="A2176" s="82" t="str">
        <f>IFERROR(MATCH(ROW()-ROW($A$2),DATA!G:G,0)-DATA!$B$5+1,"")</f>
        <v/>
      </c>
      <c r="B2176" s="86" t="str">
        <f>IFERROR(INDEX(DATA!$A$46:$E$6000,A2176,5),"")</f>
        <v/>
      </c>
      <c r="C2176" s="87" t="str">
        <f>IFERROR(INDEX(DATA!$A$46:$E$6000,A2176,3),"")</f>
        <v/>
      </c>
      <c r="D2176" s="88" t="str">
        <f>IFERROR(INDEX(DATA!$A$46:$E$6000,A2176,2),"")</f>
        <v/>
      </c>
      <c r="E2176" s="99" t="str">
        <f>IFERROR(IF(C2176=設定・集計!$B$6,INDEX(DATA!$A$46:$E$6000,A2176,4),""),"")</f>
        <v/>
      </c>
      <c r="F2176" s="99" t="str">
        <f>IFERROR(IF(C2176=設定・集計!$B$6,"",INDEX(DATA!$A$46:$E$6000,A2176,4)),"")</f>
        <v/>
      </c>
    </row>
    <row r="2177" spans="1:6" ht="18.75" customHeight="1">
      <c r="A2177" s="82" t="str">
        <f>IFERROR(MATCH(ROW()-ROW($A$2),DATA!G:G,0)-DATA!$B$5+1,"")</f>
        <v/>
      </c>
      <c r="B2177" s="86" t="str">
        <f>IFERROR(INDEX(DATA!$A$46:$E$6000,A2177,5),"")</f>
        <v/>
      </c>
      <c r="C2177" s="87" t="str">
        <f>IFERROR(INDEX(DATA!$A$46:$E$6000,A2177,3),"")</f>
        <v/>
      </c>
      <c r="D2177" s="88" t="str">
        <f>IFERROR(INDEX(DATA!$A$46:$E$6000,A2177,2),"")</f>
        <v/>
      </c>
      <c r="E2177" s="99" t="str">
        <f>IFERROR(IF(C2177=設定・集計!$B$6,INDEX(DATA!$A$46:$E$6000,A2177,4),""),"")</f>
        <v/>
      </c>
      <c r="F2177" s="99" t="str">
        <f>IFERROR(IF(C2177=設定・集計!$B$6,"",INDEX(DATA!$A$46:$E$6000,A2177,4)),"")</f>
        <v/>
      </c>
    </row>
    <row r="2178" spans="1:6" ht="18.75" customHeight="1">
      <c r="A2178" s="82" t="str">
        <f>IFERROR(MATCH(ROW()-ROW($A$2),DATA!G:G,0)-DATA!$B$5+1,"")</f>
        <v/>
      </c>
      <c r="B2178" s="86" t="str">
        <f>IFERROR(INDEX(DATA!$A$46:$E$6000,A2178,5),"")</f>
        <v/>
      </c>
      <c r="C2178" s="87" t="str">
        <f>IFERROR(INDEX(DATA!$A$46:$E$6000,A2178,3),"")</f>
        <v/>
      </c>
      <c r="D2178" s="88" t="str">
        <f>IFERROR(INDEX(DATA!$A$46:$E$6000,A2178,2),"")</f>
        <v/>
      </c>
      <c r="E2178" s="99" t="str">
        <f>IFERROR(IF(C2178=設定・集計!$B$6,INDEX(DATA!$A$46:$E$6000,A2178,4),""),"")</f>
        <v/>
      </c>
      <c r="F2178" s="99" t="str">
        <f>IFERROR(IF(C2178=設定・集計!$B$6,"",INDEX(DATA!$A$46:$E$6000,A2178,4)),"")</f>
        <v/>
      </c>
    </row>
    <row r="2179" spans="1:6" ht="18.75" customHeight="1">
      <c r="A2179" s="82" t="str">
        <f>IFERROR(MATCH(ROW()-ROW($A$2),DATA!G:G,0)-DATA!$B$5+1,"")</f>
        <v/>
      </c>
      <c r="B2179" s="86" t="str">
        <f>IFERROR(INDEX(DATA!$A$46:$E$6000,A2179,5),"")</f>
        <v/>
      </c>
      <c r="C2179" s="87" t="str">
        <f>IFERROR(INDEX(DATA!$A$46:$E$6000,A2179,3),"")</f>
        <v/>
      </c>
      <c r="D2179" s="88" t="str">
        <f>IFERROR(INDEX(DATA!$A$46:$E$6000,A2179,2),"")</f>
        <v/>
      </c>
      <c r="E2179" s="99" t="str">
        <f>IFERROR(IF(C2179=設定・集計!$B$6,INDEX(DATA!$A$46:$E$6000,A2179,4),""),"")</f>
        <v/>
      </c>
      <c r="F2179" s="99" t="str">
        <f>IFERROR(IF(C2179=設定・集計!$B$6,"",INDEX(DATA!$A$46:$E$6000,A2179,4)),"")</f>
        <v/>
      </c>
    </row>
    <row r="2180" spans="1:6" ht="18.75" customHeight="1">
      <c r="A2180" s="82" t="str">
        <f>IFERROR(MATCH(ROW()-ROW($A$2),DATA!G:G,0)-DATA!$B$5+1,"")</f>
        <v/>
      </c>
      <c r="B2180" s="86" t="str">
        <f>IFERROR(INDEX(DATA!$A$46:$E$6000,A2180,5),"")</f>
        <v/>
      </c>
      <c r="C2180" s="87" t="str">
        <f>IFERROR(INDEX(DATA!$A$46:$E$6000,A2180,3),"")</f>
        <v/>
      </c>
      <c r="D2180" s="88" t="str">
        <f>IFERROR(INDEX(DATA!$A$46:$E$6000,A2180,2),"")</f>
        <v/>
      </c>
      <c r="E2180" s="99" t="str">
        <f>IFERROR(IF(C2180=設定・集計!$B$6,INDEX(DATA!$A$46:$E$6000,A2180,4),""),"")</f>
        <v/>
      </c>
      <c r="F2180" s="99" t="str">
        <f>IFERROR(IF(C2180=設定・集計!$B$6,"",INDEX(DATA!$A$46:$E$6000,A2180,4)),"")</f>
        <v/>
      </c>
    </row>
    <row r="2181" spans="1:6" ht="18.75" customHeight="1">
      <c r="A2181" s="82" t="str">
        <f>IFERROR(MATCH(ROW()-ROW($A$2),DATA!G:G,0)-DATA!$B$5+1,"")</f>
        <v/>
      </c>
      <c r="B2181" s="86" t="str">
        <f>IFERROR(INDEX(DATA!$A$46:$E$6000,A2181,5),"")</f>
        <v/>
      </c>
      <c r="C2181" s="87" t="str">
        <f>IFERROR(INDEX(DATA!$A$46:$E$6000,A2181,3),"")</f>
        <v/>
      </c>
      <c r="D2181" s="88" t="str">
        <f>IFERROR(INDEX(DATA!$A$46:$E$6000,A2181,2),"")</f>
        <v/>
      </c>
      <c r="E2181" s="99" t="str">
        <f>IFERROR(IF(C2181=設定・集計!$B$6,INDEX(DATA!$A$46:$E$6000,A2181,4),""),"")</f>
        <v/>
      </c>
      <c r="F2181" s="99" t="str">
        <f>IFERROR(IF(C2181=設定・集計!$B$6,"",INDEX(DATA!$A$46:$E$6000,A2181,4)),"")</f>
        <v/>
      </c>
    </row>
    <row r="2182" spans="1:6" ht="18.75" customHeight="1">
      <c r="A2182" s="82" t="str">
        <f>IFERROR(MATCH(ROW()-ROW($A$2),DATA!G:G,0)-DATA!$B$5+1,"")</f>
        <v/>
      </c>
      <c r="B2182" s="86" t="str">
        <f>IFERROR(INDEX(DATA!$A$46:$E$6000,A2182,5),"")</f>
        <v/>
      </c>
      <c r="C2182" s="87" t="str">
        <f>IFERROR(INDEX(DATA!$A$46:$E$6000,A2182,3),"")</f>
        <v/>
      </c>
      <c r="D2182" s="88" t="str">
        <f>IFERROR(INDEX(DATA!$A$46:$E$6000,A2182,2),"")</f>
        <v/>
      </c>
      <c r="E2182" s="99" t="str">
        <f>IFERROR(IF(C2182=設定・集計!$B$6,INDEX(DATA!$A$46:$E$6000,A2182,4),""),"")</f>
        <v/>
      </c>
      <c r="F2182" s="99" t="str">
        <f>IFERROR(IF(C2182=設定・集計!$B$6,"",INDEX(DATA!$A$46:$E$6000,A2182,4)),"")</f>
        <v/>
      </c>
    </row>
    <row r="2183" spans="1:6" ht="18.75" customHeight="1">
      <c r="A2183" s="82" t="str">
        <f>IFERROR(MATCH(ROW()-ROW($A$2),DATA!G:G,0)-DATA!$B$5+1,"")</f>
        <v/>
      </c>
      <c r="B2183" s="86" t="str">
        <f>IFERROR(INDEX(DATA!$A$46:$E$6000,A2183,5),"")</f>
        <v/>
      </c>
      <c r="C2183" s="87" t="str">
        <f>IFERROR(INDEX(DATA!$A$46:$E$6000,A2183,3),"")</f>
        <v/>
      </c>
      <c r="D2183" s="88" t="str">
        <f>IFERROR(INDEX(DATA!$A$46:$E$6000,A2183,2),"")</f>
        <v/>
      </c>
      <c r="E2183" s="99" t="str">
        <f>IFERROR(IF(C2183=設定・集計!$B$6,INDEX(DATA!$A$46:$E$6000,A2183,4),""),"")</f>
        <v/>
      </c>
      <c r="F2183" s="99" t="str">
        <f>IFERROR(IF(C2183=設定・集計!$B$6,"",INDEX(DATA!$A$46:$E$6000,A2183,4)),"")</f>
        <v/>
      </c>
    </row>
    <row r="2184" spans="1:6" ht="18.75" customHeight="1">
      <c r="A2184" s="82" t="str">
        <f>IFERROR(MATCH(ROW()-ROW($A$2),DATA!G:G,0)-DATA!$B$5+1,"")</f>
        <v/>
      </c>
      <c r="B2184" s="86" t="str">
        <f>IFERROR(INDEX(DATA!$A$46:$E$6000,A2184,5),"")</f>
        <v/>
      </c>
      <c r="C2184" s="87" t="str">
        <f>IFERROR(INDEX(DATA!$A$46:$E$6000,A2184,3),"")</f>
        <v/>
      </c>
      <c r="D2184" s="88" t="str">
        <f>IFERROR(INDEX(DATA!$A$46:$E$6000,A2184,2),"")</f>
        <v/>
      </c>
      <c r="E2184" s="99" t="str">
        <f>IFERROR(IF(C2184=設定・集計!$B$6,INDEX(DATA!$A$46:$E$6000,A2184,4),""),"")</f>
        <v/>
      </c>
      <c r="F2184" s="99" t="str">
        <f>IFERROR(IF(C2184=設定・集計!$B$6,"",INDEX(DATA!$A$46:$E$6000,A2184,4)),"")</f>
        <v/>
      </c>
    </row>
    <row r="2185" spans="1:6" ht="18.75" customHeight="1">
      <c r="A2185" s="82" t="str">
        <f>IFERROR(MATCH(ROW()-ROW($A$2),DATA!G:G,0)-DATA!$B$5+1,"")</f>
        <v/>
      </c>
      <c r="B2185" s="86" t="str">
        <f>IFERROR(INDEX(DATA!$A$46:$E$6000,A2185,5),"")</f>
        <v/>
      </c>
      <c r="C2185" s="87" t="str">
        <f>IFERROR(INDEX(DATA!$A$46:$E$6000,A2185,3),"")</f>
        <v/>
      </c>
      <c r="D2185" s="88" t="str">
        <f>IFERROR(INDEX(DATA!$A$46:$E$6000,A2185,2),"")</f>
        <v/>
      </c>
      <c r="E2185" s="99" t="str">
        <f>IFERROR(IF(C2185=設定・集計!$B$6,INDEX(DATA!$A$46:$E$6000,A2185,4),""),"")</f>
        <v/>
      </c>
      <c r="F2185" s="99" t="str">
        <f>IFERROR(IF(C2185=設定・集計!$B$6,"",INDEX(DATA!$A$46:$E$6000,A2185,4)),"")</f>
        <v/>
      </c>
    </row>
    <row r="2186" spans="1:6" ht="18.75" customHeight="1">
      <c r="A2186" s="82" t="str">
        <f>IFERROR(MATCH(ROW()-ROW($A$2),DATA!G:G,0)-DATA!$B$5+1,"")</f>
        <v/>
      </c>
      <c r="B2186" s="86" t="str">
        <f>IFERROR(INDEX(DATA!$A$46:$E$6000,A2186,5),"")</f>
        <v/>
      </c>
      <c r="C2186" s="87" t="str">
        <f>IFERROR(INDEX(DATA!$A$46:$E$6000,A2186,3),"")</f>
        <v/>
      </c>
      <c r="D2186" s="88" t="str">
        <f>IFERROR(INDEX(DATA!$A$46:$E$6000,A2186,2),"")</f>
        <v/>
      </c>
      <c r="E2186" s="99" t="str">
        <f>IFERROR(IF(C2186=設定・集計!$B$6,INDEX(DATA!$A$46:$E$6000,A2186,4),""),"")</f>
        <v/>
      </c>
      <c r="F2186" s="99" t="str">
        <f>IFERROR(IF(C2186=設定・集計!$B$6,"",INDEX(DATA!$A$46:$E$6000,A2186,4)),"")</f>
        <v/>
      </c>
    </row>
    <row r="2187" spans="1:6" ht="18.75" customHeight="1">
      <c r="A2187" s="82" t="str">
        <f>IFERROR(MATCH(ROW()-ROW($A$2),DATA!G:G,0)-DATA!$B$5+1,"")</f>
        <v/>
      </c>
      <c r="B2187" s="86" t="str">
        <f>IFERROR(INDEX(DATA!$A$46:$E$6000,A2187,5),"")</f>
        <v/>
      </c>
      <c r="C2187" s="87" t="str">
        <f>IFERROR(INDEX(DATA!$A$46:$E$6000,A2187,3),"")</f>
        <v/>
      </c>
      <c r="D2187" s="88" t="str">
        <f>IFERROR(INDEX(DATA!$A$46:$E$6000,A2187,2),"")</f>
        <v/>
      </c>
      <c r="E2187" s="99" t="str">
        <f>IFERROR(IF(C2187=設定・集計!$B$6,INDEX(DATA!$A$46:$E$6000,A2187,4),""),"")</f>
        <v/>
      </c>
      <c r="F2187" s="99" t="str">
        <f>IFERROR(IF(C2187=設定・集計!$B$6,"",INDEX(DATA!$A$46:$E$6000,A2187,4)),"")</f>
        <v/>
      </c>
    </row>
    <row r="2188" spans="1:6" ht="18.75" customHeight="1">
      <c r="A2188" s="82" t="str">
        <f>IFERROR(MATCH(ROW()-ROW($A$2),DATA!G:G,0)-DATA!$B$5+1,"")</f>
        <v/>
      </c>
      <c r="B2188" s="86" t="str">
        <f>IFERROR(INDEX(DATA!$A$46:$E$6000,A2188,5),"")</f>
        <v/>
      </c>
      <c r="C2188" s="87" t="str">
        <f>IFERROR(INDEX(DATA!$A$46:$E$6000,A2188,3),"")</f>
        <v/>
      </c>
      <c r="D2188" s="88" t="str">
        <f>IFERROR(INDEX(DATA!$A$46:$E$6000,A2188,2),"")</f>
        <v/>
      </c>
      <c r="E2188" s="99" t="str">
        <f>IFERROR(IF(C2188=設定・集計!$B$6,INDEX(DATA!$A$46:$E$6000,A2188,4),""),"")</f>
        <v/>
      </c>
      <c r="F2188" s="99" t="str">
        <f>IFERROR(IF(C2188=設定・集計!$B$6,"",INDEX(DATA!$A$46:$E$6000,A2188,4)),"")</f>
        <v/>
      </c>
    </row>
    <row r="2189" spans="1:6" ht="18.75" customHeight="1">
      <c r="A2189" s="82" t="str">
        <f>IFERROR(MATCH(ROW()-ROW($A$2),DATA!G:G,0)-DATA!$B$5+1,"")</f>
        <v/>
      </c>
      <c r="B2189" s="86" t="str">
        <f>IFERROR(INDEX(DATA!$A$46:$E$6000,A2189,5),"")</f>
        <v/>
      </c>
      <c r="C2189" s="87" t="str">
        <f>IFERROR(INDEX(DATA!$A$46:$E$6000,A2189,3),"")</f>
        <v/>
      </c>
      <c r="D2189" s="88" t="str">
        <f>IFERROR(INDEX(DATA!$A$46:$E$6000,A2189,2),"")</f>
        <v/>
      </c>
      <c r="E2189" s="99" t="str">
        <f>IFERROR(IF(C2189=設定・集計!$B$6,INDEX(DATA!$A$46:$E$6000,A2189,4),""),"")</f>
        <v/>
      </c>
      <c r="F2189" s="99" t="str">
        <f>IFERROR(IF(C2189=設定・集計!$B$6,"",INDEX(DATA!$A$46:$E$6000,A2189,4)),"")</f>
        <v/>
      </c>
    </row>
    <row r="2190" spans="1:6" ht="18.75" customHeight="1">
      <c r="A2190" s="82" t="str">
        <f>IFERROR(MATCH(ROW()-ROW($A$2),DATA!G:G,0)-DATA!$B$5+1,"")</f>
        <v/>
      </c>
      <c r="B2190" s="86" t="str">
        <f>IFERROR(INDEX(DATA!$A$46:$E$6000,A2190,5),"")</f>
        <v/>
      </c>
      <c r="C2190" s="87" t="str">
        <f>IFERROR(INDEX(DATA!$A$46:$E$6000,A2190,3),"")</f>
        <v/>
      </c>
      <c r="D2190" s="88" t="str">
        <f>IFERROR(INDEX(DATA!$A$46:$E$6000,A2190,2),"")</f>
        <v/>
      </c>
      <c r="E2190" s="99" t="str">
        <f>IFERROR(IF(C2190=設定・集計!$B$6,INDEX(DATA!$A$46:$E$6000,A2190,4),""),"")</f>
        <v/>
      </c>
      <c r="F2190" s="99" t="str">
        <f>IFERROR(IF(C2190=設定・集計!$B$6,"",INDEX(DATA!$A$46:$E$6000,A2190,4)),"")</f>
        <v/>
      </c>
    </row>
    <row r="2191" spans="1:6" ht="18.75" customHeight="1">
      <c r="A2191" s="82" t="str">
        <f>IFERROR(MATCH(ROW()-ROW($A$2),DATA!G:G,0)-DATA!$B$5+1,"")</f>
        <v/>
      </c>
      <c r="B2191" s="86" t="str">
        <f>IFERROR(INDEX(DATA!$A$46:$E$6000,A2191,5),"")</f>
        <v/>
      </c>
      <c r="C2191" s="87" t="str">
        <f>IFERROR(INDEX(DATA!$A$46:$E$6000,A2191,3),"")</f>
        <v/>
      </c>
      <c r="D2191" s="88" t="str">
        <f>IFERROR(INDEX(DATA!$A$46:$E$6000,A2191,2),"")</f>
        <v/>
      </c>
      <c r="E2191" s="99" t="str">
        <f>IFERROR(IF(C2191=設定・集計!$B$6,INDEX(DATA!$A$46:$E$6000,A2191,4),""),"")</f>
        <v/>
      </c>
      <c r="F2191" s="99" t="str">
        <f>IFERROR(IF(C2191=設定・集計!$B$6,"",INDEX(DATA!$A$46:$E$6000,A2191,4)),"")</f>
        <v/>
      </c>
    </row>
    <row r="2192" spans="1:6" ht="18.75" customHeight="1">
      <c r="A2192" s="82" t="str">
        <f>IFERROR(MATCH(ROW()-ROW($A$2),DATA!G:G,0)-DATA!$B$5+1,"")</f>
        <v/>
      </c>
      <c r="B2192" s="86" t="str">
        <f>IFERROR(INDEX(DATA!$A$46:$E$6000,A2192,5),"")</f>
        <v/>
      </c>
      <c r="C2192" s="87" t="str">
        <f>IFERROR(INDEX(DATA!$A$46:$E$6000,A2192,3),"")</f>
        <v/>
      </c>
      <c r="D2192" s="88" t="str">
        <f>IFERROR(INDEX(DATA!$A$46:$E$6000,A2192,2),"")</f>
        <v/>
      </c>
      <c r="E2192" s="99" t="str">
        <f>IFERROR(IF(C2192=設定・集計!$B$6,INDEX(DATA!$A$46:$E$6000,A2192,4),""),"")</f>
        <v/>
      </c>
      <c r="F2192" s="99" t="str">
        <f>IFERROR(IF(C2192=設定・集計!$B$6,"",INDEX(DATA!$A$46:$E$6000,A2192,4)),"")</f>
        <v/>
      </c>
    </row>
    <row r="2193" spans="1:6" ht="18.75" customHeight="1">
      <c r="A2193" s="82" t="str">
        <f>IFERROR(MATCH(ROW()-ROW($A$2),DATA!G:G,0)-DATA!$B$5+1,"")</f>
        <v/>
      </c>
      <c r="B2193" s="86" t="str">
        <f>IFERROR(INDEX(DATA!$A$46:$E$6000,A2193,5),"")</f>
        <v/>
      </c>
      <c r="C2193" s="87" t="str">
        <f>IFERROR(INDEX(DATA!$A$46:$E$6000,A2193,3),"")</f>
        <v/>
      </c>
      <c r="D2193" s="88" t="str">
        <f>IFERROR(INDEX(DATA!$A$46:$E$6000,A2193,2),"")</f>
        <v/>
      </c>
      <c r="E2193" s="99" t="str">
        <f>IFERROR(IF(C2193=設定・集計!$B$6,INDEX(DATA!$A$46:$E$6000,A2193,4),""),"")</f>
        <v/>
      </c>
      <c r="F2193" s="99" t="str">
        <f>IFERROR(IF(C2193=設定・集計!$B$6,"",INDEX(DATA!$A$46:$E$6000,A2193,4)),"")</f>
        <v/>
      </c>
    </row>
    <row r="2194" spans="1:6" ht="18.75" customHeight="1">
      <c r="A2194" s="82" t="str">
        <f>IFERROR(MATCH(ROW()-ROW($A$2),DATA!G:G,0)-DATA!$B$5+1,"")</f>
        <v/>
      </c>
      <c r="B2194" s="86" t="str">
        <f>IFERROR(INDEX(DATA!$A$46:$E$6000,A2194,5),"")</f>
        <v/>
      </c>
      <c r="C2194" s="87" t="str">
        <f>IFERROR(INDEX(DATA!$A$46:$E$6000,A2194,3),"")</f>
        <v/>
      </c>
      <c r="D2194" s="88" t="str">
        <f>IFERROR(INDEX(DATA!$A$46:$E$6000,A2194,2),"")</f>
        <v/>
      </c>
      <c r="E2194" s="99" t="str">
        <f>IFERROR(IF(C2194=設定・集計!$B$6,INDEX(DATA!$A$46:$E$6000,A2194,4),""),"")</f>
        <v/>
      </c>
      <c r="F2194" s="99" t="str">
        <f>IFERROR(IF(C2194=設定・集計!$B$6,"",INDEX(DATA!$A$46:$E$6000,A2194,4)),"")</f>
        <v/>
      </c>
    </row>
    <row r="2195" spans="1:6" ht="18.75" customHeight="1">
      <c r="A2195" s="82" t="str">
        <f>IFERROR(MATCH(ROW()-ROW($A$2),DATA!G:G,0)-DATA!$B$5+1,"")</f>
        <v/>
      </c>
      <c r="B2195" s="86" t="str">
        <f>IFERROR(INDEX(DATA!$A$46:$E$6000,A2195,5),"")</f>
        <v/>
      </c>
      <c r="C2195" s="87" t="str">
        <f>IFERROR(INDEX(DATA!$A$46:$E$6000,A2195,3),"")</f>
        <v/>
      </c>
      <c r="D2195" s="88" t="str">
        <f>IFERROR(INDEX(DATA!$A$46:$E$6000,A2195,2),"")</f>
        <v/>
      </c>
      <c r="E2195" s="99" t="str">
        <f>IFERROR(IF(C2195=設定・集計!$B$6,INDEX(DATA!$A$46:$E$6000,A2195,4),""),"")</f>
        <v/>
      </c>
      <c r="F2195" s="99" t="str">
        <f>IFERROR(IF(C2195=設定・集計!$B$6,"",INDEX(DATA!$A$46:$E$6000,A2195,4)),"")</f>
        <v/>
      </c>
    </row>
    <row r="2196" spans="1:6" ht="18.75" customHeight="1">
      <c r="A2196" s="82" t="str">
        <f>IFERROR(MATCH(ROW()-ROW($A$2),DATA!G:G,0)-DATA!$B$5+1,"")</f>
        <v/>
      </c>
      <c r="B2196" s="86" t="str">
        <f>IFERROR(INDEX(DATA!$A$46:$E$6000,A2196,5),"")</f>
        <v/>
      </c>
      <c r="C2196" s="87" t="str">
        <f>IFERROR(INDEX(DATA!$A$46:$E$6000,A2196,3),"")</f>
        <v/>
      </c>
      <c r="D2196" s="88" t="str">
        <f>IFERROR(INDEX(DATA!$A$46:$E$6000,A2196,2),"")</f>
        <v/>
      </c>
      <c r="E2196" s="99" t="str">
        <f>IFERROR(IF(C2196=設定・集計!$B$6,INDEX(DATA!$A$46:$E$6000,A2196,4),""),"")</f>
        <v/>
      </c>
      <c r="F2196" s="99" t="str">
        <f>IFERROR(IF(C2196=設定・集計!$B$6,"",INDEX(DATA!$A$46:$E$6000,A2196,4)),"")</f>
        <v/>
      </c>
    </row>
    <row r="2197" spans="1:6" ht="18.75" customHeight="1">
      <c r="A2197" s="82" t="str">
        <f>IFERROR(MATCH(ROW()-ROW($A$2),DATA!G:G,0)-DATA!$B$5+1,"")</f>
        <v/>
      </c>
      <c r="B2197" s="86" t="str">
        <f>IFERROR(INDEX(DATA!$A$46:$E$6000,A2197,5),"")</f>
        <v/>
      </c>
      <c r="C2197" s="87" t="str">
        <f>IFERROR(INDEX(DATA!$A$46:$E$6000,A2197,3),"")</f>
        <v/>
      </c>
      <c r="D2197" s="88" t="str">
        <f>IFERROR(INDEX(DATA!$A$46:$E$6000,A2197,2),"")</f>
        <v/>
      </c>
      <c r="E2197" s="99" t="str">
        <f>IFERROR(IF(C2197=設定・集計!$B$6,INDEX(DATA!$A$46:$E$6000,A2197,4),""),"")</f>
        <v/>
      </c>
      <c r="F2197" s="99" t="str">
        <f>IFERROR(IF(C2197=設定・集計!$B$6,"",INDEX(DATA!$A$46:$E$6000,A2197,4)),"")</f>
        <v/>
      </c>
    </row>
    <row r="2198" spans="1:6" ht="18.75" customHeight="1">
      <c r="A2198" s="82" t="str">
        <f>IFERROR(MATCH(ROW()-ROW($A$2),DATA!G:G,0)-DATA!$B$5+1,"")</f>
        <v/>
      </c>
      <c r="B2198" s="86" t="str">
        <f>IFERROR(INDEX(DATA!$A$46:$E$6000,A2198,5),"")</f>
        <v/>
      </c>
      <c r="C2198" s="87" t="str">
        <f>IFERROR(INDEX(DATA!$A$46:$E$6000,A2198,3),"")</f>
        <v/>
      </c>
      <c r="D2198" s="88" t="str">
        <f>IFERROR(INDEX(DATA!$A$46:$E$6000,A2198,2),"")</f>
        <v/>
      </c>
      <c r="E2198" s="99" t="str">
        <f>IFERROR(IF(C2198=設定・集計!$B$6,INDEX(DATA!$A$46:$E$6000,A2198,4),""),"")</f>
        <v/>
      </c>
      <c r="F2198" s="99" t="str">
        <f>IFERROR(IF(C2198=設定・集計!$B$6,"",INDEX(DATA!$A$46:$E$6000,A2198,4)),"")</f>
        <v/>
      </c>
    </row>
    <row r="2199" spans="1:6" ht="18.75" customHeight="1">
      <c r="A2199" s="82" t="str">
        <f>IFERROR(MATCH(ROW()-ROW($A$2),DATA!G:G,0)-DATA!$B$5+1,"")</f>
        <v/>
      </c>
      <c r="B2199" s="86" t="str">
        <f>IFERROR(INDEX(DATA!$A$46:$E$6000,A2199,5),"")</f>
        <v/>
      </c>
      <c r="C2199" s="87" t="str">
        <f>IFERROR(INDEX(DATA!$A$46:$E$6000,A2199,3),"")</f>
        <v/>
      </c>
      <c r="D2199" s="88" t="str">
        <f>IFERROR(INDEX(DATA!$A$46:$E$6000,A2199,2),"")</f>
        <v/>
      </c>
      <c r="E2199" s="99" t="str">
        <f>IFERROR(IF(C2199=設定・集計!$B$6,INDEX(DATA!$A$46:$E$6000,A2199,4),""),"")</f>
        <v/>
      </c>
      <c r="F2199" s="99" t="str">
        <f>IFERROR(IF(C2199=設定・集計!$B$6,"",INDEX(DATA!$A$46:$E$6000,A2199,4)),"")</f>
        <v/>
      </c>
    </row>
    <row r="2200" spans="1:6" ht="18.75" customHeight="1">
      <c r="A2200" s="82" t="str">
        <f>IFERROR(MATCH(ROW()-ROW($A$2),DATA!G:G,0)-DATA!$B$5+1,"")</f>
        <v/>
      </c>
      <c r="B2200" s="86" t="str">
        <f>IFERROR(INDEX(DATA!$A$46:$E$6000,A2200,5),"")</f>
        <v/>
      </c>
      <c r="C2200" s="87" t="str">
        <f>IFERROR(INDEX(DATA!$A$46:$E$6000,A2200,3),"")</f>
        <v/>
      </c>
      <c r="D2200" s="88" t="str">
        <f>IFERROR(INDEX(DATA!$A$46:$E$6000,A2200,2),"")</f>
        <v/>
      </c>
      <c r="E2200" s="99" t="str">
        <f>IFERROR(IF(C2200=設定・集計!$B$6,INDEX(DATA!$A$46:$E$6000,A2200,4),""),"")</f>
        <v/>
      </c>
      <c r="F2200" s="99" t="str">
        <f>IFERROR(IF(C2200=設定・集計!$B$6,"",INDEX(DATA!$A$46:$E$6000,A2200,4)),"")</f>
        <v/>
      </c>
    </row>
    <row r="2201" spans="1:6" ht="18.75" customHeight="1">
      <c r="A2201" s="82" t="str">
        <f>IFERROR(MATCH(ROW()-ROW($A$2),DATA!G:G,0)-DATA!$B$5+1,"")</f>
        <v/>
      </c>
      <c r="B2201" s="86" t="str">
        <f>IFERROR(INDEX(DATA!$A$46:$E$6000,A2201,5),"")</f>
        <v/>
      </c>
      <c r="C2201" s="87" t="str">
        <f>IFERROR(INDEX(DATA!$A$46:$E$6000,A2201,3),"")</f>
        <v/>
      </c>
      <c r="D2201" s="88" t="str">
        <f>IFERROR(INDEX(DATA!$A$46:$E$6000,A2201,2),"")</f>
        <v/>
      </c>
      <c r="E2201" s="99" t="str">
        <f>IFERROR(IF(C2201=設定・集計!$B$6,INDEX(DATA!$A$46:$E$6000,A2201,4),""),"")</f>
        <v/>
      </c>
      <c r="F2201" s="99" t="str">
        <f>IFERROR(IF(C2201=設定・集計!$B$6,"",INDEX(DATA!$A$46:$E$6000,A2201,4)),"")</f>
        <v/>
      </c>
    </row>
    <row r="2202" spans="1:6" ht="18.75" customHeight="1">
      <c r="A2202" s="82" t="str">
        <f>IFERROR(MATCH(ROW()-ROW($A$2),DATA!G:G,0)-DATA!$B$5+1,"")</f>
        <v/>
      </c>
      <c r="B2202" s="86" t="str">
        <f>IFERROR(INDEX(DATA!$A$46:$E$6000,A2202,5),"")</f>
        <v/>
      </c>
      <c r="C2202" s="87" t="str">
        <f>IFERROR(INDEX(DATA!$A$46:$E$6000,A2202,3),"")</f>
        <v/>
      </c>
      <c r="D2202" s="88" t="str">
        <f>IFERROR(INDEX(DATA!$A$46:$E$6000,A2202,2),"")</f>
        <v/>
      </c>
      <c r="E2202" s="99" t="str">
        <f>IFERROR(IF(C2202=設定・集計!$B$6,INDEX(DATA!$A$46:$E$6000,A2202,4),""),"")</f>
        <v/>
      </c>
      <c r="F2202" s="99" t="str">
        <f>IFERROR(IF(C2202=設定・集計!$B$6,"",INDEX(DATA!$A$46:$E$6000,A2202,4)),"")</f>
        <v/>
      </c>
    </row>
    <row r="2203" spans="1:6" ht="18.75" customHeight="1">
      <c r="A2203" s="82" t="str">
        <f>IFERROR(MATCH(ROW()-ROW($A$2),DATA!G:G,0)-DATA!$B$5+1,"")</f>
        <v/>
      </c>
      <c r="B2203" s="86" t="str">
        <f>IFERROR(INDEX(DATA!$A$46:$E$6000,A2203,5),"")</f>
        <v/>
      </c>
      <c r="C2203" s="87" t="str">
        <f>IFERROR(INDEX(DATA!$A$46:$E$6000,A2203,3),"")</f>
        <v/>
      </c>
      <c r="D2203" s="88" t="str">
        <f>IFERROR(INDEX(DATA!$A$46:$E$6000,A2203,2),"")</f>
        <v/>
      </c>
      <c r="E2203" s="99" t="str">
        <f>IFERROR(IF(C2203=設定・集計!$B$6,INDEX(DATA!$A$46:$E$6000,A2203,4),""),"")</f>
        <v/>
      </c>
      <c r="F2203" s="99" t="str">
        <f>IFERROR(IF(C2203=設定・集計!$B$6,"",INDEX(DATA!$A$46:$E$6000,A2203,4)),"")</f>
        <v/>
      </c>
    </row>
    <row r="2204" spans="1:6" ht="18.75" customHeight="1">
      <c r="A2204" s="82" t="str">
        <f>IFERROR(MATCH(ROW()-ROW($A$2),DATA!G:G,0)-DATA!$B$5+1,"")</f>
        <v/>
      </c>
      <c r="B2204" s="86" t="str">
        <f>IFERROR(INDEX(DATA!$A$46:$E$6000,A2204,5),"")</f>
        <v/>
      </c>
      <c r="C2204" s="87" t="str">
        <f>IFERROR(INDEX(DATA!$A$46:$E$6000,A2204,3),"")</f>
        <v/>
      </c>
      <c r="D2204" s="88" t="str">
        <f>IFERROR(INDEX(DATA!$A$46:$E$6000,A2204,2),"")</f>
        <v/>
      </c>
      <c r="E2204" s="99" t="str">
        <f>IFERROR(IF(C2204=設定・集計!$B$6,INDEX(DATA!$A$46:$E$6000,A2204,4),""),"")</f>
        <v/>
      </c>
      <c r="F2204" s="99" t="str">
        <f>IFERROR(IF(C2204=設定・集計!$B$6,"",INDEX(DATA!$A$46:$E$6000,A2204,4)),"")</f>
        <v/>
      </c>
    </row>
    <row r="2205" spans="1:6" ht="18.75" customHeight="1">
      <c r="A2205" s="82" t="str">
        <f>IFERROR(MATCH(ROW()-ROW($A$2),DATA!G:G,0)-DATA!$B$5+1,"")</f>
        <v/>
      </c>
      <c r="B2205" s="86" t="str">
        <f>IFERROR(INDEX(DATA!$A$46:$E$6000,A2205,5),"")</f>
        <v/>
      </c>
      <c r="C2205" s="87" t="str">
        <f>IFERROR(INDEX(DATA!$A$46:$E$6000,A2205,3),"")</f>
        <v/>
      </c>
      <c r="D2205" s="88" t="str">
        <f>IFERROR(INDEX(DATA!$A$46:$E$6000,A2205,2),"")</f>
        <v/>
      </c>
      <c r="E2205" s="99" t="str">
        <f>IFERROR(IF(C2205=設定・集計!$B$6,INDEX(DATA!$A$46:$E$6000,A2205,4),""),"")</f>
        <v/>
      </c>
      <c r="F2205" s="99" t="str">
        <f>IFERROR(IF(C2205=設定・集計!$B$6,"",INDEX(DATA!$A$46:$E$6000,A2205,4)),"")</f>
        <v/>
      </c>
    </row>
    <row r="2206" spans="1:6" ht="18.75" customHeight="1">
      <c r="A2206" s="82" t="str">
        <f>IFERROR(MATCH(ROW()-ROW($A$2),DATA!G:G,0)-DATA!$B$5+1,"")</f>
        <v/>
      </c>
      <c r="B2206" s="86" t="str">
        <f>IFERROR(INDEX(DATA!$A$46:$E$6000,A2206,5),"")</f>
        <v/>
      </c>
      <c r="C2206" s="87" t="str">
        <f>IFERROR(INDEX(DATA!$A$46:$E$6000,A2206,3),"")</f>
        <v/>
      </c>
      <c r="D2206" s="88" t="str">
        <f>IFERROR(INDEX(DATA!$A$46:$E$6000,A2206,2),"")</f>
        <v/>
      </c>
      <c r="E2206" s="99" t="str">
        <f>IFERROR(IF(C2206=設定・集計!$B$6,INDEX(DATA!$A$46:$E$6000,A2206,4),""),"")</f>
        <v/>
      </c>
      <c r="F2206" s="99" t="str">
        <f>IFERROR(IF(C2206=設定・集計!$B$6,"",INDEX(DATA!$A$46:$E$6000,A2206,4)),"")</f>
        <v/>
      </c>
    </row>
    <row r="2207" spans="1:6" ht="18.75" customHeight="1">
      <c r="A2207" s="82" t="str">
        <f>IFERROR(MATCH(ROW()-ROW($A$2),DATA!G:G,0)-DATA!$B$5+1,"")</f>
        <v/>
      </c>
      <c r="B2207" s="86" t="str">
        <f>IFERROR(INDEX(DATA!$A$46:$E$6000,A2207,5),"")</f>
        <v/>
      </c>
      <c r="C2207" s="87" t="str">
        <f>IFERROR(INDEX(DATA!$A$46:$E$6000,A2207,3),"")</f>
        <v/>
      </c>
      <c r="D2207" s="88" t="str">
        <f>IFERROR(INDEX(DATA!$A$46:$E$6000,A2207,2),"")</f>
        <v/>
      </c>
      <c r="E2207" s="99" t="str">
        <f>IFERROR(IF(C2207=設定・集計!$B$6,INDEX(DATA!$A$46:$E$6000,A2207,4),""),"")</f>
        <v/>
      </c>
      <c r="F2207" s="99" t="str">
        <f>IFERROR(IF(C2207=設定・集計!$B$6,"",INDEX(DATA!$A$46:$E$6000,A2207,4)),"")</f>
        <v/>
      </c>
    </row>
    <row r="2208" spans="1:6" ht="18.75" customHeight="1">
      <c r="A2208" s="82" t="str">
        <f>IFERROR(MATCH(ROW()-ROW($A$2),DATA!G:G,0)-DATA!$B$5+1,"")</f>
        <v/>
      </c>
      <c r="B2208" s="86" t="str">
        <f>IFERROR(INDEX(DATA!$A$46:$E$6000,A2208,5),"")</f>
        <v/>
      </c>
      <c r="C2208" s="87" t="str">
        <f>IFERROR(INDEX(DATA!$A$46:$E$6000,A2208,3),"")</f>
        <v/>
      </c>
      <c r="D2208" s="88" t="str">
        <f>IFERROR(INDEX(DATA!$A$46:$E$6000,A2208,2),"")</f>
        <v/>
      </c>
      <c r="E2208" s="99" t="str">
        <f>IFERROR(IF(C2208=設定・集計!$B$6,INDEX(DATA!$A$46:$E$6000,A2208,4),""),"")</f>
        <v/>
      </c>
      <c r="F2208" s="99" t="str">
        <f>IFERROR(IF(C2208=設定・集計!$B$6,"",INDEX(DATA!$A$46:$E$6000,A2208,4)),"")</f>
        <v/>
      </c>
    </row>
    <row r="2209" spans="1:6" ht="18.75" customHeight="1">
      <c r="A2209" s="82" t="str">
        <f>IFERROR(MATCH(ROW()-ROW($A$2),DATA!G:G,0)-DATA!$B$5+1,"")</f>
        <v/>
      </c>
      <c r="B2209" s="86" t="str">
        <f>IFERROR(INDEX(DATA!$A$46:$E$6000,A2209,5),"")</f>
        <v/>
      </c>
      <c r="C2209" s="87" t="str">
        <f>IFERROR(INDEX(DATA!$A$46:$E$6000,A2209,3),"")</f>
        <v/>
      </c>
      <c r="D2209" s="88" t="str">
        <f>IFERROR(INDEX(DATA!$A$46:$E$6000,A2209,2),"")</f>
        <v/>
      </c>
      <c r="E2209" s="99" t="str">
        <f>IFERROR(IF(C2209=設定・集計!$B$6,INDEX(DATA!$A$46:$E$6000,A2209,4),""),"")</f>
        <v/>
      </c>
      <c r="F2209" s="99" t="str">
        <f>IFERROR(IF(C2209=設定・集計!$B$6,"",INDEX(DATA!$A$46:$E$6000,A2209,4)),"")</f>
        <v/>
      </c>
    </row>
    <row r="2210" spans="1:6" ht="18.75" customHeight="1">
      <c r="A2210" s="82" t="str">
        <f>IFERROR(MATCH(ROW()-ROW($A$2),DATA!G:G,0)-DATA!$B$5+1,"")</f>
        <v/>
      </c>
      <c r="B2210" s="86" t="str">
        <f>IFERROR(INDEX(DATA!$A$46:$E$6000,A2210,5),"")</f>
        <v/>
      </c>
      <c r="C2210" s="87" t="str">
        <f>IFERROR(INDEX(DATA!$A$46:$E$6000,A2210,3),"")</f>
        <v/>
      </c>
      <c r="D2210" s="88" t="str">
        <f>IFERROR(INDEX(DATA!$A$46:$E$6000,A2210,2),"")</f>
        <v/>
      </c>
      <c r="E2210" s="99" t="str">
        <f>IFERROR(IF(C2210=設定・集計!$B$6,INDEX(DATA!$A$46:$E$6000,A2210,4),""),"")</f>
        <v/>
      </c>
      <c r="F2210" s="99" t="str">
        <f>IFERROR(IF(C2210=設定・集計!$B$6,"",INDEX(DATA!$A$46:$E$6000,A2210,4)),"")</f>
        <v/>
      </c>
    </row>
    <row r="2211" spans="1:6" ht="18.75" customHeight="1">
      <c r="A2211" s="82" t="str">
        <f>IFERROR(MATCH(ROW()-ROW($A$2),DATA!G:G,0)-DATA!$B$5+1,"")</f>
        <v/>
      </c>
      <c r="B2211" s="86" t="str">
        <f>IFERROR(INDEX(DATA!$A$46:$E$6000,A2211,5),"")</f>
        <v/>
      </c>
      <c r="C2211" s="87" t="str">
        <f>IFERROR(INDEX(DATA!$A$46:$E$6000,A2211,3),"")</f>
        <v/>
      </c>
      <c r="D2211" s="88" t="str">
        <f>IFERROR(INDEX(DATA!$A$46:$E$6000,A2211,2),"")</f>
        <v/>
      </c>
      <c r="E2211" s="99" t="str">
        <f>IFERROR(IF(C2211=設定・集計!$B$6,INDEX(DATA!$A$46:$E$6000,A2211,4),""),"")</f>
        <v/>
      </c>
      <c r="F2211" s="99" t="str">
        <f>IFERROR(IF(C2211=設定・集計!$B$6,"",INDEX(DATA!$A$46:$E$6000,A2211,4)),"")</f>
        <v/>
      </c>
    </row>
    <row r="2212" spans="1:6" ht="18.75" customHeight="1">
      <c r="A2212" s="82" t="str">
        <f>IFERROR(MATCH(ROW()-ROW($A$2),DATA!G:G,0)-DATA!$B$5+1,"")</f>
        <v/>
      </c>
      <c r="B2212" s="86" t="str">
        <f>IFERROR(INDEX(DATA!$A$46:$E$6000,A2212,5),"")</f>
        <v/>
      </c>
      <c r="C2212" s="87" t="str">
        <f>IFERROR(INDEX(DATA!$A$46:$E$6000,A2212,3),"")</f>
        <v/>
      </c>
      <c r="D2212" s="88" t="str">
        <f>IFERROR(INDEX(DATA!$A$46:$E$6000,A2212,2),"")</f>
        <v/>
      </c>
      <c r="E2212" s="99" t="str">
        <f>IFERROR(IF(C2212=設定・集計!$B$6,INDEX(DATA!$A$46:$E$6000,A2212,4),""),"")</f>
        <v/>
      </c>
      <c r="F2212" s="99" t="str">
        <f>IFERROR(IF(C2212=設定・集計!$B$6,"",INDEX(DATA!$A$46:$E$6000,A2212,4)),"")</f>
        <v/>
      </c>
    </row>
    <row r="2213" spans="1:6" ht="18.75" customHeight="1">
      <c r="A2213" s="82" t="str">
        <f>IFERROR(MATCH(ROW()-ROW($A$2),DATA!G:G,0)-DATA!$B$5+1,"")</f>
        <v/>
      </c>
      <c r="B2213" s="86" t="str">
        <f>IFERROR(INDEX(DATA!$A$46:$E$6000,A2213,5),"")</f>
        <v/>
      </c>
      <c r="C2213" s="87" t="str">
        <f>IFERROR(INDEX(DATA!$A$46:$E$6000,A2213,3),"")</f>
        <v/>
      </c>
      <c r="D2213" s="88" t="str">
        <f>IFERROR(INDEX(DATA!$A$46:$E$6000,A2213,2),"")</f>
        <v/>
      </c>
      <c r="E2213" s="99" t="str">
        <f>IFERROR(IF(C2213=設定・集計!$B$6,INDEX(DATA!$A$46:$E$6000,A2213,4),""),"")</f>
        <v/>
      </c>
      <c r="F2213" s="99" t="str">
        <f>IFERROR(IF(C2213=設定・集計!$B$6,"",INDEX(DATA!$A$46:$E$6000,A2213,4)),"")</f>
        <v/>
      </c>
    </row>
    <row r="2214" spans="1:6" ht="18.75" customHeight="1">
      <c r="A2214" s="82" t="str">
        <f>IFERROR(MATCH(ROW()-ROW($A$2),DATA!G:G,0)-DATA!$B$5+1,"")</f>
        <v/>
      </c>
      <c r="B2214" s="86" t="str">
        <f>IFERROR(INDEX(DATA!$A$46:$E$6000,A2214,5),"")</f>
        <v/>
      </c>
      <c r="C2214" s="87" t="str">
        <f>IFERROR(INDEX(DATA!$A$46:$E$6000,A2214,3),"")</f>
        <v/>
      </c>
      <c r="D2214" s="88" t="str">
        <f>IFERROR(INDEX(DATA!$A$46:$E$6000,A2214,2),"")</f>
        <v/>
      </c>
      <c r="E2214" s="99" t="str">
        <f>IFERROR(IF(C2214=設定・集計!$B$6,INDEX(DATA!$A$46:$E$6000,A2214,4),""),"")</f>
        <v/>
      </c>
      <c r="F2214" s="99" t="str">
        <f>IFERROR(IF(C2214=設定・集計!$B$6,"",INDEX(DATA!$A$46:$E$6000,A2214,4)),"")</f>
        <v/>
      </c>
    </row>
    <row r="2215" spans="1:6" ht="18.75" customHeight="1">
      <c r="A2215" s="82" t="str">
        <f>IFERROR(MATCH(ROW()-ROW($A$2),DATA!G:G,0)-DATA!$B$5+1,"")</f>
        <v/>
      </c>
      <c r="B2215" s="86" t="str">
        <f>IFERROR(INDEX(DATA!$A$46:$E$6000,A2215,5),"")</f>
        <v/>
      </c>
      <c r="C2215" s="87" t="str">
        <f>IFERROR(INDEX(DATA!$A$46:$E$6000,A2215,3),"")</f>
        <v/>
      </c>
      <c r="D2215" s="88" t="str">
        <f>IFERROR(INDEX(DATA!$A$46:$E$6000,A2215,2),"")</f>
        <v/>
      </c>
      <c r="E2215" s="99" t="str">
        <f>IFERROR(IF(C2215=設定・集計!$B$6,INDEX(DATA!$A$46:$E$6000,A2215,4),""),"")</f>
        <v/>
      </c>
      <c r="F2215" s="99" t="str">
        <f>IFERROR(IF(C2215=設定・集計!$B$6,"",INDEX(DATA!$A$46:$E$6000,A2215,4)),"")</f>
        <v/>
      </c>
    </row>
    <row r="2216" spans="1:6" ht="18.75" customHeight="1">
      <c r="A2216" s="82" t="str">
        <f>IFERROR(MATCH(ROW()-ROW($A$2),DATA!G:G,0)-DATA!$B$5+1,"")</f>
        <v/>
      </c>
      <c r="B2216" s="86" t="str">
        <f>IFERROR(INDEX(DATA!$A$46:$E$6000,A2216,5),"")</f>
        <v/>
      </c>
      <c r="C2216" s="87" t="str">
        <f>IFERROR(INDEX(DATA!$A$46:$E$6000,A2216,3),"")</f>
        <v/>
      </c>
      <c r="D2216" s="88" t="str">
        <f>IFERROR(INDEX(DATA!$A$46:$E$6000,A2216,2),"")</f>
        <v/>
      </c>
      <c r="E2216" s="99" t="str">
        <f>IFERROR(IF(C2216=設定・集計!$B$6,INDEX(DATA!$A$46:$E$6000,A2216,4),""),"")</f>
        <v/>
      </c>
      <c r="F2216" s="99" t="str">
        <f>IFERROR(IF(C2216=設定・集計!$B$6,"",INDEX(DATA!$A$46:$E$6000,A2216,4)),"")</f>
        <v/>
      </c>
    </row>
    <row r="2217" spans="1:6" ht="18.75" customHeight="1">
      <c r="A2217" s="82" t="str">
        <f>IFERROR(MATCH(ROW()-ROW($A$2),DATA!G:G,0)-DATA!$B$5+1,"")</f>
        <v/>
      </c>
      <c r="B2217" s="86" t="str">
        <f>IFERROR(INDEX(DATA!$A$46:$E$6000,A2217,5),"")</f>
        <v/>
      </c>
      <c r="C2217" s="87" t="str">
        <f>IFERROR(INDEX(DATA!$A$46:$E$6000,A2217,3),"")</f>
        <v/>
      </c>
      <c r="D2217" s="88" t="str">
        <f>IFERROR(INDEX(DATA!$A$46:$E$6000,A2217,2),"")</f>
        <v/>
      </c>
      <c r="E2217" s="99" t="str">
        <f>IFERROR(IF(C2217=設定・集計!$B$6,INDEX(DATA!$A$46:$E$6000,A2217,4),""),"")</f>
        <v/>
      </c>
      <c r="F2217" s="99" t="str">
        <f>IFERROR(IF(C2217=設定・集計!$B$6,"",INDEX(DATA!$A$46:$E$6000,A2217,4)),"")</f>
        <v/>
      </c>
    </row>
    <row r="2218" spans="1:6" ht="18.75" customHeight="1">
      <c r="A2218" s="82" t="str">
        <f>IFERROR(MATCH(ROW()-ROW($A$2),DATA!G:G,0)-DATA!$B$5+1,"")</f>
        <v/>
      </c>
      <c r="B2218" s="86" t="str">
        <f>IFERROR(INDEX(DATA!$A$46:$E$6000,A2218,5),"")</f>
        <v/>
      </c>
      <c r="C2218" s="87" t="str">
        <f>IFERROR(INDEX(DATA!$A$46:$E$6000,A2218,3),"")</f>
        <v/>
      </c>
      <c r="D2218" s="88" t="str">
        <f>IFERROR(INDEX(DATA!$A$46:$E$6000,A2218,2),"")</f>
        <v/>
      </c>
      <c r="E2218" s="99" t="str">
        <f>IFERROR(IF(C2218=設定・集計!$B$6,INDEX(DATA!$A$46:$E$6000,A2218,4),""),"")</f>
        <v/>
      </c>
      <c r="F2218" s="99" t="str">
        <f>IFERROR(IF(C2218=設定・集計!$B$6,"",INDEX(DATA!$A$46:$E$6000,A2218,4)),"")</f>
        <v/>
      </c>
    </row>
    <row r="2219" spans="1:6" ht="18.75" customHeight="1">
      <c r="A2219" s="82" t="str">
        <f>IFERROR(MATCH(ROW()-ROW($A$2),DATA!G:G,0)-DATA!$B$5+1,"")</f>
        <v/>
      </c>
      <c r="B2219" s="86" t="str">
        <f>IFERROR(INDEX(DATA!$A$46:$E$6000,A2219,5),"")</f>
        <v/>
      </c>
      <c r="C2219" s="87" t="str">
        <f>IFERROR(INDEX(DATA!$A$46:$E$6000,A2219,3),"")</f>
        <v/>
      </c>
      <c r="D2219" s="88" t="str">
        <f>IFERROR(INDEX(DATA!$A$46:$E$6000,A2219,2),"")</f>
        <v/>
      </c>
      <c r="E2219" s="99" t="str">
        <f>IFERROR(IF(C2219=設定・集計!$B$6,INDEX(DATA!$A$46:$E$6000,A2219,4),""),"")</f>
        <v/>
      </c>
      <c r="F2219" s="99" t="str">
        <f>IFERROR(IF(C2219=設定・集計!$B$6,"",INDEX(DATA!$A$46:$E$6000,A2219,4)),"")</f>
        <v/>
      </c>
    </row>
    <row r="2220" spans="1:6" ht="18.75" customHeight="1">
      <c r="A2220" s="82" t="str">
        <f>IFERROR(MATCH(ROW()-ROW($A$2),DATA!G:G,0)-DATA!$B$5+1,"")</f>
        <v/>
      </c>
      <c r="B2220" s="86" t="str">
        <f>IFERROR(INDEX(DATA!$A$46:$E$6000,A2220,5),"")</f>
        <v/>
      </c>
      <c r="C2220" s="87" t="str">
        <f>IFERROR(INDEX(DATA!$A$46:$E$6000,A2220,3),"")</f>
        <v/>
      </c>
      <c r="D2220" s="88" t="str">
        <f>IFERROR(INDEX(DATA!$A$46:$E$6000,A2220,2),"")</f>
        <v/>
      </c>
      <c r="E2220" s="99" t="str">
        <f>IFERROR(IF(C2220=設定・集計!$B$6,INDEX(DATA!$A$46:$E$6000,A2220,4),""),"")</f>
        <v/>
      </c>
      <c r="F2220" s="99" t="str">
        <f>IFERROR(IF(C2220=設定・集計!$B$6,"",INDEX(DATA!$A$46:$E$6000,A2220,4)),"")</f>
        <v/>
      </c>
    </row>
    <row r="2221" spans="1:6" ht="18.75" customHeight="1">
      <c r="A2221" s="82" t="str">
        <f>IFERROR(MATCH(ROW()-ROW($A$2),DATA!G:G,0)-DATA!$B$5+1,"")</f>
        <v/>
      </c>
      <c r="B2221" s="86" t="str">
        <f>IFERROR(INDEX(DATA!$A$46:$E$6000,A2221,5),"")</f>
        <v/>
      </c>
      <c r="C2221" s="87" t="str">
        <f>IFERROR(INDEX(DATA!$A$46:$E$6000,A2221,3),"")</f>
        <v/>
      </c>
      <c r="D2221" s="88" t="str">
        <f>IFERROR(INDEX(DATA!$A$46:$E$6000,A2221,2),"")</f>
        <v/>
      </c>
      <c r="E2221" s="99" t="str">
        <f>IFERROR(IF(C2221=設定・集計!$B$6,INDEX(DATA!$A$46:$E$6000,A2221,4),""),"")</f>
        <v/>
      </c>
      <c r="F2221" s="99" t="str">
        <f>IFERROR(IF(C2221=設定・集計!$B$6,"",INDEX(DATA!$A$46:$E$6000,A2221,4)),"")</f>
        <v/>
      </c>
    </row>
    <row r="2222" spans="1:6" ht="18.75" customHeight="1">
      <c r="A2222" s="82" t="str">
        <f>IFERROR(MATCH(ROW()-ROW($A$2),DATA!G:G,0)-DATA!$B$5+1,"")</f>
        <v/>
      </c>
      <c r="B2222" s="86" t="str">
        <f>IFERROR(INDEX(DATA!$A$46:$E$6000,A2222,5),"")</f>
        <v/>
      </c>
      <c r="C2222" s="87" t="str">
        <f>IFERROR(INDEX(DATA!$A$46:$E$6000,A2222,3),"")</f>
        <v/>
      </c>
      <c r="D2222" s="88" t="str">
        <f>IFERROR(INDEX(DATA!$A$46:$E$6000,A2222,2),"")</f>
        <v/>
      </c>
      <c r="E2222" s="99" t="str">
        <f>IFERROR(IF(C2222=設定・集計!$B$6,INDEX(DATA!$A$46:$E$6000,A2222,4),""),"")</f>
        <v/>
      </c>
      <c r="F2222" s="99" t="str">
        <f>IFERROR(IF(C2222=設定・集計!$B$6,"",INDEX(DATA!$A$46:$E$6000,A2222,4)),"")</f>
        <v/>
      </c>
    </row>
    <row r="2223" spans="1:6" ht="18.75" customHeight="1">
      <c r="A2223" s="82" t="str">
        <f>IFERROR(MATCH(ROW()-ROW($A$2),DATA!G:G,0)-DATA!$B$5+1,"")</f>
        <v/>
      </c>
      <c r="B2223" s="86" t="str">
        <f>IFERROR(INDEX(DATA!$A$46:$E$6000,A2223,5),"")</f>
        <v/>
      </c>
      <c r="C2223" s="87" t="str">
        <f>IFERROR(INDEX(DATA!$A$46:$E$6000,A2223,3),"")</f>
        <v/>
      </c>
      <c r="D2223" s="88" t="str">
        <f>IFERROR(INDEX(DATA!$A$46:$E$6000,A2223,2),"")</f>
        <v/>
      </c>
      <c r="E2223" s="99" t="str">
        <f>IFERROR(IF(C2223=設定・集計!$B$6,INDEX(DATA!$A$46:$E$6000,A2223,4),""),"")</f>
        <v/>
      </c>
      <c r="F2223" s="99" t="str">
        <f>IFERROR(IF(C2223=設定・集計!$B$6,"",INDEX(DATA!$A$46:$E$6000,A2223,4)),"")</f>
        <v/>
      </c>
    </row>
    <row r="2224" spans="1:6" ht="18.75" customHeight="1">
      <c r="A2224" s="82" t="str">
        <f>IFERROR(MATCH(ROW()-ROW($A$2),DATA!G:G,0)-DATA!$B$5+1,"")</f>
        <v/>
      </c>
      <c r="B2224" s="86" t="str">
        <f>IFERROR(INDEX(DATA!$A$46:$E$6000,A2224,5),"")</f>
        <v/>
      </c>
      <c r="C2224" s="87" t="str">
        <f>IFERROR(INDEX(DATA!$A$46:$E$6000,A2224,3),"")</f>
        <v/>
      </c>
      <c r="D2224" s="88" t="str">
        <f>IFERROR(INDEX(DATA!$A$46:$E$6000,A2224,2),"")</f>
        <v/>
      </c>
      <c r="E2224" s="99" t="str">
        <f>IFERROR(IF(C2224=設定・集計!$B$6,INDEX(DATA!$A$46:$E$6000,A2224,4),""),"")</f>
        <v/>
      </c>
      <c r="F2224" s="99" t="str">
        <f>IFERROR(IF(C2224=設定・集計!$B$6,"",INDEX(DATA!$A$46:$E$6000,A2224,4)),"")</f>
        <v/>
      </c>
    </row>
    <row r="2225" spans="1:6" ht="18.75" customHeight="1">
      <c r="A2225" s="82" t="str">
        <f>IFERROR(MATCH(ROW()-ROW($A$2),DATA!G:G,0)-DATA!$B$5+1,"")</f>
        <v/>
      </c>
      <c r="B2225" s="86" t="str">
        <f>IFERROR(INDEX(DATA!$A$46:$E$6000,A2225,5),"")</f>
        <v/>
      </c>
      <c r="C2225" s="87" t="str">
        <f>IFERROR(INDEX(DATA!$A$46:$E$6000,A2225,3),"")</f>
        <v/>
      </c>
      <c r="D2225" s="88" t="str">
        <f>IFERROR(INDEX(DATA!$A$46:$E$6000,A2225,2),"")</f>
        <v/>
      </c>
      <c r="E2225" s="99" t="str">
        <f>IFERROR(IF(C2225=設定・集計!$B$6,INDEX(DATA!$A$46:$E$6000,A2225,4),""),"")</f>
        <v/>
      </c>
      <c r="F2225" s="99" t="str">
        <f>IFERROR(IF(C2225=設定・集計!$B$6,"",INDEX(DATA!$A$46:$E$6000,A2225,4)),"")</f>
        <v/>
      </c>
    </row>
    <row r="2226" spans="1:6" ht="18.75" customHeight="1">
      <c r="A2226" s="82" t="str">
        <f>IFERROR(MATCH(ROW()-ROW($A$2),DATA!G:G,0)-DATA!$B$5+1,"")</f>
        <v/>
      </c>
      <c r="B2226" s="86" t="str">
        <f>IFERROR(INDEX(DATA!$A$46:$E$6000,A2226,5),"")</f>
        <v/>
      </c>
      <c r="C2226" s="87" t="str">
        <f>IFERROR(INDEX(DATA!$A$46:$E$6000,A2226,3),"")</f>
        <v/>
      </c>
      <c r="D2226" s="88" t="str">
        <f>IFERROR(INDEX(DATA!$A$46:$E$6000,A2226,2),"")</f>
        <v/>
      </c>
      <c r="E2226" s="99" t="str">
        <f>IFERROR(IF(C2226=設定・集計!$B$6,INDEX(DATA!$A$46:$E$6000,A2226,4),""),"")</f>
        <v/>
      </c>
      <c r="F2226" s="99" t="str">
        <f>IFERROR(IF(C2226=設定・集計!$B$6,"",INDEX(DATA!$A$46:$E$6000,A2226,4)),"")</f>
        <v/>
      </c>
    </row>
    <row r="2227" spans="1:6" ht="18.75" customHeight="1">
      <c r="A2227" s="82" t="str">
        <f>IFERROR(MATCH(ROW()-ROW($A$2),DATA!G:G,0)-DATA!$B$5+1,"")</f>
        <v/>
      </c>
      <c r="B2227" s="86" t="str">
        <f>IFERROR(INDEX(DATA!$A$46:$E$6000,A2227,5),"")</f>
        <v/>
      </c>
      <c r="C2227" s="87" t="str">
        <f>IFERROR(INDEX(DATA!$A$46:$E$6000,A2227,3),"")</f>
        <v/>
      </c>
      <c r="D2227" s="88" t="str">
        <f>IFERROR(INDEX(DATA!$A$46:$E$6000,A2227,2),"")</f>
        <v/>
      </c>
      <c r="E2227" s="99" t="str">
        <f>IFERROR(IF(C2227=設定・集計!$B$6,INDEX(DATA!$A$46:$E$6000,A2227,4),""),"")</f>
        <v/>
      </c>
      <c r="F2227" s="99" t="str">
        <f>IFERROR(IF(C2227=設定・集計!$B$6,"",INDEX(DATA!$A$46:$E$6000,A2227,4)),"")</f>
        <v/>
      </c>
    </row>
    <row r="2228" spans="1:6" ht="18.75" customHeight="1">
      <c r="A2228" s="82" t="str">
        <f>IFERROR(MATCH(ROW()-ROW($A$2),DATA!G:G,0)-DATA!$B$5+1,"")</f>
        <v/>
      </c>
      <c r="B2228" s="86" t="str">
        <f>IFERROR(INDEX(DATA!$A$46:$E$6000,A2228,5),"")</f>
        <v/>
      </c>
      <c r="C2228" s="87" t="str">
        <f>IFERROR(INDEX(DATA!$A$46:$E$6000,A2228,3),"")</f>
        <v/>
      </c>
      <c r="D2228" s="88" t="str">
        <f>IFERROR(INDEX(DATA!$A$46:$E$6000,A2228,2),"")</f>
        <v/>
      </c>
      <c r="E2228" s="99" t="str">
        <f>IFERROR(IF(C2228=設定・集計!$B$6,INDEX(DATA!$A$46:$E$6000,A2228,4),""),"")</f>
        <v/>
      </c>
      <c r="F2228" s="99" t="str">
        <f>IFERROR(IF(C2228=設定・集計!$B$6,"",INDEX(DATA!$A$46:$E$6000,A2228,4)),"")</f>
        <v/>
      </c>
    </row>
    <row r="2229" spans="1:6" ht="18.75" customHeight="1">
      <c r="A2229" s="82" t="str">
        <f>IFERROR(MATCH(ROW()-ROW($A$2),DATA!G:G,0)-DATA!$B$5+1,"")</f>
        <v/>
      </c>
      <c r="B2229" s="86" t="str">
        <f>IFERROR(INDEX(DATA!$A$46:$E$6000,A2229,5),"")</f>
        <v/>
      </c>
      <c r="C2229" s="87" t="str">
        <f>IFERROR(INDEX(DATA!$A$46:$E$6000,A2229,3),"")</f>
        <v/>
      </c>
      <c r="D2229" s="88" t="str">
        <f>IFERROR(INDEX(DATA!$A$46:$E$6000,A2229,2),"")</f>
        <v/>
      </c>
      <c r="E2229" s="99" t="str">
        <f>IFERROR(IF(C2229=設定・集計!$B$6,INDEX(DATA!$A$46:$E$6000,A2229,4),""),"")</f>
        <v/>
      </c>
      <c r="F2229" s="99" t="str">
        <f>IFERROR(IF(C2229=設定・集計!$B$6,"",INDEX(DATA!$A$46:$E$6000,A2229,4)),"")</f>
        <v/>
      </c>
    </row>
    <row r="2230" spans="1:6" ht="18.75" customHeight="1">
      <c r="A2230" s="82" t="str">
        <f>IFERROR(MATCH(ROW()-ROW($A$2),DATA!G:G,0)-DATA!$B$5+1,"")</f>
        <v/>
      </c>
      <c r="B2230" s="86" t="str">
        <f>IFERROR(INDEX(DATA!$A$46:$E$6000,A2230,5),"")</f>
        <v/>
      </c>
      <c r="C2230" s="87" t="str">
        <f>IFERROR(INDEX(DATA!$A$46:$E$6000,A2230,3),"")</f>
        <v/>
      </c>
      <c r="D2230" s="88" t="str">
        <f>IFERROR(INDEX(DATA!$A$46:$E$6000,A2230,2),"")</f>
        <v/>
      </c>
      <c r="E2230" s="99" t="str">
        <f>IFERROR(IF(C2230=設定・集計!$B$6,INDEX(DATA!$A$46:$E$6000,A2230,4),""),"")</f>
        <v/>
      </c>
      <c r="F2230" s="99" t="str">
        <f>IFERROR(IF(C2230=設定・集計!$B$6,"",INDEX(DATA!$A$46:$E$6000,A2230,4)),"")</f>
        <v/>
      </c>
    </row>
    <row r="2231" spans="1:6" ht="18.75" customHeight="1">
      <c r="A2231" s="82" t="str">
        <f>IFERROR(MATCH(ROW()-ROW($A$2),DATA!G:G,0)-DATA!$B$5+1,"")</f>
        <v/>
      </c>
      <c r="B2231" s="86" t="str">
        <f>IFERROR(INDEX(DATA!$A$46:$E$6000,A2231,5),"")</f>
        <v/>
      </c>
      <c r="C2231" s="87" t="str">
        <f>IFERROR(INDEX(DATA!$A$46:$E$6000,A2231,3),"")</f>
        <v/>
      </c>
      <c r="D2231" s="88" t="str">
        <f>IFERROR(INDEX(DATA!$A$46:$E$6000,A2231,2),"")</f>
        <v/>
      </c>
      <c r="E2231" s="99" t="str">
        <f>IFERROR(IF(C2231=設定・集計!$B$6,INDEX(DATA!$A$46:$E$6000,A2231,4),""),"")</f>
        <v/>
      </c>
      <c r="F2231" s="99" t="str">
        <f>IFERROR(IF(C2231=設定・集計!$B$6,"",INDEX(DATA!$A$46:$E$6000,A2231,4)),"")</f>
        <v/>
      </c>
    </row>
    <row r="2232" spans="1:6" ht="18.75" customHeight="1">
      <c r="A2232" s="82" t="str">
        <f>IFERROR(MATCH(ROW()-ROW($A$2),DATA!G:G,0)-DATA!$B$5+1,"")</f>
        <v/>
      </c>
      <c r="B2232" s="86" t="str">
        <f>IFERROR(INDEX(DATA!$A$46:$E$6000,A2232,5),"")</f>
        <v/>
      </c>
      <c r="C2232" s="87" t="str">
        <f>IFERROR(INDEX(DATA!$A$46:$E$6000,A2232,3),"")</f>
        <v/>
      </c>
      <c r="D2232" s="88" t="str">
        <f>IFERROR(INDEX(DATA!$A$46:$E$6000,A2232,2),"")</f>
        <v/>
      </c>
      <c r="E2232" s="99" t="str">
        <f>IFERROR(IF(C2232=設定・集計!$B$6,INDEX(DATA!$A$46:$E$6000,A2232,4),""),"")</f>
        <v/>
      </c>
      <c r="F2232" s="99" t="str">
        <f>IFERROR(IF(C2232=設定・集計!$B$6,"",INDEX(DATA!$A$46:$E$6000,A2232,4)),"")</f>
        <v/>
      </c>
    </row>
    <row r="2233" spans="1:6" ht="18.75" customHeight="1">
      <c r="A2233" s="82" t="str">
        <f>IFERROR(MATCH(ROW()-ROW($A$2),DATA!G:G,0)-DATA!$B$5+1,"")</f>
        <v/>
      </c>
      <c r="B2233" s="86" t="str">
        <f>IFERROR(INDEX(DATA!$A$46:$E$6000,A2233,5),"")</f>
        <v/>
      </c>
      <c r="C2233" s="87" t="str">
        <f>IFERROR(INDEX(DATA!$A$46:$E$6000,A2233,3),"")</f>
        <v/>
      </c>
      <c r="D2233" s="88" t="str">
        <f>IFERROR(INDEX(DATA!$A$46:$E$6000,A2233,2),"")</f>
        <v/>
      </c>
      <c r="E2233" s="99" t="str">
        <f>IFERROR(IF(C2233=設定・集計!$B$6,INDEX(DATA!$A$46:$E$6000,A2233,4),""),"")</f>
        <v/>
      </c>
      <c r="F2233" s="99" t="str">
        <f>IFERROR(IF(C2233=設定・集計!$B$6,"",INDEX(DATA!$A$46:$E$6000,A2233,4)),"")</f>
        <v/>
      </c>
    </row>
    <row r="2234" spans="1:6" ht="18.75" customHeight="1">
      <c r="A2234" s="82" t="str">
        <f>IFERROR(MATCH(ROW()-ROW($A$2),DATA!G:G,0)-DATA!$B$5+1,"")</f>
        <v/>
      </c>
      <c r="B2234" s="86" t="str">
        <f>IFERROR(INDEX(DATA!$A$46:$E$6000,A2234,5),"")</f>
        <v/>
      </c>
      <c r="C2234" s="87" t="str">
        <f>IFERROR(INDEX(DATA!$A$46:$E$6000,A2234,3),"")</f>
        <v/>
      </c>
      <c r="D2234" s="88" t="str">
        <f>IFERROR(INDEX(DATA!$A$46:$E$6000,A2234,2),"")</f>
        <v/>
      </c>
      <c r="E2234" s="99" t="str">
        <f>IFERROR(IF(C2234=設定・集計!$B$6,INDEX(DATA!$A$46:$E$6000,A2234,4),""),"")</f>
        <v/>
      </c>
      <c r="F2234" s="99" t="str">
        <f>IFERROR(IF(C2234=設定・集計!$B$6,"",INDEX(DATA!$A$46:$E$6000,A2234,4)),"")</f>
        <v/>
      </c>
    </row>
    <row r="2235" spans="1:6" ht="18.75" customHeight="1">
      <c r="A2235" s="82" t="str">
        <f>IFERROR(MATCH(ROW()-ROW($A$2),DATA!G:G,0)-DATA!$B$5+1,"")</f>
        <v/>
      </c>
      <c r="B2235" s="86" t="str">
        <f>IFERROR(INDEX(DATA!$A$46:$E$6000,A2235,5),"")</f>
        <v/>
      </c>
      <c r="C2235" s="87" t="str">
        <f>IFERROR(INDEX(DATA!$A$46:$E$6000,A2235,3),"")</f>
        <v/>
      </c>
      <c r="D2235" s="88" t="str">
        <f>IFERROR(INDEX(DATA!$A$46:$E$6000,A2235,2),"")</f>
        <v/>
      </c>
      <c r="E2235" s="99" t="str">
        <f>IFERROR(IF(C2235=設定・集計!$B$6,INDEX(DATA!$A$46:$E$6000,A2235,4),""),"")</f>
        <v/>
      </c>
      <c r="F2235" s="99" t="str">
        <f>IFERROR(IF(C2235=設定・集計!$B$6,"",INDEX(DATA!$A$46:$E$6000,A2235,4)),"")</f>
        <v/>
      </c>
    </row>
    <row r="2236" spans="1:6" ht="18.75" customHeight="1">
      <c r="A2236" s="82" t="str">
        <f>IFERROR(MATCH(ROW()-ROW($A$2),DATA!G:G,0)-DATA!$B$5+1,"")</f>
        <v/>
      </c>
      <c r="B2236" s="86" t="str">
        <f>IFERROR(INDEX(DATA!$A$46:$E$6000,A2236,5),"")</f>
        <v/>
      </c>
      <c r="C2236" s="87" t="str">
        <f>IFERROR(INDEX(DATA!$A$46:$E$6000,A2236,3),"")</f>
        <v/>
      </c>
      <c r="D2236" s="88" t="str">
        <f>IFERROR(INDEX(DATA!$A$46:$E$6000,A2236,2),"")</f>
        <v/>
      </c>
      <c r="E2236" s="99" t="str">
        <f>IFERROR(IF(C2236=設定・集計!$B$6,INDEX(DATA!$A$46:$E$6000,A2236,4),""),"")</f>
        <v/>
      </c>
      <c r="F2236" s="99" t="str">
        <f>IFERROR(IF(C2236=設定・集計!$B$6,"",INDEX(DATA!$A$46:$E$6000,A2236,4)),"")</f>
        <v/>
      </c>
    </row>
    <row r="2237" spans="1:6" ht="18.75" customHeight="1">
      <c r="A2237" s="82" t="str">
        <f>IFERROR(MATCH(ROW()-ROW($A$2),DATA!G:G,0)-DATA!$B$5+1,"")</f>
        <v/>
      </c>
      <c r="B2237" s="86" t="str">
        <f>IFERROR(INDEX(DATA!$A$46:$E$6000,A2237,5),"")</f>
        <v/>
      </c>
      <c r="C2237" s="87" t="str">
        <f>IFERROR(INDEX(DATA!$A$46:$E$6000,A2237,3),"")</f>
        <v/>
      </c>
      <c r="D2237" s="88" t="str">
        <f>IFERROR(INDEX(DATA!$A$46:$E$6000,A2237,2),"")</f>
        <v/>
      </c>
      <c r="E2237" s="99" t="str">
        <f>IFERROR(IF(C2237=設定・集計!$B$6,INDEX(DATA!$A$46:$E$6000,A2237,4),""),"")</f>
        <v/>
      </c>
      <c r="F2237" s="99" t="str">
        <f>IFERROR(IF(C2237=設定・集計!$B$6,"",INDEX(DATA!$A$46:$E$6000,A2237,4)),"")</f>
        <v/>
      </c>
    </row>
    <row r="2238" spans="1:6" ht="18.75" customHeight="1">
      <c r="A2238" s="82" t="str">
        <f>IFERROR(MATCH(ROW()-ROW($A$2),DATA!G:G,0)-DATA!$B$5+1,"")</f>
        <v/>
      </c>
      <c r="B2238" s="86" t="str">
        <f>IFERROR(INDEX(DATA!$A$46:$E$6000,A2238,5),"")</f>
        <v/>
      </c>
      <c r="C2238" s="87" t="str">
        <f>IFERROR(INDEX(DATA!$A$46:$E$6000,A2238,3),"")</f>
        <v/>
      </c>
      <c r="D2238" s="88" t="str">
        <f>IFERROR(INDEX(DATA!$A$46:$E$6000,A2238,2),"")</f>
        <v/>
      </c>
      <c r="E2238" s="99" t="str">
        <f>IFERROR(IF(C2238=設定・集計!$B$6,INDEX(DATA!$A$46:$E$6000,A2238,4),""),"")</f>
        <v/>
      </c>
      <c r="F2238" s="99" t="str">
        <f>IFERROR(IF(C2238=設定・集計!$B$6,"",INDEX(DATA!$A$46:$E$6000,A2238,4)),"")</f>
        <v/>
      </c>
    </row>
    <row r="2239" spans="1:6" ht="18.75" customHeight="1">
      <c r="A2239" s="82" t="str">
        <f>IFERROR(MATCH(ROW()-ROW($A$2),DATA!G:G,0)-DATA!$B$5+1,"")</f>
        <v/>
      </c>
      <c r="B2239" s="86" t="str">
        <f>IFERROR(INDEX(DATA!$A$46:$E$6000,A2239,5),"")</f>
        <v/>
      </c>
      <c r="C2239" s="87" t="str">
        <f>IFERROR(INDEX(DATA!$A$46:$E$6000,A2239,3),"")</f>
        <v/>
      </c>
      <c r="D2239" s="88" t="str">
        <f>IFERROR(INDEX(DATA!$A$46:$E$6000,A2239,2),"")</f>
        <v/>
      </c>
      <c r="E2239" s="99" t="str">
        <f>IFERROR(IF(C2239=設定・集計!$B$6,INDEX(DATA!$A$46:$E$6000,A2239,4),""),"")</f>
        <v/>
      </c>
      <c r="F2239" s="99" t="str">
        <f>IFERROR(IF(C2239=設定・集計!$B$6,"",INDEX(DATA!$A$46:$E$6000,A2239,4)),"")</f>
        <v/>
      </c>
    </row>
    <row r="2240" spans="1:6" ht="18.75" customHeight="1">
      <c r="A2240" s="82" t="str">
        <f>IFERROR(MATCH(ROW()-ROW($A$2),DATA!G:G,0)-DATA!$B$5+1,"")</f>
        <v/>
      </c>
      <c r="B2240" s="86" t="str">
        <f>IFERROR(INDEX(DATA!$A$46:$E$6000,A2240,5),"")</f>
        <v/>
      </c>
      <c r="C2240" s="87" t="str">
        <f>IFERROR(INDEX(DATA!$A$46:$E$6000,A2240,3),"")</f>
        <v/>
      </c>
      <c r="D2240" s="88" t="str">
        <f>IFERROR(INDEX(DATA!$A$46:$E$6000,A2240,2),"")</f>
        <v/>
      </c>
      <c r="E2240" s="99" t="str">
        <f>IFERROR(IF(C2240=設定・集計!$B$6,INDEX(DATA!$A$46:$E$6000,A2240,4),""),"")</f>
        <v/>
      </c>
      <c r="F2240" s="99" t="str">
        <f>IFERROR(IF(C2240=設定・集計!$B$6,"",INDEX(DATA!$A$46:$E$6000,A2240,4)),"")</f>
        <v/>
      </c>
    </row>
    <row r="2241" spans="1:6" ht="18.75" customHeight="1">
      <c r="A2241" s="82" t="str">
        <f>IFERROR(MATCH(ROW()-ROW($A$2),DATA!G:G,0)-DATA!$B$5+1,"")</f>
        <v/>
      </c>
      <c r="B2241" s="86" t="str">
        <f>IFERROR(INDEX(DATA!$A$46:$E$6000,A2241,5),"")</f>
        <v/>
      </c>
      <c r="C2241" s="87" t="str">
        <f>IFERROR(INDEX(DATA!$A$46:$E$6000,A2241,3),"")</f>
        <v/>
      </c>
      <c r="D2241" s="88" t="str">
        <f>IFERROR(INDEX(DATA!$A$46:$E$6000,A2241,2),"")</f>
        <v/>
      </c>
      <c r="E2241" s="99" t="str">
        <f>IFERROR(IF(C2241=設定・集計!$B$6,INDEX(DATA!$A$46:$E$6000,A2241,4),""),"")</f>
        <v/>
      </c>
      <c r="F2241" s="99" t="str">
        <f>IFERROR(IF(C2241=設定・集計!$B$6,"",INDEX(DATA!$A$46:$E$6000,A2241,4)),"")</f>
        <v/>
      </c>
    </row>
    <row r="2242" spans="1:6" ht="18.75" customHeight="1">
      <c r="A2242" s="82" t="str">
        <f>IFERROR(MATCH(ROW()-ROW($A$2),DATA!G:G,0)-DATA!$B$5+1,"")</f>
        <v/>
      </c>
      <c r="B2242" s="86" t="str">
        <f>IFERROR(INDEX(DATA!$A$46:$E$6000,A2242,5),"")</f>
        <v/>
      </c>
      <c r="C2242" s="87" t="str">
        <f>IFERROR(INDEX(DATA!$A$46:$E$6000,A2242,3),"")</f>
        <v/>
      </c>
      <c r="D2242" s="88" t="str">
        <f>IFERROR(INDEX(DATA!$A$46:$E$6000,A2242,2),"")</f>
        <v/>
      </c>
      <c r="E2242" s="99" t="str">
        <f>IFERROR(IF(C2242=設定・集計!$B$6,INDEX(DATA!$A$46:$E$6000,A2242,4),""),"")</f>
        <v/>
      </c>
      <c r="F2242" s="99" t="str">
        <f>IFERROR(IF(C2242=設定・集計!$B$6,"",INDEX(DATA!$A$46:$E$6000,A2242,4)),"")</f>
        <v/>
      </c>
    </row>
    <row r="2243" spans="1:6" ht="18.75" customHeight="1">
      <c r="A2243" s="82" t="str">
        <f>IFERROR(MATCH(ROW()-ROW($A$2),DATA!G:G,0)-DATA!$B$5+1,"")</f>
        <v/>
      </c>
      <c r="B2243" s="86" t="str">
        <f>IFERROR(INDEX(DATA!$A$46:$E$6000,A2243,5),"")</f>
        <v/>
      </c>
      <c r="C2243" s="87" t="str">
        <f>IFERROR(INDEX(DATA!$A$46:$E$6000,A2243,3),"")</f>
        <v/>
      </c>
      <c r="D2243" s="88" t="str">
        <f>IFERROR(INDEX(DATA!$A$46:$E$6000,A2243,2),"")</f>
        <v/>
      </c>
      <c r="E2243" s="99" t="str">
        <f>IFERROR(IF(C2243=設定・集計!$B$6,INDEX(DATA!$A$46:$E$6000,A2243,4),""),"")</f>
        <v/>
      </c>
      <c r="F2243" s="99" t="str">
        <f>IFERROR(IF(C2243=設定・集計!$B$6,"",INDEX(DATA!$A$46:$E$6000,A2243,4)),"")</f>
        <v/>
      </c>
    </row>
    <row r="2244" spans="1:6" ht="18.75" customHeight="1">
      <c r="A2244" s="82" t="str">
        <f>IFERROR(MATCH(ROW()-ROW($A$2),DATA!G:G,0)-DATA!$B$5+1,"")</f>
        <v/>
      </c>
      <c r="B2244" s="86" t="str">
        <f>IFERROR(INDEX(DATA!$A$46:$E$6000,A2244,5),"")</f>
        <v/>
      </c>
      <c r="C2244" s="87" t="str">
        <f>IFERROR(INDEX(DATA!$A$46:$E$6000,A2244,3),"")</f>
        <v/>
      </c>
      <c r="D2244" s="88" t="str">
        <f>IFERROR(INDEX(DATA!$A$46:$E$6000,A2244,2),"")</f>
        <v/>
      </c>
      <c r="E2244" s="99" t="str">
        <f>IFERROR(IF(C2244=設定・集計!$B$6,INDEX(DATA!$A$46:$E$6000,A2244,4),""),"")</f>
        <v/>
      </c>
      <c r="F2244" s="99" t="str">
        <f>IFERROR(IF(C2244=設定・集計!$B$6,"",INDEX(DATA!$A$46:$E$6000,A2244,4)),"")</f>
        <v/>
      </c>
    </row>
    <row r="2245" spans="1:6" ht="18.75" customHeight="1">
      <c r="A2245" s="82" t="str">
        <f>IFERROR(MATCH(ROW()-ROW($A$2),DATA!G:G,0)-DATA!$B$5+1,"")</f>
        <v/>
      </c>
      <c r="B2245" s="86" t="str">
        <f>IFERROR(INDEX(DATA!$A$46:$E$6000,A2245,5),"")</f>
        <v/>
      </c>
      <c r="C2245" s="87" t="str">
        <f>IFERROR(INDEX(DATA!$A$46:$E$6000,A2245,3),"")</f>
        <v/>
      </c>
      <c r="D2245" s="88" t="str">
        <f>IFERROR(INDEX(DATA!$A$46:$E$6000,A2245,2),"")</f>
        <v/>
      </c>
      <c r="E2245" s="99" t="str">
        <f>IFERROR(IF(C2245=設定・集計!$B$6,INDEX(DATA!$A$46:$E$6000,A2245,4),""),"")</f>
        <v/>
      </c>
      <c r="F2245" s="99" t="str">
        <f>IFERROR(IF(C2245=設定・集計!$B$6,"",INDEX(DATA!$A$46:$E$6000,A2245,4)),"")</f>
        <v/>
      </c>
    </row>
    <row r="2246" spans="1:6" ht="18.75" customHeight="1">
      <c r="A2246" s="82" t="str">
        <f>IFERROR(MATCH(ROW()-ROW($A$2),DATA!G:G,0)-DATA!$B$5+1,"")</f>
        <v/>
      </c>
      <c r="B2246" s="86" t="str">
        <f>IFERROR(INDEX(DATA!$A$46:$E$6000,A2246,5),"")</f>
        <v/>
      </c>
      <c r="C2246" s="87" t="str">
        <f>IFERROR(INDEX(DATA!$A$46:$E$6000,A2246,3),"")</f>
        <v/>
      </c>
      <c r="D2246" s="88" t="str">
        <f>IFERROR(INDEX(DATA!$A$46:$E$6000,A2246,2),"")</f>
        <v/>
      </c>
      <c r="E2246" s="99" t="str">
        <f>IFERROR(IF(C2246=設定・集計!$B$6,INDEX(DATA!$A$46:$E$6000,A2246,4),""),"")</f>
        <v/>
      </c>
      <c r="F2246" s="99" t="str">
        <f>IFERROR(IF(C2246=設定・集計!$B$6,"",INDEX(DATA!$A$46:$E$6000,A2246,4)),"")</f>
        <v/>
      </c>
    </row>
    <row r="2247" spans="1:6" ht="18.75" customHeight="1">
      <c r="A2247" s="82" t="str">
        <f>IFERROR(MATCH(ROW()-ROW($A$2),DATA!G:G,0)-DATA!$B$5+1,"")</f>
        <v/>
      </c>
      <c r="B2247" s="86" t="str">
        <f>IFERROR(INDEX(DATA!$A$46:$E$6000,A2247,5),"")</f>
        <v/>
      </c>
      <c r="C2247" s="87" t="str">
        <f>IFERROR(INDEX(DATA!$A$46:$E$6000,A2247,3),"")</f>
        <v/>
      </c>
      <c r="D2247" s="88" t="str">
        <f>IFERROR(INDEX(DATA!$A$46:$E$6000,A2247,2),"")</f>
        <v/>
      </c>
      <c r="E2247" s="99" t="str">
        <f>IFERROR(IF(C2247=設定・集計!$B$6,INDEX(DATA!$A$46:$E$6000,A2247,4),""),"")</f>
        <v/>
      </c>
      <c r="F2247" s="99" t="str">
        <f>IFERROR(IF(C2247=設定・集計!$B$6,"",INDEX(DATA!$A$46:$E$6000,A2247,4)),"")</f>
        <v/>
      </c>
    </row>
    <row r="2248" spans="1:6" ht="18.75" customHeight="1">
      <c r="A2248" s="82" t="str">
        <f>IFERROR(MATCH(ROW()-ROW($A$2),DATA!G:G,0)-DATA!$B$5+1,"")</f>
        <v/>
      </c>
      <c r="B2248" s="86" t="str">
        <f>IFERROR(INDEX(DATA!$A$46:$E$6000,A2248,5),"")</f>
        <v/>
      </c>
      <c r="C2248" s="87" t="str">
        <f>IFERROR(INDEX(DATA!$A$46:$E$6000,A2248,3),"")</f>
        <v/>
      </c>
      <c r="D2248" s="88" t="str">
        <f>IFERROR(INDEX(DATA!$A$46:$E$6000,A2248,2),"")</f>
        <v/>
      </c>
      <c r="E2248" s="99" t="str">
        <f>IFERROR(IF(C2248=設定・集計!$B$6,INDEX(DATA!$A$46:$E$6000,A2248,4),""),"")</f>
        <v/>
      </c>
      <c r="F2248" s="99" t="str">
        <f>IFERROR(IF(C2248=設定・集計!$B$6,"",INDEX(DATA!$A$46:$E$6000,A2248,4)),"")</f>
        <v/>
      </c>
    </row>
    <row r="2249" spans="1:6" ht="18.75" customHeight="1">
      <c r="A2249" s="82" t="str">
        <f>IFERROR(MATCH(ROW()-ROW($A$2),DATA!G:G,0)-DATA!$B$5+1,"")</f>
        <v/>
      </c>
      <c r="B2249" s="86" t="str">
        <f>IFERROR(INDEX(DATA!$A$46:$E$6000,A2249,5),"")</f>
        <v/>
      </c>
      <c r="C2249" s="87" t="str">
        <f>IFERROR(INDEX(DATA!$A$46:$E$6000,A2249,3),"")</f>
        <v/>
      </c>
      <c r="D2249" s="88" t="str">
        <f>IFERROR(INDEX(DATA!$A$46:$E$6000,A2249,2),"")</f>
        <v/>
      </c>
      <c r="E2249" s="99" t="str">
        <f>IFERROR(IF(C2249=設定・集計!$B$6,INDEX(DATA!$A$46:$E$6000,A2249,4),""),"")</f>
        <v/>
      </c>
      <c r="F2249" s="99" t="str">
        <f>IFERROR(IF(C2249=設定・集計!$B$6,"",INDEX(DATA!$A$46:$E$6000,A2249,4)),"")</f>
        <v/>
      </c>
    </row>
    <row r="2250" spans="1:6" ht="18.75" customHeight="1">
      <c r="A2250" s="82" t="str">
        <f>IFERROR(MATCH(ROW()-ROW($A$2),DATA!G:G,0)-DATA!$B$5+1,"")</f>
        <v/>
      </c>
      <c r="B2250" s="86" t="str">
        <f>IFERROR(INDEX(DATA!$A$46:$E$6000,A2250,5),"")</f>
        <v/>
      </c>
      <c r="C2250" s="87" t="str">
        <f>IFERROR(INDEX(DATA!$A$46:$E$6000,A2250,3),"")</f>
        <v/>
      </c>
      <c r="D2250" s="88" t="str">
        <f>IFERROR(INDEX(DATA!$A$46:$E$6000,A2250,2),"")</f>
        <v/>
      </c>
      <c r="E2250" s="99" t="str">
        <f>IFERROR(IF(C2250=設定・集計!$B$6,INDEX(DATA!$A$46:$E$6000,A2250,4),""),"")</f>
        <v/>
      </c>
      <c r="F2250" s="99" t="str">
        <f>IFERROR(IF(C2250=設定・集計!$B$6,"",INDEX(DATA!$A$46:$E$6000,A2250,4)),"")</f>
        <v/>
      </c>
    </row>
    <row r="2251" spans="1:6" ht="18.75" customHeight="1">
      <c r="A2251" s="82" t="str">
        <f>IFERROR(MATCH(ROW()-ROW($A$2),DATA!G:G,0)-DATA!$B$5+1,"")</f>
        <v/>
      </c>
      <c r="B2251" s="86" t="str">
        <f>IFERROR(INDEX(DATA!$A$46:$E$6000,A2251,5),"")</f>
        <v/>
      </c>
      <c r="C2251" s="87" t="str">
        <f>IFERROR(INDEX(DATA!$A$46:$E$6000,A2251,3),"")</f>
        <v/>
      </c>
      <c r="D2251" s="88" t="str">
        <f>IFERROR(INDEX(DATA!$A$46:$E$6000,A2251,2),"")</f>
        <v/>
      </c>
      <c r="E2251" s="99" t="str">
        <f>IFERROR(IF(C2251=設定・集計!$B$6,INDEX(DATA!$A$46:$E$6000,A2251,4),""),"")</f>
        <v/>
      </c>
      <c r="F2251" s="99" t="str">
        <f>IFERROR(IF(C2251=設定・集計!$B$6,"",INDEX(DATA!$A$46:$E$6000,A2251,4)),"")</f>
        <v/>
      </c>
    </row>
    <row r="2252" spans="1:6" ht="18.75" customHeight="1">
      <c r="A2252" s="82" t="str">
        <f>IFERROR(MATCH(ROW()-ROW($A$2),DATA!G:G,0)-DATA!$B$5+1,"")</f>
        <v/>
      </c>
      <c r="B2252" s="86" t="str">
        <f>IFERROR(INDEX(DATA!$A$46:$E$6000,A2252,5),"")</f>
        <v/>
      </c>
      <c r="C2252" s="87" t="str">
        <f>IFERROR(INDEX(DATA!$A$46:$E$6000,A2252,3),"")</f>
        <v/>
      </c>
      <c r="D2252" s="88" t="str">
        <f>IFERROR(INDEX(DATA!$A$46:$E$6000,A2252,2),"")</f>
        <v/>
      </c>
      <c r="E2252" s="99" t="str">
        <f>IFERROR(IF(C2252=設定・集計!$B$6,INDEX(DATA!$A$46:$E$6000,A2252,4),""),"")</f>
        <v/>
      </c>
      <c r="F2252" s="99" t="str">
        <f>IFERROR(IF(C2252=設定・集計!$B$6,"",INDEX(DATA!$A$46:$E$6000,A2252,4)),"")</f>
        <v/>
      </c>
    </row>
    <row r="2253" spans="1:6" ht="18.75" customHeight="1">
      <c r="A2253" s="82" t="str">
        <f>IFERROR(MATCH(ROW()-ROW($A$2),DATA!G:G,0)-DATA!$B$5+1,"")</f>
        <v/>
      </c>
      <c r="B2253" s="86" t="str">
        <f>IFERROR(INDEX(DATA!$A$46:$E$6000,A2253,5),"")</f>
        <v/>
      </c>
      <c r="C2253" s="87" t="str">
        <f>IFERROR(INDEX(DATA!$A$46:$E$6000,A2253,3),"")</f>
        <v/>
      </c>
      <c r="D2253" s="88" t="str">
        <f>IFERROR(INDEX(DATA!$A$46:$E$6000,A2253,2),"")</f>
        <v/>
      </c>
      <c r="E2253" s="99" t="str">
        <f>IFERROR(IF(C2253=設定・集計!$B$6,INDEX(DATA!$A$46:$E$6000,A2253,4),""),"")</f>
        <v/>
      </c>
      <c r="F2253" s="99" t="str">
        <f>IFERROR(IF(C2253=設定・集計!$B$6,"",INDEX(DATA!$A$46:$E$6000,A2253,4)),"")</f>
        <v/>
      </c>
    </row>
    <row r="2254" spans="1:6" ht="18.75" customHeight="1">
      <c r="A2254" s="82" t="str">
        <f>IFERROR(MATCH(ROW()-ROW($A$2),DATA!G:G,0)-DATA!$B$5+1,"")</f>
        <v/>
      </c>
      <c r="B2254" s="86" t="str">
        <f>IFERROR(INDEX(DATA!$A$46:$E$6000,A2254,5),"")</f>
        <v/>
      </c>
      <c r="C2254" s="87" t="str">
        <f>IFERROR(INDEX(DATA!$A$46:$E$6000,A2254,3),"")</f>
        <v/>
      </c>
      <c r="D2254" s="88" t="str">
        <f>IFERROR(INDEX(DATA!$A$46:$E$6000,A2254,2),"")</f>
        <v/>
      </c>
      <c r="E2254" s="99" t="str">
        <f>IFERROR(IF(C2254=設定・集計!$B$6,INDEX(DATA!$A$46:$E$6000,A2254,4),""),"")</f>
        <v/>
      </c>
      <c r="F2254" s="99" t="str">
        <f>IFERROR(IF(C2254=設定・集計!$B$6,"",INDEX(DATA!$A$46:$E$6000,A2254,4)),"")</f>
        <v/>
      </c>
    </row>
    <row r="2255" spans="1:6" ht="18.75" customHeight="1">
      <c r="A2255" s="82" t="str">
        <f>IFERROR(MATCH(ROW()-ROW($A$2),DATA!G:G,0)-DATA!$B$5+1,"")</f>
        <v/>
      </c>
      <c r="B2255" s="86" t="str">
        <f>IFERROR(INDEX(DATA!$A$46:$E$6000,A2255,5),"")</f>
        <v/>
      </c>
      <c r="C2255" s="87" t="str">
        <f>IFERROR(INDEX(DATA!$A$46:$E$6000,A2255,3),"")</f>
        <v/>
      </c>
      <c r="D2255" s="88" t="str">
        <f>IFERROR(INDEX(DATA!$A$46:$E$6000,A2255,2),"")</f>
        <v/>
      </c>
      <c r="E2255" s="99" t="str">
        <f>IFERROR(IF(C2255=設定・集計!$B$6,INDEX(DATA!$A$46:$E$6000,A2255,4),""),"")</f>
        <v/>
      </c>
      <c r="F2255" s="99" t="str">
        <f>IFERROR(IF(C2255=設定・集計!$B$6,"",INDEX(DATA!$A$46:$E$6000,A2255,4)),"")</f>
        <v/>
      </c>
    </row>
    <row r="2256" spans="1:6" ht="18.75" customHeight="1">
      <c r="A2256" s="82" t="str">
        <f>IFERROR(MATCH(ROW()-ROW($A$2),DATA!G:G,0)-DATA!$B$5+1,"")</f>
        <v/>
      </c>
      <c r="B2256" s="86" t="str">
        <f>IFERROR(INDEX(DATA!$A$46:$E$6000,A2256,5),"")</f>
        <v/>
      </c>
      <c r="C2256" s="87" t="str">
        <f>IFERROR(INDEX(DATA!$A$46:$E$6000,A2256,3),"")</f>
        <v/>
      </c>
      <c r="D2256" s="88" t="str">
        <f>IFERROR(INDEX(DATA!$A$46:$E$6000,A2256,2),"")</f>
        <v/>
      </c>
      <c r="E2256" s="99" t="str">
        <f>IFERROR(IF(C2256=設定・集計!$B$6,INDEX(DATA!$A$46:$E$6000,A2256,4),""),"")</f>
        <v/>
      </c>
      <c r="F2256" s="99" t="str">
        <f>IFERROR(IF(C2256=設定・集計!$B$6,"",INDEX(DATA!$A$46:$E$6000,A2256,4)),"")</f>
        <v/>
      </c>
    </row>
    <row r="2257" spans="1:6" ht="18.75" customHeight="1">
      <c r="A2257" s="82" t="str">
        <f>IFERROR(MATCH(ROW()-ROW($A$2),DATA!G:G,0)-DATA!$B$5+1,"")</f>
        <v/>
      </c>
      <c r="B2257" s="86" t="str">
        <f>IFERROR(INDEX(DATA!$A$46:$E$6000,A2257,5),"")</f>
        <v/>
      </c>
      <c r="C2257" s="87" t="str">
        <f>IFERROR(INDEX(DATA!$A$46:$E$6000,A2257,3),"")</f>
        <v/>
      </c>
      <c r="D2257" s="88" t="str">
        <f>IFERROR(INDEX(DATA!$A$46:$E$6000,A2257,2),"")</f>
        <v/>
      </c>
      <c r="E2257" s="99" t="str">
        <f>IFERROR(IF(C2257=設定・集計!$B$6,INDEX(DATA!$A$46:$E$6000,A2257,4),""),"")</f>
        <v/>
      </c>
      <c r="F2257" s="99" t="str">
        <f>IFERROR(IF(C2257=設定・集計!$B$6,"",INDEX(DATA!$A$46:$E$6000,A2257,4)),"")</f>
        <v/>
      </c>
    </row>
    <row r="2258" spans="1:6" ht="18.75" customHeight="1">
      <c r="A2258" s="82" t="str">
        <f>IFERROR(MATCH(ROW()-ROW($A$2),DATA!G:G,0)-DATA!$B$5+1,"")</f>
        <v/>
      </c>
      <c r="B2258" s="86" t="str">
        <f>IFERROR(INDEX(DATA!$A$46:$E$6000,A2258,5),"")</f>
        <v/>
      </c>
      <c r="C2258" s="87" t="str">
        <f>IFERROR(INDEX(DATA!$A$46:$E$6000,A2258,3),"")</f>
        <v/>
      </c>
      <c r="D2258" s="88" t="str">
        <f>IFERROR(INDEX(DATA!$A$46:$E$6000,A2258,2),"")</f>
        <v/>
      </c>
      <c r="E2258" s="99" t="str">
        <f>IFERROR(IF(C2258=設定・集計!$B$6,INDEX(DATA!$A$46:$E$6000,A2258,4),""),"")</f>
        <v/>
      </c>
      <c r="F2258" s="99" t="str">
        <f>IFERROR(IF(C2258=設定・集計!$B$6,"",INDEX(DATA!$A$46:$E$6000,A2258,4)),"")</f>
        <v/>
      </c>
    </row>
    <row r="2259" spans="1:6" ht="18.75" customHeight="1">
      <c r="A2259" s="82" t="str">
        <f>IFERROR(MATCH(ROW()-ROW($A$2),DATA!G:G,0)-DATA!$B$5+1,"")</f>
        <v/>
      </c>
      <c r="B2259" s="86" t="str">
        <f>IFERROR(INDEX(DATA!$A$46:$E$6000,A2259,5),"")</f>
        <v/>
      </c>
      <c r="C2259" s="87" t="str">
        <f>IFERROR(INDEX(DATA!$A$46:$E$6000,A2259,3),"")</f>
        <v/>
      </c>
      <c r="D2259" s="88" t="str">
        <f>IFERROR(INDEX(DATA!$A$46:$E$6000,A2259,2),"")</f>
        <v/>
      </c>
      <c r="E2259" s="99" t="str">
        <f>IFERROR(IF(C2259=設定・集計!$B$6,INDEX(DATA!$A$46:$E$6000,A2259,4),""),"")</f>
        <v/>
      </c>
      <c r="F2259" s="99" t="str">
        <f>IFERROR(IF(C2259=設定・集計!$B$6,"",INDEX(DATA!$A$46:$E$6000,A2259,4)),"")</f>
        <v/>
      </c>
    </row>
    <row r="2260" spans="1:6" ht="18.75" customHeight="1">
      <c r="A2260" s="82" t="str">
        <f>IFERROR(MATCH(ROW()-ROW($A$2),DATA!G:G,0)-DATA!$B$5+1,"")</f>
        <v/>
      </c>
      <c r="B2260" s="86" t="str">
        <f>IFERROR(INDEX(DATA!$A$46:$E$6000,A2260,5),"")</f>
        <v/>
      </c>
      <c r="C2260" s="87" t="str">
        <f>IFERROR(INDEX(DATA!$A$46:$E$6000,A2260,3),"")</f>
        <v/>
      </c>
      <c r="D2260" s="88" t="str">
        <f>IFERROR(INDEX(DATA!$A$46:$E$6000,A2260,2),"")</f>
        <v/>
      </c>
      <c r="E2260" s="99" t="str">
        <f>IFERROR(IF(C2260=設定・集計!$B$6,INDEX(DATA!$A$46:$E$6000,A2260,4),""),"")</f>
        <v/>
      </c>
      <c r="F2260" s="99" t="str">
        <f>IFERROR(IF(C2260=設定・集計!$B$6,"",INDEX(DATA!$A$46:$E$6000,A2260,4)),"")</f>
        <v/>
      </c>
    </row>
    <row r="2261" spans="1:6" ht="18.75" customHeight="1">
      <c r="A2261" s="82" t="str">
        <f>IFERROR(MATCH(ROW()-ROW($A$2),DATA!G:G,0)-DATA!$B$5+1,"")</f>
        <v/>
      </c>
      <c r="B2261" s="86" t="str">
        <f>IFERROR(INDEX(DATA!$A$46:$E$6000,A2261,5),"")</f>
        <v/>
      </c>
      <c r="C2261" s="87" t="str">
        <f>IFERROR(INDEX(DATA!$A$46:$E$6000,A2261,3),"")</f>
        <v/>
      </c>
      <c r="D2261" s="88" t="str">
        <f>IFERROR(INDEX(DATA!$A$46:$E$6000,A2261,2),"")</f>
        <v/>
      </c>
      <c r="E2261" s="99" t="str">
        <f>IFERROR(IF(C2261=設定・集計!$B$6,INDEX(DATA!$A$46:$E$6000,A2261,4),""),"")</f>
        <v/>
      </c>
      <c r="F2261" s="99" t="str">
        <f>IFERROR(IF(C2261=設定・集計!$B$6,"",INDEX(DATA!$A$46:$E$6000,A2261,4)),"")</f>
        <v/>
      </c>
    </row>
    <row r="2262" spans="1:6" ht="18.75" customHeight="1">
      <c r="A2262" s="82" t="str">
        <f>IFERROR(MATCH(ROW()-ROW($A$2),DATA!G:G,0)-DATA!$B$5+1,"")</f>
        <v/>
      </c>
      <c r="B2262" s="86" t="str">
        <f>IFERROR(INDEX(DATA!$A$46:$E$6000,A2262,5),"")</f>
        <v/>
      </c>
      <c r="C2262" s="87" t="str">
        <f>IFERROR(INDEX(DATA!$A$46:$E$6000,A2262,3),"")</f>
        <v/>
      </c>
      <c r="D2262" s="88" t="str">
        <f>IFERROR(INDEX(DATA!$A$46:$E$6000,A2262,2),"")</f>
        <v/>
      </c>
      <c r="E2262" s="99" t="str">
        <f>IFERROR(IF(C2262=設定・集計!$B$6,INDEX(DATA!$A$46:$E$6000,A2262,4),""),"")</f>
        <v/>
      </c>
      <c r="F2262" s="99" t="str">
        <f>IFERROR(IF(C2262=設定・集計!$B$6,"",INDEX(DATA!$A$46:$E$6000,A2262,4)),"")</f>
        <v/>
      </c>
    </row>
    <row r="2263" spans="1:6" ht="18.75" customHeight="1">
      <c r="A2263" s="82" t="str">
        <f>IFERROR(MATCH(ROW()-ROW($A$2),DATA!G:G,0)-DATA!$B$5+1,"")</f>
        <v/>
      </c>
      <c r="B2263" s="86" t="str">
        <f>IFERROR(INDEX(DATA!$A$46:$E$6000,A2263,5),"")</f>
        <v/>
      </c>
      <c r="C2263" s="87" t="str">
        <f>IFERROR(INDEX(DATA!$A$46:$E$6000,A2263,3),"")</f>
        <v/>
      </c>
      <c r="D2263" s="88" t="str">
        <f>IFERROR(INDEX(DATA!$A$46:$E$6000,A2263,2),"")</f>
        <v/>
      </c>
      <c r="E2263" s="99" t="str">
        <f>IFERROR(IF(C2263=設定・集計!$B$6,INDEX(DATA!$A$46:$E$6000,A2263,4),""),"")</f>
        <v/>
      </c>
      <c r="F2263" s="99" t="str">
        <f>IFERROR(IF(C2263=設定・集計!$B$6,"",INDEX(DATA!$A$46:$E$6000,A2263,4)),"")</f>
        <v/>
      </c>
    </row>
    <row r="2264" spans="1:6" ht="18.75" customHeight="1">
      <c r="A2264" s="82" t="str">
        <f>IFERROR(MATCH(ROW()-ROW($A$2),DATA!G:G,0)-DATA!$B$5+1,"")</f>
        <v/>
      </c>
      <c r="B2264" s="86" t="str">
        <f>IFERROR(INDEX(DATA!$A$46:$E$6000,A2264,5),"")</f>
        <v/>
      </c>
      <c r="C2264" s="87" t="str">
        <f>IFERROR(INDEX(DATA!$A$46:$E$6000,A2264,3),"")</f>
        <v/>
      </c>
      <c r="D2264" s="88" t="str">
        <f>IFERROR(INDEX(DATA!$A$46:$E$6000,A2264,2),"")</f>
        <v/>
      </c>
      <c r="E2264" s="99" t="str">
        <f>IFERROR(IF(C2264=設定・集計!$B$6,INDEX(DATA!$A$46:$E$6000,A2264,4),""),"")</f>
        <v/>
      </c>
      <c r="F2264" s="99" t="str">
        <f>IFERROR(IF(C2264=設定・集計!$B$6,"",INDEX(DATA!$A$46:$E$6000,A2264,4)),"")</f>
        <v/>
      </c>
    </row>
    <row r="2265" spans="1:6" ht="18.75" customHeight="1">
      <c r="A2265" s="82" t="str">
        <f>IFERROR(MATCH(ROW()-ROW($A$2),DATA!G:G,0)-DATA!$B$5+1,"")</f>
        <v/>
      </c>
      <c r="B2265" s="86" t="str">
        <f>IFERROR(INDEX(DATA!$A$46:$E$6000,A2265,5),"")</f>
        <v/>
      </c>
      <c r="C2265" s="87" t="str">
        <f>IFERROR(INDEX(DATA!$A$46:$E$6000,A2265,3),"")</f>
        <v/>
      </c>
      <c r="D2265" s="88" t="str">
        <f>IFERROR(INDEX(DATA!$A$46:$E$6000,A2265,2),"")</f>
        <v/>
      </c>
      <c r="E2265" s="99" t="str">
        <f>IFERROR(IF(C2265=設定・集計!$B$6,INDEX(DATA!$A$46:$E$6000,A2265,4),""),"")</f>
        <v/>
      </c>
      <c r="F2265" s="99" t="str">
        <f>IFERROR(IF(C2265=設定・集計!$B$6,"",INDEX(DATA!$A$46:$E$6000,A2265,4)),"")</f>
        <v/>
      </c>
    </row>
    <row r="2266" spans="1:6" ht="18.75" customHeight="1">
      <c r="A2266" s="82" t="str">
        <f>IFERROR(MATCH(ROW()-ROW($A$2),DATA!G:G,0)-DATA!$B$5+1,"")</f>
        <v/>
      </c>
      <c r="B2266" s="86" t="str">
        <f>IFERROR(INDEX(DATA!$A$46:$E$6000,A2266,5),"")</f>
        <v/>
      </c>
      <c r="C2266" s="87" t="str">
        <f>IFERROR(INDEX(DATA!$A$46:$E$6000,A2266,3),"")</f>
        <v/>
      </c>
      <c r="D2266" s="88" t="str">
        <f>IFERROR(INDEX(DATA!$A$46:$E$6000,A2266,2),"")</f>
        <v/>
      </c>
      <c r="E2266" s="99" t="str">
        <f>IFERROR(IF(C2266=設定・集計!$B$6,INDEX(DATA!$A$46:$E$6000,A2266,4),""),"")</f>
        <v/>
      </c>
      <c r="F2266" s="99" t="str">
        <f>IFERROR(IF(C2266=設定・集計!$B$6,"",INDEX(DATA!$A$46:$E$6000,A2266,4)),"")</f>
        <v/>
      </c>
    </row>
    <row r="2267" spans="1:6" ht="18.75" customHeight="1">
      <c r="A2267" s="82" t="str">
        <f>IFERROR(MATCH(ROW()-ROW($A$2),DATA!G:G,0)-DATA!$B$5+1,"")</f>
        <v/>
      </c>
      <c r="B2267" s="86" t="str">
        <f>IFERROR(INDEX(DATA!$A$46:$E$6000,A2267,5),"")</f>
        <v/>
      </c>
      <c r="C2267" s="87" t="str">
        <f>IFERROR(INDEX(DATA!$A$46:$E$6000,A2267,3),"")</f>
        <v/>
      </c>
      <c r="D2267" s="88" t="str">
        <f>IFERROR(INDEX(DATA!$A$46:$E$6000,A2267,2),"")</f>
        <v/>
      </c>
      <c r="E2267" s="99" t="str">
        <f>IFERROR(IF(C2267=設定・集計!$B$6,INDEX(DATA!$A$46:$E$6000,A2267,4),""),"")</f>
        <v/>
      </c>
      <c r="F2267" s="99" t="str">
        <f>IFERROR(IF(C2267=設定・集計!$B$6,"",INDEX(DATA!$A$46:$E$6000,A2267,4)),"")</f>
        <v/>
      </c>
    </row>
    <row r="2268" spans="1:6" ht="18.75" customHeight="1">
      <c r="A2268" s="82" t="str">
        <f>IFERROR(MATCH(ROW()-ROW($A$2),DATA!G:G,0)-DATA!$B$5+1,"")</f>
        <v/>
      </c>
      <c r="B2268" s="86" t="str">
        <f>IFERROR(INDEX(DATA!$A$46:$E$6000,A2268,5),"")</f>
        <v/>
      </c>
      <c r="C2268" s="87" t="str">
        <f>IFERROR(INDEX(DATA!$A$46:$E$6000,A2268,3),"")</f>
        <v/>
      </c>
      <c r="D2268" s="88" t="str">
        <f>IFERROR(INDEX(DATA!$A$46:$E$6000,A2268,2),"")</f>
        <v/>
      </c>
      <c r="E2268" s="99" t="str">
        <f>IFERROR(IF(C2268=設定・集計!$B$6,INDEX(DATA!$A$46:$E$6000,A2268,4),""),"")</f>
        <v/>
      </c>
      <c r="F2268" s="99" t="str">
        <f>IFERROR(IF(C2268=設定・集計!$B$6,"",INDEX(DATA!$A$46:$E$6000,A2268,4)),"")</f>
        <v/>
      </c>
    </row>
    <row r="2269" spans="1:6" ht="18.75" customHeight="1">
      <c r="A2269" s="82" t="str">
        <f>IFERROR(MATCH(ROW()-ROW($A$2),DATA!G:G,0)-DATA!$B$5+1,"")</f>
        <v/>
      </c>
      <c r="B2269" s="86" t="str">
        <f>IFERROR(INDEX(DATA!$A$46:$E$6000,A2269,5),"")</f>
        <v/>
      </c>
      <c r="C2269" s="87" t="str">
        <f>IFERROR(INDEX(DATA!$A$46:$E$6000,A2269,3),"")</f>
        <v/>
      </c>
      <c r="D2269" s="88" t="str">
        <f>IFERROR(INDEX(DATA!$A$46:$E$6000,A2269,2),"")</f>
        <v/>
      </c>
      <c r="E2269" s="99" t="str">
        <f>IFERROR(IF(C2269=設定・集計!$B$6,INDEX(DATA!$A$46:$E$6000,A2269,4),""),"")</f>
        <v/>
      </c>
      <c r="F2269" s="99" t="str">
        <f>IFERROR(IF(C2269=設定・集計!$B$6,"",INDEX(DATA!$A$46:$E$6000,A2269,4)),"")</f>
        <v/>
      </c>
    </row>
    <row r="2270" spans="1:6" ht="18.75" customHeight="1">
      <c r="A2270" s="82" t="str">
        <f>IFERROR(MATCH(ROW()-ROW($A$2),DATA!G:G,0)-DATA!$B$5+1,"")</f>
        <v/>
      </c>
      <c r="B2270" s="86" t="str">
        <f>IFERROR(INDEX(DATA!$A$46:$E$6000,A2270,5),"")</f>
        <v/>
      </c>
      <c r="C2270" s="87" t="str">
        <f>IFERROR(INDEX(DATA!$A$46:$E$6000,A2270,3),"")</f>
        <v/>
      </c>
      <c r="D2270" s="88" t="str">
        <f>IFERROR(INDEX(DATA!$A$46:$E$6000,A2270,2),"")</f>
        <v/>
      </c>
      <c r="E2270" s="99" t="str">
        <f>IFERROR(IF(C2270=設定・集計!$B$6,INDEX(DATA!$A$46:$E$6000,A2270,4),""),"")</f>
        <v/>
      </c>
      <c r="F2270" s="99" t="str">
        <f>IFERROR(IF(C2270=設定・集計!$B$6,"",INDEX(DATA!$A$46:$E$6000,A2270,4)),"")</f>
        <v/>
      </c>
    </row>
    <row r="2271" spans="1:6" ht="18.75" customHeight="1">
      <c r="A2271" s="82" t="str">
        <f>IFERROR(MATCH(ROW()-ROW($A$2),DATA!G:G,0)-DATA!$B$5+1,"")</f>
        <v/>
      </c>
      <c r="B2271" s="86" t="str">
        <f>IFERROR(INDEX(DATA!$A$46:$E$6000,A2271,5),"")</f>
        <v/>
      </c>
      <c r="C2271" s="87" t="str">
        <f>IFERROR(INDEX(DATA!$A$46:$E$6000,A2271,3),"")</f>
        <v/>
      </c>
      <c r="D2271" s="88" t="str">
        <f>IFERROR(INDEX(DATA!$A$46:$E$6000,A2271,2),"")</f>
        <v/>
      </c>
      <c r="E2271" s="99" t="str">
        <f>IFERROR(IF(C2271=設定・集計!$B$6,INDEX(DATA!$A$46:$E$6000,A2271,4),""),"")</f>
        <v/>
      </c>
      <c r="F2271" s="99" t="str">
        <f>IFERROR(IF(C2271=設定・集計!$B$6,"",INDEX(DATA!$A$46:$E$6000,A2271,4)),"")</f>
        <v/>
      </c>
    </row>
    <row r="2272" spans="1:6" ht="18.75" customHeight="1">
      <c r="A2272" s="82" t="str">
        <f>IFERROR(MATCH(ROW()-ROW($A$2),DATA!G:G,0)-DATA!$B$5+1,"")</f>
        <v/>
      </c>
      <c r="B2272" s="86" t="str">
        <f>IFERROR(INDEX(DATA!$A$46:$E$6000,A2272,5),"")</f>
        <v/>
      </c>
      <c r="C2272" s="87" t="str">
        <f>IFERROR(INDEX(DATA!$A$46:$E$6000,A2272,3),"")</f>
        <v/>
      </c>
      <c r="D2272" s="88" t="str">
        <f>IFERROR(INDEX(DATA!$A$46:$E$6000,A2272,2),"")</f>
        <v/>
      </c>
      <c r="E2272" s="99" t="str">
        <f>IFERROR(IF(C2272=設定・集計!$B$6,INDEX(DATA!$A$46:$E$6000,A2272,4),""),"")</f>
        <v/>
      </c>
      <c r="F2272" s="99" t="str">
        <f>IFERROR(IF(C2272=設定・集計!$B$6,"",INDEX(DATA!$A$46:$E$6000,A2272,4)),"")</f>
        <v/>
      </c>
    </row>
    <row r="2273" spans="1:6" ht="18.75" customHeight="1">
      <c r="A2273" s="82" t="str">
        <f>IFERROR(MATCH(ROW()-ROW($A$2),DATA!G:G,0)-DATA!$B$5+1,"")</f>
        <v/>
      </c>
      <c r="B2273" s="86" t="str">
        <f>IFERROR(INDEX(DATA!$A$46:$E$6000,A2273,5),"")</f>
        <v/>
      </c>
      <c r="C2273" s="87" t="str">
        <f>IFERROR(INDEX(DATA!$A$46:$E$6000,A2273,3),"")</f>
        <v/>
      </c>
      <c r="D2273" s="88" t="str">
        <f>IFERROR(INDEX(DATA!$A$46:$E$6000,A2273,2),"")</f>
        <v/>
      </c>
      <c r="E2273" s="99" t="str">
        <f>IFERROR(IF(C2273=設定・集計!$B$6,INDEX(DATA!$A$46:$E$6000,A2273,4),""),"")</f>
        <v/>
      </c>
      <c r="F2273" s="99" t="str">
        <f>IFERROR(IF(C2273=設定・集計!$B$6,"",INDEX(DATA!$A$46:$E$6000,A2273,4)),"")</f>
        <v/>
      </c>
    </row>
    <row r="2274" spans="1:6" ht="18.75" customHeight="1">
      <c r="A2274" s="82" t="str">
        <f>IFERROR(MATCH(ROW()-ROW($A$2),DATA!G:G,0)-DATA!$B$5+1,"")</f>
        <v/>
      </c>
      <c r="B2274" s="86" t="str">
        <f>IFERROR(INDEX(DATA!$A$46:$E$6000,A2274,5),"")</f>
        <v/>
      </c>
      <c r="C2274" s="87" t="str">
        <f>IFERROR(INDEX(DATA!$A$46:$E$6000,A2274,3),"")</f>
        <v/>
      </c>
      <c r="D2274" s="88" t="str">
        <f>IFERROR(INDEX(DATA!$A$46:$E$6000,A2274,2),"")</f>
        <v/>
      </c>
      <c r="E2274" s="99" t="str">
        <f>IFERROR(IF(C2274=設定・集計!$B$6,INDEX(DATA!$A$46:$E$6000,A2274,4),""),"")</f>
        <v/>
      </c>
      <c r="F2274" s="99" t="str">
        <f>IFERROR(IF(C2274=設定・集計!$B$6,"",INDEX(DATA!$A$46:$E$6000,A2274,4)),"")</f>
        <v/>
      </c>
    </row>
    <row r="2275" spans="1:6" ht="18.75" customHeight="1">
      <c r="A2275" s="82" t="str">
        <f>IFERROR(MATCH(ROW()-ROW($A$2),DATA!G:G,0)-DATA!$B$5+1,"")</f>
        <v/>
      </c>
      <c r="B2275" s="86" t="str">
        <f>IFERROR(INDEX(DATA!$A$46:$E$6000,A2275,5),"")</f>
        <v/>
      </c>
      <c r="C2275" s="87" t="str">
        <f>IFERROR(INDEX(DATA!$A$46:$E$6000,A2275,3),"")</f>
        <v/>
      </c>
      <c r="D2275" s="88" t="str">
        <f>IFERROR(INDEX(DATA!$A$46:$E$6000,A2275,2),"")</f>
        <v/>
      </c>
      <c r="E2275" s="99" t="str">
        <f>IFERROR(IF(C2275=設定・集計!$B$6,INDEX(DATA!$A$46:$E$6000,A2275,4),""),"")</f>
        <v/>
      </c>
      <c r="F2275" s="99" t="str">
        <f>IFERROR(IF(C2275=設定・集計!$B$6,"",INDEX(DATA!$A$46:$E$6000,A2275,4)),"")</f>
        <v/>
      </c>
    </row>
    <row r="2276" spans="1:6" ht="18.75" customHeight="1">
      <c r="A2276" s="82" t="str">
        <f>IFERROR(MATCH(ROW()-ROW($A$2),DATA!G:G,0)-DATA!$B$5+1,"")</f>
        <v/>
      </c>
      <c r="B2276" s="86" t="str">
        <f>IFERROR(INDEX(DATA!$A$46:$E$6000,A2276,5),"")</f>
        <v/>
      </c>
      <c r="C2276" s="87" t="str">
        <f>IFERROR(INDEX(DATA!$A$46:$E$6000,A2276,3),"")</f>
        <v/>
      </c>
      <c r="D2276" s="88" t="str">
        <f>IFERROR(INDEX(DATA!$A$46:$E$6000,A2276,2),"")</f>
        <v/>
      </c>
      <c r="E2276" s="99" t="str">
        <f>IFERROR(IF(C2276=設定・集計!$B$6,INDEX(DATA!$A$46:$E$6000,A2276,4),""),"")</f>
        <v/>
      </c>
      <c r="F2276" s="99" t="str">
        <f>IFERROR(IF(C2276=設定・集計!$B$6,"",INDEX(DATA!$A$46:$E$6000,A2276,4)),"")</f>
        <v/>
      </c>
    </row>
    <row r="2277" spans="1:6" ht="18.75" customHeight="1">
      <c r="A2277" s="82" t="str">
        <f>IFERROR(MATCH(ROW()-ROW($A$2),DATA!G:G,0)-DATA!$B$5+1,"")</f>
        <v/>
      </c>
      <c r="B2277" s="86" t="str">
        <f>IFERROR(INDEX(DATA!$A$46:$E$6000,A2277,5),"")</f>
        <v/>
      </c>
      <c r="C2277" s="87" t="str">
        <f>IFERROR(INDEX(DATA!$A$46:$E$6000,A2277,3),"")</f>
        <v/>
      </c>
      <c r="D2277" s="88" t="str">
        <f>IFERROR(INDEX(DATA!$A$46:$E$6000,A2277,2),"")</f>
        <v/>
      </c>
      <c r="E2277" s="99" t="str">
        <f>IFERROR(IF(C2277=設定・集計!$B$6,INDEX(DATA!$A$46:$E$6000,A2277,4),""),"")</f>
        <v/>
      </c>
      <c r="F2277" s="99" t="str">
        <f>IFERROR(IF(C2277=設定・集計!$B$6,"",INDEX(DATA!$A$46:$E$6000,A2277,4)),"")</f>
        <v/>
      </c>
    </row>
    <row r="2278" spans="1:6" ht="18.75" customHeight="1">
      <c r="A2278" s="82" t="str">
        <f>IFERROR(MATCH(ROW()-ROW($A$2),DATA!G:G,0)-DATA!$B$5+1,"")</f>
        <v/>
      </c>
      <c r="B2278" s="86" t="str">
        <f>IFERROR(INDEX(DATA!$A$46:$E$6000,A2278,5),"")</f>
        <v/>
      </c>
      <c r="C2278" s="87" t="str">
        <f>IFERROR(INDEX(DATA!$A$46:$E$6000,A2278,3),"")</f>
        <v/>
      </c>
      <c r="D2278" s="88" t="str">
        <f>IFERROR(INDEX(DATA!$A$46:$E$6000,A2278,2),"")</f>
        <v/>
      </c>
      <c r="E2278" s="99" t="str">
        <f>IFERROR(IF(C2278=設定・集計!$B$6,INDEX(DATA!$A$46:$E$6000,A2278,4),""),"")</f>
        <v/>
      </c>
      <c r="F2278" s="99" t="str">
        <f>IFERROR(IF(C2278=設定・集計!$B$6,"",INDEX(DATA!$A$46:$E$6000,A2278,4)),"")</f>
        <v/>
      </c>
    </row>
    <row r="2279" spans="1:6" ht="18.75" customHeight="1">
      <c r="A2279" s="82" t="str">
        <f>IFERROR(MATCH(ROW()-ROW($A$2),DATA!G:G,0)-DATA!$B$5+1,"")</f>
        <v/>
      </c>
      <c r="B2279" s="86" t="str">
        <f>IFERROR(INDEX(DATA!$A$46:$E$6000,A2279,5),"")</f>
        <v/>
      </c>
      <c r="C2279" s="87" t="str">
        <f>IFERROR(INDEX(DATA!$A$46:$E$6000,A2279,3),"")</f>
        <v/>
      </c>
      <c r="D2279" s="88" t="str">
        <f>IFERROR(INDEX(DATA!$A$46:$E$6000,A2279,2),"")</f>
        <v/>
      </c>
      <c r="E2279" s="99" t="str">
        <f>IFERROR(IF(C2279=設定・集計!$B$6,INDEX(DATA!$A$46:$E$6000,A2279,4),""),"")</f>
        <v/>
      </c>
      <c r="F2279" s="99" t="str">
        <f>IFERROR(IF(C2279=設定・集計!$B$6,"",INDEX(DATA!$A$46:$E$6000,A2279,4)),"")</f>
        <v/>
      </c>
    </row>
    <row r="2280" spans="1:6" ht="18.75" customHeight="1">
      <c r="A2280" s="82" t="str">
        <f>IFERROR(MATCH(ROW()-ROW($A$2),DATA!G:G,0)-DATA!$B$5+1,"")</f>
        <v/>
      </c>
      <c r="B2280" s="86" t="str">
        <f>IFERROR(INDEX(DATA!$A$46:$E$6000,A2280,5),"")</f>
        <v/>
      </c>
      <c r="C2280" s="87" t="str">
        <f>IFERROR(INDEX(DATA!$A$46:$E$6000,A2280,3),"")</f>
        <v/>
      </c>
      <c r="D2280" s="88" t="str">
        <f>IFERROR(INDEX(DATA!$A$46:$E$6000,A2280,2),"")</f>
        <v/>
      </c>
      <c r="E2280" s="99" t="str">
        <f>IFERROR(IF(C2280=設定・集計!$B$6,INDEX(DATA!$A$46:$E$6000,A2280,4),""),"")</f>
        <v/>
      </c>
      <c r="F2280" s="99" t="str">
        <f>IFERROR(IF(C2280=設定・集計!$B$6,"",INDEX(DATA!$A$46:$E$6000,A2280,4)),"")</f>
        <v/>
      </c>
    </row>
    <row r="2281" spans="1:6" ht="18.75" customHeight="1">
      <c r="A2281" s="82" t="str">
        <f>IFERROR(MATCH(ROW()-ROW($A$2),DATA!G:G,0)-DATA!$B$5+1,"")</f>
        <v/>
      </c>
      <c r="B2281" s="86" t="str">
        <f>IFERROR(INDEX(DATA!$A$46:$E$6000,A2281,5),"")</f>
        <v/>
      </c>
      <c r="C2281" s="87" t="str">
        <f>IFERROR(INDEX(DATA!$A$46:$E$6000,A2281,3),"")</f>
        <v/>
      </c>
      <c r="D2281" s="88" t="str">
        <f>IFERROR(INDEX(DATA!$A$46:$E$6000,A2281,2),"")</f>
        <v/>
      </c>
      <c r="E2281" s="99" t="str">
        <f>IFERROR(IF(C2281=設定・集計!$B$6,INDEX(DATA!$A$46:$E$6000,A2281,4),""),"")</f>
        <v/>
      </c>
      <c r="F2281" s="99" t="str">
        <f>IFERROR(IF(C2281=設定・集計!$B$6,"",INDEX(DATA!$A$46:$E$6000,A2281,4)),"")</f>
        <v/>
      </c>
    </row>
    <row r="2282" spans="1:6" ht="18.75" customHeight="1">
      <c r="A2282" s="82" t="str">
        <f>IFERROR(MATCH(ROW()-ROW($A$2),DATA!G:G,0)-DATA!$B$5+1,"")</f>
        <v/>
      </c>
      <c r="B2282" s="86" t="str">
        <f>IFERROR(INDEX(DATA!$A$46:$E$6000,A2282,5),"")</f>
        <v/>
      </c>
      <c r="C2282" s="87" t="str">
        <f>IFERROR(INDEX(DATA!$A$46:$E$6000,A2282,3),"")</f>
        <v/>
      </c>
      <c r="D2282" s="88" t="str">
        <f>IFERROR(INDEX(DATA!$A$46:$E$6000,A2282,2),"")</f>
        <v/>
      </c>
      <c r="E2282" s="99" t="str">
        <f>IFERROR(IF(C2282=設定・集計!$B$6,INDEX(DATA!$A$46:$E$6000,A2282,4),""),"")</f>
        <v/>
      </c>
      <c r="F2282" s="99" t="str">
        <f>IFERROR(IF(C2282=設定・集計!$B$6,"",INDEX(DATA!$A$46:$E$6000,A2282,4)),"")</f>
        <v/>
      </c>
    </row>
    <row r="2283" spans="1:6" ht="18.75" customHeight="1">
      <c r="A2283" s="82" t="str">
        <f>IFERROR(MATCH(ROW()-ROW($A$2),DATA!G:G,0)-DATA!$B$5+1,"")</f>
        <v/>
      </c>
      <c r="B2283" s="86" t="str">
        <f>IFERROR(INDEX(DATA!$A$46:$E$6000,A2283,5),"")</f>
        <v/>
      </c>
      <c r="C2283" s="87" t="str">
        <f>IFERROR(INDEX(DATA!$A$46:$E$6000,A2283,3),"")</f>
        <v/>
      </c>
      <c r="D2283" s="88" t="str">
        <f>IFERROR(INDEX(DATA!$A$46:$E$6000,A2283,2),"")</f>
        <v/>
      </c>
      <c r="E2283" s="99" t="str">
        <f>IFERROR(IF(C2283=設定・集計!$B$6,INDEX(DATA!$A$46:$E$6000,A2283,4),""),"")</f>
        <v/>
      </c>
      <c r="F2283" s="99" t="str">
        <f>IFERROR(IF(C2283=設定・集計!$B$6,"",INDEX(DATA!$A$46:$E$6000,A2283,4)),"")</f>
        <v/>
      </c>
    </row>
    <row r="2284" spans="1:6" ht="18.75" customHeight="1">
      <c r="A2284" s="82" t="str">
        <f>IFERROR(MATCH(ROW()-ROW($A$2),DATA!G:G,0)-DATA!$B$5+1,"")</f>
        <v/>
      </c>
      <c r="B2284" s="86" t="str">
        <f>IFERROR(INDEX(DATA!$A$46:$E$6000,A2284,5),"")</f>
        <v/>
      </c>
      <c r="C2284" s="87" t="str">
        <f>IFERROR(INDEX(DATA!$A$46:$E$6000,A2284,3),"")</f>
        <v/>
      </c>
      <c r="D2284" s="88" t="str">
        <f>IFERROR(INDEX(DATA!$A$46:$E$6000,A2284,2),"")</f>
        <v/>
      </c>
      <c r="E2284" s="99" t="str">
        <f>IFERROR(IF(C2284=設定・集計!$B$6,INDEX(DATA!$A$46:$E$6000,A2284,4),""),"")</f>
        <v/>
      </c>
      <c r="F2284" s="99" t="str">
        <f>IFERROR(IF(C2284=設定・集計!$B$6,"",INDEX(DATA!$A$46:$E$6000,A2284,4)),"")</f>
        <v/>
      </c>
    </row>
    <row r="2285" spans="1:6" ht="18.75" customHeight="1">
      <c r="A2285" s="82" t="str">
        <f>IFERROR(MATCH(ROW()-ROW($A$2),DATA!G:G,0)-DATA!$B$5+1,"")</f>
        <v/>
      </c>
      <c r="B2285" s="86" t="str">
        <f>IFERROR(INDEX(DATA!$A$46:$E$6000,A2285,5),"")</f>
        <v/>
      </c>
      <c r="C2285" s="87" t="str">
        <f>IFERROR(INDEX(DATA!$A$46:$E$6000,A2285,3),"")</f>
        <v/>
      </c>
      <c r="D2285" s="88" t="str">
        <f>IFERROR(INDEX(DATA!$A$46:$E$6000,A2285,2),"")</f>
        <v/>
      </c>
      <c r="E2285" s="99" t="str">
        <f>IFERROR(IF(C2285=設定・集計!$B$6,INDEX(DATA!$A$46:$E$6000,A2285,4),""),"")</f>
        <v/>
      </c>
      <c r="F2285" s="99" t="str">
        <f>IFERROR(IF(C2285=設定・集計!$B$6,"",INDEX(DATA!$A$46:$E$6000,A2285,4)),"")</f>
        <v/>
      </c>
    </row>
    <row r="2286" spans="1:6" ht="18.75" customHeight="1">
      <c r="A2286" s="82" t="str">
        <f>IFERROR(MATCH(ROW()-ROW($A$2),DATA!G:G,0)-DATA!$B$5+1,"")</f>
        <v/>
      </c>
      <c r="B2286" s="86" t="str">
        <f>IFERROR(INDEX(DATA!$A$46:$E$6000,A2286,5),"")</f>
        <v/>
      </c>
      <c r="C2286" s="87" t="str">
        <f>IFERROR(INDEX(DATA!$A$46:$E$6000,A2286,3),"")</f>
        <v/>
      </c>
      <c r="D2286" s="88" t="str">
        <f>IFERROR(INDEX(DATA!$A$46:$E$6000,A2286,2),"")</f>
        <v/>
      </c>
      <c r="E2286" s="99" t="str">
        <f>IFERROR(IF(C2286=設定・集計!$B$6,INDEX(DATA!$A$46:$E$6000,A2286,4),""),"")</f>
        <v/>
      </c>
      <c r="F2286" s="99" t="str">
        <f>IFERROR(IF(C2286=設定・集計!$B$6,"",INDEX(DATA!$A$46:$E$6000,A2286,4)),"")</f>
        <v/>
      </c>
    </row>
    <row r="2287" spans="1:6" ht="18.75" customHeight="1">
      <c r="A2287" s="82" t="str">
        <f>IFERROR(MATCH(ROW()-ROW($A$2),DATA!G:G,0)-DATA!$B$5+1,"")</f>
        <v/>
      </c>
      <c r="B2287" s="86" t="str">
        <f>IFERROR(INDEX(DATA!$A$46:$E$6000,A2287,5),"")</f>
        <v/>
      </c>
      <c r="C2287" s="87" t="str">
        <f>IFERROR(INDEX(DATA!$A$46:$E$6000,A2287,3),"")</f>
        <v/>
      </c>
      <c r="D2287" s="88" t="str">
        <f>IFERROR(INDEX(DATA!$A$46:$E$6000,A2287,2),"")</f>
        <v/>
      </c>
      <c r="E2287" s="99" t="str">
        <f>IFERROR(IF(C2287=設定・集計!$B$6,INDEX(DATA!$A$46:$E$6000,A2287,4),""),"")</f>
        <v/>
      </c>
      <c r="F2287" s="99" t="str">
        <f>IFERROR(IF(C2287=設定・集計!$B$6,"",INDEX(DATA!$A$46:$E$6000,A2287,4)),"")</f>
        <v/>
      </c>
    </row>
    <row r="2288" spans="1:6" ht="18.75" customHeight="1">
      <c r="A2288" s="82" t="str">
        <f>IFERROR(MATCH(ROW()-ROW($A$2),DATA!G:G,0)-DATA!$B$5+1,"")</f>
        <v/>
      </c>
      <c r="B2288" s="86" t="str">
        <f>IFERROR(INDEX(DATA!$A$46:$E$6000,A2288,5),"")</f>
        <v/>
      </c>
      <c r="C2288" s="87" t="str">
        <f>IFERROR(INDEX(DATA!$A$46:$E$6000,A2288,3),"")</f>
        <v/>
      </c>
      <c r="D2288" s="88" t="str">
        <f>IFERROR(INDEX(DATA!$A$46:$E$6000,A2288,2),"")</f>
        <v/>
      </c>
      <c r="E2288" s="99" t="str">
        <f>IFERROR(IF(C2288=設定・集計!$B$6,INDEX(DATA!$A$46:$E$6000,A2288,4),""),"")</f>
        <v/>
      </c>
      <c r="F2288" s="99" t="str">
        <f>IFERROR(IF(C2288=設定・集計!$B$6,"",INDEX(DATA!$A$46:$E$6000,A2288,4)),"")</f>
        <v/>
      </c>
    </row>
    <row r="2289" spans="1:6" ht="18.75" customHeight="1">
      <c r="A2289" s="82" t="str">
        <f>IFERROR(MATCH(ROW()-ROW($A$2),DATA!G:G,0)-DATA!$B$5+1,"")</f>
        <v/>
      </c>
      <c r="B2289" s="86" t="str">
        <f>IFERROR(INDEX(DATA!$A$46:$E$6000,A2289,5),"")</f>
        <v/>
      </c>
      <c r="C2289" s="87" t="str">
        <f>IFERROR(INDEX(DATA!$A$46:$E$6000,A2289,3),"")</f>
        <v/>
      </c>
      <c r="D2289" s="88" t="str">
        <f>IFERROR(INDEX(DATA!$A$46:$E$6000,A2289,2),"")</f>
        <v/>
      </c>
      <c r="E2289" s="99" t="str">
        <f>IFERROR(IF(C2289=設定・集計!$B$6,INDEX(DATA!$A$46:$E$6000,A2289,4),""),"")</f>
        <v/>
      </c>
      <c r="F2289" s="99" t="str">
        <f>IFERROR(IF(C2289=設定・集計!$B$6,"",INDEX(DATA!$A$46:$E$6000,A2289,4)),"")</f>
        <v/>
      </c>
    </row>
    <row r="2290" spans="1:6" ht="18.75" customHeight="1">
      <c r="A2290" s="82" t="str">
        <f>IFERROR(MATCH(ROW()-ROW($A$2),DATA!G:G,0)-DATA!$B$5+1,"")</f>
        <v/>
      </c>
      <c r="B2290" s="86" t="str">
        <f>IFERROR(INDEX(DATA!$A$46:$E$6000,A2290,5),"")</f>
        <v/>
      </c>
      <c r="C2290" s="87" t="str">
        <f>IFERROR(INDEX(DATA!$A$46:$E$6000,A2290,3),"")</f>
        <v/>
      </c>
      <c r="D2290" s="88" t="str">
        <f>IFERROR(INDEX(DATA!$A$46:$E$6000,A2290,2),"")</f>
        <v/>
      </c>
      <c r="E2290" s="99" t="str">
        <f>IFERROR(IF(C2290=設定・集計!$B$6,INDEX(DATA!$A$46:$E$6000,A2290,4),""),"")</f>
        <v/>
      </c>
      <c r="F2290" s="99" t="str">
        <f>IFERROR(IF(C2290=設定・集計!$B$6,"",INDEX(DATA!$A$46:$E$6000,A2290,4)),"")</f>
        <v/>
      </c>
    </row>
    <row r="2291" spans="1:6" ht="18.75" customHeight="1">
      <c r="A2291" s="82" t="str">
        <f>IFERROR(MATCH(ROW()-ROW($A$2),DATA!G:G,0)-DATA!$B$5+1,"")</f>
        <v/>
      </c>
      <c r="B2291" s="86" t="str">
        <f>IFERROR(INDEX(DATA!$A$46:$E$6000,A2291,5),"")</f>
        <v/>
      </c>
      <c r="C2291" s="87" t="str">
        <f>IFERROR(INDEX(DATA!$A$46:$E$6000,A2291,3),"")</f>
        <v/>
      </c>
      <c r="D2291" s="88" t="str">
        <f>IFERROR(INDEX(DATA!$A$46:$E$6000,A2291,2),"")</f>
        <v/>
      </c>
      <c r="E2291" s="99" t="str">
        <f>IFERROR(IF(C2291=設定・集計!$B$6,INDEX(DATA!$A$46:$E$6000,A2291,4),""),"")</f>
        <v/>
      </c>
      <c r="F2291" s="99" t="str">
        <f>IFERROR(IF(C2291=設定・集計!$B$6,"",INDEX(DATA!$A$46:$E$6000,A2291,4)),"")</f>
        <v/>
      </c>
    </row>
    <row r="2292" spans="1:6" ht="18.75" customHeight="1">
      <c r="A2292" s="82" t="str">
        <f>IFERROR(MATCH(ROW()-ROW($A$2),DATA!G:G,0)-DATA!$B$5+1,"")</f>
        <v/>
      </c>
      <c r="B2292" s="86" t="str">
        <f>IFERROR(INDEX(DATA!$A$46:$E$6000,A2292,5),"")</f>
        <v/>
      </c>
      <c r="C2292" s="87" t="str">
        <f>IFERROR(INDEX(DATA!$A$46:$E$6000,A2292,3),"")</f>
        <v/>
      </c>
      <c r="D2292" s="88" t="str">
        <f>IFERROR(INDEX(DATA!$A$46:$E$6000,A2292,2),"")</f>
        <v/>
      </c>
      <c r="E2292" s="99" t="str">
        <f>IFERROR(IF(C2292=設定・集計!$B$6,INDEX(DATA!$A$46:$E$6000,A2292,4),""),"")</f>
        <v/>
      </c>
      <c r="F2292" s="99" t="str">
        <f>IFERROR(IF(C2292=設定・集計!$B$6,"",INDEX(DATA!$A$46:$E$6000,A2292,4)),"")</f>
        <v/>
      </c>
    </row>
    <row r="2293" spans="1:6" ht="18.75" customHeight="1">
      <c r="A2293" s="82" t="str">
        <f>IFERROR(MATCH(ROW()-ROW($A$2),DATA!G:G,0)-DATA!$B$5+1,"")</f>
        <v/>
      </c>
      <c r="B2293" s="86" t="str">
        <f>IFERROR(INDEX(DATA!$A$46:$E$6000,A2293,5),"")</f>
        <v/>
      </c>
      <c r="C2293" s="87" t="str">
        <f>IFERROR(INDEX(DATA!$A$46:$E$6000,A2293,3),"")</f>
        <v/>
      </c>
      <c r="D2293" s="88" t="str">
        <f>IFERROR(INDEX(DATA!$A$46:$E$6000,A2293,2),"")</f>
        <v/>
      </c>
      <c r="E2293" s="99" t="str">
        <f>IFERROR(IF(C2293=設定・集計!$B$6,INDEX(DATA!$A$46:$E$6000,A2293,4),""),"")</f>
        <v/>
      </c>
      <c r="F2293" s="99" t="str">
        <f>IFERROR(IF(C2293=設定・集計!$B$6,"",INDEX(DATA!$A$46:$E$6000,A2293,4)),"")</f>
        <v/>
      </c>
    </row>
    <row r="2294" spans="1:6" ht="18.75" customHeight="1">
      <c r="A2294" s="82" t="str">
        <f>IFERROR(MATCH(ROW()-ROW($A$2),DATA!G:G,0)-DATA!$B$5+1,"")</f>
        <v/>
      </c>
      <c r="B2294" s="86" t="str">
        <f>IFERROR(INDEX(DATA!$A$46:$E$6000,A2294,5),"")</f>
        <v/>
      </c>
      <c r="C2294" s="87" t="str">
        <f>IFERROR(INDEX(DATA!$A$46:$E$6000,A2294,3),"")</f>
        <v/>
      </c>
      <c r="D2294" s="88" t="str">
        <f>IFERROR(INDEX(DATA!$A$46:$E$6000,A2294,2),"")</f>
        <v/>
      </c>
      <c r="E2294" s="99" t="str">
        <f>IFERROR(IF(C2294=設定・集計!$B$6,INDEX(DATA!$A$46:$E$6000,A2294,4),""),"")</f>
        <v/>
      </c>
      <c r="F2294" s="99" t="str">
        <f>IFERROR(IF(C2294=設定・集計!$B$6,"",INDEX(DATA!$A$46:$E$6000,A2294,4)),"")</f>
        <v/>
      </c>
    </row>
    <row r="2295" spans="1:6" ht="18.75" customHeight="1">
      <c r="A2295" s="82" t="str">
        <f>IFERROR(MATCH(ROW()-ROW($A$2),DATA!G:G,0)-DATA!$B$5+1,"")</f>
        <v/>
      </c>
      <c r="B2295" s="86" t="str">
        <f>IFERROR(INDEX(DATA!$A$46:$E$6000,A2295,5),"")</f>
        <v/>
      </c>
      <c r="C2295" s="87" t="str">
        <f>IFERROR(INDEX(DATA!$A$46:$E$6000,A2295,3),"")</f>
        <v/>
      </c>
      <c r="D2295" s="88" t="str">
        <f>IFERROR(INDEX(DATA!$A$46:$E$6000,A2295,2),"")</f>
        <v/>
      </c>
      <c r="E2295" s="99" t="str">
        <f>IFERROR(IF(C2295=設定・集計!$B$6,INDEX(DATA!$A$46:$E$6000,A2295,4),""),"")</f>
        <v/>
      </c>
      <c r="F2295" s="99" t="str">
        <f>IFERROR(IF(C2295=設定・集計!$B$6,"",INDEX(DATA!$A$46:$E$6000,A2295,4)),"")</f>
        <v/>
      </c>
    </row>
    <row r="2296" spans="1:6" ht="18.75" customHeight="1">
      <c r="A2296" s="82" t="str">
        <f>IFERROR(MATCH(ROW()-ROW($A$2),DATA!G:G,0)-DATA!$B$5+1,"")</f>
        <v/>
      </c>
      <c r="B2296" s="86" t="str">
        <f>IFERROR(INDEX(DATA!$A$46:$E$6000,A2296,5),"")</f>
        <v/>
      </c>
      <c r="C2296" s="87" t="str">
        <f>IFERROR(INDEX(DATA!$A$46:$E$6000,A2296,3),"")</f>
        <v/>
      </c>
      <c r="D2296" s="88" t="str">
        <f>IFERROR(INDEX(DATA!$A$46:$E$6000,A2296,2),"")</f>
        <v/>
      </c>
      <c r="E2296" s="99" t="str">
        <f>IFERROR(IF(C2296=設定・集計!$B$6,INDEX(DATA!$A$46:$E$6000,A2296,4),""),"")</f>
        <v/>
      </c>
      <c r="F2296" s="99" t="str">
        <f>IFERROR(IF(C2296=設定・集計!$B$6,"",INDEX(DATA!$A$46:$E$6000,A2296,4)),"")</f>
        <v/>
      </c>
    </row>
    <row r="2297" spans="1:6" ht="18.75" customHeight="1">
      <c r="A2297" s="82" t="str">
        <f>IFERROR(MATCH(ROW()-ROW($A$2),DATA!G:G,0)-DATA!$B$5+1,"")</f>
        <v/>
      </c>
      <c r="B2297" s="86" t="str">
        <f>IFERROR(INDEX(DATA!$A$46:$E$6000,A2297,5),"")</f>
        <v/>
      </c>
      <c r="C2297" s="87" t="str">
        <f>IFERROR(INDEX(DATA!$A$46:$E$6000,A2297,3),"")</f>
        <v/>
      </c>
      <c r="D2297" s="88" t="str">
        <f>IFERROR(INDEX(DATA!$A$46:$E$6000,A2297,2),"")</f>
        <v/>
      </c>
      <c r="E2297" s="99" t="str">
        <f>IFERROR(IF(C2297=設定・集計!$B$6,INDEX(DATA!$A$46:$E$6000,A2297,4),""),"")</f>
        <v/>
      </c>
      <c r="F2297" s="99" t="str">
        <f>IFERROR(IF(C2297=設定・集計!$B$6,"",INDEX(DATA!$A$46:$E$6000,A2297,4)),"")</f>
        <v/>
      </c>
    </row>
    <row r="2298" spans="1:6" ht="18.75" customHeight="1">
      <c r="A2298" s="82" t="str">
        <f>IFERROR(MATCH(ROW()-ROW($A$2),DATA!G:G,0)-DATA!$B$5+1,"")</f>
        <v/>
      </c>
      <c r="B2298" s="86" t="str">
        <f>IFERROR(INDEX(DATA!$A$46:$E$6000,A2298,5),"")</f>
        <v/>
      </c>
      <c r="C2298" s="87" t="str">
        <f>IFERROR(INDEX(DATA!$A$46:$E$6000,A2298,3),"")</f>
        <v/>
      </c>
      <c r="D2298" s="88" t="str">
        <f>IFERROR(INDEX(DATA!$A$46:$E$6000,A2298,2),"")</f>
        <v/>
      </c>
      <c r="E2298" s="99" t="str">
        <f>IFERROR(IF(C2298=設定・集計!$B$6,INDEX(DATA!$A$46:$E$6000,A2298,4),""),"")</f>
        <v/>
      </c>
      <c r="F2298" s="99" t="str">
        <f>IFERROR(IF(C2298=設定・集計!$B$6,"",INDEX(DATA!$A$46:$E$6000,A2298,4)),"")</f>
        <v/>
      </c>
    </row>
    <row r="2299" spans="1:6" ht="18.75" customHeight="1">
      <c r="A2299" s="82" t="str">
        <f>IFERROR(MATCH(ROW()-ROW($A$2),DATA!G:G,0)-DATA!$B$5+1,"")</f>
        <v/>
      </c>
      <c r="B2299" s="86" t="str">
        <f>IFERROR(INDEX(DATA!$A$46:$E$6000,A2299,5),"")</f>
        <v/>
      </c>
      <c r="C2299" s="87" t="str">
        <f>IFERROR(INDEX(DATA!$A$46:$E$6000,A2299,3),"")</f>
        <v/>
      </c>
      <c r="D2299" s="88" t="str">
        <f>IFERROR(INDEX(DATA!$A$46:$E$6000,A2299,2),"")</f>
        <v/>
      </c>
      <c r="E2299" s="99" t="str">
        <f>IFERROR(IF(C2299=設定・集計!$B$6,INDEX(DATA!$A$46:$E$6000,A2299,4),""),"")</f>
        <v/>
      </c>
      <c r="F2299" s="99" t="str">
        <f>IFERROR(IF(C2299=設定・集計!$B$6,"",INDEX(DATA!$A$46:$E$6000,A2299,4)),"")</f>
        <v/>
      </c>
    </row>
    <row r="2300" spans="1:6" ht="18.75" customHeight="1">
      <c r="A2300" s="82" t="str">
        <f>IFERROR(MATCH(ROW()-ROW($A$2),DATA!G:G,0)-DATA!$B$5+1,"")</f>
        <v/>
      </c>
      <c r="B2300" s="86" t="str">
        <f>IFERROR(INDEX(DATA!$A$46:$E$6000,A2300,5),"")</f>
        <v/>
      </c>
      <c r="C2300" s="87" t="str">
        <f>IFERROR(INDEX(DATA!$A$46:$E$6000,A2300,3),"")</f>
        <v/>
      </c>
      <c r="D2300" s="88" t="str">
        <f>IFERROR(INDEX(DATA!$A$46:$E$6000,A2300,2),"")</f>
        <v/>
      </c>
      <c r="E2300" s="99" t="str">
        <f>IFERROR(IF(C2300=設定・集計!$B$6,INDEX(DATA!$A$46:$E$6000,A2300,4),""),"")</f>
        <v/>
      </c>
      <c r="F2300" s="99" t="str">
        <f>IFERROR(IF(C2300=設定・集計!$B$6,"",INDEX(DATA!$A$46:$E$6000,A2300,4)),"")</f>
        <v/>
      </c>
    </row>
    <row r="2301" spans="1:6" ht="18.75" customHeight="1">
      <c r="A2301" s="82" t="str">
        <f>IFERROR(MATCH(ROW()-ROW($A$2),DATA!G:G,0)-DATA!$B$5+1,"")</f>
        <v/>
      </c>
      <c r="B2301" s="86" t="str">
        <f>IFERROR(INDEX(DATA!$A$46:$E$6000,A2301,5),"")</f>
        <v/>
      </c>
      <c r="C2301" s="87" t="str">
        <f>IFERROR(INDEX(DATA!$A$46:$E$6000,A2301,3),"")</f>
        <v/>
      </c>
      <c r="D2301" s="88" t="str">
        <f>IFERROR(INDEX(DATA!$A$46:$E$6000,A2301,2),"")</f>
        <v/>
      </c>
      <c r="E2301" s="99" t="str">
        <f>IFERROR(IF(C2301=設定・集計!$B$6,INDEX(DATA!$A$46:$E$6000,A2301,4),""),"")</f>
        <v/>
      </c>
      <c r="F2301" s="99" t="str">
        <f>IFERROR(IF(C2301=設定・集計!$B$6,"",INDEX(DATA!$A$46:$E$6000,A2301,4)),"")</f>
        <v/>
      </c>
    </row>
    <row r="2302" spans="1:6" ht="18.75" customHeight="1">
      <c r="A2302" s="82" t="str">
        <f>IFERROR(MATCH(ROW()-ROW($A$2),DATA!G:G,0)-DATA!$B$5+1,"")</f>
        <v/>
      </c>
      <c r="B2302" s="86" t="str">
        <f>IFERROR(INDEX(DATA!$A$46:$E$6000,A2302,5),"")</f>
        <v/>
      </c>
      <c r="C2302" s="87" t="str">
        <f>IFERROR(INDEX(DATA!$A$46:$E$6000,A2302,3),"")</f>
        <v/>
      </c>
      <c r="D2302" s="88" t="str">
        <f>IFERROR(INDEX(DATA!$A$46:$E$6000,A2302,2),"")</f>
        <v/>
      </c>
      <c r="E2302" s="99" t="str">
        <f>IFERROR(IF(C2302=設定・集計!$B$6,INDEX(DATA!$A$46:$E$6000,A2302,4),""),"")</f>
        <v/>
      </c>
      <c r="F2302" s="99" t="str">
        <f>IFERROR(IF(C2302=設定・集計!$B$6,"",INDEX(DATA!$A$46:$E$6000,A2302,4)),"")</f>
        <v/>
      </c>
    </row>
    <row r="2303" spans="1:6" ht="18.75" customHeight="1">
      <c r="A2303" s="82" t="str">
        <f>IFERROR(MATCH(ROW()-ROW($A$2),DATA!G:G,0)-DATA!$B$5+1,"")</f>
        <v/>
      </c>
      <c r="B2303" s="86" t="str">
        <f>IFERROR(INDEX(DATA!$A$46:$E$6000,A2303,5),"")</f>
        <v/>
      </c>
      <c r="C2303" s="87" t="str">
        <f>IFERROR(INDEX(DATA!$A$46:$E$6000,A2303,3),"")</f>
        <v/>
      </c>
      <c r="D2303" s="88" t="str">
        <f>IFERROR(INDEX(DATA!$A$46:$E$6000,A2303,2),"")</f>
        <v/>
      </c>
      <c r="E2303" s="99" t="str">
        <f>IFERROR(IF(C2303=設定・集計!$B$6,INDEX(DATA!$A$46:$E$6000,A2303,4),""),"")</f>
        <v/>
      </c>
      <c r="F2303" s="99" t="str">
        <f>IFERROR(IF(C2303=設定・集計!$B$6,"",INDEX(DATA!$A$46:$E$6000,A2303,4)),"")</f>
        <v/>
      </c>
    </row>
    <row r="2304" spans="1:6" ht="18.75" customHeight="1">
      <c r="A2304" s="82" t="str">
        <f>IFERROR(MATCH(ROW()-ROW($A$2),DATA!G:G,0)-DATA!$B$5+1,"")</f>
        <v/>
      </c>
      <c r="B2304" s="86" t="str">
        <f>IFERROR(INDEX(DATA!$A$46:$E$6000,A2304,5),"")</f>
        <v/>
      </c>
      <c r="C2304" s="87" t="str">
        <f>IFERROR(INDEX(DATA!$A$46:$E$6000,A2304,3),"")</f>
        <v/>
      </c>
      <c r="D2304" s="88" t="str">
        <f>IFERROR(INDEX(DATA!$A$46:$E$6000,A2304,2),"")</f>
        <v/>
      </c>
      <c r="E2304" s="99" t="str">
        <f>IFERROR(IF(C2304=設定・集計!$B$6,INDEX(DATA!$A$46:$E$6000,A2304,4),""),"")</f>
        <v/>
      </c>
      <c r="F2304" s="99" t="str">
        <f>IFERROR(IF(C2304=設定・集計!$B$6,"",INDEX(DATA!$A$46:$E$6000,A2304,4)),"")</f>
        <v/>
      </c>
    </row>
    <row r="2305" spans="1:6" ht="18.75" customHeight="1">
      <c r="A2305" s="82" t="str">
        <f>IFERROR(MATCH(ROW()-ROW($A$2),DATA!G:G,0)-DATA!$B$5+1,"")</f>
        <v/>
      </c>
      <c r="B2305" s="86" t="str">
        <f>IFERROR(INDEX(DATA!$A$46:$E$6000,A2305,5),"")</f>
        <v/>
      </c>
      <c r="C2305" s="87" t="str">
        <f>IFERROR(INDEX(DATA!$A$46:$E$6000,A2305,3),"")</f>
        <v/>
      </c>
      <c r="D2305" s="88" t="str">
        <f>IFERROR(INDEX(DATA!$A$46:$E$6000,A2305,2),"")</f>
        <v/>
      </c>
      <c r="E2305" s="99" t="str">
        <f>IFERROR(IF(C2305=設定・集計!$B$6,INDEX(DATA!$A$46:$E$6000,A2305,4),""),"")</f>
        <v/>
      </c>
      <c r="F2305" s="99" t="str">
        <f>IFERROR(IF(C2305=設定・集計!$B$6,"",INDEX(DATA!$A$46:$E$6000,A2305,4)),"")</f>
        <v/>
      </c>
    </row>
    <row r="2306" spans="1:6" ht="18.75" customHeight="1">
      <c r="A2306" s="82" t="str">
        <f>IFERROR(MATCH(ROW()-ROW($A$2),DATA!G:G,0)-DATA!$B$5+1,"")</f>
        <v/>
      </c>
      <c r="B2306" s="86" t="str">
        <f>IFERROR(INDEX(DATA!$A$46:$E$6000,A2306,5),"")</f>
        <v/>
      </c>
      <c r="C2306" s="87" t="str">
        <f>IFERROR(INDEX(DATA!$A$46:$E$6000,A2306,3),"")</f>
        <v/>
      </c>
      <c r="D2306" s="88" t="str">
        <f>IFERROR(INDEX(DATA!$A$46:$E$6000,A2306,2),"")</f>
        <v/>
      </c>
      <c r="E2306" s="99" t="str">
        <f>IFERROR(IF(C2306=設定・集計!$B$6,INDEX(DATA!$A$46:$E$6000,A2306,4),""),"")</f>
        <v/>
      </c>
      <c r="F2306" s="99" t="str">
        <f>IFERROR(IF(C2306=設定・集計!$B$6,"",INDEX(DATA!$A$46:$E$6000,A2306,4)),"")</f>
        <v/>
      </c>
    </row>
    <row r="2307" spans="1:6" ht="18.75" customHeight="1">
      <c r="A2307" s="82" t="str">
        <f>IFERROR(MATCH(ROW()-ROW($A$2),DATA!G:G,0)-DATA!$B$5+1,"")</f>
        <v/>
      </c>
      <c r="B2307" s="86" t="str">
        <f>IFERROR(INDEX(DATA!$A$46:$E$6000,A2307,5),"")</f>
        <v/>
      </c>
      <c r="C2307" s="87" t="str">
        <f>IFERROR(INDEX(DATA!$A$46:$E$6000,A2307,3),"")</f>
        <v/>
      </c>
      <c r="D2307" s="88" t="str">
        <f>IFERROR(INDEX(DATA!$A$46:$E$6000,A2307,2),"")</f>
        <v/>
      </c>
      <c r="E2307" s="99" t="str">
        <f>IFERROR(IF(C2307=設定・集計!$B$6,INDEX(DATA!$A$46:$E$6000,A2307,4),""),"")</f>
        <v/>
      </c>
      <c r="F2307" s="99" t="str">
        <f>IFERROR(IF(C2307=設定・集計!$B$6,"",INDEX(DATA!$A$46:$E$6000,A2307,4)),"")</f>
        <v/>
      </c>
    </row>
    <row r="2308" spans="1:6" ht="18.75" customHeight="1">
      <c r="A2308" s="82" t="str">
        <f>IFERROR(MATCH(ROW()-ROW($A$2),DATA!G:G,0)-DATA!$B$5+1,"")</f>
        <v/>
      </c>
      <c r="B2308" s="86" t="str">
        <f>IFERROR(INDEX(DATA!$A$46:$E$6000,A2308,5),"")</f>
        <v/>
      </c>
      <c r="C2308" s="87" t="str">
        <f>IFERROR(INDEX(DATA!$A$46:$E$6000,A2308,3),"")</f>
        <v/>
      </c>
      <c r="D2308" s="88" t="str">
        <f>IFERROR(INDEX(DATA!$A$46:$E$6000,A2308,2),"")</f>
        <v/>
      </c>
      <c r="E2308" s="99" t="str">
        <f>IFERROR(IF(C2308=設定・集計!$B$6,INDEX(DATA!$A$46:$E$6000,A2308,4),""),"")</f>
        <v/>
      </c>
      <c r="F2308" s="99" t="str">
        <f>IFERROR(IF(C2308=設定・集計!$B$6,"",INDEX(DATA!$A$46:$E$6000,A2308,4)),"")</f>
        <v/>
      </c>
    </row>
    <row r="2309" spans="1:6" ht="18.75" customHeight="1">
      <c r="A2309" s="82" t="str">
        <f>IFERROR(MATCH(ROW()-ROW($A$2),DATA!G:G,0)-DATA!$B$5+1,"")</f>
        <v/>
      </c>
      <c r="B2309" s="86" t="str">
        <f>IFERROR(INDEX(DATA!$A$46:$E$6000,A2309,5),"")</f>
        <v/>
      </c>
      <c r="C2309" s="87" t="str">
        <f>IFERROR(INDEX(DATA!$A$46:$E$6000,A2309,3),"")</f>
        <v/>
      </c>
      <c r="D2309" s="88" t="str">
        <f>IFERROR(INDEX(DATA!$A$46:$E$6000,A2309,2),"")</f>
        <v/>
      </c>
      <c r="E2309" s="99" t="str">
        <f>IFERROR(IF(C2309=設定・集計!$B$6,INDEX(DATA!$A$46:$E$6000,A2309,4),""),"")</f>
        <v/>
      </c>
      <c r="F2309" s="99" t="str">
        <f>IFERROR(IF(C2309=設定・集計!$B$6,"",INDEX(DATA!$A$46:$E$6000,A2309,4)),"")</f>
        <v/>
      </c>
    </row>
    <row r="2310" spans="1:6" ht="18.75" customHeight="1">
      <c r="A2310" s="82" t="str">
        <f>IFERROR(MATCH(ROW()-ROW($A$2),DATA!G:G,0)-DATA!$B$5+1,"")</f>
        <v/>
      </c>
      <c r="B2310" s="86" t="str">
        <f>IFERROR(INDEX(DATA!$A$46:$E$6000,A2310,5),"")</f>
        <v/>
      </c>
      <c r="C2310" s="87" t="str">
        <f>IFERROR(INDEX(DATA!$A$46:$E$6000,A2310,3),"")</f>
        <v/>
      </c>
      <c r="D2310" s="88" t="str">
        <f>IFERROR(INDEX(DATA!$A$46:$E$6000,A2310,2),"")</f>
        <v/>
      </c>
      <c r="E2310" s="99" t="str">
        <f>IFERROR(IF(C2310=設定・集計!$B$6,INDEX(DATA!$A$46:$E$6000,A2310,4),""),"")</f>
        <v/>
      </c>
      <c r="F2310" s="99" t="str">
        <f>IFERROR(IF(C2310=設定・集計!$B$6,"",INDEX(DATA!$A$46:$E$6000,A2310,4)),"")</f>
        <v/>
      </c>
    </row>
    <row r="2311" spans="1:6" ht="18.75" customHeight="1">
      <c r="A2311" s="82" t="str">
        <f>IFERROR(MATCH(ROW()-ROW($A$2),DATA!G:G,0)-DATA!$B$5+1,"")</f>
        <v/>
      </c>
      <c r="B2311" s="86" t="str">
        <f>IFERROR(INDEX(DATA!$A$46:$E$6000,A2311,5),"")</f>
        <v/>
      </c>
      <c r="C2311" s="87" t="str">
        <f>IFERROR(INDEX(DATA!$A$46:$E$6000,A2311,3),"")</f>
        <v/>
      </c>
      <c r="D2311" s="88" t="str">
        <f>IFERROR(INDEX(DATA!$A$46:$E$6000,A2311,2),"")</f>
        <v/>
      </c>
      <c r="E2311" s="99" t="str">
        <f>IFERROR(IF(C2311=設定・集計!$B$6,INDEX(DATA!$A$46:$E$6000,A2311,4),""),"")</f>
        <v/>
      </c>
      <c r="F2311" s="99" t="str">
        <f>IFERROR(IF(C2311=設定・集計!$B$6,"",INDEX(DATA!$A$46:$E$6000,A2311,4)),"")</f>
        <v/>
      </c>
    </row>
    <row r="2312" spans="1:6" ht="18.75" customHeight="1">
      <c r="A2312" s="82" t="str">
        <f>IFERROR(MATCH(ROW()-ROW($A$2),DATA!G:G,0)-DATA!$B$5+1,"")</f>
        <v/>
      </c>
      <c r="B2312" s="86" t="str">
        <f>IFERROR(INDEX(DATA!$A$46:$E$6000,A2312,5),"")</f>
        <v/>
      </c>
      <c r="C2312" s="87" t="str">
        <f>IFERROR(INDEX(DATA!$A$46:$E$6000,A2312,3),"")</f>
        <v/>
      </c>
      <c r="D2312" s="88" t="str">
        <f>IFERROR(INDEX(DATA!$A$46:$E$6000,A2312,2),"")</f>
        <v/>
      </c>
      <c r="E2312" s="99" t="str">
        <f>IFERROR(IF(C2312=設定・集計!$B$6,INDEX(DATA!$A$46:$E$6000,A2312,4),""),"")</f>
        <v/>
      </c>
      <c r="F2312" s="99" t="str">
        <f>IFERROR(IF(C2312=設定・集計!$B$6,"",INDEX(DATA!$A$46:$E$6000,A2312,4)),"")</f>
        <v/>
      </c>
    </row>
    <row r="2313" spans="1:6" ht="18.75" customHeight="1">
      <c r="A2313" s="82" t="str">
        <f>IFERROR(MATCH(ROW()-ROW($A$2),DATA!G:G,0)-DATA!$B$5+1,"")</f>
        <v/>
      </c>
      <c r="B2313" s="86" t="str">
        <f>IFERROR(INDEX(DATA!$A$46:$E$6000,A2313,5),"")</f>
        <v/>
      </c>
      <c r="C2313" s="87" t="str">
        <f>IFERROR(INDEX(DATA!$A$46:$E$6000,A2313,3),"")</f>
        <v/>
      </c>
      <c r="D2313" s="88" t="str">
        <f>IFERROR(INDEX(DATA!$A$46:$E$6000,A2313,2),"")</f>
        <v/>
      </c>
      <c r="E2313" s="99" t="str">
        <f>IFERROR(IF(C2313=設定・集計!$B$6,INDEX(DATA!$A$46:$E$6000,A2313,4),""),"")</f>
        <v/>
      </c>
      <c r="F2313" s="99" t="str">
        <f>IFERROR(IF(C2313=設定・集計!$B$6,"",INDEX(DATA!$A$46:$E$6000,A2313,4)),"")</f>
        <v/>
      </c>
    </row>
    <row r="2314" spans="1:6" ht="18.75" customHeight="1">
      <c r="A2314" s="82" t="str">
        <f>IFERROR(MATCH(ROW()-ROW($A$2),DATA!G:G,0)-DATA!$B$5+1,"")</f>
        <v/>
      </c>
      <c r="B2314" s="86" t="str">
        <f>IFERROR(INDEX(DATA!$A$46:$E$6000,A2314,5),"")</f>
        <v/>
      </c>
      <c r="C2314" s="87" t="str">
        <f>IFERROR(INDEX(DATA!$A$46:$E$6000,A2314,3),"")</f>
        <v/>
      </c>
      <c r="D2314" s="88" t="str">
        <f>IFERROR(INDEX(DATA!$A$46:$E$6000,A2314,2),"")</f>
        <v/>
      </c>
      <c r="E2314" s="99" t="str">
        <f>IFERROR(IF(C2314=設定・集計!$B$6,INDEX(DATA!$A$46:$E$6000,A2314,4),""),"")</f>
        <v/>
      </c>
      <c r="F2314" s="99" t="str">
        <f>IFERROR(IF(C2314=設定・集計!$B$6,"",INDEX(DATA!$A$46:$E$6000,A2314,4)),"")</f>
        <v/>
      </c>
    </row>
    <row r="2315" spans="1:6" ht="18.75" customHeight="1">
      <c r="A2315" s="82" t="str">
        <f>IFERROR(MATCH(ROW()-ROW($A$2),DATA!G:G,0)-DATA!$B$5+1,"")</f>
        <v/>
      </c>
      <c r="B2315" s="86" t="str">
        <f>IFERROR(INDEX(DATA!$A$46:$E$6000,A2315,5),"")</f>
        <v/>
      </c>
      <c r="C2315" s="87" t="str">
        <f>IFERROR(INDEX(DATA!$A$46:$E$6000,A2315,3),"")</f>
        <v/>
      </c>
      <c r="D2315" s="88" t="str">
        <f>IFERROR(INDEX(DATA!$A$46:$E$6000,A2315,2),"")</f>
        <v/>
      </c>
      <c r="E2315" s="99" t="str">
        <f>IFERROR(IF(C2315=設定・集計!$B$6,INDEX(DATA!$A$46:$E$6000,A2315,4),""),"")</f>
        <v/>
      </c>
      <c r="F2315" s="99" t="str">
        <f>IFERROR(IF(C2315=設定・集計!$B$6,"",INDEX(DATA!$A$46:$E$6000,A2315,4)),"")</f>
        <v/>
      </c>
    </row>
    <row r="2316" spans="1:6" ht="18.75" customHeight="1">
      <c r="A2316" s="82" t="str">
        <f>IFERROR(MATCH(ROW()-ROW($A$2),DATA!G:G,0)-DATA!$B$5+1,"")</f>
        <v/>
      </c>
      <c r="B2316" s="86" t="str">
        <f>IFERROR(INDEX(DATA!$A$46:$E$6000,A2316,5),"")</f>
        <v/>
      </c>
      <c r="C2316" s="87" t="str">
        <f>IFERROR(INDEX(DATA!$A$46:$E$6000,A2316,3),"")</f>
        <v/>
      </c>
      <c r="D2316" s="88" t="str">
        <f>IFERROR(INDEX(DATA!$A$46:$E$6000,A2316,2),"")</f>
        <v/>
      </c>
      <c r="E2316" s="99" t="str">
        <f>IFERROR(IF(C2316=設定・集計!$B$6,INDEX(DATA!$A$46:$E$6000,A2316,4),""),"")</f>
        <v/>
      </c>
      <c r="F2316" s="99" t="str">
        <f>IFERROR(IF(C2316=設定・集計!$B$6,"",INDEX(DATA!$A$46:$E$6000,A2316,4)),"")</f>
        <v/>
      </c>
    </row>
    <row r="2317" spans="1:6" ht="18.75" customHeight="1">
      <c r="A2317" s="82" t="str">
        <f>IFERROR(MATCH(ROW()-ROW($A$2),DATA!G:G,0)-DATA!$B$5+1,"")</f>
        <v/>
      </c>
      <c r="B2317" s="86" t="str">
        <f>IFERROR(INDEX(DATA!$A$46:$E$6000,A2317,5),"")</f>
        <v/>
      </c>
      <c r="C2317" s="87" t="str">
        <f>IFERROR(INDEX(DATA!$A$46:$E$6000,A2317,3),"")</f>
        <v/>
      </c>
      <c r="D2317" s="88" t="str">
        <f>IFERROR(INDEX(DATA!$A$46:$E$6000,A2317,2),"")</f>
        <v/>
      </c>
      <c r="E2317" s="99" t="str">
        <f>IFERROR(IF(C2317=設定・集計!$B$6,INDEX(DATA!$A$46:$E$6000,A2317,4),""),"")</f>
        <v/>
      </c>
      <c r="F2317" s="99" t="str">
        <f>IFERROR(IF(C2317=設定・集計!$B$6,"",INDEX(DATA!$A$46:$E$6000,A2317,4)),"")</f>
        <v/>
      </c>
    </row>
    <row r="2318" spans="1:6" ht="18.75" customHeight="1">
      <c r="A2318" s="82" t="str">
        <f>IFERROR(MATCH(ROW()-ROW($A$2),DATA!G:G,0)-DATA!$B$5+1,"")</f>
        <v/>
      </c>
      <c r="B2318" s="86" t="str">
        <f>IFERROR(INDEX(DATA!$A$46:$E$6000,A2318,5),"")</f>
        <v/>
      </c>
      <c r="C2318" s="87" t="str">
        <f>IFERROR(INDEX(DATA!$A$46:$E$6000,A2318,3),"")</f>
        <v/>
      </c>
      <c r="D2318" s="88" t="str">
        <f>IFERROR(INDEX(DATA!$A$46:$E$6000,A2318,2),"")</f>
        <v/>
      </c>
      <c r="E2318" s="99" t="str">
        <f>IFERROR(IF(C2318=設定・集計!$B$6,INDEX(DATA!$A$46:$E$6000,A2318,4),""),"")</f>
        <v/>
      </c>
      <c r="F2318" s="99" t="str">
        <f>IFERROR(IF(C2318=設定・集計!$B$6,"",INDEX(DATA!$A$46:$E$6000,A2318,4)),"")</f>
        <v/>
      </c>
    </row>
    <row r="2319" spans="1:6" ht="18.75" customHeight="1">
      <c r="A2319" s="82" t="str">
        <f>IFERROR(MATCH(ROW()-ROW($A$2),DATA!G:G,0)-DATA!$B$5+1,"")</f>
        <v/>
      </c>
      <c r="B2319" s="86" t="str">
        <f>IFERROR(INDEX(DATA!$A$46:$E$6000,A2319,5),"")</f>
        <v/>
      </c>
      <c r="C2319" s="87" t="str">
        <f>IFERROR(INDEX(DATA!$A$46:$E$6000,A2319,3),"")</f>
        <v/>
      </c>
      <c r="D2319" s="88" t="str">
        <f>IFERROR(INDEX(DATA!$A$46:$E$6000,A2319,2),"")</f>
        <v/>
      </c>
      <c r="E2319" s="99" t="str">
        <f>IFERROR(IF(C2319=設定・集計!$B$6,INDEX(DATA!$A$46:$E$6000,A2319,4),""),"")</f>
        <v/>
      </c>
      <c r="F2319" s="99" t="str">
        <f>IFERROR(IF(C2319=設定・集計!$B$6,"",INDEX(DATA!$A$46:$E$6000,A2319,4)),"")</f>
        <v/>
      </c>
    </row>
    <row r="2320" spans="1:6" ht="18.75" customHeight="1">
      <c r="A2320" s="82" t="str">
        <f>IFERROR(MATCH(ROW()-ROW($A$2),DATA!G:G,0)-DATA!$B$5+1,"")</f>
        <v/>
      </c>
      <c r="B2320" s="86" t="str">
        <f>IFERROR(INDEX(DATA!$A$46:$E$6000,A2320,5),"")</f>
        <v/>
      </c>
      <c r="C2320" s="87" t="str">
        <f>IFERROR(INDEX(DATA!$A$46:$E$6000,A2320,3),"")</f>
        <v/>
      </c>
      <c r="D2320" s="88" t="str">
        <f>IFERROR(INDEX(DATA!$A$46:$E$6000,A2320,2),"")</f>
        <v/>
      </c>
      <c r="E2320" s="99" t="str">
        <f>IFERROR(IF(C2320=設定・集計!$B$6,INDEX(DATA!$A$46:$E$6000,A2320,4),""),"")</f>
        <v/>
      </c>
      <c r="F2320" s="99" t="str">
        <f>IFERROR(IF(C2320=設定・集計!$B$6,"",INDEX(DATA!$A$46:$E$6000,A2320,4)),"")</f>
        <v/>
      </c>
    </row>
    <row r="2321" spans="1:6" ht="18.75" customHeight="1">
      <c r="A2321" s="82" t="str">
        <f>IFERROR(MATCH(ROW()-ROW($A$2),DATA!G:G,0)-DATA!$B$5+1,"")</f>
        <v/>
      </c>
      <c r="B2321" s="86" t="str">
        <f>IFERROR(INDEX(DATA!$A$46:$E$6000,A2321,5),"")</f>
        <v/>
      </c>
      <c r="C2321" s="87" t="str">
        <f>IFERROR(INDEX(DATA!$A$46:$E$6000,A2321,3),"")</f>
        <v/>
      </c>
      <c r="D2321" s="88" t="str">
        <f>IFERROR(INDEX(DATA!$A$46:$E$6000,A2321,2),"")</f>
        <v/>
      </c>
      <c r="E2321" s="99" t="str">
        <f>IFERROR(IF(C2321=設定・集計!$B$6,INDEX(DATA!$A$46:$E$6000,A2321,4),""),"")</f>
        <v/>
      </c>
      <c r="F2321" s="99" t="str">
        <f>IFERROR(IF(C2321=設定・集計!$B$6,"",INDEX(DATA!$A$46:$E$6000,A2321,4)),"")</f>
        <v/>
      </c>
    </row>
    <row r="2322" spans="1:6" ht="18.75" customHeight="1">
      <c r="A2322" s="82" t="str">
        <f>IFERROR(MATCH(ROW()-ROW($A$2),DATA!G:G,0)-DATA!$B$5+1,"")</f>
        <v/>
      </c>
      <c r="B2322" s="86" t="str">
        <f>IFERROR(INDEX(DATA!$A$46:$E$6000,A2322,5),"")</f>
        <v/>
      </c>
      <c r="C2322" s="87" t="str">
        <f>IFERROR(INDEX(DATA!$A$46:$E$6000,A2322,3),"")</f>
        <v/>
      </c>
      <c r="D2322" s="88" t="str">
        <f>IFERROR(INDEX(DATA!$A$46:$E$6000,A2322,2),"")</f>
        <v/>
      </c>
      <c r="E2322" s="99" t="str">
        <f>IFERROR(IF(C2322=設定・集計!$B$6,INDEX(DATA!$A$46:$E$6000,A2322,4),""),"")</f>
        <v/>
      </c>
      <c r="F2322" s="99" t="str">
        <f>IFERROR(IF(C2322=設定・集計!$B$6,"",INDEX(DATA!$A$46:$E$6000,A2322,4)),"")</f>
        <v/>
      </c>
    </row>
    <row r="2323" spans="1:6" ht="18.75" customHeight="1">
      <c r="A2323" s="82" t="str">
        <f>IFERROR(MATCH(ROW()-ROW($A$2),DATA!G:G,0)-DATA!$B$5+1,"")</f>
        <v/>
      </c>
      <c r="B2323" s="86" t="str">
        <f>IFERROR(INDEX(DATA!$A$46:$E$6000,A2323,5),"")</f>
        <v/>
      </c>
      <c r="C2323" s="87" t="str">
        <f>IFERROR(INDEX(DATA!$A$46:$E$6000,A2323,3),"")</f>
        <v/>
      </c>
      <c r="D2323" s="88" t="str">
        <f>IFERROR(INDEX(DATA!$A$46:$E$6000,A2323,2),"")</f>
        <v/>
      </c>
      <c r="E2323" s="99" t="str">
        <f>IFERROR(IF(C2323=設定・集計!$B$6,INDEX(DATA!$A$46:$E$6000,A2323,4),""),"")</f>
        <v/>
      </c>
      <c r="F2323" s="99" t="str">
        <f>IFERROR(IF(C2323=設定・集計!$B$6,"",INDEX(DATA!$A$46:$E$6000,A2323,4)),"")</f>
        <v/>
      </c>
    </row>
    <row r="2324" spans="1:6" ht="18.75" customHeight="1">
      <c r="A2324" s="82" t="str">
        <f>IFERROR(MATCH(ROW()-ROW($A$2),DATA!G:G,0)-DATA!$B$5+1,"")</f>
        <v/>
      </c>
      <c r="B2324" s="86" t="str">
        <f>IFERROR(INDEX(DATA!$A$46:$E$6000,A2324,5),"")</f>
        <v/>
      </c>
      <c r="C2324" s="87" t="str">
        <f>IFERROR(INDEX(DATA!$A$46:$E$6000,A2324,3),"")</f>
        <v/>
      </c>
      <c r="D2324" s="88" t="str">
        <f>IFERROR(INDEX(DATA!$A$46:$E$6000,A2324,2),"")</f>
        <v/>
      </c>
      <c r="E2324" s="99" t="str">
        <f>IFERROR(IF(C2324=設定・集計!$B$6,INDEX(DATA!$A$46:$E$6000,A2324,4),""),"")</f>
        <v/>
      </c>
      <c r="F2324" s="99" t="str">
        <f>IFERROR(IF(C2324=設定・集計!$B$6,"",INDEX(DATA!$A$46:$E$6000,A2324,4)),"")</f>
        <v/>
      </c>
    </row>
    <row r="2325" spans="1:6" ht="18.75" customHeight="1">
      <c r="A2325" s="82" t="str">
        <f>IFERROR(MATCH(ROW()-ROW($A$2),DATA!G:G,0)-DATA!$B$5+1,"")</f>
        <v/>
      </c>
      <c r="B2325" s="86" t="str">
        <f>IFERROR(INDEX(DATA!$A$46:$E$6000,A2325,5),"")</f>
        <v/>
      </c>
      <c r="C2325" s="87" t="str">
        <f>IFERROR(INDEX(DATA!$A$46:$E$6000,A2325,3),"")</f>
        <v/>
      </c>
      <c r="D2325" s="88" t="str">
        <f>IFERROR(INDEX(DATA!$A$46:$E$6000,A2325,2),"")</f>
        <v/>
      </c>
      <c r="E2325" s="99" t="str">
        <f>IFERROR(IF(C2325=設定・集計!$B$6,INDEX(DATA!$A$46:$E$6000,A2325,4),""),"")</f>
        <v/>
      </c>
      <c r="F2325" s="99" t="str">
        <f>IFERROR(IF(C2325=設定・集計!$B$6,"",INDEX(DATA!$A$46:$E$6000,A2325,4)),"")</f>
        <v/>
      </c>
    </row>
    <row r="2326" spans="1:6" ht="18.75" customHeight="1">
      <c r="A2326" s="82" t="str">
        <f>IFERROR(MATCH(ROW()-ROW($A$2),DATA!G:G,0)-DATA!$B$5+1,"")</f>
        <v/>
      </c>
      <c r="B2326" s="86" t="str">
        <f>IFERROR(INDEX(DATA!$A$46:$E$6000,A2326,5),"")</f>
        <v/>
      </c>
      <c r="C2326" s="87" t="str">
        <f>IFERROR(INDEX(DATA!$A$46:$E$6000,A2326,3),"")</f>
        <v/>
      </c>
      <c r="D2326" s="88" t="str">
        <f>IFERROR(INDEX(DATA!$A$46:$E$6000,A2326,2),"")</f>
        <v/>
      </c>
      <c r="E2326" s="99" t="str">
        <f>IFERROR(IF(C2326=設定・集計!$B$6,INDEX(DATA!$A$46:$E$6000,A2326,4),""),"")</f>
        <v/>
      </c>
      <c r="F2326" s="99" t="str">
        <f>IFERROR(IF(C2326=設定・集計!$B$6,"",INDEX(DATA!$A$46:$E$6000,A2326,4)),"")</f>
        <v/>
      </c>
    </row>
    <row r="2327" spans="1:6" ht="18.75" customHeight="1">
      <c r="A2327" s="82" t="str">
        <f>IFERROR(MATCH(ROW()-ROW($A$2),DATA!G:G,0)-DATA!$B$5+1,"")</f>
        <v/>
      </c>
      <c r="B2327" s="86" t="str">
        <f>IFERROR(INDEX(DATA!$A$46:$E$6000,A2327,5),"")</f>
        <v/>
      </c>
      <c r="C2327" s="87" t="str">
        <f>IFERROR(INDEX(DATA!$A$46:$E$6000,A2327,3),"")</f>
        <v/>
      </c>
      <c r="D2327" s="88" t="str">
        <f>IFERROR(INDEX(DATA!$A$46:$E$6000,A2327,2),"")</f>
        <v/>
      </c>
      <c r="E2327" s="99" t="str">
        <f>IFERROR(IF(C2327=設定・集計!$B$6,INDEX(DATA!$A$46:$E$6000,A2327,4),""),"")</f>
        <v/>
      </c>
      <c r="F2327" s="99" t="str">
        <f>IFERROR(IF(C2327=設定・集計!$B$6,"",INDEX(DATA!$A$46:$E$6000,A2327,4)),"")</f>
        <v/>
      </c>
    </row>
    <row r="2328" spans="1:6" ht="18.75" customHeight="1">
      <c r="A2328" s="82" t="str">
        <f>IFERROR(MATCH(ROW()-ROW($A$2),DATA!G:G,0)-DATA!$B$5+1,"")</f>
        <v/>
      </c>
      <c r="B2328" s="86" t="str">
        <f>IFERROR(INDEX(DATA!$A$46:$E$6000,A2328,5),"")</f>
        <v/>
      </c>
      <c r="C2328" s="87" t="str">
        <f>IFERROR(INDEX(DATA!$A$46:$E$6000,A2328,3),"")</f>
        <v/>
      </c>
      <c r="D2328" s="88" t="str">
        <f>IFERROR(INDEX(DATA!$A$46:$E$6000,A2328,2),"")</f>
        <v/>
      </c>
      <c r="E2328" s="99" t="str">
        <f>IFERROR(IF(C2328=設定・集計!$B$6,INDEX(DATA!$A$46:$E$6000,A2328,4),""),"")</f>
        <v/>
      </c>
      <c r="F2328" s="99" t="str">
        <f>IFERROR(IF(C2328=設定・集計!$B$6,"",INDEX(DATA!$A$46:$E$6000,A2328,4)),"")</f>
        <v/>
      </c>
    </row>
    <row r="2329" spans="1:6" ht="18.75" customHeight="1">
      <c r="A2329" s="82" t="str">
        <f>IFERROR(MATCH(ROW()-ROW($A$2),DATA!G:G,0)-DATA!$B$5+1,"")</f>
        <v/>
      </c>
      <c r="B2329" s="86" t="str">
        <f>IFERROR(INDEX(DATA!$A$46:$E$6000,A2329,5),"")</f>
        <v/>
      </c>
      <c r="C2329" s="87" t="str">
        <f>IFERROR(INDEX(DATA!$A$46:$E$6000,A2329,3),"")</f>
        <v/>
      </c>
      <c r="D2329" s="88" t="str">
        <f>IFERROR(INDEX(DATA!$A$46:$E$6000,A2329,2),"")</f>
        <v/>
      </c>
      <c r="E2329" s="99" t="str">
        <f>IFERROR(IF(C2329=設定・集計!$B$6,INDEX(DATA!$A$46:$E$6000,A2329,4),""),"")</f>
        <v/>
      </c>
      <c r="F2329" s="99" t="str">
        <f>IFERROR(IF(C2329=設定・集計!$B$6,"",INDEX(DATA!$A$46:$E$6000,A2329,4)),"")</f>
        <v/>
      </c>
    </row>
    <row r="2330" spans="1:6" ht="18.75" customHeight="1">
      <c r="A2330" s="82" t="str">
        <f>IFERROR(MATCH(ROW()-ROW($A$2),DATA!G:G,0)-DATA!$B$5+1,"")</f>
        <v/>
      </c>
      <c r="B2330" s="86" t="str">
        <f>IFERROR(INDEX(DATA!$A$46:$E$6000,A2330,5),"")</f>
        <v/>
      </c>
      <c r="C2330" s="87" t="str">
        <f>IFERROR(INDEX(DATA!$A$46:$E$6000,A2330,3),"")</f>
        <v/>
      </c>
      <c r="D2330" s="88" t="str">
        <f>IFERROR(INDEX(DATA!$A$46:$E$6000,A2330,2),"")</f>
        <v/>
      </c>
      <c r="E2330" s="99" t="str">
        <f>IFERROR(IF(C2330=設定・集計!$B$6,INDEX(DATA!$A$46:$E$6000,A2330,4),""),"")</f>
        <v/>
      </c>
      <c r="F2330" s="99" t="str">
        <f>IFERROR(IF(C2330=設定・集計!$B$6,"",INDEX(DATA!$A$46:$E$6000,A2330,4)),"")</f>
        <v/>
      </c>
    </row>
    <row r="2331" spans="1:6" ht="18.75" customHeight="1">
      <c r="A2331" s="82" t="str">
        <f>IFERROR(MATCH(ROW()-ROW($A$2),DATA!G:G,0)-DATA!$B$5+1,"")</f>
        <v/>
      </c>
      <c r="B2331" s="86" t="str">
        <f>IFERROR(INDEX(DATA!$A$46:$E$6000,A2331,5),"")</f>
        <v/>
      </c>
      <c r="C2331" s="87" t="str">
        <f>IFERROR(INDEX(DATA!$A$46:$E$6000,A2331,3),"")</f>
        <v/>
      </c>
      <c r="D2331" s="88" t="str">
        <f>IFERROR(INDEX(DATA!$A$46:$E$6000,A2331,2),"")</f>
        <v/>
      </c>
      <c r="E2331" s="99" t="str">
        <f>IFERROR(IF(C2331=設定・集計!$B$6,INDEX(DATA!$A$46:$E$6000,A2331,4),""),"")</f>
        <v/>
      </c>
      <c r="F2331" s="99" t="str">
        <f>IFERROR(IF(C2331=設定・集計!$B$6,"",INDEX(DATA!$A$46:$E$6000,A2331,4)),"")</f>
        <v/>
      </c>
    </row>
    <row r="2332" spans="1:6" ht="18.75" customHeight="1">
      <c r="A2332" s="82" t="str">
        <f>IFERROR(MATCH(ROW()-ROW($A$2),DATA!G:G,0)-DATA!$B$5+1,"")</f>
        <v/>
      </c>
      <c r="B2332" s="86" t="str">
        <f>IFERROR(INDEX(DATA!$A$46:$E$6000,A2332,5),"")</f>
        <v/>
      </c>
      <c r="C2332" s="87" t="str">
        <f>IFERROR(INDEX(DATA!$A$46:$E$6000,A2332,3),"")</f>
        <v/>
      </c>
      <c r="D2332" s="88" t="str">
        <f>IFERROR(INDEX(DATA!$A$46:$E$6000,A2332,2),"")</f>
        <v/>
      </c>
      <c r="E2332" s="99" t="str">
        <f>IFERROR(IF(C2332=設定・集計!$B$6,INDEX(DATA!$A$46:$E$6000,A2332,4),""),"")</f>
        <v/>
      </c>
      <c r="F2332" s="99" t="str">
        <f>IFERROR(IF(C2332=設定・集計!$B$6,"",INDEX(DATA!$A$46:$E$6000,A2332,4)),"")</f>
        <v/>
      </c>
    </row>
    <row r="2333" spans="1:6" ht="18.75" customHeight="1">
      <c r="A2333" s="82" t="str">
        <f>IFERROR(MATCH(ROW()-ROW($A$2),DATA!G:G,0)-DATA!$B$5+1,"")</f>
        <v/>
      </c>
      <c r="B2333" s="86" t="str">
        <f>IFERROR(INDEX(DATA!$A$46:$E$6000,A2333,5),"")</f>
        <v/>
      </c>
      <c r="C2333" s="87" t="str">
        <f>IFERROR(INDEX(DATA!$A$46:$E$6000,A2333,3),"")</f>
        <v/>
      </c>
      <c r="D2333" s="88" t="str">
        <f>IFERROR(INDEX(DATA!$A$46:$E$6000,A2333,2),"")</f>
        <v/>
      </c>
      <c r="E2333" s="99" t="str">
        <f>IFERROR(IF(C2333=設定・集計!$B$6,INDEX(DATA!$A$46:$E$6000,A2333,4),""),"")</f>
        <v/>
      </c>
      <c r="F2333" s="99" t="str">
        <f>IFERROR(IF(C2333=設定・集計!$B$6,"",INDEX(DATA!$A$46:$E$6000,A2333,4)),"")</f>
        <v/>
      </c>
    </row>
    <row r="2334" spans="1:6" ht="18.75" customHeight="1">
      <c r="A2334" s="82" t="str">
        <f>IFERROR(MATCH(ROW()-ROW($A$2),DATA!G:G,0)-DATA!$B$5+1,"")</f>
        <v/>
      </c>
      <c r="B2334" s="86" t="str">
        <f>IFERROR(INDEX(DATA!$A$46:$E$6000,A2334,5),"")</f>
        <v/>
      </c>
      <c r="C2334" s="87" t="str">
        <f>IFERROR(INDEX(DATA!$A$46:$E$6000,A2334,3),"")</f>
        <v/>
      </c>
      <c r="D2334" s="88" t="str">
        <f>IFERROR(INDEX(DATA!$A$46:$E$6000,A2334,2),"")</f>
        <v/>
      </c>
      <c r="E2334" s="99" t="str">
        <f>IFERROR(IF(C2334=設定・集計!$B$6,INDEX(DATA!$A$46:$E$6000,A2334,4),""),"")</f>
        <v/>
      </c>
      <c r="F2334" s="99" t="str">
        <f>IFERROR(IF(C2334=設定・集計!$B$6,"",INDEX(DATA!$A$46:$E$6000,A2334,4)),"")</f>
        <v/>
      </c>
    </row>
    <row r="2335" spans="1:6" ht="18.75" customHeight="1">
      <c r="A2335" s="82" t="str">
        <f>IFERROR(MATCH(ROW()-ROW($A$2),DATA!G:G,0)-DATA!$B$5+1,"")</f>
        <v/>
      </c>
      <c r="B2335" s="86" t="str">
        <f>IFERROR(INDEX(DATA!$A$46:$E$6000,A2335,5),"")</f>
        <v/>
      </c>
      <c r="C2335" s="87" t="str">
        <f>IFERROR(INDEX(DATA!$A$46:$E$6000,A2335,3),"")</f>
        <v/>
      </c>
      <c r="D2335" s="88" t="str">
        <f>IFERROR(INDEX(DATA!$A$46:$E$6000,A2335,2),"")</f>
        <v/>
      </c>
      <c r="E2335" s="99" t="str">
        <f>IFERROR(IF(C2335=設定・集計!$B$6,INDEX(DATA!$A$46:$E$6000,A2335,4),""),"")</f>
        <v/>
      </c>
      <c r="F2335" s="99" t="str">
        <f>IFERROR(IF(C2335=設定・集計!$B$6,"",INDEX(DATA!$A$46:$E$6000,A2335,4)),"")</f>
        <v/>
      </c>
    </row>
    <row r="2336" spans="1:6" ht="18.75" customHeight="1">
      <c r="A2336" s="82" t="str">
        <f>IFERROR(MATCH(ROW()-ROW($A$2),DATA!G:G,0)-DATA!$B$5+1,"")</f>
        <v/>
      </c>
      <c r="B2336" s="86" t="str">
        <f>IFERROR(INDEX(DATA!$A$46:$E$6000,A2336,5),"")</f>
        <v/>
      </c>
      <c r="C2336" s="87" t="str">
        <f>IFERROR(INDEX(DATA!$A$46:$E$6000,A2336,3),"")</f>
        <v/>
      </c>
      <c r="D2336" s="88" t="str">
        <f>IFERROR(INDEX(DATA!$A$46:$E$6000,A2336,2),"")</f>
        <v/>
      </c>
      <c r="E2336" s="99" t="str">
        <f>IFERROR(IF(C2336=設定・集計!$B$6,INDEX(DATA!$A$46:$E$6000,A2336,4),""),"")</f>
        <v/>
      </c>
      <c r="F2336" s="99" t="str">
        <f>IFERROR(IF(C2336=設定・集計!$B$6,"",INDEX(DATA!$A$46:$E$6000,A2336,4)),"")</f>
        <v/>
      </c>
    </row>
    <row r="2337" spans="1:6" ht="18.75" customHeight="1">
      <c r="A2337" s="82" t="str">
        <f>IFERROR(MATCH(ROW()-ROW($A$2),DATA!G:G,0)-DATA!$B$5+1,"")</f>
        <v/>
      </c>
      <c r="B2337" s="86" t="str">
        <f>IFERROR(INDEX(DATA!$A$46:$E$6000,A2337,5),"")</f>
        <v/>
      </c>
      <c r="C2337" s="87" t="str">
        <f>IFERROR(INDEX(DATA!$A$46:$E$6000,A2337,3),"")</f>
        <v/>
      </c>
      <c r="D2337" s="88" t="str">
        <f>IFERROR(INDEX(DATA!$A$46:$E$6000,A2337,2),"")</f>
        <v/>
      </c>
      <c r="E2337" s="99" t="str">
        <f>IFERROR(IF(C2337=設定・集計!$B$6,INDEX(DATA!$A$46:$E$6000,A2337,4),""),"")</f>
        <v/>
      </c>
      <c r="F2337" s="99" t="str">
        <f>IFERROR(IF(C2337=設定・集計!$B$6,"",INDEX(DATA!$A$46:$E$6000,A2337,4)),"")</f>
        <v/>
      </c>
    </row>
    <row r="2338" spans="1:6" ht="18.75" customHeight="1">
      <c r="A2338" s="82" t="str">
        <f>IFERROR(MATCH(ROW()-ROW($A$2),DATA!G:G,0)-DATA!$B$5+1,"")</f>
        <v/>
      </c>
      <c r="B2338" s="86" t="str">
        <f>IFERROR(INDEX(DATA!$A$46:$E$6000,A2338,5),"")</f>
        <v/>
      </c>
      <c r="C2338" s="87" t="str">
        <f>IFERROR(INDEX(DATA!$A$46:$E$6000,A2338,3),"")</f>
        <v/>
      </c>
      <c r="D2338" s="88" t="str">
        <f>IFERROR(INDEX(DATA!$A$46:$E$6000,A2338,2),"")</f>
        <v/>
      </c>
      <c r="E2338" s="99" t="str">
        <f>IFERROR(IF(C2338=設定・集計!$B$6,INDEX(DATA!$A$46:$E$6000,A2338,4),""),"")</f>
        <v/>
      </c>
      <c r="F2338" s="99" t="str">
        <f>IFERROR(IF(C2338=設定・集計!$B$6,"",INDEX(DATA!$A$46:$E$6000,A2338,4)),"")</f>
        <v/>
      </c>
    </row>
    <row r="2339" spans="1:6" ht="18.75" customHeight="1">
      <c r="A2339" s="82" t="str">
        <f>IFERROR(MATCH(ROW()-ROW($A$2),DATA!G:G,0)-DATA!$B$5+1,"")</f>
        <v/>
      </c>
      <c r="B2339" s="86" t="str">
        <f>IFERROR(INDEX(DATA!$A$46:$E$6000,A2339,5),"")</f>
        <v/>
      </c>
      <c r="C2339" s="87" t="str">
        <f>IFERROR(INDEX(DATA!$A$46:$E$6000,A2339,3),"")</f>
        <v/>
      </c>
      <c r="D2339" s="88" t="str">
        <f>IFERROR(INDEX(DATA!$A$46:$E$6000,A2339,2),"")</f>
        <v/>
      </c>
      <c r="E2339" s="99" t="str">
        <f>IFERROR(IF(C2339=設定・集計!$B$6,INDEX(DATA!$A$46:$E$6000,A2339,4),""),"")</f>
        <v/>
      </c>
      <c r="F2339" s="99" t="str">
        <f>IFERROR(IF(C2339=設定・集計!$B$6,"",INDEX(DATA!$A$46:$E$6000,A2339,4)),"")</f>
        <v/>
      </c>
    </row>
    <row r="2340" spans="1:6" ht="18.75" customHeight="1">
      <c r="A2340" s="82" t="str">
        <f>IFERROR(MATCH(ROW()-ROW($A$2),DATA!G:G,0)-DATA!$B$5+1,"")</f>
        <v/>
      </c>
      <c r="B2340" s="86" t="str">
        <f>IFERROR(INDEX(DATA!$A$46:$E$6000,A2340,5),"")</f>
        <v/>
      </c>
      <c r="C2340" s="87" t="str">
        <f>IFERROR(INDEX(DATA!$A$46:$E$6000,A2340,3),"")</f>
        <v/>
      </c>
      <c r="D2340" s="88" t="str">
        <f>IFERROR(INDEX(DATA!$A$46:$E$6000,A2340,2),"")</f>
        <v/>
      </c>
      <c r="E2340" s="99" t="str">
        <f>IFERROR(IF(C2340=設定・集計!$B$6,INDEX(DATA!$A$46:$E$6000,A2340,4),""),"")</f>
        <v/>
      </c>
      <c r="F2340" s="99" t="str">
        <f>IFERROR(IF(C2340=設定・集計!$B$6,"",INDEX(DATA!$A$46:$E$6000,A2340,4)),"")</f>
        <v/>
      </c>
    </row>
    <row r="2341" spans="1:6" ht="18.75" customHeight="1">
      <c r="A2341" s="82" t="str">
        <f>IFERROR(MATCH(ROW()-ROW($A$2),DATA!G:G,0)-DATA!$B$5+1,"")</f>
        <v/>
      </c>
      <c r="B2341" s="86" t="str">
        <f>IFERROR(INDEX(DATA!$A$46:$E$6000,A2341,5),"")</f>
        <v/>
      </c>
      <c r="C2341" s="87" t="str">
        <f>IFERROR(INDEX(DATA!$A$46:$E$6000,A2341,3),"")</f>
        <v/>
      </c>
      <c r="D2341" s="88" t="str">
        <f>IFERROR(INDEX(DATA!$A$46:$E$6000,A2341,2),"")</f>
        <v/>
      </c>
      <c r="E2341" s="99" t="str">
        <f>IFERROR(IF(C2341=設定・集計!$B$6,INDEX(DATA!$A$46:$E$6000,A2341,4),""),"")</f>
        <v/>
      </c>
      <c r="F2341" s="99" t="str">
        <f>IFERROR(IF(C2341=設定・集計!$B$6,"",INDEX(DATA!$A$46:$E$6000,A2341,4)),"")</f>
        <v/>
      </c>
    </row>
    <row r="2342" spans="1:6" ht="18.75" customHeight="1">
      <c r="A2342" s="82" t="str">
        <f>IFERROR(MATCH(ROW()-ROW($A$2),DATA!G:G,0)-DATA!$B$5+1,"")</f>
        <v/>
      </c>
      <c r="B2342" s="86" t="str">
        <f>IFERROR(INDEX(DATA!$A$46:$E$6000,A2342,5),"")</f>
        <v/>
      </c>
      <c r="C2342" s="87" t="str">
        <f>IFERROR(INDEX(DATA!$A$46:$E$6000,A2342,3),"")</f>
        <v/>
      </c>
      <c r="D2342" s="88" t="str">
        <f>IFERROR(INDEX(DATA!$A$46:$E$6000,A2342,2),"")</f>
        <v/>
      </c>
      <c r="E2342" s="99" t="str">
        <f>IFERROR(IF(C2342=設定・集計!$B$6,INDEX(DATA!$A$46:$E$6000,A2342,4),""),"")</f>
        <v/>
      </c>
      <c r="F2342" s="99" t="str">
        <f>IFERROR(IF(C2342=設定・集計!$B$6,"",INDEX(DATA!$A$46:$E$6000,A2342,4)),"")</f>
        <v/>
      </c>
    </row>
    <row r="2343" spans="1:6" ht="18.75" customHeight="1">
      <c r="A2343" s="82" t="str">
        <f>IFERROR(MATCH(ROW()-ROW($A$2),DATA!G:G,0)-DATA!$B$5+1,"")</f>
        <v/>
      </c>
      <c r="B2343" s="86" t="str">
        <f>IFERROR(INDEX(DATA!$A$46:$E$6000,A2343,5),"")</f>
        <v/>
      </c>
      <c r="C2343" s="87" t="str">
        <f>IFERROR(INDEX(DATA!$A$46:$E$6000,A2343,3),"")</f>
        <v/>
      </c>
      <c r="D2343" s="88" t="str">
        <f>IFERROR(INDEX(DATA!$A$46:$E$6000,A2343,2),"")</f>
        <v/>
      </c>
      <c r="E2343" s="99" t="str">
        <f>IFERROR(IF(C2343=設定・集計!$B$6,INDEX(DATA!$A$46:$E$6000,A2343,4),""),"")</f>
        <v/>
      </c>
      <c r="F2343" s="99" t="str">
        <f>IFERROR(IF(C2343=設定・集計!$B$6,"",INDEX(DATA!$A$46:$E$6000,A2343,4)),"")</f>
        <v/>
      </c>
    </row>
    <row r="2344" spans="1:6" ht="18.75" customHeight="1">
      <c r="A2344" s="82" t="str">
        <f>IFERROR(MATCH(ROW()-ROW($A$2),DATA!G:G,0)-DATA!$B$5+1,"")</f>
        <v/>
      </c>
      <c r="B2344" s="86" t="str">
        <f>IFERROR(INDEX(DATA!$A$46:$E$6000,A2344,5),"")</f>
        <v/>
      </c>
      <c r="C2344" s="87" t="str">
        <f>IFERROR(INDEX(DATA!$A$46:$E$6000,A2344,3),"")</f>
        <v/>
      </c>
      <c r="D2344" s="88" t="str">
        <f>IFERROR(INDEX(DATA!$A$46:$E$6000,A2344,2),"")</f>
        <v/>
      </c>
      <c r="E2344" s="99" t="str">
        <f>IFERROR(IF(C2344=設定・集計!$B$6,INDEX(DATA!$A$46:$E$6000,A2344,4),""),"")</f>
        <v/>
      </c>
      <c r="F2344" s="99" t="str">
        <f>IFERROR(IF(C2344=設定・集計!$B$6,"",INDEX(DATA!$A$46:$E$6000,A2344,4)),"")</f>
        <v/>
      </c>
    </row>
    <row r="2345" spans="1:6" ht="18.75" customHeight="1">
      <c r="A2345" s="82" t="str">
        <f>IFERROR(MATCH(ROW()-ROW($A$2),DATA!G:G,0)-DATA!$B$5+1,"")</f>
        <v/>
      </c>
      <c r="B2345" s="86" t="str">
        <f>IFERROR(INDEX(DATA!$A$46:$E$6000,A2345,5),"")</f>
        <v/>
      </c>
      <c r="C2345" s="87" t="str">
        <f>IFERROR(INDEX(DATA!$A$46:$E$6000,A2345,3),"")</f>
        <v/>
      </c>
      <c r="D2345" s="88" t="str">
        <f>IFERROR(INDEX(DATA!$A$46:$E$6000,A2345,2),"")</f>
        <v/>
      </c>
      <c r="E2345" s="99" t="str">
        <f>IFERROR(IF(C2345=設定・集計!$B$6,INDEX(DATA!$A$46:$E$6000,A2345,4),""),"")</f>
        <v/>
      </c>
      <c r="F2345" s="99" t="str">
        <f>IFERROR(IF(C2345=設定・集計!$B$6,"",INDEX(DATA!$A$46:$E$6000,A2345,4)),"")</f>
        <v/>
      </c>
    </row>
    <row r="2346" spans="1:6" ht="18.75" customHeight="1">
      <c r="A2346" s="82" t="str">
        <f>IFERROR(MATCH(ROW()-ROW($A$2),DATA!G:G,0)-DATA!$B$5+1,"")</f>
        <v/>
      </c>
      <c r="B2346" s="86" t="str">
        <f>IFERROR(INDEX(DATA!$A$46:$E$6000,A2346,5),"")</f>
        <v/>
      </c>
      <c r="C2346" s="87" t="str">
        <f>IFERROR(INDEX(DATA!$A$46:$E$6000,A2346,3),"")</f>
        <v/>
      </c>
      <c r="D2346" s="88" t="str">
        <f>IFERROR(INDEX(DATA!$A$46:$E$6000,A2346,2),"")</f>
        <v/>
      </c>
      <c r="E2346" s="99" t="str">
        <f>IFERROR(IF(C2346=設定・集計!$B$6,INDEX(DATA!$A$46:$E$6000,A2346,4),""),"")</f>
        <v/>
      </c>
      <c r="F2346" s="99" t="str">
        <f>IFERROR(IF(C2346=設定・集計!$B$6,"",INDEX(DATA!$A$46:$E$6000,A2346,4)),"")</f>
        <v/>
      </c>
    </row>
    <row r="2347" spans="1:6" ht="18.75" customHeight="1">
      <c r="A2347" s="82" t="str">
        <f>IFERROR(MATCH(ROW()-ROW($A$2),DATA!G:G,0)-DATA!$B$5+1,"")</f>
        <v/>
      </c>
      <c r="B2347" s="86" t="str">
        <f>IFERROR(INDEX(DATA!$A$46:$E$6000,A2347,5),"")</f>
        <v/>
      </c>
      <c r="C2347" s="87" t="str">
        <f>IFERROR(INDEX(DATA!$A$46:$E$6000,A2347,3),"")</f>
        <v/>
      </c>
      <c r="D2347" s="88" t="str">
        <f>IFERROR(INDEX(DATA!$A$46:$E$6000,A2347,2),"")</f>
        <v/>
      </c>
      <c r="E2347" s="99" t="str">
        <f>IFERROR(IF(C2347=設定・集計!$B$6,INDEX(DATA!$A$46:$E$6000,A2347,4),""),"")</f>
        <v/>
      </c>
      <c r="F2347" s="99" t="str">
        <f>IFERROR(IF(C2347=設定・集計!$B$6,"",INDEX(DATA!$A$46:$E$6000,A2347,4)),"")</f>
        <v/>
      </c>
    </row>
    <row r="2348" spans="1:6" ht="18.75" customHeight="1">
      <c r="A2348" s="82" t="str">
        <f>IFERROR(MATCH(ROW()-ROW($A$2),DATA!G:G,0)-DATA!$B$5+1,"")</f>
        <v/>
      </c>
      <c r="B2348" s="86" t="str">
        <f>IFERROR(INDEX(DATA!$A$46:$E$6000,A2348,5),"")</f>
        <v/>
      </c>
      <c r="C2348" s="87" t="str">
        <f>IFERROR(INDEX(DATA!$A$46:$E$6000,A2348,3),"")</f>
        <v/>
      </c>
      <c r="D2348" s="88" t="str">
        <f>IFERROR(INDEX(DATA!$A$46:$E$6000,A2348,2),"")</f>
        <v/>
      </c>
      <c r="E2348" s="99" t="str">
        <f>IFERROR(IF(C2348=設定・集計!$B$6,INDEX(DATA!$A$46:$E$6000,A2348,4),""),"")</f>
        <v/>
      </c>
      <c r="F2348" s="99" t="str">
        <f>IFERROR(IF(C2348=設定・集計!$B$6,"",INDEX(DATA!$A$46:$E$6000,A2348,4)),"")</f>
        <v/>
      </c>
    </row>
    <row r="2349" spans="1:6" ht="18.75" customHeight="1">
      <c r="A2349" s="82" t="str">
        <f>IFERROR(MATCH(ROW()-ROW($A$2),DATA!G:G,0)-DATA!$B$5+1,"")</f>
        <v/>
      </c>
      <c r="B2349" s="86" t="str">
        <f>IFERROR(INDEX(DATA!$A$46:$E$6000,A2349,5),"")</f>
        <v/>
      </c>
      <c r="C2349" s="87" t="str">
        <f>IFERROR(INDEX(DATA!$A$46:$E$6000,A2349,3),"")</f>
        <v/>
      </c>
      <c r="D2349" s="88" t="str">
        <f>IFERROR(INDEX(DATA!$A$46:$E$6000,A2349,2),"")</f>
        <v/>
      </c>
      <c r="E2349" s="99" t="str">
        <f>IFERROR(IF(C2349=設定・集計!$B$6,INDEX(DATA!$A$46:$E$6000,A2349,4),""),"")</f>
        <v/>
      </c>
      <c r="F2349" s="99" t="str">
        <f>IFERROR(IF(C2349=設定・集計!$B$6,"",INDEX(DATA!$A$46:$E$6000,A2349,4)),"")</f>
        <v/>
      </c>
    </row>
    <row r="2350" spans="1:6" ht="18.75" customHeight="1">
      <c r="A2350" s="82" t="str">
        <f>IFERROR(MATCH(ROW()-ROW($A$2),DATA!G:G,0)-DATA!$B$5+1,"")</f>
        <v/>
      </c>
      <c r="B2350" s="86" t="str">
        <f>IFERROR(INDEX(DATA!$A$46:$E$6000,A2350,5),"")</f>
        <v/>
      </c>
      <c r="C2350" s="87" t="str">
        <f>IFERROR(INDEX(DATA!$A$46:$E$6000,A2350,3),"")</f>
        <v/>
      </c>
      <c r="D2350" s="88" t="str">
        <f>IFERROR(INDEX(DATA!$A$46:$E$6000,A2350,2),"")</f>
        <v/>
      </c>
      <c r="E2350" s="99" t="str">
        <f>IFERROR(IF(C2350=設定・集計!$B$6,INDEX(DATA!$A$46:$E$6000,A2350,4),""),"")</f>
        <v/>
      </c>
      <c r="F2350" s="99" t="str">
        <f>IFERROR(IF(C2350=設定・集計!$B$6,"",INDEX(DATA!$A$46:$E$6000,A2350,4)),"")</f>
        <v/>
      </c>
    </row>
    <row r="2351" spans="1:6" ht="18.75" customHeight="1">
      <c r="A2351" s="82" t="str">
        <f>IFERROR(MATCH(ROW()-ROW($A$2),DATA!G:G,0)-DATA!$B$5+1,"")</f>
        <v/>
      </c>
      <c r="B2351" s="86" t="str">
        <f>IFERROR(INDEX(DATA!$A$46:$E$6000,A2351,5),"")</f>
        <v/>
      </c>
      <c r="C2351" s="87" t="str">
        <f>IFERROR(INDEX(DATA!$A$46:$E$6000,A2351,3),"")</f>
        <v/>
      </c>
      <c r="D2351" s="88" t="str">
        <f>IFERROR(INDEX(DATA!$A$46:$E$6000,A2351,2),"")</f>
        <v/>
      </c>
      <c r="E2351" s="99" t="str">
        <f>IFERROR(IF(C2351=設定・集計!$B$6,INDEX(DATA!$A$46:$E$6000,A2351,4),""),"")</f>
        <v/>
      </c>
      <c r="F2351" s="99" t="str">
        <f>IFERROR(IF(C2351=設定・集計!$B$6,"",INDEX(DATA!$A$46:$E$6000,A2351,4)),"")</f>
        <v/>
      </c>
    </row>
    <row r="2352" spans="1:6" ht="18.75" customHeight="1">
      <c r="A2352" s="82" t="str">
        <f>IFERROR(MATCH(ROW()-ROW($A$2),DATA!G:G,0)-DATA!$B$5+1,"")</f>
        <v/>
      </c>
      <c r="B2352" s="86" t="str">
        <f>IFERROR(INDEX(DATA!$A$46:$E$6000,A2352,5),"")</f>
        <v/>
      </c>
      <c r="C2352" s="87" t="str">
        <f>IFERROR(INDEX(DATA!$A$46:$E$6000,A2352,3),"")</f>
        <v/>
      </c>
      <c r="D2352" s="88" t="str">
        <f>IFERROR(INDEX(DATA!$A$46:$E$6000,A2352,2),"")</f>
        <v/>
      </c>
      <c r="E2352" s="99" t="str">
        <f>IFERROR(IF(C2352=設定・集計!$B$6,INDEX(DATA!$A$46:$E$6000,A2352,4),""),"")</f>
        <v/>
      </c>
      <c r="F2352" s="99" t="str">
        <f>IFERROR(IF(C2352=設定・集計!$B$6,"",INDEX(DATA!$A$46:$E$6000,A2352,4)),"")</f>
        <v/>
      </c>
    </row>
    <row r="2353" spans="1:6" ht="18.75" customHeight="1">
      <c r="A2353" s="82" t="str">
        <f>IFERROR(MATCH(ROW()-ROW($A$2),DATA!G:G,0)-DATA!$B$5+1,"")</f>
        <v/>
      </c>
      <c r="B2353" s="86" t="str">
        <f>IFERROR(INDEX(DATA!$A$46:$E$6000,A2353,5),"")</f>
        <v/>
      </c>
      <c r="C2353" s="87" t="str">
        <f>IFERROR(INDEX(DATA!$A$46:$E$6000,A2353,3),"")</f>
        <v/>
      </c>
      <c r="D2353" s="88" t="str">
        <f>IFERROR(INDEX(DATA!$A$46:$E$6000,A2353,2),"")</f>
        <v/>
      </c>
      <c r="E2353" s="99" t="str">
        <f>IFERROR(IF(C2353=設定・集計!$B$6,INDEX(DATA!$A$46:$E$6000,A2353,4),""),"")</f>
        <v/>
      </c>
      <c r="F2353" s="99" t="str">
        <f>IFERROR(IF(C2353=設定・集計!$B$6,"",INDEX(DATA!$A$46:$E$6000,A2353,4)),"")</f>
        <v/>
      </c>
    </row>
    <row r="2354" spans="1:6" ht="18.75" customHeight="1">
      <c r="A2354" s="82" t="str">
        <f>IFERROR(MATCH(ROW()-ROW($A$2),DATA!G:G,0)-DATA!$B$5+1,"")</f>
        <v/>
      </c>
      <c r="B2354" s="86" t="str">
        <f>IFERROR(INDEX(DATA!$A$46:$E$6000,A2354,5),"")</f>
        <v/>
      </c>
      <c r="C2354" s="87" t="str">
        <f>IFERROR(INDEX(DATA!$A$46:$E$6000,A2354,3),"")</f>
        <v/>
      </c>
      <c r="D2354" s="88" t="str">
        <f>IFERROR(INDEX(DATA!$A$46:$E$6000,A2354,2),"")</f>
        <v/>
      </c>
      <c r="E2354" s="99" t="str">
        <f>IFERROR(IF(C2354=設定・集計!$B$6,INDEX(DATA!$A$46:$E$6000,A2354,4),""),"")</f>
        <v/>
      </c>
      <c r="F2354" s="99" t="str">
        <f>IFERROR(IF(C2354=設定・集計!$B$6,"",INDEX(DATA!$A$46:$E$6000,A2354,4)),"")</f>
        <v/>
      </c>
    </row>
    <row r="2355" spans="1:6" ht="18.75" customHeight="1">
      <c r="A2355" s="82" t="str">
        <f>IFERROR(MATCH(ROW()-ROW($A$2),DATA!G:G,0)-DATA!$B$5+1,"")</f>
        <v/>
      </c>
      <c r="B2355" s="86" t="str">
        <f>IFERROR(INDEX(DATA!$A$46:$E$6000,A2355,5),"")</f>
        <v/>
      </c>
      <c r="C2355" s="87" t="str">
        <f>IFERROR(INDEX(DATA!$A$46:$E$6000,A2355,3),"")</f>
        <v/>
      </c>
      <c r="D2355" s="88" t="str">
        <f>IFERROR(INDEX(DATA!$A$46:$E$6000,A2355,2),"")</f>
        <v/>
      </c>
      <c r="E2355" s="99" t="str">
        <f>IFERROR(IF(C2355=設定・集計!$B$6,INDEX(DATA!$A$46:$E$6000,A2355,4),""),"")</f>
        <v/>
      </c>
      <c r="F2355" s="99" t="str">
        <f>IFERROR(IF(C2355=設定・集計!$B$6,"",INDEX(DATA!$A$46:$E$6000,A2355,4)),"")</f>
        <v/>
      </c>
    </row>
    <row r="2356" spans="1:6" ht="18.75" customHeight="1">
      <c r="A2356" s="82" t="str">
        <f>IFERROR(MATCH(ROW()-ROW($A$2),DATA!G:G,0)-DATA!$B$5+1,"")</f>
        <v/>
      </c>
      <c r="B2356" s="86" t="str">
        <f>IFERROR(INDEX(DATA!$A$46:$E$6000,A2356,5),"")</f>
        <v/>
      </c>
      <c r="C2356" s="87" t="str">
        <f>IFERROR(INDEX(DATA!$A$46:$E$6000,A2356,3),"")</f>
        <v/>
      </c>
      <c r="D2356" s="88" t="str">
        <f>IFERROR(INDEX(DATA!$A$46:$E$6000,A2356,2),"")</f>
        <v/>
      </c>
      <c r="E2356" s="99" t="str">
        <f>IFERROR(IF(C2356=設定・集計!$B$6,INDEX(DATA!$A$46:$E$6000,A2356,4),""),"")</f>
        <v/>
      </c>
      <c r="F2356" s="99" t="str">
        <f>IFERROR(IF(C2356=設定・集計!$B$6,"",INDEX(DATA!$A$46:$E$6000,A2356,4)),"")</f>
        <v/>
      </c>
    </row>
    <row r="2357" spans="1:6" ht="18.75" customHeight="1">
      <c r="A2357" s="82" t="str">
        <f>IFERROR(MATCH(ROW()-ROW($A$2),DATA!G:G,0)-DATA!$B$5+1,"")</f>
        <v/>
      </c>
      <c r="B2357" s="86" t="str">
        <f>IFERROR(INDEX(DATA!$A$46:$E$6000,A2357,5),"")</f>
        <v/>
      </c>
      <c r="C2357" s="87" t="str">
        <f>IFERROR(INDEX(DATA!$A$46:$E$6000,A2357,3),"")</f>
        <v/>
      </c>
      <c r="D2357" s="88" t="str">
        <f>IFERROR(INDEX(DATA!$A$46:$E$6000,A2357,2),"")</f>
        <v/>
      </c>
      <c r="E2357" s="99" t="str">
        <f>IFERROR(IF(C2357=設定・集計!$B$6,INDEX(DATA!$A$46:$E$6000,A2357,4),""),"")</f>
        <v/>
      </c>
      <c r="F2357" s="99" t="str">
        <f>IFERROR(IF(C2357=設定・集計!$B$6,"",INDEX(DATA!$A$46:$E$6000,A2357,4)),"")</f>
        <v/>
      </c>
    </row>
    <row r="2358" spans="1:6" ht="18.75" customHeight="1">
      <c r="A2358" s="82" t="str">
        <f>IFERROR(MATCH(ROW()-ROW($A$2),DATA!G:G,0)-DATA!$B$5+1,"")</f>
        <v/>
      </c>
      <c r="B2358" s="86" t="str">
        <f>IFERROR(INDEX(DATA!$A$46:$E$6000,A2358,5),"")</f>
        <v/>
      </c>
      <c r="C2358" s="87" t="str">
        <f>IFERROR(INDEX(DATA!$A$46:$E$6000,A2358,3),"")</f>
        <v/>
      </c>
      <c r="D2358" s="88" t="str">
        <f>IFERROR(INDEX(DATA!$A$46:$E$6000,A2358,2),"")</f>
        <v/>
      </c>
      <c r="E2358" s="99" t="str">
        <f>IFERROR(IF(C2358=設定・集計!$B$6,INDEX(DATA!$A$46:$E$6000,A2358,4),""),"")</f>
        <v/>
      </c>
      <c r="F2358" s="99" t="str">
        <f>IFERROR(IF(C2358=設定・集計!$B$6,"",INDEX(DATA!$A$46:$E$6000,A2358,4)),"")</f>
        <v/>
      </c>
    </row>
    <row r="2359" spans="1:6" ht="18.75" customHeight="1">
      <c r="A2359" s="82" t="str">
        <f>IFERROR(MATCH(ROW()-ROW($A$2),DATA!G:G,0)-DATA!$B$5+1,"")</f>
        <v/>
      </c>
      <c r="B2359" s="86" t="str">
        <f>IFERROR(INDEX(DATA!$A$46:$E$6000,A2359,5),"")</f>
        <v/>
      </c>
      <c r="C2359" s="87" t="str">
        <f>IFERROR(INDEX(DATA!$A$46:$E$6000,A2359,3),"")</f>
        <v/>
      </c>
      <c r="D2359" s="88" t="str">
        <f>IFERROR(INDEX(DATA!$A$46:$E$6000,A2359,2),"")</f>
        <v/>
      </c>
      <c r="E2359" s="99" t="str">
        <f>IFERROR(IF(C2359=設定・集計!$B$6,INDEX(DATA!$A$46:$E$6000,A2359,4),""),"")</f>
        <v/>
      </c>
      <c r="F2359" s="99" t="str">
        <f>IFERROR(IF(C2359=設定・集計!$B$6,"",INDEX(DATA!$A$46:$E$6000,A2359,4)),"")</f>
        <v/>
      </c>
    </row>
    <row r="2360" spans="1:6" ht="18.75" customHeight="1">
      <c r="A2360" s="82" t="str">
        <f>IFERROR(MATCH(ROW()-ROW($A$2),DATA!G:G,0)-DATA!$B$5+1,"")</f>
        <v/>
      </c>
      <c r="B2360" s="86" t="str">
        <f>IFERROR(INDEX(DATA!$A$46:$E$6000,A2360,5),"")</f>
        <v/>
      </c>
      <c r="C2360" s="87" t="str">
        <f>IFERROR(INDEX(DATA!$A$46:$E$6000,A2360,3),"")</f>
        <v/>
      </c>
      <c r="D2360" s="88" t="str">
        <f>IFERROR(INDEX(DATA!$A$46:$E$6000,A2360,2),"")</f>
        <v/>
      </c>
      <c r="E2360" s="99" t="str">
        <f>IFERROR(IF(C2360=設定・集計!$B$6,INDEX(DATA!$A$46:$E$6000,A2360,4),""),"")</f>
        <v/>
      </c>
      <c r="F2360" s="99" t="str">
        <f>IFERROR(IF(C2360=設定・集計!$B$6,"",INDEX(DATA!$A$46:$E$6000,A2360,4)),"")</f>
        <v/>
      </c>
    </row>
    <row r="2361" spans="1:6" ht="18.75" customHeight="1">
      <c r="A2361" s="82" t="str">
        <f>IFERROR(MATCH(ROW()-ROW($A$2),DATA!G:G,0)-DATA!$B$5+1,"")</f>
        <v/>
      </c>
      <c r="B2361" s="86" t="str">
        <f>IFERROR(INDEX(DATA!$A$46:$E$6000,A2361,5),"")</f>
        <v/>
      </c>
      <c r="C2361" s="87" t="str">
        <f>IFERROR(INDEX(DATA!$A$46:$E$6000,A2361,3),"")</f>
        <v/>
      </c>
      <c r="D2361" s="88" t="str">
        <f>IFERROR(INDEX(DATA!$A$46:$E$6000,A2361,2),"")</f>
        <v/>
      </c>
      <c r="E2361" s="99" t="str">
        <f>IFERROR(IF(C2361=設定・集計!$B$6,INDEX(DATA!$A$46:$E$6000,A2361,4),""),"")</f>
        <v/>
      </c>
      <c r="F2361" s="99" t="str">
        <f>IFERROR(IF(C2361=設定・集計!$B$6,"",INDEX(DATA!$A$46:$E$6000,A2361,4)),"")</f>
        <v/>
      </c>
    </row>
    <row r="2362" spans="1:6" ht="18.75" customHeight="1">
      <c r="A2362" s="82" t="str">
        <f>IFERROR(MATCH(ROW()-ROW($A$2),DATA!G:G,0)-DATA!$B$5+1,"")</f>
        <v/>
      </c>
      <c r="B2362" s="86" t="str">
        <f>IFERROR(INDEX(DATA!$A$46:$E$6000,A2362,5),"")</f>
        <v/>
      </c>
      <c r="C2362" s="87" t="str">
        <f>IFERROR(INDEX(DATA!$A$46:$E$6000,A2362,3),"")</f>
        <v/>
      </c>
      <c r="D2362" s="88" t="str">
        <f>IFERROR(INDEX(DATA!$A$46:$E$6000,A2362,2),"")</f>
        <v/>
      </c>
      <c r="E2362" s="99" t="str">
        <f>IFERROR(IF(C2362=設定・集計!$B$6,INDEX(DATA!$A$46:$E$6000,A2362,4),""),"")</f>
        <v/>
      </c>
      <c r="F2362" s="99" t="str">
        <f>IFERROR(IF(C2362=設定・集計!$B$6,"",INDEX(DATA!$A$46:$E$6000,A2362,4)),"")</f>
        <v/>
      </c>
    </row>
    <row r="2363" spans="1:6" ht="18.75" customHeight="1">
      <c r="A2363" s="82" t="str">
        <f>IFERROR(MATCH(ROW()-ROW($A$2),DATA!G:G,0)-DATA!$B$5+1,"")</f>
        <v/>
      </c>
      <c r="B2363" s="86" t="str">
        <f>IFERROR(INDEX(DATA!$A$46:$E$6000,A2363,5),"")</f>
        <v/>
      </c>
      <c r="C2363" s="87" t="str">
        <f>IFERROR(INDEX(DATA!$A$46:$E$6000,A2363,3),"")</f>
        <v/>
      </c>
      <c r="D2363" s="88" t="str">
        <f>IFERROR(INDEX(DATA!$A$46:$E$6000,A2363,2),"")</f>
        <v/>
      </c>
      <c r="E2363" s="99" t="str">
        <f>IFERROR(IF(C2363=設定・集計!$B$6,INDEX(DATA!$A$46:$E$6000,A2363,4),""),"")</f>
        <v/>
      </c>
      <c r="F2363" s="99" t="str">
        <f>IFERROR(IF(C2363=設定・集計!$B$6,"",INDEX(DATA!$A$46:$E$6000,A2363,4)),"")</f>
        <v/>
      </c>
    </row>
    <row r="2364" spans="1:6" ht="18.75" customHeight="1">
      <c r="A2364" s="82" t="str">
        <f>IFERROR(MATCH(ROW()-ROW($A$2),DATA!G:G,0)-DATA!$B$5+1,"")</f>
        <v/>
      </c>
      <c r="B2364" s="86" t="str">
        <f>IFERROR(INDEX(DATA!$A$46:$E$6000,A2364,5),"")</f>
        <v/>
      </c>
      <c r="C2364" s="87" t="str">
        <f>IFERROR(INDEX(DATA!$A$46:$E$6000,A2364,3),"")</f>
        <v/>
      </c>
      <c r="D2364" s="88" t="str">
        <f>IFERROR(INDEX(DATA!$A$46:$E$6000,A2364,2),"")</f>
        <v/>
      </c>
      <c r="E2364" s="99" t="str">
        <f>IFERROR(IF(C2364=設定・集計!$B$6,INDEX(DATA!$A$46:$E$6000,A2364,4),""),"")</f>
        <v/>
      </c>
      <c r="F2364" s="99" t="str">
        <f>IFERROR(IF(C2364=設定・集計!$B$6,"",INDEX(DATA!$A$46:$E$6000,A2364,4)),"")</f>
        <v/>
      </c>
    </row>
    <row r="2365" spans="1:6" ht="18.75" customHeight="1">
      <c r="A2365" s="82" t="str">
        <f>IFERROR(MATCH(ROW()-ROW($A$2),DATA!G:G,0)-DATA!$B$5+1,"")</f>
        <v/>
      </c>
      <c r="B2365" s="86" t="str">
        <f>IFERROR(INDEX(DATA!$A$46:$E$6000,A2365,5),"")</f>
        <v/>
      </c>
      <c r="C2365" s="87" t="str">
        <f>IFERROR(INDEX(DATA!$A$46:$E$6000,A2365,3),"")</f>
        <v/>
      </c>
      <c r="D2365" s="88" t="str">
        <f>IFERROR(INDEX(DATA!$A$46:$E$6000,A2365,2),"")</f>
        <v/>
      </c>
      <c r="E2365" s="99" t="str">
        <f>IFERROR(IF(C2365=設定・集計!$B$6,INDEX(DATA!$A$46:$E$6000,A2365,4),""),"")</f>
        <v/>
      </c>
      <c r="F2365" s="99" t="str">
        <f>IFERROR(IF(C2365=設定・集計!$B$6,"",INDEX(DATA!$A$46:$E$6000,A2365,4)),"")</f>
        <v/>
      </c>
    </row>
    <row r="2366" spans="1:6" ht="18.75" customHeight="1">
      <c r="A2366" s="82" t="str">
        <f>IFERROR(MATCH(ROW()-ROW($A$2),DATA!G:G,0)-DATA!$B$5+1,"")</f>
        <v/>
      </c>
      <c r="B2366" s="86" t="str">
        <f>IFERROR(INDEX(DATA!$A$46:$E$6000,A2366,5),"")</f>
        <v/>
      </c>
      <c r="C2366" s="87" t="str">
        <f>IFERROR(INDEX(DATA!$A$46:$E$6000,A2366,3),"")</f>
        <v/>
      </c>
      <c r="D2366" s="88" t="str">
        <f>IFERROR(INDEX(DATA!$A$46:$E$6000,A2366,2),"")</f>
        <v/>
      </c>
      <c r="E2366" s="99" t="str">
        <f>IFERROR(IF(C2366=設定・集計!$B$6,INDEX(DATA!$A$46:$E$6000,A2366,4),""),"")</f>
        <v/>
      </c>
      <c r="F2366" s="99" t="str">
        <f>IFERROR(IF(C2366=設定・集計!$B$6,"",INDEX(DATA!$A$46:$E$6000,A2366,4)),"")</f>
        <v/>
      </c>
    </row>
    <row r="2367" spans="1:6" ht="18.75" customHeight="1">
      <c r="A2367" s="82" t="str">
        <f>IFERROR(MATCH(ROW()-ROW($A$2),DATA!G:G,0)-DATA!$B$5+1,"")</f>
        <v/>
      </c>
      <c r="B2367" s="86" t="str">
        <f>IFERROR(INDEX(DATA!$A$46:$E$6000,A2367,5),"")</f>
        <v/>
      </c>
      <c r="C2367" s="87" t="str">
        <f>IFERROR(INDEX(DATA!$A$46:$E$6000,A2367,3),"")</f>
        <v/>
      </c>
      <c r="D2367" s="88" t="str">
        <f>IFERROR(INDEX(DATA!$A$46:$E$6000,A2367,2),"")</f>
        <v/>
      </c>
      <c r="E2367" s="99" t="str">
        <f>IFERROR(IF(C2367=設定・集計!$B$6,INDEX(DATA!$A$46:$E$6000,A2367,4),""),"")</f>
        <v/>
      </c>
      <c r="F2367" s="99" t="str">
        <f>IFERROR(IF(C2367=設定・集計!$B$6,"",INDEX(DATA!$A$46:$E$6000,A2367,4)),"")</f>
        <v/>
      </c>
    </row>
    <row r="2368" spans="1:6" ht="18.75" customHeight="1">
      <c r="A2368" s="82" t="str">
        <f>IFERROR(MATCH(ROW()-ROW($A$2),DATA!G:G,0)-DATA!$B$5+1,"")</f>
        <v/>
      </c>
      <c r="B2368" s="86" t="str">
        <f>IFERROR(INDEX(DATA!$A$46:$E$6000,A2368,5),"")</f>
        <v/>
      </c>
      <c r="C2368" s="87" t="str">
        <f>IFERROR(INDEX(DATA!$A$46:$E$6000,A2368,3),"")</f>
        <v/>
      </c>
      <c r="D2368" s="88" t="str">
        <f>IFERROR(INDEX(DATA!$A$46:$E$6000,A2368,2),"")</f>
        <v/>
      </c>
      <c r="E2368" s="99" t="str">
        <f>IFERROR(IF(C2368=設定・集計!$B$6,INDEX(DATA!$A$46:$E$6000,A2368,4),""),"")</f>
        <v/>
      </c>
      <c r="F2368" s="99" t="str">
        <f>IFERROR(IF(C2368=設定・集計!$B$6,"",INDEX(DATA!$A$46:$E$6000,A2368,4)),"")</f>
        <v/>
      </c>
    </row>
    <row r="2369" spans="1:6" ht="18.75" customHeight="1">
      <c r="A2369" s="82" t="str">
        <f>IFERROR(MATCH(ROW()-ROW($A$2),DATA!G:G,0)-DATA!$B$5+1,"")</f>
        <v/>
      </c>
      <c r="B2369" s="86" t="str">
        <f>IFERROR(INDEX(DATA!$A$46:$E$6000,A2369,5),"")</f>
        <v/>
      </c>
      <c r="C2369" s="87" t="str">
        <f>IFERROR(INDEX(DATA!$A$46:$E$6000,A2369,3),"")</f>
        <v/>
      </c>
      <c r="D2369" s="88" t="str">
        <f>IFERROR(INDEX(DATA!$A$46:$E$6000,A2369,2),"")</f>
        <v/>
      </c>
      <c r="E2369" s="99" t="str">
        <f>IFERROR(IF(C2369=設定・集計!$B$6,INDEX(DATA!$A$46:$E$6000,A2369,4),""),"")</f>
        <v/>
      </c>
      <c r="F2369" s="99" t="str">
        <f>IFERROR(IF(C2369=設定・集計!$B$6,"",INDEX(DATA!$A$46:$E$6000,A2369,4)),"")</f>
        <v/>
      </c>
    </row>
    <row r="2370" spans="1:6" ht="18.75" customHeight="1">
      <c r="A2370" s="82" t="str">
        <f>IFERROR(MATCH(ROW()-ROW($A$2),DATA!G:G,0)-DATA!$B$5+1,"")</f>
        <v/>
      </c>
      <c r="B2370" s="86" t="str">
        <f>IFERROR(INDEX(DATA!$A$46:$E$6000,A2370,5),"")</f>
        <v/>
      </c>
      <c r="C2370" s="87" t="str">
        <f>IFERROR(INDEX(DATA!$A$46:$E$6000,A2370,3),"")</f>
        <v/>
      </c>
      <c r="D2370" s="88" t="str">
        <f>IFERROR(INDEX(DATA!$A$46:$E$6000,A2370,2),"")</f>
        <v/>
      </c>
      <c r="E2370" s="99" t="str">
        <f>IFERROR(IF(C2370=設定・集計!$B$6,INDEX(DATA!$A$46:$E$6000,A2370,4),""),"")</f>
        <v/>
      </c>
      <c r="F2370" s="99" t="str">
        <f>IFERROR(IF(C2370=設定・集計!$B$6,"",INDEX(DATA!$A$46:$E$6000,A2370,4)),"")</f>
        <v/>
      </c>
    </row>
    <row r="2371" spans="1:6" ht="18.75" customHeight="1">
      <c r="A2371" s="82" t="str">
        <f>IFERROR(MATCH(ROW()-ROW($A$2),DATA!G:G,0)-DATA!$B$5+1,"")</f>
        <v/>
      </c>
      <c r="B2371" s="86" t="str">
        <f>IFERROR(INDEX(DATA!$A$46:$E$6000,A2371,5),"")</f>
        <v/>
      </c>
      <c r="C2371" s="87" t="str">
        <f>IFERROR(INDEX(DATA!$A$46:$E$6000,A2371,3),"")</f>
        <v/>
      </c>
      <c r="D2371" s="88" t="str">
        <f>IFERROR(INDEX(DATA!$A$46:$E$6000,A2371,2),"")</f>
        <v/>
      </c>
      <c r="E2371" s="99" t="str">
        <f>IFERROR(IF(C2371=設定・集計!$B$6,INDEX(DATA!$A$46:$E$6000,A2371,4),""),"")</f>
        <v/>
      </c>
      <c r="F2371" s="99" t="str">
        <f>IFERROR(IF(C2371=設定・集計!$B$6,"",INDEX(DATA!$A$46:$E$6000,A2371,4)),"")</f>
        <v/>
      </c>
    </row>
    <row r="2372" spans="1:6" ht="18.75" customHeight="1">
      <c r="A2372" s="82" t="str">
        <f>IFERROR(MATCH(ROW()-ROW($A$2),DATA!G:G,0)-DATA!$B$5+1,"")</f>
        <v/>
      </c>
      <c r="B2372" s="86" t="str">
        <f>IFERROR(INDEX(DATA!$A$46:$E$6000,A2372,5),"")</f>
        <v/>
      </c>
      <c r="C2372" s="87" t="str">
        <f>IFERROR(INDEX(DATA!$A$46:$E$6000,A2372,3),"")</f>
        <v/>
      </c>
      <c r="D2372" s="88" t="str">
        <f>IFERROR(INDEX(DATA!$A$46:$E$6000,A2372,2),"")</f>
        <v/>
      </c>
      <c r="E2372" s="99" t="str">
        <f>IFERROR(IF(C2372=設定・集計!$B$6,INDEX(DATA!$A$46:$E$6000,A2372,4),""),"")</f>
        <v/>
      </c>
      <c r="F2372" s="99" t="str">
        <f>IFERROR(IF(C2372=設定・集計!$B$6,"",INDEX(DATA!$A$46:$E$6000,A2372,4)),"")</f>
        <v/>
      </c>
    </row>
    <row r="2373" spans="1:6" ht="18.75" customHeight="1">
      <c r="A2373" s="82" t="str">
        <f>IFERROR(MATCH(ROW()-ROW($A$2),DATA!G:G,0)-DATA!$B$5+1,"")</f>
        <v/>
      </c>
      <c r="B2373" s="86" t="str">
        <f>IFERROR(INDEX(DATA!$A$46:$E$6000,A2373,5),"")</f>
        <v/>
      </c>
      <c r="C2373" s="87" t="str">
        <f>IFERROR(INDEX(DATA!$A$46:$E$6000,A2373,3),"")</f>
        <v/>
      </c>
      <c r="D2373" s="88" t="str">
        <f>IFERROR(INDEX(DATA!$A$46:$E$6000,A2373,2),"")</f>
        <v/>
      </c>
      <c r="E2373" s="99" t="str">
        <f>IFERROR(IF(C2373=設定・集計!$B$6,INDEX(DATA!$A$46:$E$6000,A2373,4),""),"")</f>
        <v/>
      </c>
      <c r="F2373" s="99" t="str">
        <f>IFERROR(IF(C2373=設定・集計!$B$6,"",INDEX(DATA!$A$46:$E$6000,A2373,4)),"")</f>
        <v/>
      </c>
    </row>
    <row r="2374" spans="1:6" ht="18.75" customHeight="1">
      <c r="A2374" s="82" t="str">
        <f>IFERROR(MATCH(ROW()-ROW($A$2),DATA!G:G,0)-DATA!$B$5+1,"")</f>
        <v/>
      </c>
      <c r="B2374" s="86" t="str">
        <f>IFERROR(INDEX(DATA!$A$46:$E$6000,A2374,5),"")</f>
        <v/>
      </c>
      <c r="C2374" s="87" t="str">
        <f>IFERROR(INDEX(DATA!$A$46:$E$6000,A2374,3),"")</f>
        <v/>
      </c>
      <c r="D2374" s="88" t="str">
        <f>IFERROR(INDEX(DATA!$A$46:$E$6000,A2374,2),"")</f>
        <v/>
      </c>
      <c r="E2374" s="99" t="str">
        <f>IFERROR(IF(C2374=設定・集計!$B$6,INDEX(DATA!$A$46:$E$6000,A2374,4),""),"")</f>
        <v/>
      </c>
      <c r="F2374" s="99" t="str">
        <f>IFERROR(IF(C2374=設定・集計!$B$6,"",INDEX(DATA!$A$46:$E$6000,A2374,4)),"")</f>
        <v/>
      </c>
    </row>
    <row r="2375" spans="1:6" ht="18.75" customHeight="1">
      <c r="A2375" s="82" t="str">
        <f>IFERROR(MATCH(ROW()-ROW($A$2),DATA!G:G,0)-DATA!$B$5+1,"")</f>
        <v/>
      </c>
      <c r="B2375" s="86" t="str">
        <f>IFERROR(INDEX(DATA!$A$46:$E$6000,A2375,5),"")</f>
        <v/>
      </c>
      <c r="C2375" s="87" t="str">
        <f>IFERROR(INDEX(DATA!$A$46:$E$6000,A2375,3),"")</f>
        <v/>
      </c>
      <c r="D2375" s="88" t="str">
        <f>IFERROR(INDEX(DATA!$A$46:$E$6000,A2375,2),"")</f>
        <v/>
      </c>
      <c r="E2375" s="99" t="str">
        <f>IFERROR(IF(C2375=設定・集計!$B$6,INDEX(DATA!$A$46:$E$6000,A2375,4),""),"")</f>
        <v/>
      </c>
      <c r="F2375" s="99" t="str">
        <f>IFERROR(IF(C2375=設定・集計!$B$6,"",INDEX(DATA!$A$46:$E$6000,A2375,4)),"")</f>
        <v/>
      </c>
    </row>
    <row r="2376" spans="1:6" ht="18.75" customHeight="1">
      <c r="A2376" s="82" t="str">
        <f>IFERROR(MATCH(ROW()-ROW($A$2),DATA!G:G,0)-DATA!$B$5+1,"")</f>
        <v/>
      </c>
      <c r="B2376" s="86" t="str">
        <f>IFERROR(INDEX(DATA!$A$46:$E$6000,A2376,5),"")</f>
        <v/>
      </c>
      <c r="C2376" s="87" t="str">
        <f>IFERROR(INDEX(DATA!$A$46:$E$6000,A2376,3),"")</f>
        <v/>
      </c>
      <c r="D2376" s="88" t="str">
        <f>IFERROR(INDEX(DATA!$A$46:$E$6000,A2376,2),"")</f>
        <v/>
      </c>
      <c r="E2376" s="99" t="str">
        <f>IFERROR(IF(C2376=設定・集計!$B$6,INDEX(DATA!$A$46:$E$6000,A2376,4),""),"")</f>
        <v/>
      </c>
      <c r="F2376" s="99" t="str">
        <f>IFERROR(IF(C2376=設定・集計!$B$6,"",INDEX(DATA!$A$46:$E$6000,A2376,4)),"")</f>
        <v/>
      </c>
    </row>
    <row r="2377" spans="1:6" ht="18.75" customHeight="1">
      <c r="A2377" s="82" t="str">
        <f>IFERROR(MATCH(ROW()-ROW($A$2),DATA!G:G,0)-DATA!$B$5+1,"")</f>
        <v/>
      </c>
      <c r="B2377" s="86" t="str">
        <f>IFERROR(INDEX(DATA!$A$46:$E$6000,A2377,5),"")</f>
        <v/>
      </c>
      <c r="C2377" s="87" t="str">
        <f>IFERROR(INDEX(DATA!$A$46:$E$6000,A2377,3),"")</f>
        <v/>
      </c>
      <c r="D2377" s="88" t="str">
        <f>IFERROR(INDEX(DATA!$A$46:$E$6000,A2377,2),"")</f>
        <v/>
      </c>
      <c r="E2377" s="99" t="str">
        <f>IFERROR(IF(C2377=設定・集計!$B$6,INDEX(DATA!$A$46:$E$6000,A2377,4),""),"")</f>
        <v/>
      </c>
      <c r="F2377" s="99" t="str">
        <f>IFERROR(IF(C2377=設定・集計!$B$6,"",INDEX(DATA!$A$46:$E$6000,A2377,4)),"")</f>
        <v/>
      </c>
    </row>
    <row r="2378" spans="1:6" ht="18.75" customHeight="1">
      <c r="A2378" s="82" t="str">
        <f>IFERROR(MATCH(ROW()-ROW($A$2),DATA!G:G,0)-DATA!$B$5+1,"")</f>
        <v/>
      </c>
      <c r="B2378" s="86" t="str">
        <f>IFERROR(INDEX(DATA!$A$46:$E$6000,A2378,5),"")</f>
        <v/>
      </c>
      <c r="C2378" s="87" t="str">
        <f>IFERROR(INDEX(DATA!$A$46:$E$6000,A2378,3),"")</f>
        <v/>
      </c>
      <c r="D2378" s="88" t="str">
        <f>IFERROR(INDEX(DATA!$A$46:$E$6000,A2378,2),"")</f>
        <v/>
      </c>
      <c r="E2378" s="99" t="str">
        <f>IFERROR(IF(C2378=設定・集計!$B$6,INDEX(DATA!$A$46:$E$6000,A2378,4),""),"")</f>
        <v/>
      </c>
      <c r="F2378" s="99" t="str">
        <f>IFERROR(IF(C2378=設定・集計!$B$6,"",INDEX(DATA!$A$46:$E$6000,A2378,4)),"")</f>
        <v/>
      </c>
    </row>
    <row r="2379" spans="1:6" ht="18.75" customHeight="1">
      <c r="A2379" s="82" t="str">
        <f>IFERROR(MATCH(ROW()-ROW($A$2),DATA!G:G,0)-DATA!$B$5+1,"")</f>
        <v/>
      </c>
      <c r="B2379" s="86" t="str">
        <f>IFERROR(INDEX(DATA!$A$46:$E$6000,A2379,5),"")</f>
        <v/>
      </c>
      <c r="C2379" s="87" t="str">
        <f>IFERROR(INDEX(DATA!$A$46:$E$6000,A2379,3),"")</f>
        <v/>
      </c>
      <c r="D2379" s="88" t="str">
        <f>IFERROR(INDEX(DATA!$A$46:$E$6000,A2379,2),"")</f>
        <v/>
      </c>
      <c r="E2379" s="99" t="str">
        <f>IFERROR(IF(C2379=設定・集計!$B$6,INDEX(DATA!$A$46:$E$6000,A2379,4),""),"")</f>
        <v/>
      </c>
      <c r="F2379" s="99" t="str">
        <f>IFERROR(IF(C2379=設定・集計!$B$6,"",INDEX(DATA!$A$46:$E$6000,A2379,4)),"")</f>
        <v/>
      </c>
    </row>
    <row r="2380" spans="1:6" ht="18.75" customHeight="1">
      <c r="A2380" s="82" t="str">
        <f>IFERROR(MATCH(ROW()-ROW($A$2),DATA!G:G,0)-DATA!$B$5+1,"")</f>
        <v/>
      </c>
      <c r="B2380" s="86" t="str">
        <f>IFERROR(INDEX(DATA!$A$46:$E$6000,A2380,5),"")</f>
        <v/>
      </c>
      <c r="C2380" s="87" t="str">
        <f>IFERROR(INDEX(DATA!$A$46:$E$6000,A2380,3),"")</f>
        <v/>
      </c>
      <c r="D2380" s="88" t="str">
        <f>IFERROR(INDEX(DATA!$A$46:$E$6000,A2380,2),"")</f>
        <v/>
      </c>
      <c r="E2380" s="99" t="str">
        <f>IFERROR(IF(C2380=設定・集計!$B$6,INDEX(DATA!$A$46:$E$6000,A2380,4),""),"")</f>
        <v/>
      </c>
      <c r="F2380" s="99" t="str">
        <f>IFERROR(IF(C2380=設定・集計!$B$6,"",INDEX(DATA!$A$46:$E$6000,A2380,4)),"")</f>
        <v/>
      </c>
    </row>
    <row r="2381" spans="1:6" ht="18.75" customHeight="1">
      <c r="A2381" s="82" t="str">
        <f>IFERROR(MATCH(ROW()-ROW($A$2),DATA!G:G,0)-DATA!$B$5+1,"")</f>
        <v/>
      </c>
      <c r="B2381" s="86" t="str">
        <f>IFERROR(INDEX(DATA!$A$46:$E$6000,A2381,5),"")</f>
        <v/>
      </c>
      <c r="C2381" s="87" t="str">
        <f>IFERROR(INDEX(DATA!$A$46:$E$6000,A2381,3),"")</f>
        <v/>
      </c>
      <c r="D2381" s="88" t="str">
        <f>IFERROR(INDEX(DATA!$A$46:$E$6000,A2381,2),"")</f>
        <v/>
      </c>
      <c r="E2381" s="99" t="str">
        <f>IFERROR(IF(C2381=設定・集計!$B$6,INDEX(DATA!$A$46:$E$6000,A2381,4),""),"")</f>
        <v/>
      </c>
      <c r="F2381" s="99" t="str">
        <f>IFERROR(IF(C2381=設定・集計!$B$6,"",INDEX(DATA!$A$46:$E$6000,A2381,4)),"")</f>
        <v/>
      </c>
    </row>
    <row r="2382" spans="1:6" ht="18.75" customHeight="1">
      <c r="A2382" s="82" t="str">
        <f>IFERROR(MATCH(ROW()-ROW($A$2),DATA!G:G,0)-DATA!$B$5+1,"")</f>
        <v/>
      </c>
      <c r="B2382" s="86" t="str">
        <f>IFERROR(INDEX(DATA!$A$46:$E$6000,A2382,5),"")</f>
        <v/>
      </c>
      <c r="C2382" s="87" t="str">
        <f>IFERROR(INDEX(DATA!$A$46:$E$6000,A2382,3),"")</f>
        <v/>
      </c>
      <c r="D2382" s="88" t="str">
        <f>IFERROR(INDEX(DATA!$A$46:$E$6000,A2382,2),"")</f>
        <v/>
      </c>
      <c r="E2382" s="99" t="str">
        <f>IFERROR(IF(C2382=設定・集計!$B$6,INDEX(DATA!$A$46:$E$6000,A2382,4),""),"")</f>
        <v/>
      </c>
      <c r="F2382" s="99" t="str">
        <f>IFERROR(IF(C2382=設定・集計!$B$6,"",INDEX(DATA!$A$46:$E$6000,A2382,4)),"")</f>
        <v/>
      </c>
    </row>
    <row r="2383" spans="1:6" ht="18.75" customHeight="1">
      <c r="A2383" s="82" t="str">
        <f>IFERROR(MATCH(ROW()-ROW($A$2),DATA!G:G,0)-DATA!$B$5+1,"")</f>
        <v/>
      </c>
      <c r="B2383" s="86" t="str">
        <f>IFERROR(INDEX(DATA!$A$46:$E$6000,A2383,5),"")</f>
        <v/>
      </c>
      <c r="C2383" s="87" t="str">
        <f>IFERROR(INDEX(DATA!$A$46:$E$6000,A2383,3),"")</f>
        <v/>
      </c>
      <c r="D2383" s="88" t="str">
        <f>IFERROR(INDEX(DATA!$A$46:$E$6000,A2383,2),"")</f>
        <v/>
      </c>
      <c r="E2383" s="99" t="str">
        <f>IFERROR(IF(C2383=設定・集計!$B$6,INDEX(DATA!$A$46:$E$6000,A2383,4),""),"")</f>
        <v/>
      </c>
      <c r="F2383" s="99" t="str">
        <f>IFERROR(IF(C2383=設定・集計!$B$6,"",INDEX(DATA!$A$46:$E$6000,A2383,4)),"")</f>
        <v/>
      </c>
    </row>
    <row r="2384" spans="1:6" ht="18.75" customHeight="1">
      <c r="A2384" s="82" t="str">
        <f>IFERROR(MATCH(ROW()-ROW($A$2),DATA!G:G,0)-DATA!$B$5+1,"")</f>
        <v/>
      </c>
      <c r="B2384" s="86" t="str">
        <f>IFERROR(INDEX(DATA!$A$46:$E$6000,A2384,5),"")</f>
        <v/>
      </c>
      <c r="C2384" s="87" t="str">
        <f>IFERROR(INDEX(DATA!$A$46:$E$6000,A2384,3),"")</f>
        <v/>
      </c>
      <c r="D2384" s="88" t="str">
        <f>IFERROR(INDEX(DATA!$A$46:$E$6000,A2384,2),"")</f>
        <v/>
      </c>
      <c r="E2384" s="99" t="str">
        <f>IFERROR(IF(C2384=設定・集計!$B$6,INDEX(DATA!$A$46:$E$6000,A2384,4),""),"")</f>
        <v/>
      </c>
      <c r="F2384" s="99" t="str">
        <f>IFERROR(IF(C2384=設定・集計!$B$6,"",INDEX(DATA!$A$46:$E$6000,A2384,4)),"")</f>
        <v/>
      </c>
    </row>
    <row r="2385" spans="1:6" ht="18.75" customHeight="1">
      <c r="A2385" s="82" t="str">
        <f>IFERROR(MATCH(ROW()-ROW($A$2),DATA!G:G,0)-DATA!$B$5+1,"")</f>
        <v/>
      </c>
      <c r="B2385" s="86" t="str">
        <f>IFERROR(INDEX(DATA!$A$46:$E$6000,A2385,5),"")</f>
        <v/>
      </c>
      <c r="C2385" s="87" t="str">
        <f>IFERROR(INDEX(DATA!$A$46:$E$6000,A2385,3),"")</f>
        <v/>
      </c>
      <c r="D2385" s="88" t="str">
        <f>IFERROR(INDEX(DATA!$A$46:$E$6000,A2385,2),"")</f>
        <v/>
      </c>
      <c r="E2385" s="99" t="str">
        <f>IFERROR(IF(C2385=設定・集計!$B$6,INDEX(DATA!$A$46:$E$6000,A2385,4),""),"")</f>
        <v/>
      </c>
      <c r="F2385" s="99" t="str">
        <f>IFERROR(IF(C2385=設定・集計!$B$6,"",INDEX(DATA!$A$46:$E$6000,A2385,4)),"")</f>
        <v/>
      </c>
    </row>
    <row r="2386" spans="1:6" ht="18.75" customHeight="1">
      <c r="A2386" s="82" t="str">
        <f>IFERROR(MATCH(ROW()-ROW($A$2),DATA!G:G,0)-DATA!$B$5+1,"")</f>
        <v/>
      </c>
      <c r="B2386" s="86" t="str">
        <f>IFERROR(INDEX(DATA!$A$46:$E$6000,A2386,5),"")</f>
        <v/>
      </c>
      <c r="C2386" s="87" t="str">
        <f>IFERROR(INDEX(DATA!$A$46:$E$6000,A2386,3),"")</f>
        <v/>
      </c>
      <c r="D2386" s="88" t="str">
        <f>IFERROR(INDEX(DATA!$A$46:$E$6000,A2386,2),"")</f>
        <v/>
      </c>
      <c r="E2386" s="99" t="str">
        <f>IFERROR(IF(C2386=設定・集計!$B$6,INDEX(DATA!$A$46:$E$6000,A2386,4),""),"")</f>
        <v/>
      </c>
      <c r="F2386" s="99" t="str">
        <f>IFERROR(IF(C2386=設定・集計!$B$6,"",INDEX(DATA!$A$46:$E$6000,A2386,4)),"")</f>
        <v/>
      </c>
    </row>
    <row r="2387" spans="1:6" ht="18.75" customHeight="1">
      <c r="A2387" s="82" t="str">
        <f>IFERROR(MATCH(ROW()-ROW($A$2),DATA!G:G,0)-DATA!$B$5+1,"")</f>
        <v/>
      </c>
      <c r="B2387" s="86" t="str">
        <f>IFERROR(INDEX(DATA!$A$46:$E$6000,A2387,5),"")</f>
        <v/>
      </c>
      <c r="C2387" s="87" t="str">
        <f>IFERROR(INDEX(DATA!$A$46:$E$6000,A2387,3),"")</f>
        <v/>
      </c>
      <c r="D2387" s="88" t="str">
        <f>IFERROR(INDEX(DATA!$A$46:$E$6000,A2387,2),"")</f>
        <v/>
      </c>
      <c r="E2387" s="99" t="str">
        <f>IFERROR(IF(C2387=設定・集計!$B$6,INDEX(DATA!$A$46:$E$6000,A2387,4),""),"")</f>
        <v/>
      </c>
      <c r="F2387" s="99" t="str">
        <f>IFERROR(IF(C2387=設定・集計!$B$6,"",INDEX(DATA!$A$46:$E$6000,A2387,4)),"")</f>
        <v/>
      </c>
    </row>
    <row r="2388" spans="1:6" ht="18.75" customHeight="1">
      <c r="A2388" s="82" t="str">
        <f>IFERROR(MATCH(ROW()-ROW($A$2),DATA!G:G,0)-DATA!$B$5+1,"")</f>
        <v/>
      </c>
      <c r="B2388" s="86" t="str">
        <f>IFERROR(INDEX(DATA!$A$46:$E$6000,A2388,5),"")</f>
        <v/>
      </c>
      <c r="C2388" s="87" t="str">
        <f>IFERROR(INDEX(DATA!$A$46:$E$6000,A2388,3),"")</f>
        <v/>
      </c>
      <c r="D2388" s="88" t="str">
        <f>IFERROR(INDEX(DATA!$A$46:$E$6000,A2388,2),"")</f>
        <v/>
      </c>
      <c r="E2388" s="99" t="str">
        <f>IFERROR(IF(C2388=設定・集計!$B$6,INDEX(DATA!$A$46:$E$6000,A2388,4),""),"")</f>
        <v/>
      </c>
      <c r="F2388" s="99" t="str">
        <f>IFERROR(IF(C2388=設定・集計!$B$6,"",INDEX(DATA!$A$46:$E$6000,A2388,4)),"")</f>
        <v/>
      </c>
    </row>
    <row r="2389" spans="1:6" ht="18.75" customHeight="1">
      <c r="A2389" s="82" t="str">
        <f>IFERROR(MATCH(ROW()-ROW($A$2),DATA!G:G,0)-DATA!$B$5+1,"")</f>
        <v/>
      </c>
      <c r="B2389" s="86" t="str">
        <f>IFERROR(INDEX(DATA!$A$46:$E$6000,A2389,5),"")</f>
        <v/>
      </c>
      <c r="C2389" s="87" t="str">
        <f>IFERROR(INDEX(DATA!$A$46:$E$6000,A2389,3),"")</f>
        <v/>
      </c>
      <c r="D2389" s="88" t="str">
        <f>IFERROR(INDEX(DATA!$A$46:$E$6000,A2389,2),"")</f>
        <v/>
      </c>
      <c r="E2389" s="99" t="str">
        <f>IFERROR(IF(C2389=設定・集計!$B$6,INDEX(DATA!$A$46:$E$6000,A2389,4),""),"")</f>
        <v/>
      </c>
      <c r="F2389" s="99" t="str">
        <f>IFERROR(IF(C2389=設定・集計!$B$6,"",INDEX(DATA!$A$46:$E$6000,A2389,4)),"")</f>
        <v/>
      </c>
    </row>
    <row r="2390" spans="1:6" ht="18.75" customHeight="1">
      <c r="A2390" s="82" t="str">
        <f>IFERROR(MATCH(ROW()-ROW($A$2),DATA!G:G,0)-DATA!$B$5+1,"")</f>
        <v/>
      </c>
      <c r="B2390" s="86" t="str">
        <f>IFERROR(INDEX(DATA!$A$46:$E$6000,A2390,5),"")</f>
        <v/>
      </c>
      <c r="C2390" s="87" t="str">
        <f>IFERROR(INDEX(DATA!$A$46:$E$6000,A2390,3),"")</f>
        <v/>
      </c>
      <c r="D2390" s="88" t="str">
        <f>IFERROR(INDEX(DATA!$A$46:$E$6000,A2390,2),"")</f>
        <v/>
      </c>
      <c r="E2390" s="99" t="str">
        <f>IFERROR(IF(C2390=設定・集計!$B$6,INDEX(DATA!$A$46:$E$6000,A2390,4),""),"")</f>
        <v/>
      </c>
      <c r="F2390" s="99" t="str">
        <f>IFERROR(IF(C2390=設定・集計!$B$6,"",INDEX(DATA!$A$46:$E$6000,A2390,4)),"")</f>
        <v/>
      </c>
    </row>
    <row r="2391" spans="1:6" ht="18.75" customHeight="1">
      <c r="A2391" s="82" t="str">
        <f>IFERROR(MATCH(ROW()-ROW($A$2),DATA!G:G,0)-DATA!$B$5+1,"")</f>
        <v/>
      </c>
      <c r="B2391" s="86" t="str">
        <f>IFERROR(INDEX(DATA!$A$46:$E$6000,A2391,5),"")</f>
        <v/>
      </c>
      <c r="C2391" s="87" t="str">
        <f>IFERROR(INDEX(DATA!$A$46:$E$6000,A2391,3),"")</f>
        <v/>
      </c>
      <c r="D2391" s="88" t="str">
        <f>IFERROR(INDEX(DATA!$A$46:$E$6000,A2391,2),"")</f>
        <v/>
      </c>
      <c r="E2391" s="99" t="str">
        <f>IFERROR(IF(C2391=設定・集計!$B$6,INDEX(DATA!$A$46:$E$6000,A2391,4),""),"")</f>
        <v/>
      </c>
      <c r="F2391" s="99" t="str">
        <f>IFERROR(IF(C2391=設定・集計!$B$6,"",INDEX(DATA!$A$46:$E$6000,A2391,4)),"")</f>
        <v/>
      </c>
    </row>
    <row r="2392" spans="1:6" ht="18.75" customHeight="1">
      <c r="A2392" s="82" t="str">
        <f>IFERROR(MATCH(ROW()-ROW($A$2),DATA!G:G,0)-DATA!$B$5+1,"")</f>
        <v/>
      </c>
      <c r="B2392" s="86" t="str">
        <f>IFERROR(INDEX(DATA!$A$46:$E$6000,A2392,5),"")</f>
        <v/>
      </c>
      <c r="C2392" s="87" t="str">
        <f>IFERROR(INDEX(DATA!$A$46:$E$6000,A2392,3),"")</f>
        <v/>
      </c>
      <c r="D2392" s="88" t="str">
        <f>IFERROR(INDEX(DATA!$A$46:$E$6000,A2392,2),"")</f>
        <v/>
      </c>
      <c r="E2392" s="99" t="str">
        <f>IFERROR(IF(C2392=設定・集計!$B$6,INDEX(DATA!$A$46:$E$6000,A2392,4),""),"")</f>
        <v/>
      </c>
      <c r="F2392" s="99" t="str">
        <f>IFERROR(IF(C2392=設定・集計!$B$6,"",INDEX(DATA!$A$46:$E$6000,A2392,4)),"")</f>
        <v/>
      </c>
    </row>
    <row r="2393" spans="1:6" ht="18.75" customHeight="1">
      <c r="A2393" s="82" t="str">
        <f>IFERROR(MATCH(ROW()-ROW($A$2),DATA!G:G,0)-DATA!$B$5+1,"")</f>
        <v/>
      </c>
      <c r="B2393" s="86" t="str">
        <f>IFERROR(INDEX(DATA!$A$46:$E$6000,A2393,5),"")</f>
        <v/>
      </c>
      <c r="C2393" s="87" t="str">
        <f>IFERROR(INDEX(DATA!$A$46:$E$6000,A2393,3),"")</f>
        <v/>
      </c>
      <c r="D2393" s="88" t="str">
        <f>IFERROR(INDEX(DATA!$A$46:$E$6000,A2393,2),"")</f>
        <v/>
      </c>
      <c r="E2393" s="99" t="str">
        <f>IFERROR(IF(C2393=設定・集計!$B$6,INDEX(DATA!$A$46:$E$6000,A2393,4),""),"")</f>
        <v/>
      </c>
      <c r="F2393" s="99" t="str">
        <f>IFERROR(IF(C2393=設定・集計!$B$6,"",INDEX(DATA!$A$46:$E$6000,A2393,4)),"")</f>
        <v/>
      </c>
    </row>
    <row r="2394" spans="1:6" ht="18.75" customHeight="1">
      <c r="A2394" s="82" t="str">
        <f>IFERROR(MATCH(ROW()-ROW($A$2),DATA!G:G,0)-DATA!$B$5+1,"")</f>
        <v/>
      </c>
      <c r="B2394" s="86" t="str">
        <f>IFERROR(INDEX(DATA!$A$46:$E$6000,A2394,5),"")</f>
        <v/>
      </c>
      <c r="C2394" s="87" t="str">
        <f>IFERROR(INDEX(DATA!$A$46:$E$6000,A2394,3),"")</f>
        <v/>
      </c>
      <c r="D2394" s="88" t="str">
        <f>IFERROR(INDEX(DATA!$A$46:$E$6000,A2394,2),"")</f>
        <v/>
      </c>
      <c r="E2394" s="99" t="str">
        <f>IFERROR(IF(C2394=設定・集計!$B$6,INDEX(DATA!$A$46:$E$6000,A2394,4),""),"")</f>
        <v/>
      </c>
      <c r="F2394" s="99" t="str">
        <f>IFERROR(IF(C2394=設定・集計!$B$6,"",INDEX(DATA!$A$46:$E$6000,A2394,4)),"")</f>
        <v/>
      </c>
    </row>
    <row r="2395" spans="1:6" ht="18.75" customHeight="1">
      <c r="A2395" s="82" t="str">
        <f>IFERROR(MATCH(ROW()-ROW($A$2),DATA!G:G,0)-DATA!$B$5+1,"")</f>
        <v/>
      </c>
      <c r="B2395" s="86" t="str">
        <f>IFERROR(INDEX(DATA!$A$46:$E$6000,A2395,5),"")</f>
        <v/>
      </c>
      <c r="C2395" s="87" t="str">
        <f>IFERROR(INDEX(DATA!$A$46:$E$6000,A2395,3),"")</f>
        <v/>
      </c>
      <c r="D2395" s="88" t="str">
        <f>IFERROR(INDEX(DATA!$A$46:$E$6000,A2395,2),"")</f>
        <v/>
      </c>
      <c r="E2395" s="99" t="str">
        <f>IFERROR(IF(C2395=設定・集計!$B$6,INDEX(DATA!$A$46:$E$6000,A2395,4),""),"")</f>
        <v/>
      </c>
      <c r="F2395" s="99" t="str">
        <f>IFERROR(IF(C2395=設定・集計!$B$6,"",INDEX(DATA!$A$46:$E$6000,A2395,4)),"")</f>
        <v/>
      </c>
    </row>
    <row r="2396" spans="1:6" ht="18.75" customHeight="1">
      <c r="A2396" s="82" t="str">
        <f>IFERROR(MATCH(ROW()-ROW($A$2),DATA!G:G,0)-DATA!$B$5+1,"")</f>
        <v/>
      </c>
      <c r="B2396" s="86" t="str">
        <f>IFERROR(INDEX(DATA!$A$46:$E$6000,A2396,5),"")</f>
        <v/>
      </c>
      <c r="C2396" s="87" t="str">
        <f>IFERROR(INDEX(DATA!$A$46:$E$6000,A2396,3),"")</f>
        <v/>
      </c>
      <c r="D2396" s="88" t="str">
        <f>IFERROR(INDEX(DATA!$A$46:$E$6000,A2396,2),"")</f>
        <v/>
      </c>
      <c r="E2396" s="99" t="str">
        <f>IFERROR(IF(C2396=設定・集計!$B$6,INDEX(DATA!$A$46:$E$6000,A2396,4),""),"")</f>
        <v/>
      </c>
      <c r="F2396" s="99" t="str">
        <f>IFERROR(IF(C2396=設定・集計!$B$6,"",INDEX(DATA!$A$46:$E$6000,A2396,4)),"")</f>
        <v/>
      </c>
    </row>
    <row r="2397" spans="1:6" ht="18.75" customHeight="1">
      <c r="A2397" s="82" t="str">
        <f>IFERROR(MATCH(ROW()-ROW($A$2),DATA!G:G,0)-DATA!$B$5+1,"")</f>
        <v/>
      </c>
      <c r="B2397" s="86" t="str">
        <f>IFERROR(INDEX(DATA!$A$46:$E$6000,A2397,5),"")</f>
        <v/>
      </c>
      <c r="C2397" s="87" t="str">
        <f>IFERROR(INDEX(DATA!$A$46:$E$6000,A2397,3),"")</f>
        <v/>
      </c>
      <c r="D2397" s="88" t="str">
        <f>IFERROR(INDEX(DATA!$A$46:$E$6000,A2397,2),"")</f>
        <v/>
      </c>
      <c r="E2397" s="99" t="str">
        <f>IFERROR(IF(C2397=設定・集計!$B$6,INDEX(DATA!$A$46:$E$6000,A2397,4),""),"")</f>
        <v/>
      </c>
      <c r="F2397" s="99" t="str">
        <f>IFERROR(IF(C2397=設定・集計!$B$6,"",INDEX(DATA!$A$46:$E$6000,A2397,4)),"")</f>
        <v/>
      </c>
    </row>
    <row r="2398" spans="1:6" ht="18.75" customHeight="1">
      <c r="A2398" s="82" t="str">
        <f>IFERROR(MATCH(ROW()-ROW($A$2),DATA!G:G,0)-DATA!$B$5+1,"")</f>
        <v/>
      </c>
      <c r="B2398" s="86" t="str">
        <f>IFERROR(INDEX(DATA!$A$46:$E$6000,A2398,5),"")</f>
        <v/>
      </c>
      <c r="C2398" s="87" t="str">
        <f>IFERROR(INDEX(DATA!$A$46:$E$6000,A2398,3),"")</f>
        <v/>
      </c>
      <c r="D2398" s="88" t="str">
        <f>IFERROR(INDEX(DATA!$A$46:$E$6000,A2398,2),"")</f>
        <v/>
      </c>
      <c r="E2398" s="99" t="str">
        <f>IFERROR(IF(C2398=設定・集計!$B$6,INDEX(DATA!$A$46:$E$6000,A2398,4),""),"")</f>
        <v/>
      </c>
      <c r="F2398" s="99" t="str">
        <f>IFERROR(IF(C2398=設定・集計!$B$6,"",INDEX(DATA!$A$46:$E$6000,A2398,4)),"")</f>
        <v/>
      </c>
    </row>
    <row r="2399" spans="1:6" ht="18.75" customHeight="1">
      <c r="A2399" s="82" t="str">
        <f>IFERROR(MATCH(ROW()-ROW($A$2),DATA!G:G,0)-DATA!$B$5+1,"")</f>
        <v/>
      </c>
      <c r="B2399" s="86" t="str">
        <f>IFERROR(INDEX(DATA!$A$46:$E$6000,A2399,5),"")</f>
        <v/>
      </c>
      <c r="C2399" s="87" t="str">
        <f>IFERROR(INDEX(DATA!$A$46:$E$6000,A2399,3),"")</f>
        <v/>
      </c>
      <c r="D2399" s="88" t="str">
        <f>IFERROR(INDEX(DATA!$A$46:$E$6000,A2399,2),"")</f>
        <v/>
      </c>
      <c r="E2399" s="99" t="str">
        <f>IFERROR(IF(C2399=設定・集計!$B$6,INDEX(DATA!$A$46:$E$6000,A2399,4),""),"")</f>
        <v/>
      </c>
      <c r="F2399" s="99" t="str">
        <f>IFERROR(IF(C2399=設定・集計!$B$6,"",INDEX(DATA!$A$46:$E$6000,A2399,4)),"")</f>
        <v/>
      </c>
    </row>
    <row r="2400" spans="1:6" ht="18.75" customHeight="1">
      <c r="A2400" s="82" t="str">
        <f>IFERROR(MATCH(ROW()-ROW($A$2),DATA!G:G,0)-DATA!$B$5+1,"")</f>
        <v/>
      </c>
      <c r="B2400" s="86" t="str">
        <f>IFERROR(INDEX(DATA!$A$46:$E$6000,A2400,5),"")</f>
        <v/>
      </c>
      <c r="C2400" s="87" t="str">
        <f>IFERROR(INDEX(DATA!$A$46:$E$6000,A2400,3),"")</f>
        <v/>
      </c>
      <c r="D2400" s="88" t="str">
        <f>IFERROR(INDEX(DATA!$A$46:$E$6000,A2400,2),"")</f>
        <v/>
      </c>
      <c r="E2400" s="99" t="str">
        <f>IFERROR(IF(C2400=設定・集計!$B$6,INDEX(DATA!$A$46:$E$6000,A2400,4),""),"")</f>
        <v/>
      </c>
      <c r="F2400" s="99" t="str">
        <f>IFERROR(IF(C2400=設定・集計!$B$6,"",INDEX(DATA!$A$46:$E$6000,A2400,4)),"")</f>
        <v/>
      </c>
    </row>
    <row r="2401" spans="1:6" ht="18.75" customHeight="1">
      <c r="A2401" s="82" t="str">
        <f>IFERROR(MATCH(ROW()-ROW($A$2),DATA!G:G,0)-DATA!$B$5+1,"")</f>
        <v/>
      </c>
      <c r="B2401" s="86" t="str">
        <f>IFERROR(INDEX(DATA!$A$46:$E$6000,A2401,5),"")</f>
        <v/>
      </c>
      <c r="C2401" s="87" t="str">
        <f>IFERROR(INDEX(DATA!$A$46:$E$6000,A2401,3),"")</f>
        <v/>
      </c>
      <c r="D2401" s="88" t="str">
        <f>IFERROR(INDEX(DATA!$A$46:$E$6000,A2401,2),"")</f>
        <v/>
      </c>
      <c r="E2401" s="99" t="str">
        <f>IFERROR(IF(C2401=設定・集計!$B$6,INDEX(DATA!$A$46:$E$6000,A2401,4),""),"")</f>
        <v/>
      </c>
      <c r="F2401" s="99" t="str">
        <f>IFERROR(IF(C2401=設定・集計!$B$6,"",INDEX(DATA!$A$46:$E$6000,A2401,4)),"")</f>
        <v/>
      </c>
    </row>
    <row r="2402" spans="1:6" ht="18.75" customHeight="1">
      <c r="A2402" s="82" t="str">
        <f>IFERROR(MATCH(ROW()-ROW($A$2),DATA!G:G,0)-DATA!$B$5+1,"")</f>
        <v/>
      </c>
      <c r="B2402" s="86" t="str">
        <f>IFERROR(INDEX(DATA!$A$46:$E$6000,A2402,5),"")</f>
        <v/>
      </c>
      <c r="C2402" s="87" t="str">
        <f>IFERROR(INDEX(DATA!$A$46:$E$6000,A2402,3),"")</f>
        <v/>
      </c>
      <c r="D2402" s="88" t="str">
        <f>IFERROR(INDEX(DATA!$A$46:$E$6000,A2402,2),"")</f>
        <v/>
      </c>
      <c r="E2402" s="99" t="str">
        <f>IFERROR(IF(C2402=設定・集計!$B$6,INDEX(DATA!$A$46:$E$6000,A2402,4),""),"")</f>
        <v/>
      </c>
      <c r="F2402" s="99" t="str">
        <f>IFERROR(IF(C2402=設定・集計!$B$6,"",INDEX(DATA!$A$46:$E$6000,A2402,4)),"")</f>
        <v/>
      </c>
    </row>
    <row r="2403" spans="1:6" ht="18.75" customHeight="1">
      <c r="A2403" s="82" t="str">
        <f>IFERROR(MATCH(ROW()-ROW($A$2),DATA!G:G,0)-DATA!$B$5+1,"")</f>
        <v/>
      </c>
      <c r="B2403" s="86" t="str">
        <f>IFERROR(INDEX(DATA!$A$46:$E$6000,A2403,5),"")</f>
        <v/>
      </c>
      <c r="C2403" s="87" t="str">
        <f>IFERROR(INDEX(DATA!$A$46:$E$6000,A2403,3),"")</f>
        <v/>
      </c>
      <c r="D2403" s="88" t="str">
        <f>IFERROR(INDEX(DATA!$A$46:$E$6000,A2403,2),"")</f>
        <v/>
      </c>
      <c r="E2403" s="99" t="str">
        <f>IFERROR(IF(C2403=設定・集計!$B$6,INDEX(DATA!$A$46:$E$6000,A2403,4),""),"")</f>
        <v/>
      </c>
      <c r="F2403" s="99" t="str">
        <f>IFERROR(IF(C2403=設定・集計!$B$6,"",INDEX(DATA!$A$46:$E$6000,A2403,4)),"")</f>
        <v/>
      </c>
    </row>
    <row r="2404" spans="1:6" ht="18.75" customHeight="1">
      <c r="A2404" s="82" t="str">
        <f>IFERROR(MATCH(ROW()-ROW($A$2),DATA!G:G,0)-DATA!$B$5+1,"")</f>
        <v/>
      </c>
      <c r="B2404" s="86" t="str">
        <f>IFERROR(INDEX(DATA!$A$46:$E$6000,A2404,5),"")</f>
        <v/>
      </c>
      <c r="C2404" s="87" t="str">
        <f>IFERROR(INDEX(DATA!$A$46:$E$6000,A2404,3),"")</f>
        <v/>
      </c>
      <c r="D2404" s="88" t="str">
        <f>IFERROR(INDEX(DATA!$A$46:$E$6000,A2404,2),"")</f>
        <v/>
      </c>
      <c r="E2404" s="99" t="str">
        <f>IFERROR(IF(C2404=設定・集計!$B$6,INDEX(DATA!$A$46:$E$6000,A2404,4),""),"")</f>
        <v/>
      </c>
      <c r="F2404" s="99" t="str">
        <f>IFERROR(IF(C2404=設定・集計!$B$6,"",INDEX(DATA!$A$46:$E$6000,A2404,4)),"")</f>
        <v/>
      </c>
    </row>
    <row r="2405" spans="1:6" ht="18.75" customHeight="1">
      <c r="A2405" s="82" t="str">
        <f>IFERROR(MATCH(ROW()-ROW($A$2),DATA!G:G,0)-DATA!$B$5+1,"")</f>
        <v/>
      </c>
      <c r="B2405" s="86" t="str">
        <f>IFERROR(INDEX(DATA!$A$46:$E$6000,A2405,5),"")</f>
        <v/>
      </c>
      <c r="C2405" s="87" t="str">
        <f>IFERROR(INDEX(DATA!$A$46:$E$6000,A2405,3),"")</f>
        <v/>
      </c>
      <c r="D2405" s="88" t="str">
        <f>IFERROR(INDEX(DATA!$A$46:$E$6000,A2405,2),"")</f>
        <v/>
      </c>
      <c r="E2405" s="99" t="str">
        <f>IFERROR(IF(C2405=設定・集計!$B$6,INDEX(DATA!$A$46:$E$6000,A2405,4),""),"")</f>
        <v/>
      </c>
      <c r="F2405" s="99" t="str">
        <f>IFERROR(IF(C2405=設定・集計!$B$6,"",INDEX(DATA!$A$46:$E$6000,A2405,4)),"")</f>
        <v/>
      </c>
    </row>
    <row r="2406" spans="1:6" ht="18.75" customHeight="1">
      <c r="A2406" s="82" t="str">
        <f>IFERROR(MATCH(ROW()-ROW($A$2),DATA!G:G,0)-DATA!$B$5+1,"")</f>
        <v/>
      </c>
      <c r="B2406" s="86" t="str">
        <f>IFERROR(INDEX(DATA!$A$46:$E$6000,A2406,5),"")</f>
        <v/>
      </c>
      <c r="C2406" s="87" t="str">
        <f>IFERROR(INDEX(DATA!$A$46:$E$6000,A2406,3),"")</f>
        <v/>
      </c>
      <c r="D2406" s="88" t="str">
        <f>IFERROR(INDEX(DATA!$A$46:$E$6000,A2406,2),"")</f>
        <v/>
      </c>
      <c r="E2406" s="99" t="str">
        <f>IFERROR(IF(C2406=設定・集計!$B$6,INDEX(DATA!$A$46:$E$6000,A2406,4),""),"")</f>
        <v/>
      </c>
      <c r="F2406" s="99" t="str">
        <f>IFERROR(IF(C2406=設定・集計!$B$6,"",INDEX(DATA!$A$46:$E$6000,A2406,4)),"")</f>
        <v/>
      </c>
    </row>
    <row r="2407" spans="1:6" ht="18.75" customHeight="1">
      <c r="A2407" s="82" t="str">
        <f>IFERROR(MATCH(ROW()-ROW($A$2),DATA!G:G,0)-DATA!$B$5+1,"")</f>
        <v/>
      </c>
      <c r="B2407" s="86" t="str">
        <f>IFERROR(INDEX(DATA!$A$46:$E$6000,A2407,5),"")</f>
        <v/>
      </c>
      <c r="C2407" s="87" t="str">
        <f>IFERROR(INDEX(DATA!$A$46:$E$6000,A2407,3),"")</f>
        <v/>
      </c>
      <c r="D2407" s="88" t="str">
        <f>IFERROR(INDEX(DATA!$A$46:$E$6000,A2407,2),"")</f>
        <v/>
      </c>
      <c r="E2407" s="99" t="str">
        <f>IFERROR(IF(C2407=設定・集計!$B$6,INDEX(DATA!$A$46:$E$6000,A2407,4),""),"")</f>
        <v/>
      </c>
      <c r="F2407" s="99" t="str">
        <f>IFERROR(IF(C2407=設定・集計!$B$6,"",INDEX(DATA!$A$46:$E$6000,A2407,4)),"")</f>
        <v/>
      </c>
    </row>
    <row r="2408" spans="1:6" ht="18.75" customHeight="1">
      <c r="A2408" s="82" t="str">
        <f>IFERROR(MATCH(ROW()-ROW($A$2),DATA!G:G,0)-DATA!$B$5+1,"")</f>
        <v/>
      </c>
      <c r="B2408" s="86" t="str">
        <f>IFERROR(INDEX(DATA!$A$46:$E$6000,A2408,5),"")</f>
        <v/>
      </c>
      <c r="C2408" s="87" t="str">
        <f>IFERROR(INDEX(DATA!$A$46:$E$6000,A2408,3),"")</f>
        <v/>
      </c>
      <c r="D2408" s="88" t="str">
        <f>IFERROR(INDEX(DATA!$A$46:$E$6000,A2408,2),"")</f>
        <v/>
      </c>
      <c r="E2408" s="99" t="str">
        <f>IFERROR(IF(C2408=設定・集計!$B$6,INDEX(DATA!$A$46:$E$6000,A2408,4),""),"")</f>
        <v/>
      </c>
      <c r="F2408" s="99" t="str">
        <f>IFERROR(IF(C2408=設定・集計!$B$6,"",INDEX(DATA!$A$46:$E$6000,A2408,4)),"")</f>
        <v/>
      </c>
    </row>
    <row r="2409" spans="1:6" ht="18.75" customHeight="1">
      <c r="A2409" s="82" t="str">
        <f>IFERROR(MATCH(ROW()-ROW($A$2),DATA!G:G,0)-DATA!$B$5+1,"")</f>
        <v/>
      </c>
      <c r="B2409" s="86" t="str">
        <f>IFERROR(INDEX(DATA!$A$46:$E$6000,A2409,5),"")</f>
        <v/>
      </c>
      <c r="C2409" s="87" t="str">
        <f>IFERROR(INDEX(DATA!$A$46:$E$6000,A2409,3),"")</f>
        <v/>
      </c>
      <c r="D2409" s="88" t="str">
        <f>IFERROR(INDEX(DATA!$A$46:$E$6000,A2409,2),"")</f>
        <v/>
      </c>
      <c r="E2409" s="99" t="str">
        <f>IFERROR(IF(C2409=設定・集計!$B$6,INDEX(DATA!$A$46:$E$6000,A2409,4),""),"")</f>
        <v/>
      </c>
      <c r="F2409" s="99" t="str">
        <f>IFERROR(IF(C2409=設定・集計!$B$6,"",INDEX(DATA!$A$46:$E$6000,A2409,4)),"")</f>
        <v/>
      </c>
    </row>
    <row r="2410" spans="1:6" ht="18.75" customHeight="1">
      <c r="A2410" s="82" t="str">
        <f>IFERROR(MATCH(ROW()-ROW($A$2),DATA!G:G,0)-DATA!$B$5+1,"")</f>
        <v/>
      </c>
      <c r="B2410" s="86" t="str">
        <f>IFERROR(INDEX(DATA!$A$46:$E$6000,A2410,5),"")</f>
        <v/>
      </c>
      <c r="C2410" s="87" t="str">
        <f>IFERROR(INDEX(DATA!$A$46:$E$6000,A2410,3),"")</f>
        <v/>
      </c>
      <c r="D2410" s="88" t="str">
        <f>IFERROR(INDEX(DATA!$A$46:$E$6000,A2410,2),"")</f>
        <v/>
      </c>
      <c r="E2410" s="99" t="str">
        <f>IFERROR(IF(C2410=設定・集計!$B$6,INDEX(DATA!$A$46:$E$6000,A2410,4),""),"")</f>
        <v/>
      </c>
      <c r="F2410" s="99" t="str">
        <f>IFERROR(IF(C2410=設定・集計!$B$6,"",INDEX(DATA!$A$46:$E$6000,A2410,4)),"")</f>
        <v/>
      </c>
    </row>
    <row r="2411" spans="1:6" ht="18.75" customHeight="1">
      <c r="A2411" s="82" t="str">
        <f>IFERROR(MATCH(ROW()-ROW($A$2),DATA!G:G,0)-DATA!$B$5+1,"")</f>
        <v/>
      </c>
      <c r="B2411" s="86" t="str">
        <f>IFERROR(INDEX(DATA!$A$46:$E$6000,A2411,5),"")</f>
        <v/>
      </c>
      <c r="C2411" s="87" t="str">
        <f>IFERROR(INDEX(DATA!$A$46:$E$6000,A2411,3),"")</f>
        <v/>
      </c>
      <c r="D2411" s="88" t="str">
        <f>IFERROR(INDEX(DATA!$A$46:$E$6000,A2411,2),"")</f>
        <v/>
      </c>
      <c r="E2411" s="99" t="str">
        <f>IFERROR(IF(C2411=設定・集計!$B$6,INDEX(DATA!$A$46:$E$6000,A2411,4),""),"")</f>
        <v/>
      </c>
      <c r="F2411" s="99" t="str">
        <f>IFERROR(IF(C2411=設定・集計!$B$6,"",INDEX(DATA!$A$46:$E$6000,A2411,4)),"")</f>
        <v/>
      </c>
    </row>
    <row r="2412" spans="1:6" ht="18.75" customHeight="1">
      <c r="A2412" s="82" t="str">
        <f>IFERROR(MATCH(ROW()-ROW($A$2),DATA!G:G,0)-DATA!$B$5+1,"")</f>
        <v/>
      </c>
      <c r="B2412" s="86" t="str">
        <f>IFERROR(INDEX(DATA!$A$46:$E$6000,A2412,5),"")</f>
        <v/>
      </c>
      <c r="C2412" s="87" t="str">
        <f>IFERROR(INDEX(DATA!$A$46:$E$6000,A2412,3),"")</f>
        <v/>
      </c>
      <c r="D2412" s="88" t="str">
        <f>IFERROR(INDEX(DATA!$A$46:$E$6000,A2412,2),"")</f>
        <v/>
      </c>
      <c r="E2412" s="99" t="str">
        <f>IFERROR(IF(C2412=設定・集計!$B$6,INDEX(DATA!$A$46:$E$6000,A2412,4),""),"")</f>
        <v/>
      </c>
      <c r="F2412" s="99" t="str">
        <f>IFERROR(IF(C2412=設定・集計!$B$6,"",INDEX(DATA!$A$46:$E$6000,A2412,4)),"")</f>
        <v/>
      </c>
    </row>
    <row r="2413" spans="1:6" ht="18.75" customHeight="1">
      <c r="A2413" s="82" t="str">
        <f>IFERROR(MATCH(ROW()-ROW($A$2),DATA!G:G,0)-DATA!$B$5+1,"")</f>
        <v/>
      </c>
      <c r="B2413" s="86" t="str">
        <f>IFERROR(INDEX(DATA!$A$46:$E$6000,A2413,5),"")</f>
        <v/>
      </c>
      <c r="C2413" s="87" t="str">
        <f>IFERROR(INDEX(DATA!$A$46:$E$6000,A2413,3),"")</f>
        <v/>
      </c>
      <c r="D2413" s="88" t="str">
        <f>IFERROR(INDEX(DATA!$A$46:$E$6000,A2413,2),"")</f>
        <v/>
      </c>
      <c r="E2413" s="99" t="str">
        <f>IFERROR(IF(C2413=設定・集計!$B$6,INDEX(DATA!$A$46:$E$6000,A2413,4),""),"")</f>
        <v/>
      </c>
      <c r="F2413" s="99" t="str">
        <f>IFERROR(IF(C2413=設定・集計!$B$6,"",INDEX(DATA!$A$46:$E$6000,A2413,4)),"")</f>
        <v/>
      </c>
    </row>
    <row r="2414" spans="1:6" ht="18.75" customHeight="1">
      <c r="A2414" s="82" t="str">
        <f>IFERROR(MATCH(ROW()-ROW($A$2),DATA!G:G,0)-DATA!$B$5+1,"")</f>
        <v/>
      </c>
      <c r="B2414" s="86" t="str">
        <f>IFERROR(INDEX(DATA!$A$46:$E$6000,A2414,5),"")</f>
        <v/>
      </c>
      <c r="C2414" s="87" t="str">
        <f>IFERROR(INDEX(DATA!$A$46:$E$6000,A2414,3),"")</f>
        <v/>
      </c>
      <c r="D2414" s="88" t="str">
        <f>IFERROR(INDEX(DATA!$A$46:$E$6000,A2414,2),"")</f>
        <v/>
      </c>
      <c r="E2414" s="99" t="str">
        <f>IFERROR(IF(C2414=設定・集計!$B$6,INDEX(DATA!$A$46:$E$6000,A2414,4),""),"")</f>
        <v/>
      </c>
      <c r="F2414" s="99" t="str">
        <f>IFERROR(IF(C2414=設定・集計!$B$6,"",INDEX(DATA!$A$46:$E$6000,A2414,4)),"")</f>
        <v/>
      </c>
    </row>
    <row r="2415" spans="1:6" ht="18.75" customHeight="1">
      <c r="A2415" s="82" t="str">
        <f>IFERROR(MATCH(ROW()-ROW($A$2),DATA!G:G,0)-DATA!$B$5+1,"")</f>
        <v/>
      </c>
      <c r="B2415" s="86" t="str">
        <f>IFERROR(INDEX(DATA!$A$46:$E$6000,A2415,5),"")</f>
        <v/>
      </c>
      <c r="C2415" s="87" t="str">
        <f>IFERROR(INDEX(DATA!$A$46:$E$6000,A2415,3),"")</f>
        <v/>
      </c>
      <c r="D2415" s="88" t="str">
        <f>IFERROR(INDEX(DATA!$A$46:$E$6000,A2415,2),"")</f>
        <v/>
      </c>
      <c r="E2415" s="99" t="str">
        <f>IFERROR(IF(C2415=設定・集計!$B$6,INDEX(DATA!$A$46:$E$6000,A2415,4),""),"")</f>
        <v/>
      </c>
      <c r="F2415" s="99" t="str">
        <f>IFERROR(IF(C2415=設定・集計!$B$6,"",INDEX(DATA!$A$46:$E$6000,A2415,4)),"")</f>
        <v/>
      </c>
    </row>
    <row r="2416" spans="1:6" ht="18.75" customHeight="1">
      <c r="A2416" s="82" t="str">
        <f>IFERROR(MATCH(ROW()-ROW($A$2),DATA!G:G,0)-DATA!$B$5+1,"")</f>
        <v/>
      </c>
      <c r="B2416" s="86" t="str">
        <f>IFERROR(INDEX(DATA!$A$46:$E$6000,A2416,5),"")</f>
        <v/>
      </c>
      <c r="C2416" s="87" t="str">
        <f>IFERROR(INDEX(DATA!$A$46:$E$6000,A2416,3),"")</f>
        <v/>
      </c>
      <c r="D2416" s="88" t="str">
        <f>IFERROR(INDEX(DATA!$A$46:$E$6000,A2416,2),"")</f>
        <v/>
      </c>
      <c r="E2416" s="99" t="str">
        <f>IFERROR(IF(C2416=設定・集計!$B$6,INDEX(DATA!$A$46:$E$6000,A2416,4),""),"")</f>
        <v/>
      </c>
      <c r="F2416" s="99" t="str">
        <f>IFERROR(IF(C2416=設定・集計!$B$6,"",INDEX(DATA!$A$46:$E$6000,A2416,4)),"")</f>
        <v/>
      </c>
    </row>
    <row r="2417" spans="1:6" ht="18.75" customHeight="1">
      <c r="A2417" s="82" t="str">
        <f>IFERROR(MATCH(ROW()-ROW($A$2),DATA!G:G,0)-DATA!$B$5+1,"")</f>
        <v/>
      </c>
      <c r="B2417" s="86" t="str">
        <f>IFERROR(INDEX(DATA!$A$46:$E$6000,A2417,5),"")</f>
        <v/>
      </c>
      <c r="C2417" s="87" t="str">
        <f>IFERROR(INDEX(DATA!$A$46:$E$6000,A2417,3),"")</f>
        <v/>
      </c>
      <c r="D2417" s="88" t="str">
        <f>IFERROR(INDEX(DATA!$A$46:$E$6000,A2417,2),"")</f>
        <v/>
      </c>
      <c r="E2417" s="99" t="str">
        <f>IFERROR(IF(C2417=設定・集計!$B$6,INDEX(DATA!$A$46:$E$6000,A2417,4),""),"")</f>
        <v/>
      </c>
      <c r="F2417" s="99" t="str">
        <f>IFERROR(IF(C2417=設定・集計!$B$6,"",INDEX(DATA!$A$46:$E$6000,A2417,4)),"")</f>
        <v/>
      </c>
    </row>
    <row r="2418" spans="1:6" ht="18.75" customHeight="1">
      <c r="A2418" s="82" t="str">
        <f>IFERROR(MATCH(ROW()-ROW($A$2),DATA!G:G,0)-DATA!$B$5+1,"")</f>
        <v/>
      </c>
      <c r="B2418" s="86" t="str">
        <f>IFERROR(INDEX(DATA!$A$46:$E$6000,A2418,5),"")</f>
        <v/>
      </c>
      <c r="C2418" s="87" t="str">
        <f>IFERROR(INDEX(DATA!$A$46:$E$6000,A2418,3),"")</f>
        <v/>
      </c>
      <c r="D2418" s="88" t="str">
        <f>IFERROR(INDEX(DATA!$A$46:$E$6000,A2418,2),"")</f>
        <v/>
      </c>
      <c r="E2418" s="99" t="str">
        <f>IFERROR(IF(C2418=設定・集計!$B$6,INDEX(DATA!$A$46:$E$6000,A2418,4),""),"")</f>
        <v/>
      </c>
      <c r="F2418" s="99" t="str">
        <f>IFERROR(IF(C2418=設定・集計!$B$6,"",INDEX(DATA!$A$46:$E$6000,A2418,4)),"")</f>
        <v/>
      </c>
    </row>
    <row r="2419" spans="1:6" ht="18.75" customHeight="1">
      <c r="A2419" s="82" t="str">
        <f>IFERROR(MATCH(ROW()-ROW($A$2),DATA!G:G,0)-DATA!$B$5+1,"")</f>
        <v/>
      </c>
      <c r="B2419" s="86" t="str">
        <f>IFERROR(INDEX(DATA!$A$46:$E$6000,A2419,5),"")</f>
        <v/>
      </c>
      <c r="C2419" s="87" t="str">
        <f>IFERROR(INDEX(DATA!$A$46:$E$6000,A2419,3),"")</f>
        <v/>
      </c>
      <c r="D2419" s="88" t="str">
        <f>IFERROR(INDEX(DATA!$A$46:$E$6000,A2419,2),"")</f>
        <v/>
      </c>
      <c r="E2419" s="99" t="str">
        <f>IFERROR(IF(C2419=設定・集計!$B$6,INDEX(DATA!$A$46:$E$6000,A2419,4),""),"")</f>
        <v/>
      </c>
      <c r="F2419" s="99" t="str">
        <f>IFERROR(IF(C2419=設定・集計!$B$6,"",INDEX(DATA!$A$46:$E$6000,A2419,4)),"")</f>
        <v/>
      </c>
    </row>
    <row r="2420" spans="1:6" ht="18.75" customHeight="1">
      <c r="A2420" s="82" t="str">
        <f>IFERROR(MATCH(ROW()-ROW($A$2),DATA!G:G,0)-DATA!$B$5+1,"")</f>
        <v/>
      </c>
      <c r="B2420" s="86" t="str">
        <f>IFERROR(INDEX(DATA!$A$46:$E$6000,A2420,5),"")</f>
        <v/>
      </c>
      <c r="C2420" s="87" t="str">
        <f>IFERROR(INDEX(DATA!$A$46:$E$6000,A2420,3),"")</f>
        <v/>
      </c>
      <c r="D2420" s="88" t="str">
        <f>IFERROR(INDEX(DATA!$A$46:$E$6000,A2420,2),"")</f>
        <v/>
      </c>
      <c r="E2420" s="99" t="str">
        <f>IFERROR(IF(C2420=設定・集計!$B$6,INDEX(DATA!$A$46:$E$6000,A2420,4),""),"")</f>
        <v/>
      </c>
      <c r="F2420" s="99" t="str">
        <f>IFERROR(IF(C2420=設定・集計!$B$6,"",INDEX(DATA!$A$46:$E$6000,A2420,4)),"")</f>
        <v/>
      </c>
    </row>
    <row r="2421" spans="1:6" ht="18.75" customHeight="1">
      <c r="A2421" s="82" t="str">
        <f>IFERROR(MATCH(ROW()-ROW($A$2),DATA!G:G,0)-DATA!$B$5+1,"")</f>
        <v/>
      </c>
      <c r="B2421" s="86" t="str">
        <f>IFERROR(INDEX(DATA!$A$46:$E$6000,A2421,5),"")</f>
        <v/>
      </c>
      <c r="C2421" s="87" t="str">
        <f>IFERROR(INDEX(DATA!$A$46:$E$6000,A2421,3),"")</f>
        <v/>
      </c>
      <c r="D2421" s="88" t="str">
        <f>IFERROR(INDEX(DATA!$A$46:$E$6000,A2421,2),"")</f>
        <v/>
      </c>
      <c r="E2421" s="99" t="str">
        <f>IFERROR(IF(C2421=設定・集計!$B$6,INDEX(DATA!$A$46:$E$6000,A2421,4),""),"")</f>
        <v/>
      </c>
      <c r="F2421" s="99" t="str">
        <f>IFERROR(IF(C2421=設定・集計!$B$6,"",INDEX(DATA!$A$46:$E$6000,A2421,4)),"")</f>
        <v/>
      </c>
    </row>
    <row r="2422" spans="1:6" ht="18.75" customHeight="1">
      <c r="A2422" s="82" t="str">
        <f>IFERROR(MATCH(ROW()-ROW($A$2),DATA!G:G,0)-DATA!$B$5+1,"")</f>
        <v/>
      </c>
      <c r="B2422" s="86" t="str">
        <f>IFERROR(INDEX(DATA!$A$46:$E$6000,A2422,5),"")</f>
        <v/>
      </c>
      <c r="C2422" s="87" t="str">
        <f>IFERROR(INDEX(DATA!$A$46:$E$6000,A2422,3),"")</f>
        <v/>
      </c>
      <c r="D2422" s="88" t="str">
        <f>IFERROR(INDEX(DATA!$A$46:$E$6000,A2422,2),"")</f>
        <v/>
      </c>
      <c r="E2422" s="99" t="str">
        <f>IFERROR(IF(C2422=設定・集計!$B$6,INDEX(DATA!$A$46:$E$6000,A2422,4),""),"")</f>
        <v/>
      </c>
      <c r="F2422" s="99" t="str">
        <f>IFERROR(IF(C2422=設定・集計!$B$6,"",INDEX(DATA!$A$46:$E$6000,A2422,4)),"")</f>
        <v/>
      </c>
    </row>
    <row r="2423" spans="1:6" ht="18.75" customHeight="1">
      <c r="A2423" s="82" t="str">
        <f>IFERROR(MATCH(ROW()-ROW($A$2),DATA!G:G,0)-DATA!$B$5+1,"")</f>
        <v/>
      </c>
      <c r="B2423" s="86" t="str">
        <f>IFERROR(INDEX(DATA!$A$46:$E$6000,A2423,5),"")</f>
        <v/>
      </c>
      <c r="C2423" s="87" t="str">
        <f>IFERROR(INDEX(DATA!$A$46:$E$6000,A2423,3),"")</f>
        <v/>
      </c>
      <c r="D2423" s="88" t="str">
        <f>IFERROR(INDEX(DATA!$A$46:$E$6000,A2423,2),"")</f>
        <v/>
      </c>
      <c r="E2423" s="99" t="str">
        <f>IFERROR(IF(C2423=設定・集計!$B$6,INDEX(DATA!$A$46:$E$6000,A2423,4),""),"")</f>
        <v/>
      </c>
      <c r="F2423" s="99" t="str">
        <f>IFERROR(IF(C2423=設定・集計!$B$6,"",INDEX(DATA!$A$46:$E$6000,A2423,4)),"")</f>
        <v/>
      </c>
    </row>
    <row r="2424" spans="1:6" ht="18.75" customHeight="1">
      <c r="A2424" s="82" t="str">
        <f>IFERROR(MATCH(ROW()-ROW($A$2),DATA!G:G,0)-DATA!$B$5+1,"")</f>
        <v/>
      </c>
      <c r="B2424" s="86" t="str">
        <f>IFERROR(INDEX(DATA!$A$46:$E$6000,A2424,5),"")</f>
        <v/>
      </c>
      <c r="C2424" s="87" t="str">
        <f>IFERROR(INDEX(DATA!$A$46:$E$6000,A2424,3),"")</f>
        <v/>
      </c>
      <c r="D2424" s="88" t="str">
        <f>IFERROR(INDEX(DATA!$A$46:$E$6000,A2424,2),"")</f>
        <v/>
      </c>
      <c r="E2424" s="99" t="str">
        <f>IFERROR(IF(C2424=設定・集計!$B$6,INDEX(DATA!$A$46:$E$6000,A2424,4),""),"")</f>
        <v/>
      </c>
      <c r="F2424" s="99" t="str">
        <f>IFERROR(IF(C2424=設定・集計!$B$6,"",INDEX(DATA!$A$46:$E$6000,A2424,4)),"")</f>
        <v/>
      </c>
    </row>
    <row r="2425" spans="1:6" ht="18.75" customHeight="1">
      <c r="A2425" s="82" t="str">
        <f>IFERROR(MATCH(ROW()-ROW($A$2),DATA!G:G,0)-DATA!$B$5+1,"")</f>
        <v/>
      </c>
      <c r="B2425" s="86" t="str">
        <f>IFERROR(INDEX(DATA!$A$46:$E$6000,A2425,5),"")</f>
        <v/>
      </c>
      <c r="C2425" s="87" t="str">
        <f>IFERROR(INDEX(DATA!$A$46:$E$6000,A2425,3),"")</f>
        <v/>
      </c>
      <c r="D2425" s="88" t="str">
        <f>IFERROR(INDEX(DATA!$A$46:$E$6000,A2425,2),"")</f>
        <v/>
      </c>
      <c r="E2425" s="99" t="str">
        <f>IFERROR(IF(C2425=設定・集計!$B$6,INDEX(DATA!$A$46:$E$6000,A2425,4),""),"")</f>
        <v/>
      </c>
      <c r="F2425" s="99" t="str">
        <f>IFERROR(IF(C2425=設定・集計!$B$6,"",INDEX(DATA!$A$46:$E$6000,A2425,4)),"")</f>
        <v/>
      </c>
    </row>
    <row r="2426" spans="1:6" ht="18.75" customHeight="1">
      <c r="A2426" s="82" t="str">
        <f>IFERROR(MATCH(ROW()-ROW($A$2),DATA!G:G,0)-DATA!$B$5+1,"")</f>
        <v/>
      </c>
      <c r="B2426" s="86" t="str">
        <f>IFERROR(INDEX(DATA!$A$46:$E$6000,A2426,5),"")</f>
        <v/>
      </c>
      <c r="C2426" s="87" t="str">
        <f>IFERROR(INDEX(DATA!$A$46:$E$6000,A2426,3),"")</f>
        <v/>
      </c>
      <c r="D2426" s="88" t="str">
        <f>IFERROR(INDEX(DATA!$A$46:$E$6000,A2426,2),"")</f>
        <v/>
      </c>
      <c r="E2426" s="99" t="str">
        <f>IFERROR(IF(C2426=設定・集計!$B$6,INDEX(DATA!$A$46:$E$6000,A2426,4),""),"")</f>
        <v/>
      </c>
      <c r="F2426" s="99" t="str">
        <f>IFERROR(IF(C2426=設定・集計!$B$6,"",INDEX(DATA!$A$46:$E$6000,A2426,4)),"")</f>
        <v/>
      </c>
    </row>
    <row r="2427" spans="1:6" ht="18.75" customHeight="1">
      <c r="A2427" s="82" t="str">
        <f>IFERROR(MATCH(ROW()-ROW($A$2),DATA!G:G,0)-DATA!$B$5+1,"")</f>
        <v/>
      </c>
      <c r="B2427" s="86" t="str">
        <f>IFERROR(INDEX(DATA!$A$46:$E$6000,A2427,5),"")</f>
        <v/>
      </c>
      <c r="C2427" s="87" t="str">
        <f>IFERROR(INDEX(DATA!$A$46:$E$6000,A2427,3),"")</f>
        <v/>
      </c>
      <c r="D2427" s="88" t="str">
        <f>IFERROR(INDEX(DATA!$A$46:$E$6000,A2427,2),"")</f>
        <v/>
      </c>
      <c r="E2427" s="99" t="str">
        <f>IFERROR(IF(C2427=設定・集計!$B$6,INDEX(DATA!$A$46:$E$6000,A2427,4),""),"")</f>
        <v/>
      </c>
      <c r="F2427" s="99" t="str">
        <f>IFERROR(IF(C2427=設定・集計!$B$6,"",INDEX(DATA!$A$46:$E$6000,A2427,4)),"")</f>
        <v/>
      </c>
    </row>
    <row r="2428" spans="1:6" ht="18.75" customHeight="1">
      <c r="A2428" s="82" t="str">
        <f>IFERROR(MATCH(ROW()-ROW($A$2),DATA!G:G,0)-DATA!$B$5+1,"")</f>
        <v/>
      </c>
      <c r="B2428" s="86" t="str">
        <f>IFERROR(INDEX(DATA!$A$46:$E$6000,A2428,5),"")</f>
        <v/>
      </c>
      <c r="C2428" s="87" t="str">
        <f>IFERROR(INDEX(DATA!$A$46:$E$6000,A2428,3),"")</f>
        <v/>
      </c>
      <c r="D2428" s="88" t="str">
        <f>IFERROR(INDEX(DATA!$A$46:$E$6000,A2428,2),"")</f>
        <v/>
      </c>
      <c r="E2428" s="99" t="str">
        <f>IFERROR(IF(C2428=設定・集計!$B$6,INDEX(DATA!$A$46:$E$6000,A2428,4),""),"")</f>
        <v/>
      </c>
      <c r="F2428" s="99" t="str">
        <f>IFERROR(IF(C2428=設定・集計!$B$6,"",INDEX(DATA!$A$46:$E$6000,A2428,4)),"")</f>
        <v/>
      </c>
    </row>
    <row r="2429" spans="1:6" ht="18.75" customHeight="1">
      <c r="A2429" s="82" t="str">
        <f>IFERROR(MATCH(ROW()-ROW($A$2),DATA!G:G,0)-DATA!$B$5+1,"")</f>
        <v/>
      </c>
      <c r="B2429" s="86" t="str">
        <f>IFERROR(INDEX(DATA!$A$46:$E$6000,A2429,5),"")</f>
        <v/>
      </c>
      <c r="C2429" s="87" t="str">
        <f>IFERROR(INDEX(DATA!$A$46:$E$6000,A2429,3),"")</f>
        <v/>
      </c>
      <c r="D2429" s="88" t="str">
        <f>IFERROR(INDEX(DATA!$A$46:$E$6000,A2429,2),"")</f>
        <v/>
      </c>
      <c r="E2429" s="99" t="str">
        <f>IFERROR(IF(C2429=設定・集計!$B$6,INDEX(DATA!$A$46:$E$6000,A2429,4),""),"")</f>
        <v/>
      </c>
      <c r="F2429" s="99" t="str">
        <f>IFERROR(IF(C2429=設定・集計!$B$6,"",INDEX(DATA!$A$46:$E$6000,A2429,4)),"")</f>
        <v/>
      </c>
    </row>
    <row r="2430" spans="1:6" ht="18.75" customHeight="1">
      <c r="A2430" s="82" t="str">
        <f>IFERROR(MATCH(ROW()-ROW($A$2),DATA!G:G,0)-DATA!$B$5+1,"")</f>
        <v/>
      </c>
      <c r="B2430" s="86" t="str">
        <f>IFERROR(INDEX(DATA!$A$46:$E$6000,A2430,5),"")</f>
        <v/>
      </c>
      <c r="C2430" s="87" t="str">
        <f>IFERROR(INDEX(DATA!$A$46:$E$6000,A2430,3),"")</f>
        <v/>
      </c>
      <c r="D2430" s="88" t="str">
        <f>IFERROR(INDEX(DATA!$A$46:$E$6000,A2430,2),"")</f>
        <v/>
      </c>
      <c r="E2430" s="99" t="str">
        <f>IFERROR(IF(C2430=設定・集計!$B$6,INDEX(DATA!$A$46:$E$6000,A2430,4),""),"")</f>
        <v/>
      </c>
      <c r="F2430" s="99" t="str">
        <f>IFERROR(IF(C2430=設定・集計!$B$6,"",INDEX(DATA!$A$46:$E$6000,A2430,4)),"")</f>
        <v/>
      </c>
    </row>
    <row r="2431" spans="1:6" ht="18.75" customHeight="1">
      <c r="A2431" s="82" t="str">
        <f>IFERROR(MATCH(ROW()-ROW($A$2),DATA!G:G,0)-DATA!$B$5+1,"")</f>
        <v/>
      </c>
      <c r="B2431" s="86" t="str">
        <f>IFERROR(INDEX(DATA!$A$46:$E$6000,A2431,5),"")</f>
        <v/>
      </c>
      <c r="C2431" s="87" t="str">
        <f>IFERROR(INDEX(DATA!$A$46:$E$6000,A2431,3),"")</f>
        <v/>
      </c>
      <c r="D2431" s="88" t="str">
        <f>IFERROR(INDEX(DATA!$A$46:$E$6000,A2431,2),"")</f>
        <v/>
      </c>
      <c r="E2431" s="99" t="str">
        <f>IFERROR(IF(C2431=設定・集計!$B$6,INDEX(DATA!$A$46:$E$6000,A2431,4),""),"")</f>
        <v/>
      </c>
      <c r="F2431" s="99" t="str">
        <f>IFERROR(IF(C2431=設定・集計!$B$6,"",INDEX(DATA!$A$46:$E$6000,A2431,4)),"")</f>
        <v/>
      </c>
    </row>
    <row r="2432" spans="1:6" ht="18.75" customHeight="1">
      <c r="A2432" s="82" t="str">
        <f>IFERROR(MATCH(ROW()-ROW($A$2),DATA!G:G,0)-DATA!$B$5+1,"")</f>
        <v/>
      </c>
      <c r="B2432" s="86" t="str">
        <f>IFERROR(INDEX(DATA!$A$46:$E$6000,A2432,5),"")</f>
        <v/>
      </c>
      <c r="C2432" s="87" t="str">
        <f>IFERROR(INDEX(DATA!$A$46:$E$6000,A2432,3),"")</f>
        <v/>
      </c>
      <c r="D2432" s="88" t="str">
        <f>IFERROR(INDEX(DATA!$A$46:$E$6000,A2432,2),"")</f>
        <v/>
      </c>
      <c r="E2432" s="99" t="str">
        <f>IFERROR(IF(C2432=設定・集計!$B$6,INDEX(DATA!$A$46:$E$6000,A2432,4),""),"")</f>
        <v/>
      </c>
      <c r="F2432" s="99" t="str">
        <f>IFERROR(IF(C2432=設定・集計!$B$6,"",INDEX(DATA!$A$46:$E$6000,A2432,4)),"")</f>
        <v/>
      </c>
    </row>
    <row r="2433" spans="1:6" ht="18.75" customHeight="1">
      <c r="A2433" s="82" t="str">
        <f>IFERROR(MATCH(ROW()-ROW($A$2),DATA!G:G,0)-DATA!$B$5+1,"")</f>
        <v/>
      </c>
      <c r="B2433" s="86" t="str">
        <f>IFERROR(INDEX(DATA!$A$46:$E$6000,A2433,5),"")</f>
        <v/>
      </c>
      <c r="C2433" s="87" t="str">
        <f>IFERROR(INDEX(DATA!$A$46:$E$6000,A2433,3),"")</f>
        <v/>
      </c>
      <c r="D2433" s="88" t="str">
        <f>IFERROR(INDEX(DATA!$A$46:$E$6000,A2433,2),"")</f>
        <v/>
      </c>
      <c r="E2433" s="99" t="str">
        <f>IFERROR(IF(C2433=設定・集計!$B$6,INDEX(DATA!$A$46:$E$6000,A2433,4),""),"")</f>
        <v/>
      </c>
      <c r="F2433" s="99" t="str">
        <f>IFERROR(IF(C2433=設定・集計!$B$6,"",INDEX(DATA!$A$46:$E$6000,A2433,4)),"")</f>
        <v/>
      </c>
    </row>
    <row r="2434" spans="1:6" ht="18.75" customHeight="1">
      <c r="A2434" s="82" t="str">
        <f>IFERROR(MATCH(ROW()-ROW($A$2),DATA!G:G,0)-DATA!$B$5+1,"")</f>
        <v/>
      </c>
      <c r="B2434" s="86" t="str">
        <f>IFERROR(INDEX(DATA!$A$46:$E$6000,A2434,5),"")</f>
        <v/>
      </c>
      <c r="C2434" s="87" t="str">
        <f>IFERROR(INDEX(DATA!$A$46:$E$6000,A2434,3),"")</f>
        <v/>
      </c>
      <c r="D2434" s="88" t="str">
        <f>IFERROR(INDEX(DATA!$A$46:$E$6000,A2434,2),"")</f>
        <v/>
      </c>
      <c r="E2434" s="99" t="str">
        <f>IFERROR(IF(C2434=設定・集計!$B$6,INDEX(DATA!$A$46:$E$6000,A2434,4),""),"")</f>
        <v/>
      </c>
      <c r="F2434" s="99" t="str">
        <f>IFERROR(IF(C2434=設定・集計!$B$6,"",INDEX(DATA!$A$46:$E$6000,A2434,4)),"")</f>
        <v/>
      </c>
    </row>
    <row r="2435" spans="1:6" ht="18.75" customHeight="1">
      <c r="A2435" s="82" t="str">
        <f>IFERROR(MATCH(ROW()-ROW($A$2),DATA!G:G,0)-DATA!$B$5+1,"")</f>
        <v/>
      </c>
      <c r="B2435" s="86" t="str">
        <f>IFERROR(INDEX(DATA!$A$46:$E$6000,A2435,5),"")</f>
        <v/>
      </c>
      <c r="C2435" s="87" t="str">
        <f>IFERROR(INDEX(DATA!$A$46:$E$6000,A2435,3),"")</f>
        <v/>
      </c>
      <c r="D2435" s="88" t="str">
        <f>IFERROR(INDEX(DATA!$A$46:$E$6000,A2435,2),"")</f>
        <v/>
      </c>
      <c r="E2435" s="99" t="str">
        <f>IFERROR(IF(C2435=設定・集計!$B$6,INDEX(DATA!$A$46:$E$6000,A2435,4),""),"")</f>
        <v/>
      </c>
      <c r="F2435" s="99" t="str">
        <f>IFERROR(IF(C2435=設定・集計!$B$6,"",INDEX(DATA!$A$46:$E$6000,A2435,4)),"")</f>
        <v/>
      </c>
    </row>
    <row r="2436" spans="1:6" ht="18.75" customHeight="1">
      <c r="A2436" s="82" t="str">
        <f>IFERROR(MATCH(ROW()-ROW($A$2),DATA!G:G,0)-DATA!$B$5+1,"")</f>
        <v/>
      </c>
      <c r="B2436" s="86" t="str">
        <f>IFERROR(INDEX(DATA!$A$46:$E$6000,A2436,5),"")</f>
        <v/>
      </c>
      <c r="C2436" s="87" t="str">
        <f>IFERROR(INDEX(DATA!$A$46:$E$6000,A2436,3),"")</f>
        <v/>
      </c>
      <c r="D2436" s="88" t="str">
        <f>IFERROR(INDEX(DATA!$A$46:$E$6000,A2436,2),"")</f>
        <v/>
      </c>
      <c r="E2436" s="99" t="str">
        <f>IFERROR(IF(C2436=設定・集計!$B$6,INDEX(DATA!$A$46:$E$6000,A2436,4),""),"")</f>
        <v/>
      </c>
      <c r="F2436" s="99" t="str">
        <f>IFERROR(IF(C2436=設定・集計!$B$6,"",INDEX(DATA!$A$46:$E$6000,A2436,4)),"")</f>
        <v/>
      </c>
    </row>
    <row r="2437" spans="1:6" ht="18.75" customHeight="1">
      <c r="A2437" s="82" t="str">
        <f>IFERROR(MATCH(ROW()-ROW($A$2),DATA!G:G,0)-DATA!$B$5+1,"")</f>
        <v/>
      </c>
      <c r="B2437" s="86" t="str">
        <f>IFERROR(INDEX(DATA!$A$46:$E$6000,A2437,5),"")</f>
        <v/>
      </c>
      <c r="C2437" s="87" t="str">
        <f>IFERROR(INDEX(DATA!$A$46:$E$6000,A2437,3),"")</f>
        <v/>
      </c>
      <c r="D2437" s="88" t="str">
        <f>IFERROR(INDEX(DATA!$A$46:$E$6000,A2437,2),"")</f>
        <v/>
      </c>
      <c r="E2437" s="99" t="str">
        <f>IFERROR(IF(C2437=設定・集計!$B$6,INDEX(DATA!$A$46:$E$6000,A2437,4),""),"")</f>
        <v/>
      </c>
      <c r="F2437" s="99" t="str">
        <f>IFERROR(IF(C2437=設定・集計!$B$6,"",INDEX(DATA!$A$46:$E$6000,A2437,4)),"")</f>
        <v/>
      </c>
    </row>
    <row r="2438" spans="1:6" ht="18.75" customHeight="1">
      <c r="A2438" s="82" t="str">
        <f>IFERROR(MATCH(ROW()-ROW($A$2),DATA!G:G,0)-DATA!$B$5+1,"")</f>
        <v/>
      </c>
      <c r="B2438" s="86" t="str">
        <f>IFERROR(INDEX(DATA!$A$46:$E$6000,A2438,5),"")</f>
        <v/>
      </c>
      <c r="C2438" s="87" t="str">
        <f>IFERROR(INDEX(DATA!$A$46:$E$6000,A2438,3),"")</f>
        <v/>
      </c>
      <c r="D2438" s="88" t="str">
        <f>IFERROR(INDEX(DATA!$A$46:$E$6000,A2438,2),"")</f>
        <v/>
      </c>
      <c r="E2438" s="99" t="str">
        <f>IFERROR(IF(C2438=設定・集計!$B$6,INDEX(DATA!$A$46:$E$6000,A2438,4),""),"")</f>
        <v/>
      </c>
      <c r="F2438" s="99" t="str">
        <f>IFERROR(IF(C2438=設定・集計!$B$6,"",INDEX(DATA!$A$46:$E$6000,A2438,4)),"")</f>
        <v/>
      </c>
    </row>
    <row r="2439" spans="1:6" ht="18.75" customHeight="1">
      <c r="A2439" s="82" t="str">
        <f>IFERROR(MATCH(ROW()-ROW($A$2),DATA!G:G,0)-DATA!$B$5+1,"")</f>
        <v/>
      </c>
      <c r="B2439" s="86" t="str">
        <f>IFERROR(INDEX(DATA!$A$46:$E$6000,A2439,5),"")</f>
        <v/>
      </c>
      <c r="C2439" s="87" t="str">
        <f>IFERROR(INDEX(DATA!$A$46:$E$6000,A2439,3),"")</f>
        <v/>
      </c>
      <c r="D2439" s="88" t="str">
        <f>IFERROR(INDEX(DATA!$A$46:$E$6000,A2439,2),"")</f>
        <v/>
      </c>
      <c r="E2439" s="99" t="str">
        <f>IFERROR(IF(C2439=設定・集計!$B$6,INDEX(DATA!$A$46:$E$6000,A2439,4),""),"")</f>
        <v/>
      </c>
      <c r="F2439" s="99" t="str">
        <f>IFERROR(IF(C2439=設定・集計!$B$6,"",INDEX(DATA!$A$46:$E$6000,A2439,4)),"")</f>
        <v/>
      </c>
    </row>
    <row r="2440" spans="1:6" ht="18.75" customHeight="1">
      <c r="A2440" s="82" t="str">
        <f>IFERROR(MATCH(ROW()-ROW($A$2),DATA!G:G,0)-DATA!$B$5+1,"")</f>
        <v/>
      </c>
      <c r="B2440" s="86" t="str">
        <f>IFERROR(INDEX(DATA!$A$46:$E$6000,A2440,5),"")</f>
        <v/>
      </c>
      <c r="C2440" s="87" t="str">
        <f>IFERROR(INDEX(DATA!$A$46:$E$6000,A2440,3),"")</f>
        <v/>
      </c>
      <c r="D2440" s="88" t="str">
        <f>IFERROR(INDEX(DATA!$A$46:$E$6000,A2440,2),"")</f>
        <v/>
      </c>
      <c r="E2440" s="99" t="str">
        <f>IFERROR(IF(C2440=設定・集計!$B$6,INDEX(DATA!$A$46:$E$6000,A2440,4),""),"")</f>
        <v/>
      </c>
      <c r="F2440" s="99" t="str">
        <f>IFERROR(IF(C2440=設定・集計!$B$6,"",INDEX(DATA!$A$46:$E$6000,A2440,4)),"")</f>
        <v/>
      </c>
    </row>
    <row r="2441" spans="1:6" ht="18.75" customHeight="1">
      <c r="A2441" s="82" t="str">
        <f>IFERROR(MATCH(ROW()-ROW($A$2),DATA!G:G,0)-DATA!$B$5+1,"")</f>
        <v/>
      </c>
      <c r="B2441" s="86" t="str">
        <f>IFERROR(INDEX(DATA!$A$46:$E$6000,A2441,5),"")</f>
        <v/>
      </c>
      <c r="C2441" s="87" t="str">
        <f>IFERROR(INDEX(DATA!$A$46:$E$6000,A2441,3),"")</f>
        <v/>
      </c>
      <c r="D2441" s="88" t="str">
        <f>IFERROR(INDEX(DATA!$A$46:$E$6000,A2441,2),"")</f>
        <v/>
      </c>
      <c r="E2441" s="99" t="str">
        <f>IFERROR(IF(C2441=設定・集計!$B$6,INDEX(DATA!$A$46:$E$6000,A2441,4),""),"")</f>
        <v/>
      </c>
      <c r="F2441" s="99" t="str">
        <f>IFERROR(IF(C2441=設定・集計!$B$6,"",INDEX(DATA!$A$46:$E$6000,A2441,4)),"")</f>
        <v/>
      </c>
    </row>
    <row r="2442" spans="1:6" ht="18.75" customHeight="1">
      <c r="A2442" s="82" t="str">
        <f>IFERROR(MATCH(ROW()-ROW($A$2),DATA!G:G,0)-DATA!$B$5+1,"")</f>
        <v/>
      </c>
      <c r="B2442" s="86" t="str">
        <f>IFERROR(INDEX(DATA!$A$46:$E$6000,A2442,5),"")</f>
        <v/>
      </c>
      <c r="C2442" s="87" t="str">
        <f>IFERROR(INDEX(DATA!$A$46:$E$6000,A2442,3),"")</f>
        <v/>
      </c>
      <c r="D2442" s="88" t="str">
        <f>IFERROR(INDEX(DATA!$A$46:$E$6000,A2442,2),"")</f>
        <v/>
      </c>
      <c r="E2442" s="99" t="str">
        <f>IFERROR(IF(C2442=設定・集計!$B$6,INDEX(DATA!$A$46:$E$6000,A2442,4),""),"")</f>
        <v/>
      </c>
      <c r="F2442" s="99" t="str">
        <f>IFERROR(IF(C2442=設定・集計!$B$6,"",INDEX(DATA!$A$46:$E$6000,A2442,4)),"")</f>
        <v/>
      </c>
    </row>
    <row r="2443" spans="1:6" ht="18.75" customHeight="1">
      <c r="A2443" s="82" t="str">
        <f>IFERROR(MATCH(ROW()-ROW($A$2),DATA!G:G,0)-DATA!$B$5+1,"")</f>
        <v/>
      </c>
      <c r="B2443" s="86" t="str">
        <f>IFERROR(INDEX(DATA!$A$46:$E$6000,A2443,5),"")</f>
        <v/>
      </c>
      <c r="C2443" s="87" t="str">
        <f>IFERROR(INDEX(DATA!$A$46:$E$6000,A2443,3),"")</f>
        <v/>
      </c>
      <c r="D2443" s="88" t="str">
        <f>IFERROR(INDEX(DATA!$A$46:$E$6000,A2443,2),"")</f>
        <v/>
      </c>
      <c r="E2443" s="99" t="str">
        <f>IFERROR(IF(C2443=設定・集計!$B$6,INDEX(DATA!$A$46:$E$6000,A2443,4),""),"")</f>
        <v/>
      </c>
      <c r="F2443" s="99" t="str">
        <f>IFERROR(IF(C2443=設定・集計!$B$6,"",INDEX(DATA!$A$46:$E$6000,A2443,4)),"")</f>
        <v/>
      </c>
    </row>
    <row r="2444" spans="1:6" ht="18.75" customHeight="1">
      <c r="A2444" s="82" t="str">
        <f>IFERROR(MATCH(ROW()-ROW($A$2),DATA!G:G,0)-DATA!$B$5+1,"")</f>
        <v/>
      </c>
      <c r="B2444" s="86" t="str">
        <f>IFERROR(INDEX(DATA!$A$46:$E$6000,A2444,5),"")</f>
        <v/>
      </c>
      <c r="C2444" s="87" t="str">
        <f>IFERROR(INDEX(DATA!$A$46:$E$6000,A2444,3),"")</f>
        <v/>
      </c>
      <c r="D2444" s="88" t="str">
        <f>IFERROR(INDEX(DATA!$A$46:$E$6000,A2444,2),"")</f>
        <v/>
      </c>
      <c r="E2444" s="99" t="str">
        <f>IFERROR(IF(C2444=設定・集計!$B$6,INDEX(DATA!$A$46:$E$6000,A2444,4),""),"")</f>
        <v/>
      </c>
      <c r="F2444" s="99" t="str">
        <f>IFERROR(IF(C2444=設定・集計!$B$6,"",INDEX(DATA!$A$46:$E$6000,A2444,4)),"")</f>
        <v/>
      </c>
    </row>
    <row r="2445" spans="1:6" ht="18.75" customHeight="1">
      <c r="A2445" s="82" t="str">
        <f>IFERROR(MATCH(ROW()-ROW($A$2),DATA!G:G,0)-DATA!$B$5+1,"")</f>
        <v/>
      </c>
      <c r="B2445" s="86" t="str">
        <f>IFERROR(INDEX(DATA!$A$46:$E$6000,A2445,5),"")</f>
        <v/>
      </c>
      <c r="C2445" s="87" t="str">
        <f>IFERROR(INDEX(DATA!$A$46:$E$6000,A2445,3),"")</f>
        <v/>
      </c>
      <c r="D2445" s="88" t="str">
        <f>IFERROR(INDEX(DATA!$A$46:$E$6000,A2445,2),"")</f>
        <v/>
      </c>
      <c r="E2445" s="99" t="str">
        <f>IFERROR(IF(C2445=設定・集計!$B$6,INDEX(DATA!$A$46:$E$6000,A2445,4),""),"")</f>
        <v/>
      </c>
      <c r="F2445" s="99" t="str">
        <f>IFERROR(IF(C2445=設定・集計!$B$6,"",INDEX(DATA!$A$46:$E$6000,A2445,4)),"")</f>
        <v/>
      </c>
    </row>
    <row r="2446" spans="1:6" ht="18.75" customHeight="1">
      <c r="A2446" s="82" t="str">
        <f>IFERROR(MATCH(ROW()-ROW($A$2),DATA!G:G,0)-DATA!$B$5+1,"")</f>
        <v/>
      </c>
      <c r="B2446" s="86" t="str">
        <f>IFERROR(INDEX(DATA!$A$46:$E$6000,A2446,5),"")</f>
        <v/>
      </c>
      <c r="C2446" s="87" t="str">
        <f>IFERROR(INDEX(DATA!$A$46:$E$6000,A2446,3),"")</f>
        <v/>
      </c>
      <c r="D2446" s="88" t="str">
        <f>IFERROR(INDEX(DATA!$A$46:$E$6000,A2446,2),"")</f>
        <v/>
      </c>
      <c r="E2446" s="99" t="str">
        <f>IFERROR(IF(C2446=設定・集計!$B$6,INDEX(DATA!$A$46:$E$6000,A2446,4),""),"")</f>
        <v/>
      </c>
      <c r="F2446" s="99" t="str">
        <f>IFERROR(IF(C2446=設定・集計!$B$6,"",INDEX(DATA!$A$46:$E$6000,A2446,4)),"")</f>
        <v/>
      </c>
    </row>
    <row r="2447" spans="1:6" ht="18.75" customHeight="1">
      <c r="A2447" s="82" t="str">
        <f>IFERROR(MATCH(ROW()-ROW($A$2),DATA!G:G,0)-DATA!$B$5+1,"")</f>
        <v/>
      </c>
      <c r="B2447" s="86" t="str">
        <f>IFERROR(INDEX(DATA!$A$46:$E$6000,A2447,5),"")</f>
        <v/>
      </c>
      <c r="C2447" s="87" t="str">
        <f>IFERROR(INDEX(DATA!$A$46:$E$6000,A2447,3),"")</f>
        <v/>
      </c>
      <c r="D2447" s="88" t="str">
        <f>IFERROR(INDEX(DATA!$A$46:$E$6000,A2447,2),"")</f>
        <v/>
      </c>
      <c r="E2447" s="99" t="str">
        <f>IFERROR(IF(C2447=設定・集計!$B$6,INDEX(DATA!$A$46:$E$6000,A2447,4),""),"")</f>
        <v/>
      </c>
      <c r="F2447" s="99" t="str">
        <f>IFERROR(IF(C2447=設定・集計!$B$6,"",INDEX(DATA!$A$46:$E$6000,A2447,4)),"")</f>
        <v/>
      </c>
    </row>
    <row r="2448" spans="1:6" ht="18.75" customHeight="1">
      <c r="A2448" s="82" t="str">
        <f>IFERROR(MATCH(ROW()-ROW($A$2),DATA!G:G,0)-DATA!$B$5+1,"")</f>
        <v/>
      </c>
      <c r="B2448" s="86" t="str">
        <f>IFERROR(INDEX(DATA!$A$46:$E$6000,A2448,5),"")</f>
        <v/>
      </c>
      <c r="C2448" s="87" t="str">
        <f>IFERROR(INDEX(DATA!$A$46:$E$6000,A2448,3),"")</f>
        <v/>
      </c>
      <c r="D2448" s="88" t="str">
        <f>IFERROR(INDEX(DATA!$A$46:$E$6000,A2448,2),"")</f>
        <v/>
      </c>
      <c r="E2448" s="99" t="str">
        <f>IFERROR(IF(C2448=設定・集計!$B$6,INDEX(DATA!$A$46:$E$6000,A2448,4),""),"")</f>
        <v/>
      </c>
      <c r="F2448" s="99" t="str">
        <f>IFERROR(IF(C2448=設定・集計!$B$6,"",INDEX(DATA!$A$46:$E$6000,A2448,4)),"")</f>
        <v/>
      </c>
    </row>
    <row r="2449" spans="1:6" ht="18.75" customHeight="1">
      <c r="A2449" s="82" t="str">
        <f>IFERROR(MATCH(ROW()-ROW($A$2),DATA!G:G,0)-DATA!$B$5+1,"")</f>
        <v/>
      </c>
      <c r="B2449" s="86" t="str">
        <f>IFERROR(INDEX(DATA!$A$46:$E$6000,A2449,5),"")</f>
        <v/>
      </c>
      <c r="C2449" s="87" t="str">
        <f>IFERROR(INDEX(DATA!$A$46:$E$6000,A2449,3),"")</f>
        <v/>
      </c>
      <c r="D2449" s="88" t="str">
        <f>IFERROR(INDEX(DATA!$A$46:$E$6000,A2449,2),"")</f>
        <v/>
      </c>
      <c r="E2449" s="99" t="str">
        <f>IFERROR(IF(C2449=設定・集計!$B$6,INDEX(DATA!$A$46:$E$6000,A2449,4),""),"")</f>
        <v/>
      </c>
      <c r="F2449" s="99" t="str">
        <f>IFERROR(IF(C2449=設定・集計!$B$6,"",INDEX(DATA!$A$46:$E$6000,A2449,4)),"")</f>
        <v/>
      </c>
    </row>
    <row r="2450" spans="1:6" ht="18.75" customHeight="1">
      <c r="A2450" s="82" t="str">
        <f>IFERROR(MATCH(ROW()-ROW($A$2),DATA!G:G,0)-DATA!$B$5+1,"")</f>
        <v/>
      </c>
      <c r="B2450" s="86" t="str">
        <f>IFERROR(INDEX(DATA!$A$46:$E$6000,A2450,5),"")</f>
        <v/>
      </c>
      <c r="C2450" s="87" t="str">
        <f>IFERROR(INDEX(DATA!$A$46:$E$6000,A2450,3),"")</f>
        <v/>
      </c>
      <c r="D2450" s="88" t="str">
        <f>IFERROR(INDEX(DATA!$A$46:$E$6000,A2450,2),"")</f>
        <v/>
      </c>
      <c r="E2450" s="99" t="str">
        <f>IFERROR(IF(C2450=設定・集計!$B$6,INDEX(DATA!$A$46:$E$6000,A2450,4),""),"")</f>
        <v/>
      </c>
      <c r="F2450" s="99" t="str">
        <f>IFERROR(IF(C2450=設定・集計!$B$6,"",INDEX(DATA!$A$46:$E$6000,A2450,4)),"")</f>
        <v/>
      </c>
    </row>
    <row r="2451" spans="1:6" ht="18.75" customHeight="1">
      <c r="A2451" s="82" t="str">
        <f>IFERROR(MATCH(ROW()-ROW($A$2),DATA!G:G,0)-DATA!$B$5+1,"")</f>
        <v/>
      </c>
      <c r="B2451" s="86" t="str">
        <f>IFERROR(INDEX(DATA!$A$46:$E$6000,A2451,5),"")</f>
        <v/>
      </c>
      <c r="C2451" s="87" t="str">
        <f>IFERROR(INDEX(DATA!$A$46:$E$6000,A2451,3),"")</f>
        <v/>
      </c>
      <c r="D2451" s="88" t="str">
        <f>IFERROR(INDEX(DATA!$A$46:$E$6000,A2451,2),"")</f>
        <v/>
      </c>
      <c r="E2451" s="99" t="str">
        <f>IFERROR(IF(C2451=設定・集計!$B$6,INDEX(DATA!$A$46:$E$6000,A2451,4),""),"")</f>
        <v/>
      </c>
      <c r="F2451" s="99" t="str">
        <f>IFERROR(IF(C2451=設定・集計!$B$6,"",INDEX(DATA!$A$46:$E$6000,A2451,4)),"")</f>
        <v/>
      </c>
    </row>
    <row r="2452" spans="1:6" ht="18.75" customHeight="1">
      <c r="A2452" s="82" t="str">
        <f>IFERROR(MATCH(ROW()-ROW($A$2),DATA!G:G,0)-DATA!$B$5+1,"")</f>
        <v/>
      </c>
      <c r="B2452" s="86" t="str">
        <f>IFERROR(INDEX(DATA!$A$46:$E$6000,A2452,5),"")</f>
        <v/>
      </c>
      <c r="C2452" s="87" t="str">
        <f>IFERROR(INDEX(DATA!$A$46:$E$6000,A2452,3),"")</f>
        <v/>
      </c>
      <c r="D2452" s="88" t="str">
        <f>IFERROR(INDEX(DATA!$A$46:$E$6000,A2452,2),"")</f>
        <v/>
      </c>
      <c r="E2452" s="99" t="str">
        <f>IFERROR(IF(C2452=設定・集計!$B$6,INDEX(DATA!$A$46:$E$6000,A2452,4),""),"")</f>
        <v/>
      </c>
      <c r="F2452" s="99" t="str">
        <f>IFERROR(IF(C2452=設定・集計!$B$6,"",INDEX(DATA!$A$46:$E$6000,A2452,4)),"")</f>
        <v/>
      </c>
    </row>
    <row r="2453" spans="1:6" ht="18.75" customHeight="1">
      <c r="A2453" s="82" t="str">
        <f>IFERROR(MATCH(ROW()-ROW($A$2),DATA!G:G,0)-DATA!$B$5+1,"")</f>
        <v/>
      </c>
      <c r="B2453" s="86" t="str">
        <f>IFERROR(INDEX(DATA!$A$46:$E$6000,A2453,5),"")</f>
        <v/>
      </c>
      <c r="C2453" s="87" t="str">
        <f>IFERROR(INDEX(DATA!$A$46:$E$6000,A2453,3),"")</f>
        <v/>
      </c>
      <c r="D2453" s="88" t="str">
        <f>IFERROR(INDEX(DATA!$A$46:$E$6000,A2453,2),"")</f>
        <v/>
      </c>
      <c r="E2453" s="99" t="str">
        <f>IFERROR(IF(C2453=設定・集計!$B$6,INDEX(DATA!$A$46:$E$6000,A2453,4),""),"")</f>
        <v/>
      </c>
      <c r="F2453" s="99" t="str">
        <f>IFERROR(IF(C2453=設定・集計!$B$6,"",INDEX(DATA!$A$46:$E$6000,A2453,4)),"")</f>
        <v/>
      </c>
    </row>
    <row r="2454" spans="1:6" ht="18.75" customHeight="1">
      <c r="A2454" s="82" t="str">
        <f>IFERROR(MATCH(ROW()-ROW($A$2),DATA!G:G,0)-DATA!$B$5+1,"")</f>
        <v/>
      </c>
      <c r="B2454" s="86" t="str">
        <f>IFERROR(INDEX(DATA!$A$46:$E$6000,A2454,5),"")</f>
        <v/>
      </c>
      <c r="C2454" s="87" t="str">
        <f>IFERROR(INDEX(DATA!$A$46:$E$6000,A2454,3),"")</f>
        <v/>
      </c>
      <c r="D2454" s="88" t="str">
        <f>IFERROR(INDEX(DATA!$A$46:$E$6000,A2454,2),"")</f>
        <v/>
      </c>
      <c r="E2454" s="99" t="str">
        <f>IFERROR(IF(C2454=設定・集計!$B$6,INDEX(DATA!$A$46:$E$6000,A2454,4),""),"")</f>
        <v/>
      </c>
      <c r="F2454" s="99" t="str">
        <f>IFERROR(IF(C2454=設定・集計!$B$6,"",INDEX(DATA!$A$46:$E$6000,A2454,4)),"")</f>
        <v/>
      </c>
    </row>
    <row r="2455" spans="1:6" ht="18.75" customHeight="1">
      <c r="A2455" s="82" t="str">
        <f>IFERROR(MATCH(ROW()-ROW($A$2),DATA!G:G,0)-DATA!$B$5+1,"")</f>
        <v/>
      </c>
      <c r="B2455" s="86" t="str">
        <f>IFERROR(INDEX(DATA!$A$46:$E$6000,A2455,5),"")</f>
        <v/>
      </c>
      <c r="C2455" s="87" t="str">
        <f>IFERROR(INDEX(DATA!$A$46:$E$6000,A2455,3),"")</f>
        <v/>
      </c>
      <c r="D2455" s="88" t="str">
        <f>IFERROR(INDEX(DATA!$A$46:$E$6000,A2455,2),"")</f>
        <v/>
      </c>
      <c r="E2455" s="99" t="str">
        <f>IFERROR(IF(C2455=設定・集計!$B$6,INDEX(DATA!$A$46:$E$6000,A2455,4),""),"")</f>
        <v/>
      </c>
      <c r="F2455" s="99" t="str">
        <f>IFERROR(IF(C2455=設定・集計!$B$6,"",INDEX(DATA!$A$46:$E$6000,A2455,4)),"")</f>
        <v/>
      </c>
    </row>
    <row r="2456" spans="1:6" ht="18.75" customHeight="1">
      <c r="A2456" s="82" t="str">
        <f>IFERROR(MATCH(ROW()-ROW($A$2),DATA!G:G,0)-DATA!$B$5+1,"")</f>
        <v/>
      </c>
      <c r="B2456" s="86" t="str">
        <f>IFERROR(INDEX(DATA!$A$46:$E$6000,A2456,5),"")</f>
        <v/>
      </c>
      <c r="C2456" s="87" t="str">
        <f>IFERROR(INDEX(DATA!$A$46:$E$6000,A2456,3),"")</f>
        <v/>
      </c>
      <c r="D2456" s="88" t="str">
        <f>IFERROR(INDEX(DATA!$A$46:$E$6000,A2456,2),"")</f>
        <v/>
      </c>
      <c r="E2456" s="99" t="str">
        <f>IFERROR(IF(C2456=設定・集計!$B$6,INDEX(DATA!$A$46:$E$6000,A2456,4),""),"")</f>
        <v/>
      </c>
      <c r="F2456" s="99" t="str">
        <f>IFERROR(IF(C2456=設定・集計!$B$6,"",INDEX(DATA!$A$46:$E$6000,A2456,4)),"")</f>
        <v/>
      </c>
    </row>
    <row r="2457" spans="1:6" ht="18.75" customHeight="1">
      <c r="A2457" s="82" t="str">
        <f>IFERROR(MATCH(ROW()-ROW($A$2),DATA!G:G,0)-DATA!$B$5+1,"")</f>
        <v/>
      </c>
      <c r="B2457" s="86" t="str">
        <f>IFERROR(INDEX(DATA!$A$46:$E$6000,A2457,5),"")</f>
        <v/>
      </c>
      <c r="C2457" s="87" t="str">
        <f>IFERROR(INDEX(DATA!$A$46:$E$6000,A2457,3),"")</f>
        <v/>
      </c>
      <c r="D2457" s="88" t="str">
        <f>IFERROR(INDEX(DATA!$A$46:$E$6000,A2457,2),"")</f>
        <v/>
      </c>
      <c r="E2457" s="99" t="str">
        <f>IFERROR(IF(C2457=設定・集計!$B$6,INDEX(DATA!$A$46:$E$6000,A2457,4),""),"")</f>
        <v/>
      </c>
      <c r="F2457" s="99" t="str">
        <f>IFERROR(IF(C2457=設定・集計!$B$6,"",INDEX(DATA!$A$46:$E$6000,A2457,4)),"")</f>
        <v/>
      </c>
    </row>
    <row r="2458" spans="1:6" ht="18.75" customHeight="1">
      <c r="A2458" s="82" t="str">
        <f>IFERROR(MATCH(ROW()-ROW($A$2),DATA!G:G,0)-DATA!$B$5+1,"")</f>
        <v/>
      </c>
      <c r="B2458" s="86" t="str">
        <f>IFERROR(INDEX(DATA!$A$46:$E$6000,A2458,5),"")</f>
        <v/>
      </c>
      <c r="C2458" s="87" t="str">
        <f>IFERROR(INDEX(DATA!$A$46:$E$6000,A2458,3),"")</f>
        <v/>
      </c>
      <c r="D2458" s="88" t="str">
        <f>IFERROR(INDEX(DATA!$A$46:$E$6000,A2458,2),"")</f>
        <v/>
      </c>
      <c r="E2458" s="99" t="str">
        <f>IFERROR(IF(C2458=設定・集計!$B$6,INDEX(DATA!$A$46:$E$6000,A2458,4),""),"")</f>
        <v/>
      </c>
      <c r="F2458" s="99" t="str">
        <f>IFERROR(IF(C2458=設定・集計!$B$6,"",INDEX(DATA!$A$46:$E$6000,A2458,4)),"")</f>
        <v/>
      </c>
    </row>
    <row r="2459" spans="1:6" ht="18.75" customHeight="1">
      <c r="A2459" s="82" t="str">
        <f>IFERROR(MATCH(ROW()-ROW($A$2),DATA!G:G,0)-DATA!$B$5+1,"")</f>
        <v/>
      </c>
      <c r="B2459" s="86" t="str">
        <f>IFERROR(INDEX(DATA!$A$46:$E$6000,A2459,5),"")</f>
        <v/>
      </c>
      <c r="C2459" s="87" t="str">
        <f>IFERROR(INDEX(DATA!$A$46:$E$6000,A2459,3),"")</f>
        <v/>
      </c>
      <c r="D2459" s="88" t="str">
        <f>IFERROR(INDEX(DATA!$A$46:$E$6000,A2459,2),"")</f>
        <v/>
      </c>
      <c r="E2459" s="99" t="str">
        <f>IFERROR(IF(C2459=設定・集計!$B$6,INDEX(DATA!$A$46:$E$6000,A2459,4),""),"")</f>
        <v/>
      </c>
      <c r="F2459" s="99" t="str">
        <f>IFERROR(IF(C2459=設定・集計!$B$6,"",INDEX(DATA!$A$46:$E$6000,A2459,4)),"")</f>
        <v/>
      </c>
    </row>
    <row r="2460" spans="1:6" ht="18.75" customHeight="1">
      <c r="A2460" s="82" t="str">
        <f>IFERROR(MATCH(ROW()-ROW($A$2),DATA!G:G,0)-DATA!$B$5+1,"")</f>
        <v/>
      </c>
      <c r="B2460" s="86" t="str">
        <f>IFERROR(INDEX(DATA!$A$46:$E$6000,A2460,5),"")</f>
        <v/>
      </c>
      <c r="C2460" s="87" t="str">
        <f>IFERROR(INDEX(DATA!$A$46:$E$6000,A2460,3),"")</f>
        <v/>
      </c>
      <c r="D2460" s="88" t="str">
        <f>IFERROR(INDEX(DATA!$A$46:$E$6000,A2460,2),"")</f>
        <v/>
      </c>
      <c r="E2460" s="99" t="str">
        <f>IFERROR(IF(C2460=設定・集計!$B$6,INDEX(DATA!$A$46:$E$6000,A2460,4),""),"")</f>
        <v/>
      </c>
      <c r="F2460" s="99" t="str">
        <f>IFERROR(IF(C2460=設定・集計!$B$6,"",INDEX(DATA!$A$46:$E$6000,A2460,4)),"")</f>
        <v/>
      </c>
    </row>
    <row r="2461" spans="1:6" ht="18.75" customHeight="1">
      <c r="A2461" s="82" t="str">
        <f>IFERROR(MATCH(ROW()-ROW($A$2),DATA!G:G,0)-DATA!$B$5+1,"")</f>
        <v/>
      </c>
      <c r="B2461" s="86" t="str">
        <f>IFERROR(INDEX(DATA!$A$46:$E$6000,A2461,5),"")</f>
        <v/>
      </c>
      <c r="C2461" s="87" t="str">
        <f>IFERROR(INDEX(DATA!$A$46:$E$6000,A2461,3),"")</f>
        <v/>
      </c>
      <c r="D2461" s="88" t="str">
        <f>IFERROR(INDEX(DATA!$A$46:$E$6000,A2461,2),"")</f>
        <v/>
      </c>
      <c r="E2461" s="99" t="str">
        <f>IFERROR(IF(C2461=設定・集計!$B$6,INDEX(DATA!$A$46:$E$6000,A2461,4),""),"")</f>
        <v/>
      </c>
      <c r="F2461" s="99" t="str">
        <f>IFERROR(IF(C2461=設定・集計!$B$6,"",INDEX(DATA!$A$46:$E$6000,A2461,4)),"")</f>
        <v/>
      </c>
    </row>
    <row r="2462" spans="1:6" ht="18.75" customHeight="1">
      <c r="A2462" s="82" t="str">
        <f>IFERROR(MATCH(ROW()-ROW($A$2),DATA!G:G,0)-DATA!$B$5+1,"")</f>
        <v/>
      </c>
      <c r="B2462" s="86" t="str">
        <f>IFERROR(INDEX(DATA!$A$46:$E$6000,A2462,5),"")</f>
        <v/>
      </c>
      <c r="C2462" s="87" t="str">
        <f>IFERROR(INDEX(DATA!$A$46:$E$6000,A2462,3),"")</f>
        <v/>
      </c>
      <c r="D2462" s="88" t="str">
        <f>IFERROR(INDEX(DATA!$A$46:$E$6000,A2462,2),"")</f>
        <v/>
      </c>
      <c r="E2462" s="99" t="str">
        <f>IFERROR(IF(C2462=設定・集計!$B$6,INDEX(DATA!$A$46:$E$6000,A2462,4),""),"")</f>
        <v/>
      </c>
      <c r="F2462" s="99" t="str">
        <f>IFERROR(IF(C2462=設定・集計!$B$6,"",INDEX(DATA!$A$46:$E$6000,A2462,4)),"")</f>
        <v/>
      </c>
    </row>
    <row r="2463" spans="1:6" ht="18.75" customHeight="1">
      <c r="A2463" s="82" t="str">
        <f>IFERROR(MATCH(ROW()-ROW($A$2),DATA!G:G,0)-DATA!$B$5+1,"")</f>
        <v/>
      </c>
      <c r="B2463" s="86" t="str">
        <f>IFERROR(INDEX(DATA!$A$46:$E$6000,A2463,5),"")</f>
        <v/>
      </c>
      <c r="C2463" s="87" t="str">
        <f>IFERROR(INDEX(DATA!$A$46:$E$6000,A2463,3),"")</f>
        <v/>
      </c>
      <c r="D2463" s="88" t="str">
        <f>IFERROR(INDEX(DATA!$A$46:$E$6000,A2463,2),"")</f>
        <v/>
      </c>
      <c r="E2463" s="99" t="str">
        <f>IFERROR(IF(C2463=設定・集計!$B$6,INDEX(DATA!$A$46:$E$6000,A2463,4),""),"")</f>
        <v/>
      </c>
      <c r="F2463" s="99" t="str">
        <f>IFERROR(IF(C2463=設定・集計!$B$6,"",INDEX(DATA!$A$46:$E$6000,A2463,4)),"")</f>
        <v/>
      </c>
    </row>
    <row r="2464" spans="1:6" ht="18.75" customHeight="1">
      <c r="A2464" s="82" t="str">
        <f>IFERROR(MATCH(ROW()-ROW($A$2),DATA!G:G,0)-DATA!$B$5+1,"")</f>
        <v/>
      </c>
      <c r="B2464" s="86" t="str">
        <f>IFERROR(INDEX(DATA!$A$46:$E$6000,A2464,5),"")</f>
        <v/>
      </c>
      <c r="C2464" s="87" t="str">
        <f>IFERROR(INDEX(DATA!$A$46:$E$6000,A2464,3),"")</f>
        <v/>
      </c>
      <c r="D2464" s="88" t="str">
        <f>IFERROR(INDEX(DATA!$A$46:$E$6000,A2464,2),"")</f>
        <v/>
      </c>
      <c r="E2464" s="99" t="str">
        <f>IFERROR(IF(C2464=設定・集計!$B$6,INDEX(DATA!$A$46:$E$6000,A2464,4),""),"")</f>
        <v/>
      </c>
      <c r="F2464" s="99" t="str">
        <f>IFERROR(IF(C2464=設定・集計!$B$6,"",INDEX(DATA!$A$46:$E$6000,A2464,4)),"")</f>
        <v/>
      </c>
    </row>
    <row r="2465" spans="1:6" ht="18.75" customHeight="1">
      <c r="A2465" s="82" t="str">
        <f>IFERROR(MATCH(ROW()-ROW($A$2),DATA!G:G,0)-DATA!$B$5+1,"")</f>
        <v/>
      </c>
      <c r="B2465" s="86" t="str">
        <f>IFERROR(INDEX(DATA!$A$46:$E$6000,A2465,5),"")</f>
        <v/>
      </c>
      <c r="C2465" s="87" t="str">
        <f>IFERROR(INDEX(DATA!$A$46:$E$6000,A2465,3),"")</f>
        <v/>
      </c>
      <c r="D2465" s="88" t="str">
        <f>IFERROR(INDEX(DATA!$A$46:$E$6000,A2465,2),"")</f>
        <v/>
      </c>
      <c r="E2465" s="99" t="str">
        <f>IFERROR(IF(C2465=設定・集計!$B$6,INDEX(DATA!$A$46:$E$6000,A2465,4),""),"")</f>
        <v/>
      </c>
      <c r="F2465" s="99" t="str">
        <f>IFERROR(IF(C2465=設定・集計!$B$6,"",INDEX(DATA!$A$46:$E$6000,A2465,4)),"")</f>
        <v/>
      </c>
    </row>
    <row r="2466" spans="1:6" ht="18.75" customHeight="1">
      <c r="A2466" s="82" t="str">
        <f>IFERROR(MATCH(ROW()-ROW($A$2),DATA!G:G,0)-DATA!$B$5+1,"")</f>
        <v/>
      </c>
      <c r="B2466" s="86" t="str">
        <f>IFERROR(INDEX(DATA!$A$46:$E$6000,A2466,5),"")</f>
        <v/>
      </c>
      <c r="C2466" s="87" t="str">
        <f>IFERROR(INDEX(DATA!$A$46:$E$6000,A2466,3),"")</f>
        <v/>
      </c>
      <c r="D2466" s="88" t="str">
        <f>IFERROR(INDEX(DATA!$A$46:$E$6000,A2466,2),"")</f>
        <v/>
      </c>
      <c r="E2466" s="99" t="str">
        <f>IFERROR(IF(C2466=設定・集計!$B$6,INDEX(DATA!$A$46:$E$6000,A2466,4),""),"")</f>
        <v/>
      </c>
      <c r="F2466" s="99" t="str">
        <f>IFERROR(IF(C2466=設定・集計!$B$6,"",INDEX(DATA!$A$46:$E$6000,A2466,4)),"")</f>
        <v/>
      </c>
    </row>
    <row r="2467" spans="1:6" ht="18.75" customHeight="1">
      <c r="A2467" s="82" t="str">
        <f>IFERROR(MATCH(ROW()-ROW($A$2),DATA!G:G,0)-DATA!$B$5+1,"")</f>
        <v/>
      </c>
      <c r="B2467" s="86" t="str">
        <f>IFERROR(INDEX(DATA!$A$46:$E$6000,A2467,5),"")</f>
        <v/>
      </c>
      <c r="C2467" s="87" t="str">
        <f>IFERROR(INDEX(DATA!$A$46:$E$6000,A2467,3),"")</f>
        <v/>
      </c>
      <c r="D2467" s="88" t="str">
        <f>IFERROR(INDEX(DATA!$A$46:$E$6000,A2467,2),"")</f>
        <v/>
      </c>
      <c r="E2467" s="99" t="str">
        <f>IFERROR(IF(C2467=設定・集計!$B$6,INDEX(DATA!$A$46:$E$6000,A2467,4),""),"")</f>
        <v/>
      </c>
      <c r="F2467" s="99" t="str">
        <f>IFERROR(IF(C2467=設定・集計!$B$6,"",INDEX(DATA!$A$46:$E$6000,A2467,4)),"")</f>
        <v/>
      </c>
    </row>
    <row r="2468" spans="1:6" ht="18.75" customHeight="1">
      <c r="A2468" s="82" t="str">
        <f>IFERROR(MATCH(ROW()-ROW($A$2),DATA!G:G,0)-DATA!$B$5+1,"")</f>
        <v/>
      </c>
      <c r="B2468" s="86" t="str">
        <f>IFERROR(INDEX(DATA!$A$46:$E$6000,A2468,5),"")</f>
        <v/>
      </c>
      <c r="C2468" s="87" t="str">
        <f>IFERROR(INDEX(DATA!$A$46:$E$6000,A2468,3),"")</f>
        <v/>
      </c>
      <c r="D2468" s="88" t="str">
        <f>IFERROR(INDEX(DATA!$A$46:$E$6000,A2468,2),"")</f>
        <v/>
      </c>
      <c r="E2468" s="99" t="str">
        <f>IFERROR(IF(C2468=設定・集計!$B$6,INDEX(DATA!$A$46:$E$6000,A2468,4),""),"")</f>
        <v/>
      </c>
      <c r="F2468" s="99" t="str">
        <f>IFERROR(IF(C2468=設定・集計!$B$6,"",INDEX(DATA!$A$46:$E$6000,A2468,4)),"")</f>
        <v/>
      </c>
    </row>
    <row r="2469" spans="1:6" ht="18.75" customHeight="1">
      <c r="A2469" s="82" t="str">
        <f>IFERROR(MATCH(ROW()-ROW($A$2),DATA!G:G,0)-DATA!$B$5+1,"")</f>
        <v/>
      </c>
      <c r="B2469" s="86" t="str">
        <f>IFERROR(INDEX(DATA!$A$46:$E$6000,A2469,5),"")</f>
        <v/>
      </c>
      <c r="C2469" s="87" t="str">
        <f>IFERROR(INDEX(DATA!$A$46:$E$6000,A2469,3),"")</f>
        <v/>
      </c>
      <c r="D2469" s="88" t="str">
        <f>IFERROR(INDEX(DATA!$A$46:$E$6000,A2469,2),"")</f>
        <v/>
      </c>
      <c r="E2469" s="99" t="str">
        <f>IFERROR(IF(C2469=設定・集計!$B$6,INDEX(DATA!$A$46:$E$6000,A2469,4),""),"")</f>
        <v/>
      </c>
      <c r="F2469" s="99" t="str">
        <f>IFERROR(IF(C2469=設定・集計!$B$6,"",INDEX(DATA!$A$46:$E$6000,A2469,4)),"")</f>
        <v/>
      </c>
    </row>
    <row r="2470" spans="1:6" ht="18.75" customHeight="1">
      <c r="A2470" s="82" t="str">
        <f>IFERROR(MATCH(ROW()-ROW($A$2),DATA!G:G,0)-DATA!$B$5+1,"")</f>
        <v/>
      </c>
      <c r="B2470" s="86" t="str">
        <f>IFERROR(INDEX(DATA!$A$46:$E$6000,A2470,5),"")</f>
        <v/>
      </c>
      <c r="C2470" s="87" t="str">
        <f>IFERROR(INDEX(DATA!$A$46:$E$6000,A2470,3),"")</f>
        <v/>
      </c>
      <c r="D2470" s="88" t="str">
        <f>IFERROR(INDEX(DATA!$A$46:$E$6000,A2470,2),"")</f>
        <v/>
      </c>
      <c r="E2470" s="99" t="str">
        <f>IFERROR(IF(C2470=設定・集計!$B$6,INDEX(DATA!$A$46:$E$6000,A2470,4),""),"")</f>
        <v/>
      </c>
      <c r="F2470" s="99" t="str">
        <f>IFERROR(IF(C2470=設定・集計!$B$6,"",INDEX(DATA!$A$46:$E$6000,A2470,4)),"")</f>
        <v/>
      </c>
    </row>
    <row r="2471" spans="1:6" ht="18.75" customHeight="1">
      <c r="A2471" s="82" t="str">
        <f>IFERROR(MATCH(ROW()-ROW($A$2),DATA!G:G,0)-DATA!$B$5+1,"")</f>
        <v/>
      </c>
      <c r="B2471" s="86" t="str">
        <f>IFERROR(INDEX(DATA!$A$46:$E$6000,A2471,5),"")</f>
        <v/>
      </c>
      <c r="C2471" s="87" t="str">
        <f>IFERROR(INDEX(DATA!$A$46:$E$6000,A2471,3),"")</f>
        <v/>
      </c>
      <c r="D2471" s="88" t="str">
        <f>IFERROR(INDEX(DATA!$A$46:$E$6000,A2471,2),"")</f>
        <v/>
      </c>
      <c r="E2471" s="99" t="str">
        <f>IFERROR(IF(C2471=設定・集計!$B$6,INDEX(DATA!$A$46:$E$6000,A2471,4),""),"")</f>
        <v/>
      </c>
      <c r="F2471" s="99" t="str">
        <f>IFERROR(IF(C2471=設定・集計!$B$6,"",INDEX(DATA!$A$46:$E$6000,A2471,4)),"")</f>
        <v/>
      </c>
    </row>
    <row r="2472" spans="1:6" ht="18.75" customHeight="1">
      <c r="A2472" s="82" t="str">
        <f>IFERROR(MATCH(ROW()-ROW($A$2),DATA!G:G,0)-DATA!$B$5+1,"")</f>
        <v/>
      </c>
      <c r="B2472" s="86" t="str">
        <f>IFERROR(INDEX(DATA!$A$46:$E$6000,A2472,5),"")</f>
        <v/>
      </c>
      <c r="C2472" s="87" t="str">
        <f>IFERROR(INDEX(DATA!$A$46:$E$6000,A2472,3),"")</f>
        <v/>
      </c>
      <c r="D2472" s="88" t="str">
        <f>IFERROR(INDEX(DATA!$A$46:$E$6000,A2472,2),"")</f>
        <v/>
      </c>
      <c r="E2472" s="99" t="str">
        <f>IFERROR(IF(C2472=設定・集計!$B$6,INDEX(DATA!$A$46:$E$6000,A2472,4),""),"")</f>
        <v/>
      </c>
      <c r="F2472" s="99" t="str">
        <f>IFERROR(IF(C2472=設定・集計!$B$6,"",INDEX(DATA!$A$46:$E$6000,A2472,4)),"")</f>
        <v/>
      </c>
    </row>
    <row r="2473" spans="1:6" ht="18.75" customHeight="1">
      <c r="A2473" s="82" t="str">
        <f>IFERROR(MATCH(ROW()-ROW($A$2),DATA!G:G,0)-DATA!$B$5+1,"")</f>
        <v/>
      </c>
      <c r="B2473" s="86" t="str">
        <f>IFERROR(INDEX(DATA!$A$46:$E$6000,A2473,5),"")</f>
        <v/>
      </c>
      <c r="C2473" s="87" t="str">
        <f>IFERROR(INDEX(DATA!$A$46:$E$6000,A2473,3),"")</f>
        <v/>
      </c>
      <c r="D2473" s="88" t="str">
        <f>IFERROR(INDEX(DATA!$A$46:$E$6000,A2473,2),"")</f>
        <v/>
      </c>
      <c r="E2473" s="99" t="str">
        <f>IFERROR(IF(C2473=設定・集計!$B$6,INDEX(DATA!$A$46:$E$6000,A2473,4),""),"")</f>
        <v/>
      </c>
      <c r="F2473" s="99" t="str">
        <f>IFERROR(IF(C2473=設定・集計!$B$6,"",INDEX(DATA!$A$46:$E$6000,A2473,4)),"")</f>
        <v/>
      </c>
    </row>
    <row r="2474" spans="1:6" ht="18.75" customHeight="1">
      <c r="A2474" s="82" t="str">
        <f>IFERROR(MATCH(ROW()-ROW($A$2),DATA!G:G,0)-DATA!$B$5+1,"")</f>
        <v/>
      </c>
      <c r="B2474" s="86" t="str">
        <f>IFERROR(INDEX(DATA!$A$46:$E$6000,A2474,5),"")</f>
        <v/>
      </c>
      <c r="C2474" s="87" t="str">
        <f>IFERROR(INDEX(DATA!$A$46:$E$6000,A2474,3),"")</f>
        <v/>
      </c>
      <c r="D2474" s="88" t="str">
        <f>IFERROR(INDEX(DATA!$A$46:$E$6000,A2474,2),"")</f>
        <v/>
      </c>
      <c r="E2474" s="99" t="str">
        <f>IFERROR(IF(C2474=設定・集計!$B$6,INDEX(DATA!$A$46:$E$6000,A2474,4),""),"")</f>
        <v/>
      </c>
      <c r="F2474" s="99" t="str">
        <f>IFERROR(IF(C2474=設定・集計!$B$6,"",INDEX(DATA!$A$46:$E$6000,A2474,4)),"")</f>
        <v/>
      </c>
    </row>
    <row r="2475" spans="1:6" ht="18.75" customHeight="1">
      <c r="A2475" s="82" t="str">
        <f>IFERROR(MATCH(ROW()-ROW($A$2),DATA!G:G,0)-DATA!$B$5+1,"")</f>
        <v/>
      </c>
      <c r="B2475" s="86" t="str">
        <f>IFERROR(INDEX(DATA!$A$46:$E$6000,A2475,5),"")</f>
        <v/>
      </c>
      <c r="C2475" s="87" t="str">
        <f>IFERROR(INDEX(DATA!$A$46:$E$6000,A2475,3),"")</f>
        <v/>
      </c>
      <c r="D2475" s="88" t="str">
        <f>IFERROR(INDEX(DATA!$A$46:$E$6000,A2475,2),"")</f>
        <v/>
      </c>
      <c r="E2475" s="99" t="str">
        <f>IFERROR(IF(C2475=設定・集計!$B$6,INDEX(DATA!$A$46:$E$6000,A2475,4),""),"")</f>
        <v/>
      </c>
      <c r="F2475" s="99" t="str">
        <f>IFERROR(IF(C2475=設定・集計!$B$6,"",INDEX(DATA!$A$46:$E$6000,A2475,4)),"")</f>
        <v/>
      </c>
    </row>
    <row r="2476" spans="1:6" ht="18.75" customHeight="1">
      <c r="A2476" s="82" t="str">
        <f>IFERROR(MATCH(ROW()-ROW($A$2),DATA!G:G,0)-DATA!$B$5+1,"")</f>
        <v/>
      </c>
      <c r="B2476" s="86" t="str">
        <f>IFERROR(INDEX(DATA!$A$46:$E$6000,A2476,5),"")</f>
        <v/>
      </c>
      <c r="C2476" s="87" t="str">
        <f>IFERROR(INDEX(DATA!$A$46:$E$6000,A2476,3),"")</f>
        <v/>
      </c>
      <c r="D2476" s="88" t="str">
        <f>IFERROR(INDEX(DATA!$A$46:$E$6000,A2476,2),"")</f>
        <v/>
      </c>
      <c r="E2476" s="99" t="str">
        <f>IFERROR(IF(C2476=設定・集計!$B$6,INDEX(DATA!$A$46:$E$6000,A2476,4),""),"")</f>
        <v/>
      </c>
      <c r="F2476" s="99" t="str">
        <f>IFERROR(IF(C2476=設定・集計!$B$6,"",INDEX(DATA!$A$46:$E$6000,A2476,4)),"")</f>
        <v/>
      </c>
    </row>
    <row r="2477" spans="1:6" ht="18.75" customHeight="1">
      <c r="A2477" s="82" t="str">
        <f>IFERROR(MATCH(ROW()-ROW($A$2),DATA!G:G,0)-DATA!$B$5+1,"")</f>
        <v/>
      </c>
      <c r="B2477" s="86" t="str">
        <f>IFERROR(INDEX(DATA!$A$46:$E$6000,A2477,5),"")</f>
        <v/>
      </c>
      <c r="C2477" s="87" t="str">
        <f>IFERROR(INDEX(DATA!$A$46:$E$6000,A2477,3),"")</f>
        <v/>
      </c>
      <c r="D2477" s="88" t="str">
        <f>IFERROR(INDEX(DATA!$A$46:$E$6000,A2477,2),"")</f>
        <v/>
      </c>
      <c r="E2477" s="99" t="str">
        <f>IFERROR(IF(C2477=設定・集計!$B$6,INDEX(DATA!$A$46:$E$6000,A2477,4),""),"")</f>
        <v/>
      </c>
      <c r="F2477" s="99" t="str">
        <f>IFERROR(IF(C2477=設定・集計!$B$6,"",INDEX(DATA!$A$46:$E$6000,A2477,4)),"")</f>
        <v/>
      </c>
    </row>
    <row r="2478" spans="1:6" ht="18.75" customHeight="1">
      <c r="A2478" s="82" t="str">
        <f>IFERROR(MATCH(ROW()-ROW($A$2),DATA!G:G,0)-DATA!$B$5+1,"")</f>
        <v/>
      </c>
      <c r="B2478" s="86" t="str">
        <f>IFERROR(INDEX(DATA!$A$46:$E$6000,A2478,5),"")</f>
        <v/>
      </c>
      <c r="C2478" s="87" t="str">
        <f>IFERROR(INDEX(DATA!$A$46:$E$6000,A2478,3),"")</f>
        <v/>
      </c>
      <c r="D2478" s="88" t="str">
        <f>IFERROR(INDEX(DATA!$A$46:$E$6000,A2478,2),"")</f>
        <v/>
      </c>
      <c r="E2478" s="99" t="str">
        <f>IFERROR(IF(C2478=設定・集計!$B$6,INDEX(DATA!$A$46:$E$6000,A2478,4),""),"")</f>
        <v/>
      </c>
      <c r="F2478" s="99" t="str">
        <f>IFERROR(IF(C2478=設定・集計!$B$6,"",INDEX(DATA!$A$46:$E$6000,A2478,4)),"")</f>
        <v/>
      </c>
    </row>
    <row r="2479" spans="1:6" ht="18.75" customHeight="1">
      <c r="A2479" s="82" t="str">
        <f>IFERROR(MATCH(ROW()-ROW($A$2),DATA!G:G,0)-DATA!$B$5+1,"")</f>
        <v/>
      </c>
      <c r="B2479" s="86" t="str">
        <f>IFERROR(INDEX(DATA!$A$46:$E$6000,A2479,5),"")</f>
        <v/>
      </c>
      <c r="C2479" s="87" t="str">
        <f>IFERROR(INDEX(DATA!$A$46:$E$6000,A2479,3),"")</f>
        <v/>
      </c>
      <c r="D2479" s="88" t="str">
        <f>IFERROR(INDEX(DATA!$A$46:$E$6000,A2479,2),"")</f>
        <v/>
      </c>
      <c r="E2479" s="99" t="str">
        <f>IFERROR(IF(C2479=設定・集計!$B$6,INDEX(DATA!$A$46:$E$6000,A2479,4),""),"")</f>
        <v/>
      </c>
      <c r="F2479" s="99" t="str">
        <f>IFERROR(IF(C2479=設定・集計!$B$6,"",INDEX(DATA!$A$46:$E$6000,A2479,4)),"")</f>
        <v/>
      </c>
    </row>
    <row r="2480" spans="1:6" ht="18.75" customHeight="1">
      <c r="A2480" s="82" t="str">
        <f>IFERROR(MATCH(ROW()-ROW($A$2),DATA!G:G,0)-DATA!$B$5+1,"")</f>
        <v/>
      </c>
      <c r="B2480" s="86" t="str">
        <f>IFERROR(INDEX(DATA!$A$46:$E$6000,A2480,5),"")</f>
        <v/>
      </c>
      <c r="C2480" s="87" t="str">
        <f>IFERROR(INDEX(DATA!$A$46:$E$6000,A2480,3),"")</f>
        <v/>
      </c>
      <c r="D2480" s="88" t="str">
        <f>IFERROR(INDEX(DATA!$A$46:$E$6000,A2480,2),"")</f>
        <v/>
      </c>
      <c r="E2480" s="99" t="str">
        <f>IFERROR(IF(C2480=設定・集計!$B$6,INDEX(DATA!$A$46:$E$6000,A2480,4),""),"")</f>
        <v/>
      </c>
      <c r="F2480" s="99" t="str">
        <f>IFERROR(IF(C2480=設定・集計!$B$6,"",INDEX(DATA!$A$46:$E$6000,A2480,4)),"")</f>
        <v/>
      </c>
    </row>
    <row r="2481" spans="1:6" ht="18.75" customHeight="1">
      <c r="A2481" s="82" t="str">
        <f>IFERROR(MATCH(ROW()-ROW($A$2),DATA!G:G,0)-DATA!$B$5+1,"")</f>
        <v/>
      </c>
      <c r="B2481" s="86" t="str">
        <f>IFERROR(INDEX(DATA!$A$46:$E$6000,A2481,5),"")</f>
        <v/>
      </c>
      <c r="C2481" s="87" t="str">
        <f>IFERROR(INDEX(DATA!$A$46:$E$6000,A2481,3),"")</f>
        <v/>
      </c>
      <c r="D2481" s="88" t="str">
        <f>IFERROR(INDEX(DATA!$A$46:$E$6000,A2481,2),"")</f>
        <v/>
      </c>
      <c r="E2481" s="99" t="str">
        <f>IFERROR(IF(C2481=設定・集計!$B$6,INDEX(DATA!$A$46:$E$6000,A2481,4),""),"")</f>
        <v/>
      </c>
      <c r="F2481" s="99" t="str">
        <f>IFERROR(IF(C2481=設定・集計!$B$6,"",INDEX(DATA!$A$46:$E$6000,A2481,4)),"")</f>
        <v/>
      </c>
    </row>
    <row r="2482" spans="1:6" ht="18.75" customHeight="1">
      <c r="A2482" s="82" t="str">
        <f>IFERROR(MATCH(ROW()-ROW($A$2),DATA!G:G,0)-DATA!$B$5+1,"")</f>
        <v/>
      </c>
      <c r="B2482" s="86" t="str">
        <f>IFERROR(INDEX(DATA!$A$46:$E$6000,A2482,5),"")</f>
        <v/>
      </c>
      <c r="C2482" s="87" t="str">
        <f>IFERROR(INDEX(DATA!$A$46:$E$6000,A2482,3),"")</f>
        <v/>
      </c>
      <c r="D2482" s="88" t="str">
        <f>IFERROR(INDEX(DATA!$A$46:$E$6000,A2482,2),"")</f>
        <v/>
      </c>
      <c r="E2482" s="99" t="str">
        <f>IFERROR(IF(C2482=設定・集計!$B$6,INDEX(DATA!$A$46:$E$6000,A2482,4),""),"")</f>
        <v/>
      </c>
      <c r="F2482" s="99" t="str">
        <f>IFERROR(IF(C2482=設定・集計!$B$6,"",INDEX(DATA!$A$46:$E$6000,A2482,4)),"")</f>
        <v/>
      </c>
    </row>
    <row r="2483" spans="1:6" ht="18.75" customHeight="1">
      <c r="A2483" s="82" t="str">
        <f>IFERROR(MATCH(ROW()-ROW($A$2),DATA!G:G,0)-DATA!$B$5+1,"")</f>
        <v/>
      </c>
      <c r="B2483" s="86" t="str">
        <f>IFERROR(INDEX(DATA!$A$46:$E$6000,A2483,5),"")</f>
        <v/>
      </c>
      <c r="C2483" s="87" t="str">
        <f>IFERROR(INDEX(DATA!$A$46:$E$6000,A2483,3),"")</f>
        <v/>
      </c>
      <c r="D2483" s="88" t="str">
        <f>IFERROR(INDEX(DATA!$A$46:$E$6000,A2483,2),"")</f>
        <v/>
      </c>
      <c r="E2483" s="99" t="str">
        <f>IFERROR(IF(C2483=設定・集計!$B$6,INDEX(DATA!$A$46:$E$6000,A2483,4),""),"")</f>
        <v/>
      </c>
      <c r="F2483" s="99" t="str">
        <f>IFERROR(IF(C2483=設定・集計!$B$6,"",INDEX(DATA!$A$46:$E$6000,A2483,4)),"")</f>
        <v/>
      </c>
    </row>
    <row r="2484" spans="1:6" ht="18.75" customHeight="1">
      <c r="A2484" s="82" t="str">
        <f>IFERROR(MATCH(ROW()-ROW($A$2),DATA!G:G,0)-DATA!$B$5+1,"")</f>
        <v/>
      </c>
      <c r="B2484" s="86" t="str">
        <f>IFERROR(INDEX(DATA!$A$46:$E$6000,A2484,5),"")</f>
        <v/>
      </c>
      <c r="C2484" s="87" t="str">
        <f>IFERROR(INDEX(DATA!$A$46:$E$6000,A2484,3),"")</f>
        <v/>
      </c>
      <c r="D2484" s="88" t="str">
        <f>IFERROR(INDEX(DATA!$A$46:$E$6000,A2484,2),"")</f>
        <v/>
      </c>
      <c r="E2484" s="99" t="str">
        <f>IFERROR(IF(C2484=設定・集計!$B$6,INDEX(DATA!$A$46:$E$6000,A2484,4),""),"")</f>
        <v/>
      </c>
      <c r="F2484" s="99" t="str">
        <f>IFERROR(IF(C2484=設定・集計!$B$6,"",INDEX(DATA!$A$46:$E$6000,A2484,4)),"")</f>
        <v/>
      </c>
    </row>
    <row r="2485" spans="1:6" ht="18.75" customHeight="1">
      <c r="A2485" s="82" t="str">
        <f>IFERROR(MATCH(ROW()-ROW($A$2),DATA!G:G,0)-DATA!$B$5+1,"")</f>
        <v/>
      </c>
      <c r="B2485" s="86" t="str">
        <f>IFERROR(INDEX(DATA!$A$46:$E$6000,A2485,5),"")</f>
        <v/>
      </c>
      <c r="C2485" s="87" t="str">
        <f>IFERROR(INDEX(DATA!$A$46:$E$6000,A2485,3),"")</f>
        <v/>
      </c>
      <c r="D2485" s="88" t="str">
        <f>IFERROR(INDEX(DATA!$A$46:$E$6000,A2485,2),"")</f>
        <v/>
      </c>
      <c r="E2485" s="99" t="str">
        <f>IFERROR(IF(C2485=設定・集計!$B$6,INDEX(DATA!$A$46:$E$6000,A2485,4),""),"")</f>
        <v/>
      </c>
      <c r="F2485" s="99" t="str">
        <f>IFERROR(IF(C2485=設定・集計!$B$6,"",INDEX(DATA!$A$46:$E$6000,A2485,4)),"")</f>
        <v/>
      </c>
    </row>
    <row r="2486" spans="1:6" ht="18.75" customHeight="1">
      <c r="A2486" s="82" t="str">
        <f>IFERROR(MATCH(ROW()-ROW($A$2),DATA!G:G,0)-DATA!$B$5+1,"")</f>
        <v/>
      </c>
      <c r="B2486" s="86" t="str">
        <f>IFERROR(INDEX(DATA!$A$46:$E$6000,A2486,5),"")</f>
        <v/>
      </c>
      <c r="C2486" s="87" t="str">
        <f>IFERROR(INDEX(DATA!$A$46:$E$6000,A2486,3),"")</f>
        <v/>
      </c>
      <c r="D2486" s="88" t="str">
        <f>IFERROR(INDEX(DATA!$A$46:$E$6000,A2486,2),"")</f>
        <v/>
      </c>
      <c r="E2486" s="99" t="str">
        <f>IFERROR(IF(C2486=設定・集計!$B$6,INDEX(DATA!$A$46:$E$6000,A2486,4),""),"")</f>
        <v/>
      </c>
      <c r="F2486" s="99" t="str">
        <f>IFERROR(IF(C2486=設定・集計!$B$6,"",INDEX(DATA!$A$46:$E$6000,A2486,4)),"")</f>
        <v/>
      </c>
    </row>
    <row r="2487" spans="1:6" ht="18.75" customHeight="1">
      <c r="A2487" s="82" t="str">
        <f>IFERROR(MATCH(ROW()-ROW($A$2),DATA!G:G,0)-DATA!$B$5+1,"")</f>
        <v/>
      </c>
      <c r="B2487" s="86" t="str">
        <f>IFERROR(INDEX(DATA!$A$46:$E$6000,A2487,5),"")</f>
        <v/>
      </c>
      <c r="C2487" s="87" t="str">
        <f>IFERROR(INDEX(DATA!$A$46:$E$6000,A2487,3),"")</f>
        <v/>
      </c>
      <c r="D2487" s="88" t="str">
        <f>IFERROR(INDEX(DATA!$A$46:$E$6000,A2487,2),"")</f>
        <v/>
      </c>
      <c r="E2487" s="99" t="str">
        <f>IFERROR(IF(C2487=設定・集計!$B$6,INDEX(DATA!$A$46:$E$6000,A2487,4),""),"")</f>
        <v/>
      </c>
      <c r="F2487" s="99" t="str">
        <f>IFERROR(IF(C2487=設定・集計!$B$6,"",INDEX(DATA!$A$46:$E$6000,A2487,4)),"")</f>
        <v/>
      </c>
    </row>
    <row r="2488" spans="1:6" ht="18.75" customHeight="1">
      <c r="A2488" s="82" t="str">
        <f>IFERROR(MATCH(ROW()-ROW($A$2),DATA!G:G,0)-DATA!$B$5+1,"")</f>
        <v/>
      </c>
      <c r="B2488" s="86" t="str">
        <f>IFERROR(INDEX(DATA!$A$46:$E$6000,A2488,5),"")</f>
        <v/>
      </c>
      <c r="C2488" s="87" t="str">
        <f>IFERROR(INDEX(DATA!$A$46:$E$6000,A2488,3),"")</f>
        <v/>
      </c>
      <c r="D2488" s="88" t="str">
        <f>IFERROR(INDEX(DATA!$A$46:$E$6000,A2488,2),"")</f>
        <v/>
      </c>
      <c r="E2488" s="99" t="str">
        <f>IFERROR(IF(C2488=設定・集計!$B$6,INDEX(DATA!$A$46:$E$6000,A2488,4),""),"")</f>
        <v/>
      </c>
      <c r="F2488" s="99" t="str">
        <f>IFERROR(IF(C2488=設定・集計!$B$6,"",INDEX(DATA!$A$46:$E$6000,A2488,4)),"")</f>
        <v/>
      </c>
    </row>
    <row r="2489" spans="1:6" ht="18.75" customHeight="1">
      <c r="A2489" s="82" t="str">
        <f>IFERROR(MATCH(ROW()-ROW($A$2),DATA!G:G,0)-DATA!$B$5+1,"")</f>
        <v/>
      </c>
      <c r="B2489" s="86" t="str">
        <f>IFERROR(INDEX(DATA!$A$46:$E$6000,A2489,5),"")</f>
        <v/>
      </c>
      <c r="C2489" s="87" t="str">
        <f>IFERROR(INDEX(DATA!$A$46:$E$6000,A2489,3),"")</f>
        <v/>
      </c>
      <c r="D2489" s="88" t="str">
        <f>IFERROR(INDEX(DATA!$A$46:$E$6000,A2489,2),"")</f>
        <v/>
      </c>
      <c r="E2489" s="99" t="str">
        <f>IFERROR(IF(C2489=設定・集計!$B$6,INDEX(DATA!$A$46:$E$6000,A2489,4),""),"")</f>
        <v/>
      </c>
      <c r="F2489" s="99" t="str">
        <f>IFERROR(IF(C2489=設定・集計!$B$6,"",INDEX(DATA!$A$46:$E$6000,A2489,4)),"")</f>
        <v/>
      </c>
    </row>
    <row r="2490" spans="1:6" ht="18.75" customHeight="1">
      <c r="A2490" s="82" t="str">
        <f>IFERROR(MATCH(ROW()-ROW($A$2),DATA!G:G,0)-DATA!$B$5+1,"")</f>
        <v/>
      </c>
      <c r="B2490" s="86" t="str">
        <f>IFERROR(INDEX(DATA!$A$46:$E$6000,A2490,5),"")</f>
        <v/>
      </c>
      <c r="C2490" s="87" t="str">
        <f>IFERROR(INDEX(DATA!$A$46:$E$6000,A2490,3),"")</f>
        <v/>
      </c>
      <c r="D2490" s="88" t="str">
        <f>IFERROR(INDEX(DATA!$A$46:$E$6000,A2490,2),"")</f>
        <v/>
      </c>
      <c r="E2490" s="99" t="str">
        <f>IFERROR(IF(C2490=設定・集計!$B$6,INDEX(DATA!$A$46:$E$6000,A2490,4),""),"")</f>
        <v/>
      </c>
      <c r="F2490" s="99" t="str">
        <f>IFERROR(IF(C2490=設定・集計!$B$6,"",INDEX(DATA!$A$46:$E$6000,A2490,4)),"")</f>
        <v/>
      </c>
    </row>
    <row r="2491" spans="1:6" ht="18.75" customHeight="1">
      <c r="A2491" s="82" t="str">
        <f>IFERROR(MATCH(ROW()-ROW($A$2),DATA!G:G,0)-DATA!$B$5+1,"")</f>
        <v/>
      </c>
      <c r="B2491" s="86" t="str">
        <f>IFERROR(INDEX(DATA!$A$46:$E$6000,A2491,5),"")</f>
        <v/>
      </c>
      <c r="C2491" s="87" t="str">
        <f>IFERROR(INDEX(DATA!$A$46:$E$6000,A2491,3),"")</f>
        <v/>
      </c>
      <c r="D2491" s="88" t="str">
        <f>IFERROR(INDEX(DATA!$A$46:$E$6000,A2491,2),"")</f>
        <v/>
      </c>
      <c r="E2491" s="99" t="str">
        <f>IFERROR(IF(C2491=設定・集計!$B$6,INDEX(DATA!$A$46:$E$6000,A2491,4),""),"")</f>
        <v/>
      </c>
      <c r="F2491" s="99" t="str">
        <f>IFERROR(IF(C2491=設定・集計!$B$6,"",INDEX(DATA!$A$46:$E$6000,A2491,4)),"")</f>
        <v/>
      </c>
    </row>
    <row r="2492" spans="1:6" ht="18.75" customHeight="1">
      <c r="A2492" s="82" t="str">
        <f>IFERROR(MATCH(ROW()-ROW($A$2),DATA!G:G,0)-DATA!$B$5+1,"")</f>
        <v/>
      </c>
      <c r="B2492" s="86" t="str">
        <f>IFERROR(INDEX(DATA!$A$46:$E$6000,A2492,5),"")</f>
        <v/>
      </c>
      <c r="C2492" s="87" t="str">
        <f>IFERROR(INDEX(DATA!$A$46:$E$6000,A2492,3),"")</f>
        <v/>
      </c>
      <c r="D2492" s="88" t="str">
        <f>IFERROR(INDEX(DATA!$A$46:$E$6000,A2492,2),"")</f>
        <v/>
      </c>
      <c r="E2492" s="99" t="str">
        <f>IFERROR(IF(C2492=設定・集計!$B$6,INDEX(DATA!$A$46:$E$6000,A2492,4),""),"")</f>
        <v/>
      </c>
      <c r="F2492" s="99" t="str">
        <f>IFERROR(IF(C2492=設定・集計!$B$6,"",INDEX(DATA!$A$46:$E$6000,A2492,4)),"")</f>
        <v/>
      </c>
    </row>
    <row r="2493" spans="1:6" ht="18.75" customHeight="1">
      <c r="A2493" s="82" t="str">
        <f>IFERROR(MATCH(ROW()-ROW($A$2),DATA!G:G,0)-DATA!$B$5+1,"")</f>
        <v/>
      </c>
      <c r="B2493" s="86" t="str">
        <f>IFERROR(INDEX(DATA!$A$46:$E$6000,A2493,5),"")</f>
        <v/>
      </c>
      <c r="C2493" s="87" t="str">
        <f>IFERROR(INDEX(DATA!$A$46:$E$6000,A2493,3),"")</f>
        <v/>
      </c>
      <c r="D2493" s="88" t="str">
        <f>IFERROR(INDEX(DATA!$A$46:$E$6000,A2493,2),"")</f>
        <v/>
      </c>
      <c r="E2493" s="99" t="str">
        <f>IFERROR(IF(C2493=設定・集計!$B$6,INDEX(DATA!$A$46:$E$6000,A2493,4),""),"")</f>
        <v/>
      </c>
      <c r="F2493" s="99" t="str">
        <f>IFERROR(IF(C2493=設定・集計!$B$6,"",INDEX(DATA!$A$46:$E$6000,A2493,4)),"")</f>
        <v/>
      </c>
    </row>
    <row r="2494" spans="1:6" ht="18.75" customHeight="1">
      <c r="A2494" s="82" t="str">
        <f>IFERROR(MATCH(ROW()-ROW($A$2),DATA!G:G,0)-DATA!$B$5+1,"")</f>
        <v/>
      </c>
      <c r="B2494" s="86" t="str">
        <f>IFERROR(INDEX(DATA!$A$46:$E$6000,A2494,5),"")</f>
        <v/>
      </c>
      <c r="C2494" s="87" t="str">
        <f>IFERROR(INDEX(DATA!$A$46:$E$6000,A2494,3),"")</f>
        <v/>
      </c>
      <c r="D2494" s="88" t="str">
        <f>IFERROR(INDEX(DATA!$A$46:$E$6000,A2494,2),"")</f>
        <v/>
      </c>
      <c r="E2494" s="99" t="str">
        <f>IFERROR(IF(C2494=設定・集計!$B$6,INDEX(DATA!$A$46:$E$6000,A2494,4),""),"")</f>
        <v/>
      </c>
      <c r="F2494" s="99" t="str">
        <f>IFERROR(IF(C2494=設定・集計!$B$6,"",INDEX(DATA!$A$46:$E$6000,A2494,4)),"")</f>
        <v/>
      </c>
    </row>
    <row r="2495" spans="1:6" ht="18.75" customHeight="1">
      <c r="A2495" s="82" t="str">
        <f>IFERROR(MATCH(ROW()-ROW($A$2),DATA!G:G,0)-DATA!$B$5+1,"")</f>
        <v/>
      </c>
      <c r="B2495" s="86" t="str">
        <f>IFERROR(INDEX(DATA!$A$46:$E$6000,A2495,5),"")</f>
        <v/>
      </c>
      <c r="C2495" s="87" t="str">
        <f>IFERROR(INDEX(DATA!$A$46:$E$6000,A2495,3),"")</f>
        <v/>
      </c>
      <c r="D2495" s="88" t="str">
        <f>IFERROR(INDEX(DATA!$A$46:$E$6000,A2495,2),"")</f>
        <v/>
      </c>
      <c r="E2495" s="99" t="str">
        <f>IFERROR(IF(C2495=設定・集計!$B$6,INDEX(DATA!$A$46:$E$6000,A2495,4),""),"")</f>
        <v/>
      </c>
      <c r="F2495" s="99" t="str">
        <f>IFERROR(IF(C2495=設定・集計!$B$6,"",INDEX(DATA!$A$46:$E$6000,A2495,4)),"")</f>
        <v/>
      </c>
    </row>
    <row r="2496" spans="1:6" ht="18.75" customHeight="1">
      <c r="A2496" s="82" t="str">
        <f>IFERROR(MATCH(ROW()-ROW($A$2),DATA!G:G,0)-DATA!$B$5+1,"")</f>
        <v/>
      </c>
      <c r="B2496" s="86" t="str">
        <f>IFERROR(INDEX(DATA!$A$46:$E$6000,A2496,5),"")</f>
        <v/>
      </c>
      <c r="C2496" s="87" t="str">
        <f>IFERROR(INDEX(DATA!$A$46:$E$6000,A2496,3),"")</f>
        <v/>
      </c>
      <c r="D2496" s="88" t="str">
        <f>IFERROR(INDEX(DATA!$A$46:$E$6000,A2496,2),"")</f>
        <v/>
      </c>
      <c r="E2496" s="99" t="str">
        <f>IFERROR(IF(C2496=設定・集計!$B$6,INDEX(DATA!$A$46:$E$6000,A2496,4),""),"")</f>
        <v/>
      </c>
      <c r="F2496" s="99" t="str">
        <f>IFERROR(IF(C2496=設定・集計!$B$6,"",INDEX(DATA!$A$46:$E$6000,A2496,4)),"")</f>
        <v/>
      </c>
    </row>
    <row r="2497" spans="1:6" ht="18.75" customHeight="1">
      <c r="A2497" s="82" t="str">
        <f>IFERROR(MATCH(ROW()-ROW($A$2),DATA!G:G,0)-DATA!$B$5+1,"")</f>
        <v/>
      </c>
      <c r="B2497" s="86" t="str">
        <f>IFERROR(INDEX(DATA!$A$46:$E$6000,A2497,5),"")</f>
        <v/>
      </c>
      <c r="C2497" s="87" t="str">
        <f>IFERROR(INDEX(DATA!$A$46:$E$6000,A2497,3),"")</f>
        <v/>
      </c>
      <c r="D2497" s="88" t="str">
        <f>IFERROR(INDEX(DATA!$A$46:$E$6000,A2497,2),"")</f>
        <v/>
      </c>
      <c r="E2497" s="99" t="str">
        <f>IFERROR(IF(C2497=設定・集計!$B$6,INDEX(DATA!$A$46:$E$6000,A2497,4),""),"")</f>
        <v/>
      </c>
      <c r="F2497" s="99" t="str">
        <f>IFERROR(IF(C2497=設定・集計!$B$6,"",INDEX(DATA!$A$46:$E$6000,A2497,4)),"")</f>
        <v/>
      </c>
    </row>
    <row r="2498" spans="1:6" ht="18.75" customHeight="1">
      <c r="A2498" s="82" t="str">
        <f>IFERROR(MATCH(ROW()-ROW($A$2),DATA!G:G,0)-DATA!$B$5+1,"")</f>
        <v/>
      </c>
      <c r="B2498" s="86" t="str">
        <f>IFERROR(INDEX(DATA!$A$46:$E$6000,A2498,5),"")</f>
        <v/>
      </c>
      <c r="C2498" s="87" t="str">
        <f>IFERROR(INDEX(DATA!$A$46:$E$6000,A2498,3),"")</f>
        <v/>
      </c>
      <c r="D2498" s="88" t="str">
        <f>IFERROR(INDEX(DATA!$A$46:$E$6000,A2498,2),"")</f>
        <v/>
      </c>
      <c r="E2498" s="99" t="str">
        <f>IFERROR(IF(C2498=設定・集計!$B$6,INDEX(DATA!$A$46:$E$6000,A2498,4),""),"")</f>
        <v/>
      </c>
      <c r="F2498" s="99" t="str">
        <f>IFERROR(IF(C2498=設定・集計!$B$6,"",INDEX(DATA!$A$46:$E$6000,A2498,4)),"")</f>
        <v/>
      </c>
    </row>
    <row r="2499" spans="1:6" ht="18.75" customHeight="1">
      <c r="A2499" s="82" t="str">
        <f>IFERROR(MATCH(ROW()-ROW($A$2),DATA!G:G,0)-DATA!$B$5+1,"")</f>
        <v/>
      </c>
      <c r="B2499" s="86" t="str">
        <f>IFERROR(INDEX(DATA!$A$46:$E$6000,A2499,5),"")</f>
        <v/>
      </c>
      <c r="C2499" s="87" t="str">
        <f>IFERROR(INDEX(DATA!$A$46:$E$6000,A2499,3),"")</f>
        <v/>
      </c>
      <c r="D2499" s="88" t="str">
        <f>IFERROR(INDEX(DATA!$A$46:$E$6000,A2499,2),"")</f>
        <v/>
      </c>
      <c r="E2499" s="99" t="str">
        <f>IFERROR(IF(C2499=設定・集計!$B$6,INDEX(DATA!$A$46:$E$6000,A2499,4),""),"")</f>
        <v/>
      </c>
      <c r="F2499" s="99" t="str">
        <f>IFERROR(IF(C2499=設定・集計!$B$6,"",INDEX(DATA!$A$46:$E$6000,A2499,4)),"")</f>
        <v/>
      </c>
    </row>
    <row r="2500" spans="1:6" ht="18.75" customHeight="1">
      <c r="A2500" s="82" t="str">
        <f>IFERROR(MATCH(ROW()-ROW($A$2),DATA!G:G,0)-DATA!$B$5+1,"")</f>
        <v/>
      </c>
      <c r="B2500" s="86" t="str">
        <f>IFERROR(INDEX(DATA!$A$46:$E$6000,A2500,5),"")</f>
        <v/>
      </c>
      <c r="C2500" s="87" t="str">
        <f>IFERROR(INDEX(DATA!$A$46:$E$6000,A2500,3),"")</f>
        <v/>
      </c>
      <c r="D2500" s="88" t="str">
        <f>IFERROR(INDEX(DATA!$A$46:$E$6000,A2500,2),"")</f>
        <v/>
      </c>
      <c r="E2500" s="99" t="str">
        <f>IFERROR(IF(C2500=設定・集計!$B$6,INDEX(DATA!$A$46:$E$6000,A2500,4),""),"")</f>
        <v/>
      </c>
      <c r="F2500" s="99" t="str">
        <f>IFERROR(IF(C2500=設定・集計!$B$6,"",INDEX(DATA!$A$46:$E$6000,A2500,4)),"")</f>
        <v/>
      </c>
    </row>
    <row r="2501" spans="1:6" ht="18.75" customHeight="1">
      <c r="A2501" s="82" t="str">
        <f>IFERROR(MATCH(ROW()-ROW($A$2),DATA!G:G,0)-DATA!$B$5+1,"")</f>
        <v/>
      </c>
      <c r="B2501" s="86" t="str">
        <f>IFERROR(INDEX(DATA!$A$46:$E$6000,A2501,5),"")</f>
        <v/>
      </c>
      <c r="C2501" s="87" t="str">
        <f>IFERROR(INDEX(DATA!$A$46:$E$6000,A2501,3),"")</f>
        <v/>
      </c>
      <c r="D2501" s="88" t="str">
        <f>IFERROR(INDEX(DATA!$A$46:$E$6000,A2501,2),"")</f>
        <v/>
      </c>
      <c r="E2501" s="99" t="str">
        <f>IFERROR(IF(C2501=設定・集計!$B$6,INDEX(DATA!$A$46:$E$6000,A2501,4),""),"")</f>
        <v/>
      </c>
      <c r="F2501" s="99" t="str">
        <f>IFERROR(IF(C2501=設定・集計!$B$6,"",INDEX(DATA!$A$46:$E$6000,A2501,4)),"")</f>
        <v/>
      </c>
    </row>
    <row r="2502" spans="1:6" ht="18.75" customHeight="1">
      <c r="A2502" s="82" t="str">
        <f>IFERROR(MATCH(ROW()-ROW($A$2),DATA!G:G,0)-DATA!$B$5+1,"")</f>
        <v/>
      </c>
      <c r="B2502" s="86" t="str">
        <f>IFERROR(INDEX(DATA!$A$46:$E$6000,A2502,5),"")</f>
        <v/>
      </c>
      <c r="C2502" s="87" t="str">
        <f>IFERROR(INDEX(DATA!$A$46:$E$6000,A2502,3),"")</f>
        <v/>
      </c>
      <c r="D2502" s="88" t="str">
        <f>IFERROR(INDEX(DATA!$A$46:$E$6000,A2502,2),"")</f>
        <v/>
      </c>
      <c r="E2502" s="99" t="str">
        <f>IFERROR(IF(C2502=設定・集計!$B$6,INDEX(DATA!$A$46:$E$6000,A2502,4),""),"")</f>
        <v/>
      </c>
      <c r="F2502" s="99" t="str">
        <f>IFERROR(IF(C2502=設定・集計!$B$6,"",INDEX(DATA!$A$46:$E$6000,A2502,4)),"")</f>
        <v/>
      </c>
    </row>
    <row r="2503" spans="1:6" ht="18.75" customHeight="1">
      <c r="A2503" s="82" t="str">
        <f>IFERROR(MATCH(ROW()-ROW($A$2),DATA!G:G,0)-DATA!$B$5+1,"")</f>
        <v/>
      </c>
      <c r="B2503" s="86" t="str">
        <f>IFERROR(INDEX(DATA!$A$46:$E$6000,A2503,5),"")</f>
        <v/>
      </c>
      <c r="C2503" s="87" t="str">
        <f>IFERROR(INDEX(DATA!$A$46:$E$6000,A2503,3),"")</f>
        <v/>
      </c>
      <c r="D2503" s="88" t="str">
        <f>IFERROR(INDEX(DATA!$A$46:$E$6000,A2503,2),"")</f>
        <v/>
      </c>
      <c r="E2503" s="99" t="str">
        <f>IFERROR(IF(C2503=設定・集計!$B$6,INDEX(DATA!$A$46:$E$6000,A2503,4),""),"")</f>
        <v/>
      </c>
      <c r="F2503" s="99" t="str">
        <f>IFERROR(IF(C2503=設定・集計!$B$6,"",INDEX(DATA!$A$46:$E$6000,A2503,4)),"")</f>
        <v/>
      </c>
    </row>
    <row r="2504" spans="1:6" ht="18.75" customHeight="1">
      <c r="A2504" s="82" t="str">
        <f>IFERROR(MATCH(ROW()-ROW($A$2),DATA!G:G,0)-DATA!$B$5+1,"")</f>
        <v/>
      </c>
      <c r="B2504" s="86" t="str">
        <f>IFERROR(INDEX(DATA!$A$46:$E$6000,A2504,5),"")</f>
        <v/>
      </c>
      <c r="C2504" s="87" t="str">
        <f>IFERROR(INDEX(DATA!$A$46:$E$6000,A2504,3),"")</f>
        <v/>
      </c>
      <c r="D2504" s="88" t="str">
        <f>IFERROR(INDEX(DATA!$A$46:$E$6000,A2504,2),"")</f>
        <v/>
      </c>
      <c r="E2504" s="99" t="str">
        <f>IFERROR(IF(C2504=設定・集計!$B$6,INDEX(DATA!$A$46:$E$6000,A2504,4),""),"")</f>
        <v/>
      </c>
      <c r="F2504" s="99" t="str">
        <f>IFERROR(IF(C2504=設定・集計!$B$6,"",INDEX(DATA!$A$46:$E$6000,A2504,4)),"")</f>
        <v/>
      </c>
    </row>
    <row r="2505" spans="1:6" ht="18.75" customHeight="1">
      <c r="A2505" s="82" t="str">
        <f>IFERROR(MATCH(ROW()-ROW($A$2),DATA!G:G,0)-DATA!$B$5+1,"")</f>
        <v/>
      </c>
      <c r="B2505" s="86" t="str">
        <f>IFERROR(INDEX(DATA!$A$46:$E$6000,A2505,5),"")</f>
        <v/>
      </c>
      <c r="C2505" s="87" t="str">
        <f>IFERROR(INDEX(DATA!$A$46:$E$6000,A2505,3),"")</f>
        <v/>
      </c>
      <c r="D2505" s="88" t="str">
        <f>IFERROR(INDEX(DATA!$A$46:$E$6000,A2505,2),"")</f>
        <v/>
      </c>
      <c r="E2505" s="99" t="str">
        <f>IFERROR(IF(C2505=設定・集計!$B$6,INDEX(DATA!$A$46:$E$6000,A2505,4),""),"")</f>
        <v/>
      </c>
      <c r="F2505" s="99" t="str">
        <f>IFERROR(IF(C2505=設定・集計!$B$6,"",INDEX(DATA!$A$46:$E$6000,A2505,4)),"")</f>
        <v/>
      </c>
    </row>
    <row r="2506" spans="1:6" ht="18.75" customHeight="1">
      <c r="A2506" s="82" t="str">
        <f>IFERROR(MATCH(ROW()-ROW($A$2),DATA!G:G,0)-DATA!$B$5+1,"")</f>
        <v/>
      </c>
      <c r="B2506" s="86" t="str">
        <f>IFERROR(INDEX(DATA!$A$46:$E$6000,A2506,5),"")</f>
        <v/>
      </c>
      <c r="C2506" s="87" t="str">
        <f>IFERROR(INDEX(DATA!$A$46:$E$6000,A2506,3),"")</f>
        <v/>
      </c>
      <c r="D2506" s="88" t="str">
        <f>IFERROR(INDEX(DATA!$A$46:$E$6000,A2506,2),"")</f>
        <v/>
      </c>
      <c r="E2506" s="99" t="str">
        <f>IFERROR(IF(C2506=設定・集計!$B$6,INDEX(DATA!$A$46:$E$6000,A2506,4),""),"")</f>
        <v/>
      </c>
      <c r="F2506" s="99" t="str">
        <f>IFERROR(IF(C2506=設定・集計!$B$6,"",INDEX(DATA!$A$46:$E$6000,A2506,4)),"")</f>
        <v/>
      </c>
    </row>
    <row r="2507" spans="1:6" ht="18.75" customHeight="1">
      <c r="A2507" s="82" t="str">
        <f>IFERROR(MATCH(ROW()-ROW($A$2),DATA!G:G,0)-DATA!$B$5+1,"")</f>
        <v/>
      </c>
      <c r="B2507" s="86" t="str">
        <f>IFERROR(INDEX(DATA!$A$46:$E$6000,A2507,5),"")</f>
        <v/>
      </c>
      <c r="C2507" s="87" t="str">
        <f>IFERROR(INDEX(DATA!$A$46:$E$6000,A2507,3),"")</f>
        <v/>
      </c>
      <c r="D2507" s="88" t="str">
        <f>IFERROR(INDEX(DATA!$A$46:$E$6000,A2507,2),"")</f>
        <v/>
      </c>
      <c r="E2507" s="99" t="str">
        <f>IFERROR(IF(C2507=設定・集計!$B$6,INDEX(DATA!$A$46:$E$6000,A2507,4),""),"")</f>
        <v/>
      </c>
      <c r="F2507" s="99" t="str">
        <f>IFERROR(IF(C2507=設定・集計!$B$6,"",INDEX(DATA!$A$46:$E$6000,A2507,4)),"")</f>
        <v/>
      </c>
    </row>
    <row r="2508" spans="1:6" ht="18.75" customHeight="1">
      <c r="A2508" s="82" t="str">
        <f>IFERROR(MATCH(ROW()-ROW($A$2),DATA!G:G,0)-DATA!$B$5+1,"")</f>
        <v/>
      </c>
      <c r="B2508" s="86" t="str">
        <f>IFERROR(INDEX(DATA!$A$46:$E$6000,A2508,5),"")</f>
        <v/>
      </c>
      <c r="C2508" s="87" t="str">
        <f>IFERROR(INDEX(DATA!$A$46:$E$6000,A2508,3),"")</f>
        <v/>
      </c>
      <c r="D2508" s="88" t="str">
        <f>IFERROR(INDEX(DATA!$A$46:$E$6000,A2508,2),"")</f>
        <v/>
      </c>
      <c r="E2508" s="99" t="str">
        <f>IFERROR(IF(C2508=設定・集計!$B$6,INDEX(DATA!$A$46:$E$6000,A2508,4),""),"")</f>
        <v/>
      </c>
      <c r="F2508" s="99" t="str">
        <f>IFERROR(IF(C2508=設定・集計!$B$6,"",INDEX(DATA!$A$46:$E$6000,A2508,4)),"")</f>
        <v/>
      </c>
    </row>
    <row r="2509" spans="1:6" ht="18.75" customHeight="1">
      <c r="A2509" s="82" t="str">
        <f>IFERROR(MATCH(ROW()-ROW($A$2),DATA!G:G,0)-DATA!$B$5+1,"")</f>
        <v/>
      </c>
      <c r="B2509" s="86" t="str">
        <f>IFERROR(INDEX(DATA!$A$46:$E$6000,A2509,5),"")</f>
        <v/>
      </c>
      <c r="C2509" s="87" t="str">
        <f>IFERROR(INDEX(DATA!$A$46:$E$6000,A2509,3),"")</f>
        <v/>
      </c>
      <c r="D2509" s="88" t="str">
        <f>IFERROR(INDEX(DATA!$A$46:$E$6000,A2509,2),"")</f>
        <v/>
      </c>
      <c r="E2509" s="99" t="str">
        <f>IFERROR(IF(C2509=設定・集計!$B$6,INDEX(DATA!$A$46:$E$6000,A2509,4),""),"")</f>
        <v/>
      </c>
      <c r="F2509" s="99" t="str">
        <f>IFERROR(IF(C2509=設定・集計!$B$6,"",INDEX(DATA!$A$46:$E$6000,A2509,4)),"")</f>
        <v/>
      </c>
    </row>
    <row r="2510" spans="1:6" ht="18.75" customHeight="1">
      <c r="A2510" s="82" t="str">
        <f>IFERROR(MATCH(ROW()-ROW($A$2),DATA!G:G,0)-DATA!$B$5+1,"")</f>
        <v/>
      </c>
      <c r="B2510" s="86" t="str">
        <f>IFERROR(INDEX(DATA!$A$46:$E$6000,A2510,5),"")</f>
        <v/>
      </c>
      <c r="C2510" s="87" t="str">
        <f>IFERROR(INDEX(DATA!$A$46:$E$6000,A2510,3),"")</f>
        <v/>
      </c>
      <c r="D2510" s="88" t="str">
        <f>IFERROR(INDEX(DATA!$A$46:$E$6000,A2510,2),"")</f>
        <v/>
      </c>
      <c r="E2510" s="99" t="str">
        <f>IFERROR(IF(C2510=設定・集計!$B$6,INDEX(DATA!$A$46:$E$6000,A2510,4),""),"")</f>
        <v/>
      </c>
      <c r="F2510" s="99" t="str">
        <f>IFERROR(IF(C2510=設定・集計!$B$6,"",INDEX(DATA!$A$46:$E$6000,A2510,4)),"")</f>
        <v/>
      </c>
    </row>
    <row r="2511" spans="1:6" ht="18.75" customHeight="1">
      <c r="A2511" s="82" t="str">
        <f>IFERROR(MATCH(ROW()-ROW($A$2),DATA!G:G,0)-DATA!$B$5+1,"")</f>
        <v/>
      </c>
      <c r="B2511" s="86" t="str">
        <f>IFERROR(INDEX(DATA!$A$46:$E$6000,A2511,5),"")</f>
        <v/>
      </c>
      <c r="C2511" s="87" t="str">
        <f>IFERROR(INDEX(DATA!$A$46:$E$6000,A2511,3),"")</f>
        <v/>
      </c>
      <c r="D2511" s="88" t="str">
        <f>IFERROR(INDEX(DATA!$A$46:$E$6000,A2511,2),"")</f>
        <v/>
      </c>
      <c r="E2511" s="99" t="str">
        <f>IFERROR(IF(C2511=設定・集計!$B$6,INDEX(DATA!$A$46:$E$6000,A2511,4),""),"")</f>
        <v/>
      </c>
      <c r="F2511" s="99" t="str">
        <f>IFERROR(IF(C2511=設定・集計!$B$6,"",INDEX(DATA!$A$46:$E$6000,A2511,4)),"")</f>
        <v/>
      </c>
    </row>
    <row r="2512" spans="1:6" ht="18.75" customHeight="1">
      <c r="A2512" s="82" t="str">
        <f>IFERROR(MATCH(ROW()-ROW($A$2),DATA!G:G,0)-DATA!$B$5+1,"")</f>
        <v/>
      </c>
      <c r="B2512" s="86" t="str">
        <f>IFERROR(INDEX(DATA!$A$46:$E$6000,A2512,5),"")</f>
        <v/>
      </c>
      <c r="C2512" s="87" t="str">
        <f>IFERROR(INDEX(DATA!$A$46:$E$6000,A2512,3),"")</f>
        <v/>
      </c>
      <c r="D2512" s="88" t="str">
        <f>IFERROR(INDEX(DATA!$A$46:$E$6000,A2512,2),"")</f>
        <v/>
      </c>
      <c r="E2512" s="99" t="str">
        <f>IFERROR(IF(C2512=設定・集計!$B$6,INDEX(DATA!$A$46:$E$6000,A2512,4),""),"")</f>
        <v/>
      </c>
      <c r="F2512" s="99" t="str">
        <f>IFERROR(IF(C2512=設定・集計!$B$6,"",INDEX(DATA!$A$46:$E$6000,A2512,4)),"")</f>
        <v/>
      </c>
    </row>
    <row r="2513" spans="1:6" ht="18.75" customHeight="1">
      <c r="A2513" s="82" t="str">
        <f>IFERROR(MATCH(ROW()-ROW($A$2),DATA!G:G,0)-DATA!$B$5+1,"")</f>
        <v/>
      </c>
      <c r="B2513" s="86" t="str">
        <f>IFERROR(INDEX(DATA!$A$46:$E$6000,A2513,5),"")</f>
        <v/>
      </c>
      <c r="C2513" s="87" t="str">
        <f>IFERROR(INDEX(DATA!$A$46:$E$6000,A2513,3),"")</f>
        <v/>
      </c>
      <c r="D2513" s="88" t="str">
        <f>IFERROR(INDEX(DATA!$A$46:$E$6000,A2513,2),"")</f>
        <v/>
      </c>
      <c r="E2513" s="99" t="str">
        <f>IFERROR(IF(C2513=設定・集計!$B$6,INDEX(DATA!$A$46:$E$6000,A2513,4),""),"")</f>
        <v/>
      </c>
      <c r="F2513" s="99" t="str">
        <f>IFERROR(IF(C2513=設定・集計!$B$6,"",INDEX(DATA!$A$46:$E$6000,A2513,4)),"")</f>
        <v/>
      </c>
    </row>
    <row r="2514" spans="1:6" ht="18.75" customHeight="1">
      <c r="A2514" s="82" t="str">
        <f>IFERROR(MATCH(ROW()-ROW($A$2),DATA!G:G,0)-DATA!$B$5+1,"")</f>
        <v/>
      </c>
      <c r="B2514" s="86" t="str">
        <f>IFERROR(INDEX(DATA!$A$46:$E$6000,A2514,5),"")</f>
        <v/>
      </c>
      <c r="C2514" s="87" t="str">
        <f>IFERROR(INDEX(DATA!$A$46:$E$6000,A2514,3),"")</f>
        <v/>
      </c>
      <c r="D2514" s="88" t="str">
        <f>IFERROR(INDEX(DATA!$A$46:$E$6000,A2514,2),"")</f>
        <v/>
      </c>
      <c r="E2514" s="99" t="str">
        <f>IFERROR(IF(C2514=設定・集計!$B$6,INDEX(DATA!$A$46:$E$6000,A2514,4),""),"")</f>
        <v/>
      </c>
      <c r="F2514" s="99" t="str">
        <f>IFERROR(IF(C2514=設定・集計!$B$6,"",INDEX(DATA!$A$46:$E$6000,A2514,4)),"")</f>
        <v/>
      </c>
    </row>
    <row r="2515" spans="1:6" ht="18.75" customHeight="1">
      <c r="A2515" s="82" t="str">
        <f>IFERROR(MATCH(ROW()-ROW($A$2),DATA!G:G,0)-DATA!$B$5+1,"")</f>
        <v/>
      </c>
      <c r="B2515" s="86" t="str">
        <f>IFERROR(INDEX(DATA!$A$46:$E$6000,A2515,5),"")</f>
        <v/>
      </c>
      <c r="C2515" s="87" t="str">
        <f>IFERROR(INDEX(DATA!$A$46:$E$6000,A2515,3),"")</f>
        <v/>
      </c>
      <c r="D2515" s="88" t="str">
        <f>IFERROR(INDEX(DATA!$A$46:$E$6000,A2515,2),"")</f>
        <v/>
      </c>
      <c r="E2515" s="99" t="str">
        <f>IFERROR(IF(C2515=設定・集計!$B$6,INDEX(DATA!$A$46:$E$6000,A2515,4),""),"")</f>
        <v/>
      </c>
      <c r="F2515" s="99" t="str">
        <f>IFERROR(IF(C2515=設定・集計!$B$6,"",INDEX(DATA!$A$46:$E$6000,A2515,4)),"")</f>
        <v/>
      </c>
    </row>
    <row r="2516" spans="1:6" ht="18.75" customHeight="1">
      <c r="A2516" s="82" t="str">
        <f>IFERROR(MATCH(ROW()-ROW($A$2),DATA!G:G,0)-DATA!$B$5+1,"")</f>
        <v/>
      </c>
      <c r="B2516" s="86" t="str">
        <f>IFERROR(INDEX(DATA!$A$46:$E$6000,A2516,5),"")</f>
        <v/>
      </c>
      <c r="C2516" s="87" t="str">
        <f>IFERROR(INDEX(DATA!$A$46:$E$6000,A2516,3),"")</f>
        <v/>
      </c>
      <c r="D2516" s="88" t="str">
        <f>IFERROR(INDEX(DATA!$A$46:$E$6000,A2516,2),"")</f>
        <v/>
      </c>
      <c r="E2516" s="99" t="str">
        <f>IFERROR(IF(C2516=設定・集計!$B$6,INDEX(DATA!$A$46:$E$6000,A2516,4),""),"")</f>
        <v/>
      </c>
      <c r="F2516" s="99" t="str">
        <f>IFERROR(IF(C2516=設定・集計!$B$6,"",INDEX(DATA!$A$46:$E$6000,A2516,4)),"")</f>
        <v/>
      </c>
    </row>
    <row r="2517" spans="1:6" ht="18.75" customHeight="1">
      <c r="A2517" s="82" t="str">
        <f>IFERROR(MATCH(ROW()-ROW($A$2),DATA!G:G,0)-DATA!$B$5+1,"")</f>
        <v/>
      </c>
      <c r="B2517" s="86" t="str">
        <f>IFERROR(INDEX(DATA!$A$46:$E$6000,A2517,5),"")</f>
        <v/>
      </c>
      <c r="C2517" s="87" t="str">
        <f>IFERROR(INDEX(DATA!$A$46:$E$6000,A2517,3),"")</f>
        <v/>
      </c>
      <c r="D2517" s="88" t="str">
        <f>IFERROR(INDEX(DATA!$A$46:$E$6000,A2517,2),"")</f>
        <v/>
      </c>
      <c r="E2517" s="99" t="str">
        <f>IFERROR(IF(C2517=設定・集計!$B$6,INDEX(DATA!$A$46:$E$6000,A2517,4),""),"")</f>
        <v/>
      </c>
      <c r="F2517" s="99" t="str">
        <f>IFERROR(IF(C2517=設定・集計!$B$6,"",INDEX(DATA!$A$46:$E$6000,A2517,4)),"")</f>
        <v/>
      </c>
    </row>
    <row r="2518" spans="1:6" ht="18.75" customHeight="1">
      <c r="A2518" s="82" t="str">
        <f>IFERROR(MATCH(ROW()-ROW($A$2),DATA!G:G,0)-DATA!$B$5+1,"")</f>
        <v/>
      </c>
      <c r="B2518" s="86" t="str">
        <f>IFERROR(INDEX(DATA!$A$46:$E$6000,A2518,5),"")</f>
        <v/>
      </c>
      <c r="C2518" s="87" t="str">
        <f>IFERROR(INDEX(DATA!$A$46:$E$6000,A2518,3),"")</f>
        <v/>
      </c>
      <c r="D2518" s="88" t="str">
        <f>IFERROR(INDEX(DATA!$A$46:$E$6000,A2518,2),"")</f>
        <v/>
      </c>
      <c r="E2518" s="99" t="str">
        <f>IFERROR(IF(C2518=設定・集計!$B$6,INDEX(DATA!$A$46:$E$6000,A2518,4),""),"")</f>
        <v/>
      </c>
      <c r="F2518" s="99" t="str">
        <f>IFERROR(IF(C2518=設定・集計!$B$6,"",INDEX(DATA!$A$46:$E$6000,A2518,4)),"")</f>
        <v/>
      </c>
    </row>
    <row r="2519" spans="1:6" ht="18.75" customHeight="1">
      <c r="A2519" s="82" t="str">
        <f>IFERROR(MATCH(ROW()-ROW($A$2),DATA!G:G,0)-DATA!$B$5+1,"")</f>
        <v/>
      </c>
      <c r="B2519" s="86" t="str">
        <f>IFERROR(INDEX(DATA!$A$46:$E$6000,A2519,5),"")</f>
        <v/>
      </c>
      <c r="C2519" s="87" t="str">
        <f>IFERROR(INDEX(DATA!$A$46:$E$6000,A2519,3),"")</f>
        <v/>
      </c>
      <c r="D2519" s="88" t="str">
        <f>IFERROR(INDEX(DATA!$A$46:$E$6000,A2519,2),"")</f>
        <v/>
      </c>
      <c r="E2519" s="99" t="str">
        <f>IFERROR(IF(C2519=設定・集計!$B$6,INDEX(DATA!$A$46:$E$6000,A2519,4),""),"")</f>
        <v/>
      </c>
      <c r="F2519" s="99" t="str">
        <f>IFERROR(IF(C2519=設定・集計!$B$6,"",INDEX(DATA!$A$46:$E$6000,A2519,4)),"")</f>
        <v/>
      </c>
    </row>
    <row r="2520" spans="1:6" ht="18.75" customHeight="1">
      <c r="A2520" s="82" t="str">
        <f>IFERROR(MATCH(ROW()-ROW($A$2),DATA!G:G,0)-DATA!$B$5+1,"")</f>
        <v/>
      </c>
      <c r="B2520" s="86" t="str">
        <f>IFERROR(INDEX(DATA!$A$46:$E$6000,A2520,5),"")</f>
        <v/>
      </c>
      <c r="C2520" s="87" t="str">
        <f>IFERROR(INDEX(DATA!$A$46:$E$6000,A2520,3),"")</f>
        <v/>
      </c>
      <c r="D2520" s="88" t="str">
        <f>IFERROR(INDEX(DATA!$A$46:$E$6000,A2520,2),"")</f>
        <v/>
      </c>
      <c r="E2520" s="99" t="str">
        <f>IFERROR(IF(C2520=設定・集計!$B$6,INDEX(DATA!$A$46:$E$6000,A2520,4),""),"")</f>
        <v/>
      </c>
      <c r="F2520" s="99" t="str">
        <f>IFERROR(IF(C2520=設定・集計!$B$6,"",INDEX(DATA!$A$46:$E$6000,A2520,4)),"")</f>
        <v/>
      </c>
    </row>
    <row r="2521" spans="1:6" ht="18.75" customHeight="1">
      <c r="A2521" s="82" t="str">
        <f>IFERROR(MATCH(ROW()-ROW($A$2),DATA!G:G,0)-DATA!$B$5+1,"")</f>
        <v/>
      </c>
      <c r="B2521" s="86" t="str">
        <f>IFERROR(INDEX(DATA!$A$46:$E$6000,A2521,5),"")</f>
        <v/>
      </c>
      <c r="C2521" s="87" t="str">
        <f>IFERROR(INDEX(DATA!$A$46:$E$6000,A2521,3),"")</f>
        <v/>
      </c>
      <c r="D2521" s="88" t="str">
        <f>IFERROR(INDEX(DATA!$A$46:$E$6000,A2521,2),"")</f>
        <v/>
      </c>
      <c r="E2521" s="99" t="str">
        <f>IFERROR(IF(C2521=設定・集計!$B$6,INDEX(DATA!$A$46:$E$6000,A2521,4),""),"")</f>
        <v/>
      </c>
      <c r="F2521" s="99" t="str">
        <f>IFERROR(IF(C2521=設定・集計!$B$6,"",INDEX(DATA!$A$46:$E$6000,A2521,4)),"")</f>
        <v/>
      </c>
    </row>
    <row r="2522" spans="1:6" ht="18.75" customHeight="1">
      <c r="A2522" s="82" t="str">
        <f>IFERROR(MATCH(ROW()-ROW($A$2),DATA!G:G,0)-DATA!$B$5+1,"")</f>
        <v/>
      </c>
      <c r="B2522" s="86" t="str">
        <f>IFERROR(INDEX(DATA!$A$46:$E$6000,A2522,5),"")</f>
        <v/>
      </c>
      <c r="C2522" s="87" t="str">
        <f>IFERROR(INDEX(DATA!$A$46:$E$6000,A2522,3),"")</f>
        <v/>
      </c>
      <c r="D2522" s="88" t="str">
        <f>IFERROR(INDEX(DATA!$A$46:$E$6000,A2522,2),"")</f>
        <v/>
      </c>
      <c r="E2522" s="99" t="str">
        <f>IFERROR(IF(C2522=設定・集計!$B$6,INDEX(DATA!$A$46:$E$6000,A2522,4),""),"")</f>
        <v/>
      </c>
      <c r="F2522" s="99" t="str">
        <f>IFERROR(IF(C2522=設定・集計!$B$6,"",INDEX(DATA!$A$46:$E$6000,A2522,4)),"")</f>
        <v/>
      </c>
    </row>
    <row r="2523" spans="1:6" ht="18.75" customHeight="1">
      <c r="A2523" s="82" t="str">
        <f>IFERROR(MATCH(ROW()-ROW($A$2),DATA!G:G,0)-DATA!$B$5+1,"")</f>
        <v/>
      </c>
      <c r="B2523" s="86" t="str">
        <f>IFERROR(INDEX(DATA!$A$46:$E$6000,A2523,5),"")</f>
        <v/>
      </c>
      <c r="C2523" s="87" t="str">
        <f>IFERROR(INDEX(DATA!$A$46:$E$6000,A2523,3),"")</f>
        <v/>
      </c>
      <c r="D2523" s="88" t="str">
        <f>IFERROR(INDEX(DATA!$A$46:$E$6000,A2523,2),"")</f>
        <v/>
      </c>
      <c r="E2523" s="99" t="str">
        <f>IFERROR(IF(C2523=設定・集計!$B$6,INDEX(DATA!$A$46:$E$6000,A2523,4),""),"")</f>
        <v/>
      </c>
      <c r="F2523" s="99" t="str">
        <f>IFERROR(IF(C2523=設定・集計!$B$6,"",INDEX(DATA!$A$46:$E$6000,A2523,4)),"")</f>
        <v/>
      </c>
    </row>
    <row r="2524" spans="1:6" ht="18.75" customHeight="1">
      <c r="A2524" s="82" t="str">
        <f>IFERROR(MATCH(ROW()-ROW($A$2),DATA!G:G,0)-DATA!$B$5+1,"")</f>
        <v/>
      </c>
      <c r="B2524" s="86" t="str">
        <f>IFERROR(INDEX(DATA!$A$46:$E$6000,A2524,5),"")</f>
        <v/>
      </c>
      <c r="C2524" s="87" t="str">
        <f>IFERROR(INDEX(DATA!$A$46:$E$6000,A2524,3),"")</f>
        <v/>
      </c>
      <c r="D2524" s="88" t="str">
        <f>IFERROR(INDEX(DATA!$A$46:$E$6000,A2524,2),"")</f>
        <v/>
      </c>
      <c r="E2524" s="99" t="str">
        <f>IFERROR(IF(C2524=設定・集計!$B$6,INDEX(DATA!$A$46:$E$6000,A2524,4),""),"")</f>
        <v/>
      </c>
      <c r="F2524" s="99" t="str">
        <f>IFERROR(IF(C2524=設定・集計!$B$6,"",INDEX(DATA!$A$46:$E$6000,A2524,4)),"")</f>
        <v/>
      </c>
    </row>
    <row r="2525" spans="1:6" ht="18.75" customHeight="1">
      <c r="A2525" s="82" t="str">
        <f>IFERROR(MATCH(ROW()-ROW($A$2),DATA!G:G,0)-DATA!$B$5+1,"")</f>
        <v/>
      </c>
      <c r="B2525" s="86" t="str">
        <f>IFERROR(INDEX(DATA!$A$46:$E$6000,A2525,5),"")</f>
        <v/>
      </c>
      <c r="C2525" s="87" t="str">
        <f>IFERROR(INDEX(DATA!$A$46:$E$6000,A2525,3),"")</f>
        <v/>
      </c>
      <c r="D2525" s="88" t="str">
        <f>IFERROR(INDEX(DATA!$A$46:$E$6000,A2525,2),"")</f>
        <v/>
      </c>
      <c r="E2525" s="99" t="str">
        <f>IFERROR(IF(C2525=設定・集計!$B$6,INDEX(DATA!$A$46:$E$6000,A2525,4),""),"")</f>
        <v/>
      </c>
      <c r="F2525" s="99" t="str">
        <f>IFERROR(IF(C2525=設定・集計!$B$6,"",INDEX(DATA!$A$46:$E$6000,A2525,4)),"")</f>
        <v/>
      </c>
    </row>
    <row r="2526" spans="1:6" ht="18.75" customHeight="1">
      <c r="A2526" s="82" t="str">
        <f>IFERROR(MATCH(ROW()-ROW($A$2),DATA!G:G,0)-DATA!$B$5+1,"")</f>
        <v/>
      </c>
      <c r="B2526" s="86" t="str">
        <f>IFERROR(INDEX(DATA!$A$46:$E$6000,A2526,5),"")</f>
        <v/>
      </c>
      <c r="C2526" s="87" t="str">
        <f>IFERROR(INDEX(DATA!$A$46:$E$6000,A2526,3),"")</f>
        <v/>
      </c>
      <c r="D2526" s="88" t="str">
        <f>IFERROR(INDEX(DATA!$A$46:$E$6000,A2526,2),"")</f>
        <v/>
      </c>
      <c r="E2526" s="99" t="str">
        <f>IFERROR(IF(C2526=設定・集計!$B$6,INDEX(DATA!$A$46:$E$6000,A2526,4),""),"")</f>
        <v/>
      </c>
      <c r="F2526" s="99" t="str">
        <f>IFERROR(IF(C2526=設定・集計!$B$6,"",INDEX(DATA!$A$46:$E$6000,A2526,4)),"")</f>
        <v/>
      </c>
    </row>
    <row r="2527" spans="1:6" ht="18.75" customHeight="1">
      <c r="A2527" s="82" t="str">
        <f>IFERROR(MATCH(ROW()-ROW($A$2),DATA!G:G,0)-DATA!$B$5+1,"")</f>
        <v/>
      </c>
      <c r="B2527" s="86" t="str">
        <f>IFERROR(INDEX(DATA!$A$46:$E$6000,A2527,5),"")</f>
        <v/>
      </c>
      <c r="C2527" s="87" t="str">
        <f>IFERROR(INDEX(DATA!$A$46:$E$6000,A2527,3),"")</f>
        <v/>
      </c>
      <c r="D2527" s="88" t="str">
        <f>IFERROR(INDEX(DATA!$A$46:$E$6000,A2527,2),"")</f>
        <v/>
      </c>
      <c r="E2527" s="99" t="str">
        <f>IFERROR(IF(C2527=設定・集計!$B$6,INDEX(DATA!$A$46:$E$6000,A2527,4),""),"")</f>
        <v/>
      </c>
      <c r="F2527" s="99" t="str">
        <f>IFERROR(IF(C2527=設定・集計!$B$6,"",INDEX(DATA!$A$46:$E$6000,A2527,4)),"")</f>
        <v/>
      </c>
    </row>
    <row r="2528" spans="1:6" ht="18.75" customHeight="1">
      <c r="A2528" s="82" t="str">
        <f>IFERROR(MATCH(ROW()-ROW($A$2),DATA!G:G,0)-DATA!$B$5+1,"")</f>
        <v/>
      </c>
      <c r="B2528" s="86" t="str">
        <f>IFERROR(INDEX(DATA!$A$46:$E$6000,A2528,5),"")</f>
        <v/>
      </c>
      <c r="C2528" s="87" t="str">
        <f>IFERROR(INDEX(DATA!$A$46:$E$6000,A2528,3),"")</f>
        <v/>
      </c>
      <c r="D2528" s="88" t="str">
        <f>IFERROR(INDEX(DATA!$A$46:$E$6000,A2528,2),"")</f>
        <v/>
      </c>
      <c r="E2528" s="99" t="str">
        <f>IFERROR(IF(C2528=設定・集計!$B$6,INDEX(DATA!$A$46:$E$6000,A2528,4),""),"")</f>
        <v/>
      </c>
      <c r="F2528" s="99" t="str">
        <f>IFERROR(IF(C2528=設定・集計!$B$6,"",INDEX(DATA!$A$46:$E$6000,A2528,4)),"")</f>
        <v/>
      </c>
    </row>
    <row r="2529" spans="1:6" ht="18.75" customHeight="1">
      <c r="A2529" s="82" t="str">
        <f>IFERROR(MATCH(ROW()-ROW($A$2),DATA!G:G,0)-DATA!$B$5+1,"")</f>
        <v/>
      </c>
      <c r="B2529" s="86" t="str">
        <f>IFERROR(INDEX(DATA!$A$46:$E$6000,A2529,5),"")</f>
        <v/>
      </c>
      <c r="C2529" s="87" t="str">
        <f>IFERROR(INDEX(DATA!$A$46:$E$6000,A2529,3),"")</f>
        <v/>
      </c>
      <c r="D2529" s="88" t="str">
        <f>IFERROR(INDEX(DATA!$A$46:$E$6000,A2529,2),"")</f>
        <v/>
      </c>
      <c r="E2529" s="99" t="str">
        <f>IFERROR(IF(C2529=設定・集計!$B$6,INDEX(DATA!$A$46:$E$6000,A2529,4),""),"")</f>
        <v/>
      </c>
      <c r="F2529" s="99" t="str">
        <f>IFERROR(IF(C2529=設定・集計!$B$6,"",INDEX(DATA!$A$46:$E$6000,A2529,4)),"")</f>
        <v/>
      </c>
    </row>
    <row r="2530" spans="1:6" ht="18.75" customHeight="1">
      <c r="A2530" s="82" t="str">
        <f>IFERROR(MATCH(ROW()-ROW($A$2),DATA!G:G,0)-DATA!$B$5+1,"")</f>
        <v/>
      </c>
      <c r="B2530" s="86" t="str">
        <f>IFERROR(INDEX(DATA!$A$46:$E$6000,A2530,5),"")</f>
        <v/>
      </c>
      <c r="C2530" s="87" t="str">
        <f>IFERROR(INDEX(DATA!$A$46:$E$6000,A2530,3),"")</f>
        <v/>
      </c>
      <c r="D2530" s="88" t="str">
        <f>IFERROR(INDEX(DATA!$A$46:$E$6000,A2530,2),"")</f>
        <v/>
      </c>
      <c r="E2530" s="99" t="str">
        <f>IFERROR(IF(C2530=設定・集計!$B$6,INDEX(DATA!$A$46:$E$6000,A2530,4),""),"")</f>
        <v/>
      </c>
      <c r="F2530" s="99" t="str">
        <f>IFERROR(IF(C2530=設定・集計!$B$6,"",INDEX(DATA!$A$46:$E$6000,A2530,4)),"")</f>
        <v/>
      </c>
    </row>
    <row r="2531" spans="1:6" ht="18.75" customHeight="1">
      <c r="A2531" s="82" t="str">
        <f>IFERROR(MATCH(ROW()-ROW($A$2),DATA!G:G,0)-DATA!$B$5+1,"")</f>
        <v/>
      </c>
      <c r="B2531" s="86" t="str">
        <f>IFERROR(INDEX(DATA!$A$46:$E$6000,A2531,5),"")</f>
        <v/>
      </c>
      <c r="C2531" s="87" t="str">
        <f>IFERROR(INDEX(DATA!$A$46:$E$6000,A2531,3),"")</f>
        <v/>
      </c>
      <c r="D2531" s="88" t="str">
        <f>IFERROR(INDEX(DATA!$A$46:$E$6000,A2531,2),"")</f>
        <v/>
      </c>
      <c r="E2531" s="99" t="str">
        <f>IFERROR(IF(C2531=設定・集計!$B$6,INDEX(DATA!$A$46:$E$6000,A2531,4),""),"")</f>
        <v/>
      </c>
      <c r="F2531" s="99" t="str">
        <f>IFERROR(IF(C2531=設定・集計!$B$6,"",INDEX(DATA!$A$46:$E$6000,A2531,4)),"")</f>
        <v/>
      </c>
    </row>
    <row r="2532" spans="1:6" ht="18.75" customHeight="1">
      <c r="A2532" s="82" t="str">
        <f>IFERROR(MATCH(ROW()-ROW($A$2),DATA!G:G,0)-DATA!$B$5+1,"")</f>
        <v/>
      </c>
      <c r="B2532" s="86" t="str">
        <f>IFERROR(INDEX(DATA!$A$46:$E$6000,A2532,5),"")</f>
        <v/>
      </c>
      <c r="C2532" s="87" t="str">
        <f>IFERROR(INDEX(DATA!$A$46:$E$6000,A2532,3),"")</f>
        <v/>
      </c>
      <c r="D2532" s="88" t="str">
        <f>IFERROR(INDEX(DATA!$A$46:$E$6000,A2532,2),"")</f>
        <v/>
      </c>
      <c r="E2532" s="99" t="str">
        <f>IFERROR(IF(C2532=設定・集計!$B$6,INDEX(DATA!$A$46:$E$6000,A2532,4),""),"")</f>
        <v/>
      </c>
      <c r="F2532" s="99" t="str">
        <f>IFERROR(IF(C2532=設定・集計!$B$6,"",INDEX(DATA!$A$46:$E$6000,A2532,4)),"")</f>
        <v/>
      </c>
    </row>
    <row r="2533" spans="1:6" ht="18.75" customHeight="1">
      <c r="A2533" s="82" t="str">
        <f>IFERROR(MATCH(ROW()-ROW($A$2),DATA!G:G,0)-DATA!$B$5+1,"")</f>
        <v/>
      </c>
      <c r="B2533" s="86" t="str">
        <f>IFERROR(INDEX(DATA!$A$46:$E$6000,A2533,5),"")</f>
        <v/>
      </c>
      <c r="C2533" s="87" t="str">
        <f>IFERROR(INDEX(DATA!$A$46:$E$6000,A2533,3),"")</f>
        <v/>
      </c>
      <c r="D2533" s="88" t="str">
        <f>IFERROR(INDEX(DATA!$A$46:$E$6000,A2533,2),"")</f>
        <v/>
      </c>
      <c r="E2533" s="99" t="str">
        <f>IFERROR(IF(C2533=設定・集計!$B$6,INDEX(DATA!$A$46:$E$6000,A2533,4),""),"")</f>
        <v/>
      </c>
      <c r="F2533" s="99" t="str">
        <f>IFERROR(IF(C2533=設定・集計!$B$6,"",INDEX(DATA!$A$46:$E$6000,A2533,4)),"")</f>
        <v/>
      </c>
    </row>
    <row r="2534" spans="1:6" ht="18.75" customHeight="1">
      <c r="A2534" s="82" t="str">
        <f>IFERROR(MATCH(ROW()-ROW($A$2),DATA!G:G,0)-DATA!$B$5+1,"")</f>
        <v/>
      </c>
      <c r="B2534" s="86" t="str">
        <f>IFERROR(INDEX(DATA!$A$46:$E$6000,A2534,5),"")</f>
        <v/>
      </c>
      <c r="C2534" s="87" t="str">
        <f>IFERROR(INDEX(DATA!$A$46:$E$6000,A2534,3),"")</f>
        <v/>
      </c>
      <c r="D2534" s="88" t="str">
        <f>IFERROR(INDEX(DATA!$A$46:$E$6000,A2534,2),"")</f>
        <v/>
      </c>
      <c r="E2534" s="99" t="str">
        <f>IFERROR(IF(C2534=設定・集計!$B$6,INDEX(DATA!$A$46:$E$6000,A2534,4),""),"")</f>
        <v/>
      </c>
      <c r="F2534" s="99" t="str">
        <f>IFERROR(IF(C2534=設定・集計!$B$6,"",INDEX(DATA!$A$46:$E$6000,A2534,4)),"")</f>
        <v/>
      </c>
    </row>
    <row r="2535" spans="1:6" ht="18.75" customHeight="1">
      <c r="A2535" s="82" t="str">
        <f>IFERROR(MATCH(ROW()-ROW($A$2),DATA!G:G,0)-DATA!$B$5+1,"")</f>
        <v/>
      </c>
      <c r="B2535" s="86" t="str">
        <f>IFERROR(INDEX(DATA!$A$46:$E$6000,A2535,5),"")</f>
        <v/>
      </c>
      <c r="C2535" s="87" t="str">
        <f>IFERROR(INDEX(DATA!$A$46:$E$6000,A2535,3),"")</f>
        <v/>
      </c>
      <c r="D2535" s="88" t="str">
        <f>IFERROR(INDEX(DATA!$A$46:$E$6000,A2535,2),"")</f>
        <v/>
      </c>
      <c r="E2535" s="99" t="str">
        <f>IFERROR(IF(C2535=設定・集計!$B$6,INDEX(DATA!$A$46:$E$6000,A2535,4),""),"")</f>
        <v/>
      </c>
      <c r="F2535" s="99" t="str">
        <f>IFERROR(IF(C2535=設定・集計!$B$6,"",INDEX(DATA!$A$46:$E$6000,A2535,4)),"")</f>
        <v/>
      </c>
    </row>
    <row r="2536" spans="1:6" ht="18.75" customHeight="1">
      <c r="A2536" s="82" t="str">
        <f>IFERROR(MATCH(ROW()-ROW($A$2),DATA!G:G,0)-DATA!$B$5+1,"")</f>
        <v/>
      </c>
      <c r="B2536" s="86" t="str">
        <f>IFERROR(INDEX(DATA!$A$46:$E$6000,A2536,5),"")</f>
        <v/>
      </c>
      <c r="C2536" s="87" t="str">
        <f>IFERROR(INDEX(DATA!$A$46:$E$6000,A2536,3),"")</f>
        <v/>
      </c>
      <c r="D2536" s="88" t="str">
        <f>IFERROR(INDEX(DATA!$A$46:$E$6000,A2536,2),"")</f>
        <v/>
      </c>
      <c r="E2536" s="99" t="str">
        <f>IFERROR(IF(C2536=設定・集計!$B$6,INDEX(DATA!$A$46:$E$6000,A2536,4),""),"")</f>
        <v/>
      </c>
      <c r="F2536" s="99" t="str">
        <f>IFERROR(IF(C2536=設定・集計!$B$6,"",INDEX(DATA!$A$46:$E$6000,A2536,4)),"")</f>
        <v/>
      </c>
    </row>
    <row r="2537" spans="1:6" ht="18.75" customHeight="1">
      <c r="A2537" s="82" t="str">
        <f>IFERROR(MATCH(ROW()-ROW($A$2),DATA!G:G,0)-DATA!$B$5+1,"")</f>
        <v/>
      </c>
      <c r="B2537" s="86" t="str">
        <f>IFERROR(INDEX(DATA!$A$46:$E$6000,A2537,5),"")</f>
        <v/>
      </c>
      <c r="C2537" s="87" t="str">
        <f>IFERROR(INDEX(DATA!$A$46:$E$6000,A2537,3),"")</f>
        <v/>
      </c>
      <c r="D2537" s="88" t="str">
        <f>IFERROR(INDEX(DATA!$A$46:$E$6000,A2537,2),"")</f>
        <v/>
      </c>
      <c r="E2537" s="99" t="str">
        <f>IFERROR(IF(C2537=設定・集計!$B$6,INDEX(DATA!$A$46:$E$6000,A2537,4),""),"")</f>
        <v/>
      </c>
      <c r="F2537" s="99" t="str">
        <f>IFERROR(IF(C2537=設定・集計!$B$6,"",INDEX(DATA!$A$46:$E$6000,A2537,4)),"")</f>
        <v/>
      </c>
    </row>
    <row r="2538" spans="1:6" ht="18.75" customHeight="1">
      <c r="A2538" s="82" t="str">
        <f>IFERROR(MATCH(ROW()-ROW($A$2),DATA!G:G,0)-DATA!$B$5+1,"")</f>
        <v/>
      </c>
      <c r="B2538" s="86" t="str">
        <f>IFERROR(INDEX(DATA!$A$46:$E$6000,A2538,5),"")</f>
        <v/>
      </c>
      <c r="C2538" s="87" t="str">
        <f>IFERROR(INDEX(DATA!$A$46:$E$6000,A2538,3),"")</f>
        <v/>
      </c>
      <c r="D2538" s="88" t="str">
        <f>IFERROR(INDEX(DATA!$A$46:$E$6000,A2538,2),"")</f>
        <v/>
      </c>
      <c r="E2538" s="99" t="str">
        <f>IFERROR(IF(C2538=設定・集計!$B$6,INDEX(DATA!$A$46:$E$6000,A2538,4),""),"")</f>
        <v/>
      </c>
      <c r="F2538" s="99" t="str">
        <f>IFERROR(IF(C2538=設定・集計!$B$6,"",INDEX(DATA!$A$46:$E$6000,A2538,4)),"")</f>
        <v/>
      </c>
    </row>
    <row r="2539" spans="1:6" ht="18.75" customHeight="1">
      <c r="A2539" s="82" t="str">
        <f>IFERROR(MATCH(ROW()-ROW($A$2),DATA!G:G,0)-DATA!$B$5+1,"")</f>
        <v/>
      </c>
      <c r="B2539" s="86" t="str">
        <f>IFERROR(INDEX(DATA!$A$46:$E$6000,A2539,5),"")</f>
        <v/>
      </c>
      <c r="C2539" s="87" t="str">
        <f>IFERROR(INDEX(DATA!$A$46:$E$6000,A2539,3),"")</f>
        <v/>
      </c>
      <c r="D2539" s="88" t="str">
        <f>IFERROR(INDEX(DATA!$A$46:$E$6000,A2539,2),"")</f>
        <v/>
      </c>
      <c r="E2539" s="99" t="str">
        <f>IFERROR(IF(C2539=設定・集計!$B$6,INDEX(DATA!$A$46:$E$6000,A2539,4),""),"")</f>
        <v/>
      </c>
      <c r="F2539" s="99" t="str">
        <f>IFERROR(IF(C2539=設定・集計!$B$6,"",INDEX(DATA!$A$46:$E$6000,A2539,4)),"")</f>
        <v/>
      </c>
    </row>
    <row r="2540" spans="1:6" ht="18.75" customHeight="1">
      <c r="A2540" s="82" t="str">
        <f>IFERROR(MATCH(ROW()-ROW($A$2),DATA!G:G,0)-DATA!$B$5+1,"")</f>
        <v/>
      </c>
      <c r="B2540" s="86" t="str">
        <f>IFERROR(INDEX(DATA!$A$46:$E$6000,A2540,5),"")</f>
        <v/>
      </c>
      <c r="C2540" s="87" t="str">
        <f>IFERROR(INDEX(DATA!$A$46:$E$6000,A2540,3),"")</f>
        <v/>
      </c>
      <c r="D2540" s="88" t="str">
        <f>IFERROR(INDEX(DATA!$A$46:$E$6000,A2540,2),"")</f>
        <v/>
      </c>
      <c r="E2540" s="99" t="str">
        <f>IFERROR(IF(C2540=設定・集計!$B$6,INDEX(DATA!$A$46:$E$6000,A2540,4),""),"")</f>
        <v/>
      </c>
      <c r="F2540" s="99" t="str">
        <f>IFERROR(IF(C2540=設定・集計!$B$6,"",INDEX(DATA!$A$46:$E$6000,A2540,4)),"")</f>
        <v/>
      </c>
    </row>
    <row r="2541" spans="1:6" ht="18.75" customHeight="1">
      <c r="A2541" s="82" t="str">
        <f>IFERROR(MATCH(ROW()-ROW($A$2),DATA!G:G,0)-DATA!$B$5+1,"")</f>
        <v/>
      </c>
      <c r="B2541" s="86" t="str">
        <f>IFERROR(INDEX(DATA!$A$46:$E$6000,A2541,5),"")</f>
        <v/>
      </c>
      <c r="C2541" s="87" t="str">
        <f>IFERROR(INDEX(DATA!$A$46:$E$6000,A2541,3),"")</f>
        <v/>
      </c>
      <c r="D2541" s="88" t="str">
        <f>IFERROR(INDEX(DATA!$A$46:$E$6000,A2541,2),"")</f>
        <v/>
      </c>
      <c r="E2541" s="99" t="str">
        <f>IFERROR(IF(C2541=設定・集計!$B$6,INDEX(DATA!$A$46:$E$6000,A2541,4),""),"")</f>
        <v/>
      </c>
      <c r="F2541" s="99" t="str">
        <f>IFERROR(IF(C2541=設定・集計!$B$6,"",INDEX(DATA!$A$46:$E$6000,A2541,4)),"")</f>
        <v/>
      </c>
    </row>
    <row r="2542" spans="1:6" ht="18.75" customHeight="1">
      <c r="A2542" s="82" t="str">
        <f>IFERROR(MATCH(ROW()-ROW($A$2),DATA!G:G,0)-DATA!$B$5+1,"")</f>
        <v/>
      </c>
      <c r="B2542" s="86" t="str">
        <f>IFERROR(INDEX(DATA!$A$46:$E$6000,A2542,5),"")</f>
        <v/>
      </c>
      <c r="C2542" s="87" t="str">
        <f>IFERROR(INDEX(DATA!$A$46:$E$6000,A2542,3),"")</f>
        <v/>
      </c>
      <c r="D2542" s="88" t="str">
        <f>IFERROR(INDEX(DATA!$A$46:$E$6000,A2542,2),"")</f>
        <v/>
      </c>
      <c r="E2542" s="99" t="str">
        <f>IFERROR(IF(C2542=設定・集計!$B$6,INDEX(DATA!$A$46:$E$6000,A2542,4),""),"")</f>
        <v/>
      </c>
      <c r="F2542" s="99" t="str">
        <f>IFERROR(IF(C2542=設定・集計!$B$6,"",INDEX(DATA!$A$46:$E$6000,A2542,4)),"")</f>
        <v/>
      </c>
    </row>
    <row r="2543" spans="1:6" ht="18.75" customHeight="1">
      <c r="A2543" s="82" t="str">
        <f>IFERROR(MATCH(ROW()-ROW($A$2),DATA!G:G,0)-DATA!$B$5+1,"")</f>
        <v/>
      </c>
      <c r="B2543" s="86" t="str">
        <f>IFERROR(INDEX(DATA!$A$46:$E$6000,A2543,5),"")</f>
        <v/>
      </c>
      <c r="C2543" s="87" t="str">
        <f>IFERROR(INDEX(DATA!$A$46:$E$6000,A2543,3),"")</f>
        <v/>
      </c>
      <c r="D2543" s="88" t="str">
        <f>IFERROR(INDEX(DATA!$A$46:$E$6000,A2543,2),"")</f>
        <v/>
      </c>
      <c r="E2543" s="99" t="str">
        <f>IFERROR(IF(C2543=設定・集計!$B$6,INDEX(DATA!$A$46:$E$6000,A2543,4),""),"")</f>
        <v/>
      </c>
      <c r="F2543" s="99" t="str">
        <f>IFERROR(IF(C2543=設定・集計!$B$6,"",INDEX(DATA!$A$46:$E$6000,A2543,4)),"")</f>
        <v/>
      </c>
    </row>
    <row r="2544" spans="1:6" ht="18.75" customHeight="1">
      <c r="A2544" s="82" t="str">
        <f>IFERROR(MATCH(ROW()-ROW($A$2),DATA!G:G,0)-DATA!$B$5+1,"")</f>
        <v/>
      </c>
      <c r="B2544" s="86" t="str">
        <f>IFERROR(INDEX(DATA!$A$46:$E$6000,A2544,5),"")</f>
        <v/>
      </c>
      <c r="C2544" s="87" t="str">
        <f>IFERROR(INDEX(DATA!$A$46:$E$6000,A2544,3),"")</f>
        <v/>
      </c>
      <c r="D2544" s="88" t="str">
        <f>IFERROR(INDEX(DATA!$A$46:$E$6000,A2544,2),"")</f>
        <v/>
      </c>
      <c r="E2544" s="99" t="str">
        <f>IFERROR(IF(C2544=設定・集計!$B$6,INDEX(DATA!$A$46:$E$6000,A2544,4),""),"")</f>
        <v/>
      </c>
      <c r="F2544" s="99" t="str">
        <f>IFERROR(IF(C2544=設定・集計!$B$6,"",INDEX(DATA!$A$46:$E$6000,A2544,4)),"")</f>
        <v/>
      </c>
    </row>
    <row r="2545" spans="1:6" ht="18.75" customHeight="1">
      <c r="A2545" s="82" t="str">
        <f>IFERROR(MATCH(ROW()-ROW($A$2),DATA!G:G,0)-DATA!$B$5+1,"")</f>
        <v/>
      </c>
      <c r="B2545" s="86" t="str">
        <f>IFERROR(INDEX(DATA!$A$46:$E$6000,A2545,5),"")</f>
        <v/>
      </c>
      <c r="C2545" s="87" t="str">
        <f>IFERROR(INDEX(DATA!$A$46:$E$6000,A2545,3),"")</f>
        <v/>
      </c>
      <c r="D2545" s="88" t="str">
        <f>IFERROR(INDEX(DATA!$A$46:$E$6000,A2545,2),"")</f>
        <v/>
      </c>
      <c r="E2545" s="99" t="str">
        <f>IFERROR(IF(C2545=設定・集計!$B$6,INDEX(DATA!$A$46:$E$6000,A2545,4),""),"")</f>
        <v/>
      </c>
      <c r="F2545" s="99" t="str">
        <f>IFERROR(IF(C2545=設定・集計!$B$6,"",INDEX(DATA!$A$46:$E$6000,A2545,4)),"")</f>
        <v/>
      </c>
    </row>
    <row r="2546" spans="1:6" ht="18.75" customHeight="1">
      <c r="A2546" s="82" t="str">
        <f>IFERROR(MATCH(ROW()-ROW($A$2),DATA!G:G,0)-DATA!$B$5+1,"")</f>
        <v/>
      </c>
      <c r="B2546" s="86" t="str">
        <f>IFERROR(INDEX(DATA!$A$46:$E$6000,A2546,5),"")</f>
        <v/>
      </c>
      <c r="C2546" s="87" t="str">
        <f>IFERROR(INDEX(DATA!$A$46:$E$6000,A2546,3),"")</f>
        <v/>
      </c>
      <c r="D2546" s="88" t="str">
        <f>IFERROR(INDEX(DATA!$A$46:$E$6000,A2546,2),"")</f>
        <v/>
      </c>
      <c r="E2546" s="99" t="str">
        <f>IFERROR(IF(C2546=設定・集計!$B$6,INDEX(DATA!$A$46:$E$6000,A2546,4),""),"")</f>
        <v/>
      </c>
      <c r="F2546" s="99" t="str">
        <f>IFERROR(IF(C2546=設定・集計!$B$6,"",INDEX(DATA!$A$46:$E$6000,A2546,4)),"")</f>
        <v/>
      </c>
    </row>
    <row r="2547" spans="1:6" ht="18.75" customHeight="1">
      <c r="A2547" s="82" t="str">
        <f>IFERROR(MATCH(ROW()-ROW($A$2),DATA!G:G,0)-DATA!$B$5+1,"")</f>
        <v/>
      </c>
      <c r="B2547" s="86" t="str">
        <f>IFERROR(INDEX(DATA!$A$46:$E$6000,A2547,5),"")</f>
        <v/>
      </c>
      <c r="C2547" s="87" t="str">
        <f>IFERROR(INDEX(DATA!$A$46:$E$6000,A2547,3),"")</f>
        <v/>
      </c>
      <c r="D2547" s="88" t="str">
        <f>IFERROR(INDEX(DATA!$A$46:$E$6000,A2547,2),"")</f>
        <v/>
      </c>
      <c r="E2547" s="99" t="str">
        <f>IFERROR(IF(C2547=設定・集計!$B$6,INDEX(DATA!$A$46:$E$6000,A2547,4),""),"")</f>
        <v/>
      </c>
      <c r="F2547" s="99" t="str">
        <f>IFERROR(IF(C2547=設定・集計!$B$6,"",INDEX(DATA!$A$46:$E$6000,A2547,4)),"")</f>
        <v/>
      </c>
    </row>
    <row r="2548" spans="1:6" ht="18.75" customHeight="1">
      <c r="A2548" s="82" t="str">
        <f>IFERROR(MATCH(ROW()-ROW($A$2),DATA!G:G,0)-DATA!$B$5+1,"")</f>
        <v/>
      </c>
      <c r="B2548" s="86" t="str">
        <f>IFERROR(INDEX(DATA!$A$46:$E$6000,A2548,5),"")</f>
        <v/>
      </c>
      <c r="C2548" s="87" t="str">
        <f>IFERROR(INDEX(DATA!$A$46:$E$6000,A2548,3),"")</f>
        <v/>
      </c>
      <c r="D2548" s="88" t="str">
        <f>IFERROR(INDEX(DATA!$A$46:$E$6000,A2548,2),"")</f>
        <v/>
      </c>
      <c r="E2548" s="99" t="str">
        <f>IFERROR(IF(C2548=設定・集計!$B$6,INDEX(DATA!$A$46:$E$6000,A2548,4),""),"")</f>
        <v/>
      </c>
      <c r="F2548" s="99" t="str">
        <f>IFERROR(IF(C2548=設定・集計!$B$6,"",INDEX(DATA!$A$46:$E$6000,A2548,4)),"")</f>
        <v/>
      </c>
    </row>
    <row r="2549" spans="1:6" ht="18.75" customHeight="1">
      <c r="A2549" s="82" t="str">
        <f>IFERROR(MATCH(ROW()-ROW($A$2),DATA!G:G,0)-DATA!$B$5+1,"")</f>
        <v/>
      </c>
      <c r="B2549" s="86" t="str">
        <f>IFERROR(INDEX(DATA!$A$46:$E$6000,A2549,5),"")</f>
        <v/>
      </c>
      <c r="C2549" s="87" t="str">
        <f>IFERROR(INDEX(DATA!$A$46:$E$6000,A2549,3),"")</f>
        <v/>
      </c>
      <c r="D2549" s="88" t="str">
        <f>IFERROR(INDEX(DATA!$A$46:$E$6000,A2549,2),"")</f>
        <v/>
      </c>
      <c r="E2549" s="99" t="str">
        <f>IFERROR(IF(C2549=設定・集計!$B$6,INDEX(DATA!$A$46:$E$6000,A2549,4),""),"")</f>
        <v/>
      </c>
      <c r="F2549" s="99" t="str">
        <f>IFERROR(IF(C2549=設定・集計!$B$6,"",INDEX(DATA!$A$46:$E$6000,A2549,4)),"")</f>
        <v/>
      </c>
    </row>
    <row r="2550" spans="1:6" ht="18.75" customHeight="1">
      <c r="A2550" s="82" t="str">
        <f>IFERROR(MATCH(ROW()-ROW($A$2),DATA!G:G,0)-DATA!$B$5+1,"")</f>
        <v/>
      </c>
      <c r="B2550" s="86" t="str">
        <f>IFERROR(INDEX(DATA!$A$46:$E$6000,A2550,5),"")</f>
        <v/>
      </c>
      <c r="C2550" s="87" t="str">
        <f>IFERROR(INDEX(DATA!$A$46:$E$6000,A2550,3),"")</f>
        <v/>
      </c>
      <c r="D2550" s="88" t="str">
        <f>IFERROR(INDEX(DATA!$A$46:$E$6000,A2550,2),"")</f>
        <v/>
      </c>
      <c r="E2550" s="99" t="str">
        <f>IFERROR(IF(C2550=設定・集計!$B$6,INDEX(DATA!$A$46:$E$6000,A2550,4),""),"")</f>
        <v/>
      </c>
      <c r="F2550" s="99" t="str">
        <f>IFERROR(IF(C2550=設定・集計!$B$6,"",INDEX(DATA!$A$46:$E$6000,A2550,4)),"")</f>
        <v/>
      </c>
    </row>
    <row r="2551" spans="1:6" ht="18.75" customHeight="1">
      <c r="A2551" s="82" t="str">
        <f>IFERROR(MATCH(ROW()-ROW($A$2),DATA!G:G,0)-DATA!$B$5+1,"")</f>
        <v/>
      </c>
      <c r="B2551" s="86" t="str">
        <f>IFERROR(INDEX(DATA!$A$46:$E$6000,A2551,5),"")</f>
        <v/>
      </c>
      <c r="C2551" s="87" t="str">
        <f>IFERROR(INDEX(DATA!$A$46:$E$6000,A2551,3),"")</f>
        <v/>
      </c>
      <c r="D2551" s="88" t="str">
        <f>IFERROR(INDEX(DATA!$A$46:$E$6000,A2551,2),"")</f>
        <v/>
      </c>
      <c r="E2551" s="99" t="str">
        <f>IFERROR(IF(C2551=設定・集計!$B$6,INDEX(DATA!$A$46:$E$6000,A2551,4),""),"")</f>
        <v/>
      </c>
      <c r="F2551" s="99" t="str">
        <f>IFERROR(IF(C2551=設定・集計!$B$6,"",INDEX(DATA!$A$46:$E$6000,A2551,4)),"")</f>
        <v/>
      </c>
    </row>
    <row r="2552" spans="1:6" ht="18.75" customHeight="1">
      <c r="A2552" s="82" t="str">
        <f>IFERROR(MATCH(ROW()-ROW($A$2),DATA!G:G,0)-DATA!$B$5+1,"")</f>
        <v/>
      </c>
      <c r="B2552" s="86" t="str">
        <f>IFERROR(INDEX(DATA!$A$46:$E$6000,A2552,5),"")</f>
        <v/>
      </c>
      <c r="C2552" s="87" t="str">
        <f>IFERROR(INDEX(DATA!$A$46:$E$6000,A2552,3),"")</f>
        <v/>
      </c>
      <c r="D2552" s="88" t="str">
        <f>IFERROR(INDEX(DATA!$A$46:$E$6000,A2552,2),"")</f>
        <v/>
      </c>
      <c r="E2552" s="99" t="str">
        <f>IFERROR(IF(C2552=設定・集計!$B$6,INDEX(DATA!$A$46:$E$6000,A2552,4),""),"")</f>
        <v/>
      </c>
      <c r="F2552" s="99" t="str">
        <f>IFERROR(IF(C2552=設定・集計!$B$6,"",INDEX(DATA!$A$46:$E$6000,A2552,4)),"")</f>
        <v/>
      </c>
    </row>
    <row r="2553" spans="1:6" ht="18.75" customHeight="1">
      <c r="A2553" s="82" t="str">
        <f>IFERROR(MATCH(ROW()-ROW($A$2),DATA!G:G,0)-DATA!$B$5+1,"")</f>
        <v/>
      </c>
      <c r="B2553" s="86" t="str">
        <f>IFERROR(INDEX(DATA!$A$46:$E$6000,A2553,5),"")</f>
        <v/>
      </c>
      <c r="C2553" s="87" t="str">
        <f>IFERROR(INDEX(DATA!$A$46:$E$6000,A2553,3),"")</f>
        <v/>
      </c>
      <c r="D2553" s="88" t="str">
        <f>IFERROR(INDEX(DATA!$A$46:$E$6000,A2553,2),"")</f>
        <v/>
      </c>
      <c r="E2553" s="99" t="str">
        <f>IFERROR(IF(C2553=設定・集計!$B$6,INDEX(DATA!$A$46:$E$6000,A2553,4),""),"")</f>
        <v/>
      </c>
      <c r="F2553" s="99" t="str">
        <f>IFERROR(IF(C2553=設定・集計!$B$6,"",INDEX(DATA!$A$46:$E$6000,A2553,4)),"")</f>
        <v/>
      </c>
    </row>
    <row r="2554" spans="1:6" ht="18.75" customHeight="1">
      <c r="A2554" s="82" t="str">
        <f>IFERROR(MATCH(ROW()-ROW($A$2),DATA!G:G,0)-DATA!$B$5+1,"")</f>
        <v/>
      </c>
      <c r="B2554" s="86" t="str">
        <f>IFERROR(INDEX(DATA!$A$46:$E$6000,A2554,5),"")</f>
        <v/>
      </c>
      <c r="C2554" s="87" t="str">
        <f>IFERROR(INDEX(DATA!$A$46:$E$6000,A2554,3),"")</f>
        <v/>
      </c>
      <c r="D2554" s="88" t="str">
        <f>IFERROR(INDEX(DATA!$A$46:$E$6000,A2554,2),"")</f>
        <v/>
      </c>
      <c r="E2554" s="99" t="str">
        <f>IFERROR(IF(C2554=設定・集計!$B$6,INDEX(DATA!$A$46:$E$6000,A2554,4),""),"")</f>
        <v/>
      </c>
      <c r="F2554" s="99" t="str">
        <f>IFERROR(IF(C2554=設定・集計!$B$6,"",INDEX(DATA!$A$46:$E$6000,A2554,4)),"")</f>
        <v/>
      </c>
    </row>
    <row r="2555" spans="1:6" ht="18.75" customHeight="1">
      <c r="A2555" s="82" t="str">
        <f>IFERROR(MATCH(ROW()-ROW($A$2),DATA!G:G,0)-DATA!$B$5+1,"")</f>
        <v/>
      </c>
      <c r="B2555" s="86" t="str">
        <f>IFERROR(INDEX(DATA!$A$46:$E$6000,A2555,5),"")</f>
        <v/>
      </c>
      <c r="C2555" s="87" t="str">
        <f>IFERROR(INDEX(DATA!$A$46:$E$6000,A2555,3),"")</f>
        <v/>
      </c>
      <c r="D2555" s="88" t="str">
        <f>IFERROR(INDEX(DATA!$A$46:$E$6000,A2555,2),"")</f>
        <v/>
      </c>
      <c r="E2555" s="99" t="str">
        <f>IFERROR(IF(C2555=設定・集計!$B$6,INDEX(DATA!$A$46:$E$6000,A2555,4),""),"")</f>
        <v/>
      </c>
      <c r="F2555" s="99" t="str">
        <f>IFERROR(IF(C2555=設定・集計!$B$6,"",INDEX(DATA!$A$46:$E$6000,A2555,4)),"")</f>
        <v/>
      </c>
    </row>
    <row r="2556" spans="1:6" ht="18.75" customHeight="1">
      <c r="A2556" s="82" t="str">
        <f>IFERROR(MATCH(ROW()-ROW($A$2),DATA!G:G,0)-DATA!$B$5+1,"")</f>
        <v/>
      </c>
      <c r="B2556" s="86" t="str">
        <f>IFERROR(INDEX(DATA!$A$46:$E$6000,A2556,5),"")</f>
        <v/>
      </c>
      <c r="C2556" s="87" t="str">
        <f>IFERROR(INDEX(DATA!$A$46:$E$6000,A2556,3),"")</f>
        <v/>
      </c>
      <c r="D2556" s="88" t="str">
        <f>IFERROR(INDEX(DATA!$A$46:$E$6000,A2556,2),"")</f>
        <v/>
      </c>
      <c r="E2556" s="99" t="str">
        <f>IFERROR(IF(C2556=設定・集計!$B$6,INDEX(DATA!$A$46:$E$6000,A2556,4),""),"")</f>
        <v/>
      </c>
      <c r="F2556" s="99" t="str">
        <f>IFERROR(IF(C2556=設定・集計!$B$6,"",INDEX(DATA!$A$46:$E$6000,A2556,4)),"")</f>
        <v/>
      </c>
    </row>
    <row r="2557" spans="1:6" ht="18.75" customHeight="1">
      <c r="A2557" s="82" t="str">
        <f>IFERROR(MATCH(ROW()-ROW($A$2),DATA!G:G,0)-DATA!$B$5+1,"")</f>
        <v/>
      </c>
      <c r="B2557" s="86" t="str">
        <f>IFERROR(INDEX(DATA!$A$46:$E$6000,A2557,5),"")</f>
        <v/>
      </c>
      <c r="C2557" s="87" t="str">
        <f>IFERROR(INDEX(DATA!$A$46:$E$6000,A2557,3),"")</f>
        <v/>
      </c>
      <c r="D2557" s="88" t="str">
        <f>IFERROR(INDEX(DATA!$A$46:$E$6000,A2557,2),"")</f>
        <v/>
      </c>
      <c r="E2557" s="99" t="str">
        <f>IFERROR(IF(C2557=設定・集計!$B$6,INDEX(DATA!$A$46:$E$6000,A2557,4),""),"")</f>
        <v/>
      </c>
      <c r="F2557" s="99" t="str">
        <f>IFERROR(IF(C2557=設定・集計!$B$6,"",INDEX(DATA!$A$46:$E$6000,A2557,4)),"")</f>
        <v/>
      </c>
    </row>
    <row r="2558" spans="1:6" ht="18.75" customHeight="1">
      <c r="A2558" s="82" t="str">
        <f>IFERROR(MATCH(ROW()-ROW($A$2),DATA!G:G,0)-DATA!$B$5+1,"")</f>
        <v/>
      </c>
      <c r="B2558" s="86" t="str">
        <f>IFERROR(INDEX(DATA!$A$46:$E$6000,A2558,5),"")</f>
        <v/>
      </c>
      <c r="C2558" s="87" t="str">
        <f>IFERROR(INDEX(DATA!$A$46:$E$6000,A2558,3),"")</f>
        <v/>
      </c>
      <c r="D2558" s="88" t="str">
        <f>IFERROR(INDEX(DATA!$A$46:$E$6000,A2558,2),"")</f>
        <v/>
      </c>
      <c r="E2558" s="99" t="str">
        <f>IFERROR(IF(C2558=設定・集計!$B$6,INDEX(DATA!$A$46:$E$6000,A2558,4),""),"")</f>
        <v/>
      </c>
      <c r="F2558" s="99" t="str">
        <f>IFERROR(IF(C2558=設定・集計!$B$6,"",INDEX(DATA!$A$46:$E$6000,A2558,4)),"")</f>
        <v/>
      </c>
    </row>
    <row r="2559" spans="1:6" ht="18.75" customHeight="1">
      <c r="A2559" s="82" t="str">
        <f>IFERROR(MATCH(ROW()-ROW($A$2),DATA!G:G,0)-DATA!$B$5+1,"")</f>
        <v/>
      </c>
      <c r="B2559" s="86" t="str">
        <f>IFERROR(INDEX(DATA!$A$46:$E$6000,A2559,5),"")</f>
        <v/>
      </c>
      <c r="C2559" s="87" t="str">
        <f>IFERROR(INDEX(DATA!$A$46:$E$6000,A2559,3),"")</f>
        <v/>
      </c>
      <c r="D2559" s="88" t="str">
        <f>IFERROR(INDEX(DATA!$A$46:$E$6000,A2559,2),"")</f>
        <v/>
      </c>
      <c r="E2559" s="99" t="str">
        <f>IFERROR(IF(C2559=設定・集計!$B$6,INDEX(DATA!$A$46:$E$6000,A2559,4),""),"")</f>
        <v/>
      </c>
      <c r="F2559" s="99" t="str">
        <f>IFERROR(IF(C2559=設定・集計!$B$6,"",INDEX(DATA!$A$46:$E$6000,A2559,4)),"")</f>
        <v/>
      </c>
    </row>
    <row r="2560" spans="1:6" ht="18.75" customHeight="1">
      <c r="A2560" s="82" t="str">
        <f>IFERROR(MATCH(ROW()-ROW($A$2),DATA!G:G,0)-DATA!$B$5+1,"")</f>
        <v/>
      </c>
      <c r="B2560" s="86" t="str">
        <f>IFERROR(INDEX(DATA!$A$46:$E$6000,A2560,5),"")</f>
        <v/>
      </c>
      <c r="C2560" s="87" t="str">
        <f>IFERROR(INDEX(DATA!$A$46:$E$6000,A2560,3),"")</f>
        <v/>
      </c>
      <c r="D2560" s="88" t="str">
        <f>IFERROR(INDEX(DATA!$A$46:$E$6000,A2560,2),"")</f>
        <v/>
      </c>
      <c r="E2560" s="99" t="str">
        <f>IFERROR(IF(C2560=設定・集計!$B$6,INDEX(DATA!$A$46:$E$6000,A2560,4),""),"")</f>
        <v/>
      </c>
      <c r="F2560" s="99" t="str">
        <f>IFERROR(IF(C2560=設定・集計!$B$6,"",INDEX(DATA!$A$46:$E$6000,A2560,4)),"")</f>
        <v/>
      </c>
    </row>
    <row r="2561" spans="1:6" ht="18.75" customHeight="1">
      <c r="A2561" s="82" t="str">
        <f>IFERROR(MATCH(ROW()-ROW($A$2),DATA!G:G,0)-DATA!$B$5+1,"")</f>
        <v/>
      </c>
      <c r="B2561" s="86" t="str">
        <f>IFERROR(INDEX(DATA!$A$46:$E$6000,A2561,5),"")</f>
        <v/>
      </c>
      <c r="C2561" s="87" t="str">
        <f>IFERROR(INDEX(DATA!$A$46:$E$6000,A2561,3),"")</f>
        <v/>
      </c>
      <c r="D2561" s="88" t="str">
        <f>IFERROR(INDEX(DATA!$A$46:$E$6000,A2561,2),"")</f>
        <v/>
      </c>
      <c r="E2561" s="99" t="str">
        <f>IFERROR(IF(C2561=設定・集計!$B$6,INDEX(DATA!$A$46:$E$6000,A2561,4),""),"")</f>
        <v/>
      </c>
      <c r="F2561" s="99" t="str">
        <f>IFERROR(IF(C2561=設定・集計!$B$6,"",INDEX(DATA!$A$46:$E$6000,A2561,4)),"")</f>
        <v/>
      </c>
    </row>
    <row r="2562" spans="1:6" ht="18.75" customHeight="1">
      <c r="A2562" s="82" t="str">
        <f>IFERROR(MATCH(ROW()-ROW($A$2),DATA!G:G,0)-DATA!$B$5+1,"")</f>
        <v/>
      </c>
      <c r="B2562" s="86" t="str">
        <f>IFERROR(INDEX(DATA!$A$46:$E$6000,A2562,5),"")</f>
        <v/>
      </c>
      <c r="C2562" s="87" t="str">
        <f>IFERROR(INDEX(DATA!$A$46:$E$6000,A2562,3),"")</f>
        <v/>
      </c>
      <c r="D2562" s="88" t="str">
        <f>IFERROR(INDEX(DATA!$A$46:$E$6000,A2562,2),"")</f>
        <v/>
      </c>
      <c r="E2562" s="99" t="str">
        <f>IFERROR(IF(C2562=設定・集計!$B$6,INDEX(DATA!$A$46:$E$6000,A2562,4),""),"")</f>
        <v/>
      </c>
      <c r="F2562" s="99" t="str">
        <f>IFERROR(IF(C2562=設定・集計!$B$6,"",INDEX(DATA!$A$46:$E$6000,A2562,4)),"")</f>
        <v/>
      </c>
    </row>
    <row r="2563" spans="1:6" ht="18.75" customHeight="1">
      <c r="A2563" s="82" t="str">
        <f>IFERROR(MATCH(ROW()-ROW($A$2),DATA!G:G,0)-DATA!$B$5+1,"")</f>
        <v/>
      </c>
      <c r="B2563" s="86" t="str">
        <f>IFERROR(INDEX(DATA!$A$46:$E$6000,A2563,5),"")</f>
        <v/>
      </c>
      <c r="C2563" s="87" t="str">
        <f>IFERROR(INDEX(DATA!$A$46:$E$6000,A2563,3),"")</f>
        <v/>
      </c>
      <c r="D2563" s="88" t="str">
        <f>IFERROR(INDEX(DATA!$A$46:$E$6000,A2563,2),"")</f>
        <v/>
      </c>
      <c r="E2563" s="99" t="str">
        <f>IFERROR(IF(C2563=設定・集計!$B$6,INDEX(DATA!$A$46:$E$6000,A2563,4),""),"")</f>
        <v/>
      </c>
      <c r="F2563" s="99" t="str">
        <f>IFERROR(IF(C2563=設定・集計!$B$6,"",INDEX(DATA!$A$46:$E$6000,A2563,4)),"")</f>
        <v/>
      </c>
    </row>
    <row r="2564" spans="1:6" ht="18.75" customHeight="1">
      <c r="A2564" s="82" t="str">
        <f>IFERROR(MATCH(ROW()-ROW($A$2),DATA!G:G,0)-DATA!$B$5+1,"")</f>
        <v/>
      </c>
      <c r="B2564" s="86" t="str">
        <f>IFERROR(INDEX(DATA!$A$46:$E$6000,A2564,5),"")</f>
        <v/>
      </c>
      <c r="C2564" s="87" t="str">
        <f>IFERROR(INDEX(DATA!$A$46:$E$6000,A2564,3),"")</f>
        <v/>
      </c>
      <c r="D2564" s="88" t="str">
        <f>IFERROR(INDEX(DATA!$A$46:$E$6000,A2564,2),"")</f>
        <v/>
      </c>
      <c r="E2564" s="99" t="str">
        <f>IFERROR(IF(C2564=設定・集計!$B$6,INDEX(DATA!$A$46:$E$6000,A2564,4),""),"")</f>
        <v/>
      </c>
      <c r="F2564" s="99" t="str">
        <f>IFERROR(IF(C2564=設定・集計!$B$6,"",INDEX(DATA!$A$46:$E$6000,A2564,4)),"")</f>
        <v/>
      </c>
    </row>
    <row r="2565" spans="1:6" ht="18.75" customHeight="1">
      <c r="A2565" s="82" t="str">
        <f>IFERROR(MATCH(ROW()-ROW($A$2),DATA!G:G,0)-DATA!$B$5+1,"")</f>
        <v/>
      </c>
      <c r="B2565" s="86" t="str">
        <f>IFERROR(INDEX(DATA!$A$46:$E$6000,A2565,5),"")</f>
        <v/>
      </c>
      <c r="C2565" s="87" t="str">
        <f>IFERROR(INDEX(DATA!$A$46:$E$6000,A2565,3),"")</f>
        <v/>
      </c>
      <c r="D2565" s="88" t="str">
        <f>IFERROR(INDEX(DATA!$A$46:$E$6000,A2565,2),"")</f>
        <v/>
      </c>
      <c r="E2565" s="99" t="str">
        <f>IFERROR(IF(C2565=設定・集計!$B$6,INDEX(DATA!$A$46:$E$6000,A2565,4),""),"")</f>
        <v/>
      </c>
      <c r="F2565" s="99" t="str">
        <f>IFERROR(IF(C2565=設定・集計!$B$6,"",INDEX(DATA!$A$46:$E$6000,A2565,4)),"")</f>
        <v/>
      </c>
    </row>
    <row r="2566" spans="1:6" ht="18.75" customHeight="1">
      <c r="A2566" s="82" t="str">
        <f>IFERROR(MATCH(ROW()-ROW($A$2),DATA!G:G,0)-DATA!$B$5+1,"")</f>
        <v/>
      </c>
      <c r="B2566" s="86" t="str">
        <f>IFERROR(INDEX(DATA!$A$46:$E$6000,A2566,5),"")</f>
        <v/>
      </c>
      <c r="C2566" s="87" t="str">
        <f>IFERROR(INDEX(DATA!$A$46:$E$6000,A2566,3),"")</f>
        <v/>
      </c>
      <c r="D2566" s="88" t="str">
        <f>IFERROR(INDEX(DATA!$A$46:$E$6000,A2566,2),"")</f>
        <v/>
      </c>
      <c r="E2566" s="99" t="str">
        <f>IFERROR(IF(C2566=設定・集計!$B$6,INDEX(DATA!$A$46:$E$6000,A2566,4),""),"")</f>
        <v/>
      </c>
      <c r="F2566" s="99" t="str">
        <f>IFERROR(IF(C2566=設定・集計!$B$6,"",INDEX(DATA!$A$46:$E$6000,A2566,4)),"")</f>
        <v/>
      </c>
    </row>
    <row r="2567" spans="1:6" ht="18.75" customHeight="1">
      <c r="A2567" s="82" t="str">
        <f>IFERROR(MATCH(ROW()-ROW($A$2),DATA!G:G,0)-DATA!$B$5+1,"")</f>
        <v/>
      </c>
      <c r="B2567" s="86" t="str">
        <f>IFERROR(INDEX(DATA!$A$46:$E$6000,A2567,5),"")</f>
        <v/>
      </c>
      <c r="C2567" s="87" t="str">
        <f>IFERROR(INDEX(DATA!$A$46:$E$6000,A2567,3),"")</f>
        <v/>
      </c>
      <c r="D2567" s="88" t="str">
        <f>IFERROR(INDEX(DATA!$A$46:$E$6000,A2567,2),"")</f>
        <v/>
      </c>
      <c r="E2567" s="99" t="str">
        <f>IFERROR(IF(C2567=設定・集計!$B$6,INDEX(DATA!$A$46:$E$6000,A2567,4),""),"")</f>
        <v/>
      </c>
      <c r="F2567" s="99" t="str">
        <f>IFERROR(IF(C2567=設定・集計!$B$6,"",INDEX(DATA!$A$46:$E$6000,A2567,4)),"")</f>
        <v/>
      </c>
    </row>
    <row r="2568" spans="1:6" ht="18.75" customHeight="1">
      <c r="A2568" s="82" t="str">
        <f>IFERROR(MATCH(ROW()-ROW($A$2),DATA!G:G,0)-DATA!$B$5+1,"")</f>
        <v/>
      </c>
      <c r="B2568" s="86" t="str">
        <f>IFERROR(INDEX(DATA!$A$46:$E$6000,A2568,5),"")</f>
        <v/>
      </c>
      <c r="C2568" s="87" t="str">
        <f>IFERROR(INDEX(DATA!$A$46:$E$6000,A2568,3),"")</f>
        <v/>
      </c>
      <c r="D2568" s="88" t="str">
        <f>IFERROR(INDEX(DATA!$A$46:$E$6000,A2568,2),"")</f>
        <v/>
      </c>
      <c r="E2568" s="99" t="str">
        <f>IFERROR(IF(C2568=設定・集計!$B$6,INDEX(DATA!$A$46:$E$6000,A2568,4),""),"")</f>
        <v/>
      </c>
      <c r="F2568" s="99" t="str">
        <f>IFERROR(IF(C2568=設定・集計!$B$6,"",INDEX(DATA!$A$46:$E$6000,A2568,4)),"")</f>
        <v/>
      </c>
    </row>
    <row r="2569" spans="1:6" ht="18.75" customHeight="1">
      <c r="A2569" s="82" t="str">
        <f>IFERROR(MATCH(ROW()-ROW($A$2),DATA!G:G,0)-DATA!$B$5+1,"")</f>
        <v/>
      </c>
      <c r="B2569" s="86" t="str">
        <f>IFERROR(INDEX(DATA!$A$46:$E$6000,A2569,5),"")</f>
        <v/>
      </c>
      <c r="C2569" s="87" t="str">
        <f>IFERROR(INDEX(DATA!$A$46:$E$6000,A2569,3),"")</f>
        <v/>
      </c>
      <c r="D2569" s="88" t="str">
        <f>IFERROR(INDEX(DATA!$A$46:$E$6000,A2569,2),"")</f>
        <v/>
      </c>
      <c r="E2569" s="99" t="str">
        <f>IFERROR(IF(C2569=設定・集計!$B$6,INDEX(DATA!$A$46:$E$6000,A2569,4),""),"")</f>
        <v/>
      </c>
      <c r="F2569" s="99" t="str">
        <f>IFERROR(IF(C2569=設定・集計!$B$6,"",INDEX(DATA!$A$46:$E$6000,A2569,4)),"")</f>
        <v/>
      </c>
    </row>
    <row r="2570" spans="1:6" ht="18.75" customHeight="1">
      <c r="A2570" s="82" t="str">
        <f>IFERROR(MATCH(ROW()-ROW($A$2),DATA!G:G,0)-DATA!$B$5+1,"")</f>
        <v/>
      </c>
      <c r="B2570" s="86" t="str">
        <f>IFERROR(INDEX(DATA!$A$46:$E$6000,A2570,5),"")</f>
        <v/>
      </c>
      <c r="C2570" s="87" t="str">
        <f>IFERROR(INDEX(DATA!$A$46:$E$6000,A2570,3),"")</f>
        <v/>
      </c>
      <c r="D2570" s="88" t="str">
        <f>IFERROR(INDEX(DATA!$A$46:$E$6000,A2570,2),"")</f>
        <v/>
      </c>
      <c r="E2570" s="99" t="str">
        <f>IFERROR(IF(C2570=設定・集計!$B$6,INDEX(DATA!$A$46:$E$6000,A2570,4),""),"")</f>
        <v/>
      </c>
      <c r="F2570" s="99" t="str">
        <f>IFERROR(IF(C2570=設定・集計!$B$6,"",INDEX(DATA!$A$46:$E$6000,A2570,4)),"")</f>
        <v/>
      </c>
    </row>
    <row r="2571" spans="1:6" ht="18.75" customHeight="1">
      <c r="A2571" s="82" t="str">
        <f>IFERROR(MATCH(ROW()-ROW($A$2),DATA!G:G,0)-DATA!$B$5+1,"")</f>
        <v/>
      </c>
      <c r="B2571" s="86" t="str">
        <f>IFERROR(INDEX(DATA!$A$46:$E$6000,A2571,5),"")</f>
        <v/>
      </c>
      <c r="C2571" s="87" t="str">
        <f>IFERROR(INDEX(DATA!$A$46:$E$6000,A2571,3),"")</f>
        <v/>
      </c>
      <c r="D2571" s="88" t="str">
        <f>IFERROR(INDEX(DATA!$A$46:$E$6000,A2571,2),"")</f>
        <v/>
      </c>
      <c r="E2571" s="99" t="str">
        <f>IFERROR(IF(C2571=設定・集計!$B$6,INDEX(DATA!$A$46:$E$6000,A2571,4),""),"")</f>
        <v/>
      </c>
      <c r="F2571" s="99" t="str">
        <f>IFERROR(IF(C2571=設定・集計!$B$6,"",INDEX(DATA!$A$46:$E$6000,A2571,4)),"")</f>
        <v/>
      </c>
    </row>
    <row r="2572" spans="1:6" ht="18.75" customHeight="1">
      <c r="A2572" s="82" t="str">
        <f>IFERROR(MATCH(ROW()-ROW($A$2),DATA!G:G,0)-DATA!$B$5+1,"")</f>
        <v/>
      </c>
      <c r="B2572" s="86" t="str">
        <f>IFERROR(INDEX(DATA!$A$46:$E$6000,A2572,5),"")</f>
        <v/>
      </c>
      <c r="C2572" s="87" t="str">
        <f>IFERROR(INDEX(DATA!$A$46:$E$6000,A2572,3),"")</f>
        <v/>
      </c>
      <c r="D2572" s="88" t="str">
        <f>IFERROR(INDEX(DATA!$A$46:$E$6000,A2572,2),"")</f>
        <v/>
      </c>
      <c r="E2572" s="99" t="str">
        <f>IFERROR(IF(C2572=設定・集計!$B$6,INDEX(DATA!$A$46:$E$6000,A2572,4),""),"")</f>
        <v/>
      </c>
      <c r="F2572" s="99" t="str">
        <f>IFERROR(IF(C2572=設定・集計!$B$6,"",INDEX(DATA!$A$46:$E$6000,A2572,4)),"")</f>
        <v/>
      </c>
    </row>
    <row r="2573" spans="1:6" ht="18.75" customHeight="1">
      <c r="A2573" s="82" t="str">
        <f>IFERROR(MATCH(ROW()-ROW($A$2),DATA!G:G,0)-DATA!$B$5+1,"")</f>
        <v/>
      </c>
      <c r="B2573" s="86" t="str">
        <f>IFERROR(INDEX(DATA!$A$46:$E$6000,A2573,5),"")</f>
        <v/>
      </c>
      <c r="C2573" s="87" t="str">
        <f>IFERROR(INDEX(DATA!$A$46:$E$6000,A2573,3),"")</f>
        <v/>
      </c>
      <c r="D2573" s="88" t="str">
        <f>IFERROR(INDEX(DATA!$A$46:$E$6000,A2573,2),"")</f>
        <v/>
      </c>
      <c r="E2573" s="99" t="str">
        <f>IFERROR(IF(C2573=設定・集計!$B$6,INDEX(DATA!$A$46:$E$6000,A2573,4),""),"")</f>
        <v/>
      </c>
      <c r="F2573" s="99" t="str">
        <f>IFERROR(IF(C2573=設定・集計!$B$6,"",INDEX(DATA!$A$46:$E$6000,A2573,4)),"")</f>
        <v/>
      </c>
    </row>
    <row r="2574" spans="1:6" ht="18.75" customHeight="1">
      <c r="A2574" s="82" t="str">
        <f>IFERROR(MATCH(ROW()-ROW($A$2),DATA!G:G,0)-DATA!$B$5+1,"")</f>
        <v/>
      </c>
      <c r="B2574" s="86" t="str">
        <f>IFERROR(INDEX(DATA!$A$46:$E$6000,A2574,5),"")</f>
        <v/>
      </c>
      <c r="C2574" s="87" t="str">
        <f>IFERROR(INDEX(DATA!$A$46:$E$6000,A2574,3),"")</f>
        <v/>
      </c>
      <c r="D2574" s="88" t="str">
        <f>IFERROR(INDEX(DATA!$A$46:$E$6000,A2574,2),"")</f>
        <v/>
      </c>
      <c r="E2574" s="99" t="str">
        <f>IFERROR(IF(C2574=設定・集計!$B$6,INDEX(DATA!$A$46:$E$6000,A2574,4),""),"")</f>
        <v/>
      </c>
      <c r="F2574" s="99" t="str">
        <f>IFERROR(IF(C2574=設定・集計!$B$6,"",INDEX(DATA!$A$46:$E$6000,A2574,4)),"")</f>
        <v/>
      </c>
    </row>
    <row r="2575" spans="1:6" ht="18.75" customHeight="1">
      <c r="A2575" s="82" t="str">
        <f>IFERROR(MATCH(ROW()-ROW($A$2),DATA!G:G,0)-DATA!$B$5+1,"")</f>
        <v/>
      </c>
      <c r="B2575" s="86" t="str">
        <f>IFERROR(INDEX(DATA!$A$46:$E$6000,A2575,5),"")</f>
        <v/>
      </c>
      <c r="C2575" s="87" t="str">
        <f>IFERROR(INDEX(DATA!$A$46:$E$6000,A2575,3),"")</f>
        <v/>
      </c>
      <c r="D2575" s="88" t="str">
        <f>IFERROR(INDEX(DATA!$A$46:$E$6000,A2575,2),"")</f>
        <v/>
      </c>
      <c r="E2575" s="99" t="str">
        <f>IFERROR(IF(C2575=設定・集計!$B$6,INDEX(DATA!$A$46:$E$6000,A2575,4),""),"")</f>
        <v/>
      </c>
      <c r="F2575" s="99" t="str">
        <f>IFERROR(IF(C2575=設定・集計!$B$6,"",INDEX(DATA!$A$46:$E$6000,A2575,4)),"")</f>
        <v/>
      </c>
    </row>
    <row r="2576" spans="1:6" ht="18.75" customHeight="1">
      <c r="A2576" s="82" t="str">
        <f>IFERROR(MATCH(ROW()-ROW($A$2),DATA!G:G,0)-DATA!$B$5+1,"")</f>
        <v/>
      </c>
      <c r="B2576" s="86" t="str">
        <f>IFERROR(INDEX(DATA!$A$46:$E$6000,A2576,5),"")</f>
        <v/>
      </c>
      <c r="C2576" s="87" t="str">
        <f>IFERROR(INDEX(DATA!$A$46:$E$6000,A2576,3),"")</f>
        <v/>
      </c>
      <c r="D2576" s="88" t="str">
        <f>IFERROR(INDEX(DATA!$A$46:$E$6000,A2576,2),"")</f>
        <v/>
      </c>
      <c r="E2576" s="99" t="str">
        <f>IFERROR(IF(C2576=設定・集計!$B$6,INDEX(DATA!$A$46:$E$6000,A2576,4),""),"")</f>
        <v/>
      </c>
      <c r="F2576" s="99" t="str">
        <f>IFERROR(IF(C2576=設定・集計!$B$6,"",INDEX(DATA!$A$46:$E$6000,A2576,4)),"")</f>
        <v/>
      </c>
    </row>
    <row r="2577" spans="1:6" ht="18.75" customHeight="1">
      <c r="A2577" s="82" t="str">
        <f>IFERROR(MATCH(ROW()-ROW($A$2),DATA!G:G,0)-DATA!$B$5+1,"")</f>
        <v/>
      </c>
      <c r="B2577" s="86" t="str">
        <f>IFERROR(INDEX(DATA!$A$46:$E$6000,A2577,5),"")</f>
        <v/>
      </c>
      <c r="C2577" s="87" t="str">
        <f>IFERROR(INDEX(DATA!$A$46:$E$6000,A2577,3),"")</f>
        <v/>
      </c>
      <c r="D2577" s="88" t="str">
        <f>IFERROR(INDEX(DATA!$A$46:$E$6000,A2577,2),"")</f>
        <v/>
      </c>
      <c r="E2577" s="99" t="str">
        <f>IFERROR(IF(C2577=設定・集計!$B$6,INDEX(DATA!$A$46:$E$6000,A2577,4),""),"")</f>
        <v/>
      </c>
      <c r="F2577" s="99" t="str">
        <f>IFERROR(IF(C2577=設定・集計!$B$6,"",INDEX(DATA!$A$46:$E$6000,A2577,4)),"")</f>
        <v/>
      </c>
    </row>
    <row r="2578" spans="1:6" ht="18.75" customHeight="1">
      <c r="A2578" s="82" t="str">
        <f>IFERROR(MATCH(ROW()-ROW($A$2),DATA!G:G,0)-DATA!$B$5+1,"")</f>
        <v/>
      </c>
      <c r="B2578" s="86" t="str">
        <f>IFERROR(INDEX(DATA!$A$46:$E$6000,A2578,5),"")</f>
        <v/>
      </c>
      <c r="C2578" s="87" t="str">
        <f>IFERROR(INDEX(DATA!$A$46:$E$6000,A2578,3),"")</f>
        <v/>
      </c>
      <c r="D2578" s="88" t="str">
        <f>IFERROR(INDEX(DATA!$A$46:$E$6000,A2578,2),"")</f>
        <v/>
      </c>
      <c r="E2578" s="99" t="str">
        <f>IFERROR(IF(C2578=設定・集計!$B$6,INDEX(DATA!$A$46:$E$6000,A2578,4),""),"")</f>
        <v/>
      </c>
      <c r="F2578" s="99" t="str">
        <f>IFERROR(IF(C2578=設定・集計!$B$6,"",INDEX(DATA!$A$46:$E$6000,A2578,4)),"")</f>
        <v/>
      </c>
    </row>
    <row r="2579" spans="1:6" ht="18.75" customHeight="1">
      <c r="A2579" s="82" t="str">
        <f>IFERROR(MATCH(ROW()-ROW($A$2),DATA!G:G,0)-DATA!$B$5+1,"")</f>
        <v/>
      </c>
      <c r="B2579" s="86" t="str">
        <f>IFERROR(INDEX(DATA!$A$46:$E$6000,A2579,5),"")</f>
        <v/>
      </c>
      <c r="C2579" s="87" t="str">
        <f>IFERROR(INDEX(DATA!$A$46:$E$6000,A2579,3),"")</f>
        <v/>
      </c>
      <c r="D2579" s="88" t="str">
        <f>IFERROR(INDEX(DATA!$A$46:$E$6000,A2579,2),"")</f>
        <v/>
      </c>
      <c r="E2579" s="99" t="str">
        <f>IFERROR(IF(C2579=設定・集計!$B$6,INDEX(DATA!$A$46:$E$6000,A2579,4),""),"")</f>
        <v/>
      </c>
      <c r="F2579" s="99" t="str">
        <f>IFERROR(IF(C2579=設定・集計!$B$6,"",INDEX(DATA!$A$46:$E$6000,A2579,4)),"")</f>
        <v/>
      </c>
    </row>
    <row r="2580" spans="1:6" ht="18.75" customHeight="1">
      <c r="A2580" s="82" t="str">
        <f>IFERROR(MATCH(ROW()-ROW($A$2),DATA!G:G,0)-DATA!$B$5+1,"")</f>
        <v/>
      </c>
      <c r="B2580" s="86" t="str">
        <f>IFERROR(INDEX(DATA!$A$46:$E$6000,A2580,5),"")</f>
        <v/>
      </c>
      <c r="C2580" s="87" t="str">
        <f>IFERROR(INDEX(DATA!$A$46:$E$6000,A2580,3),"")</f>
        <v/>
      </c>
      <c r="D2580" s="88" t="str">
        <f>IFERROR(INDEX(DATA!$A$46:$E$6000,A2580,2),"")</f>
        <v/>
      </c>
      <c r="E2580" s="99" t="str">
        <f>IFERROR(IF(C2580=設定・集計!$B$6,INDEX(DATA!$A$46:$E$6000,A2580,4),""),"")</f>
        <v/>
      </c>
      <c r="F2580" s="99" t="str">
        <f>IFERROR(IF(C2580=設定・集計!$B$6,"",INDEX(DATA!$A$46:$E$6000,A2580,4)),"")</f>
        <v/>
      </c>
    </row>
    <row r="2581" spans="1:6" ht="18.75" customHeight="1">
      <c r="A2581" s="82" t="str">
        <f>IFERROR(MATCH(ROW()-ROW($A$2),DATA!G:G,0)-DATA!$B$5+1,"")</f>
        <v/>
      </c>
      <c r="B2581" s="86" t="str">
        <f>IFERROR(INDEX(DATA!$A$46:$E$6000,A2581,5),"")</f>
        <v/>
      </c>
      <c r="C2581" s="87" t="str">
        <f>IFERROR(INDEX(DATA!$A$46:$E$6000,A2581,3),"")</f>
        <v/>
      </c>
      <c r="D2581" s="88" t="str">
        <f>IFERROR(INDEX(DATA!$A$46:$E$6000,A2581,2),"")</f>
        <v/>
      </c>
      <c r="E2581" s="99" t="str">
        <f>IFERROR(IF(C2581=設定・集計!$B$6,INDEX(DATA!$A$46:$E$6000,A2581,4),""),"")</f>
        <v/>
      </c>
      <c r="F2581" s="99" t="str">
        <f>IFERROR(IF(C2581=設定・集計!$B$6,"",INDEX(DATA!$A$46:$E$6000,A2581,4)),"")</f>
        <v/>
      </c>
    </row>
    <row r="2582" spans="1:6" ht="18.75" customHeight="1">
      <c r="A2582" s="82" t="str">
        <f>IFERROR(MATCH(ROW()-ROW($A$2),DATA!G:G,0)-DATA!$B$5+1,"")</f>
        <v/>
      </c>
      <c r="B2582" s="86" t="str">
        <f>IFERROR(INDEX(DATA!$A$46:$E$6000,A2582,5),"")</f>
        <v/>
      </c>
      <c r="C2582" s="87" t="str">
        <f>IFERROR(INDEX(DATA!$A$46:$E$6000,A2582,3),"")</f>
        <v/>
      </c>
      <c r="D2582" s="88" t="str">
        <f>IFERROR(INDEX(DATA!$A$46:$E$6000,A2582,2),"")</f>
        <v/>
      </c>
      <c r="E2582" s="99" t="str">
        <f>IFERROR(IF(C2582=設定・集計!$B$6,INDEX(DATA!$A$46:$E$6000,A2582,4),""),"")</f>
        <v/>
      </c>
      <c r="F2582" s="99" t="str">
        <f>IFERROR(IF(C2582=設定・集計!$B$6,"",INDEX(DATA!$A$46:$E$6000,A2582,4)),"")</f>
        <v/>
      </c>
    </row>
    <row r="2583" spans="1:6" ht="18.75" customHeight="1">
      <c r="A2583" s="82" t="str">
        <f>IFERROR(MATCH(ROW()-ROW($A$2),DATA!G:G,0)-DATA!$B$5+1,"")</f>
        <v/>
      </c>
      <c r="B2583" s="86" t="str">
        <f>IFERROR(INDEX(DATA!$A$46:$E$6000,A2583,5),"")</f>
        <v/>
      </c>
      <c r="C2583" s="87" t="str">
        <f>IFERROR(INDEX(DATA!$A$46:$E$6000,A2583,3),"")</f>
        <v/>
      </c>
      <c r="D2583" s="88" t="str">
        <f>IFERROR(INDEX(DATA!$A$46:$E$6000,A2583,2),"")</f>
        <v/>
      </c>
      <c r="E2583" s="99" t="str">
        <f>IFERROR(IF(C2583=設定・集計!$B$6,INDEX(DATA!$A$46:$E$6000,A2583,4),""),"")</f>
        <v/>
      </c>
      <c r="F2583" s="99" t="str">
        <f>IFERROR(IF(C2583=設定・集計!$B$6,"",INDEX(DATA!$A$46:$E$6000,A2583,4)),"")</f>
        <v/>
      </c>
    </row>
    <row r="2584" spans="1:6" ht="18.75" customHeight="1">
      <c r="A2584" s="82" t="str">
        <f>IFERROR(MATCH(ROW()-ROW($A$2),DATA!G:G,0)-DATA!$B$5+1,"")</f>
        <v/>
      </c>
      <c r="B2584" s="86" t="str">
        <f>IFERROR(INDEX(DATA!$A$46:$E$6000,A2584,5),"")</f>
        <v/>
      </c>
      <c r="C2584" s="87" t="str">
        <f>IFERROR(INDEX(DATA!$A$46:$E$6000,A2584,3),"")</f>
        <v/>
      </c>
      <c r="D2584" s="88" t="str">
        <f>IFERROR(INDEX(DATA!$A$46:$E$6000,A2584,2),"")</f>
        <v/>
      </c>
      <c r="E2584" s="99" t="str">
        <f>IFERROR(IF(C2584=設定・集計!$B$6,INDEX(DATA!$A$46:$E$6000,A2584,4),""),"")</f>
        <v/>
      </c>
      <c r="F2584" s="99" t="str">
        <f>IFERROR(IF(C2584=設定・集計!$B$6,"",INDEX(DATA!$A$46:$E$6000,A2584,4)),"")</f>
        <v/>
      </c>
    </row>
    <row r="2585" spans="1:6" ht="18.75" customHeight="1">
      <c r="A2585" s="82" t="str">
        <f>IFERROR(MATCH(ROW()-ROW($A$2),DATA!G:G,0)-DATA!$B$5+1,"")</f>
        <v/>
      </c>
      <c r="B2585" s="86" t="str">
        <f>IFERROR(INDEX(DATA!$A$46:$E$6000,A2585,5),"")</f>
        <v/>
      </c>
      <c r="C2585" s="87" t="str">
        <f>IFERROR(INDEX(DATA!$A$46:$E$6000,A2585,3),"")</f>
        <v/>
      </c>
      <c r="D2585" s="88" t="str">
        <f>IFERROR(INDEX(DATA!$A$46:$E$6000,A2585,2),"")</f>
        <v/>
      </c>
      <c r="E2585" s="99" t="str">
        <f>IFERROR(IF(C2585=設定・集計!$B$6,INDEX(DATA!$A$46:$E$6000,A2585,4),""),"")</f>
        <v/>
      </c>
      <c r="F2585" s="99" t="str">
        <f>IFERROR(IF(C2585=設定・集計!$B$6,"",INDEX(DATA!$A$46:$E$6000,A2585,4)),"")</f>
        <v/>
      </c>
    </row>
    <row r="2586" spans="1:6" ht="18.75" customHeight="1">
      <c r="A2586" s="82" t="str">
        <f>IFERROR(MATCH(ROW()-ROW($A$2),DATA!G:G,0)-DATA!$B$5+1,"")</f>
        <v/>
      </c>
      <c r="B2586" s="86" t="str">
        <f>IFERROR(INDEX(DATA!$A$46:$E$6000,A2586,5),"")</f>
        <v/>
      </c>
      <c r="C2586" s="87" t="str">
        <f>IFERROR(INDEX(DATA!$A$46:$E$6000,A2586,3),"")</f>
        <v/>
      </c>
      <c r="D2586" s="88" t="str">
        <f>IFERROR(INDEX(DATA!$A$46:$E$6000,A2586,2),"")</f>
        <v/>
      </c>
      <c r="E2586" s="99" t="str">
        <f>IFERROR(IF(C2586=設定・集計!$B$6,INDEX(DATA!$A$46:$E$6000,A2586,4),""),"")</f>
        <v/>
      </c>
      <c r="F2586" s="99" t="str">
        <f>IFERROR(IF(C2586=設定・集計!$B$6,"",INDEX(DATA!$A$46:$E$6000,A2586,4)),"")</f>
        <v/>
      </c>
    </row>
    <row r="2587" spans="1:6" ht="18.75" customHeight="1">
      <c r="A2587" s="82" t="str">
        <f>IFERROR(MATCH(ROW()-ROW($A$2),DATA!G:G,0)-DATA!$B$5+1,"")</f>
        <v/>
      </c>
      <c r="B2587" s="86" t="str">
        <f>IFERROR(INDEX(DATA!$A$46:$E$6000,A2587,5),"")</f>
        <v/>
      </c>
      <c r="C2587" s="87" t="str">
        <f>IFERROR(INDEX(DATA!$A$46:$E$6000,A2587,3),"")</f>
        <v/>
      </c>
      <c r="D2587" s="88" t="str">
        <f>IFERROR(INDEX(DATA!$A$46:$E$6000,A2587,2),"")</f>
        <v/>
      </c>
      <c r="E2587" s="99" t="str">
        <f>IFERROR(IF(C2587=設定・集計!$B$6,INDEX(DATA!$A$46:$E$6000,A2587,4),""),"")</f>
        <v/>
      </c>
      <c r="F2587" s="99" t="str">
        <f>IFERROR(IF(C2587=設定・集計!$B$6,"",INDEX(DATA!$A$46:$E$6000,A2587,4)),"")</f>
        <v/>
      </c>
    </row>
    <row r="2588" spans="1:6" ht="18.75" customHeight="1">
      <c r="A2588" s="82" t="str">
        <f>IFERROR(MATCH(ROW()-ROW($A$2),DATA!G:G,0)-DATA!$B$5+1,"")</f>
        <v/>
      </c>
      <c r="B2588" s="86" t="str">
        <f>IFERROR(INDEX(DATA!$A$46:$E$6000,A2588,5),"")</f>
        <v/>
      </c>
      <c r="C2588" s="87" t="str">
        <f>IFERROR(INDEX(DATA!$A$46:$E$6000,A2588,3),"")</f>
        <v/>
      </c>
      <c r="D2588" s="88" t="str">
        <f>IFERROR(INDEX(DATA!$A$46:$E$6000,A2588,2),"")</f>
        <v/>
      </c>
      <c r="E2588" s="99" t="str">
        <f>IFERROR(IF(C2588=設定・集計!$B$6,INDEX(DATA!$A$46:$E$6000,A2588,4),""),"")</f>
        <v/>
      </c>
      <c r="F2588" s="99" t="str">
        <f>IFERROR(IF(C2588=設定・集計!$B$6,"",INDEX(DATA!$A$46:$E$6000,A2588,4)),"")</f>
        <v/>
      </c>
    </row>
    <row r="2589" spans="1:6" ht="18.75" customHeight="1">
      <c r="A2589" s="82" t="str">
        <f>IFERROR(MATCH(ROW()-ROW($A$2),DATA!G:G,0)-DATA!$B$5+1,"")</f>
        <v/>
      </c>
      <c r="B2589" s="86" t="str">
        <f>IFERROR(INDEX(DATA!$A$46:$E$6000,A2589,5),"")</f>
        <v/>
      </c>
      <c r="C2589" s="87" t="str">
        <f>IFERROR(INDEX(DATA!$A$46:$E$6000,A2589,3),"")</f>
        <v/>
      </c>
      <c r="D2589" s="88" t="str">
        <f>IFERROR(INDEX(DATA!$A$46:$E$6000,A2589,2),"")</f>
        <v/>
      </c>
      <c r="E2589" s="99" t="str">
        <f>IFERROR(IF(C2589=設定・集計!$B$6,INDEX(DATA!$A$46:$E$6000,A2589,4),""),"")</f>
        <v/>
      </c>
      <c r="F2589" s="99" t="str">
        <f>IFERROR(IF(C2589=設定・集計!$B$6,"",INDEX(DATA!$A$46:$E$6000,A2589,4)),"")</f>
        <v/>
      </c>
    </row>
    <row r="2590" spans="1:6" ht="18.75" customHeight="1">
      <c r="A2590" s="82" t="str">
        <f>IFERROR(MATCH(ROW()-ROW($A$2),DATA!G:G,0)-DATA!$B$5+1,"")</f>
        <v/>
      </c>
      <c r="B2590" s="86" t="str">
        <f>IFERROR(INDEX(DATA!$A$46:$E$6000,A2590,5),"")</f>
        <v/>
      </c>
      <c r="C2590" s="87" t="str">
        <f>IFERROR(INDEX(DATA!$A$46:$E$6000,A2590,3),"")</f>
        <v/>
      </c>
      <c r="D2590" s="88" t="str">
        <f>IFERROR(INDEX(DATA!$A$46:$E$6000,A2590,2),"")</f>
        <v/>
      </c>
      <c r="E2590" s="99" t="str">
        <f>IFERROR(IF(C2590=設定・集計!$B$6,INDEX(DATA!$A$46:$E$6000,A2590,4),""),"")</f>
        <v/>
      </c>
      <c r="F2590" s="99" t="str">
        <f>IFERROR(IF(C2590=設定・集計!$B$6,"",INDEX(DATA!$A$46:$E$6000,A2590,4)),"")</f>
        <v/>
      </c>
    </row>
    <row r="2591" spans="1:6" ht="18.75" customHeight="1">
      <c r="A2591" s="82" t="str">
        <f>IFERROR(MATCH(ROW()-ROW($A$2),DATA!G:G,0)-DATA!$B$5+1,"")</f>
        <v/>
      </c>
      <c r="B2591" s="86" t="str">
        <f>IFERROR(INDEX(DATA!$A$46:$E$6000,A2591,5),"")</f>
        <v/>
      </c>
      <c r="C2591" s="87" t="str">
        <f>IFERROR(INDEX(DATA!$A$46:$E$6000,A2591,3),"")</f>
        <v/>
      </c>
      <c r="D2591" s="88" t="str">
        <f>IFERROR(INDEX(DATA!$A$46:$E$6000,A2591,2),"")</f>
        <v/>
      </c>
      <c r="E2591" s="99" t="str">
        <f>IFERROR(IF(C2591=設定・集計!$B$6,INDEX(DATA!$A$46:$E$6000,A2591,4),""),"")</f>
        <v/>
      </c>
      <c r="F2591" s="99" t="str">
        <f>IFERROR(IF(C2591=設定・集計!$B$6,"",INDEX(DATA!$A$46:$E$6000,A2591,4)),"")</f>
        <v/>
      </c>
    </row>
    <row r="2592" spans="1:6" ht="18.75" customHeight="1">
      <c r="A2592" s="82" t="str">
        <f>IFERROR(MATCH(ROW()-ROW($A$2),DATA!G:G,0)-DATA!$B$5+1,"")</f>
        <v/>
      </c>
      <c r="B2592" s="86" t="str">
        <f>IFERROR(INDEX(DATA!$A$46:$E$6000,A2592,5),"")</f>
        <v/>
      </c>
      <c r="C2592" s="87" t="str">
        <f>IFERROR(INDEX(DATA!$A$46:$E$6000,A2592,3),"")</f>
        <v/>
      </c>
      <c r="D2592" s="88" t="str">
        <f>IFERROR(INDEX(DATA!$A$46:$E$6000,A2592,2),"")</f>
        <v/>
      </c>
      <c r="E2592" s="99" t="str">
        <f>IFERROR(IF(C2592=設定・集計!$B$6,INDEX(DATA!$A$46:$E$6000,A2592,4),""),"")</f>
        <v/>
      </c>
      <c r="F2592" s="99" t="str">
        <f>IFERROR(IF(C2592=設定・集計!$B$6,"",INDEX(DATA!$A$46:$E$6000,A2592,4)),"")</f>
        <v/>
      </c>
    </row>
    <row r="2593" spans="1:6" ht="18.75" customHeight="1">
      <c r="A2593" s="82" t="str">
        <f>IFERROR(MATCH(ROW()-ROW($A$2),DATA!G:G,0)-DATA!$B$5+1,"")</f>
        <v/>
      </c>
      <c r="B2593" s="86" t="str">
        <f>IFERROR(INDEX(DATA!$A$46:$E$6000,A2593,5),"")</f>
        <v/>
      </c>
      <c r="C2593" s="87" t="str">
        <f>IFERROR(INDEX(DATA!$A$46:$E$6000,A2593,3),"")</f>
        <v/>
      </c>
      <c r="D2593" s="88" t="str">
        <f>IFERROR(INDEX(DATA!$A$46:$E$6000,A2593,2),"")</f>
        <v/>
      </c>
      <c r="E2593" s="99" t="str">
        <f>IFERROR(IF(C2593=設定・集計!$B$6,INDEX(DATA!$A$46:$E$6000,A2593,4),""),"")</f>
        <v/>
      </c>
      <c r="F2593" s="99" t="str">
        <f>IFERROR(IF(C2593=設定・集計!$B$6,"",INDEX(DATA!$A$46:$E$6000,A2593,4)),"")</f>
        <v/>
      </c>
    </row>
    <row r="2594" spans="1:6" ht="18.75" customHeight="1">
      <c r="A2594" s="82" t="str">
        <f>IFERROR(MATCH(ROW()-ROW($A$2),DATA!G:G,0)-DATA!$B$5+1,"")</f>
        <v/>
      </c>
      <c r="B2594" s="86" t="str">
        <f>IFERROR(INDEX(DATA!$A$46:$E$6000,A2594,5),"")</f>
        <v/>
      </c>
      <c r="C2594" s="87" t="str">
        <f>IFERROR(INDEX(DATA!$A$46:$E$6000,A2594,3),"")</f>
        <v/>
      </c>
      <c r="D2594" s="88" t="str">
        <f>IFERROR(INDEX(DATA!$A$46:$E$6000,A2594,2),"")</f>
        <v/>
      </c>
      <c r="E2594" s="99" t="str">
        <f>IFERROR(IF(C2594=設定・集計!$B$6,INDEX(DATA!$A$46:$E$6000,A2594,4),""),"")</f>
        <v/>
      </c>
      <c r="F2594" s="99" t="str">
        <f>IFERROR(IF(C2594=設定・集計!$B$6,"",INDEX(DATA!$A$46:$E$6000,A2594,4)),"")</f>
        <v/>
      </c>
    </row>
    <row r="2595" spans="1:6" ht="18.75" customHeight="1">
      <c r="A2595" s="82" t="str">
        <f>IFERROR(MATCH(ROW()-ROW($A$2),DATA!G:G,0)-DATA!$B$5+1,"")</f>
        <v/>
      </c>
      <c r="B2595" s="86" t="str">
        <f>IFERROR(INDEX(DATA!$A$46:$E$6000,A2595,5),"")</f>
        <v/>
      </c>
      <c r="C2595" s="87" t="str">
        <f>IFERROR(INDEX(DATA!$A$46:$E$6000,A2595,3),"")</f>
        <v/>
      </c>
      <c r="D2595" s="88" t="str">
        <f>IFERROR(INDEX(DATA!$A$46:$E$6000,A2595,2),"")</f>
        <v/>
      </c>
      <c r="E2595" s="99" t="str">
        <f>IFERROR(IF(C2595=設定・集計!$B$6,INDEX(DATA!$A$46:$E$6000,A2595,4),""),"")</f>
        <v/>
      </c>
      <c r="F2595" s="99" t="str">
        <f>IFERROR(IF(C2595=設定・集計!$B$6,"",INDEX(DATA!$A$46:$E$6000,A2595,4)),"")</f>
        <v/>
      </c>
    </row>
    <row r="2596" spans="1:6" ht="18.75" customHeight="1">
      <c r="A2596" s="82" t="str">
        <f>IFERROR(MATCH(ROW()-ROW($A$2),DATA!G:G,0)-DATA!$B$5+1,"")</f>
        <v/>
      </c>
      <c r="B2596" s="86" t="str">
        <f>IFERROR(INDEX(DATA!$A$46:$E$6000,A2596,5),"")</f>
        <v/>
      </c>
      <c r="C2596" s="87" t="str">
        <f>IFERROR(INDEX(DATA!$A$46:$E$6000,A2596,3),"")</f>
        <v/>
      </c>
      <c r="D2596" s="88" t="str">
        <f>IFERROR(INDEX(DATA!$A$46:$E$6000,A2596,2),"")</f>
        <v/>
      </c>
      <c r="E2596" s="99" t="str">
        <f>IFERROR(IF(C2596=設定・集計!$B$6,INDEX(DATA!$A$46:$E$6000,A2596,4),""),"")</f>
        <v/>
      </c>
      <c r="F2596" s="99" t="str">
        <f>IFERROR(IF(C2596=設定・集計!$B$6,"",INDEX(DATA!$A$46:$E$6000,A2596,4)),"")</f>
        <v/>
      </c>
    </row>
    <row r="2597" spans="1:6" ht="18.75" customHeight="1">
      <c r="A2597" s="82" t="str">
        <f>IFERROR(MATCH(ROW()-ROW($A$2),DATA!G:G,0)-DATA!$B$5+1,"")</f>
        <v/>
      </c>
      <c r="B2597" s="86" t="str">
        <f>IFERROR(INDEX(DATA!$A$46:$E$6000,A2597,5),"")</f>
        <v/>
      </c>
      <c r="C2597" s="87" t="str">
        <f>IFERROR(INDEX(DATA!$A$46:$E$6000,A2597,3),"")</f>
        <v/>
      </c>
      <c r="D2597" s="88" t="str">
        <f>IFERROR(INDEX(DATA!$A$46:$E$6000,A2597,2),"")</f>
        <v/>
      </c>
      <c r="E2597" s="99" t="str">
        <f>IFERROR(IF(C2597=設定・集計!$B$6,INDEX(DATA!$A$46:$E$6000,A2597,4),""),"")</f>
        <v/>
      </c>
      <c r="F2597" s="99" t="str">
        <f>IFERROR(IF(C2597=設定・集計!$B$6,"",INDEX(DATA!$A$46:$E$6000,A2597,4)),"")</f>
        <v/>
      </c>
    </row>
    <row r="2598" spans="1:6" ht="18.75" customHeight="1">
      <c r="A2598" s="82" t="str">
        <f>IFERROR(MATCH(ROW()-ROW($A$2),DATA!G:G,0)-DATA!$B$5+1,"")</f>
        <v/>
      </c>
      <c r="B2598" s="86" t="str">
        <f>IFERROR(INDEX(DATA!$A$46:$E$6000,A2598,5),"")</f>
        <v/>
      </c>
      <c r="C2598" s="87" t="str">
        <f>IFERROR(INDEX(DATA!$A$46:$E$6000,A2598,3),"")</f>
        <v/>
      </c>
      <c r="D2598" s="88" t="str">
        <f>IFERROR(INDEX(DATA!$A$46:$E$6000,A2598,2),"")</f>
        <v/>
      </c>
      <c r="E2598" s="99" t="str">
        <f>IFERROR(IF(C2598=設定・集計!$B$6,INDEX(DATA!$A$46:$E$6000,A2598,4),""),"")</f>
        <v/>
      </c>
      <c r="F2598" s="99" t="str">
        <f>IFERROR(IF(C2598=設定・集計!$B$6,"",INDEX(DATA!$A$46:$E$6000,A2598,4)),"")</f>
        <v/>
      </c>
    </row>
    <row r="2599" spans="1:6" ht="18.75" customHeight="1">
      <c r="A2599" s="82" t="str">
        <f>IFERROR(MATCH(ROW()-ROW($A$2),DATA!G:G,0)-DATA!$B$5+1,"")</f>
        <v/>
      </c>
      <c r="B2599" s="86" t="str">
        <f>IFERROR(INDEX(DATA!$A$46:$E$6000,A2599,5),"")</f>
        <v/>
      </c>
      <c r="C2599" s="87" t="str">
        <f>IFERROR(INDEX(DATA!$A$46:$E$6000,A2599,3),"")</f>
        <v/>
      </c>
      <c r="D2599" s="88" t="str">
        <f>IFERROR(INDEX(DATA!$A$46:$E$6000,A2599,2),"")</f>
        <v/>
      </c>
      <c r="E2599" s="99" t="str">
        <f>IFERROR(IF(C2599=設定・集計!$B$6,INDEX(DATA!$A$46:$E$6000,A2599,4),""),"")</f>
        <v/>
      </c>
      <c r="F2599" s="99" t="str">
        <f>IFERROR(IF(C2599=設定・集計!$B$6,"",INDEX(DATA!$A$46:$E$6000,A2599,4)),"")</f>
        <v/>
      </c>
    </row>
    <row r="2600" spans="1:6" ht="18.75" customHeight="1">
      <c r="A2600" s="82" t="str">
        <f>IFERROR(MATCH(ROW()-ROW($A$2),DATA!G:G,0)-DATA!$B$5+1,"")</f>
        <v/>
      </c>
      <c r="B2600" s="86" t="str">
        <f>IFERROR(INDEX(DATA!$A$46:$E$6000,A2600,5),"")</f>
        <v/>
      </c>
      <c r="C2600" s="87" t="str">
        <f>IFERROR(INDEX(DATA!$A$46:$E$6000,A2600,3),"")</f>
        <v/>
      </c>
      <c r="D2600" s="88" t="str">
        <f>IFERROR(INDEX(DATA!$A$46:$E$6000,A2600,2),"")</f>
        <v/>
      </c>
      <c r="E2600" s="99" t="str">
        <f>IFERROR(IF(C2600=設定・集計!$B$6,INDEX(DATA!$A$46:$E$6000,A2600,4),""),"")</f>
        <v/>
      </c>
      <c r="F2600" s="99" t="str">
        <f>IFERROR(IF(C2600=設定・集計!$B$6,"",INDEX(DATA!$A$46:$E$6000,A2600,4)),"")</f>
        <v/>
      </c>
    </row>
    <row r="2601" spans="1:6" ht="18.75" customHeight="1">
      <c r="A2601" s="82" t="str">
        <f>IFERROR(MATCH(ROW()-ROW($A$2),DATA!G:G,0)-DATA!$B$5+1,"")</f>
        <v/>
      </c>
      <c r="B2601" s="86" t="str">
        <f>IFERROR(INDEX(DATA!$A$46:$E$6000,A2601,5),"")</f>
        <v/>
      </c>
      <c r="C2601" s="87" t="str">
        <f>IFERROR(INDEX(DATA!$A$46:$E$6000,A2601,3),"")</f>
        <v/>
      </c>
      <c r="D2601" s="88" t="str">
        <f>IFERROR(INDEX(DATA!$A$46:$E$6000,A2601,2),"")</f>
        <v/>
      </c>
      <c r="E2601" s="99" t="str">
        <f>IFERROR(IF(C2601=設定・集計!$B$6,INDEX(DATA!$A$46:$E$6000,A2601,4),""),"")</f>
        <v/>
      </c>
      <c r="F2601" s="99" t="str">
        <f>IFERROR(IF(C2601=設定・集計!$B$6,"",INDEX(DATA!$A$46:$E$6000,A2601,4)),"")</f>
        <v/>
      </c>
    </row>
    <row r="2602" spans="1:6" ht="18.75" customHeight="1">
      <c r="A2602" s="82" t="str">
        <f>IFERROR(MATCH(ROW()-ROW($A$2),DATA!G:G,0)-DATA!$B$5+1,"")</f>
        <v/>
      </c>
      <c r="B2602" s="86" t="str">
        <f>IFERROR(INDEX(DATA!$A$46:$E$6000,A2602,5),"")</f>
        <v/>
      </c>
      <c r="C2602" s="87" t="str">
        <f>IFERROR(INDEX(DATA!$A$46:$E$6000,A2602,3),"")</f>
        <v/>
      </c>
      <c r="D2602" s="88" t="str">
        <f>IFERROR(INDEX(DATA!$A$46:$E$6000,A2602,2),"")</f>
        <v/>
      </c>
      <c r="E2602" s="99" t="str">
        <f>IFERROR(IF(C2602=設定・集計!$B$6,INDEX(DATA!$A$46:$E$6000,A2602,4),""),"")</f>
        <v/>
      </c>
      <c r="F2602" s="99" t="str">
        <f>IFERROR(IF(C2602=設定・集計!$B$6,"",INDEX(DATA!$A$46:$E$6000,A2602,4)),"")</f>
        <v/>
      </c>
    </row>
    <row r="2603" spans="1:6" ht="18.75" customHeight="1">
      <c r="A2603" s="82" t="str">
        <f>IFERROR(MATCH(ROW()-ROW($A$2),DATA!G:G,0)-DATA!$B$5+1,"")</f>
        <v/>
      </c>
      <c r="B2603" s="86" t="str">
        <f>IFERROR(INDEX(DATA!$A$46:$E$6000,A2603,5),"")</f>
        <v/>
      </c>
      <c r="C2603" s="87" t="str">
        <f>IFERROR(INDEX(DATA!$A$46:$E$6000,A2603,3),"")</f>
        <v/>
      </c>
      <c r="D2603" s="88" t="str">
        <f>IFERROR(INDEX(DATA!$A$46:$E$6000,A2603,2),"")</f>
        <v/>
      </c>
      <c r="E2603" s="99" t="str">
        <f>IFERROR(IF(C2603=設定・集計!$B$6,INDEX(DATA!$A$46:$E$6000,A2603,4),""),"")</f>
        <v/>
      </c>
      <c r="F2603" s="99" t="str">
        <f>IFERROR(IF(C2603=設定・集計!$B$6,"",INDEX(DATA!$A$46:$E$6000,A2603,4)),"")</f>
        <v/>
      </c>
    </row>
    <row r="2604" spans="1:6" ht="18.75" customHeight="1">
      <c r="A2604" s="82" t="str">
        <f>IFERROR(MATCH(ROW()-ROW($A$2),DATA!G:G,0)-DATA!$B$5+1,"")</f>
        <v/>
      </c>
      <c r="B2604" s="86" t="str">
        <f>IFERROR(INDEX(DATA!$A$46:$E$6000,A2604,5),"")</f>
        <v/>
      </c>
      <c r="C2604" s="87" t="str">
        <f>IFERROR(INDEX(DATA!$A$46:$E$6000,A2604,3),"")</f>
        <v/>
      </c>
      <c r="D2604" s="88" t="str">
        <f>IFERROR(INDEX(DATA!$A$46:$E$6000,A2604,2),"")</f>
        <v/>
      </c>
      <c r="E2604" s="99" t="str">
        <f>IFERROR(IF(C2604=設定・集計!$B$6,INDEX(DATA!$A$46:$E$6000,A2604,4),""),"")</f>
        <v/>
      </c>
      <c r="F2604" s="99" t="str">
        <f>IFERROR(IF(C2604=設定・集計!$B$6,"",INDEX(DATA!$A$46:$E$6000,A2604,4)),"")</f>
        <v/>
      </c>
    </row>
    <row r="2605" spans="1:6" ht="18.75" customHeight="1">
      <c r="A2605" s="82" t="str">
        <f>IFERROR(MATCH(ROW()-ROW($A$2),DATA!G:G,0)-DATA!$B$5+1,"")</f>
        <v/>
      </c>
      <c r="B2605" s="86" t="str">
        <f>IFERROR(INDEX(DATA!$A$46:$E$6000,A2605,5),"")</f>
        <v/>
      </c>
      <c r="C2605" s="87" t="str">
        <f>IFERROR(INDEX(DATA!$A$46:$E$6000,A2605,3),"")</f>
        <v/>
      </c>
      <c r="D2605" s="88" t="str">
        <f>IFERROR(INDEX(DATA!$A$46:$E$6000,A2605,2),"")</f>
        <v/>
      </c>
      <c r="E2605" s="99" t="str">
        <f>IFERROR(IF(C2605=設定・集計!$B$6,INDEX(DATA!$A$46:$E$6000,A2605,4),""),"")</f>
        <v/>
      </c>
      <c r="F2605" s="99" t="str">
        <f>IFERROR(IF(C2605=設定・集計!$B$6,"",INDEX(DATA!$A$46:$E$6000,A2605,4)),"")</f>
        <v/>
      </c>
    </row>
    <row r="2606" spans="1:6" ht="18.75" customHeight="1">
      <c r="A2606" s="82" t="str">
        <f>IFERROR(MATCH(ROW()-ROW($A$2),DATA!G:G,0)-DATA!$B$5+1,"")</f>
        <v/>
      </c>
      <c r="B2606" s="86" t="str">
        <f>IFERROR(INDEX(DATA!$A$46:$E$6000,A2606,5),"")</f>
        <v/>
      </c>
      <c r="C2606" s="87" t="str">
        <f>IFERROR(INDEX(DATA!$A$46:$E$6000,A2606,3),"")</f>
        <v/>
      </c>
      <c r="D2606" s="88" t="str">
        <f>IFERROR(INDEX(DATA!$A$46:$E$6000,A2606,2),"")</f>
        <v/>
      </c>
      <c r="E2606" s="99" t="str">
        <f>IFERROR(IF(C2606=設定・集計!$B$6,INDEX(DATA!$A$46:$E$6000,A2606,4),""),"")</f>
        <v/>
      </c>
      <c r="F2606" s="99" t="str">
        <f>IFERROR(IF(C2606=設定・集計!$B$6,"",INDEX(DATA!$A$46:$E$6000,A2606,4)),"")</f>
        <v/>
      </c>
    </row>
    <row r="2607" spans="1:6" ht="18.75" customHeight="1">
      <c r="A2607" s="82" t="str">
        <f>IFERROR(MATCH(ROW()-ROW($A$2),DATA!G:G,0)-DATA!$B$5+1,"")</f>
        <v/>
      </c>
      <c r="B2607" s="86" t="str">
        <f>IFERROR(INDEX(DATA!$A$46:$E$6000,A2607,5),"")</f>
        <v/>
      </c>
      <c r="C2607" s="87" t="str">
        <f>IFERROR(INDEX(DATA!$A$46:$E$6000,A2607,3),"")</f>
        <v/>
      </c>
      <c r="D2607" s="88" t="str">
        <f>IFERROR(INDEX(DATA!$A$46:$E$6000,A2607,2),"")</f>
        <v/>
      </c>
      <c r="E2607" s="99" t="str">
        <f>IFERROR(IF(C2607=設定・集計!$B$6,INDEX(DATA!$A$46:$E$6000,A2607,4),""),"")</f>
        <v/>
      </c>
      <c r="F2607" s="99" t="str">
        <f>IFERROR(IF(C2607=設定・集計!$B$6,"",INDEX(DATA!$A$46:$E$6000,A2607,4)),"")</f>
        <v/>
      </c>
    </row>
    <row r="2608" spans="1:6" ht="18.75" customHeight="1">
      <c r="A2608" s="82" t="str">
        <f>IFERROR(MATCH(ROW()-ROW($A$2),DATA!G:G,0)-DATA!$B$5+1,"")</f>
        <v/>
      </c>
      <c r="B2608" s="86" t="str">
        <f>IFERROR(INDEX(DATA!$A$46:$E$6000,A2608,5),"")</f>
        <v/>
      </c>
      <c r="C2608" s="87" t="str">
        <f>IFERROR(INDEX(DATA!$A$46:$E$6000,A2608,3),"")</f>
        <v/>
      </c>
      <c r="D2608" s="88" t="str">
        <f>IFERROR(INDEX(DATA!$A$46:$E$6000,A2608,2),"")</f>
        <v/>
      </c>
      <c r="E2608" s="99" t="str">
        <f>IFERROR(IF(C2608=設定・集計!$B$6,INDEX(DATA!$A$46:$E$6000,A2608,4),""),"")</f>
        <v/>
      </c>
      <c r="F2608" s="99" t="str">
        <f>IFERROR(IF(C2608=設定・集計!$B$6,"",INDEX(DATA!$A$46:$E$6000,A2608,4)),"")</f>
        <v/>
      </c>
    </row>
    <row r="2609" spans="1:6" ht="18.75" customHeight="1">
      <c r="A2609" s="82" t="str">
        <f>IFERROR(MATCH(ROW()-ROW($A$2),DATA!G:G,0)-DATA!$B$5+1,"")</f>
        <v/>
      </c>
      <c r="B2609" s="86" t="str">
        <f>IFERROR(INDEX(DATA!$A$46:$E$6000,A2609,5),"")</f>
        <v/>
      </c>
      <c r="C2609" s="87" t="str">
        <f>IFERROR(INDEX(DATA!$A$46:$E$6000,A2609,3),"")</f>
        <v/>
      </c>
      <c r="D2609" s="88" t="str">
        <f>IFERROR(INDEX(DATA!$A$46:$E$6000,A2609,2),"")</f>
        <v/>
      </c>
      <c r="E2609" s="99" t="str">
        <f>IFERROR(IF(C2609=設定・集計!$B$6,INDEX(DATA!$A$46:$E$6000,A2609,4),""),"")</f>
        <v/>
      </c>
      <c r="F2609" s="99" t="str">
        <f>IFERROR(IF(C2609=設定・集計!$B$6,"",INDEX(DATA!$A$46:$E$6000,A2609,4)),"")</f>
        <v/>
      </c>
    </row>
    <row r="2610" spans="1:6" ht="18.75" customHeight="1">
      <c r="A2610" s="82" t="str">
        <f>IFERROR(MATCH(ROW()-ROW($A$2),DATA!G:G,0)-DATA!$B$5+1,"")</f>
        <v/>
      </c>
      <c r="B2610" s="86" t="str">
        <f>IFERROR(INDEX(DATA!$A$46:$E$6000,A2610,5),"")</f>
        <v/>
      </c>
      <c r="C2610" s="87" t="str">
        <f>IFERROR(INDEX(DATA!$A$46:$E$6000,A2610,3),"")</f>
        <v/>
      </c>
      <c r="D2610" s="88" t="str">
        <f>IFERROR(INDEX(DATA!$A$46:$E$6000,A2610,2),"")</f>
        <v/>
      </c>
      <c r="E2610" s="99" t="str">
        <f>IFERROR(IF(C2610=設定・集計!$B$6,INDEX(DATA!$A$46:$E$6000,A2610,4),""),"")</f>
        <v/>
      </c>
      <c r="F2610" s="99" t="str">
        <f>IFERROR(IF(C2610=設定・集計!$B$6,"",INDEX(DATA!$A$46:$E$6000,A2610,4)),"")</f>
        <v/>
      </c>
    </row>
    <row r="2611" spans="1:6" ht="18.75" customHeight="1">
      <c r="A2611" s="82" t="str">
        <f>IFERROR(MATCH(ROW()-ROW($A$2),DATA!G:G,0)-DATA!$B$5+1,"")</f>
        <v/>
      </c>
      <c r="B2611" s="86" t="str">
        <f>IFERROR(INDEX(DATA!$A$46:$E$6000,A2611,5),"")</f>
        <v/>
      </c>
      <c r="C2611" s="87" t="str">
        <f>IFERROR(INDEX(DATA!$A$46:$E$6000,A2611,3),"")</f>
        <v/>
      </c>
      <c r="D2611" s="88" t="str">
        <f>IFERROR(INDEX(DATA!$A$46:$E$6000,A2611,2),"")</f>
        <v/>
      </c>
      <c r="E2611" s="99" t="str">
        <f>IFERROR(IF(C2611=設定・集計!$B$6,INDEX(DATA!$A$46:$E$6000,A2611,4),""),"")</f>
        <v/>
      </c>
      <c r="F2611" s="99" t="str">
        <f>IFERROR(IF(C2611=設定・集計!$B$6,"",INDEX(DATA!$A$46:$E$6000,A2611,4)),"")</f>
        <v/>
      </c>
    </row>
    <row r="2612" spans="1:6" ht="18.75" customHeight="1">
      <c r="A2612" s="82" t="str">
        <f>IFERROR(MATCH(ROW()-ROW($A$2),DATA!G:G,0)-DATA!$B$5+1,"")</f>
        <v/>
      </c>
      <c r="B2612" s="86" t="str">
        <f>IFERROR(INDEX(DATA!$A$46:$E$6000,A2612,5),"")</f>
        <v/>
      </c>
      <c r="C2612" s="87" t="str">
        <f>IFERROR(INDEX(DATA!$A$46:$E$6000,A2612,3),"")</f>
        <v/>
      </c>
      <c r="D2612" s="88" t="str">
        <f>IFERROR(INDEX(DATA!$A$46:$E$6000,A2612,2),"")</f>
        <v/>
      </c>
      <c r="E2612" s="99" t="str">
        <f>IFERROR(IF(C2612=設定・集計!$B$6,INDEX(DATA!$A$46:$E$6000,A2612,4),""),"")</f>
        <v/>
      </c>
      <c r="F2612" s="99" t="str">
        <f>IFERROR(IF(C2612=設定・集計!$B$6,"",INDEX(DATA!$A$46:$E$6000,A2612,4)),"")</f>
        <v/>
      </c>
    </row>
    <row r="2613" spans="1:6" ht="18.75" customHeight="1">
      <c r="A2613" s="82" t="str">
        <f>IFERROR(MATCH(ROW()-ROW($A$2),DATA!G:G,0)-DATA!$B$5+1,"")</f>
        <v/>
      </c>
      <c r="B2613" s="86" t="str">
        <f>IFERROR(INDEX(DATA!$A$46:$E$6000,A2613,5),"")</f>
        <v/>
      </c>
      <c r="C2613" s="87" t="str">
        <f>IFERROR(INDEX(DATA!$A$46:$E$6000,A2613,3),"")</f>
        <v/>
      </c>
      <c r="D2613" s="88" t="str">
        <f>IFERROR(INDEX(DATA!$A$46:$E$6000,A2613,2),"")</f>
        <v/>
      </c>
      <c r="E2613" s="99" t="str">
        <f>IFERROR(IF(C2613=設定・集計!$B$6,INDEX(DATA!$A$46:$E$6000,A2613,4),""),"")</f>
        <v/>
      </c>
      <c r="F2613" s="99" t="str">
        <f>IFERROR(IF(C2613=設定・集計!$B$6,"",INDEX(DATA!$A$46:$E$6000,A2613,4)),"")</f>
        <v/>
      </c>
    </row>
    <row r="2614" spans="1:6" ht="18.75" customHeight="1">
      <c r="A2614" s="82" t="str">
        <f>IFERROR(MATCH(ROW()-ROW($A$2),DATA!G:G,0)-DATA!$B$5+1,"")</f>
        <v/>
      </c>
      <c r="B2614" s="86" t="str">
        <f>IFERROR(INDEX(DATA!$A$46:$E$6000,A2614,5),"")</f>
        <v/>
      </c>
      <c r="C2614" s="87" t="str">
        <f>IFERROR(INDEX(DATA!$A$46:$E$6000,A2614,3),"")</f>
        <v/>
      </c>
      <c r="D2614" s="88" t="str">
        <f>IFERROR(INDEX(DATA!$A$46:$E$6000,A2614,2),"")</f>
        <v/>
      </c>
      <c r="E2614" s="99" t="str">
        <f>IFERROR(IF(C2614=設定・集計!$B$6,INDEX(DATA!$A$46:$E$6000,A2614,4),""),"")</f>
        <v/>
      </c>
      <c r="F2614" s="99" t="str">
        <f>IFERROR(IF(C2614=設定・集計!$B$6,"",INDEX(DATA!$A$46:$E$6000,A2614,4)),"")</f>
        <v/>
      </c>
    </row>
    <row r="2615" spans="1:6" ht="18.75" customHeight="1">
      <c r="A2615" s="82" t="str">
        <f>IFERROR(MATCH(ROW()-ROW($A$2),DATA!G:G,0)-DATA!$B$5+1,"")</f>
        <v/>
      </c>
      <c r="B2615" s="86" t="str">
        <f>IFERROR(INDEX(DATA!$A$46:$E$6000,A2615,5),"")</f>
        <v/>
      </c>
      <c r="C2615" s="87" t="str">
        <f>IFERROR(INDEX(DATA!$A$46:$E$6000,A2615,3),"")</f>
        <v/>
      </c>
      <c r="D2615" s="88" t="str">
        <f>IFERROR(INDEX(DATA!$A$46:$E$6000,A2615,2),"")</f>
        <v/>
      </c>
      <c r="E2615" s="99" t="str">
        <f>IFERROR(IF(C2615=設定・集計!$B$6,INDEX(DATA!$A$46:$E$6000,A2615,4),""),"")</f>
        <v/>
      </c>
      <c r="F2615" s="99" t="str">
        <f>IFERROR(IF(C2615=設定・集計!$B$6,"",INDEX(DATA!$A$46:$E$6000,A2615,4)),"")</f>
        <v/>
      </c>
    </row>
    <row r="2616" spans="1:6" ht="18.75" customHeight="1">
      <c r="A2616" s="82" t="str">
        <f>IFERROR(MATCH(ROW()-ROW($A$2),DATA!G:G,0)-DATA!$B$5+1,"")</f>
        <v/>
      </c>
      <c r="B2616" s="86" t="str">
        <f>IFERROR(INDEX(DATA!$A$46:$E$6000,A2616,5),"")</f>
        <v/>
      </c>
      <c r="C2616" s="87" t="str">
        <f>IFERROR(INDEX(DATA!$A$46:$E$6000,A2616,3),"")</f>
        <v/>
      </c>
      <c r="D2616" s="88" t="str">
        <f>IFERROR(INDEX(DATA!$A$46:$E$6000,A2616,2),"")</f>
        <v/>
      </c>
      <c r="E2616" s="99" t="str">
        <f>IFERROR(IF(C2616=設定・集計!$B$6,INDEX(DATA!$A$46:$E$6000,A2616,4),""),"")</f>
        <v/>
      </c>
      <c r="F2616" s="99" t="str">
        <f>IFERROR(IF(C2616=設定・集計!$B$6,"",INDEX(DATA!$A$46:$E$6000,A2616,4)),"")</f>
        <v/>
      </c>
    </row>
    <row r="2617" spans="1:6" ht="18.75" customHeight="1">
      <c r="A2617" s="82" t="str">
        <f>IFERROR(MATCH(ROW()-ROW($A$2),DATA!G:G,0)-DATA!$B$5+1,"")</f>
        <v/>
      </c>
      <c r="B2617" s="86" t="str">
        <f>IFERROR(INDEX(DATA!$A$46:$E$6000,A2617,5),"")</f>
        <v/>
      </c>
      <c r="C2617" s="87" t="str">
        <f>IFERROR(INDEX(DATA!$A$46:$E$6000,A2617,3),"")</f>
        <v/>
      </c>
      <c r="D2617" s="88" t="str">
        <f>IFERROR(INDEX(DATA!$A$46:$E$6000,A2617,2),"")</f>
        <v/>
      </c>
      <c r="E2617" s="99" t="str">
        <f>IFERROR(IF(C2617=設定・集計!$B$6,INDEX(DATA!$A$46:$E$6000,A2617,4),""),"")</f>
        <v/>
      </c>
      <c r="F2617" s="99" t="str">
        <f>IFERROR(IF(C2617=設定・集計!$B$6,"",INDEX(DATA!$A$46:$E$6000,A2617,4)),"")</f>
        <v/>
      </c>
    </row>
    <row r="2618" spans="1:6" ht="18.75" customHeight="1">
      <c r="A2618" s="82" t="str">
        <f>IFERROR(MATCH(ROW()-ROW($A$2),DATA!G:G,0)-DATA!$B$5+1,"")</f>
        <v/>
      </c>
      <c r="B2618" s="86" t="str">
        <f>IFERROR(INDEX(DATA!$A$46:$E$6000,A2618,5),"")</f>
        <v/>
      </c>
      <c r="C2618" s="87" t="str">
        <f>IFERROR(INDEX(DATA!$A$46:$E$6000,A2618,3),"")</f>
        <v/>
      </c>
      <c r="D2618" s="88" t="str">
        <f>IFERROR(INDEX(DATA!$A$46:$E$6000,A2618,2),"")</f>
        <v/>
      </c>
      <c r="E2618" s="99" t="str">
        <f>IFERROR(IF(C2618=設定・集計!$B$6,INDEX(DATA!$A$46:$E$6000,A2618,4),""),"")</f>
        <v/>
      </c>
      <c r="F2618" s="99" t="str">
        <f>IFERROR(IF(C2618=設定・集計!$B$6,"",INDEX(DATA!$A$46:$E$6000,A2618,4)),"")</f>
        <v/>
      </c>
    </row>
    <row r="2619" spans="1:6" ht="18.75" customHeight="1">
      <c r="A2619" s="82" t="str">
        <f>IFERROR(MATCH(ROW()-ROW($A$2),DATA!G:G,0)-DATA!$B$5+1,"")</f>
        <v/>
      </c>
      <c r="B2619" s="86" t="str">
        <f>IFERROR(INDEX(DATA!$A$46:$E$6000,A2619,5),"")</f>
        <v/>
      </c>
      <c r="C2619" s="87" t="str">
        <f>IFERROR(INDEX(DATA!$A$46:$E$6000,A2619,3),"")</f>
        <v/>
      </c>
      <c r="D2619" s="88" t="str">
        <f>IFERROR(INDEX(DATA!$A$46:$E$6000,A2619,2),"")</f>
        <v/>
      </c>
      <c r="E2619" s="99" t="str">
        <f>IFERROR(IF(C2619=設定・集計!$B$6,INDEX(DATA!$A$46:$E$6000,A2619,4),""),"")</f>
        <v/>
      </c>
      <c r="F2619" s="99" t="str">
        <f>IFERROR(IF(C2619=設定・集計!$B$6,"",INDEX(DATA!$A$46:$E$6000,A2619,4)),"")</f>
        <v/>
      </c>
    </row>
    <row r="2620" spans="1:6" ht="18.75" customHeight="1">
      <c r="A2620" s="82" t="str">
        <f>IFERROR(MATCH(ROW()-ROW($A$2),DATA!G:G,0)-DATA!$B$5+1,"")</f>
        <v/>
      </c>
      <c r="B2620" s="86" t="str">
        <f>IFERROR(INDEX(DATA!$A$46:$E$6000,A2620,5),"")</f>
        <v/>
      </c>
      <c r="C2620" s="87" t="str">
        <f>IFERROR(INDEX(DATA!$A$46:$E$6000,A2620,3),"")</f>
        <v/>
      </c>
      <c r="D2620" s="88" t="str">
        <f>IFERROR(INDEX(DATA!$A$46:$E$6000,A2620,2),"")</f>
        <v/>
      </c>
      <c r="E2620" s="99" t="str">
        <f>IFERROR(IF(C2620=設定・集計!$B$6,INDEX(DATA!$A$46:$E$6000,A2620,4),""),"")</f>
        <v/>
      </c>
      <c r="F2620" s="99" t="str">
        <f>IFERROR(IF(C2620=設定・集計!$B$6,"",INDEX(DATA!$A$46:$E$6000,A2620,4)),"")</f>
        <v/>
      </c>
    </row>
    <row r="2621" spans="1:6" ht="18.75" customHeight="1">
      <c r="A2621" s="82" t="str">
        <f>IFERROR(MATCH(ROW()-ROW($A$2),DATA!G:G,0)-DATA!$B$5+1,"")</f>
        <v/>
      </c>
      <c r="B2621" s="86" t="str">
        <f>IFERROR(INDEX(DATA!$A$46:$E$6000,A2621,5),"")</f>
        <v/>
      </c>
      <c r="C2621" s="87" t="str">
        <f>IFERROR(INDEX(DATA!$A$46:$E$6000,A2621,3),"")</f>
        <v/>
      </c>
      <c r="D2621" s="88" t="str">
        <f>IFERROR(INDEX(DATA!$A$46:$E$6000,A2621,2),"")</f>
        <v/>
      </c>
      <c r="E2621" s="99" t="str">
        <f>IFERROR(IF(C2621=設定・集計!$B$6,INDEX(DATA!$A$46:$E$6000,A2621,4),""),"")</f>
        <v/>
      </c>
      <c r="F2621" s="99" t="str">
        <f>IFERROR(IF(C2621=設定・集計!$B$6,"",INDEX(DATA!$A$46:$E$6000,A2621,4)),"")</f>
        <v/>
      </c>
    </row>
    <row r="2622" spans="1:6" ht="18.75" customHeight="1">
      <c r="A2622" s="82" t="str">
        <f>IFERROR(MATCH(ROW()-ROW($A$2),DATA!G:G,0)-DATA!$B$5+1,"")</f>
        <v/>
      </c>
      <c r="B2622" s="86" t="str">
        <f>IFERROR(INDEX(DATA!$A$46:$E$6000,A2622,5),"")</f>
        <v/>
      </c>
      <c r="C2622" s="87" t="str">
        <f>IFERROR(INDEX(DATA!$A$46:$E$6000,A2622,3),"")</f>
        <v/>
      </c>
      <c r="D2622" s="88" t="str">
        <f>IFERROR(INDEX(DATA!$A$46:$E$6000,A2622,2),"")</f>
        <v/>
      </c>
      <c r="E2622" s="99" t="str">
        <f>IFERROR(IF(C2622=設定・集計!$B$6,INDEX(DATA!$A$46:$E$6000,A2622,4),""),"")</f>
        <v/>
      </c>
      <c r="F2622" s="99" t="str">
        <f>IFERROR(IF(C2622=設定・集計!$B$6,"",INDEX(DATA!$A$46:$E$6000,A2622,4)),"")</f>
        <v/>
      </c>
    </row>
    <row r="2623" spans="1:6" ht="18.75" customHeight="1">
      <c r="A2623" s="82" t="str">
        <f>IFERROR(MATCH(ROW()-ROW($A$2),DATA!G:G,0)-DATA!$B$5+1,"")</f>
        <v/>
      </c>
      <c r="B2623" s="86" t="str">
        <f>IFERROR(INDEX(DATA!$A$46:$E$6000,A2623,5),"")</f>
        <v/>
      </c>
      <c r="C2623" s="87" t="str">
        <f>IFERROR(INDEX(DATA!$A$46:$E$6000,A2623,3),"")</f>
        <v/>
      </c>
      <c r="D2623" s="88" t="str">
        <f>IFERROR(INDEX(DATA!$A$46:$E$6000,A2623,2),"")</f>
        <v/>
      </c>
      <c r="E2623" s="99" t="str">
        <f>IFERROR(IF(C2623=設定・集計!$B$6,INDEX(DATA!$A$46:$E$6000,A2623,4),""),"")</f>
        <v/>
      </c>
      <c r="F2623" s="99" t="str">
        <f>IFERROR(IF(C2623=設定・集計!$B$6,"",INDEX(DATA!$A$46:$E$6000,A2623,4)),"")</f>
        <v/>
      </c>
    </row>
    <row r="2624" spans="1:6" ht="18.75" customHeight="1">
      <c r="A2624" s="82" t="str">
        <f>IFERROR(MATCH(ROW()-ROW($A$2),DATA!G:G,0)-DATA!$B$5+1,"")</f>
        <v/>
      </c>
      <c r="B2624" s="86" t="str">
        <f>IFERROR(INDEX(DATA!$A$46:$E$6000,A2624,5),"")</f>
        <v/>
      </c>
      <c r="C2624" s="87" t="str">
        <f>IFERROR(INDEX(DATA!$A$46:$E$6000,A2624,3),"")</f>
        <v/>
      </c>
      <c r="D2624" s="88" t="str">
        <f>IFERROR(INDEX(DATA!$A$46:$E$6000,A2624,2),"")</f>
        <v/>
      </c>
      <c r="E2624" s="99" t="str">
        <f>IFERROR(IF(C2624=設定・集計!$B$6,INDEX(DATA!$A$46:$E$6000,A2624,4),""),"")</f>
        <v/>
      </c>
      <c r="F2624" s="99" t="str">
        <f>IFERROR(IF(C2624=設定・集計!$B$6,"",INDEX(DATA!$A$46:$E$6000,A2624,4)),"")</f>
        <v/>
      </c>
    </row>
    <row r="2625" spans="1:6" ht="18.75" customHeight="1">
      <c r="A2625" s="82" t="str">
        <f>IFERROR(MATCH(ROW()-ROW($A$2),DATA!G:G,0)-DATA!$B$5+1,"")</f>
        <v/>
      </c>
      <c r="B2625" s="86" t="str">
        <f>IFERROR(INDEX(DATA!$A$46:$E$6000,A2625,5),"")</f>
        <v/>
      </c>
      <c r="C2625" s="87" t="str">
        <f>IFERROR(INDEX(DATA!$A$46:$E$6000,A2625,3),"")</f>
        <v/>
      </c>
      <c r="D2625" s="88" t="str">
        <f>IFERROR(INDEX(DATA!$A$46:$E$6000,A2625,2),"")</f>
        <v/>
      </c>
      <c r="E2625" s="99" t="str">
        <f>IFERROR(IF(C2625=設定・集計!$B$6,INDEX(DATA!$A$46:$E$6000,A2625,4),""),"")</f>
        <v/>
      </c>
      <c r="F2625" s="99" t="str">
        <f>IFERROR(IF(C2625=設定・集計!$B$6,"",INDEX(DATA!$A$46:$E$6000,A2625,4)),"")</f>
        <v/>
      </c>
    </row>
    <row r="2626" spans="1:6" ht="18.75" customHeight="1">
      <c r="A2626" s="82" t="str">
        <f>IFERROR(MATCH(ROW()-ROW($A$2),DATA!G:G,0)-DATA!$B$5+1,"")</f>
        <v/>
      </c>
      <c r="B2626" s="86" t="str">
        <f>IFERROR(INDEX(DATA!$A$46:$E$6000,A2626,5),"")</f>
        <v/>
      </c>
      <c r="C2626" s="87" t="str">
        <f>IFERROR(INDEX(DATA!$A$46:$E$6000,A2626,3),"")</f>
        <v/>
      </c>
      <c r="D2626" s="88" t="str">
        <f>IFERROR(INDEX(DATA!$A$46:$E$6000,A2626,2),"")</f>
        <v/>
      </c>
      <c r="E2626" s="99" t="str">
        <f>IFERROR(IF(C2626=設定・集計!$B$6,INDEX(DATA!$A$46:$E$6000,A2626,4),""),"")</f>
        <v/>
      </c>
      <c r="F2626" s="99" t="str">
        <f>IFERROR(IF(C2626=設定・集計!$B$6,"",INDEX(DATA!$A$46:$E$6000,A2626,4)),"")</f>
        <v/>
      </c>
    </row>
    <row r="2627" spans="1:6" ht="18.75" customHeight="1">
      <c r="A2627" s="82" t="str">
        <f>IFERROR(MATCH(ROW()-ROW($A$2),DATA!G:G,0)-DATA!$B$5+1,"")</f>
        <v/>
      </c>
      <c r="B2627" s="86" t="str">
        <f>IFERROR(INDEX(DATA!$A$46:$E$6000,A2627,5),"")</f>
        <v/>
      </c>
      <c r="C2627" s="87" t="str">
        <f>IFERROR(INDEX(DATA!$A$46:$E$6000,A2627,3),"")</f>
        <v/>
      </c>
      <c r="D2627" s="88" t="str">
        <f>IFERROR(INDEX(DATA!$A$46:$E$6000,A2627,2),"")</f>
        <v/>
      </c>
      <c r="E2627" s="99" t="str">
        <f>IFERROR(IF(C2627=設定・集計!$B$6,INDEX(DATA!$A$46:$E$6000,A2627,4),""),"")</f>
        <v/>
      </c>
      <c r="F2627" s="99" t="str">
        <f>IFERROR(IF(C2627=設定・集計!$B$6,"",INDEX(DATA!$A$46:$E$6000,A2627,4)),"")</f>
        <v/>
      </c>
    </row>
    <row r="2628" spans="1:6" ht="18.75" customHeight="1">
      <c r="A2628" s="82" t="str">
        <f>IFERROR(MATCH(ROW()-ROW($A$2),DATA!G:G,0)-DATA!$B$5+1,"")</f>
        <v/>
      </c>
      <c r="B2628" s="86" t="str">
        <f>IFERROR(INDEX(DATA!$A$46:$E$6000,A2628,5),"")</f>
        <v/>
      </c>
      <c r="C2628" s="87" t="str">
        <f>IFERROR(INDEX(DATA!$A$46:$E$6000,A2628,3),"")</f>
        <v/>
      </c>
      <c r="D2628" s="88" t="str">
        <f>IFERROR(INDEX(DATA!$A$46:$E$6000,A2628,2),"")</f>
        <v/>
      </c>
      <c r="E2628" s="99" t="str">
        <f>IFERROR(IF(C2628=設定・集計!$B$6,INDEX(DATA!$A$46:$E$6000,A2628,4),""),"")</f>
        <v/>
      </c>
      <c r="F2628" s="99" t="str">
        <f>IFERROR(IF(C2628=設定・集計!$B$6,"",INDEX(DATA!$A$46:$E$6000,A2628,4)),"")</f>
        <v/>
      </c>
    </row>
    <row r="2629" spans="1:6" ht="18.75" customHeight="1">
      <c r="A2629" s="82" t="str">
        <f>IFERROR(MATCH(ROW()-ROW($A$2),DATA!G:G,0)-DATA!$B$5+1,"")</f>
        <v/>
      </c>
      <c r="B2629" s="86" t="str">
        <f>IFERROR(INDEX(DATA!$A$46:$E$6000,A2629,5),"")</f>
        <v/>
      </c>
      <c r="C2629" s="87" t="str">
        <f>IFERROR(INDEX(DATA!$A$46:$E$6000,A2629,3),"")</f>
        <v/>
      </c>
      <c r="D2629" s="88" t="str">
        <f>IFERROR(INDEX(DATA!$A$46:$E$6000,A2629,2),"")</f>
        <v/>
      </c>
      <c r="E2629" s="99" t="str">
        <f>IFERROR(IF(C2629=設定・集計!$B$6,INDEX(DATA!$A$46:$E$6000,A2629,4),""),"")</f>
        <v/>
      </c>
      <c r="F2629" s="99" t="str">
        <f>IFERROR(IF(C2629=設定・集計!$B$6,"",INDEX(DATA!$A$46:$E$6000,A2629,4)),"")</f>
        <v/>
      </c>
    </row>
    <row r="2630" spans="1:6" ht="18.75" customHeight="1">
      <c r="A2630" s="82" t="str">
        <f>IFERROR(MATCH(ROW()-ROW($A$2),DATA!G:G,0)-DATA!$B$5+1,"")</f>
        <v/>
      </c>
      <c r="B2630" s="86" t="str">
        <f>IFERROR(INDEX(DATA!$A$46:$E$6000,A2630,5),"")</f>
        <v/>
      </c>
      <c r="C2630" s="87" t="str">
        <f>IFERROR(INDEX(DATA!$A$46:$E$6000,A2630,3),"")</f>
        <v/>
      </c>
      <c r="D2630" s="88" t="str">
        <f>IFERROR(INDEX(DATA!$A$46:$E$6000,A2630,2),"")</f>
        <v/>
      </c>
      <c r="E2630" s="99" t="str">
        <f>IFERROR(IF(C2630=設定・集計!$B$6,INDEX(DATA!$A$46:$E$6000,A2630,4),""),"")</f>
        <v/>
      </c>
      <c r="F2630" s="99" t="str">
        <f>IFERROR(IF(C2630=設定・集計!$B$6,"",INDEX(DATA!$A$46:$E$6000,A2630,4)),"")</f>
        <v/>
      </c>
    </row>
    <row r="2631" spans="1:6" ht="18.75" customHeight="1">
      <c r="A2631" s="82" t="str">
        <f>IFERROR(MATCH(ROW()-ROW($A$2),DATA!G:G,0)-DATA!$B$5+1,"")</f>
        <v/>
      </c>
      <c r="B2631" s="86" t="str">
        <f>IFERROR(INDEX(DATA!$A$46:$E$6000,A2631,5),"")</f>
        <v/>
      </c>
      <c r="C2631" s="87" t="str">
        <f>IFERROR(INDEX(DATA!$A$46:$E$6000,A2631,3),"")</f>
        <v/>
      </c>
      <c r="D2631" s="88" t="str">
        <f>IFERROR(INDEX(DATA!$A$46:$E$6000,A2631,2),"")</f>
        <v/>
      </c>
      <c r="E2631" s="99" t="str">
        <f>IFERROR(IF(C2631=設定・集計!$B$6,INDEX(DATA!$A$46:$E$6000,A2631,4),""),"")</f>
        <v/>
      </c>
      <c r="F2631" s="99" t="str">
        <f>IFERROR(IF(C2631=設定・集計!$B$6,"",INDEX(DATA!$A$46:$E$6000,A2631,4)),"")</f>
        <v/>
      </c>
    </row>
    <row r="2632" spans="1:6" ht="18.75" customHeight="1">
      <c r="A2632" s="82" t="str">
        <f>IFERROR(MATCH(ROW()-ROW($A$2),DATA!G:G,0)-DATA!$B$5+1,"")</f>
        <v/>
      </c>
      <c r="B2632" s="86" t="str">
        <f>IFERROR(INDEX(DATA!$A$46:$E$6000,A2632,5),"")</f>
        <v/>
      </c>
      <c r="C2632" s="87" t="str">
        <f>IFERROR(INDEX(DATA!$A$46:$E$6000,A2632,3),"")</f>
        <v/>
      </c>
      <c r="D2632" s="88" t="str">
        <f>IFERROR(INDEX(DATA!$A$46:$E$6000,A2632,2),"")</f>
        <v/>
      </c>
      <c r="E2632" s="99" t="str">
        <f>IFERROR(IF(C2632=設定・集計!$B$6,INDEX(DATA!$A$46:$E$6000,A2632,4),""),"")</f>
        <v/>
      </c>
      <c r="F2632" s="99" t="str">
        <f>IFERROR(IF(C2632=設定・集計!$B$6,"",INDEX(DATA!$A$46:$E$6000,A2632,4)),"")</f>
        <v/>
      </c>
    </row>
    <row r="2633" spans="1:6" ht="18.75" customHeight="1">
      <c r="A2633" s="82" t="str">
        <f>IFERROR(MATCH(ROW()-ROW($A$2),DATA!G:G,0)-DATA!$B$5+1,"")</f>
        <v/>
      </c>
      <c r="B2633" s="86" t="str">
        <f>IFERROR(INDEX(DATA!$A$46:$E$6000,A2633,5),"")</f>
        <v/>
      </c>
      <c r="C2633" s="87" t="str">
        <f>IFERROR(INDEX(DATA!$A$46:$E$6000,A2633,3),"")</f>
        <v/>
      </c>
      <c r="D2633" s="88" t="str">
        <f>IFERROR(INDEX(DATA!$A$46:$E$6000,A2633,2),"")</f>
        <v/>
      </c>
      <c r="E2633" s="99" t="str">
        <f>IFERROR(IF(C2633=設定・集計!$B$6,INDEX(DATA!$A$46:$E$6000,A2633,4),""),"")</f>
        <v/>
      </c>
      <c r="F2633" s="99" t="str">
        <f>IFERROR(IF(C2633=設定・集計!$B$6,"",INDEX(DATA!$A$46:$E$6000,A2633,4)),"")</f>
        <v/>
      </c>
    </row>
    <row r="2634" spans="1:6" ht="18.75" customHeight="1">
      <c r="A2634" s="82" t="str">
        <f>IFERROR(MATCH(ROW()-ROW($A$2),DATA!G:G,0)-DATA!$B$5+1,"")</f>
        <v/>
      </c>
      <c r="B2634" s="86" t="str">
        <f>IFERROR(INDEX(DATA!$A$46:$E$6000,A2634,5),"")</f>
        <v/>
      </c>
      <c r="C2634" s="87" t="str">
        <f>IFERROR(INDEX(DATA!$A$46:$E$6000,A2634,3),"")</f>
        <v/>
      </c>
      <c r="D2634" s="88" t="str">
        <f>IFERROR(INDEX(DATA!$A$46:$E$6000,A2634,2),"")</f>
        <v/>
      </c>
      <c r="E2634" s="99" t="str">
        <f>IFERROR(IF(C2634=設定・集計!$B$6,INDEX(DATA!$A$46:$E$6000,A2634,4),""),"")</f>
        <v/>
      </c>
      <c r="F2634" s="99" t="str">
        <f>IFERROR(IF(C2634=設定・集計!$B$6,"",INDEX(DATA!$A$46:$E$6000,A2634,4)),"")</f>
        <v/>
      </c>
    </row>
    <row r="2635" spans="1:6" ht="18.75" customHeight="1">
      <c r="A2635" s="82" t="str">
        <f>IFERROR(MATCH(ROW()-ROW($A$2),DATA!G:G,0)-DATA!$B$5+1,"")</f>
        <v/>
      </c>
      <c r="B2635" s="86" t="str">
        <f>IFERROR(INDEX(DATA!$A$46:$E$6000,A2635,5),"")</f>
        <v/>
      </c>
      <c r="C2635" s="87" t="str">
        <f>IFERROR(INDEX(DATA!$A$46:$E$6000,A2635,3),"")</f>
        <v/>
      </c>
      <c r="D2635" s="88" t="str">
        <f>IFERROR(INDEX(DATA!$A$46:$E$6000,A2635,2),"")</f>
        <v/>
      </c>
      <c r="E2635" s="99" t="str">
        <f>IFERROR(IF(C2635=設定・集計!$B$6,INDEX(DATA!$A$46:$E$6000,A2635,4),""),"")</f>
        <v/>
      </c>
      <c r="F2635" s="99" t="str">
        <f>IFERROR(IF(C2635=設定・集計!$B$6,"",INDEX(DATA!$A$46:$E$6000,A2635,4)),"")</f>
        <v/>
      </c>
    </row>
    <row r="2636" spans="1:6" ht="18.75" customHeight="1">
      <c r="A2636" s="82" t="str">
        <f>IFERROR(MATCH(ROW()-ROW($A$2),DATA!G:G,0)-DATA!$B$5+1,"")</f>
        <v/>
      </c>
      <c r="B2636" s="86" t="str">
        <f>IFERROR(INDEX(DATA!$A$46:$E$6000,A2636,5),"")</f>
        <v/>
      </c>
      <c r="C2636" s="87" t="str">
        <f>IFERROR(INDEX(DATA!$A$46:$E$6000,A2636,3),"")</f>
        <v/>
      </c>
      <c r="D2636" s="88" t="str">
        <f>IFERROR(INDEX(DATA!$A$46:$E$6000,A2636,2),"")</f>
        <v/>
      </c>
      <c r="E2636" s="99" t="str">
        <f>IFERROR(IF(C2636=設定・集計!$B$6,INDEX(DATA!$A$46:$E$6000,A2636,4),""),"")</f>
        <v/>
      </c>
      <c r="F2636" s="99" t="str">
        <f>IFERROR(IF(C2636=設定・集計!$B$6,"",INDEX(DATA!$A$46:$E$6000,A2636,4)),"")</f>
        <v/>
      </c>
    </row>
    <row r="2637" spans="1:6" ht="18.75" customHeight="1">
      <c r="A2637" s="82" t="str">
        <f>IFERROR(MATCH(ROW()-ROW($A$2),DATA!G:G,0)-DATA!$B$5+1,"")</f>
        <v/>
      </c>
      <c r="B2637" s="86" t="str">
        <f>IFERROR(INDEX(DATA!$A$46:$E$6000,A2637,5),"")</f>
        <v/>
      </c>
      <c r="C2637" s="87" t="str">
        <f>IFERROR(INDEX(DATA!$A$46:$E$6000,A2637,3),"")</f>
        <v/>
      </c>
      <c r="D2637" s="88" t="str">
        <f>IFERROR(INDEX(DATA!$A$46:$E$6000,A2637,2),"")</f>
        <v/>
      </c>
      <c r="E2637" s="99" t="str">
        <f>IFERROR(IF(C2637=設定・集計!$B$6,INDEX(DATA!$A$46:$E$6000,A2637,4),""),"")</f>
        <v/>
      </c>
      <c r="F2637" s="99" t="str">
        <f>IFERROR(IF(C2637=設定・集計!$B$6,"",INDEX(DATA!$A$46:$E$6000,A2637,4)),"")</f>
        <v/>
      </c>
    </row>
    <row r="2638" spans="1:6" ht="18.75" customHeight="1">
      <c r="A2638" s="82" t="str">
        <f>IFERROR(MATCH(ROW()-ROW($A$2),DATA!G:G,0)-DATA!$B$5+1,"")</f>
        <v/>
      </c>
      <c r="B2638" s="86" t="str">
        <f>IFERROR(INDEX(DATA!$A$46:$E$6000,A2638,5),"")</f>
        <v/>
      </c>
      <c r="C2638" s="87" t="str">
        <f>IFERROR(INDEX(DATA!$A$46:$E$6000,A2638,3),"")</f>
        <v/>
      </c>
      <c r="D2638" s="88" t="str">
        <f>IFERROR(INDEX(DATA!$A$46:$E$6000,A2638,2),"")</f>
        <v/>
      </c>
      <c r="E2638" s="99" t="str">
        <f>IFERROR(IF(C2638=設定・集計!$B$6,INDEX(DATA!$A$46:$E$6000,A2638,4),""),"")</f>
        <v/>
      </c>
      <c r="F2638" s="99" t="str">
        <f>IFERROR(IF(C2638=設定・集計!$B$6,"",INDEX(DATA!$A$46:$E$6000,A2638,4)),"")</f>
        <v/>
      </c>
    </row>
    <row r="2639" spans="1:6" ht="18.75" customHeight="1">
      <c r="A2639" s="82" t="str">
        <f>IFERROR(MATCH(ROW()-ROW($A$2),DATA!G:G,0)-DATA!$B$5+1,"")</f>
        <v/>
      </c>
      <c r="B2639" s="86" t="str">
        <f>IFERROR(INDEX(DATA!$A$46:$E$6000,A2639,5),"")</f>
        <v/>
      </c>
      <c r="C2639" s="87" t="str">
        <f>IFERROR(INDEX(DATA!$A$46:$E$6000,A2639,3),"")</f>
        <v/>
      </c>
      <c r="D2639" s="88" t="str">
        <f>IFERROR(INDEX(DATA!$A$46:$E$6000,A2639,2),"")</f>
        <v/>
      </c>
      <c r="E2639" s="99" t="str">
        <f>IFERROR(IF(C2639=設定・集計!$B$6,INDEX(DATA!$A$46:$E$6000,A2639,4),""),"")</f>
        <v/>
      </c>
      <c r="F2639" s="99" t="str">
        <f>IFERROR(IF(C2639=設定・集計!$B$6,"",INDEX(DATA!$A$46:$E$6000,A2639,4)),"")</f>
        <v/>
      </c>
    </row>
    <row r="2640" spans="1:6" ht="18.75" customHeight="1">
      <c r="A2640" s="82" t="str">
        <f>IFERROR(MATCH(ROW()-ROW($A$2),DATA!G:G,0)-DATA!$B$5+1,"")</f>
        <v/>
      </c>
      <c r="B2640" s="86" t="str">
        <f>IFERROR(INDEX(DATA!$A$46:$E$6000,A2640,5),"")</f>
        <v/>
      </c>
      <c r="C2640" s="87" t="str">
        <f>IFERROR(INDEX(DATA!$A$46:$E$6000,A2640,3),"")</f>
        <v/>
      </c>
      <c r="D2640" s="88" t="str">
        <f>IFERROR(INDEX(DATA!$A$46:$E$6000,A2640,2),"")</f>
        <v/>
      </c>
      <c r="E2640" s="99" t="str">
        <f>IFERROR(IF(C2640=設定・集計!$B$6,INDEX(DATA!$A$46:$E$6000,A2640,4),""),"")</f>
        <v/>
      </c>
      <c r="F2640" s="99" t="str">
        <f>IFERROR(IF(C2640=設定・集計!$B$6,"",INDEX(DATA!$A$46:$E$6000,A2640,4)),"")</f>
        <v/>
      </c>
    </row>
    <row r="2641" spans="1:6" ht="18.75" customHeight="1">
      <c r="A2641" s="82" t="str">
        <f>IFERROR(MATCH(ROW()-ROW($A$2),DATA!G:G,0)-DATA!$B$5+1,"")</f>
        <v/>
      </c>
      <c r="B2641" s="86" t="str">
        <f>IFERROR(INDEX(DATA!$A$46:$E$6000,A2641,5),"")</f>
        <v/>
      </c>
      <c r="C2641" s="87" t="str">
        <f>IFERROR(INDEX(DATA!$A$46:$E$6000,A2641,3),"")</f>
        <v/>
      </c>
      <c r="D2641" s="88" t="str">
        <f>IFERROR(INDEX(DATA!$A$46:$E$6000,A2641,2),"")</f>
        <v/>
      </c>
      <c r="E2641" s="99" t="str">
        <f>IFERROR(IF(C2641=設定・集計!$B$6,INDEX(DATA!$A$46:$E$6000,A2641,4),""),"")</f>
        <v/>
      </c>
      <c r="F2641" s="99" t="str">
        <f>IFERROR(IF(C2641=設定・集計!$B$6,"",INDEX(DATA!$A$46:$E$6000,A2641,4)),"")</f>
        <v/>
      </c>
    </row>
    <row r="2642" spans="1:6" ht="18.75" customHeight="1">
      <c r="A2642" s="82" t="str">
        <f>IFERROR(MATCH(ROW()-ROW($A$2),DATA!G:G,0)-DATA!$B$5+1,"")</f>
        <v/>
      </c>
      <c r="B2642" s="86" t="str">
        <f>IFERROR(INDEX(DATA!$A$46:$E$6000,A2642,5),"")</f>
        <v/>
      </c>
      <c r="C2642" s="87" t="str">
        <f>IFERROR(INDEX(DATA!$A$46:$E$6000,A2642,3),"")</f>
        <v/>
      </c>
      <c r="D2642" s="88" t="str">
        <f>IFERROR(INDEX(DATA!$A$46:$E$6000,A2642,2),"")</f>
        <v/>
      </c>
      <c r="E2642" s="99" t="str">
        <f>IFERROR(IF(C2642=設定・集計!$B$6,INDEX(DATA!$A$46:$E$6000,A2642,4),""),"")</f>
        <v/>
      </c>
      <c r="F2642" s="99" t="str">
        <f>IFERROR(IF(C2642=設定・集計!$B$6,"",INDEX(DATA!$A$46:$E$6000,A2642,4)),"")</f>
        <v/>
      </c>
    </row>
    <row r="2643" spans="1:6" ht="18.75" customHeight="1">
      <c r="A2643" s="82" t="str">
        <f>IFERROR(MATCH(ROW()-ROW($A$2),DATA!G:G,0)-DATA!$B$5+1,"")</f>
        <v/>
      </c>
      <c r="B2643" s="86" t="str">
        <f>IFERROR(INDEX(DATA!$A$46:$E$6000,A2643,5),"")</f>
        <v/>
      </c>
      <c r="C2643" s="87" t="str">
        <f>IFERROR(INDEX(DATA!$A$46:$E$6000,A2643,3),"")</f>
        <v/>
      </c>
      <c r="D2643" s="88" t="str">
        <f>IFERROR(INDEX(DATA!$A$46:$E$6000,A2643,2),"")</f>
        <v/>
      </c>
      <c r="E2643" s="99" t="str">
        <f>IFERROR(IF(C2643=設定・集計!$B$6,INDEX(DATA!$A$46:$E$6000,A2643,4),""),"")</f>
        <v/>
      </c>
      <c r="F2643" s="99" t="str">
        <f>IFERROR(IF(C2643=設定・集計!$B$6,"",INDEX(DATA!$A$46:$E$6000,A2643,4)),"")</f>
        <v/>
      </c>
    </row>
    <row r="2644" spans="1:6" ht="18.75" customHeight="1">
      <c r="A2644" s="82" t="str">
        <f>IFERROR(MATCH(ROW()-ROW($A$2),DATA!G:G,0)-DATA!$B$5+1,"")</f>
        <v/>
      </c>
      <c r="B2644" s="86" t="str">
        <f>IFERROR(INDEX(DATA!$A$46:$E$6000,A2644,5),"")</f>
        <v/>
      </c>
      <c r="C2644" s="87" t="str">
        <f>IFERROR(INDEX(DATA!$A$46:$E$6000,A2644,3),"")</f>
        <v/>
      </c>
      <c r="D2644" s="88" t="str">
        <f>IFERROR(INDEX(DATA!$A$46:$E$6000,A2644,2),"")</f>
        <v/>
      </c>
      <c r="E2644" s="99" t="str">
        <f>IFERROR(IF(C2644=設定・集計!$B$6,INDEX(DATA!$A$46:$E$6000,A2644,4),""),"")</f>
        <v/>
      </c>
      <c r="F2644" s="99" t="str">
        <f>IFERROR(IF(C2644=設定・集計!$B$6,"",INDEX(DATA!$A$46:$E$6000,A2644,4)),"")</f>
        <v/>
      </c>
    </row>
    <row r="2645" spans="1:6" ht="18.75" customHeight="1">
      <c r="A2645" s="82" t="str">
        <f>IFERROR(MATCH(ROW()-ROW($A$2),DATA!G:G,0)-DATA!$B$5+1,"")</f>
        <v/>
      </c>
      <c r="B2645" s="86" t="str">
        <f>IFERROR(INDEX(DATA!$A$46:$E$6000,A2645,5),"")</f>
        <v/>
      </c>
      <c r="C2645" s="87" t="str">
        <f>IFERROR(INDEX(DATA!$A$46:$E$6000,A2645,3),"")</f>
        <v/>
      </c>
      <c r="D2645" s="88" t="str">
        <f>IFERROR(INDEX(DATA!$A$46:$E$6000,A2645,2),"")</f>
        <v/>
      </c>
      <c r="E2645" s="99" t="str">
        <f>IFERROR(IF(C2645=設定・集計!$B$6,INDEX(DATA!$A$46:$E$6000,A2645,4),""),"")</f>
        <v/>
      </c>
      <c r="F2645" s="99" t="str">
        <f>IFERROR(IF(C2645=設定・集計!$B$6,"",INDEX(DATA!$A$46:$E$6000,A2645,4)),"")</f>
        <v/>
      </c>
    </row>
    <row r="2646" spans="1:6" ht="18.75" customHeight="1">
      <c r="A2646" s="82" t="str">
        <f>IFERROR(MATCH(ROW()-ROW($A$2),DATA!G:G,0)-DATA!$B$5+1,"")</f>
        <v/>
      </c>
      <c r="B2646" s="86" t="str">
        <f>IFERROR(INDEX(DATA!$A$46:$E$6000,A2646,5),"")</f>
        <v/>
      </c>
      <c r="C2646" s="87" t="str">
        <f>IFERROR(INDEX(DATA!$A$46:$E$6000,A2646,3),"")</f>
        <v/>
      </c>
      <c r="D2646" s="88" t="str">
        <f>IFERROR(INDEX(DATA!$A$46:$E$6000,A2646,2),"")</f>
        <v/>
      </c>
      <c r="E2646" s="99" t="str">
        <f>IFERROR(IF(C2646=設定・集計!$B$6,INDEX(DATA!$A$46:$E$6000,A2646,4),""),"")</f>
        <v/>
      </c>
      <c r="F2646" s="99" t="str">
        <f>IFERROR(IF(C2646=設定・集計!$B$6,"",INDEX(DATA!$A$46:$E$6000,A2646,4)),"")</f>
        <v/>
      </c>
    </row>
    <row r="2647" spans="1:6" ht="18.75" customHeight="1">
      <c r="A2647" s="82" t="str">
        <f>IFERROR(MATCH(ROW()-ROW($A$2),DATA!G:G,0)-DATA!$B$5+1,"")</f>
        <v/>
      </c>
      <c r="B2647" s="86" t="str">
        <f>IFERROR(INDEX(DATA!$A$46:$E$6000,A2647,5),"")</f>
        <v/>
      </c>
      <c r="C2647" s="87" t="str">
        <f>IFERROR(INDEX(DATA!$A$46:$E$6000,A2647,3),"")</f>
        <v/>
      </c>
      <c r="D2647" s="88" t="str">
        <f>IFERROR(INDEX(DATA!$A$46:$E$6000,A2647,2),"")</f>
        <v/>
      </c>
      <c r="E2647" s="99" t="str">
        <f>IFERROR(IF(C2647=設定・集計!$B$6,INDEX(DATA!$A$46:$E$6000,A2647,4),""),"")</f>
        <v/>
      </c>
      <c r="F2647" s="99" t="str">
        <f>IFERROR(IF(C2647=設定・集計!$B$6,"",INDEX(DATA!$A$46:$E$6000,A2647,4)),"")</f>
        <v/>
      </c>
    </row>
    <row r="2648" spans="1:6" ht="18.75" customHeight="1">
      <c r="A2648" s="82" t="str">
        <f>IFERROR(MATCH(ROW()-ROW($A$2),DATA!G:G,0)-DATA!$B$5+1,"")</f>
        <v/>
      </c>
      <c r="B2648" s="86" t="str">
        <f>IFERROR(INDEX(DATA!$A$46:$E$6000,A2648,5),"")</f>
        <v/>
      </c>
      <c r="C2648" s="87" t="str">
        <f>IFERROR(INDEX(DATA!$A$46:$E$6000,A2648,3),"")</f>
        <v/>
      </c>
      <c r="D2648" s="88" t="str">
        <f>IFERROR(INDEX(DATA!$A$46:$E$6000,A2648,2),"")</f>
        <v/>
      </c>
      <c r="E2648" s="99" t="str">
        <f>IFERROR(IF(C2648=設定・集計!$B$6,INDEX(DATA!$A$46:$E$6000,A2648,4),""),"")</f>
        <v/>
      </c>
      <c r="F2648" s="99" t="str">
        <f>IFERROR(IF(C2648=設定・集計!$B$6,"",INDEX(DATA!$A$46:$E$6000,A2648,4)),"")</f>
        <v/>
      </c>
    </row>
    <row r="2649" spans="1:6" ht="18.75" customHeight="1">
      <c r="A2649" s="82" t="str">
        <f>IFERROR(MATCH(ROW()-ROW($A$2),DATA!G:G,0)-DATA!$B$5+1,"")</f>
        <v/>
      </c>
      <c r="B2649" s="86" t="str">
        <f>IFERROR(INDEX(DATA!$A$46:$E$6000,A2649,5),"")</f>
        <v/>
      </c>
      <c r="C2649" s="87" t="str">
        <f>IFERROR(INDEX(DATA!$A$46:$E$6000,A2649,3),"")</f>
        <v/>
      </c>
      <c r="D2649" s="88" t="str">
        <f>IFERROR(INDEX(DATA!$A$46:$E$6000,A2649,2),"")</f>
        <v/>
      </c>
      <c r="E2649" s="99" t="str">
        <f>IFERROR(IF(C2649=設定・集計!$B$6,INDEX(DATA!$A$46:$E$6000,A2649,4),""),"")</f>
        <v/>
      </c>
      <c r="F2649" s="99" t="str">
        <f>IFERROR(IF(C2649=設定・集計!$B$6,"",INDEX(DATA!$A$46:$E$6000,A2649,4)),"")</f>
        <v/>
      </c>
    </row>
    <row r="2650" spans="1:6" ht="18.75" customHeight="1">
      <c r="A2650" s="82" t="str">
        <f>IFERROR(MATCH(ROW()-ROW($A$2),DATA!G:G,0)-DATA!$B$5+1,"")</f>
        <v/>
      </c>
      <c r="B2650" s="86" t="str">
        <f>IFERROR(INDEX(DATA!$A$46:$E$6000,A2650,5),"")</f>
        <v/>
      </c>
      <c r="C2650" s="87" t="str">
        <f>IFERROR(INDEX(DATA!$A$46:$E$6000,A2650,3),"")</f>
        <v/>
      </c>
      <c r="D2650" s="88" t="str">
        <f>IFERROR(INDEX(DATA!$A$46:$E$6000,A2650,2),"")</f>
        <v/>
      </c>
      <c r="E2650" s="99" t="str">
        <f>IFERROR(IF(C2650=設定・集計!$B$6,INDEX(DATA!$A$46:$E$6000,A2650,4),""),"")</f>
        <v/>
      </c>
      <c r="F2650" s="99" t="str">
        <f>IFERROR(IF(C2650=設定・集計!$B$6,"",INDEX(DATA!$A$46:$E$6000,A2650,4)),"")</f>
        <v/>
      </c>
    </row>
    <row r="2651" spans="1:6" ht="18.75" customHeight="1">
      <c r="A2651" s="82" t="str">
        <f>IFERROR(MATCH(ROW()-ROW($A$2),DATA!G:G,0)-DATA!$B$5+1,"")</f>
        <v/>
      </c>
      <c r="B2651" s="86" t="str">
        <f>IFERROR(INDEX(DATA!$A$46:$E$6000,A2651,5),"")</f>
        <v/>
      </c>
      <c r="C2651" s="87" t="str">
        <f>IFERROR(INDEX(DATA!$A$46:$E$6000,A2651,3),"")</f>
        <v/>
      </c>
      <c r="D2651" s="88" t="str">
        <f>IFERROR(INDEX(DATA!$A$46:$E$6000,A2651,2),"")</f>
        <v/>
      </c>
      <c r="E2651" s="99" t="str">
        <f>IFERROR(IF(C2651=設定・集計!$B$6,INDEX(DATA!$A$46:$E$6000,A2651,4),""),"")</f>
        <v/>
      </c>
      <c r="F2651" s="99" t="str">
        <f>IFERROR(IF(C2651=設定・集計!$B$6,"",INDEX(DATA!$A$46:$E$6000,A2651,4)),"")</f>
        <v/>
      </c>
    </row>
    <row r="2652" spans="1:6" ht="18.75" customHeight="1">
      <c r="A2652" s="82" t="str">
        <f>IFERROR(MATCH(ROW()-ROW($A$2),DATA!G:G,0)-DATA!$B$5+1,"")</f>
        <v/>
      </c>
      <c r="B2652" s="86" t="str">
        <f>IFERROR(INDEX(DATA!$A$46:$E$6000,A2652,5),"")</f>
        <v/>
      </c>
      <c r="C2652" s="87" t="str">
        <f>IFERROR(INDEX(DATA!$A$46:$E$6000,A2652,3),"")</f>
        <v/>
      </c>
      <c r="D2652" s="88" t="str">
        <f>IFERROR(INDEX(DATA!$A$46:$E$6000,A2652,2),"")</f>
        <v/>
      </c>
      <c r="E2652" s="99" t="str">
        <f>IFERROR(IF(C2652=設定・集計!$B$6,INDEX(DATA!$A$46:$E$6000,A2652,4),""),"")</f>
        <v/>
      </c>
      <c r="F2652" s="99" t="str">
        <f>IFERROR(IF(C2652=設定・集計!$B$6,"",INDEX(DATA!$A$46:$E$6000,A2652,4)),"")</f>
        <v/>
      </c>
    </row>
    <row r="2653" spans="1:6" ht="18.75" customHeight="1">
      <c r="A2653" s="82" t="str">
        <f>IFERROR(MATCH(ROW()-ROW($A$2),DATA!G:G,0)-DATA!$B$5+1,"")</f>
        <v/>
      </c>
      <c r="B2653" s="86" t="str">
        <f>IFERROR(INDEX(DATA!$A$46:$E$6000,A2653,5),"")</f>
        <v/>
      </c>
      <c r="C2653" s="87" t="str">
        <f>IFERROR(INDEX(DATA!$A$46:$E$6000,A2653,3),"")</f>
        <v/>
      </c>
      <c r="D2653" s="88" t="str">
        <f>IFERROR(INDEX(DATA!$A$46:$E$6000,A2653,2),"")</f>
        <v/>
      </c>
      <c r="E2653" s="99" t="str">
        <f>IFERROR(IF(C2653=設定・集計!$B$6,INDEX(DATA!$A$46:$E$6000,A2653,4),""),"")</f>
        <v/>
      </c>
      <c r="F2653" s="99" t="str">
        <f>IFERROR(IF(C2653=設定・集計!$B$6,"",INDEX(DATA!$A$46:$E$6000,A2653,4)),"")</f>
        <v/>
      </c>
    </row>
    <row r="2654" spans="1:6" ht="18.75" customHeight="1">
      <c r="A2654" s="82" t="str">
        <f>IFERROR(MATCH(ROW()-ROW($A$2),DATA!G:G,0)-DATA!$B$5+1,"")</f>
        <v/>
      </c>
      <c r="B2654" s="86" t="str">
        <f>IFERROR(INDEX(DATA!$A$46:$E$6000,A2654,5),"")</f>
        <v/>
      </c>
      <c r="C2654" s="87" t="str">
        <f>IFERROR(INDEX(DATA!$A$46:$E$6000,A2654,3),"")</f>
        <v/>
      </c>
      <c r="D2654" s="88" t="str">
        <f>IFERROR(INDEX(DATA!$A$46:$E$6000,A2654,2),"")</f>
        <v/>
      </c>
      <c r="E2654" s="99" t="str">
        <f>IFERROR(IF(C2654=設定・集計!$B$6,INDEX(DATA!$A$46:$E$6000,A2654,4),""),"")</f>
        <v/>
      </c>
      <c r="F2654" s="99" t="str">
        <f>IFERROR(IF(C2654=設定・集計!$B$6,"",INDEX(DATA!$A$46:$E$6000,A2654,4)),"")</f>
        <v/>
      </c>
    </row>
    <row r="2655" spans="1:6" ht="18.75" customHeight="1">
      <c r="A2655" s="82" t="str">
        <f>IFERROR(MATCH(ROW()-ROW($A$2),DATA!G:G,0)-DATA!$B$5+1,"")</f>
        <v/>
      </c>
      <c r="B2655" s="86" t="str">
        <f>IFERROR(INDEX(DATA!$A$46:$E$6000,A2655,5),"")</f>
        <v/>
      </c>
      <c r="C2655" s="87" t="str">
        <f>IFERROR(INDEX(DATA!$A$46:$E$6000,A2655,3),"")</f>
        <v/>
      </c>
      <c r="D2655" s="88" t="str">
        <f>IFERROR(INDEX(DATA!$A$46:$E$6000,A2655,2),"")</f>
        <v/>
      </c>
      <c r="E2655" s="99" t="str">
        <f>IFERROR(IF(C2655=設定・集計!$B$6,INDEX(DATA!$A$46:$E$6000,A2655,4),""),"")</f>
        <v/>
      </c>
      <c r="F2655" s="99" t="str">
        <f>IFERROR(IF(C2655=設定・集計!$B$6,"",INDEX(DATA!$A$46:$E$6000,A2655,4)),"")</f>
        <v/>
      </c>
    </row>
    <row r="2656" spans="1:6" ht="18.75" customHeight="1">
      <c r="A2656" s="82" t="str">
        <f>IFERROR(MATCH(ROW()-ROW($A$2),DATA!G:G,0)-DATA!$B$5+1,"")</f>
        <v/>
      </c>
      <c r="B2656" s="86" t="str">
        <f>IFERROR(INDEX(DATA!$A$46:$E$6000,A2656,5),"")</f>
        <v/>
      </c>
      <c r="C2656" s="87" t="str">
        <f>IFERROR(INDEX(DATA!$A$46:$E$6000,A2656,3),"")</f>
        <v/>
      </c>
      <c r="D2656" s="88" t="str">
        <f>IFERROR(INDEX(DATA!$A$46:$E$6000,A2656,2),"")</f>
        <v/>
      </c>
      <c r="E2656" s="99" t="str">
        <f>IFERROR(IF(C2656=設定・集計!$B$6,INDEX(DATA!$A$46:$E$6000,A2656,4),""),"")</f>
        <v/>
      </c>
      <c r="F2656" s="99" t="str">
        <f>IFERROR(IF(C2656=設定・集計!$B$6,"",INDEX(DATA!$A$46:$E$6000,A2656,4)),"")</f>
        <v/>
      </c>
    </row>
    <row r="2657" spans="1:6" ht="18.75" customHeight="1">
      <c r="A2657" s="82" t="str">
        <f>IFERROR(MATCH(ROW()-ROW($A$2),DATA!G:G,0)-DATA!$B$5+1,"")</f>
        <v/>
      </c>
      <c r="B2657" s="86" t="str">
        <f>IFERROR(INDEX(DATA!$A$46:$E$6000,A2657,5),"")</f>
        <v/>
      </c>
      <c r="C2657" s="87" t="str">
        <f>IFERROR(INDEX(DATA!$A$46:$E$6000,A2657,3),"")</f>
        <v/>
      </c>
      <c r="D2657" s="88" t="str">
        <f>IFERROR(INDEX(DATA!$A$46:$E$6000,A2657,2),"")</f>
        <v/>
      </c>
      <c r="E2657" s="99" t="str">
        <f>IFERROR(IF(C2657=設定・集計!$B$6,INDEX(DATA!$A$46:$E$6000,A2657,4),""),"")</f>
        <v/>
      </c>
      <c r="F2657" s="99" t="str">
        <f>IFERROR(IF(C2657=設定・集計!$B$6,"",INDEX(DATA!$A$46:$E$6000,A2657,4)),"")</f>
        <v/>
      </c>
    </row>
    <row r="2658" spans="1:6" ht="18.75" customHeight="1">
      <c r="A2658" s="82" t="str">
        <f>IFERROR(MATCH(ROW()-ROW($A$2),DATA!G:G,0)-DATA!$B$5+1,"")</f>
        <v/>
      </c>
      <c r="B2658" s="86" t="str">
        <f>IFERROR(INDEX(DATA!$A$46:$E$6000,A2658,5),"")</f>
        <v/>
      </c>
      <c r="C2658" s="87" t="str">
        <f>IFERROR(INDEX(DATA!$A$46:$E$6000,A2658,3),"")</f>
        <v/>
      </c>
      <c r="D2658" s="88" t="str">
        <f>IFERROR(INDEX(DATA!$A$46:$E$6000,A2658,2),"")</f>
        <v/>
      </c>
      <c r="E2658" s="99" t="str">
        <f>IFERROR(IF(C2658=設定・集計!$B$6,INDEX(DATA!$A$46:$E$6000,A2658,4),""),"")</f>
        <v/>
      </c>
      <c r="F2658" s="99" t="str">
        <f>IFERROR(IF(C2658=設定・集計!$B$6,"",INDEX(DATA!$A$46:$E$6000,A2658,4)),"")</f>
        <v/>
      </c>
    </row>
    <row r="2659" spans="1:6" ht="18.75" customHeight="1">
      <c r="A2659" s="82" t="str">
        <f>IFERROR(MATCH(ROW()-ROW($A$2),DATA!G:G,0)-DATA!$B$5+1,"")</f>
        <v/>
      </c>
      <c r="B2659" s="86" t="str">
        <f>IFERROR(INDEX(DATA!$A$46:$E$6000,A2659,5),"")</f>
        <v/>
      </c>
      <c r="C2659" s="87" t="str">
        <f>IFERROR(INDEX(DATA!$A$46:$E$6000,A2659,3),"")</f>
        <v/>
      </c>
      <c r="D2659" s="88" t="str">
        <f>IFERROR(INDEX(DATA!$A$46:$E$6000,A2659,2),"")</f>
        <v/>
      </c>
      <c r="E2659" s="99" t="str">
        <f>IFERROR(IF(C2659=設定・集計!$B$6,INDEX(DATA!$A$46:$E$6000,A2659,4),""),"")</f>
        <v/>
      </c>
      <c r="F2659" s="99" t="str">
        <f>IFERROR(IF(C2659=設定・集計!$B$6,"",INDEX(DATA!$A$46:$E$6000,A2659,4)),"")</f>
        <v/>
      </c>
    </row>
    <row r="2660" spans="1:6" ht="18.75" customHeight="1">
      <c r="A2660" s="82" t="str">
        <f>IFERROR(MATCH(ROW()-ROW($A$2),DATA!G:G,0)-DATA!$B$5+1,"")</f>
        <v/>
      </c>
      <c r="B2660" s="86" t="str">
        <f>IFERROR(INDEX(DATA!$A$46:$E$6000,A2660,5),"")</f>
        <v/>
      </c>
      <c r="C2660" s="87" t="str">
        <f>IFERROR(INDEX(DATA!$A$46:$E$6000,A2660,3),"")</f>
        <v/>
      </c>
      <c r="D2660" s="88" t="str">
        <f>IFERROR(INDEX(DATA!$A$46:$E$6000,A2660,2),"")</f>
        <v/>
      </c>
      <c r="E2660" s="99" t="str">
        <f>IFERROR(IF(C2660=設定・集計!$B$6,INDEX(DATA!$A$46:$E$6000,A2660,4),""),"")</f>
        <v/>
      </c>
      <c r="F2660" s="99" t="str">
        <f>IFERROR(IF(C2660=設定・集計!$B$6,"",INDEX(DATA!$A$46:$E$6000,A2660,4)),"")</f>
        <v/>
      </c>
    </row>
    <row r="2661" spans="1:6" ht="18.75" customHeight="1">
      <c r="A2661" s="82" t="str">
        <f>IFERROR(MATCH(ROW()-ROW($A$2),DATA!G:G,0)-DATA!$B$5+1,"")</f>
        <v/>
      </c>
      <c r="B2661" s="86" t="str">
        <f>IFERROR(INDEX(DATA!$A$46:$E$6000,A2661,5),"")</f>
        <v/>
      </c>
      <c r="C2661" s="87" t="str">
        <f>IFERROR(INDEX(DATA!$A$46:$E$6000,A2661,3),"")</f>
        <v/>
      </c>
      <c r="D2661" s="88" t="str">
        <f>IFERROR(INDEX(DATA!$A$46:$E$6000,A2661,2),"")</f>
        <v/>
      </c>
      <c r="E2661" s="99" t="str">
        <f>IFERROR(IF(C2661=設定・集計!$B$6,INDEX(DATA!$A$46:$E$6000,A2661,4),""),"")</f>
        <v/>
      </c>
      <c r="F2661" s="99" t="str">
        <f>IFERROR(IF(C2661=設定・集計!$B$6,"",INDEX(DATA!$A$46:$E$6000,A2661,4)),"")</f>
        <v/>
      </c>
    </row>
    <row r="2662" spans="1:6" ht="18.75" customHeight="1">
      <c r="A2662" s="82" t="str">
        <f>IFERROR(MATCH(ROW()-ROW($A$2),DATA!G:G,0)-DATA!$B$5+1,"")</f>
        <v/>
      </c>
      <c r="B2662" s="86" t="str">
        <f>IFERROR(INDEX(DATA!$A$46:$E$6000,A2662,5),"")</f>
        <v/>
      </c>
      <c r="C2662" s="87" t="str">
        <f>IFERROR(INDEX(DATA!$A$46:$E$6000,A2662,3),"")</f>
        <v/>
      </c>
      <c r="D2662" s="88" t="str">
        <f>IFERROR(INDEX(DATA!$A$46:$E$6000,A2662,2),"")</f>
        <v/>
      </c>
      <c r="E2662" s="99" t="str">
        <f>IFERROR(IF(C2662=設定・集計!$B$6,INDEX(DATA!$A$46:$E$6000,A2662,4),""),"")</f>
        <v/>
      </c>
      <c r="F2662" s="99" t="str">
        <f>IFERROR(IF(C2662=設定・集計!$B$6,"",INDEX(DATA!$A$46:$E$6000,A2662,4)),"")</f>
        <v/>
      </c>
    </row>
    <row r="2663" spans="1:6" ht="18.75" customHeight="1">
      <c r="A2663" s="82" t="str">
        <f>IFERROR(MATCH(ROW()-ROW($A$2),DATA!G:G,0)-DATA!$B$5+1,"")</f>
        <v/>
      </c>
      <c r="B2663" s="86" t="str">
        <f>IFERROR(INDEX(DATA!$A$46:$E$6000,A2663,5),"")</f>
        <v/>
      </c>
      <c r="C2663" s="87" t="str">
        <f>IFERROR(INDEX(DATA!$A$46:$E$6000,A2663,3),"")</f>
        <v/>
      </c>
      <c r="D2663" s="88" t="str">
        <f>IFERROR(INDEX(DATA!$A$46:$E$6000,A2663,2),"")</f>
        <v/>
      </c>
      <c r="E2663" s="99" t="str">
        <f>IFERROR(IF(C2663=設定・集計!$B$6,INDEX(DATA!$A$46:$E$6000,A2663,4),""),"")</f>
        <v/>
      </c>
      <c r="F2663" s="99" t="str">
        <f>IFERROR(IF(C2663=設定・集計!$B$6,"",INDEX(DATA!$A$46:$E$6000,A2663,4)),"")</f>
        <v/>
      </c>
    </row>
    <row r="2664" spans="1:6" ht="18.75" customHeight="1">
      <c r="A2664" s="82" t="str">
        <f>IFERROR(MATCH(ROW()-ROW($A$2),DATA!G:G,0)-DATA!$B$5+1,"")</f>
        <v/>
      </c>
      <c r="B2664" s="86" t="str">
        <f>IFERROR(INDEX(DATA!$A$46:$E$6000,A2664,5),"")</f>
        <v/>
      </c>
      <c r="C2664" s="87" t="str">
        <f>IFERROR(INDEX(DATA!$A$46:$E$6000,A2664,3),"")</f>
        <v/>
      </c>
      <c r="D2664" s="88" t="str">
        <f>IFERROR(INDEX(DATA!$A$46:$E$6000,A2664,2),"")</f>
        <v/>
      </c>
      <c r="E2664" s="99" t="str">
        <f>IFERROR(IF(C2664=設定・集計!$B$6,INDEX(DATA!$A$46:$E$6000,A2664,4),""),"")</f>
        <v/>
      </c>
      <c r="F2664" s="99" t="str">
        <f>IFERROR(IF(C2664=設定・集計!$B$6,"",INDEX(DATA!$A$46:$E$6000,A2664,4)),"")</f>
        <v/>
      </c>
    </row>
    <row r="2665" spans="1:6" ht="18.75" customHeight="1">
      <c r="A2665" s="82" t="str">
        <f>IFERROR(MATCH(ROW()-ROW($A$2),DATA!G:G,0)-DATA!$B$5+1,"")</f>
        <v/>
      </c>
      <c r="B2665" s="86" t="str">
        <f>IFERROR(INDEX(DATA!$A$46:$E$6000,A2665,5),"")</f>
        <v/>
      </c>
      <c r="C2665" s="87" t="str">
        <f>IFERROR(INDEX(DATA!$A$46:$E$6000,A2665,3),"")</f>
        <v/>
      </c>
      <c r="D2665" s="88" t="str">
        <f>IFERROR(INDEX(DATA!$A$46:$E$6000,A2665,2),"")</f>
        <v/>
      </c>
      <c r="E2665" s="99" t="str">
        <f>IFERROR(IF(C2665=設定・集計!$B$6,INDEX(DATA!$A$46:$E$6000,A2665,4),""),"")</f>
        <v/>
      </c>
      <c r="F2665" s="99" t="str">
        <f>IFERROR(IF(C2665=設定・集計!$B$6,"",INDEX(DATA!$A$46:$E$6000,A2665,4)),"")</f>
        <v/>
      </c>
    </row>
    <row r="2666" spans="1:6" ht="18.75" customHeight="1">
      <c r="A2666" s="82" t="str">
        <f>IFERROR(MATCH(ROW()-ROW($A$2),DATA!G:G,0)-DATA!$B$5+1,"")</f>
        <v/>
      </c>
      <c r="B2666" s="86" t="str">
        <f>IFERROR(INDEX(DATA!$A$46:$E$6000,A2666,5),"")</f>
        <v/>
      </c>
      <c r="C2666" s="87" t="str">
        <f>IFERROR(INDEX(DATA!$A$46:$E$6000,A2666,3),"")</f>
        <v/>
      </c>
      <c r="D2666" s="88" t="str">
        <f>IFERROR(INDEX(DATA!$A$46:$E$6000,A2666,2),"")</f>
        <v/>
      </c>
      <c r="E2666" s="99" t="str">
        <f>IFERROR(IF(C2666=設定・集計!$B$6,INDEX(DATA!$A$46:$E$6000,A2666,4),""),"")</f>
        <v/>
      </c>
      <c r="F2666" s="99" t="str">
        <f>IFERROR(IF(C2666=設定・集計!$B$6,"",INDEX(DATA!$A$46:$E$6000,A2666,4)),"")</f>
        <v/>
      </c>
    </row>
    <row r="2667" spans="1:6" ht="18.75" customHeight="1">
      <c r="A2667" s="82" t="str">
        <f>IFERROR(MATCH(ROW()-ROW($A$2),DATA!G:G,0)-DATA!$B$5+1,"")</f>
        <v/>
      </c>
      <c r="B2667" s="86" t="str">
        <f>IFERROR(INDEX(DATA!$A$46:$E$6000,A2667,5),"")</f>
        <v/>
      </c>
      <c r="C2667" s="87" t="str">
        <f>IFERROR(INDEX(DATA!$A$46:$E$6000,A2667,3),"")</f>
        <v/>
      </c>
      <c r="D2667" s="88" t="str">
        <f>IFERROR(INDEX(DATA!$A$46:$E$6000,A2667,2),"")</f>
        <v/>
      </c>
      <c r="E2667" s="99" t="str">
        <f>IFERROR(IF(C2667=設定・集計!$B$6,INDEX(DATA!$A$46:$E$6000,A2667,4),""),"")</f>
        <v/>
      </c>
      <c r="F2667" s="99" t="str">
        <f>IFERROR(IF(C2667=設定・集計!$B$6,"",INDEX(DATA!$A$46:$E$6000,A2667,4)),"")</f>
        <v/>
      </c>
    </row>
    <row r="2668" spans="1:6" ht="18.75" customHeight="1">
      <c r="A2668" s="82" t="str">
        <f>IFERROR(MATCH(ROW()-ROW($A$2),DATA!G:G,0)-DATA!$B$5+1,"")</f>
        <v/>
      </c>
      <c r="B2668" s="86" t="str">
        <f>IFERROR(INDEX(DATA!$A$46:$E$6000,A2668,5),"")</f>
        <v/>
      </c>
      <c r="C2668" s="87" t="str">
        <f>IFERROR(INDEX(DATA!$A$46:$E$6000,A2668,3),"")</f>
        <v/>
      </c>
      <c r="D2668" s="88" t="str">
        <f>IFERROR(INDEX(DATA!$A$46:$E$6000,A2668,2),"")</f>
        <v/>
      </c>
      <c r="E2668" s="99" t="str">
        <f>IFERROR(IF(C2668=設定・集計!$B$6,INDEX(DATA!$A$46:$E$6000,A2668,4),""),"")</f>
        <v/>
      </c>
      <c r="F2668" s="99" t="str">
        <f>IFERROR(IF(C2668=設定・集計!$B$6,"",INDEX(DATA!$A$46:$E$6000,A2668,4)),"")</f>
        <v/>
      </c>
    </row>
    <row r="2669" spans="1:6" ht="18.75" customHeight="1">
      <c r="A2669" s="82" t="str">
        <f>IFERROR(MATCH(ROW()-ROW($A$2),DATA!G:G,0)-DATA!$B$5+1,"")</f>
        <v/>
      </c>
      <c r="B2669" s="86" t="str">
        <f>IFERROR(INDEX(DATA!$A$46:$E$6000,A2669,5),"")</f>
        <v/>
      </c>
      <c r="C2669" s="87" t="str">
        <f>IFERROR(INDEX(DATA!$A$46:$E$6000,A2669,3),"")</f>
        <v/>
      </c>
      <c r="D2669" s="88" t="str">
        <f>IFERROR(INDEX(DATA!$A$46:$E$6000,A2669,2),"")</f>
        <v/>
      </c>
      <c r="E2669" s="99" t="str">
        <f>IFERROR(IF(C2669=設定・集計!$B$6,INDEX(DATA!$A$46:$E$6000,A2669,4),""),"")</f>
        <v/>
      </c>
      <c r="F2669" s="99" t="str">
        <f>IFERROR(IF(C2669=設定・集計!$B$6,"",INDEX(DATA!$A$46:$E$6000,A2669,4)),"")</f>
        <v/>
      </c>
    </row>
    <row r="2670" spans="1:6" ht="18.75" customHeight="1">
      <c r="A2670" s="82" t="str">
        <f>IFERROR(MATCH(ROW()-ROW($A$2),DATA!G:G,0)-DATA!$B$5+1,"")</f>
        <v/>
      </c>
      <c r="B2670" s="86" t="str">
        <f>IFERROR(INDEX(DATA!$A$46:$E$6000,A2670,5),"")</f>
        <v/>
      </c>
      <c r="C2670" s="87" t="str">
        <f>IFERROR(INDEX(DATA!$A$46:$E$6000,A2670,3),"")</f>
        <v/>
      </c>
      <c r="D2670" s="88" t="str">
        <f>IFERROR(INDEX(DATA!$A$46:$E$6000,A2670,2),"")</f>
        <v/>
      </c>
      <c r="E2670" s="99" t="str">
        <f>IFERROR(IF(C2670=設定・集計!$B$6,INDEX(DATA!$A$46:$E$6000,A2670,4),""),"")</f>
        <v/>
      </c>
      <c r="F2670" s="99" t="str">
        <f>IFERROR(IF(C2670=設定・集計!$B$6,"",INDEX(DATA!$A$46:$E$6000,A2670,4)),"")</f>
        <v/>
      </c>
    </row>
    <row r="2671" spans="1:6" ht="18.75" customHeight="1">
      <c r="A2671" s="82" t="str">
        <f>IFERROR(MATCH(ROW()-ROW($A$2),DATA!G:G,0)-DATA!$B$5+1,"")</f>
        <v/>
      </c>
      <c r="B2671" s="86" t="str">
        <f>IFERROR(INDEX(DATA!$A$46:$E$6000,A2671,5),"")</f>
        <v/>
      </c>
      <c r="C2671" s="87" t="str">
        <f>IFERROR(INDEX(DATA!$A$46:$E$6000,A2671,3),"")</f>
        <v/>
      </c>
      <c r="D2671" s="88" t="str">
        <f>IFERROR(INDEX(DATA!$A$46:$E$6000,A2671,2),"")</f>
        <v/>
      </c>
      <c r="E2671" s="99" t="str">
        <f>IFERROR(IF(C2671=設定・集計!$B$6,INDEX(DATA!$A$46:$E$6000,A2671,4),""),"")</f>
        <v/>
      </c>
      <c r="F2671" s="99" t="str">
        <f>IFERROR(IF(C2671=設定・集計!$B$6,"",INDEX(DATA!$A$46:$E$6000,A2671,4)),"")</f>
        <v/>
      </c>
    </row>
    <row r="2672" spans="1:6" ht="18.75" customHeight="1">
      <c r="A2672" s="82" t="str">
        <f>IFERROR(MATCH(ROW()-ROW($A$2),DATA!G:G,0)-DATA!$B$5+1,"")</f>
        <v/>
      </c>
      <c r="B2672" s="86" t="str">
        <f>IFERROR(INDEX(DATA!$A$46:$E$6000,A2672,5),"")</f>
        <v/>
      </c>
      <c r="C2672" s="87" t="str">
        <f>IFERROR(INDEX(DATA!$A$46:$E$6000,A2672,3),"")</f>
        <v/>
      </c>
      <c r="D2672" s="88" t="str">
        <f>IFERROR(INDEX(DATA!$A$46:$E$6000,A2672,2),"")</f>
        <v/>
      </c>
      <c r="E2672" s="99" t="str">
        <f>IFERROR(IF(C2672=設定・集計!$B$6,INDEX(DATA!$A$46:$E$6000,A2672,4),""),"")</f>
        <v/>
      </c>
      <c r="F2672" s="99" t="str">
        <f>IFERROR(IF(C2672=設定・集計!$B$6,"",INDEX(DATA!$A$46:$E$6000,A2672,4)),"")</f>
        <v/>
      </c>
    </row>
    <row r="2673" spans="1:6" ht="18.75" customHeight="1">
      <c r="A2673" s="82" t="str">
        <f>IFERROR(MATCH(ROW()-ROW($A$2),DATA!G:G,0)-DATA!$B$5+1,"")</f>
        <v/>
      </c>
      <c r="B2673" s="86" t="str">
        <f>IFERROR(INDEX(DATA!$A$46:$E$6000,A2673,5),"")</f>
        <v/>
      </c>
      <c r="C2673" s="87" t="str">
        <f>IFERROR(INDEX(DATA!$A$46:$E$6000,A2673,3),"")</f>
        <v/>
      </c>
      <c r="D2673" s="88" t="str">
        <f>IFERROR(INDEX(DATA!$A$46:$E$6000,A2673,2),"")</f>
        <v/>
      </c>
      <c r="E2673" s="99" t="str">
        <f>IFERROR(IF(C2673=設定・集計!$B$6,INDEX(DATA!$A$46:$E$6000,A2673,4),""),"")</f>
        <v/>
      </c>
      <c r="F2673" s="99" t="str">
        <f>IFERROR(IF(C2673=設定・集計!$B$6,"",INDEX(DATA!$A$46:$E$6000,A2673,4)),"")</f>
        <v/>
      </c>
    </row>
    <row r="2674" spans="1:6" ht="18.75" customHeight="1">
      <c r="A2674" s="82" t="str">
        <f>IFERROR(MATCH(ROW()-ROW($A$2),DATA!G:G,0)-DATA!$B$5+1,"")</f>
        <v/>
      </c>
      <c r="B2674" s="86" t="str">
        <f>IFERROR(INDEX(DATA!$A$46:$E$6000,A2674,5),"")</f>
        <v/>
      </c>
      <c r="C2674" s="87" t="str">
        <f>IFERROR(INDEX(DATA!$A$46:$E$6000,A2674,3),"")</f>
        <v/>
      </c>
      <c r="D2674" s="88" t="str">
        <f>IFERROR(INDEX(DATA!$A$46:$E$6000,A2674,2),"")</f>
        <v/>
      </c>
      <c r="E2674" s="99" t="str">
        <f>IFERROR(IF(C2674=設定・集計!$B$6,INDEX(DATA!$A$46:$E$6000,A2674,4),""),"")</f>
        <v/>
      </c>
      <c r="F2674" s="99" t="str">
        <f>IFERROR(IF(C2674=設定・集計!$B$6,"",INDEX(DATA!$A$46:$E$6000,A2674,4)),"")</f>
        <v/>
      </c>
    </row>
    <row r="2675" spans="1:6" ht="18.75" customHeight="1">
      <c r="A2675" s="82" t="str">
        <f>IFERROR(MATCH(ROW()-ROW($A$2),DATA!G:G,0)-DATA!$B$5+1,"")</f>
        <v/>
      </c>
      <c r="B2675" s="86" t="str">
        <f>IFERROR(INDEX(DATA!$A$46:$E$6000,A2675,5),"")</f>
        <v/>
      </c>
      <c r="C2675" s="87" t="str">
        <f>IFERROR(INDEX(DATA!$A$46:$E$6000,A2675,3),"")</f>
        <v/>
      </c>
      <c r="D2675" s="88" t="str">
        <f>IFERROR(INDEX(DATA!$A$46:$E$6000,A2675,2),"")</f>
        <v/>
      </c>
      <c r="E2675" s="99" t="str">
        <f>IFERROR(IF(C2675=設定・集計!$B$6,INDEX(DATA!$A$46:$E$6000,A2675,4),""),"")</f>
        <v/>
      </c>
      <c r="F2675" s="99" t="str">
        <f>IFERROR(IF(C2675=設定・集計!$B$6,"",INDEX(DATA!$A$46:$E$6000,A2675,4)),"")</f>
        <v/>
      </c>
    </row>
    <row r="2676" spans="1:6" ht="18.75" customHeight="1">
      <c r="A2676" s="82" t="str">
        <f>IFERROR(MATCH(ROW()-ROW($A$2),DATA!G:G,0)-DATA!$B$5+1,"")</f>
        <v/>
      </c>
      <c r="B2676" s="86" t="str">
        <f>IFERROR(INDEX(DATA!$A$46:$E$6000,A2676,5),"")</f>
        <v/>
      </c>
      <c r="C2676" s="87" t="str">
        <f>IFERROR(INDEX(DATA!$A$46:$E$6000,A2676,3),"")</f>
        <v/>
      </c>
      <c r="D2676" s="88" t="str">
        <f>IFERROR(INDEX(DATA!$A$46:$E$6000,A2676,2),"")</f>
        <v/>
      </c>
      <c r="E2676" s="99" t="str">
        <f>IFERROR(IF(C2676=設定・集計!$B$6,INDEX(DATA!$A$46:$E$6000,A2676,4),""),"")</f>
        <v/>
      </c>
      <c r="F2676" s="99" t="str">
        <f>IFERROR(IF(C2676=設定・集計!$B$6,"",INDEX(DATA!$A$46:$E$6000,A2676,4)),"")</f>
        <v/>
      </c>
    </row>
    <row r="2677" spans="1:6" ht="18.75" customHeight="1">
      <c r="A2677" s="82" t="str">
        <f>IFERROR(MATCH(ROW()-ROW($A$2),DATA!G:G,0)-DATA!$B$5+1,"")</f>
        <v/>
      </c>
      <c r="B2677" s="86" t="str">
        <f>IFERROR(INDEX(DATA!$A$46:$E$6000,A2677,5),"")</f>
        <v/>
      </c>
      <c r="C2677" s="87" t="str">
        <f>IFERROR(INDEX(DATA!$A$46:$E$6000,A2677,3),"")</f>
        <v/>
      </c>
      <c r="D2677" s="88" t="str">
        <f>IFERROR(INDEX(DATA!$A$46:$E$6000,A2677,2),"")</f>
        <v/>
      </c>
      <c r="E2677" s="99" t="str">
        <f>IFERROR(IF(C2677=設定・集計!$B$6,INDEX(DATA!$A$46:$E$6000,A2677,4),""),"")</f>
        <v/>
      </c>
      <c r="F2677" s="99" t="str">
        <f>IFERROR(IF(C2677=設定・集計!$B$6,"",INDEX(DATA!$A$46:$E$6000,A2677,4)),"")</f>
        <v/>
      </c>
    </row>
    <row r="2678" spans="1:6" ht="18.75" customHeight="1">
      <c r="A2678" s="82" t="str">
        <f>IFERROR(MATCH(ROW()-ROW($A$2),DATA!G:G,0)-DATA!$B$5+1,"")</f>
        <v/>
      </c>
      <c r="B2678" s="86" t="str">
        <f>IFERROR(INDEX(DATA!$A$46:$E$6000,A2678,5),"")</f>
        <v/>
      </c>
      <c r="C2678" s="87" t="str">
        <f>IFERROR(INDEX(DATA!$A$46:$E$6000,A2678,3),"")</f>
        <v/>
      </c>
      <c r="D2678" s="88" t="str">
        <f>IFERROR(INDEX(DATA!$A$46:$E$6000,A2678,2),"")</f>
        <v/>
      </c>
      <c r="E2678" s="99" t="str">
        <f>IFERROR(IF(C2678=設定・集計!$B$6,INDEX(DATA!$A$46:$E$6000,A2678,4),""),"")</f>
        <v/>
      </c>
      <c r="F2678" s="99" t="str">
        <f>IFERROR(IF(C2678=設定・集計!$B$6,"",INDEX(DATA!$A$46:$E$6000,A2678,4)),"")</f>
        <v/>
      </c>
    </row>
    <row r="2679" spans="1:6" ht="18.75" customHeight="1">
      <c r="A2679" s="82" t="str">
        <f>IFERROR(MATCH(ROW()-ROW($A$2),DATA!G:G,0)-DATA!$B$5+1,"")</f>
        <v/>
      </c>
      <c r="B2679" s="86" t="str">
        <f>IFERROR(INDEX(DATA!$A$46:$E$6000,A2679,5),"")</f>
        <v/>
      </c>
      <c r="C2679" s="87" t="str">
        <f>IFERROR(INDEX(DATA!$A$46:$E$6000,A2679,3),"")</f>
        <v/>
      </c>
      <c r="D2679" s="88" t="str">
        <f>IFERROR(INDEX(DATA!$A$46:$E$6000,A2679,2),"")</f>
        <v/>
      </c>
      <c r="E2679" s="99" t="str">
        <f>IFERROR(IF(C2679=設定・集計!$B$6,INDEX(DATA!$A$46:$E$6000,A2679,4),""),"")</f>
        <v/>
      </c>
      <c r="F2679" s="99" t="str">
        <f>IFERROR(IF(C2679=設定・集計!$B$6,"",INDEX(DATA!$A$46:$E$6000,A2679,4)),"")</f>
        <v/>
      </c>
    </row>
    <row r="2680" spans="1:6" ht="18.75" customHeight="1">
      <c r="A2680" s="82" t="str">
        <f>IFERROR(MATCH(ROW()-ROW($A$2),DATA!G:G,0)-DATA!$B$5+1,"")</f>
        <v/>
      </c>
      <c r="B2680" s="86" t="str">
        <f>IFERROR(INDEX(DATA!$A$46:$E$6000,A2680,5),"")</f>
        <v/>
      </c>
      <c r="C2680" s="87" t="str">
        <f>IFERROR(INDEX(DATA!$A$46:$E$6000,A2680,3),"")</f>
        <v/>
      </c>
      <c r="D2680" s="88" t="str">
        <f>IFERROR(INDEX(DATA!$A$46:$E$6000,A2680,2),"")</f>
        <v/>
      </c>
      <c r="E2680" s="99" t="str">
        <f>IFERROR(IF(C2680=設定・集計!$B$6,INDEX(DATA!$A$46:$E$6000,A2680,4),""),"")</f>
        <v/>
      </c>
      <c r="F2680" s="99" t="str">
        <f>IFERROR(IF(C2680=設定・集計!$B$6,"",INDEX(DATA!$A$46:$E$6000,A2680,4)),"")</f>
        <v/>
      </c>
    </row>
    <row r="2681" spans="1:6" ht="18.75" customHeight="1">
      <c r="A2681" s="82" t="str">
        <f>IFERROR(MATCH(ROW()-ROW($A$2),DATA!G:G,0)-DATA!$B$5+1,"")</f>
        <v/>
      </c>
      <c r="B2681" s="86" t="str">
        <f>IFERROR(INDEX(DATA!$A$46:$E$6000,A2681,5),"")</f>
        <v/>
      </c>
      <c r="C2681" s="87" t="str">
        <f>IFERROR(INDEX(DATA!$A$46:$E$6000,A2681,3),"")</f>
        <v/>
      </c>
      <c r="D2681" s="88" t="str">
        <f>IFERROR(INDEX(DATA!$A$46:$E$6000,A2681,2),"")</f>
        <v/>
      </c>
      <c r="E2681" s="99" t="str">
        <f>IFERROR(IF(C2681=設定・集計!$B$6,INDEX(DATA!$A$46:$E$6000,A2681,4),""),"")</f>
        <v/>
      </c>
      <c r="F2681" s="99" t="str">
        <f>IFERROR(IF(C2681=設定・集計!$B$6,"",INDEX(DATA!$A$46:$E$6000,A2681,4)),"")</f>
        <v/>
      </c>
    </row>
    <row r="2682" spans="1:6" ht="18.75" customHeight="1">
      <c r="A2682" s="82" t="str">
        <f>IFERROR(MATCH(ROW()-ROW($A$2),DATA!G:G,0)-DATA!$B$5+1,"")</f>
        <v/>
      </c>
      <c r="B2682" s="86" t="str">
        <f>IFERROR(INDEX(DATA!$A$46:$E$6000,A2682,5),"")</f>
        <v/>
      </c>
      <c r="C2682" s="87" t="str">
        <f>IFERROR(INDEX(DATA!$A$46:$E$6000,A2682,3),"")</f>
        <v/>
      </c>
      <c r="D2682" s="88" t="str">
        <f>IFERROR(INDEX(DATA!$A$46:$E$6000,A2682,2),"")</f>
        <v/>
      </c>
      <c r="E2682" s="99" t="str">
        <f>IFERROR(IF(C2682=設定・集計!$B$6,INDEX(DATA!$A$46:$E$6000,A2682,4),""),"")</f>
        <v/>
      </c>
      <c r="F2682" s="99" t="str">
        <f>IFERROR(IF(C2682=設定・集計!$B$6,"",INDEX(DATA!$A$46:$E$6000,A2682,4)),"")</f>
        <v/>
      </c>
    </row>
    <row r="2683" spans="1:6" ht="18.75" customHeight="1">
      <c r="A2683" s="82" t="str">
        <f>IFERROR(MATCH(ROW()-ROW($A$2),DATA!G:G,0)-DATA!$B$5+1,"")</f>
        <v/>
      </c>
      <c r="B2683" s="86" t="str">
        <f>IFERROR(INDEX(DATA!$A$46:$E$6000,A2683,5),"")</f>
        <v/>
      </c>
      <c r="C2683" s="87" t="str">
        <f>IFERROR(INDEX(DATA!$A$46:$E$6000,A2683,3),"")</f>
        <v/>
      </c>
      <c r="D2683" s="88" t="str">
        <f>IFERROR(INDEX(DATA!$A$46:$E$6000,A2683,2),"")</f>
        <v/>
      </c>
      <c r="E2683" s="99" t="str">
        <f>IFERROR(IF(C2683=設定・集計!$B$6,INDEX(DATA!$A$46:$E$6000,A2683,4),""),"")</f>
        <v/>
      </c>
      <c r="F2683" s="99" t="str">
        <f>IFERROR(IF(C2683=設定・集計!$B$6,"",INDEX(DATA!$A$46:$E$6000,A2683,4)),"")</f>
        <v/>
      </c>
    </row>
    <row r="2684" spans="1:6" ht="18.75" customHeight="1">
      <c r="A2684" s="82" t="str">
        <f>IFERROR(MATCH(ROW()-ROW($A$2),DATA!G:G,0)-DATA!$B$5+1,"")</f>
        <v/>
      </c>
      <c r="B2684" s="86" t="str">
        <f>IFERROR(INDEX(DATA!$A$46:$E$6000,A2684,5),"")</f>
        <v/>
      </c>
      <c r="C2684" s="87" t="str">
        <f>IFERROR(INDEX(DATA!$A$46:$E$6000,A2684,3),"")</f>
        <v/>
      </c>
      <c r="D2684" s="88" t="str">
        <f>IFERROR(INDEX(DATA!$A$46:$E$6000,A2684,2),"")</f>
        <v/>
      </c>
      <c r="E2684" s="99" t="str">
        <f>IFERROR(IF(C2684=設定・集計!$B$6,INDEX(DATA!$A$46:$E$6000,A2684,4),""),"")</f>
        <v/>
      </c>
      <c r="F2684" s="99" t="str">
        <f>IFERROR(IF(C2684=設定・集計!$B$6,"",INDEX(DATA!$A$46:$E$6000,A2684,4)),"")</f>
        <v/>
      </c>
    </row>
    <row r="2685" spans="1:6" ht="18.75" customHeight="1">
      <c r="A2685" s="82" t="str">
        <f>IFERROR(MATCH(ROW()-ROW($A$2),DATA!G:G,0)-DATA!$B$5+1,"")</f>
        <v/>
      </c>
      <c r="B2685" s="86" t="str">
        <f>IFERROR(INDEX(DATA!$A$46:$E$6000,A2685,5),"")</f>
        <v/>
      </c>
      <c r="C2685" s="87" t="str">
        <f>IFERROR(INDEX(DATA!$A$46:$E$6000,A2685,3),"")</f>
        <v/>
      </c>
      <c r="D2685" s="88" t="str">
        <f>IFERROR(INDEX(DATA!$A$46:$E$6000,A2685,2),"")</f>
        <v/>
      </c>
      <c r="E2685" s="99" t="str">
        <f>IFERROR(IF(C2685=設定・集計!$B$6,INDEX(DATA!$A$46:$E$6000,A2685,4),""),"")</f>
        <v/>
      </c>
      <c r="F2685" s="99" t="str">
        <f>IFERROR(IF(C2685=設定・集計!$B$6,"",INDEX(DATA!$A$46:$E$6000,A2685,4)),"")</f>
        <v/>
      </c>
    </row>
    <row r="2686" spans="1:6" ht="18.75" customHeight="1">
      <c r="A2686" s="82" t="str">
        <f>IFERROR(MATCH(ROW()-ROW($A$2),DATA!G:G,0)-DATA!$B$5+1,"")</f>
        <v/>
      </c>
      <c r="B2686" s="86" t="str">
        <f>IFERROR(INDEX(DATA!$A$46:$E$6000,A2686,5),"")</f>
        <v/>
      </c>
      <c r="C2686" s="87" t="str">
        <f>IFERROR(INDEX(DATA!$A$46:$E$6000,A2686,3),"")</f>
        <v/>
      </c>
      <c r="D2686" s="88" t="str">
        <f>IFERROR(INDEX(DATA!$A$46:$E$6000,A2686,2),"")</f>
        <v/>
      </c>
      <c r="E2686" s="99" t="str">
        <f>IFERROR(IF(C2686=設定・集計!$B$6,INDEX(DATA!$A$46:$E$6000,A2686,4),""),"")</f>
        <v/>
      </c>
      <c r="F2686" s="99" t="str">
        <f>IFERROR(IF(C2686=設定・集計!$B$6,"",INDEX(DATA!$A$46:$E$6000,A2686,4)),"")</f>
        <v/>
      </c>
    </row>
    <row r="2687" spans="1:6" ht="18.75" customHeight="1">
      <c r="A2687" s="82" t="str">
        <f>IFERROR(MATCH(ROW()-ROW($A$2),DATA!G:G,0)-DATA!$B$5+1,"")</f>
        <v/>
      </c>
      <c r="B2687" s="86" t="str">
        <f>IFERROR(INDEX(DATA!$A$46:$E$6000,A2687,5),"")</f>
        <v/>
      </c>
      <c r="C2687" s="87" t="str">
        <f>IFERROR(INDEX(DATA!$A$46:$E$6000,A2687,3),"")</f>
        <v/>
      </c>
      <c r="D2687" s="88" t="str">
        <f>IFERROR(INDEX(DATA!$A$46:$E$6000,A2687,2),"")</f>
        <v/>
      </c>
      <c r="E2687" s="99" t="str">
        <f>IFERROR(IF(C2687=設定・集計!$B$6,INDEX(DATA!$A$46:$E$6000,A2687,4),""),"")</f>
        <v/>
      </c>
      <c r="F2687" s="99" t="str">
        <f>IFERROR(IF(C2687=設定・集計!$B$6,"",INDEX(DATA!$A$46:$E$6000,A2687,4)),"")</f>
        <v/>
      </c>
    </row>
    <row r="2688" spans="1:6" ht="18.75" customHeight="1">
      <c r="A2688" s="82" t="str">
        <f>IFERROR(MATCH(ROW()-ROW($A$2),DATA!G:G,0)-DATA!$B$5+1,"")</f>
        <v/>
      </c>
      <c r="B2688" s="86" t="str">
        <f>IFERROR(INDEX(DATA!$A$46:$E$6000,A2688,5),"")</f>
        <v/>
      </c>
      <c r="C2688" s="87" t="str">
        <f>IFERROR(INDEX(DATA!$A$46:$E$6000,A2688,3),"")</f>
        <v/>
      </c>
      <c r="D2688" s="88" t="str">
        <f>IFERROR(INDEX(DATA!$A$46:$E$6000,A2688,2),"")</f>
        <v/>
      </c>
      <c r="E2688" s="99" t="str">
        <f>IFERROR(IF(C2688=設定・集計!$B$6,INDEX(DATA!$A$46:$E$6000,A2688,4),""),"")</f>
        <v/>
      </c>
      <c r="F2688" s="99" t="str">
        <f>IFERROR(IF(C2688=設定・集計!$B$6,"",INDEX(DATA!$A$46:$E$6000,A2688,4)),"")</f>
        <v/>
      </c>
    </row>
    <row r="2689" spans="1:6" ht="18.75" customHeight="1">
      <c r="A2689" s="82" t="str">
        <f>IFERROR(MATCH(ROW()-ROW($A$2),DATA!G:G,0)-DATA!$B$5+1,"")</f>
        <v/>
      </c>
      <c r="B2689" s="86" t="str">
        <f>IFERROR(INDEX(DATA!$A$46:$E$6000,A2689,5),"")</f>
        <v/>
      </c>
      <c r="C2689" s="87" t="str">
        <f>IFERROR(INDEX(DATA!$A$46:$E$6000,A2689,3),"")</f>
        <v/>
      </c>
      <c r="D2689" s="88" t="str">
        <f>IFERROR(INDEX(DATA!$A$46:$E$6000,A2689,2),"")</f>
        <v/>
      </c>
      <c r="E2689" s="99" t="str">
        <f>IFERROR(IF(C2689=設定・集計!$B$6,INDEX(DATA!$A$46:$E$6000,A2689,4),""),"")</f>
        <v/>
      </c>
      <c r="F2689" s="99" t="str">
        <f>IFERROR(IF(C2689=設定・集計!$B$6,"",INDEX(DATA!$A$46:$E$6000,A2689,4)),"")</f>
        <v/>
      </c>
    </row>
    <row r="2690" spans="1:6" ht="18.75" customHeight="1">
      <c r="A2690" s="82" t="str">
        <f>IFERROR(MATCH(ROW()-ROW($A$2),DATA!G:G,0)-DATA!$B$5+1,"")</f>
        <v/>
      </c>
      <c r="B2690" s="86" t="str">
        <f>IFERROR(INDEX(DATA!$A$46:$E$6000,A2690,5),"")</f>
        <v/>
      </c>
      <c r="C2690" s="87" t="str">
        <f>IFERROR(INDEX(DATA!$A$46:$E$6000,A2690,3),"")</f>
        <v/>
      </c>
      <c r="D2690" s="88" t="str">
        <f>IFERROR(INDEX(DATA!$A$46:$E$6000,A2690,2),"")</f>
        <v/>
      </c>
      <c r="E2690" s="99" t="str">
        <f>IFERROR(IF(C2690=設定・集計!$B$6,INDEX(DATA!$A$46:$E$6000,A2690,4),""),"")</f>
        <v/>
      </c>
      <c r="F2690" s="99" t="str">
        <f>IFERROR(IF(C2690=設定・集計!$B$6,"",INDEX(DATA!$A$46:$E$6000,A2690,4)),"")</f>
        <v/>
      </c>
    </row>
    <row r="2691" spans="1:6" ht="18.75" customHeight="1">
      <c r="A2691" s="82" t="str">
        <f>IFERROR(MATCH(ROW()-ROW($A$2),DATA!G:G,0)-DATA!$B$5+1,"")</f>
        <v/>
      </c>
      <c r="B2691" s="86" t="str">
        <f>IFERROR(INDEX(DATA!$A$46:$E$6000,A2691,5),"")</f>
        <v/>
      </c>
      <c r="C2691" s="87" t="str">
        <f>IFERROR(INDEX(DATA!$A$46:$E$6000,A2691,3),"")</f>
        <v/>
      </c>
      <c r="D2691" s="88" t="str">
        <f>IFERROR(INDEX(DATA!$A$46:$E$6000,A2691,2),"")</f>
        <v/>
      </c>
      <c r="E2691" s="99" t="str">
        <f>IFERROR(IF(C2691=設定・集計!$B$6,INDEX(DATA!$A$46:$E$6000,A2691,4),""),"")</f>
        <v/>
      </c>
      <c r="F2691" s="99" t="str">
        <f>IFERROR(IF(C2691=設定・集計!$B$6,"",INDEX(DATA!$A$46:$E$6000,A2691,4)),"")</f>
        <v/>
      </c>
    </row>
    <row r="2692" spans="1:6" ht="18.75" customHeight="1">
      <c r="A2692" s="82" t="str">
        <f>IFERROR(MATCH(ROW()-ROW($A$2),DATA!G:G,0)-DATA!$B$5+1,"")</f>
        <v/>
      </c>
      <c r="B2692" s="86" t="str">
        <f>IFERROR(INDEX(DATA!$A$46:$E$6000,A2692,5),"")</f>
        <v/>
      </c>
      <c r="C2692" s="87" t="str">
        <f>IFERROR(INDEX(DATA!$A$46:$E$6000,A2692,3),"")</f>
        <v/>
      </c>
      <c r="D2692" s="88" t="str">
        <f>IFERROR(INDEX(DATA!$A$46:$E$6000,A2692,2),"")</f>
        <v/>
      </c>
      <c r="E2692" s="99" t="str">
        <f>IFERROR(IF(C2692=設定・集計!$B$6,INDEX(DATA!$A$46:$E$6000,A2692,4),""),"")</f>
        <v/>
      </c>
      <c r="F2692" s="99" t="str">
        <f>IFERROR(IF(C2692=設定・集計!$B$6,"",INDEX(DATA!$A$46:$E$6000,A2692,4)),"")</f>
        <v/>
      </c>
    </row>
    <row r="2693" spans="1:6" ht="18.75" customHeight="1">
      <c r="A2693" s="82" t="str">
        <f>IFERROR(MATCH(ROW()-ROW($A$2),DATA!G:G,0)-DATA!$B$5+1,"")</f>
        <v/>
      </c>
      <c r="B2693" s="86" t="str">
        <f>IFERROR(INDEX(DATA!$A$46:$E$6000,A2693,5),"")</f>
        <v/>
      </c>
      <c r="C2693" s="87" t="str">
        <f>IFERROR(INDEX(DATA!$A$46:$E$6000,A2693,3),"")</f>
        <v/>
      </c>
      <c r="D2693" s="88" t="str">
        <f>IFERROR(INDEX(DATA!$A$46:$E$6000,A2693,2),"")</f>
        <v/>
      </c>
      <c r="E2693" s="99" t="str">
        <f>IFERROR(IF(C2693=設定・集計!$B$6,INDEX(DATA!$A$46:$E$6000,A2693,4),""),"")</f>
        <v/>
      </c>
      <c r="F2693" s="99" t="str">
        <f>IFERROR(IF(C2693=設定・集計!$B$6,"",INDEX(DATA!$A$46:$E$6000,A2693,4)),"")</f>
        <v/>
      </c>
    </row>
    <row r="2694" spans="1:6" ht="18.75" customHeight="1">
      <c r="A2694" s="82" t="str">
        <f>IFERROR(MATCH(ROW()-ROW($A$2),DATA!G:G,0)-DATA!$B$5+1,"")</f>
        <v/>
      </c>
      <c r="B2694" s="86" t="str">
        <f>IFERROR(INDEX(DATA!$A$46:$E$6000,A2694,5),"")</f>
        <v/>
      </c>
      <c r="C2694" s="87" t="str">
        <f>IFERROR(INDEX(DATA!$A$46:$E$6000,A2694,3),"")</f>
        <v/>
      </c>
      <c r="D2694" s="88" t="str">
        <f>IFERROR(INDEX(DATA!$A$46:$E$6000,A2694,2),"")</f>
        <v/>
      </c>
      <c r="E2694" s="99" t="str">
        <f>IFERROR(IF(C2694=設定・集計!$B$6,INDEX(DATA!$A$46:$E$6000,A2694,4),""),"")</f>
        <v/>
      </c>
      <c r="F2694" s="99" t="str">
        <f>IFERROR(IF(C2694=設定・集計!$B$6,"",INDEX(DATA!$A$46:$E$6000,A2694,4)),"")</f>
        <v/>
      </c>
    </row>
    <row r="2695" spans="1:6" ht="18.75" customHeight="1">
      <c r="A2695" s="82" t="str">
        <f>IFERROR(MATCH(ROW()-ROW($A$2),DATA!G:G,0)-DATA!$B$5+1,"")</f>
        <v/>
      </c>
      <c r="B2695" s="86" t="str">
        <f>IFERROR(INDEX(DATA!$A$46:$E$6000,A2695,5),"")</f>
        <v/>
      </c>
      <c r="C2695" s="87" t="str">
        <f>IFERROR(INDEX(DATA!$A$46:$E$6000,A2695,3),"")</f>
        <v/>
      </c>
      <c r="D2695" s="88" t="str">
        <f>IFERROR(INDEX(DATA!$A$46:$E$6000,A2695,2),"")</f>
        <v/>
      </c>
      <c r="E2695" s="99" t="str">
        <f>IFERROR(IF(C2695=設定・集計!$B$6,INDEX(DATA!$A$46:$E$6000,A2695,4),""),"")</f>
        <v/>
      </c>
      <c r="F2695" s="99" t="str">
        <f>IFERROR(IF(C2695=設定・集計!$B$6,"",INDEX(DATA!$A$46:$E$6000,A2695,4)),"")</f>
        <v/>
      </c>
    </row>
    <row r="2696" spans="1:6" ht="18.75" customHeight="1">
      <c r="A2696" s="82" t="str">
        <f>IFERROR(MATCH(ROW()-ROW($A$2),DATA!G:G,0)-DATA!$B$5+1,"")</f>
        <v/>
      </c>
      <c r="B2696" s="86" t="str">
        <f>IFERROR(INDEX(DATA!$A$46:$E$6000,A2696,5),"")</f>
        <v/>
      </c>
      <c r="C2696" s="87" t="str">
        <f>IFERROR(INDEX(DATA!$A$46:$E$6000,A2696,3),"")</f>
        <v/>
      </c>
      <c r="D2696" s="88" t="str">
        <f>IFERROR(INDEX(DATA!$A$46:$E$6000,A2696,2),"")</f>
        <v/>
      </c>
      <c r="E2696" s="99" t="str">
        <f>IFERROR(IF(C2696=設定・集計!$B$6,INDEX(DATA!$A$46:$E$6000,A2696,4),""),"")</f>
        <v/>
      </c>
      <c r="F2696" s="99" t="str">
        <f>IFERROR(IF(C2696=設定・集計!$B$6,"",INDEX(DATA!$A$46:$E$6000,A2696,4)),"")</f>
        <v/>
      </c>
    </row>
    <row r="2697" spans="1:6" ht="18.75" customHeight="1">
      <c r="A2697" s="82" t="str">
        <f>IFERROR(MATCH(ROW()-ROW($A$2),DATA!G:G,0)-DATA!$B$5+1,"")</f>
        <v/>
      </c>
      <c r="B2697" s="86" t="str">
        <f>IFERROR(INDEX(DATA!$A$46:$E$6000,A2697,5),"")</f>
        <v/>
      </c>
      <c r="C2697" s="87" t="str">
        <f>IFERROR(INDEX(DATA!$A$46:$E$6000,A2697,3),"")</f>
        <v/>
      </c>
      <c r="D2697" s="88" t="str">
        <f>IFERROR(INDEX(DATA!$A$46:$E$6000,A2697,2),"")</f>
        <v/>
      </c>
      <c r="E2697" s="99" t="str">
        <f>IFERROR(IF(C2697=設定・集計!$B$6,INDEX(DATA!$A$46:$E$6000,A2697,4),""),"")</f>
        <v/>
      </c>
      <c r="F2697" s="99" t="str">
        <f>IFERROR(IF(C2697=設定・集計!$B$6,"",INDEX(DATA!$A$46:$E$6000,A2697,4)),"")</f>
        <v/>
      </c>
    </row>
    <row r="2698" spans="1:6" ht="18.75" customHeight="1">
      <c r="A2698" s="82" t="str">
        <f>IFERROR(MATCH(ROW()-ROW($A$2),DATA!G:G,0)-DATA!$B$5+1,"")</f>
        <v/>
      </c>
      <c r="B2698" s="86" t="str">
        <f>IFERROR(INDEX(DATA!$A$46:$E$6000,A2698,5),"")</f>
        <v/>
      </c>
      <c r="C2698" s="87" t="str">
        <f>IFERROR(INDEX(DATA!$A$46:$E$6000,A2698,3),"")</f>
        <v/>
      </c>
      <c r="D2698" s="88" t="str">
        <f>IFERROR(INDEX(DATA!$A$46:$E$6000,A2698,2),"")</f>
        <v/>
      </c>
      <c r="E2698" s="99" t="str">
        <f>IFERROR(IF(C2698=設定・集計!$B$6,INDEX(DATA!$A$46:$E$6000,A2698,4),""),"")</f>
        <v/>
      </c>
      <c r="F2698" s="99" t="str">
        <f>IFERROR(IF(C2698=設定・集計!$B$6,"",INDEX(DATA!$A$46:$E$6000,A2698,4)),"")</f>
        <v/>
      </c>
    </row>
    <row r="2699" spans="1:6" ht="18.75" customHeight="1">
      <c r="A2699" s="82" t="str">
        <f>IFERROR(MATCH(ROW()-ROW($A$2),DATA!G:G,0)-DATA!$B$5+1,"")</f>
        <v/>
      </c>
      <c r="B2699" s="86" t="str">
        <f>IFERROR(INDEX(DATA!$A$46:$E$6000,A2699,5),"")</f>
        <v/>
      </c>
      <c r="C2699" s="87" t="str">
        <f>IFERROR(INDEX(DATA!$A$46:$E$6000,A2699,3),"")</f>
        <v/>
      </c>
      <c r="D2699" s="88" t="str">
        <f>IFERROR(INDEX(DATA!$A$46:$E$6000,A2699,2),"")</f>
        <v/>
      </c>
      <c r="E2699" s="99" t="str">
        <f>IFERROR(IF(C2699=設定・集計!$B$6,INDEX(DATA!$A$46:$E$6000,A2699,4),""),"")</f>
        <v/>
      </c>
      <c r="F2699" s="99" t="str">
        <f>IFERROR(IF(C2699=設定・集計!$B$6,"",INDEX(DATA!$A$46:$E$6000,A2699,4)),"")</f>
        <v/>
      </c>
    </row>
    <row r="2700" spans="1:6" ht="18.75" customHeight="1">
      <c r="A2700" s="82" t="str">
        <f>IFERROR(MATCH(ROW()-ROW($A$2),DATA!G:G,0)-DATA!$B$5+1,"")</f>
        <v/>
      </c>
      <c r="B2700" s="86" t="str">
        <f>IFERROR(INDEX(DATA!$A$46:$E$6000,A2700,5),"")</f>
        <v/>
      </c>
      <c r="C2700" s="87" t="str">
        <f>IFERROR(INDEX(DATA!$A$46:$E$6000,A2700,3),"")</f>
        <v/>
      </c>
      <c r="D2700" s="88" t="str">
        <f>IFERROR(INDEX(DATA!$A$46:$E$6000,A2700,2),"")</f>
        <v/>
      </c>
      <c r="E2700" s="99" t="str">
        <f>IFERROR(IF(C2700=設定・集計!$B$6,INDEX(DATA!$A$46:$E$6000,A2700,4),""),"")</f>
        <v/>
      </c>
      <c r="F2700" s="99" t="str">
        <f>IFERROR(IF(C2700=設定・集計!$B$6,"",INDEX(DATA!$A$46:$E$6000,A2700,4)),"")</f>
        <v/>
      </c>
    </row>
    <row r="2701" spans="1:6" ht="18.75" customHeight="1">
      <c r="A2701" s="82" t="str">
        <f>IFERROR(MATCH(ROW()-ROW($A$2),DATA!G:G,0)-DATA!$B$5+1,"")</f>
        <v/>
      </c>
      <c r="B2701" s="86" t="str">
        <f>IFERROR(INDEX(DATA!$A$46:$E$6000,A2701,5),"")</f>
        <v/>
      </c>
      <c r="C2701" s="87" t="str">
        <f>IFERROR(INDEX(DATA!$A$46:$E$6000,A2701,3),"")</f>
        <v/>
      </c>
      <c r="D2701" s="88" t="str">
        <f>IFERROR(INDEX(DATA!$A$46:$E$6000,A2701,2),"")</f>
        <v/>
      </c>
      <c r="E2701" s="99" t="str">
        <f>IFERROR(IF(C2701=設定・集計!$B$6,INDEX(DATA!$A$46:$E$6000,A2701,4),""),"")</f>
        <v/>
      </c>
      <c r="F2701" s="99" t="str">
        <f>IFERROR(IF(C2701=設定・集計!$B$6,"",INDEX(DATA!$A$46:$E$6000,A2701,4)),"")</f>
        <v/>
      </c>
    </row>
    <row r="2702" spans="1:6" ht="18.75" customHeight="1">
      <c r="A2702" s="82" t="str">
        <f>IFERROR(MATCH(ROW()-ROW($A$2),DATA!G:G,0)-DATA!$B$5+1,"")</f>
        <v/>
      </c>
      <c r="B2702" s="86" t="str">
        <f>IFERROR(INDEX(DATA!$A$46:$E$6000,A2702,5),"")</f>
        <v/>
      </c>
      <c r="C2702" s="87" t="str">
        <f>IFERROR(INDEX(DATA!$A$46:$E$6000,A2702,3),"")</f>
        <v/>
      </c>
      <c r="D2702" s="88" t="str">
        <f>IFERROR(INDEX(DATA!$A$46:$E$6000,A2702,2),"")</f>
        <v/>
      </c>
      <c r="E2702" s="99" t="str">
        <f>IFERROR(IF(C2702=設定・集計!$B$6,INDEX(DATA!$A$46:$E$6000,A2702,4),""),"")</f>
        <v/>
      </c>
      <c r="F2702" s="99" t="str">
        <f>IFERROR(IF(C2702=設定・集計!$B$6,"",INDEX(DATA!$A$46:$E$6000,A2702,4)),"")</f>
        <v/>
      </c>
    </row>
    <row r="2703" spans="1:6" ht="18.75" customHeight="1">
      <c r="A2703" s="82" t="str">
        <f>IFERROR(MATCH(ROW()-ROW($A$2),DATA!G:G,0)-DATA!$B$5+1,"")</f>
        <v/>
      </c>
      <c r="B2703" s="86" t="str">
        <f>IFERROR(INDEX(DATA!$A$46:$E$6000,A2703,5),"")</f>
        <v/>
      </c>
      <c r="C2703" s="87" t="str">
        <f>IFERROR(INDEX(DATA!$A$46:$E$6000,A2703,3),"")</f>
        <v/>
      </c>
      <c r="D2703" s="88" t="str">
        <f>IFERROR(INDEX(DATA!$A$46:$E$6000,A2703,2),"")</f>
        <v/>
      </c>
      <c r="E2703" s="99" t="str">
        <f>IFERROR(IF(C2703=設定・集計!$B$6,INDEX(DATA!$A$46:$E$6000,A2703,4),""),"")</f>
        <v/>
      </c>
      <c r="F2703" s="99" t="str">
        <f>IFERROR(IF(C2703=設定・集計!$B$6,"",INDEX(DATA!$A$46:$E$6000,A2703,4)),"")</f>
        <v/>
      </c>
    </row>
    <row r="2704" spans="1:6" ht="18.75" customHeight="1">
      <c r="A2704" s="82" t="str">
        <f>IFERROR(MATCH(ROW()-ROW($A$2),DATA!G:G,0)-DATA!$B$5+1,"")</f>
        <v/>
      </c>
      <c r="B2704" s="86" t="str">
        <f>IFERROR(INDEX(DATA!$A$46:$E$6000,A2704,5),"")</f>
        <v/>
      </c>
      <c r="C2704" s="87" t="str">
        <f>IFERROR(INDEX(DATA!$A$46:$E$6000,A2704,3),"")</f>
        <v/>
      </c>
      <c r="D2704" s="88" t="str">
        <f>IFERROR(INDEX(DATA!$A$46:$E$6000,A2704,2),"")</f>
        <v/>
      </c>
      <c r="E2704" s="99" t="str">
        <f>IFERROR(IF(C2704=設定・集計!$B$6,INDEX(DATA!$A$46:$E$6000,A2704,4),""),"")</f>
        <v/>
      </c>
      <c r="F2704" s="99" t="str">
        <f>IFERROR(IF(C2704=設定・集計!$B$6,"",INDEX(DATA!$A$46:$E$6000,A2704,4)),"")</f>
        <v/>
      </c>
    </row>
    <row r="2705" spans="1:6" ht="18.75" customHeight="1">
      <c r="A2705" s="82" t="str">
        <f>IFERROR(MATCH(ROW()-ROW($A$2),DATA!G:G,0)-DATA!$B$5+1,"")</f>
        <v/>
      </c>
      <c r="B2705" s="86" t="str">
        <f>IFERROR(INDEX(DATA!$A$46:$E$6000,A2705,5),"")</f>
        <v/>
      </c>
      <c r="C2705" s="87" t="str">
        <f>IFERROR(INDEX(DATA!$A$46:$E$6000,A2705,3),"")</f>
        <v/>
      </c>
      <c r="D2705" s="88" t="str">
        <f>IFERROR(INDEX(DATA!$A$46:$E$6000,A2705,2),"")</f>
        <v/>
      </c>
      <c r="E2705" s="99" t="str">
        <f>IFERROR(IF(C2705=設定・集計!$B$6,INDEX(DATA!$A$46:$E$6000,A2705,4),""),"")</f>
        <v/>
      </c>
      <c r="F2705" s="99" t="str">
        <f>IFERROR(IF(C2705=設定・集計!$B$6,"",INDEX(DATA!$A$46:$E$6000,A2705,4)),"")</f>
        <v/>
      </c>
    </row>
    <row r="2706" spans="1:6" ht="18.75" customHeight="1">
      <c r="A2706" s="82" t="str">
        <f>IFERROR(MATCH(ROW()-ROW($A$2),DATA!G:G,0)-DATA!$B$5+1,"")</f>
        <v/>
      </c>
      <c r="B2706" s="86" t="str">
        <f>IFERROR(INDEX(DATA!$A$46:$E$6000,A2706,5),"")</f>
        <v/>
      </c>
      <c r="C2706" s="87" t="str">
        <f>IFERROR(INDEX(DATA!$A$46:$E$6000,A2706,3),"")</f>
        <v/>
      </c>
      <c r="D2706" s="88" t="str">
        <f>IFERROR(INDEX(DATA!$A$46:$E$6000,A2706,2),"")</f>
        <v/>
      </c>
      <c r="E2706" s="99" t="str">
        <f>IFERROR(IF(C2706=設定・集計!$B$6,INDEX(DATA!$A$46:$E$6000,A2706,4),""),"")</f>
        <v/>
      </c>
      <c r="F2706" s="99" t="str">
        <f>IFERROR(IF(C2706=設定・集計!$B$6,"",INDEX(DATA!$A$46:$E$6000,A2706,4)),"")</f>
        <v/>
      </c>
    </row>
    <row r="2707" spans="1:6" ht="18.75" customHeight="1">
      <c r="A2707" s="82" t="str">
        <f>IFERROR(MATCH(ROW()-ROW($A$2),DATA!G:G,0)-DATA!$B$5+1,"")</f>
        <v/>
      </c>
      <c r="B2707" s="86" t="str">
        <f>IFERROR(INDEX(DATA!$A$46:$E$6000,A2707,5),"")</f>
        <v/>
      </c>
      <c r="C2707" s="87" t="str">
        <f>IFERROR(INDEX(DATA!$A$46:$E$6000,A2707,3),"")</f>
        <v/>
      </c>
      <c r="D2707" s="88" t="str">
        <f>IFERROR(INDEX(DATA!$A$46:$E$6000,A2707,2),"")</f>
        <v/>
      </c>
      <c r="E2707" s="99" t="str">
        <f>IFERROR(IF(C2707=設定・集計!$B$6,INDEX(DATA!$A$46:$E$6000,A2707,4),""),"")</f>
        <v/>
      </c>
      <c r="F2707" s="99" t="str">
        <f>IFERROR(IF(C2707=設定・集計!$B$6,"",INDEX(DATA!$A$46:$E$6000,A2707,4)),"")</f>
        <v/>
      </c>
    </row>
    <row r="2708" spans="1:6" ht="18.75" customHeight="1">
      <c r="A2708" s="82" t="str">
        <f>IFERROR(MATCH(ROW()-ROW($A$2),DATA!G:G,0)-DATA!$B$5+1,"")</f>
        <v/>
      </c>
      <c r="B2708" s="86" t="str">
        <f>IFERROR(INDEX(DATA!$A$46:$E$6000,A2708,5),"")</f>
        <v/>
      </c>
      <c r="C2708" s="87" t="str">
        <f>IFERROR(INDEX(DATA!$A$46:$E$6000,A2708,3),"")</f>
        <v/>
      </c>
      <c r="D2708" s="88" t="str">
        <f>IFERROR(INDEX(DATA!$A$46:$E$6000,A2708,2),"")</f>
        <v/>
      </c>
      <c r="E2708" s="99" t="str">
        <f>IFERROR(IF(C2708=設定・集計!$B$6,INDEX(DATA!$A$46:$E$6000,A2708,4),""),"")</f>
        <v/>
      </c>
      <c r="F2708" s="99" t="str">
        <f>IFERROR(IF(C2708=設定・集計!$B$6,"",INDEX(DATA!$A$46:$E$6000,A2708,4)),"")</f>
        <v/>
      </c>
    </row>
    <row r="2709" spans="1:6" ht="18.75" customHeight="1">
      <c r="A2709" s="82" t="str">
        <f>IFERROR(MATCH(ROW()-ROW($A$2),DATA!G:G,0)-DATA!$B$5+1,"")</f>
        <v/>
      </c>
      <c r="B2709" s="86" t="str">
        <f>IFERROR(INDEX(DATA!$A$46:$E$6000,A2709,5),"")</f>
        <v/>
      </c>
      <c r="C2709" s="87" t="str">
        <f>IFERROR(INDEX(DATA!$A$46:$E$6000,A2709,3),"")</f>
        <v/>
      </c>
      <c r="D2709" s="88" t="str">
        <f>IFERROR(INDEX(DATA!$A$46:$E$6000,A2709,2),"")</f>
        <v/>
      </c>
      <c r="E2709" s="99" t="str">
        <f>IFERROR(IF(C2709=設定・集計!$B$6,INDEX(DATA!$A$46:$E$6000,A2709,4),""),"")</f>
        <v/>
      </c>
      <c r="F2709" s="99" t="str">
        <f>IFERROR(IF(C2709=設定・集計!$B$6,"",INDEX(DATA!$A$46:$E$6000,A2709,4)),"")</f>
        <v/>
      </c>
    </row>
    <row r="2710" spans="1:6" ht="18.75" customHeight="1">
      <c r="A2710" s="82" t="str">
        <f>IFERROR(MATCH(ROW()-ROW($A$2),DATA!G:G,0)-DATA!$B$5+1,"")</f>
        <v/>
      </c>
      <c r="B2710" s="86" t="str">
        <f>IFERROR(INDEX(DATA!$A$46:$E$6000,A2710,5),"")</f>
        <v/>
      </c>
      <c r="C2710" s="87" t="str">
        <f>IFERROR(INDEX(DATA!$A$46:$E$6000,A2710,3),"")</f>
        <v/>
      </c>
      <c r="D2710" s="88" t="str">
        <f>IFERROR(INDEX(DATA!$A$46:$E$6000,A2710,2),"")</f>
        <v/>
      </c>
      <c r="E2710" s="99" t="str">
        <f>IFERROR(IF(C2710=設定・集計!$B$6,INDEX(DATA!$A$46:$E$6000,A2710,4),""),"")</f>
        <v/>
      </c>
      <c r="F2710" s="99" t="str">
        <f>IFERROR(IF(C2710=設定・集計!$B$6,"",INDEX(DATA!$A$46:$E$6000,A2710,4)),"")</f>
        <v/>
      </c>
    </row>
    <row r="2711" spans="1:6" ht="18.75" customHeight="1">
      <c r="A2711" s="82" t="str">
        <f>IFERROR(MATCH(ROW()-ROW($A$2),DATA!G:G,0)-DATA!$B$5+1,"")</f>
        <v/>
      </c>
      <c r="B2711" s="86" t="str">
        <f>IFERROR(INDEX(DATA!$A$46:$E$6000,A2711,5),"")</f>
        <v/>
      </c>
      <c r="C2711" s="87" t="str">
        <f>IFERROR(INDEX(DATA!$A$46:$E$6000,A2711,3),"")</f>
        <v/>
      </c>
      <c r="D2711" s="88" t="str">
        <f>IFERROR(INDEX(DATA!$A$46:$E$6000,A2711,2),"")</f>
        <v/>
      </c>
      <c r="E2711" s="99" t="str">
        <f>IFERROR(IF(C2711=設定・集計!$B$6,INDEX(DATA!$A$46:$E$6000,A2711,4),""),"")</f>
        <v/>
      </c>
      <c r="F2711" s="99" t="str">
        <f>IFERROR(IF(C2711=設定・集計!$B$6,"",INDEX(DATA!$A$46:$E$6000,A2711,4)),"")</f>
        <v/>
      </c>
    </row>
    <row r="2712" spans="1:6" ht="18.75" customHeight="1">
      <c r="A2712" s="82" t="str">
        <f>IFERROR(MATCH(ROW()-ROW($A$2),DATA!G:G,0)-DATA!$B$5+1,"")</f>
        <v/>
      </c>
      <c r="B2712" s="86" t="str">
        <f>IFERROR(INDEX(DATA!$A$46:$E$6000,A2712,5),"")</f>
        <v/>
      </c>
      <c r="C2712" s="87" t="str">
        <f>IFERROR(INDEX(DATA!$A$46:$E$6000,A2712,3),"")</f>
        <v/>
      </c>
      <c r="D2712" s="88" t="str">
        <f>IFERROR(INDEX(DATA!$A$46:$E$6000,A2712,2),"")</f>
        <v/>
      </c>
      <c r="E2712" s="99" t="str">
        <f>IFERROR(IF(C2712=設定・集計!$B$6,INDEX(DATA!$A$46:$E$6000,A2712,4),""),"")</f>
        <v/>
      </c>
      <c r="F2712" s="99" t="str">
        <f>IFERROR(IF(C2712=設定・集計!$B$6,"",INDEX(DATA!$A$46:$E$6000,A2712,4)),"")</f>
        <v/>
      </c>
    </row>
    <row r="2713" spans="1:6" ht="18.75" customHeight="1">
      <c r="A2713" s="82" t="str">
        <f>IFERROR(MATCH(ROW()-ROW($A$2),DATA!G:G,0)-DATA!$B$5+1,"")</f>
        <v/>
      </c>
      <c r="B2713" s="86" t="str">
        <f>IFERROR(INDEX(DATA!$A$46:$E$6000,A2713,5),"")</f>
        <v/>
      </c>
      <c r="C2713" s="87" t="str">
        <f>IFERROR(INDEX(DATA!$A$46:$E$6000,A2713,3),"")</f>
        <v/>
      </c>
      <c r="D2713" s="88" t="str">
        <f>IFERROR(INDEX(DATA!$A$46:$E$6000,A2713,2),"")</f>
        <v/>
      </c>
      <c r="E2713" s="99" t="str">
        <f>IFERROR(IF(C2713=設定・集計!$B$6,INDEX(DATA!$A$46:$E$6000,A2713,4),""),"")</f>
        <v/>
      </c>
      <c r="F2713" s="99" t="str">
        <f>IFERROR(IF(C2713=設定・集計!$B$6,"",INDEX(DATA!$A$46:$E$6000,A2713,4)),"")</f>
        <v/>
      </c>
    </row>
    <row r="2714" spans="1:6" ht="18.75" customHeight="1">
      <c r="A2714" s="82" t="str">
        <f>IFERROR(MATCH(ROW()-ROW($A$2),DATA!G:G,0)-DATA!$B$5+1,"")</f>
        <v/>
      </c>
      <c r="B2714" s="86" t="str">
        <f>IFERROR(INDEX(DATA!$A$46:$E$6000,A2714,5),"")</f>
        <v/>
      </c>
      <c r="C2714" s="87" t="str">
        <f>IFERROR(INDEX(DATA!$A$46:$E$6000,A2714,3),"")</f>
        <v/>
      </c>
      <c r="D2714" s="88" t="str">
        <f>IFERROR(INDEX(DATA!$A$46:$E$6000,A2714,2),"")</f>
        <v/>
      </c>
      <c r="E2714" s="99" t="str">
        <f>IFERROR(IF(C2714=設定・集計!$B$6,INDEX(DATA!$A$46:$E$6000,A2714,4),""),"")</f>
        <v/>
      </c>
      <c r="F2714" s="99" t="str">
        <f>IFERROR(IF(C2714=設定・集計!$B$6,"",INDEX(DATA!$A$46:$E$6000,A2714,4)),"")</f>
        <v/>
      </c>
    </row>
    <row r="2715" spans="1:6" ht="18.75" customHeight="1">
      <c r="A2715" s="82" t="str">
        <f>IFERROR(MATCH(ROW()-ROW($A$2),DATA!G:G,0)-DATA!$B$5+1,"")</f>
        <v/>
      </c>
      <c r="B2715" s="86" t="str">
        <f>IFERROR(INDEX(DATA!$A$46:$E$6000,A2715,5),"")</f>
        <v/>
      </c>
      <c r="C2715" s="87" t="str">
        <f>IFERROR(INDEX(DATA!$A$46:$E$6000,A2715,3),"")</f>
        <v/>
      </c>
      <c r="D2715" s="88" t="str">
        <f>IFERROR(INDEX(DATA!$A$46:$E$6000,A2715,2),"")</f>
        <v/>
      </c>
      <c r="E2715" s="99" t="str">
        <f>IFERROR(IF(C2715=設定・集計!$B$6,INDEX(DATA!$A$46:$E$6000,A2715,4),""),"")</f>
        <v/>
      </c>
      <c r="F2715" s="99" t="str">
        <f>IFERROR(IF(C2715=設定・集計!$B$6,"",INDEX(DATA!$A$46:$E$6000,A2715,4)),"")</f>
        <v/>
      </c>
    </row>
    <row r="2716" spans="1:6" ht="18.75" customHeight="1">
      <c r="A2716" s="82" t="str">
        <f>IFERROR(MATCH(ROW()-ROW($A$2),DATA!G:G,0)-DATA!$B$5+1,"")</f>
        <v/>
      </c>
      <c r="B2716" s="86" t="str">
        <f>IFERROR(INDEX(DATA!$A$46:$E$6000,A2716,5),"")</f>
        <v/>
      </c>
      <c r="C2716" s="87" t="str">
        <f>IFERROR(INDEX(DATA!$A$46:$E$6000,A2716,3),"")</f>
        <v/>
      </c>
      <c r="D2716" s="88" t="str">
        <f>IFERROR(INDEX(DATA!$A$46:$E$6000,A2716,2),"")</f>
        <v/>
      </c>
      <c r="E2716" s="99" t="str">
        <f>IFERROR(IF(C2716=設定・集計!$B$6,INDEX(DATA!$A$46:$E$6000,A2716,4),""),"")</f>
        <v/>
      </c>
      <c r="F2716" s="99" t="str">
        <f>IFERROR(IF(C2716=設定・集計!$B$6,"",INDEX(DATA!$A$46:$E$6000,A2716,4)),"")</f>
        <v/>
      </c>
    </row>
    <row r="2717" spans="1:6" ht="18.75" customHeight="1">
      <c r="A2717" s="82" t="str">
        <f>IFERROR(MATCH(ROW()-ROW($A$2),DATA!G:G,0)-DATA!$B$5+1,"")</f>
        <v/>
      </c>
      <c r="B2717" s="86" t="str">
        <f>IFERROR(INDEX(DATA!$A$46:$E$6000,A2717,5),"")</f>
        <v/>
      </c>
      <c r="C2717" s="87" t="str">
        <f>IFERROR(INDEX(DATA!$A$46:$E$6000,A2717,3),"")</f>
        <v/>
      </c>
      <c r="D2717" s="88" t="str">
        <f>IFERROR(INDEX(DATA!$A$46:$E$6000,A2717,2),"")</f>
        <v/>
      </c>
      <c r="E2717" s="99" t="str">
        <f>IFERROR(IF(C2717=設定・集計!$B$6,INDEX(DATA!$A$46:$E$6000,A2717,4),""),"")</f>
        <v/>
      </c>
      <c r="F2717" s="99" t="str">
        <f>IFERROR(IF(C2717=設定・集計!$B$6,"",INDEX(DATA!$A$46:$E$6000,A2717,4)),"")</f>
        <v/>
      </c>
    </row>
    <row r="2718" spans="1:6" ht="18.75" customHeight="1">
      <c r="A2718" s="82" t="str">
        <f>IFERROR(MATCH(ROW()-ROW($A$2),DATA!G:G,0)-DATA!$B$5+1,"")</f>
        <v/>
      </c>
      <c r="B2718" s="86" t="str">
        <f>IFERROR(INDEX(DATA!$A$46:$E$6000,A2718,5),"")</f>
        <v/>
      </c>
      <c r="C2718" s="87" t="str">
        <f>IFERROR(INDEX(DATA!$A$46:$E$6000,A2718,3),"")</f>
        <v/>
      </c>
      <c r="D2718" s="88" t="str">
        <f>IFERROR(INDEX(DATA!$A$46:$E$6000,A2718,2),"")</f>
        <v/>
      </c>
      <c r="E2718" s="99" t="str">
        <f>IFERROR(IF(C2718=設定・集計!$B$6,INDEX(DATA!$A$46:$E$6000,A2718,4),""),"")</f>
        <v/>
      </c>
      <c r="F2718" s="99" t="str">
        <f>IFERROR(IF(C2718=設定・集計!$B$6,"",INDEX(DATA!$A$46:$E$6000,A2718,4)),"")</f>
        <v/>
      </c>
    </row>
    <row r="2719" spans="1:6" ht="18.75" customHeight="1">
      <c r="A2719" s="82" t="str">
        <f>IFERROR(MATCH(ROW()-ROW($A$2),DATA!G:G,0)-DATA!$B$5+1,"")</f>
        <v/>
      </c>
      <c r="B2719" s="86" t="str">
        <f>IFERROR(INDEX(DATA!$A$46:$E$6000,A2719,5),"")</f>
        <v/>
      </c>
      <c r="C2719" s="87" t="str">
        <f>IFERROR(INDEX(DATA!$A$46:$E$6000,A2719,3),"")</f>
        <v/>
      </c>
      <c r="D2719" s="88" t="str">
        <f>IFERROR(INDEX(DATA!$A$46:$E$6000,A2719,2),"")</f>
        <v/>
      </c>
      <c r="E2719" s="99" t="str">
        <f>IFERROR(IF(C2719=設定・集計!$B$6,INDEX(DATA!$A$46:$E$6000,A2719,4),""),"")</f>
        <v/>
      </c>
      <c r="F2719" s="99" t="str">
        <f>IFERROR(IF(C2719=設定・集計!$B$6,"",INDEX(DATA!$A$46:$E$6000,A2719,4)),"")</f>
        <v/>
      </c>
    </row>
    <row r="2720" spans="1:6" ht="18.75" customHeight="1">
      <c r="A2720" s="82" t="str">
        <f>IFERROR(MATCH(ROW()-ROW($A$2),DATA!G:G,0)-DATA!$B$5+1,"")</f>
        <v/>
      </c>
      <c r="B2720" s="86" t="str">
        <f>IFERROR(INDEX(DATA!$A$46:$E$6000,A2720,5),"")</f>
        <v/>
      </c>
      <c r="C2720" s="87" t="str">
        <f>IFERROR(INDEX(DATA!$A$46:$E$6000,A2720,3),"")</f>
        <v/>
      </c>
      <c r="D2720" s="88" t="str">
        <f>IFERROR(INDEX(DATA!$A$46:$E$6000,A2720,2),"")</f>
        <v/>
      </c>
      <c r="E2720" s="99" t="str">
        <f>IFERROR(IF(C2720=設定・集計!$B$6,INDEX(DATA!$A$46:$E$6000,A2720,4),""),"")</f>
        <v/>
      </c>
      <c r="F2720" s="99" t="str">
        <f>IFERROR(IF(C2720=設定・集計!$B$6,"",INDEX(DATA!$A$46:$E$6000,A2720,4)),"")</f>
        <v/>
      </c>
    </row>
    <row r="2721" spans="1:6" ht="18.75" customHeight="1">
      <c r="A2721" s="82" t="str">
        <f>IFERROR(MATCH(ROW()-ROW($A$2),DATA!G:G,0)-DATA!$B$5+1,"")</f>
        <v/>
      </c>
      <c r="B2721" s="86" t="str">
        <f>IFERROR(INDEX(DATA!$A$46:$E$6000,A2721,5),"")</f>
        <v/>
      </c>
      <c r="C2721" s="87" t="str">
        <f>IFERROR(INDEX(DATA!$A$46:$E$6000,A2721,3),"")</f>
        <v/>
      </c>
      <c r="D2721" s="88" t="str">
        <f>IFERROR(INDEX(DATA!$A$46:$E$6000,A2721,2),"")</f>
        <v/>
      </c>
      <c r="E2721" s="99" t="str">
        <f>IFERROR(IF(C2721=設定・集計!$B$6,INDEX(DATA!$A$46:$E$6000,A2721,4),""),"")</f>
        <v/>
      </c>
      <c r="F2721" s="99" t="str">
        <f>IFERROR(IF(C2721=設定・集計!$B$6,"",INDEX(DATA!$A$46:$E$6000,A2721,4)),"")</f>
        <v/>
      </c>
    </row>
    <row r="2722" spans="1:6" ht="18.75" customHeight="1">
      <c r="A2722" s="82" t="str">
        <f>IFERROR(MATCH(ROW()-ROW($A$2),DATA!G:G,0)-DATA!$B$5+1,"")</f>
        <v/>
      </c>
      <c r="B2722" s="86" t="str">
        <f>IFERROR(INDEX(DATA!$A$46:$E$6000,A2722,5),"")</f>
        <v/>
      </c>
      <c r="C2722" s="87" t="str">
        <f>IFERROR(INDEX(DATA!$A$46:$E$6000,A2722,3),"")</f>
        <v/>
      </c>
      <c r="D2722" s="88" t="str">
        <f>IFERROR(INDEX(DATA!$A$46:$E$6000,A2722,2),"")</f>
        <v/>
      </c>
      <c r="E2722" s="99" t="str">
        <f>IFERROR(IF(C2722=設定・集計!$B$6,INDEX(DATA!$A$46:$E$6000,A2722,4),""),"")</f>
        <v/>
      </c>
      <c r="F2722" s="99" t="str">
        <f>IFERROR(IF(C2722=設定・集計!$B$6,"",INDEX(DATA!$A$46:$E$6000,A2722,4)),"")</f>
        <v/>
      </c>
    </row>
    <row r="2723" spans="1:6" ht="18.75" customHeight="1">
      <c r="A2723" s="82" t="str">
        <f>IFERROR(MATCH(ROW()-ROW($A$2),DATA!G:G,0)-DATA!$B$5+1,"")</f>
        <v/>
      </c>
      <c r="B2723" s="86" t="str">
        <f>IFERROR(INDEX(DATA!$A$46:$E$6000,A2723,5),"")</f>
        <v/>
      </c>
      <c r="C2723" s="87" t="str">
        <f>IFERROR(INDEX(DATA!$A$46:$E$6000,A2723,3),"")</f>
        <v/>
      </c>
      <c r="D2723" s="88" t="str">
        <f>IFERROR(INDEX(DATA!$A$46:$E$6000,A2723,2),"")</f>
        <v/>
      </c>
      <c r="E2723" s="99" t="str">
        <f>IFERROR(IF(C2723=設定・集計!$B$6,INDEX(DATA!$A$46:$E$6000,A2723,4),""),"")</f>
        <v/>
      </c>
      <c r="F2723" s="99" t="str">
        <f>IFERROR(IF(C2723=設定・集計!$B$6,"",INDEX(DATA!$A$46:$E$6000,A2723,4)),"")</f>
        <v/>
      </c>
    </row>
    <row r="2724" spans="1:6" ht="18.75" customHeight="1">
      <c r="A2724" s="82" t="str">
        <f>IFERROR(MATCH(ROW()-ROW($A$2),DATA!G:G,0)-DATA!$B$5+1,"")</f>
        <v/>
      </c>
      <c r="B2724" s="86" t="str">
        <f>IFERROR(INDEX(DATA!$A$46:$E$6000,A2724,5),"")</f>
        <v/>
      </c>
      <c r="C2724" s="87" t="str">
        <f>IFERROR(INDEX(DATA!$A$46:$E$6000,A2724,3),"")</f>
        <v/>
      </c>
      <c r="D2724" s="88" t="str">
        <f>IFERROR(INDEX(DATA!$A$46:$E$6000,A2724,2),"")</f>
        <v/>
      </c>
      <c r="E2724" s="99" t="str">
        <f>IFERROR(IF(C2724=設定・集計!$B$6,INDEX(DATA!$A$46:$E$6000,A2724,4),""),"")</f>
        <v/>
      </c>
      <c r="F2724" s="99" t="str">
        <f>IFERROR(IF(C2724=設定・集計!$B$6,"",INDEX(DATA!$A$46:$E$6000,A2724,4)),"")</f>
        <v/>
      </c>
    </row>
    <row r="2725" spans="1:6" ht="18.75" customHeight="1">
      <c r="A2725" s="82" t="str">
        <f>IFERROR(MATCH(ROW()-ROW($A$2),DATA!G:G,0)-DATA!$B$5+1,"")</f>
        <v/>
      </c>
      <c r="B2725" s="86" t="str">
        <f>IFERROR(INDEX(DATA!$A$46:$E$6000,A2725,5),"")</f>
        <v/>
      </c>
      <c r="C2725" s="87" t="str">
        <f>IFERROR(INDEX(DATA!$A$46:$E$6000,A2725,3),"")</f>
        <v/>
      </c>
      <c r="D2725" s="88" t="str">
        <f>IFERROR(INDEX(DATA!$A$46:$E$6000,A2725,2),"")</f>
        <v/>
      </c>
      <c r="E2725" s="99" t="str">
        <f>IFERROR(IF(C2725=設定・集計!$B$6,INDEX(DATA!$A$46:$E$6000,A2725,4),""),"")</f>
        <v/>
      </c>
      <c r="F2725" s="99" t="str">
        <f>IFERROR(IF(C2725=設定・集計!$B$6,"",INDEX(DATA!$A$46:$E$6000,A2725,4)),"")</f>
        <v/>
      </c>
    </row>
    <row r="2726" spans="1:6" ht="18.75" customHeight="1">
      <c r="A2726" s="82" t="str">
        <f>IFERROR(MATCH(ROW()-ROW($A$2),DATA!G:G,0)-DATA!$B$5+1,"")</f>
        <v/>
      </c>
      <c r="B2726" s="86" t="str">
        <f>IFERROR(INDEX(DATA!$A$46:$E$6000,A2726,5),"")</f>
        <v/>
      </c>
      <c r="C2726" s="87" t="str">
        <f>IFERROR(INDEX(DATA!$A$46:$E$6000,A2726,3),"")</f>
        <v/>
      </c>
      <c r="D2726" s="88" t="str">
        <f>IFERROR(INDEX(DATA!$A$46:$E$6000,A2726,2),"")</f>
        <v/>
      </c>
      <c r="E2726" s="99" t="str">
        <f>IFERROR(IF(C2726=設定・集計!$B$6,INDEX(DATA!$A$46:$E$6000,A2726,4),""),"")</f>
        <v/>
      </c>
      <c r="F2726" s="99" t="str">
        <f>IFERROR(IF(C2726=設定・集計!$B$6,"",INDEX(DATA!$A$46:$E$6000,A2726,4)),"")</f>
        <v/>
      </c>
    </row>
    <row r="2727" spans="1:6" ht="18.75" customHeight="1">
      <c r="A2727" s="82" t="str">
        <f>IFERROR(MATCH(ROW()-ROW($A$2),DATA!G:G,0)-DATA!$B$5+1,"")</f>
        <v/>
      </c>
      <c r="B2727" s="86" t="str">
        <f>IFERROR(INDEX(DATA!$A$46:$E$6000,A2727,5),"")</f>
        <v/>
      </c>
      <c r="C2727" s="87" t="str">
        <f>IFERROR(INDEX(DATA!$A$46:$E$6000,A2727,3),"")</f>
        <v/>
      </c>
      <c r="D2727" s="88" t="str">
        <f>IFERROR(INDEX(DATA!$A$46:$E$6000,A2727,2),"")</f>
        <v/>
      </c>
      <c r="E2727" s="99" t="str">
        <f>IFERROR(IF(C2727=設定・集計!$B$6,INDEX(DATA!$A$46:$E$6000,A2727,4),""),"")</f>
        <v/>
      </c>
      <c r="F2727" s="99" t="str">
        <f>IFERROR(IF(C2727=設定・集計!$B$6,"",INDEX(DATA!$A$46:$E$6000,A2727,4)),"")</f>
        <v/>
      </c>
    </row>
    <row r="2728" spans="1:6" ht="18.75" customHeight="1">
      <c r="A2728" s="82" t="str">
        <f>IFERROR(MATCH(ROW()-ROW($A$2),DATA!G:G,0)-DATA!$B$5+1,"")</f>
        <v/>
      </c>
      <c r="B2728" s="86" t="str">
        <f>IFERROR(INDEX(DATA!$A$46:$E$6000,A2728,5),"")</f>
        <v/>
      </c>
      <c r="C2728" s="87" t="str">
        <f>IFERROR(INDEX(DATA!$A$46:$E$6000,A2728,3),"")</f>
        <v/>
      </c>
      <c r="D2728" s="88" t="str">
        <f>IFERROR(INDEX(DATA!$A$46:$E$6000,A2728,2),"")</f>
        <v/>
      </c>
      <c r="E2728" s="99" t="str">
        <f>IFERROR(IF(C2728=設定・集計!$B$6,INDEX(DATA!$A$46:$E$6000,A2728,4),""),"")</f>
        <v/>
      </c>
      <c r="F2728" s="99" t="str">
        <f>IFERROR(IF(C2728=設定・集計!$B$6,"",INDEX(DATA!$A$46:$E$6000,A2728,4)),"")</f>
        <v/>
      </c>
    </row>
    <row r="2729" spans="1:6" ht="18.75" customHeight="1">
      <c r="A2729" s="82" t="str">
        <f>IFERROR(MATCH(ROW()-ROW($A$2),DATA!G:G,0)-DATA!$B$5+1,"")</f>
        <v/>
      </c>
      <c r="B2729" s="86" t="str">
        <f>IFERROR(INDEX(DATA!$A$46:$E$6000,A2729,5),"")</f>
        <v/>
      </c>
      <c r="C2729" s="87" t="str">
        <f>IFERROR(INDEX(DATA!$A$46:$E$6000,A2729,3),"")</f>
        <v/>
      </c>
      <c r="D2729" s="88" t="str">
        <f>IFERROR(INDEX(DATA!$A$46:$E$6000,A2729,2),"")</f>
        <v/>
      </c>
      <c r="E2729" s="99" t="str">
        <f>IFERROR(IF(C2729=設定・集計!$B$6,INDEX(DATA!$A$46:$E$6000,A2729,4),""),"")</f>
        <v/>
      </c>
      <c r="F2729" s="99" t="str">
        <f>IFERROR(IF(C2729=設定・集計!$B$6,"",INDEX(DATA!$A$46:$E$6000,A2729,4)),"")</f>
        <v/>
      </c>
    </row>
    <row r="2730" spans="1:6" ht="18.75" customHeight="1">
      <c r="A2730" s="82" t="str">
        <f>IFERROR(MATCH(ROW()-ROW($A$2),DATA!G:G,0)-DATA!$B$5+1,"")</f>
        <v/>
      </c>
      <c r="B2730" s="86" t="str">
        <f>IFERROR(INDEX(DATA!$A$46:$E$6000,A2730,5),"")</f>
        <v/>
      </c>
      <c r="C2730" s="87" t="str">
        <f>IFERROR(INDEX(DATA!$A$46:$E$6000,A2730,3),"")</f>
        <v/>
      </c>
      <c r="D2730" s="88" t="str">
        <f>IFERROR(INDEX(DATA!$A$46:$E$6000,A2730,2),"")</f>
        <v/>
      </c>
      <c r="E2730" s="99" t="str">
        <f>IFERROR(IF(C2730=設定・集計!$B$6,INDEX(DATA!$A$46:$E$6000,A2730,4),""),"")</f>
        <v/>
      </c>
      <c r="F2730" s="99" t="str">
        <f>IFERROR(IF(C2730=設定・集計!$B$6,"",INDEX(DATA!$A$46:$E$6000,A2730,4)),"")</f>
        <v/>
      </c>
    </row>
    <row r="2731" spans="1:6" ht="18.75" customHeight="1">
      <c r="A2731" s="82" t="str">
        <f>IFERROR(MATCH(ROW()-ROW($A$2),DATA!G:G,0)-DATA!$B$5+1,"")</f>
        <v/>
      </c>
      <c r="B2731" s="86" t="str">
        <f>IFERROR(INDEX(DATA!$A$46:$E$6000,A2731,5),"")</f>
        <v/>
      </c>
      <c r="C2731" s="87" t="str">
        <f>IFERROR(INDEX(DATA!$A$46:$E$6000,A2731,3),"")</f>
        <v/>
      </c>
      <c r="D2731" s="88" t="str">
        <f>IFERROR(INDEX(DATA!$A$46:$E$6000,A2731,2),"")</f>
        <v/>
      </c>
      <c r="E2731" s="99" t="str">
        <f>IFERROR(IF(C2731=設定・集計!$B$6,INDEX(DATA!$A$46:$E$6000,A2731,4),""),"")</f>
        <v/>
      </c>
      <c r="F2731" s="99" t="str">
        <f>IFERROR(IF(C2731=設定・集計!$B$6,"",INDEX(DATA!$A$46:$E$6000,A2731,4)),"")</f>
        <v/>
      </c>
    </row>
    <row r="2732" spans="1:6" ht="18.75" customHeight="1">
      <c r="A2732" s="82" t="str">
        <f>IFERROR(MATCH(ROW()-ROW($A$2),DATA!G:G,0)-DATA!$B$5+1,"")</f>
        <v/>
      </c>
      <c r="B2732" s="86" t="str">
        <f>IFERROR(INDEX(DATA!$A$46:$E$6000,A2732,5),"")</f>
        <v/>
      </c>
      <c r="C2732" s="87" t="str">
        <f>IFERROR(INDEX(DATA!$A$46:$E$6000,A2732,3),"")</f>
        <v/>
      </c>
      <c r="D2732" s="88" t="str">
        <f>IFERROR(INDEX(DATA!$A$46:$E$6000,A2732,2),"")</f>
        <v/>
      </c>
      <c r="E2732" s="99" t="str">
        <f>IFERROR(IF(C2732=設定・集計!$B$6,INDEX(DATA!$A$46:$E$6000,A2732,4),""),"")</f>
        <v/>
      </c>
      <c r="F2732" s="99" t="str">
        <f>IFERROR(IF(C2732=設定・集計!$B$6,"",INDEX(DATA!$A$46:$E$6000,A2732,4)),"")</f>
        <v/>
      </c>
    </row>
    <row r="2733" spans="1:6" ht="18.75" customHeight="1">
      <c r="A2733" s="82" t="str">
        <f>IFERROR(MATCH(ROW()-ROW($A$2),DATA!G:G,0)-DATA!$B$5+1,"")</f>
        <v/>
      </c>
      <c r="B2733" s="86" t="str">
        <f>IFERROR(INDEX(DATA!$A$46:$E$6000,A2733,5),"")</f>
        <v/>
      </c>
      <c r="C2733" s="87" t="str">
        <f>IFERROR(INDEX(DATA!$A$46:$E$6000,A2733,3),"")</f>
        <v/>
      </c>
      <c r="D2733" s="88" t="str">
        <f>IFERROR(INDEX(DATA!$A$46:$E$6000,A2733,2),"")</f>
        <v/>
      </c>
      <c r="E2733" s="99" t="str">
        <f>IFERROR(IF(C2733=設定・集計!$B$6,INDEX(DATA!$A$46:$E$6000,A2733,4),""),"")</f>
        <v/>
      </c>
      <c r="F2733" s="99" t="str">
        <f>IFERROR(IF(C2733=設定・集計!$B$6,"",INDEX(DATA!$A$46:$E$6000,A2733,4)),"")</f>
        <v/>
      </c>
    </row>
    <row r="2734" spans="1:6" ht="18.75" customHeight="1">
      <c r="A2734" s="82" t="str">
        <f>IFERROR(MATCH(ROW()-ROW($A$2),DATA!G:G,0)-DATA!$B$5+1,"")</f>
        <v/>
      </c>
      <c r="B2734" s="86" t="str">
        <f>IFERROR(INDEX(DATA!$A$46:$E$6000,A2734,5),"")</f>
        <v/>
      </c>
      <c r="C2734" s="87" t="str">
        <f>IFERROR(INDEX(DATA!$A$46:$E$6000,A2734,3),"")</f>
        <v/>
      </c>
      <c r="D2734" s="88" t="str">
        <f>IFERROR(INDEX(DATA!$A$46:$E$6000,A2734,2),"")</f>
        <v/>
      </c>
      <c r="E2734" s="99" t="str">
        <f>IFERROR(IF(C2734=設定・集計!$B$6,INDEX(DATA!$A$46:$E$6000,A2734,4),""),"")</f>
        <v/>
      </c>
      <c r="F2734" s="99" t="str">
        <f>IFERROR(IF(C2734=設定・集計!$B$6,"",INDEX(DATA!$A$46:$E$6000,A2734,4)),"")</f>
        <v/>
      </c>
    </row>
    <row r="2735" spans="1:6" ht="18.75" customHeight="1">
      <c r="A2735" s="82" t="str">
        <f>IFERROR(MATCH(ROW()-ROW($A$2),DATA!G:G,0)-DATA!$B$5+1,"")</f>
        <v/>
      </c>
      <c r="B2735" s="86" t="str">
        <f>IFERROR(INDEX(DATA!$A$46:$E$6000,A2735,5),"")</f>
        <v/>
      </c>
      <c r="C2735" s="87" t="str">
        <f>IFERROR(INDEX(DATA!$A$46:$E$6000,A2735,3),"")</f>
        <v/>
      </c>
      <c r="D2735" s="88" t="str">
        <f>IFERROR(INDEX(DATA!$A$46:$E$6000,A2735,2),"")</f>
        <v/>
      </c>
      <c r="E2735" s="99" t="str">
        <f>IFERROR(IF(C2735=設定・集計!$B$6,INDEX(DATA!$A$46:$E$6000,A2735,4),""),"")</f>
        <v/>
      </c>
      <c r="F2735" s="99" t="str">
        <f>IFERROR(IF(C2735=設定・集計!$B$6,"",INDEX(DATA!$A$46:$E$6000,A2735,4)),"")</f>
        <v/>
      </c>
    </row>
    <row r="2736" spans="1:6" ht="18.75" customHeight="1">
      <c r="A2736" s="82" t="str">
        <f>IFERROR(MATCH(ROW()-ROW($A$2),DATA!G:G,0)-DATA!$B$5+1,"")</f>
        <v/>
      </c>
      <c r="B2736" s="86" t="str">
        <f>IFERROR(INDEX(DATA!$A$46:$E$6000,A2736,5),"")</f>
        <v/>
      </c>
      <c r="C2736" s="87" t="str">
        <f>IFERROR(INDEX(DATA!$A$46:$E$6000,A2736,3),"")</f>
        <v/>
      </c>
      <c r="D2736" s="88" t="str">
        <f>IFERROR(INDEX(DATA!$A$46:$E$6000,A2736,2),"")</f>
        <v/>
      </c>
      <c r="E2736" s="99" t="str">
        <f>IFERROR(IF(C2736=設定・集計!$B$6,INDEX(DATA!$A$46:$E$6000,A2736,4),""),"")</f>
        <v/>
      </c>
      <c r="F2736" s="99" t="str">
        <f>IFERROR(IF(C2736=設定・集計!$B$6,"",INDEX(DATA!$A$46:$E$6000,A2736,4)),"")</f>
        <v/>
      </c>
    </row>
    <row r="2737" spans="1:6" ht="18.75" customHeight="1">
      <c r="A2737" s="82" t="str">
        <f>IFERROR(MATCH(ROW()-ROW($A$2),DATA!G:G,0)-DATA!$B$5+1,"")</f>
        <v/>
      </c>
      <c r="B2737" s="86" t="str">
        <f>IFERROR(INDEX(DATA!$A$46:$E$6000,A2737,5),"")</f>
        <v/>
      </c>
      <c r="C2737" s="87" t="str">
        <f>IFERROR(INDEX(DATA!$A$46:$E$6000,A2737,3),"")</f>
        <v/>
      </c>
      <c r="D2737" s="88" t="str">
        <f>IFERROR(INDEX(DATA!$A$46:$E$6000,A2737,2),"")</f>
        <v/>
      </c>
      <c r="E2737" s="99" t="str">
        <f>IFERROR(IF(C2737=設定・集計!$B$6,INDEX(DATA!$A$46:$E$6000,A2737,4),""),"")</f>
        <v/>
      </c>
      <c r="F2737" s="99" t="str">
        <f>IFERROR(IF(C2737=設定・集計!$B$6,"",INDEX(DATA!$A$46:$E$6000,A2737,4)),"")</f>
        <v/>
      </c>
    </row>
    <row r="2738" spans="1:6" ht="18.75" customHeight="1">
      <c r="A2738" s="82" t="str">
        <f>IFERROR(MATCH(ROW()-ROW($A$2),DATA!G:G,0)-DATA!$B$5+1,"")</f>
        <v/>
      </c>
      <c r="B2738" s="86" t="str">
        <f>IFERROR(INDEX(DATA!$A$46:$E$6000,A2738,5),"")</f>
        <v/>
      </c>
      <c r="C2738" s="87" t="str">
        <f>IFERROR(INDEX(DATA!$A$46:$E$6000,A2738,3),"")</f>
        <v/>
      </c>
      <c r="D2738" s="88" t="str">
        <f>IFERROR(INDEX(DATA!$A$46:$E$6000,A2738,2),"")</f>
        <v/>
      </c>
      <c r="E2738" s="99" t="str">
        <f>IFERROR(IF(C2738=設定・集計!$B$6,INDEX(DATA!$A$46:$E$6000,A2738,4),""),"")</f>
        <v/>
      </c>
      <c r="F2738" s="99" t="str">
        <f>IFERROR(IF(C2738=設定・集計!$B$6,"",INDEX(DATA!$A$46:$E$6000,A2738,4)),"")</f>
        <v/>
      </c>
    </row>
    <row r="2739" spans="1:6" ht="18.75" customHeight="1">
      <c r="A2739" s="82" t="str">
        <f>IFERROR(MATCH(ROW()-ROW($A$2),DATA!G:G,0)-DATA!$B$5+1,"")</f>
        <v/>
      </c>
      <c r="B2739" s="86" t="str">
        <f>IFERROR(INDEX(DATA!$A$46:$E$6000,A2739,5),"")</f>
        <v/>
      </c>
      <c r="C2739" s="87" t="str">
        <f>IFERROR(INDEX(DATA!$A$46:$E$6000,A2739,3),"")</f>
        <v/>
      </c>
      <c r="D2739" s="88" t="str">
        <f>IFERROR(INDEX(DATA!$A$46:$E$6000,A2739,2),"")</f>
        <v/>
      </c>
      <c r="E2739" s="99" t="str">
        <f>IFERROR(IF(C2739=設定・集計!$B$6,INDEX(DATA!$A$46:$E$6000,A2739,4),""),"")</f>
        <v/>
      </c>
      <c r="F2739" s="99" t="str">
        <f>IFERROR(IF(C2739=設定・集計!$B$6,"",INDEX(DATA!$A$46:$E$6000,A2739,4)),"")</f>
        <v/>
      </c>
    </row>
    <row r="2740" spans="1:6" ht="18.75" customHeight="1">
      <c r="A2740" s="82" t="str">
        <f>IFERROR(MATCH(ROW()-ROW($A$2),DATA!G:G,0)-DATA!$B$5+1,"")</f>
        <v/>
      </c>
      <c r="B2740" s="86" t="str">
        <f>IFERROR(INDEX(DATA!$A$46:$E$6000,A2740,5),"")</f>
        <v/>
      </c>
      <c r="C2740" s="87" t="str">
        <f>IFERROR(INDEX(DATA!$A$46:$E$6000,A2740,3),"")</f>
        <v/>
      </c>
      <c r="D2740" s="88" t="str">
        <f>IFERROR(INDEX(DATA!$A$46:$E$6000,A2740,2),"")</f>
        <v/>
      </c>
      <c r="E2740" s="99" t="str">
        <f>IFERROR(IF(C2740=設定・集計!$B$6,INDEX(DATA!$A$46:$E$6000,A2740,4),""),"")</f>
        <v/>
      </c>
      <c r="F2740" s="99" t="str">
        <f>IFERROR(IF(C2740=設定・集計!$B$6,"",INDEX(DATA!$A$46:$E$6000,A2740,4)),"")</f>
        <v/>
      </c>
    </row>
    <row r="2741" spans="1:6" ht="18.75" customHeight="1">
      <c r="A2741" s="82" t="str">
        <f>IFERROR(MATCH(ROW()-ROW($A$2),DATA!G:G,0)-DATA!$B$5+1,"")</f>
        <v/>
      </c>
      <c r="B2741" s="86" t="str">
        <f>IFERROR(INDEX(DATA!$A$46:$E$6000,A2741,5),"")</f>
        <v/>
      </c>
      <c r="C2741" s="87" t="str">
        <f>IFERROR(INDEX(DATA!$A$46:$E$6000,A2741,3),"")</f>
        <v/>
      </c>
      <c r="D2741" s="88" t="str">
        <f>IFERROR(INDEX(DATA!$A$46:$E$6000,A2741,2),"")</f>
        <v/>
      </c>
      <c r="E2741" s="99" t="str">
        <f>IFERROR(IF(C2741=設定・集計!$B$6,INDEX(DATA!$A$46:$E$6000,A2741,4),""),"")</f>
        <v/>
      </c>
      <c r="F2741" s="99" t="str">
        <f>IFERROR(IF(C2741=設定・集計!$B$6,"",INDEX(DATA!$A$46:$E$6000,A2741,4)),"")</f>
        <v/>
      </c>
    </row>
    <row r="2742" spans="1:6" ht="18.75" customHeight="1">
      <c r="A2742" s="82" t="str">
        <f>IFERROR(MATCH(ROW()-ROW($A$2),DATA!G:G,0)-DATA!$B$5+1,"")</f>
        <v/>
      </c>
      <c r="B2742" s="86" t="str">
        <f>IFERROR(INDEX(DATA!$A$46:$E$6000,A2742,5),"")</f>
        <v/>
      </c>
      <c r="C2742" s="87" t="str">
        <f>IFERROR(INDEX(DATA!$A$46:$E$6000,A2742,3),"")</f>
        <v/>
      </c>
      <c r="D2742" s="88" t="str">
        <f>IFERROR(INDEX(DATA!$A$46:$E$6000,A2742,2),"")</f>
        <v/>
      </c>
      <c r="E2742" s="99" t="str">
        <f>IFERROR(IF(C2742=設定・集計!$B$6,INDEX(DATA!$A$46:$E$6000,A2742,4),""),"")</f>
        <v/>
      </c>
      <c r="F2742" s="99" t="str">
        <f>IFERROR(IF(C2742=設定・集計!$B$6,"",INDEX(DATA!$A$46:$E$6000,A2742,4)),"")</f>
        <v/>
      </c>
    </row>
    <row r="2743" spans="1:6" ht="18.75" customHeight="1">
      <c r="A2743" s="82" t="str">
        <f>IFERROR(MATCH(ROW()-ROW($A$2),DATA!G:G,0)-DATA!$B$5+1,"")</f>
        <v/>
      </c>
      <c r="B2743" s="86" t="str">
        <f>IFERROR(INDEX(DATA!$A$46:$E$6000,A2743,5),"")</f>
        <v/>
      </c>
      <c r="C2743" s="87" t="str">
        <f>IFERROR(INDEX(DATA!$A$46:$E$6000,A2743,3),"")</f>
        <v/>
      </c>
      <c r="D2743" s="88" t="str">
        <f>IFERROR(INDEX(DATA!$A$46:$E$6000,A2743,2),"")</f>
        <v/>
      </c>
      <c r="E2743" s="99" t="str">
        <f>IFERROR(IF(C2743=設定・集計!$B$6,INDEX(DATA!$A$46:$E$6000,A2743,4),""),"")</f>
        <v/>
      </c>
      <c r="F2743" s="99" t="str">
        <f>IFERROR(IF(C2743=設定・集計!$B$6,"",INDEX(DATA!$A$46:$E$6000,A2743,4)),"")</f>
        <v/>
      </c>
    </row>
    <row r="2744" spans="1:6" ht="18.75" customHeight="1">
      <c r="A2744" s="82" t="str">
        <f>IFERROR(MATCH(ROW()-ROW($A$2),DATA!G:G,0)-DATA!$B$5+1,"")</f>
        <v/>
      </c>
      <c r="B2744" s="86" t="str">
        <f>IFERROR(INDEX(DATA!$A$46:$E$6000,A2744,5),"")</f>
        <v/>
      </c>
      <c r="C2744" s="87" t="str">
        <f>IFERROR(INDEX(DATA!$A$46:$E$6000,A2744,3),"")</f>
        <v/>
      </c>
      <c r="D2744" s="88" t="str">
        <f>IFERROR(INDEX(DATA!$A$46:$E$6000,A2744,2),"")</f>
        <v/>
      </c>
      <c r="E2744" s="99" t="str">
        <f>IFERROR(IF(C2744=設定・集計!$B$6,INDEX(DATA!$A$46:$E$6000,A2744,4),""),"")</f>
        <v/>
      </c>
      <c r="F2744" s="99" t="str">
        <f>IFERROR(IF(C2744=設定・集計!$B$6,"",INDEX(DATA!$A$46:$E$6000,A2744,4)),"")</f>
        <v/>
      </c>
    </row>
    <row r="2745" spans="1:6" ht="18.75" customHeight="1">
      <c r="A2745" s="82" t="str">
        <f>IFERROR(MATCH(ROW()-ROW($A$2),DATA!G:G,0)-DATA!$B$5+1,"")</f>
        <v/>
      </c>
      <c r="B2745" s="86" t="str">
        <f>IFERROR(INDEX(DATA!$A$46:$E$6000,A2745,5),"")</f>
        <v/>
      </c>
      <c r="C2745" s="87" t="str">
        <f>IFERROR(INDEX(DATA!$A$46:$E$6000,A2745,3),"")</f>
        <v/>
      </c>
      <c r="D2745" s="88" t="str">
        <f>IFERROR(INDEX(DATA!$A$46:$E$6000,A2745,2),"")</f>
        <v/>
      </c>
      <c r="E2745" s="99" t="str">
        <f>IFERROR(IF(C2745=設定・集計!$B$6,INDEX(DATA!$A$46:$E$6000,A2745,4),""),"")</f>
        <v/>
      </c>
      <c r="F2745" s="99" t="str">
        <f>IFERROR(IF(C2745=設定・集計!$B$6,"",INDEX(DATA!$A$46:$E$6000,A2745,4)),"")</f>
        <v/>
      </c>
    </row>
    <row r="2746" spans="1:6" ht="18.75" customHeight="1">
      <c r="A2746" s="82" t="str">
        <f>IFERROR(MATCH(ROW()-ROW($A$2),DATA!G:G,0)-DATA!$B$5+1,"")</f>
        <v/>
      </c>
      <c r="B2746" s="86" t="str">
        <f>IFERROR(INDEX(DATA!$A$46:$E$6000,A2746,5),"")</f>
        <v/>
      </c>
      <c r="C2746" s="87" t="str">
        <f>IFERROR(INDEX(DATA!$A$46:$E$6000,A2746,3),"")</f>
        <v/>
      </c>
      <c r="D2746" s="88" t="str">
        <f>IFERROR(INDEX(DATA!$A$46:$E$6000,A2746,2),"")</f>
        <v/>
      </c>
      <c r="E2746" s="99" t="str">
        <f>IFERROR(IF(C2746=設定・集計!$B$6,INDEX(DATA!$A$46:$E$6000,A2746,4),""),"")</f>
        <v/>
      </c>
      <c r="F2746" s="99" t="str">
        <f>IFERROR(IF(C2746=設定・集計!$B$6,"",INDEX(DATA!$A$46:$E$6000,A2746,4)),"")</f>
        <v/>
      </c>
    </row>
    <row r="2747" spans="1:6" ht="18.75" customHeight="1">
      <c r="A2747" s="82" t="str">
        <f>IFERROR(MATCH(ROW()-ROW($A$2),DATA!G:G,0)-DATA!$B$5+1,"")</f>
        <v/>
      </c>
      <c r="B2747" s="86" t="str">
        <f>IFERROR(INDEX(DATA!$A$46:$E$6000,A2747,5),"")</f>
        <v/>
      </c>
      <c r="C2747" s="87" t="str">
        <f>IFERROR(INDEX(DATA!$A$46:$E$6000,A2747,3),"")</f>
        <v/>
      </c>
      <c r="D2747" s="88" t="str">
        <f>IFERROR(INDEX(DATA!$A$46:$E$6000,A2747,2),"")</f>
        <v/>
      </c>
      <c r="E2747" s="99" t="str">
        <f>IFERROR(IF(C2747=設定・集計!$B$6,INDEX(DATA!$A$46:$E$6000,A2747,4),""),"")</f>
        <v/>
      </c>
      <c r="F2747" s="99" t="str">
        <f>IFERROR(IF(C2747=設定・集計!$B$6,"",INDEX(DATA!$A$46:$E$6000,A2747,4)),"")</f>
        <v/>
      </c>
    </row>
    <row r="2748" spans="1:6" ht="18.75" customHeight="1">
      <c r="A2748" s="82" t="str">
        <f>IFERROR(MATCH(ROW()-ROW($A$2),DATA!G:G,0)-DATA!$B$5+1,"")</f>
        <v/>
      </c>
      <c r="B2748" s="86" t="str">
        <f>IFERROR(INDEX(DATA!$A$46:$E$6000,A2748,5),"")</f>
        <v/>
      </c>
      <c r="C2748" s="87" t="str">
        <f>IFERROR(INDEX(DATA!$A$46:$E$6000,A2748,3),"")</f>
        <v/>
      </c>
      <c r="D2748" s="88" t="str">
        <f>IFERROR(INDEX(DATA!$A$46:$E$6000,A2748,2),"")</f>
        <v/>
      </c>
      <c r="E2748" s="99" t="str">
        <f>IFERROR(IF(C2748=設定・集計!$B$6,INDEX(DATA!$A$46:$E$6000,A2748,4),""),"")</f>
        <v/>
      </c>
      <c r="F2748" s="99" t="str">
        <f>IFERROR(IF(C2748=設定・集計!$B$6,"",INDEX(DATA!$A$46:$E$6000,A2748,4)),"")</f>
        <v/>
      </c>
    </row>
    <row r="2749" spans="1:6" ht="18.75" customHeight="1">
      <c r="A2749" s="82" t="str">
        <f>IFERROR(MATCH(ROW()-ROW($A$2),DATA!G:G,0)-DATA!$B$5+1,"")</f>
        <v/>
      </c>
      <c r="B2749" s="86" t="str">
        <f>IFERROR(INDEX(DATA!$A$46:$E$6000,A2749,5),"")</f>
        <v/>
      </c>
      <c r="C2749" s="87" t="str">
        <f>IFERROR(INDEX(DATA!$A$46:$E$6000,A2749,3),"")</f>
        <v/>
      </c>
      <c r="D2749" s="88" t="str">
        <f>IFERROR(INDEX(DATA!$A$46:$E$6000,A2749,2),"")</f>
        <v/>
      </c>
      <c r="E2749" s="99" t="str">
        <f>IFERROR(IF(C2749=設定・集計!$B$6,INDEX(DATA!$A$46:$E$6000,A2749,4),""),"")</f>
        <v/>
      </c>
      <c r="F2749" s="99" t="str">
        <f>IFERROR(IF(C2749=設定・集計!$B$6,"",INDEX(DATA!$A$46:$E$6000,A2749,4)),"")</f>
        <v/>
      </c>
    </row>
    <row r="2750" spans="1:6" ht="18.75" customHeight="1">
      <c r="A2750" s="82" t="str">
        <f>IFERROR(MATCH(ROW()-ROW($A$2),DATA!G:G,0)-DATA!$B$5+1,"")</f>
        <v/>
      </c>
      <c r="B2750" s="86" t="str">
        <f>IFERROR(INDEX(DATA!$A$46:$E$6000,A2750,5),"")</f>
        <v/>
      </c>
      <c r="C2750" s="87" t="str">
        <f>IFERROR(INDEX(DATA!$A$46:$E$6000,A2750,3),"")</f>
        <v/>
      </c>
      <c r="D2750" s="88" t="str">
        <f>IFERROR(INDEX(DATA!$A$46:$E$6000,A2750,2),"")</f>
        <v/>
      </c>
      <c r="E2750" s="99" t="str">
        <f>IFERROR(IF(C2750=設定・集計!$B$6,INDEX(DATA!$A$46:$E$6000,A2750,4),""),"")</f>
        <v/>
      </c>
      <c r="F2750" s="99" t="str">
        <f>IFERROR(IF(C2750=設定・集計!$B$6,"",INDEX(DATA!$A$46:$E$6000,A2750,4)),"")</f>
        <v/>
      </c>
    </row>
    <row r="2751" spans="1:6" ht="18.75" customHeight="1">
      <c r="A2751" s="82" t="str">
        <f>IFERROR(MATCH(ROW()-ROW($A$2),DATA!G:G,0)-DATA!$B$5+1,"")</f>
        <v/>
      </c>
      <c r="B2751" s="86" t="str">
        <f>IFERROR(INDEX(DATA!$A$46:$E$6000,A2751,5),"")</f>
        <v/>
      </c>
      <c r="C2751" s="87" t="str">
        <f>IFERROR(INDEX(DATA!$A$46:$E$6000,A2751,3),"")</f>
        <v/>
      </c>
      <c r="D2751" s="88" t="str">
        <f>IFERROR(INDEX(DATA!$A$46:$E$6000,A2751,2),"")</f>
        <v/>
      </c>
      <c r="E2751" s="99" t="str">
        <f>IFERROR(IF(C2751=設定・集計!$B$6,INDEX(DATA!$A$46:$E$6000,A2751,4),""),"")</f>
        <v/>
      </c>
      <c r="F2751" s="99" t="str">
        <f>IFERROR(IF(C2751=設定・集計!$B$6,"",INDEX(DATA!$A$46:$E$6000,A2751,4)),"")</f>
        <v/>
      </c>
    </row>
    <row r="2752" spans="1:6" ht="18.75" customHeight="1">
      <c r="A2752" s="82" t="str">
        <f>IFERROR(MATCH(ROW()-ROW($A$2),DATA!G:G,0)-DATA!$B$5+1,"")</f>
        <v/>
      </c>
      <c r="B2752" s="86" t="str">
        <f>IFERROR(INDEX(DATA!$A$46:$E$6000,A2752,5),"")</f>
        <v/>
      </c>
      <c r="C2752" s="87" t="str">
        <f>IFERROR(INDEX(DATA!$A$46:$E$6000,A2752,3),"")</f>
        <v/>
      </c>
      <c r="D2752" s="88" t="str">
        <f>IFERROR(INDEX(DATA!$A$46:$E$6000,A2752,2),"")</f>
        <v/>
      </c>
      <c r="E2752" s="99" t="str">
        <f>IFERROR(IF(C2752=設定・集計!$B$6,INDEX(DATA!$A$46:$E$6000,A2752,4),""),"")</f>
        <v/>
      </c>
      <c r="F2752" s="99" t="str">
        <f>IFERROR(IF(C2752=設定・集計!$B$6,"",INDEX(DATA!$A$46:$E$6000,A2752,4)),"")</f>
        <v/>
      </c>
    </row>
    <row r="2753" spans="1:6" ht="18.75" customHeight="1">
      <c r="A2753" s="82" t="str">
        <f>IFERROR(MATCH(ROW()-ROW($A$2),DATA!G:G,0)-DATA!$B$5+1,"")</f>
        <v/>
      </c>
      <c r="B2753" s="86" t="str">
        <f>IFERROR(INDEX(DATA!$A$46:$E$6000,A2753,5),"")</f>
        <v/>
      </c>
      <c r="C2753" s="87" t="str">
        <f>IFERROR(INDEX(DATA!$A$46:$E$6000,A2753,3),"")</f>
        <v/>
      </c>
      <c r="D2753" s="88" t="str">
        <f>IFERROR(INDEX(DATA!$A$46:$E$6000,A2753,2),"")</f>
        <v/>
      </c>
      <c r="E2753" s="99" t="str">
        <f>IFERROR(IF(C2753=設定・集計!$B$6,INDEX(DATA!$A$46:$E$6000,A2753,4),""),"")</f>
        <v/>
      </c>
      <c r="F2753" s="99" t="str">
        <f>IFERROR(IF(C2753=設定・集計!$B$6,"",INDEX(DATA!$A$46:$E$6000,A2753,4)),"")</f>
        <v/>
      </c>
    </row>
    <row r="2754" spans="1:6" ht="18.75" customHeight="1">
      <c r="A2754" s="82" t="str">
        <f>IFERROR(MATCH(ROW()-ROW($A$2),DATA!G:G,0)-DATA!$B$5+1,"")</f>
        <v/>
      </c>
      <c r="B2754" s="86" t="str">
        <f>IFERROR(INDEX(DATA!$A$46:$E$6000,A2754,5),"")</f>
        <v/>
      </c>
      <c r="C2754" s="87" t="str">
        <f>IFERROR(INDEX(DATA!$A$46:$E$6000,A2754,3),"")</f>
        <v/>
      </c>
      <c r="D2754" s="88" t="str">
        <f>IFERROR(INDEX(DATA!$A$46:$E$6000,A2754,2),"")</f>
        <v/>
      </c>
      <c r="E2754" s="99" t="str">
        <f>IFERROR(IF(C2754=設定・集計!$B$6,INDEX(DATA!$A$46:$E$6000,A2754,4),""),"")</f>
        <v/>
      </c>
      <c r="F2754" s="99" t="str">
        <f>IFERROR(IF(C2754=設定・集計!$B$6,"",INDEX(DATA!$A$46:$E$6000,A2754,4)),"")</f>
        <v/>
      </c>
    </row>
    <row r="2755" spans="1:6" ht="18.75" customHeight="1">
      <c r="A2755" s="82" t="str">
        <f>IFERROR(MATCH(ROW()-ROW($A$2),DATA!G:G,0)-DATA!$B$5+1,"")</f>
        <v/>
      </c>
      <c r="B2755" s="86" t="str">
        <f>IFERROR(INDEX(DATA!$A$46:$E$6000,A2755,5),"")</f>
        <v/>
      </c>
      <c r="C2755" s="87" t="str">
        <f>IFERROR(INDEX(DATA!$A$46:$E$6000,A2755,3),"")</f>
        <v/>
      </c>
      <c r="D2755" s="88" t="str">
        <f>IFERROR(INDEX(DATA!$A$46:$E$6000,A2755,2),"")</f>
        <v/>
      </c>
      <c r="E2755" s="99" t="str">
        <f>IFERROR(IF(C2755=設定・集計!$B$6,INDEX(DATA!$A$46:$E$6000,A2755,4),""),"")</f>
        <v/>
      </c>
      <c r="F2755" s="99" t="str">
        <f>IFERROR(IF(C2755=設定・集計!$B$6,"",INDEX(DATA!$A$46:$E$6000,A2755,4)),"")</f>
        <v/>
      </c>
    </row>
    <row r="2756" spans="1:6" ht="18.75" customHeight="1">
      <c r="A2756" s="82" t="str">
        <f>IFERROR(MATCH(ROW()-ROW($A$2),DATA!G:G,0)-DATA!$B$5+1,"")</f>
        <v/>
      </c>
      <c r="B2756" s="86" t="str">
        <f>IFERROR(INDEX(DATA!$A$46:$E$6000,A2756,5),"")</f>
        <v/>
      </c>
      <c r="C2756" s="87" t="str">
        <f>IFERROR(INDEX(DATA!$A$46:$E$6000,A2756,3),"")</f>
        <v/>
      </c>
      <c r="D2756" s="88" t="str">
        <f>IFERROR(INDEX(DATA!$A$46:$E$6000,A2756,2),"")</f>
        <v/>
      </c>
      <c r="E2756" s="99" t="str">
        <f>IFERROR(IF(C2756=設定・集計!$B$6,INDEX(DATA!$A$46:$E$6000,A2756,4),""),"")</f>
        <v/>
      </c>
      <c r="F2756" s="99" t="str">
        <f>IFERROR(IF(C2756=設定・集計!$B$6,"",INDEX(DATA!$A$46:$E$6000,A2756,4)),"")</f>
        <v/>
      </c>
    </row>
    <row r="2757" spans="1:6" ht="18.75" customHeight="1">
      <c r="A2757" s="82" t="str">
        <f>IFERROR(MATCH(ROW()-ROW($A$2),DATA!G:G,0)-DATA!$B$5+1,"")</f>
        <v/>
      </c>
      <c r="B2757" s="86" t="str">
        <f>IFERROR(INDEX(DATA!$A$46:$E$6000,A2757,5),"")</f>
        <v/>
      </c>
      <c r="C2757" s="87" t="str">
        <f>IFERROR(INDEX(DATA!$A$46:$E$6000,A2757,3),"")</f>
        <v/>
      </c>
      <c r="D2757" s="88" t="str">
        <f>IFERROR(INDEX(DATA!$A$46:$E$6000,A2757,2),"")</f>
        <v/>
      </c>
      <c r="E2757" s="99" t="str">
        <f>IFERROR(IF(C2757=設定・集計!$B$6,INDEX(DATA!$A$46:$E$6000,A2757,4),""),"")</f>
        <v/>
      </c>
      <c r="F2757" s="99" t="str">
        <f>IFERROR(IF(C2757=設定・集計!$B$6,"",INDEX(DATA!$A$46:$E$6000,A2757,4)),"")</f>
        <v/>
      </c>
    </row>
    <row r="2758" spans="1:6" ht="18.75" customHeight="1">
      <c r="A2758" s="82" t="str">
        <f>IFERROR(MATCH(ROW()-ROW($A$2),DATA!G:G,0)-DATA!$B$5+1,"")</f>
        <v/>
      </c>
      <c r="B2758" s="86" t="str">
        <f>IFERROR(INDEX(DATA!$A$46:$E$6000,A2758,5),"")</f>
        <v/>
      </c>
      <c r="C2758" s="87" t="str">
        <f>IFERROR(INDEX(DATA!$A$46:$E$6000,A2758,3),"")</f>
        <v/>
      </c>
      <c r="D2758" s="88" t="str">
        <f>IFERROR(INDEX(DATA!$A$46:$E$6000,A2758,2),"")</f>
        <v/>
      </c>
      <c r="E2758" s="99" t="str">
        <f>IFERROR(IF(C2758=設定・集計!$B$6,INDEX(DATA!$A$46:$E$6000,A2758,4),""),"")</f>
        <v/>
      </c>
      <c r="F2758" s="99" t="str">
        <f>IFERROR(IF(C2758=設定・集計!$B$6,"",INDEX(DATA!$A$46:$E$6000,A2758,4)),"")</f>
        <v/>
      </c>
    </row>
    <row r="2759" spans="1:6" ht="18.75" customHeight="1">
      <c r="A2759" s="82" t="str">
        <f>IFERROR(MATCH(ROW()-ROW($A$2),DATA!G:G,0)-DATA!$B$5+1,"")</f>
        <v/>
      </c>
      <c r="B2759" s="86" t="str">
        <f>IFERROR(INDEX(DATA!$A$46:$E$6000,A2759,5),"")</f>
        <v/>
      </c>
      <c r="C2759" s="87" t="str">
        <f>IFERROR(INDEX(DATA!$A$46:$E$6000,A2759,3),"")</f>
        <v/>
      </c>
      <c r="D2759" s="88" t="str">
        <f>IFERROR(INDEX(DATA!$A$46:$E$6000,A2759,2),"")</f>
        <v/>
      </c>
      <c r="E2759" s="99" t="str">
        <f>IFERROR(IF(C2759=設定・集計!$B$6,INDEX(DATA!$A$46:$E$6000,A2759,4),""),"")</f>
        <v/>
      </c>
      <c r="F2759" s="99" t="str">
        <f>IFERROR(IF(C2759=設定・集計!$B$6,"",INDEX(DATA!$A$46:$E$6000,A2759,4)),"")</f>
        <v/>
      </c>
    </row>
    <row r="2760" spans="1:6" ht="18.75" customHeight="1">
      <c r="A2760" s="82" t="str">
        <f>IFERROR(MATCH(ROW()-ROW($A$2),DATA!G:G,0)-DATA!$B$5+1,"")</f>
        <v/>
      </c>
      <c r="B2760" s="86" t="str">
        <f>IFERROR(INDEX(DATA!$A$46:$E$6000,A2760,5),"")</f>
        <v/>
      </c>
      <c r="C2760" s="87" t="str">
        <f>IFERROR(INDEX(DATA!$A$46:$E$6000,A2760,3),"")</f>
        <v/>
      </c>
      <c r="D2760" s="88" t="str">
        <f>IFERROR(INDEX(DATA!$A$46:$E$6000,A2760,2),"")</f>
        <v/>
      </c>
      <c r="E2760" s="99" t="str">
        <f>IFERROR(IF(C2760=設定・集計!$B$6,INDEX(DATA!$A$46:$E$6000,A2760,4),""),"")</f>
        <v/>
      </c>
      <c r="F2760" s="99" t="str">
        <f>IFERROR(IF(C2760=設定・集計!$B$6,"",INDEX(DATA!$A$46:$E$6000,A2760,4)),"")</f>
        <v/>
      </c>
    </row>
    <row r="2761" spans="1:6" ht="18.75" customHeight="1">
      <c r="A2761" s="82" t="str">
        <f>IFERROR(MATCH(ROW()-ROW($A$2),DATA!G:G,0)-DATA!$B$5+1,"")</f>
        <v/>
      </c>
      <c r="B2761" s="86" t="str">
        <f>IFERROR(INDEX(DATA!$A$46:$E$6000,A2761,5),"")</f>
        <v/>
      </c>
      <c r="C2761" s="87" t="str">
        <f>IFERROR(INDEX(DATA!$A$46:$E$6000,A2761,3),"")</f>
        <v/>
      </c>
      <c r="D2761" s="88" t="str">
        <f>IFERROR(INDEX(DATA!$A$46:$E$6000,A2761,2),"")</f>
        <v/>
      </c>
      <c r="E2761" s="99" t="str">
        <f>IFERROR(IF(C2761=設定・集計!$B$6,INDEX(DATA!$A$46:$E$6000,A2761,4),""),"")</f>
        <v/>
      </c>
      <c r="F2761" s="99" t="str">
        <f>IFERROR(IF(C2761=設定・集計!$B$6,"",INDEX(DATA!$A$46:$E$6000,A2761,4)),"")</f>
        <v/>
      </c>
    </row>
    <row r="2762" spans="1:6" ht="18.75" customHeight="1">
      <c r="A2762" s="82" t="str">
        <f>IFERROR(MATCH(ROW()-ROW($A$2),DATA!G:G,0)-DATA!$B$5+1,"")</f>
        <v/>
      </c>
      <c r="B2762" s="86" t="str">
        <f>IFERROR(INDEX(DATA!$A$46:$E$6000,A2762,5),"")</f>
        <v/>
      </c>
      <c r="C2762" s="87" t="str">
        <f>IFERROR(INDEX(DATA!$A$46:$E$6000,A2762,3),"")</f>
        <v/>
      </c>
      <c r="D2762" s="88" t="str">
        <f>IFERROR(INDEX(DATA!$A$46:$E$6000,A2762,2),"")</f>
        <v/>
      </c>
      <c r="E2762" s="99" t="str">
        <f>IFERROR(IF(C2762=設定・集計!$B$6,INDEX(DATA!$A$46:$E$6000,A2762,4),""),"")</f>
        <v/>
      </c>
      <c r="F2762" s="99" t="str">
        <f>IFERROR(IF(C2762=設定・集計!$B$6,"",INDEX(DATA!$A$46:$E$6000,A2762,4)),"")</f>
        <v/>
      </c>
    </row>
    <row r="2763" spans="1:6" ht="18.75" customHeight="1">
      <c r="A2763" s="82" t="str">
        <f>IFERROR(MATCH(ROW()-ROW($A$2),DATA!G:G,0)-DATA!$B$5+1,"")</f>
        <v/>
      </c>
      <c r="B2763" s="86" t="str">
        <f>IFERROR(INDEX(DATA!$A$46:$E$6000,A2763,5),"")</f>
        <v/>
      </c>
      <c r="C2763" s="87" t="str">
        <f>IFERROR(INDEX(DATA!$A$46:$E$6000,A2763,3),"")</f>
        <v/>
      </c>
      <c r="D2763" s="88" t="str">
        <f>IFERROR(INDEX(DATA!$A$46:$E$6000,A2763,2),"")</f>
        <v/>
      </c>
      <c r="E2763" s="99" t="str">
        <f>IFERROR(IF(C2763=設定・集計!$B$6,INDEX(DATA!$A$46:$E$6000,A2763,4),""),"")</f>
        <v/>
      </c>
      <c r="F2763" s="99" t="str">
        <f>IFERROR(IF(C2763=設定・集計!$B$6,"",INDEX(DATA!$A$46:$E$6000,A2763,4)),"")</f>
        <v/>
      </c>
    </row>
    <row r="2764" spans="1:6" ht="18.75" customHeight="1">
      <c r="A2764" s="82" t="str">
        <f>IFERROR(MATCH(ROW()-ROW($A$2),DATA!G:G,0)-DATA!$B$5+1,"")</f>
        <v/>
      </c>
      <c r="B2764" s="86" t="str">
        <f>IFERROR(INDEX(DATA!$A$46:$E$6000,A2764,5),"")</f>
        <v/>
      </c>
      <c r="C2764" s="87" t="str">
        <f>IFERROR(INDEX(DATA!$A$46:$E$6000,A2764,3),"")</f>
        <v/>
      </c>
      <c r="D2764" s="88" t="str">
        <f>IFERROR(INDEX(DATA!$A$46:$E$6000,A2764,2),"")</f>
        <v/>
      </c>
      <c r="E2764" s="99" t="str">
        <f>IFERROR(IF(C2764=設定・集計!$B$6,INDEX(DATA!$A$46:$E$6000,A2764,4),""),"")</f>
        <v/>
      </c>
      <c r="F2764" s="99" t="str">
        <f>IFERROR(IF(C2764=設定・集計!$B$6,"",INDEX(DATA!$A$46:$E$6000,A2764,4)),"")</f>
        <v/>
      </c>
    </row>
    <row r="2765" spans="1:6" ht="18.75" customHeight="1">
      <c r="A2765" s="82" t="str">
        <f>IFERROR(MATCH(ROW()-ROW($A$2),DATA!G:G,0)-DATA!$B$5+1,"")</f>
        <v/>
      </c>
      <c r="B2765" s="86" t="str">
        <f>IFERROR(INDEX(DATA!$A$46:$E$6000,A2765,5),"")</f>
        <v/>
      </c>
      <c r="C2765" s="87" t="str">
        <f>IFERROR(INDEX(DATA!$A$46:$E$6000,A2765,3),"")</f>
        <v/>
      </c>
      <c r="D2765" s="88" t="str">
        <f>IFERROR(INDEX(DATA!$A$46:$E$6000,A2765,2),"")</f>
        <v/>
      </c>
      <c r="E2765" s="99" t="str">
        <f>IFERROR(IF(C2765=設定・集計!$B$6,INDEX(DATA!$A$46:$E$6000,A2765,4),""),"")</f>
        <v/>
      </c>
      <c r="F2765" s="99" t="str">
        <f>IFERROR(IF(C2765=設定・集計!$B$6,"",INDEX(DATA!$A$46:$E$6000,A2765,4)),"")</f>
        <v/>
      </c>
    </row>
    <row r="2766" spans="1:6" ht="18.75" customHeight="1">
      <c r="A2766" s="82" t="str">
        <f>IFERROR(MATCH(ROW()-ROW($A$2),DATA!G:G,0)-DATA!$B$5+1,"")</f>
        <v/>
      </c>
      <c r="B2766" s="86" t="str">
        <f>IFERROR(INDEX(DATA!$A$46:$E$6000,A2766,5),"")</f>
        <v/>
      </c>
      <c r="C2766" s="87" t="str">
        <f>IFERROR(INDEX(DATA!$A$46:$E$6000,A2766,3),"")</f>
        <v/>
      </c>
      <c r="D2766" s="88" t="str">
        <f>IFERROR(INDEX(DATA!$A$46:$E$6000,A2766,2),"")</f>
        <v/>
      </c>
      <c r="E2766" s="99" t="str">
        <f>IFERROR(IF(C2766=設定・集計!$B$6,INDEX(DATA!$A$46:$E$6000,A2766,4),""),"")</f>
        <v/>
      </c>
      <c r="F2766" s="99" t="str">
        <f>IFERROR(IF(C2766=設定・集計!$B$6,"",INDEX(DATA!$A$46:$E$6000,A2766,4)),"")</f>
        <v/>
      </c>
    </row>
    <row r="2767" spans="1:6" ht="18.75" customHeight="1">
      <c r="A2767" s="82" t="str">
        <f>IFERROR(MATCH(ROW()-ROW($A$2),DATA!G:G,0)-DATA!$B$5+1,"")</f>
        <v/>
      </c>
      <c r="B2767" s="86" t="str">
        <f>IFERROR(INDEX(DATA!$A$46:$E$6000,A2767,5),"")</f>
        <v/>
      </c>
      <c r="C2767" s="87" t="str">
        <f>IFERROR(INDEX(DATA!$A$46:$E$6000,A2767,3),"")</f>
        <v/>
      </c>
      <c r="D2767" s="88" t="str">
        <f>IFERROR(INDEX(DATA!$A$46:$E$6000,A2767,2),"")</f>
        <v/>
      </c>
      <c r="E2767" s="99" t="str">
        <f>IFERROR(IF(C2767=設定・集計!$B$6,INDEX(DATA!$A$46:$E$6000,A2767,4),""),"")</f>
        <v/>
      </c>
      <c r="F2767" s="99" t="str">
        <f>IFERROR(IF(C2767=設定・集計!$B$6,"",INDEX(DATA!$A$46:$E$6000,A2767,4)),"")</f>
        <v/>
      </c>
    </row>
    <row r="2768" spans="1:6" ht="18.75" customHeight="1">
      <c r="A2768" s="82" t="str">
        <f>IFERROR(MATCH(ROW()-ROW($A$2),DATA!G:G,0)-DATA!$B$5+1,"")</f>
        <v/>
      </c>
      <c r="B2768" s="86" t="str">
        <f>IFERROR(INDEX(DATA!$A$46:$E$6000,A2768,5),"")</f>
        <v/>
      </c>
      <c r="C2768" s="87" t="str">
        <f>IFERROR(INDEX(DATA!$A$46:$E$6000,A2768,3),"")</f>
        <v/>
      </c>
      <c r="D2768" s="88" t="str">
        <f>IFERROR(INDEX(DATA!$A$46:$E$6000,A2768,2),"")</f>
        <v/>
      </c>
      <c r="E2768" s="99" t="str">
        <f>IFERROR(IF(C2768=設定・集計!$B$6,INDEX(DATA!$A$46:$E$6000,A2768,4),""),"")</f>
        <v/>
      </c>
      <c r="F2768" s="99" t="str">
        <f>IFERROR(IF(C2768=設定・集計!$B$6,"",INDEX(DATA!$A$46:$E$6000,A2768,4)),"")</f>
        <v/>
      </c>
    </row>
    <row r="2769" spans="1:6" ht="18.75" customHeight="1">
      <c r="A2769" s="82" t="str">
        <f>IFERROR(MATCH(ROW()-ROW($A$2),DATA!G:G,0)-DATA!$B$5+1,"")</f>
        <v/>
      </c>
      <c r="B2769" s="86" t="str">
        <f>IFERROR(INDEX(DATA!$A$46:$E$6000,A2769,5),"")</f>
        <v/>
      </c>
      <c r="C2769" s="87" t="str">
        <f>IFERROR(INDEX(DATA!$A$46:$E$6000,A2769,3),"")</f>
        <v/>
      </c>
      <c r="D2769" s="88" t="str">
        <f>IFERROR(INDEX(DATA!$A$46:$E$6000,A2769,2),"")</f>
        <v/>
      </c>
      <c r="E2769" s="99" t="str">
        <f>IFERROR(IF(C2769=設定・集計!$B$6,INDEX(DATA!$A$46:$E$6000,A2769,4),""),"")</f>
        <v/>
      </c>
      <c r="F2769" s="99" t="str">
        <f>IFERROR(IF(C2769=設定・集計!$B$6,"",INDEX(DATA!$A$46:$E$6000,A2769,4)),"")</f>
        <v/>
      </c>
    </row>
    <row r="2770" spans="1:6" ht="18.75" customHeight="1">
      <c r="A2770" s="82" t="str">
        <f>IFERROR(MATCH(ROW()-ROW($A$2),DATA!G:G,0)-DATA!$B$5+1,"")</f>
        <v/>
      </c>
      <c r="B2770" s="86" t="str">
        <f>IFERROR(INDEX(DATA!$A$46:$E$6000,A2770,5),"")</f>
        <v/>
      </c>
      <c r="C2770" s="87" t="str">
        <f>IFERROR(INDEX(DATA!$A$46:$E$6000,A2770,3),"")</f>
        <v/>
      </c>
      <c r="D2770" s="88" t="str">
        <f>IFERROR(INDEX(DATA!$A$46:$E$6000,A2770,2),"")</f>
        <v/>
      </c>
      <c r="E2770" s="99" t="str">
        <f>IFERROR(IF(C2770=設定・集計!$B$6,INDEX(DATA!$A$46:$E$6000,A2770,4),""),"")</f>
        <v/>
      </c>
      <c r="F2770" s="99" t="str">
        <f>IFERROR(IF(C2770=設定・集計!$B$6,"",INDEX(DATA!$A$46:$E$6000,A2770,4)),"")</f>
        <v/>
      </c>
    </row>
    <row r="2771" spans="1:6" ht="18.75" customHeight="1">
      <c r="A2771" s="82" t="str">
        <f>IFERROR(MATCH(ROW()-ROW($A$2),DATA!G:G,0)-DATA!$B$5+1,"")</f>
        <v/>
      </c>
      <c r="B2771" s="86" t="str">
        <f>IFERROR(INDEX(DATA!$A$46:$E$6000,A2771,5),"")</f>
        <v/>
      </c>
      <c r="C2771" s="87" t="str">
        <f>IFERROR(INDEX(DATA!$A$46:$E$6000,A2771,3),"")</f>
        <v/>
      </c>
      <c r="D2771" s="88" t="str">
        <f>IFERROR(INDEX(DATA!$A$46:$E$6000,A2771,2),"")</f>
        <v/>
      </c>
      <c r="E2771" s="99" t="str">
        <f>IFERROR(IF(C2771=設定・集計!$B$6,INDEX(DATA!$A$46:$E$6000,A2771,4),""),"")</f>
        <v/>
      </c>
      <c r="F2771" s="99" t="str">
        <f>IFERROR(IF(C2771=設定・集計!$B$6,"",INDEX(DATA!$A$46:$E$6000,A2771,4)),"")</f>
        <v/>
      </c>
    </row>
    <row r="2772" spans="1:6" ht="18.75" customHeight="1">
      <c r="A2772" s="82" t="str">
        <f>IFERROR(MATCH(ROW()-ROW($A$2),DATA!G:G,0)-DATA!$B$5+1,"")</f>
        <v/>
      </c>
      <c r="B2772" s="86" t="str">
        <f>IFERROR(INDEX(DATA!$A$46:$E$6000,A2772,5),"")</f>
        <v/>
      </c>
      <c r="C2772" s="87" t="str">
        <f>IFERROR(INDEX(DATA!$A$46:$E$6000,A2772,3),"")</f>
        <v/>
      </c>
      <c r="D2772" s="88" t="str">
        <f>IFERROR(INDEX(DATA!$A$46:$E$6000,A2772,2),"")</f>
        <v/>
      </c>
      <c r="E2772" s="99" t="str">
        <f>IFERROR(IF(C2772=設定・集計!$B$6,INDEX(DATA!$A$46:$E$6000,A2772,4),""),"")</f>
        <v/>
      </c>
      <c r="F2772" s="99" t="str">
        <f>IFERROR(IF(C2772=設定・集計!$B$6,"",INDEX(DATA!$A$46:$E$6000,A2772,4)),"")</f>
        <v/>
      </c>
    </row>
    <row r="2773" spans="1:6" ht="18.75" customHeight="1">
      <c r="A2773" s="82" t="str">
        <f>IFERROR(MATCH(ROW()-ROW($A$2),DATA!G:G,0)-DATA!$B$5+1,"")</f>
        <v/>
      </c>
      <c r="B2773" s="86" t="str">
        <f>IFERROR(INDEX(DATA!$A$46:$E$6000,A2773,5),"")</f>
        <v/>
      </c>
      <c r="C2773" s="87" t="str">
        <f>IFERROR(INDEX(DATA!$A$46:$E$6000,A2773,3),"")</f>
        <v/>
      </c>
      <c r="D2773" s="88" t="str">
        <f>IFERROR(INDEX(DATA!$A$46:$E$6000,A2773,2),"")</f>
        <v/>
      </c>
      <c r="E2773" s="99" t="str">
        <f>IFERROR(IF(C2773=設定・集計!$B$6,INDEX(DATA!$A$46:$E$6000,A2773,4),""),"")</f>
        <v/>
      </c>
      <c r="F2773" s="99" t="str">
        <f>IFERROR(IF(C2773=設定・集計!$B$6,"",INDEX(DATA!$A$46:$E$6000,A2773,4)),"")</f>
        <v/>
      </c>
    </row>
    <row r="2774" spans="1:6" ht="18.75" customHeight="1">
      <c r="A2774" s="82" t="str">
        <f>IFERROR(MATCH(ROW()-ROW($A$2),DATA!G:G,0)-DATA!$B$5+1,"")</f>
        <v/>
      </c>
      <c r="B2774" s="86" t="str">
        <f>IFERROR(INDEX(DATA!$A$46:$E$6000,A2774,5),"")</f>
        <v/>
      </c>
      <c r="C2774" s="87" t="str">
        <f>IFERROR(INDEX(DATA!$A$46:$E$6000,A2774,3),"")</f>
        <v/>
      </c>
      <c r="D2774" s="88" t="str">
        <f>IFERROR(INDEX(DATA!$A$46:$E$6000,A2774,2),"")</f>
        <v/>
      </c>
      <c r="E2774" s="99" t="str">
        <f>IFERROR(IF(C2774=設定・集計!$B$6,INDEX(DATA!$A$46:$E$6000,A2774,4),""),"")</f>
        <v/>
      </c>
      <c r="F2774" s="99" t="str">
        <f>IFERROR(IF(C2774=設定・集計!$B$6,"",INDEX(DATA!$A$46:$E$6000,A2774,4)),"")</f>
        <v/>
      </c>
    </row>
    <row r="2775" spans="1:6" ht="18.75" customHeight="1">
      <c r="A2775" s="82" t="str">
        <f>IFERROR(MATCH(ROW()-ROW($A$2),DATA!G:G,0)-DATA!$B$5+1,"")</f>
        <v/>
      </c>
      <c r="B2775" s="86" t="str">
        <f>IFERROR(INDEX(DATA!$A$46:$E$6000,A2775,5),"")</f>
        <v/>
      </c>
      <c r="C2775" s="87" t="str">
        <f>IFERROR(INDEX(DATA!$A$46:$E$6000,A2775,3),"")</f>
        <v/>
      </c>
      <c r="D2775" s="88" t="str">
        <f>IFERROR(INDEX(DATA!$A$46:$E$6000,A2775,2),"")</f>
        <v/>
      </c>
      <c r="E2775" s="99" t="str">
        <f>IFERROR(IF(C2775=設定・集計!$B$6,INDEX(DATA!$A$46:$E$6000,A2775,4),""),"")</f>
        <v/>
      </c>
      <c r="F2775" s="99" t="str">
        <f>IFERROR(IF(C2775=設定・集計!$B$6,"",INDEX(DATA!$A$46:$E$6000,A2775,4)),"")</f>
        <v/>
      </c>
    </row>
    <row r="2776" spans="1:6" ht="18.75" customHeight="1">
      <c r="A2776" s="82" t="str">
        <f>IFERROR(MATCH(ROW()-ROW($A$2),DATA!G:G,0)-DATA!$B$5+1,"")</f>
        <v/>
      </c>
      <c r="B2776" s="86" t="str">
        <f>IFERROR(INDEX(DATA!$A$46:$E$6000,A2776,5),"")</f>
        <v/>
      </c>
      <c r="C2776" s="87" t="str">
        <f>IFERROR(INDEX(DATA!$A$46:$E$6000,A2776,3),"")</f>
        <v/>
      </c>
      <c r="D2776" s="88" t="str">
        <f>IFERROR(INDEX(DATA!$A$46:$E$6000,A2776,2),"")</f>
        <v/>
      </c>
      <c r="E2776" s="99" t="str">
        <f>IFERROR(IF(C2776=設定・集計!$B$6,INDEX(DATA!$A$46:$E$6000,A2776,4),""),"")</f>
        <v/>
      </c>
      <c r="F2776" s="99" t="str">
        <f>IFERROR(IF(C2776=設定・集計!$B$6,"",INDEX(DATA!$A$46:$E$6000,A2776,4)),"")</f>
        <v/>
      </c>
    </row>
    <row r="2777" spans="1:6" ht="18.75" customHeight="1">
      <c r="A2777" s="82" t="str">
        <f>IFERROR(MATCH(ROW()-ROW($A$2),DATA!G:G,0)-DATA!$B$5+1,"")</f>
        <v/>
      </c>
      <c r="B2777" s="86" t="str">
        <f>IFERROR(INDEX(DATA!$A$46:$E$6000,A2777,5),"")</f>
        <v/>
      </c>
      <c r="C2777" s="87" t="str">
        <f>IFERROR(INDEX(DATA!$A$46:$E$6000,A2777,3),"")</f>
        <v/>
      </c>
      <c r="D2777" s="88" t="str">
        <f>IFERROR(INDEX(DATA!$A$46:$E$6000,A2777,2),"")</f>
        <v/>
      </c>
      <c r="E2777" s="99" t="str">
        <f>IFERROR(IF(C2777=設定・集計!$B$6,INDEX(DATA!$A$46:$E$6000,A2777,4),""),"")</f>
        <v/>
      </c>
      <c r="F2777" s="99" t="str">
        <f>IFERROR(IF(C2777=設定・集計!$B$6,"",INDEX(DATA!$A$46:$E$6000,A2777,4)),"")</f>
        <v/>
      </c>
    </row>
    <row r="2778" spans="1:6" ht="18.75" customHeight="1">
      <c r="A2778" s="82" t="str">
        <f>IFERROR(MATCH(ROW()-ROW($A$2),DATA!G:G,0)-DATA!$B$5+1,"")</f>
        <v/>
      </c>
      <c r="B2778" s="86" t="str">
        <f>IFERROR(INDEX(DATA!$A$46:$E$6000,A2778,5),"")</f>
        <v/>
      </c>
      <c r="C2778" s="87" t="str">
        <f>IFERROR(INDEX(DATA!$A$46:$E$6000,A2778,3),"")</f>
        <v/>
      </c>
      <c r="D2778" s="88" t="str">
        <f>IFERROR(INDEX(DATA!$A$46:$E$6000,A2778,2),"")</f>
        <v/>
      </c>
      <c r="E2778" s="99" t="str">
        <f>IFERROR(IF(C2778=設定・集計!$B$6,INDEX(DATA!$A$46:$E$6000,A2778,4),""),"")</f>
        <v/>
      </c>
      <c r="F2778" s="99" t="str">
        <f>IFERROR(IF(C2778=設定・集計!$B$6,"",INDEX(DATA!$A$46:$E$6000,A2778,4)),"")</f>
        <v/>
      </c>
    </row>
    <row r="2779" spans="1:6" ht="18.75" customHeight="1">
      <c r="A2779" s="82" t="str">
        <f>IFERROR(MATCH(ROW()-ROW($A$2),DATA!G:G,0)-DATA!$B$5+1,"")</f>
        <v/>
      </c>
      <c r="B2779" s="86" t="str">
        <f>IFERROR(INDEX(DATA!$A$46:$E$6000,A2779,5),"")</f>
        <v/>
      </c>
      <c r="C2779" s="87" t="str">
        <f>IFERROR(INDEX(DATA!$A$46:$E$6000,A2779,3),"")</f>
        <v/>
      </c>
      <c r="D2779" s="88" t="str">
        <f>IFERROR(INDEX(DATA!$A$46:$E$6000,A2779,2),"")</f>
        <v/>
      </c>
      <c r="E2779" s="99" t="str">
        <f>IFERROR(IF(C2779=設定・集計!$B$6,INDEX(DATA!$A$46:$E$6000,A2779,4),""),"")</f>
        <v/>
      </c>
      <c r="F2779" s="99" t="str">
        <f>IFERROR(IF(C2779=設定・集計!$B$6,"",INDEX(DATA!$A$46:$E$6000,A2779,4)),"")</f>
        <v/>
      </c>
    </row>
    <row r="2780" spans="1:6" ht="18.75" customHeight="1">
      <c r="A2780" s="82" t="str">
        <f>IFERROR(MATCH(ROW()-ROW($A$2),DATA!G:G,0)-DATA!$B$5+1,"")</f>
        <v/>
      </c>
      <c r="B2780" s="86" t="str">
        <f>IFERROR(INDEX(DATA!$A$46:$E$6000,A2780,5),"")</f>
        <v/>
      </c>
      <c r="C2780" s="87" t="str">
        <f>IFERROR(INDEX(DATA!$A$46:$E$6000,A2780,3),"")</f>
        <v/>
      </c>
      <c r="D2780" s="88" t="str">
        <f>IFERROR(INDEX(DATA!$A$46:$E$6000,A2780,2),"")</f>
        <v/>
      </c>
      <c r="E2780" s="99" t="str">
        <f>IFERROR(IF(C2780=設定・集計!$B$6,INDEX(DATA!$A$46:$E$6000,A2780,4),""),"")</f>
        <v/>
      </c>
      <c r="F2780" s="99" t="str">
        <f>IFERROR(IF(C2780=設定・集計!$B$6,"",INDEX(DATA!$A$46:$E$6000,A2780,4)),"")</f>
        <v/>
      </c>
    </row>
    <row r="2781" spans="1:6" ht="18.75" customHeight="1">
      <c r="A2781" s="82" t="str">
        <f>IFERROR(MATCH(ROW()-ROW($A$2),DATA!G:G,0)-DATA!$B$5+1,"")</f>
        <v/>
      </c>
      <c r="B2781" s="86" t="str">
        <f>IFERROR(INDEX(DATA!$A$46:$E$6000,A2781,5),"")</f>
        <v/>
      </c>
      <c r="C2781" s="87" t="str">
        <f>IFERROR(INDEX(DATA!$A$46:$E$6000,A2781,3),"")</f>
        <v/>
      </c>
      <c r="D2781" s="88" t="str">
        <f>IFERROR(INDEX(DATA!$A$46:$E$6000,A2781,2),"")</f>
        <v/>
      </c>
      <c r="E2781" s="99" t="str">
        <f>IFERROR(IF(C2781=設定・集計!$B$6,INDEX(DATA!$A$46:$E$6000,A2781,4),""),"")</f>
        <v/>
      </c>
      <c r="F2781" s="99" t="str">
        <f>IFERROR(IF(C2781=設定・集計!$B$6,"",INDEX(DATA!$A$46:$E$6000,A2781,4)),"")</f>
        <v/>
      </c>
    </row>
    <row r="2782" spans="1:6" ht="18.75" customHeight="1">
      <c r="A2782" s="82" t="str">
        <f>IFERROR(MATCH(ROW()-ROW($A$2),DATA!G:G,0)-DATA!$B$5+1,"")</f>
        <v/>
      </c>
      <c r="B2782" s="86" t="str">
        <f>IFERROR(INDEX(DATA!$A$46:$E$6000,A2782,5),"")</f>
        <v/>
      </c>
      <c r="C2782" s="87" t="str">
        <f>IFERROR(INDEX(DATA!$A$46:$E$6000,A2782,3),"")</f>
        <v/>
      </c>
      <c r="D2782" s="88" t="str">
        <f>IFERROR(INDEX(DATA!$A$46:$E$6000,A2782,2),"")</f>
        <v/>
      </c>
      <c r="E2782" s="99" t="str">
        <f>IFERROR(IF(C2782=設定・集計!$B$6,INDEX(DATA!$A$46:$E$6000,A2782,4),""),"")</f>
        <v/>
      </c>
      <c r="F2782" s="99" t="str">
        <f>IFERROR(IF(C2782=設定・集計!$B$6,"",INDEX(DATA!$A$46:$E$6000,A2782,4)),"")</f>
        <v/>
      </c>
    </row>
    <row r="2783" spans="1:6" ht="18.75" customHeight="1">
      <c r="A2783" s="82" t="str">
        <f>IFERROR(MATCH(ROW()-ROW($A$2),DATA!G:G,0)-DATA!$B$5+1,"")</f>
        <v/>
      </c>
      <c r="B2783" s="86" t="str">
        <f>IFERROR(INDEX(DATA!$A$46:$E$6000,A2783,5),"")</f>
        <v/>
      </c>
      <c r="C2783" s="87" t="str">
        <f>IFERROR(INDEX(DATA!$A$46:$E$6000,A2783,3),"")</f>
        <v/>
      </c>
      <c r="D2783" s="88" t="str">
        <f>IFERROR(INDEX(DATA!$A$46:$E$6000,A2783,2),"")</f>
        <v/>
      </c>
      <c r="E2783" s="99" t="str">
        <f>IFERROR(IF(C2783=設定・集計!$B$6,INDEX(DATA!$A$46:$E$6000,A2783,4),""),"")</f>
        <v/>
      </c>
      <c r="F2783" s="99" t="str">
        <f>IFERROR(IF(C2783=設定・集計!$B$6,"",INDEX(DATA!$A$46:$E$6000,A2783,4)),"")</f>
        <v/>
      </c>
    </row>
    <row r="2784" spans="1:6" ht="18.75" customHeight="1">
      <c r="A2784" s="82" t="str">
        <f>IFERROR(MATCH(ROW()-ROW($A$2),DATA!G:G,0)-DATA!$B$5+1,"")</f>
        <v/>
      </c>
      <c r="B2784" s="86" t="str">
        <f>IFERROR(INDEX(DATA!$A$46:$E$6000,A2784,5),"")</f>
        <v/>
      </c>
      <c r="C2784" s="87" t="str">
        <f>IFERROR(INDEX(DATA!$A$46:$E$6000,A2784,3),"")</f>
        <v/>
      </c>
      <c r="D2784" s="88" t="str">
        <f>IFERROR(INDEX(DATA!$A$46:$E$6000,A2784,2),"")</f>
        <v/>
      </c>
      <c r="E2784" s="99" t="str">
        <f>IFERROR(IF(C2784=設定・集計!$B$6,INDEX(DATA!$A$46:$E$6000,A2784,4),""),"")</f>
        <v/>
      </c>
      <c r="F2784" s="99" t="str">
        <f>IFERROR(IF(C2784=設定・集計!$B$6,"",INDEX(DATA!$A$46:$E$6000,A2784,4)),"")</f>
        <v/>
      </c>
    </row>
    <row r="2785" spans="1:6" ht="18.75" customHeight="1">
      <c r="A2785" s="82" t="str">
        <f>IFERROR(MATCH(ROW()-ROW($A$2),DATA!G:G,0)-DATA!$B$5+1,"")</f>
        <v/>
      </c>
      <c r="B2785" s="86" t="str">
        <f>IFERROR(INDEX(DATA!$A$46:$E$6000,A2785,5),"")</f>
        <v/>
      </c>
      <c r="C2785" s="87" t="str">
        <f>IFERROR(INDEX(DATA!$A$46:$E$6000,A2785,3),"")</f>
        <v/>
      </c>
      <c r="D2785" s="88" t="str">
        <f>IFERROR(INDEX(DATA!$A$46:$E$6000,A2785,2),"")</f>
        <v/>
      </c>
      <c r="E2785" s="99" t="str">
        <f>IFERROR(IF(C2785=設定・集計!$B$6,INDEX(DATA!$A$46:$E$6000,A2785,4),""),"")</f>
        <v/>
      </c>
      <c r="F2785" s="99" t="str">
        <f>IFERROR(IF(C2785=設定・集計!$B$6,"",INDEX(DATA!$A$46:$E$6000,A2785,4)),"")</f>
        <v/>
      </c>
    </row>
    <row r="2786" spans="1:6" ht="18.75" customHeight="1">
      <c r="A2786" s="82" t="str">
        <f>IFERROR(MATCH(ROW()-ROW($A$2),DATA!G:G,0)-DATA!$B$5+1,"")</f>
        <v/>
      </c>
      <c r="B2786" s="86" t="str">
        <f>IFERROR(INDEX(DATA!$A$46:$E$6000,A2786,5),"")</f>
        <v/>
      </c>
      <c r="C2786" s="87" t="str">
        <f>IFERROR(INDEX(DATA!$A$46:$E$6000,A2786,3),"")</f>
        <v/>
      </c>
      <c r="D2786" s="88" t="str">
        <f>IFERROR(INDEX(DATA!$A$46:$E$6000,A2786,2),"")</f>
        <v/>
      </c>
      <c r="E2786" s="99" t="str">
        <f>IFERROR(IF(C2786=設定・集計!$B$6,INDEX(DATA!$A$46:$E$6000,A2786,4),""),"")</f>
        <v/>
      </c>
      <c r="F2786" s="99" t="str">
        <f>IFERROR(IF(C2786=設定・集計!$B$6,"",INDEX(DATA!$A$46:$E$6000,A2786,4)),"")</f>
        <v/>
      </c>
    </row>
    <row r="2787" spans="1:6" ht="18.75" customHeight="1">
      <c r="A2787" s="82" t="str">
        <f>IFERROR(MATCH(ROW()-ROW($A$2),DATA!G:G,0)-DATA!$B$5+1,"")</f>
        <v/>
      </c>
      <c r="B2787" s="86" t="str">
        <f>IFERROR(INDEX(DATA!$A$46:$E$6000,A2787,5),"")</f>
        <v/>
      </c>
      <c r="C2787" s="87" t="str">
        <f>IFERROR(INDEX(DATA!$A$46:$E$6000,A2787,3),"")</f>
        <v/>
      </c>
      <c r="D2787" s="88" t="str">
        <f>IFERROR(INDEX(DATA!$A$46:$E$6000,A2787,2),"")</f>
        <v/>
      </c>
      <c r="E2787" s="99" t="str">
        <f>IFERROR(IF(C2787=設定・集計!$B$6,INDEX(DATA!$A$46:$E$6000,A2787,4),""),"")</f>
        <v/>
      </c>
      <c r="F2787" s="99" t="str">
        <f>IFERROR(IF(C2787=設定・集計!$B$6,"",INDEX(DATA!$A$46:$E$6000,A2787,4)),"")</f>
        <v/>
      </c>
    </row>
    <row r="2788" spans="1:6" ht="18.75" customHeight="1">
      <c r="A2788" s="82" t="str">
        <f>IFERROR(MATCH(ROW()-ROW($A$2),DATA!G:G,0)-DATA!$B$5+1,"")</f>
        <v/>
      </c>
      <c r="B2788" s="86" t="str">
        <f>IFERROR(INDEX(DATA!$A$46:$E$6000,A2788,5),"")</f>
        <v/>
      </c>
      <c r="C2788" s="87" t="str">
        <f>IFERROR(INDEX(DATA!$A$46:$E$6000,A2788,3),"")</f>
        <v/>
      </c>
      <c r="D2788" s="88" t="str">
        <f>IFERROR(INDEX(DATA!$A$46:$E$6000,A2788,2),"")</f>
        <v/>
      </c>
      <c r="E2788" s="99" t="str">
        <f>IFERROR(IF(C2788=設定・集計!$B$6,INDEX(DATA!$A$46:$E$6000,A2788,4),""),"")</f>
        <v/>
      </c>
      <c r="F2788" s="99" t="str">
        <f>IFERROR(IF(C2788=設定・集計!$B$6,"",INDEX(DATA!$A$46:$E$6000,A2788,4)),"")</f>
        <v/>
      </c>
    </row>
    <row r="2789" spans="1:6" ht="18.75" customHeight="1">
      <c r="A2789" s="82" t="str">
        <f>IFERROR(MATCH(ROW()-ROW($A$2),DATA!G:G,0)-DATA!$B$5+1,"")</f>
        <v/>
      </c>
      <c r="B2789" s="86" t="str">
        <f>IFERROR(INDEX(DATA!$A$46:$E$6000,A2789,5),"")</f>
        <v/>
      </c>
      <c r="C2789" s="87" t="str">
        <f>IFERROR(INDEX(DATA!$A$46:$E$6000,A2789,3),"")</f>
        <v/>
      </c>
      <c r="D2789" s="88" t="str">
        <f>IFERROR(INDEX(DATA!$A$46:$E$6000,A2789,2),"")</f>
        <v/>
      </c>
      <c r="E2789" s="99" t="str">
        <f>IFERROR(IF(C2789=設定・集計!$B$6,INDEX(DATA!$A$46:$E$6000,A2789,4),""),"")</f>
        <v/>
      </c>
      <c r="F2789" s="99" t="str">
        <f>IFERROR(IF(C2789=設定・集計!$B$6,"",INDEX(DATA!$A$46:$E$6000,A2789,4)),"")</f>
        <v/>
      </c>
    </row>
    <row r="2790" spans="1:6" ht="18.75" customHeight="1">
      <c r="A2790" s="82" t="str">
        <f>IFERROR(MATCH(ROW()-ROW($A$2),DATA!G:G,0)-DATA!$B$5+1,"")</f>
        <v/>
      </c>
      <c r="B2790" s="86" t="str">
        <f>IFERROR(INDEX(DATA!$A$46:$E$6000,A2790,5),"")</f>
        <v/>
      </c>
      <c r="C2790" s="87" t="str">
        <f>IFERROR(INDEX(DATA!$A$46:$E$6000,A2790,3),"")</f>
        <v/>
      </c>
      <c r="D2790" s="88" t="str">
        <f>IFERROR(INDEX(DATA!$A$46:$E$6000,A2790,2),"")</f>
        <v/>
      </c>
      <c r="E2790" s="99" t="str">
        <f>IFERROR(IF(C2790=設定・集計!$B$6,INDEX(DATA!$A$46:$E$6000,A2790,4),""),"")</f>
        <v/>
      </c>
      <c r="F2790" s="99" t="str">
        <f>IFERROR(IF(C2790=設定・集計!$B$6,"",INDEX(DATA!$A$46:$E$6000,A2790,4)),"")</f>
        <v/>
      </c>
    </row>
    <row r="2791" spans="1:6" ht="18.75" customHeight="1">
      <c r="A2791" s="82" t="str">
        <f>IFERROR(MATCH(ROW()-ROW($A$2),DATA!G:G,0)-DATA!$B$5+1,"")</f>
        <v/>
      </c>
      <c r="B2791" s="86" t="str">
        <f>IFERROR(INDEX(DATA!$A$46:$E$6000,A2791,5),"")</f>
        <v/>
      </c>
      <c r="C2791" s="87" t="str">
        <f>IFERROR(INDEX(DATA!$A$46:$E$6000,A2791,3),"")</f>
        <v/>
      </c>
      <c r="D2791" s="88" t="str">
        <f>IFERROR(INDEX(DATA!$A$46:$E$6000,A2791,2),"")</f>
        <v/>
      </c>
      <c r="E2791" s="99" t="str">
        <f>IFERROR(IF(C2791=設定・集計!$B$6,INDEX(DATA!$A$46:$E$6000,A2791,4),""),"")</f>
        <v/>
      </c>
      <c r="F2791" s="99" t="str">
        <f>IFERROR(IF(C2791=設定・集計!$B$6,"",INDEX(DATA!$A$46:$E$6000,A2791,4)),"")</f>
        <v/>
      </c>
    </row>
    <row r="2792" spans="1:6" ht="18.75" customHeight="1">
      <c r="A2792" s="82" t="str">
        <f>IFERROR(MATCH(ROW()-ROW($A$2),DATA!G:G,0)-DATA!$B$5+1,"")</f>
        <v/>
      </c>
      <c r="B2792" s="86" t="str">
        <f>IFERROR(INDEX(DATA!$A$46:$E$6000,A2792,5),"")</f>
        <v/>
      </c>
      <c r="C2792" s="87" t="str">
        <f>IFERROR(INDEX(DATA!$A$46:$E$6000,A2792,3),"")</f>
        <v/>
      </c>
      <c r="D2792" s="88" t="str">
        <f>IFERROR(INDEX(DATA!$A$46:$E$6000,A2792,2),"")</f>
        <v/>
      </c>
      <c r="E2792" s="99" t="str">
        <f>IFERROR(IF(C2792=設定・集計!$B$6,INDEX(DATA!$A$46:$E$6000,A2792,4),""),"")</f>
        <v/>
      </c>
      <c r="F2792" s="99" t="str">
        <f>IFERROR(IF(C2792=設定・集計!$B$6,"",INDEX(DATA!$A$46:$E$6000,A2792,4)),"")</f>
        <v/>
      </c>
    </row>
    <row r="2793" spans="1:6" ht="18.75" customHeight="1">
      <c r="A2793" s="82" t="str">
        <f>IFERROR(MATCH(ROW()-ROW($A$2),DATA!G:G,0)-DATA!$B$5+1,"")</f>
        <v/>
      </c>
      <c r="B2793" s="86" t="str">
        <f>IFERROR(INDEX(DATA!$A$46:$E$6000,A2793,5),"")</f>
        <v/>
      </c>
      <c r="C2793" s="87" t="str">
        <f>IFERROR(INDEX(DATA!$A$46:$E$6000,A2793,3),"")</f>
        <v/>
      </c>
      <c r="D2793" s="88" t="str">
        <f>IFERROR(INDEX(DATA!$A$46:$E$6000,A2793,2),"")</f>
        <v/>
      </c>
      <c r="E2793" s="99" t="str">
        <f>IFERROR(IF(C2793=設定・集計!$B$6,INDEX(DATA!$A$46:$E$6000,A2793,4),""),"")</f>
        <v/>
      </c>
      <c r="F2793" s="99" t="str">
        <f>IFERROR(IF(C2793=設定・集計!$B$6,"",INDEX(DATA!$A$46:$E$6000,A2793,4)),"")</f>
        <v/>
      </c>
    </row>
    <row r="2794" spans="1:6" ht="18.75" customHeight="1">
      <c r="A2794" s="82" t="str">
        <f>IFERROR(MATCH(ROW()-ROW($A$2),DATA!G:G,0)-DATA!$B$5+1,"")</f>
        <v/>
      </c>
      <c r="B2794" s="86" t="str">
        <f>IFERROR(INDEX(DATA!$A$46:$E$6000,A2794,5),"")</f>
        <v/>
      </c>
      <c r="C2794" s="87" t="str">
        <f>IFERROR(INDEX(DATA!$A$46:$E$6000,A2794,3),"")</f>
        <v/>
      </c>
      <c r="D2794" s="88" t="str">
        <f>IFERROR(INDEX(DATA!$A$46:$E$6000,A2794,2),"")</f>
        <v/>
      </c>
      <c r="E2794" s="99" t="str">
        <f>IFERROR(IF(C2794=設定・集計!$B$6,INDEX(DATA!$A$46:$E$6000,A2794,4),""),"")</f>
        <v/>
      </c>
      <c r="F2794" s="99" t="str">
        <f>IFERROR(IF(C2794=設定・集計!$B$6,"",INDEX(DATA!$A$46:$E$6000,A2794,4)),"")</f>
        <v/>
      </c>
    </row>
    <row r="2795" spans="1:6" ht="18.75" customHeight="1">
      <c r="A2795" s="82" t="str">
        <f>IFERROR(MATCH(ROW()-ROW($A$2),DATA!G:G,0)-DATA!$B$5+1,"")</f>
        <v/>
      </c>
      <c r="B2795" s="86" t="str">
        <f>IFERROR(INDEX(DATA!$A$46:$E$6000,A2795,5),"")</f>
        <v/>
      </c>
      <c r="C2795" s="87" t="str">
        <f>IFERROR(INDEX(DATA!$A$46:$E$6000,A2795,3),"")</f>
        <v/>
      </c>
      <c r="D2795" s="88" t="str">
        <f>IFERROR(INDEX(DATA!$A$46:$E$6000,A2795,2),"")</f>
        <v/>
      </c>
      <c r="E2795" s="99" t="str">
        <f>IFERROR(IF(C2795=設定・集計!$B$6,INDEX(DATA!$A$46:$E$6000,A2795,4),""),"")</f>
        <v/>
      </c>
      <c r="F2795" s="99" t="str">
        <f>IFERROR(IF(C2795=設定・集計!$B$6,"",INDEX(DATA!$A$46:$E$6000,A2795,4)),"")</f>
        <v/>
      </c>
    </row>
    <row r="2796" spans="1:6" ht="18.75" customHeight="1">
      <c r="A2796" s="82" t="str">
        <f>IFERROR(MATCH(ROW()-ROW($A$2),DATA!G:G,0)-DATA!$B$5+1,"")</f>
        <v/>
      </c>
      <c r="B2796" s="86" t="str">
        <f>IFERROR(INDEX(DATA!$A$46:$E$6000,A2796,5),"")</f>
        <v/>
      </c>
      <c r="C2796" s="87" t="str">
        <f>IFERROR(INDEX(DATA!$A$46:$E$6000,A2796,3),"")</f>
        <v/>
      </c>
      <c r="D2796" s="88" t="str">
        <f>IFERROR(INDEX(DATA!$A$46:$E$6000,A2796,2),"")</f>
        <v/>
      </c>
      <c r="E2796" s="99" t="str">
        <f>IFERROR(IF(C2796=設定・集計!$B$6,INDEX(DATA!$A$46:$E$6000,A2796,4),""),"")</f>
        <v/>
      </c>
      <c r="F2796" s="99" t="str">
        <f>IFERROR(IF(C2796=設定・集計!$B$6,"",INDEX(DATA!$A$46:$E$6000,A2796,4)),"")</f>
        <v/>
      </c>
    </row>
    <row r="2797" spans="1:6" ht="18.75" customHeight="1">
      <c r="A2797" s="82" t="str">
        <f>IFERROR(MATCH(ROW()-ROW($A$2),DATA!G:G,0)-DATA!$B$5+1,"")</f>
        <v/>
      </c>
      <c r="B2797" s="86" t="str">
        <f>IFERROR(INDEX(DATA!$A$46:$E$6000,A2797,5),"")</f>
        <v/>
      </c>
      <c r="C2797" s="87" t="str">
        <f>IFERROR(INDEX(DATA!$A$46:$E$6000,A2797,3),"")</f>
        <v/>
      </c>
      <c r="D2797" s="88" t="str">
        <f>IFERROR(INDEX(DATA!$A$46:$E$6000,A2797,2),"")</f>
        <v/>
      </c>
      <c r="E2797" s="99" t="str">
        <f>IFERROR(IF(C2797=設定・集計!$B$6,INDEX(DATA!$A$46:$E$6000,A2797,4),""),"")</f>
        <v/>
      </c>
      <c r="F2797" s="99" t="str">
        <f>IFERROR(IF(C2797=設定・集計!$B$6,"",INDEX(DATA!$A$46:$E$6000,A2797,4)),"")</f>
        <v/>
      </c>
    </row>
    <row r="2798" spans="1:6" ht="18.75" customHeight="1">
      <c r="A2798" s="82" t="str">
        <f>IFERROR(MATCH(ROW()-ROW($A$2),DATA!G:G,0)-DATA!$B$5+1,"")</f>
        <v/>
      </c>
      <c r="B2798" s="86" t="str">
        <f>IFERROR(INDEX(DATA!$A$46:$E$6000,A2798,5),"")</f>
        <v/>
      </c>
      <c r="C2798" s="87" t="str">
        <f>IFERROR(INDEX(DATA!$A$46:$E$6000,A2798,3),"")</f>
        <v/>
      </c>
      <c r="D2798" s="88" t="str">
        <f>IFERROR(INDEX(DATA!$A$46:$E$6000,A2798,2),"")</f>
        <v/>
      </c>
      <c r="E2798" s="99" t="str">
        <f>IFERROR(IF(C2798=設定・集計!$B$6,INDEX(DATA!$A$46:$E$6000,A2798,4),""),"")</f>
        <v/>
      </c>
      <c r="F2798" s="99" t="str">
        <f>IFERROR(IF(C2798=設定・集計!$B$6,"",INDEX(DATA!$A$46:$E$6000,A2798,4)),"")</f>
        <v/>
      </c>
    </row>
    <row r="2799" spans="1:6" ht="18.75" customHeight="1">
      <c r="A2799" s="82" t="str">
        <f>IFERROR(MATCH(ROW()-ROW($A$2),DATA!G:G,0)-DATA!$B$5+1,"")</f>
        <v/>
      </c>
      <c r="B2799" s="86" t="str">
        <f>IFERROR(INDEX(DATA!$A$46:$E$6000,A2799,5),"")</f>
        <v/>
      </c>
      <c r="C2799" s="87" t="str">
        <f>IFERROR(INDEX(DATA!$A$46:$E$6000,A2799,3),"")</f>
        <v/>
      </c>
      <c r="D2799" s="88" t="str">
        <f>IFERROR(INDEX(DATA!$A$46:$E$6000,A2799,2),"")</f>
        <v/>
      </c>
      <c r="E2799" s="99" t="str">
        <f>IFERROR(IF(C2799=設定・集計!$B$6,INDEX(DATA!$A$46:$E$6000,A2799,4),""),"")</f>
        <v/>
      </c>
      <c r="F2799" s="99" t="str">
        <f>IFERROR(IF(C2799=設定・集計!$B$6,"",INDEX(DATA!$A$46:$E$6000,A2799,4)),"")</f>
        <v/>
      </c>
    </row>
    <row r="2800" spans="1:6" ht="18.75" customHeight="1">
      <c r="A2800" s="82" t="str">
        <f>IFERROR(MATCH(ROW()-ROW($A$2),DATA!G:G,0)-DATA!$B$5+1,"")</f>
        <v/>
      </c>
      <c r="B2800" s="86" t="str">
        <f>IFERROR(INDEX(DATA!$A$46:$E$6000,A2800,5),"")</f>
        <v/>
      </c>
      <c r="C2800" s="87" t="str">
        <f>IFERROR(INDEX(DATA!$A$46:$E$6000,A2800,3),"")</f>
        <v/>
      </c>
      <c r="D2800" s="88" t="str">
        <f>IFERROR(INDEX(DATA!$A$46:$E$6000,A2800,2),"")</f>
        <v/>
      </c>
      <c r="E2800" s="99" t="str">
        <f>IFERROR(IF(C2800=設定・集計!$B$6,INDEX(DATA!$A$46:$E$6000,A2800,4),""),"")</f>
        <v/>
      </c>
      <c r="F2800" s="99" t="str">
        <f>IFERROR(IF(C2800=設定・集計!$B$6,"",INDEX(DATA!$A$46:$E$6000,A2800,4)),"")</f>
        <v/>
      </c>
    </row>
    <row r="2801" spans="1:6" ht="18.75" customHeight="1">
      <c r="A2801" s="82" t="str">
        <f>IFERROR(MATCH(ROW()-ROW($A$2),DATA!G:G,0)-DATA!$B$5+1,"")</f>
        <v/>
      </c>
      <c r="B2801" s="86" t="str">
        <f>IFERROR(INDEX(DATA!$A$46:$E$6000,A2801,5),"")</f>
        <v/>
      </c>
      <c r="C2801" s="87" t="str">
        <f>IFERROR(INDEX(DATA!$A$46:$E$6000,A2801,3),"")</f>
        <v/>
      </c>
      <c r="D2801" s="88" t="str">
        <f>IFERROR(INDEX(DATA!$A$46:$E$6000,A2801,2),"")</f>
        <v/>
      </c>
      <c r="E2801" s="99" t="str">
        <f>IFERROR(IF(C2801=設定・集計!$B$6,INDEX(DATA!$A$46:$E$6000,A2801,4),""),"")</f>
        <v/>
      </c>
      <c r="F2801" s="99" t="str">
        <f>IFERROR(IF(C2801=設定・集計!$B$6,"",INDEX(DATA!$A$46:$E$6000,A2801,4)),"")</f>
        <v/>
      </c>
    </row>
    <row r="2802" spans="1:6" ht="18.75" customHeight="1">
      <c r="A2802" s="82" t="str">
        <f>IFERROR(MATCH(ROW()-ROW($A$2),DATA!G:G,0)-DATA!$B$5+1,"")</f>
        <v/>
      </c>
      <c r="B2802" s="86" t="str">
        <f>IFERROR(INDEX(DATA!$A$46:$E$6000,A2802,5),"")</f>
        <v/>
      </c>
      <c r="C2802" s="87" t="str">
        <f>IFERROR(INDEX(DATA!$A$46:$E$6000,A2802,3),"")</f>
        <v/>
      </c>
      <c r="D2802" s="88" t="str">
        <f>IFERROR(INDEX(DATA!$A$46:$E$6000,A2802,2),"")</f>
        <v/>
      </c>
      <c r="E2802" s="99" t="str">
        <f>IFERROR(IF(C2802=設定・集計!$B$6,INDEX(DATA!$A$46:$E$6000,A2802,4),""),"")</f>
        <v/>
      </c>
      <c r="F2802" s="99" t="str">
        <f>IFERROR(IF(C2802=設定・集計!$B$6,"",INDEX(DATA!$A$46:$E$6000,A2802,4)),"")</f>
        <v/>
      </c>
    </row>
    <row r="2803" spans="1:6" ht="18.75" customHeight="1">
      <c r="A2803" s="82" t="str">
        <f>IFERROR(MATCH(ROW()-ROW($A$2),DATA!G:G,0)-DATA!$B$5+1,"")</f>
        <v/>
      </c>
      <c r="B2803" s="86" t="str">
        <f>IFERROR(INDEX(DATA!$A$46:$E$6000,A2803,5),"")</f>
        <v/>
      </c>
      <c r="C2803" s="87" t="str">
        <f>IFERROR(INDEX(DATA!$A$46:$E$6000,A2803,3),"")</f>
        <v/>
      </c>
      <c r="D2803" s="88" t="str">
        <f>IFERROR(INDEX(DATA!$A$46:$E$6000,A2803,2),"")</f>
        <v/>
      </c>
      <c r="E2803" s="99" t="str">
        <f>IFERROR(IF(C2803=設定・集計!$B$6,INDEX(DATA!$A$46:$E$6000,A2803,4),""),"")</f>
        <v/>
      </c>
      <c r="F2803" s="99" t="str">
        <f>IFERROR(IF(C2803=設定・集計!$B$6,"",INDEX(DATA!$A$46:$E$6000,A2803,4)),"")</f>
        <v/>
      </c>
    </row>
    <row r="2804" spans="1:6" ht="18.75" customHeight="1">
      <c r="A2804" s="82" t="str">
        <f>IFERROR(MATCH(ROW()-ROW($A$2),DATA!G:G,0)-DATA!$B$5+1,"")</f>
        <v/>
      </c>
      <c r="B2804" s="86" t="str">
        <f>IFERROR(INDEX(DATA!$A$46:$E$6000,A2804,5),"")</f>
        <v/>
      </c>
      <c r="C2804" s="87" t="str">
        <f>IFERROR(INDEX(DATA!$A$46:$E$6000,A2804,3),"")</f>
        <v/>
      </c>
      <c r="D2804" s="88" t="str">
        <f>IFERROR(INDEX(DATA!$A$46:$E$6000,A2804,2),"")</f>
        <v/>
      </c>
      <c r="E2804" s="99" t="str">
        <f>IFERROR(IF(C2804=設定・集計!$B$6,INDEX(DATA!$A$46:$E$6000,A2804,4),""),"")</f>
        <v/>
      </c>
      <c r="F2804" s="99" t="str">
        <f>IFERROR(IF(C2804=設定・集計!$B$6,"",INDEX(DATA!$A$46:$E$6000,A2804,4)),"")</f>
        <v/>
      </c>
    </row>
    <row r="2805" spans="1:6" ht="18.75" customHeight="1">
      <c r="A2805" s="82" t="str">
        <f>IFERROR(MATCH(ROW()-ROW($A$2),DATA!G:G,0)-DATA!$B$5+1,"")</f>
        <v/>
      </c>
      <c r="B2805" s="86" t="str">
        <f>IFERROR(INDEX(DATA!$A$46:$E$6000,A2805,5),"")</f>
        <v/>
      </c>
      <c r="C2805" s="87" t="str">
        <f>IFERROR(INDEX(DATA!$A$46:$E$6000,A2805,3),"")</f>
        <v/>
      </c>
      <c r="D2805" s="88" t="str">
        <f>IFERROR(INDEX(DATA!$A$46:$E$6000,A2805,2),"")</f>
        <v/>
      </c>
      <c r="E2805" s="99" t="str">
        <f>IFERROR(IF(C2805=設定・集計!$B$6,INDEX(DATA!$A$46:$E$6000,A2805,4),""),"")</f>
        <v/>
      </c>
      <c r="F2805" s="99" t="str">
        <f>IFERROR(IF(C2805=設定・集計!$B$6,"",INDEX(DATA!$A$46:$E$6000,A2805,4)),"")</f>
        <v/>
      </c>
    </row>
    <row r="2806" spans="1:6" ht="18.75" customHeight="1">
      <c r="A2806" s="82" t="str">
        <f>IFERROR(MATCH(ROW()-ROW($A$2),DATA!G:G,0)-DATA!$B$5+1,"")</f>
        <v/>
      </c>
      <c r="B2806" s="86" t="str">
        <f>IFERROR(INDEX(DATA!$A$46:$E$6000,A2806,5),"")</f>
        <v/>
      </c>
      <c r="C2806" s="87" t="str">
        <f>IFERROR(INDEX(DATA!$A$46:$E$6000,A2806,3),"")</f>
        <v/>
      </c>
      <c r="D2806" s="88" t="str">
        <f>IFERROR(INDEX(DATA!$A$46:$E$6000,A2806,2),"")</f>
        <v/>
      </c>
      <c r="E2806" s="99" t="str">
        <f>IFERROR(IF(C2806=設定・集計!$B$6,INDEX(DATA!$A$46:$E$6000,A2806,4),""),"")</f>
        <v/>
      </c>
      <c r="F2806" s="99" t="str">
        <f>IFERROR(IF(C2806=設定・集計!$B$6,"",INDEX(DATA!$A$46:$E$6000,A2806,4)),"")</f>
        <v/>
      </c>
    </row>
    <row r="2807" spans="1:6" ht="18.75" customHeight="1">
      <c r="A2807" s="82" t="str">
        <f>IFERROR(MATCH(ROW()-ROW($A$2),DATA!G:G,0)-DATA!$B$5+1,"")</f>
        <v/>
      </c>
      <c r="B2807" s="86" t="str">
        <f>IFERROR(INDEX(DATA!$A$46:$E$6000,A2807,5),"")</f>
        <v/>
      </c>
      <c r="C2807" s="87" t="str">
        <f>IFERROR(INDEX(DATA!$A$46:$E$6000,A2807,3),"")</f>
        <v/>
      </c>
      <c r="D2807" s="88" t="str">
        <f>IFERROR(INDEX(DATA!$A$46:$E$6000,A2807,2),"")</f>
        <v/>
      </c>
      <c r="E2807" s="99" t="str">
        <f>IFERROR(IF(C2807=設定・集計!$B$6,INDEX(DATA!$A$46:$E$6000,A2807,4),""),"")</f>
        <v/>
      </c>
      <c r="F2807" s="99" t="str">
        <f>IFERROR(IF(C2807=設定・集計!$B$6,"",INDEX(DATA!$A$46:$E$6000,A2807,4)),"")</f>
        <v/>
      </c>
    </row>
    <row r="2808" spans="1:6" ht="18.75" customHeight="1">
      <c r="A2808" s="82" t="str">
        <f>IFERROR(MATCH(ROW()-ROW($A$2),DATA!G:G,0)-DATA!$B$5+1,"")</f>
        <v/>
      </c>
      <c r="B2808" s="86" t="str">
        <f>IFERROR(INDEX(DATA!$A$46:$E$6000,A2808,5),"")</f>
        <v/>
      </c>
      <c r="C2808" s="87" t="str">
        <f>IFERROR(INDEX(DATA!$A$46:$E$6000,A2808,3),"")</f>
        <v/>
      </c>
      <c r="D2808" s="88" t="str">
        <f>IFERROR(INDEX(DATA!$A$46:$E$6000,A2808,2),"")</f>
        <v/>
      </c>
      <c r="E2808" s="99" t="str">
        <f>IFERROR(IF(C2808=設定・集計!$B$6,INDEX(DATA!$A$46:$E$6000,A2808,4),""),"")</f>
        <v/>
      </c>
      <c r="F2808" s="99" t="str">
        <f>IFERROR(IF(C2808=設定・集計!$B$6,"",INDEX(DATA!$A$46:$E$6000,A2808,4)),"")</f>
        <v/>
      </c>
    </row>
    <row r="2809" spans="1:6" ht="18.75" customHeight="1">
      <c r="A2809" s="82" t="str">
        <f>IFERROR(MATCH(ROW()-ROW($A$2),DATA!G:G,0)-DATA!$B$5+1,"")</f>
        <v/>
      </c>
      <c r="B2809" s="86" t="str">
        <f>IFERROR(INDEX(DATA!$A$46:$E$6000,A2809,5),"")</f>
        <v/>
      </c>
      <c r="C2809" s="87" t="str">
        <f>IFERROR(INDEX(DATA!$A$46:$E$6000,A2809,3),"")</f>
        <v/>
      </c>
      <c r="D2809" s="88" t="str">
        <f>IFERROR(INDEX(DATA!$A$46:$E$6000,A2809,2),"")</f>
        <v/>
      </c>
      <c r="E2809" s="99" t="str">
        <f>IFERROR(IF(C2809=設定・集計!$B$6,INDEX(DATA!$A$46:$E$6000,A2809,4),""),"")</f>
        <v/>
      </c>
      <c r="F2809" s="99" t="str">
        <f>IFERROR(IF(C2809=設定・集計!$B$6,"",INDEX(DATA!$A$46:$E$6000,A2809,4)),"")</f>
        <v/>
      </c>
    </row>
    <row r="2810" spans="1:6" ht="18.75" customHeight="1">
      <c r="A2810" s="82" t="str">
        <f>IFERROR(MATCH(ROW()-ROW($A$2),DATA!G:G,0)-DATA!$B$5+1,"")</f>
        <v/>
      </c>
      <c r="B2810" s="86" t="str">
        <f>IFERROR(INDEX(DATA!$A$46:$E$6000,A2810,5),"")</f>
        <v/>
      </c>
      <c r="C2810" s="87" t="str">
        <f>IFERROR(INDEX(DATA!$A$46:$E$6000,A2810,3),"")</f>
        <v/>
      </c>
      <c r="D2810" s="88" t="str">
        <f>IFERROR(INDEX(DATA!$A$46:$E$6000,A2810,2),"")</f>
        <v/>
      </c>
      <c r="E2810" s="99" t="str">
        <f>IFERROR(IF(C2810=設定・集計!$B$6,INDEX(DATA!$A$46:$E$6000,A2810,4),""),"")</f>
        <v/>
      </c>
      <c r="F2810" s="99" t="str">
        <f>IFERROR(IF(C2810=設定・集計!$B$6,"",INDEX(DATA!$A$46:$E$6000,A2810,4)),"")</f>
        <v/>
      </c>
    </row>
    <row r="2811" spans="1:6" ht="18.75" customHeight="1">
      <c r="A2811" s="82" t="str">
        <f>IFERROR(MATCH(ROW()-ROW($A$2),DATA!G:G,0)-DATA!$B$5+1,"")</f>
        <v/>
      </c>
      <c r="B2811" s="86" t="str">
        <f>IFERROR(INDEX(DATA!$A$46:$E$6000,A2811,5),"")</f>
        <v/>
      </c>
      <c r="C2811" s="87" t="str">
        <f>IFERROR(INDEX(DATA!$A$46:$E$6000,A2811,3),"")</f>
        <v/>
      </c>
      <c r="D2811" s="88" t="str">
        <f>IFERROR(INDEX(DATA!$A$46:$E$6000,A2811,2),"")</f>
        <v/>
      </c>
      <c r="E2811" s="99" t="str">
        <f>IFERROR(IF(C2811=設定・集計!$B$6,INDEX(DATA!$A$46:$E$6000,A2811,4),""),"")</f>
        <v/>
      </c>
      <c r="F2811" s="99" t="str">
        <f>IFERROR(IF(C2811=設定・集計!$B$6,"",INDEX(DATA!$A$46:$E$6000,A2811,4)),"")</f>
        <v/>
      </c>
    </row>
    <row r="2812" spans="1:6" ht="18.75" customHeight="1">
      <c r="A2812" s="82" t="str">
        <f>IFERROR(MATCH(ROW()-ROW($A$2),DATA!G:G,0)-DATA!$B$5+1,"")</f>
        <v/>
      </c>
      <c r="B2812" s="86" t="str">
        <f>IFERROR(INDEX(DATA!$A$46:$E$6000,A2812,5),"")</f>
        <v/>
      </c>
      <c r="C2812" s="87" t="str">
        <f>IFERROR(INDEX(DATA!$A$46:$E$6000,A2812,3),"")</f>
        <v/>
      </c>
      <c r="D2812" s="88" t="str">
        <f>IFERROR(INDEX(DATA!$A$46:$E$6000,A2812,2),"")</f>
        <v/>
      </c>
      <c r="E2812" s="99" t="str">
        <f>IFERROR(IF(C2812=設定・集計!$B$6,INDEX(DATA!$A$46:$E$6000,A2812,4),""),"")</f>
        <v/>
      </c>
      <c r="F2812" s="99" t="str">
        <f>IFERROR(IF(C2812=設定・集計!$B$6,"",INDEX(DATA!$A$46:$E$6000,A2812,4)),"")</f>
        <v/>
      </c>
    </row>
    <row r="2813" spans="1:6" ht="18.75" customHeight="1">
      <c r="A2813" s="82" t="str">
        <f>IFERROR(MATCH(ROW()-ROW($A$2),DATA!G:G,0)-DATA!$B$5+1,"")</f>
        <v/>
      </c>
      <c r="B2813" s="86" t="str">
        <f>IFERROR(INDEX(DATA!$A$46:$E$6000,A2813,5),"")</f>
        <v/>
      </c>
      <c r="C2813" s="87" t="str">
        <f>IFERROR(INDEX(DATA!$A$46:$E$6000,A2813,3),"")</f>
        <v/>
      </c>
      <c r="D2813" s="88" t="str">
        <f>IFERROR(INDEX(DATA!$A$46:$E$6000,A2813,2),"")</f>
        <v/>
      </c>
      <c r="E2813" s="99" t="str">
        <f>IFERROR(IF(C2813=設定・集計!$B$6,INDEX(DATA!$A$46:$E$6000,A2813,4),""),"")</f>
        <v/>
      </c>
      <c r="F2813" s="99" t="str">
        <f>IFERROR(IF(C2813=設定・集計!$B$6,"",INDEX(DATA!$A$46:$E$6000,A2813,4)),"")</f>
        <v/>
      </c>
    </row>
    <row r="2814" spans="1:6" ht="18.75" customHeight="1">
      <c r="A2814" s="82" t="str">
        <f>IFERROR(MATCH(ROW()-ROW($A$2),DATA!G:G,0)-DATA!$B$5+1,"")</f>
        <v/>
      </c>
      <c r="B2814" s="86" t="str">
        <f>IFERROR(INDEX(DATA!$A$46:$E$6000,A2814,5),"")</f>
        <v/>
      </c>
      <c r="C2814" s="87" t="str">
        <f>IFERROR(INDEX(DATA!$A$46:$E$6000,A2814,3),"")</f>
        <v/>
      </c>
      <c r="D2814" s="88" t="str">
        <f>IFERROR(INDEX(DATA!$A$46:$E$6000,A2814,2),"")</f>
        <v/>
      </c>
      <c r="E2814" s="99" t="str">
        <f>IFERROR(IF(C2814=設定・集計!$B$6,INDEX(DATA!$A$46:$E$6000,A2814,4),""),"")</f>
        <v/>
      </c>
      <c r="F2814" s="99" t="str">
        <f>IFERROR(IF(C2814=設定・集計!$B$6,"",INDEX(DATA!$A$46:$E$6000,A2814,4)),"")</f>
        <v/>
      </c>
    </row>
    <row r="2815" spans="1:6" ht="18.75" customHeight="1">
      <c r="A2815" s="82" t="str">
        <f>IFERROR(MATCH(ROW()-ROW($A$2),DATA!G:G,0)-DATA!$B$5+1,"")</f>
        <v/>
      </c>
      <c r="B2815" s="86" t="str">
        <f>IFERROR(INDEX(DATA!$A$46:$E$6000,A2815,5),"")</f>
        <v/>
      </c>
      <c r="C2815" s="87" t="str">
        <f>IFERROR(INDEX(DATA!$A$46:$E$6000,A2815,3),"")</f>
        <v/>
      </c>
      <c r="D2815" s="88" t="str">
        <f>IFERROR(INDEX(DATA!$A$46:$E$6000,A2815,2),"")</f>
        <v/>
      </c>
      <c r="E2815" s="99" t="str">
        <f>IFERROR(IF(C2815=設定・集計!$B$6,INDEX(DATA!$A$46:$E$6000,A2815,4),""),"")</f>
        <v/>
      </c>
      <c r="F2815" s="99" t="str">
        <f>IFERROR(IF(C2815=設定・集計!$B$6,"",INDEX(DATA!$A$46:$E$6000,A2815,4)),"")</f>
        <v/>
      </c>
    </row>
    <row r="2816" spans="1:6" ht="18.75" customHeight="1">
      <c r="A2816" s="82" t="str">
        <f>IFERROR(MATCH(ROW()-ROW($A$2),DATA!G:G,0)-DATA!$B$5+1,"")</f>
        <v/>
      </c>
      <c r="B2816" s="86" t="str">
        <f>IFERROR(INDEX(DATA!$A$46:$E$6000,A2816,5),"")</f>
        <v/>
      </c>
      <c r="C2816" s="87" t="str">
        <f>IFERROR(INDEX(DATA!$A$46:$E$6000,A2816,3),"")</f>
        <v/>
      </c>
      <c r="D2816" s="88" t="str">
        <f>IFERROR(INDEX(DATA!$A$46:$E$6000,A2816,2),"")</f>
        <v/>
      </c>
      <c r="E2816" s="99" t="str">
        <f>IFERROR(IF(C2816=設定・集計!$B$6,INDEX(DATA!$A$46:$E$6000,A2816,4),""),"")</f>
        <v/>
      </c>
      <c r="F2816" s="99" t="str">
        <f>IFERROR(IF(C2816=設定・集計!$B$6,"",INDEX(DATA!$A$46:$E$6000,A2816,4)),"")</f>
        <v/>
      </c>
    </row>
    <row r="2817" spans="1:6" ht="18.75" customHeight="1">
      <c r="A2817" s="82" t="str">
        <f>IFERROR(MATCH(ROW()-ROW($A$2),DATA!G:G,0)-DATA!$B$5+1,"")</f>
        <v/>
      </c>
      <c r="B2817" s="86" t="str">
        <f>IFERROR(INDEX(DATA!$A$46:$E$6000,A2817,5),"")</f>
        <v/>
      </c>
      <c r="C2817" s="87" t="str">
        <f>IFERROR(INDEX(DATA!$A$46:$E$6000,A2817,3),"")</f>
        <v/>
      </c>
      <c r="D2817" s="88" t="str">
        <f>IFERROR(INDEX(DATA!$A$46:$E$6000,A2817,2),"")</f>
        <v/>
      </c>
      <c r="E2817" s="99" t="str">
        <f>IFERROR(IF(C2817=設定・集計!$B$6,INDEX(DATA!$A$46:$E$6000,A2817,4),""),"")</f>
        <v/>
      </c>
      <c r="F2817" s="99" t="str">
        <f>IFERROR(IF(C2817=設定・集計!$B$6,"",INDEX(DATA!$A$46:$E$6000,A2817,4)),"")</f>
        <v/>
      </c>
    </row>
    <row r="2818" spans="1:6" ht="18.75" customHeight="1">
      <c r="A2818" s="82" t="str">
        <f>IFERROR(MATCH(ROW()-ROW($A$2),DATA!G:G,0)-DATA!$B$5+1,"")</f>
        <v/>
      </c>
      <c r="B2818" s="86" t="str">
        <f>IFERROR(INDEX(DATA!$A$46:$E$6000,A2818,5),"")</f>
        <v/>
      </c>
      <c r="C2818" s="87" t="str">
        <f>IFERROR(INDEX(DATA!$A$46:$E$6000,A2818,3),"")</f>
        <v/>
      </c>
      <c r="D2818" s="88" t="str">
        <f>IFERROR(INDEX(DATA!$A$46:$E$6000,A2818,2),"")</f>
        <v/>
      </c>
      <c r="E2818" s="99" t="str">
        <f>IFERROR(IF(C2818=設定・集計!$B$6,INDEX(DATA!$A$46:$E$6000,A2818,4),""),"")</f>
        <v/>
      </c>
      <c r="F2818" s="99" t="str">
        <f>IFERROR(IF(C2818=設定・集計!$B$6,"",INDEX(DATA!$A$46:$E$6000,A2818,4)),"")</f>
        <v/>
      </c>
    </row>
    <row r="2819" spans="1:6" ht="18.75" customHeight="1">
      <c r="A2819" s="82" t="str">
        <f>IFERROR(MATCH(ROW()-ROW($A$2),DATA!G:G,0)-DATA!$B$5+1,"")</f>
        <v/>
      </c>
      <c r="B2819" s="86" t="str">
        <f>IFERROR(INDEX(DATA!$A$46:$E$6000,A2819,5),"")</f>
        <v/>
      </c>
      <c r="C2819" s="87" t="str">
        <f>IFERROR(INDEX(DATA!$A$46:$E$6000,A2819,3),"")</f>
        <v/>
      </c>
      <c r="D2819" s="88" t="str">
        <f>IFERROR(INDEX(DATA!$A$46:$E$6000,A2819,2),"")</f>
        <v/>
      </c>
      <c r="E2819" s="99" t="str">
        <f>IFERROR(IF(C2819=設定・集計!$B$6,INDEX(DATA!$A$46:$E$6000,A2819,4),""),"")</f>
        <v/>
      </c>
      <c r="F2819" s="99" t="str">
        <f>IFERROR(IF(C2819=設定・集計!$B$6,"",INDEX(DATA!$A$46:$E$6000,A2819,4)),"")</f>
        <v/>
      </c>
    </row>
    <row r="2820" spans="1:6" ht="18.75" customHeight="1">
      <c r="A2820" s="82" t="str">
        <f>IFERROR(MATCH(ROW()-ROW($A$2),DATA!G:G,0)-DATA!$B$5+1,"")</f>
        <v/>
      </c>
      <c r="B2820" s="86" t="str">
        <f>IFERROR(INDEX(DATA!$A$46:$E$6000,A2820,5),"")</f>
        <v/>
      </c>
      <c r="C2820" s="87" t="str">
        <f>IFERROR(INDEX(DATA!$A$46:$E$6000,A2820,3),"")</f>
        <v/>
      </c>
      <c r="D2820" s="88" t="str">
        <f>IFERROR(INDEX(DATA!$A$46:$E$6000,A2820,2),"")</f>
        <v/>
      </c>
      <c r="E2820" s="99" t="str">
        <f>IFERROR(IF(C2820=設定・集計!$B$6,INDEX(DATA!$A$46:$E$6000,A2820,4),""),"")</f>
        <v/>
      </c>
      <c r="F2820" s="99" t="str">
        <f>IFERROR(IF(C2820=設定・集計!$B$6,"",INDEX(DATA!$A$46:$E$6000,A2820,4)),"")</f>
        <v/>
      </c>
    </row>
    <row r="2821" spans="1:6" ht="18.75" customHeight="1">
      <c r="A2821" s="82" t="str">
        <f>IFERROR(MATCH(ROW()-ROW($A$2),DATA!G:G,0)-DATA!$B$5+1,"")</f>
        <v/>
      </c>
      <c r="B2821" s="86" t="str">
        <f>IFERROR(INDEX(DATA!$A$46:$E$6000,A2821,5),"")</f>
        <v/>
      </c>
      <c r="C2821" s="87" t="str">
        <f>IFERROR(INDEX(DATA!$A$46:$E$6000,A2821,3),"")</f>
        <v/>
      </c>
      <c r="D2821" s="88" t="str">
        <f>IFERROR(INDEX(DATA!$A$46:$E$6000,A2821,2),"")</f>
        <v/>
      </c>
      <c r="E2821" s="99" t="str">
        <f>IFERROR(IF(C2821=設定・集計!$B$6,INDEX(DATA!$A$46:$E$6000,A2821,4),""),"")</f>
        <v/>
      </c>
      <c r="F2821" s="99" t="str">
        <f>IFERROR(IF(C2821=設定・集計!$B$6,"",INDEX(DATA!$A$46:$E$6000,A2821,4)),"")</f>
        <v/>
      </c>
    </row>
    <row r="2822" spans="1:6" ht="18.75" customHeight="1">
      <c r="A2822" s="82" t="str">
        <f>IFERROR(MATCH(ROW()-ROW($A$2),DATA!G:G,0)-DATA!$B$5+1,"")</f>
        <v/>
      </c>
      <c r="B2822" s="86" t="str">
        <f>IFERROR(INDEX(DATA!$A$46:$E$6000,A2822,5),"")</f>
        <v/>
      </c>
      <c r="C2822" s="87" t="str">
        <f>IFERROR(INDEX(DATA!$A$46:$E$6000,A2822,3),"")</f>
        <v/>
      </c>
      <c r="D2822" s="88" t="str">
        <f>IFERROR(INDEX(DATA!$A$46:$E$6000,A2822,2),"")</f>
        <v/>
      </c>
      <c r="E2822" s="99" t="str">
        <f>IFERROR(IF(C2822=設定・集計!$B$6,INDEX(DATA!$A$46:$E$6000,A2822,4),""),"")</f>
        <v/>
      </c>
      <c r="F2822" s="99" t="str">
        <f>IFERROR(IF(C2822=設定・集計!$B$6,"",INDEX(DATA!$A$46:$E$6000,A2822,4)),"")</f>
        <v/>
      </c>
    </row>
    <row r="2823" spans="1:6" ht="18.75" customHeight="1">
      <c r="A2823" s="82" t="str">
        <f>IFERROR(MATCH(ROW()-ROW($A$2),DATA!G:G,0)-DATA!$B$5+1,"")</f>
        <v/>
      </c>
      <c r="B2823" s="86" t="str">
        <f>IFERROR(INDEX(DATA!$A$46:$E$6000,A2823,5),"")</f>
        <v/>
      </c>
      <c r="C2823" s="87" t="str">
        <f>IFERROR(INDEX(DATA!$A$46:$E$6000,A2823,3),"")</f>
        <v/>
      </c>
      <c r="D2823" s="88" t="str">
        <f>IFERROR(INDEX(DATA!$A$46:$E$6000,A2823,2),"")</f>
        <v/>
      </c>
      <c r="E2823" s="99" t="str">
        <f>IFERROR(IF(C2823=設定・集計!$B$6,INDEX(DATA!$A$46:$E$6000,A2823,4),""),"")</f>
        <v/>
      </c>
      <c r="F2823" s="99" t="str">
        <f>IFERROR(IF(C2823=設定・集計!$B$6,"",INDEX(DATA!$A$46:$E$6000,A2823,4)),"")</f>
        <v/>
      </c>
    </row>
    <row r="2824" spans="1:6" ht="18.75" customHeight="1">
      <c r="A2824" s="82" t="str">
        <f>IFERROR(MATCH(ROW()-ROW($A$2),DATA!G:G,0)-DATA!$B$5+1,"")</f>
        <v/>
      </c>
      <c r="B2824" s="86" t="str">
        <f>IFERROR(INDEX(DATA!$A$46:$E$6000,A2824,5),"")</f>
        <v/>
      </c>
      <c r="C2824" s="87" t="str">
        <f>IFERROR(INDEX(DATA!$A$46:$E$6000,A2824,3),"")</f>
        <v/>
      </c>
      <c r="D2824" s="88" t="str">
        <f>IFERROR(INDEX(DATA!$A$46:$E$6000,A2824,2),"")</f>
        <v/>
      </c>
      <c r="E2824" s="99" t="str">
        <f>IFERROR(IF(C2824=設定・集計!$B$6,INDEX(DATA!$A$46:$E$6000,A2824,4),""),"")</f>
        <v/>
      </c>
      <c r="F2824" s="99" t="str">
        <f>IFERROR(IF(C2824=設定・集計!$B$6,"",INDEX(DATA!$A$46:$E$6000,A2824,4)),"")</f>
        <v/>
      </c>
    </row>
    <row r="2825" spans="1:6" ht="18.75" customHeight="1">
      <c r="A2825" s="82" t="str">
        <f>IFERROR(MATCH(ROW()-ROW($A$2),DATA!G:G,0)-DATA!$B$5+1,"")</f>
        <v/>
      </c>
      <c r="B2825" s="86" t="str">
        <f>IFERROR(INDEX(DATA!$A$46:$E$6000,A2825,5),"")</f>
        <v/>
      </c>
      <c r="C2825" s="87" t="str">
        <f>IFERROR(INDEX(DATA!$A$46:$E$6000,A2825,3),"")</f>
        <v/>
      </c>
      <c r="D2825" s="88" t="str">
        <f>IFERROR(INDEX(DATA!$A$46:$E$6000,A2825,2),"")</f>
        <v/>
      </c>
      <c r="E2825" s="99" t="str">
        <f>IFERROR(IF(C2825=設定・集計!$B$6,INDEX(DATA!$A$46:$E$6000,A2825,4),""),"")</f>
        <v/>
      </c>
      <c r="F2825" s="99" t="str">
        <f>IFERROR(IF(C2825=設定・集計!$B$6,"",INDEX(DATA!$A$46:$E$6000,A2825,4)),"")</f>
        <v/>
      </c>
    </row>
    <row r="2826" spans="1:6" ht="18.75" customHeight="1">
      <c r="A2826" s="82" t="str">
        <f>IFERROR(MATCH(ROW()-ROW($A$2),DATA!G:G,0)-DATA!$B$5+1,"")</f>
        <v/>
      </c>
      <c r="B2826" s="86" t="str">
        <f>IFERROR(INDEX(DATA!$A$46:$E$6000,A2826,5),"")</f>
        <v/>
      </c>
      <c r="C2826" s="87" t="str">
        <f>IFERROR(INDEX(DATA!$A$46:$E$6000,A2826,3),"")</f>
        <v/>
      </c>
      <c r="D2826" s="88" t="str">
        <f>IFERROR(INDEX(DATA!$A$46:$E$6000,A2826,2),"")</f>
        <v/>
      </c>
      <c r="E2826" s="99" t="str">
        <f>IFERROR(IF(C2826=設定・集計!$B$6,INDEX(DATA!$A$46:$E$6000,A2826,4),""),"")</f>
        <v/>
      </c>
      <c r="F2826" s="99" t="str">
        <f>IFERROR(IF(C2826=設定・集計!$B$6,"",INDEX(DATA!$A$46:$E$6000,A2826,4)),"")</f>
        <v/>
      </c>
    </row>
    <row r="2827" spans="1:6" ht="18.75" customHeight="1">
      <c r="A2827" s="82" t="str">
        <f>IFERROR(MATCH(ROW()-ROW($A$2),DATA!G:G,0)-DATA!$B$5+1,"")</f>
        <v/>
      </c>
      <c r="B2827" s="86" t="str">
        <f>IFERROR(INDEX(DATA!$A$46:$E$6000,A2827,5),"")</f>
        <v/>
      </c>
      <c r="C2827" s="87" t="str">
        <f>IFERROR(INDEX(DATA!$A$46:$E$6000,A2827,3),"")</f>
        <v/>
      </c>
      <c r="D2827" s="88" t="str">
        <f>IFERROR(INDEX(DATA!$A$46:$E$6000,A2827,2),"")</f>
        <v/>
      </c>
      <c r="E2827" s="99" t="str">
        <f>IFERROR(IF(C2827=設定・集計!$B$6,INDEX(DATA!$A$46:$E$6000,A2827,4),""),"")</f>
        <v/>
      </c>
      <c r="F2827" s="99" t="str">
        <f>IFERROR(IF(C2827=設定・集計!$B$6,"",INDEX(DATA!$A$46:$E$6000,A2827,4)),"")</f>
        <v/>
      </c>
    </row>
    <row r="2828" spans="1:6" ht="18.75" customHeight="1">
      <c r="A2828" s="82" t="str">
        <f>IFERROR(MATCH(ROW()-ROW($A$2),DATA!G:G,0)-DATA!$B$5+1,"")</f>
        <v/>
      </c>
      <c r="B2828" s="86" t="str">
        <f>IFERROR(INDEX(DATA!$A$46:$E$6000,A2828,5),"")</f>
        <v/>
      </c>
      <c r="C2828" s="87" t="str">
        <f>IFERROR(INDEX(DATA!$A$46:$E$6000,A2828,3),"")</f>
        <v/>
      </c>
      <c r="D2828" s="88" t="str">
        <f>IFERROR(INDEX(DATA!$A$46:$E$6000,A2828,2),"")</f>
        <v/>
      </c>
      <c r="E2828" s="99" t="str">
        <f>IFERROR(IF(C2828=設定・集計!$B$6,INDEX(DATA!$A$46:$E$6000,A2828,4),""),"")</f>
        <v/>
      </c>
      <c r="F2828" s="99" t="str">
        <f>IFERROR(IF(C2828=設定・集計!$B$6,"",INDEX(DATA!$A$46:$E$6000,A2828,4)),"")</f>
        <v/>
      </c>
    </row>
    <row r="2829" spans="1:6" ht="18.75" customHeight="1">
      <c r="A2829" s="82" t="str">
        <f>IFERROR(MATCH(ROW()-ROW($A$2),DATA!G:G,0)-DATA!$B$5+1,"")</f>
        <v/>
      </c>
      <c r="B2829" s="86" t="str">
        <f>IFERROR(INDEX(DATA!$A$46:$E$6000,A2829,5),"")</f>
        <v/>
      </c>
      <c r="C2829" s="87" t="str">
        <f>IFERROR(INDEX(DATA!$A$46:$E$6000,A2829,3),"")</f>
        <v/>
      </c>
      <c r="D2829" s="88" t="str">
        <f>IFERROR(INDEX(DATA!$A$46:$E$6000,A2829,2),"")</f>
        <v/>
      </c>
      <c r="E2829" s="99" t="str">
        <f>IFERROR(IF(C2829=設定・集計!$B$6,INDEX(DATA!$A$46:$E$6000,A2829,4),""),"")</f>
        <v/>
      </c>
      <c r="F2829" s="99" t="str">
        <f>IFERROR(IF(C2829=設定・集計!$B$6,"",INDEX(DATA!$A$46:$E$6000,A2829,4)),"")</f>
        <v/>
      </c>
    </row>
    <row r="2830" spans="1:6" ht="18.75" customHeight="1">
      <c r="A2830" s="82" t="str">
        <f>IFERROR(MATCH(ROW()-ROW($A$2),DATA!G:G,0)-DATA!$B$5+1,"")</f>
        <v/>
      </c>
      <c r="B2830" s="86" t="str">
        <f>IFERROR(INDEX(DATA!$A$46:$E$6000,A2830,5),"")</f>
        <v/>
      </c>
      <c r="C2830" s="87" t="str">
        <f>IFERROR(INDEX(DATA!$A$46:$E$6000,A2830,3),"")</f>
        <v/>
      </c>
      <c r="D2830" s="88" t="str">
        <f>IFERROR(INDEX(DATA!$A$46:$E$6000,A2830,2),"")</f>
        <v/>
      </c>
      <c r="E2830" s="99" t="str">
        <f>IFERROR(IF(C2830=設定・集計!$B$6,INDEX(DATA!$A$46:$E$6000,A2830,4),""),"")</f>
        <v/>
      </c>
      <c r="F2830" s="99" t="str">
        <f>IFERROR(IF(C2830=設定・集計!$B$6,"",INDEX(DATA!$A$46:$E$6000,A2830,4)),"")</f>
        <v/>
      </c>
    </row>
    <row r="2831" spans="1:6" ht="18.75" customHeight="1">
      <c r="A2831" s="82" t="str">
        <f>IFERROR(MATCH(ROW()-ROW($A$2),DATA!G:G,0)-DATA!$B$5+1,"")</f>
        <v/>
      </c>
      <c r="B2831" s="86" t="str">
        <f>IFERROR(INDEX(DATA!$A$46:$E$6000,A2831,5),"")</f>
        <v/>
      </c>
      <c r="C2831" s="87" t="str">
        <f>IFERROR(INDEX(DATA!$A$46:$E$6000,A2831,3),"")</f>
        <v/>
      </c>
      <c r="D2831" s="88" t="str">
        <f>IFERROR(INDEX(DATA!$A$46:$E$6000,A2831,2),"")</f>
        <v/>
      </c>
      <c r="E2831" s="99" t="str">
        <f>IFERROR(IF(C2831=設定・集計!$B$6,INDEX(DATA!$A$46:$E$6000,A2831,4),""),"")</f>
        <v/>
      </c>
      <c r="F2831" s="99" t="str">
        <f>IFERROR(IF(C2831=設定・集計!$B$6,"",INDEX(DATA!$A$46:$E$6000,A2831,4)),"")</f>
        <v/>
      </c>
    </row>
    <row r="2832" spans="1:6" ht="18.75" customHeight="1">
      <c r="A2832" s="82" t="str">
        <f>IFERROR(MATCH(ROW()-ROW($A$2),DATA!G:G,0)-DATA!$B$5+1,"")</f>
        <v/>
      </c>
      <c r="B2832" s="86" t="str">
        <f>IFERROR(INDEX(DATA!$A$46:$E$6000,A2832,5),"")</f>
        <v/>
      </c>
      <c r="C2832" s="87" t="str">
        <f>IFERROR(INDEX(DATA!$A$46:$E$6000,A2832,3),"")</f>
        <v/>
      </c>
      <c r="D2832" s="88" t="str">
        <f>IFERROR(INDEX(DATA!$A$46:$E$6000,A2832,2),"")</f>
        <v/>
      </c>
      <c r="E2832" s="99" t="str">
        <f>IFERROR(IF(C2832=設定・集計!$B$6,INDEX(DATA!$A$46:$E$6000,A2832,4),""),"")</f>
        <v/>
      </c>
      <c r="F2832" s="99" t="str">
        <f>IFERROR(IF(C2832=設定・集計!$B$6,"",INDEX(DATA!$A$46:$E$6000,A2832,4)),"")</f>
        <v/>
      </c>
    </row>
    <row r="2833" spans="1:6" ht="18.75" customHeight="1">
      <c r="A2833" s="82" t="str">
        <f>IFERROR(MATCH(ROW()-ROW($A$2),DATA!G:G,0)-DATA!$B$5+1,"")</f>
        <v/>
      </c>
      <c r="B2833" s="86" t="str">
        <f>IFERROR(INDEX(DATA!$A$46:$E$6000,A2833,5),"")</f>
        <v/>
      </c>
      <c r="C2833" s="87" t="str">
        <f>IFERROR(INDEX(DATA!$A$46:$E$6000,A2833,3),"")</f>
        <v/>
      </c>
      <c r="D2833" s="88" t="str">
        <f>IFERROR(INDEX(DATA!$A$46:$E$6000,A2833,2),"")</f>
        <v/>
      </c>
      <c r="E2833" s="99" t="str">
        <f>IFERROR(IF(C2833=設定・集計!$B$6,INDEX(DATA!$A$46:$E$6000,A2833,4),""),"")</f>
        <v/>
      </c>
      <c r="F2833" s="99" t="str">
        <f>IFERROR(IF(C2833=設定・集計!$B$6,"",INDEX(DATA!$A$46:$E$6000,A2833,4)),"")</f>
        <v/>
      </c>
    </row>
    <row r="2834" spans="1:6" ht="18.75" customHeight="1">
      <c r="A2834" s="82" t="str">
        <f>IFERROR(MATCH(ROW()-ROW($A$2),DATA!G:G,0)-DATA!$B$5+1,"")</f>
        <v/>
      </c>
      <c r="B2834" s="86" t="str">
        <f>IFERROR(INDEX(DATA!$A$46:$E$6000,A2834,5),"")</f>
        <v/>
      </c>
      <c r="C2834" s="87" t="str">
        <f>IFERROR(INDEX(DATA!$A$46:$E$6000,A2834,3),"")</f>
        <v/>
      </c>
      <c r="D2834" s="88" t="str">
        <f>IFERROR(INDEX(DATA!$A$46:$E$6000,A2834,2),"")</f>
        <v/>
      </c>
      <c r="E2834" s="99" t="str">
        <f>IFERROR(IF(C2834=設定・集計!$B$6,INDEX(DATA!$A$46:$E$6000,A2834,4),""),"")</f>
        <v/>
      </c>
      <c r="F2834" s="99" t="str">
        <f>IFERROR(IF(C2834=設定・集計!$B$6,"",INDEX(DATA!$A$46:$E$6000,A2834,4)),"")</f>
        <v/>
      </c>
    </row>
    <row r="2835" spans="1:6" ht="18.75" customHeight="1">
      <c r="A2835" s="82" t="str">
        <f>IFERROR(MATCH(ROW()-ROW($A$2),DATA!G:G,0)-DATA!$B$5+1,"")</f>
        <v/>
      </c>
      <c r="B2835" s="86" t="str">
        <f>IFERROR(INDEX(DATA!$A$46:$E$6000,A2835,5),"")</f>
        <v/>
      </c>
      <c r="C2835" s="87" t="str">
        <f>IFERROR(INDEX(DATA!$A$46:$E$6000,A2835,3),"")</f>
        <v/>
      </c>
      <c r="D2835" s="88" t="str">
        <f>IFERROR(INDEX(DATA!$A$46:$E$6000,A2835,2),"")</f>
        <v/>
      </c>
      <c r="E2835" s="99" t="str">
        <f>IFERROR(IF(C2835=設定・集計!$B$6,INDEX(DATA!$A$46:$E$6000,A2835,4),""),"")</f>
        <v/>
      </c>
      <c r="F2835" s="99" t="str">
        <f>IFERROR(IF(C2835=設定・集計!$B$6,"",INDEX(DATA!$A$46:$E$6000,A2835,4)),"")</f>
        <v/>
      </c>
    </row>
    <row r="2836" spans="1:6" ht="18.75" customHeight="1">
      <c r="A2836" s="82" t="str">
        <f>IFERROR(MATCH(ROW()-ROW($A$2),DATA!G:G,0)-DATA!$B$5+1,"")</f>
        <v/>
      </c>
      <c r="B2836" s="86" t="str">
        <f>IFERROR(INDEX(DATA!$A$46:$E$6000,A2836,5),"")</f>
        <v/>
      </c>
      <c r="C2836" s="87" t="str">
        <f>IFERROR(INDEX(DATA!$A$46:$E$6000,A2836,3),"")</f>
        <v/>
      </c>
      <c r="D2836" s="88" t="str">
        <f>IFERROR(INDEX(DATA!$A$46:$E$6000,A2836,2),"")</f>
        <v/>
      </c>
      <c r="E2836" s="99" t="str">
        <f>IFERROR(IF(C2836=設定・集計!$B$6,INDEX(DATA!$A$46:$E$6000,A2836,4),""),"")</f>
        <v/>
      </c>
      <c r="F2836" s="99" t="str">
        <f>IFERROR(IF(C2836=設定・集計!$B$6,"",INDEX(DATA!$A$46:$E$6000,A2836,4)),"")</f>
        <v/>
      </c>
    </row>
    <row r="2837" spans="1:6" ht="18.75" customHeight="1">
      <c r="A2837" s="82" t="str">
        <f>IFERROR(MATCH(ROW()-ROW($A$2),DATA!G:G,0)-DATA!$B$5+1,"")</f>
        <v/>
      </c>
      <c r="B2837" s="86" t="str">
        <f>IFERROR(INDEX(DATA!$A$46:$E$6000,A2837,5),"")</f>
        <v/>
      </c>
      <c r="C2837" s="87" t="str">
        <f>IFERROR(INDEX(DATA!$A$46:$E$6000,A2837,3),"")</f>
        <v/>
      </c>
      <c r="D2837" s="88" t="str">
        <f>IFERROR(INDEX(DATA!$A$46:$E$6000,A2837,2),"")</f>
        <v/>
      </c>
      <c r="E2837" s="99" t="str">
        <f>IFERROR(IF(C2837=設定・集計!$B$6,INDEX(DATA!$A$46:$E$6000,A2837,4),""),"")</f>
        <v/>
      </c>
      <c r="F2837" s="99" t="str">
        <f>IFERROR(IF(C2837=設定・集計!$B$6,"",INDEX(DATA!$A$46:$E$6000,A2837,4)),"")</f>
        <v/>
      </c>
    </row>
    <row r="2838" spans="1:6" ht="18.75" customHeight="1">
      <c r="A2838" s="82" t="str">
        <f>IFERROR(MATCH(ROW()-ROW($A$2),DATA!G:G,0)-DATA!$B$5+1,"")</f>
        <v/>
      </c>
      <c r="B2838" s="86" t="str">
        <f>IFERROR(INDEX(DATA!$A$46:$E$6000,A2838,5),"")</f>
        <v/>
      </c>
      <c r="C2838" s="87" t="str">
        <f>IFERROR(INDEX(DATA!$A$46:$E$6000,A2838,3),"")</f>
        <v/>
      </c>
      <c r="D2838" s="88" t="str">
        <f>IFERROR(INDEX(DATA!$A$46:$E$6000,A2838,2),"")</f>
        <v/>
      </c>
      <c r="E2838" s="99" t="str">
        <f>IFERROR(IF(C2838=設定・集計!$B$6,INDEX(DATA!$A$46:$E$6000,A2838,4),""),"")</f>
        <v/>
      </c>
      <c r="F2838" s="99" t="str">
        <f>IFERROR(IF(C2838=設定・集計!$B$6,"",INDEX(DATA!$A$46:$E$6000,A2838,4)),"")</f>
        <v/>
      </c>
    </row>
    <row r="2839" spans="1:6" ht="18.75" customHeight="1">
      <c r="A2839" s="82" t="str">
        <f>IFERROR(MATCH(ROW()-ROW($A$2),DATA!G:G,0)-DATA!$B$5+1,"")</f>
        <v/>
      </c>
      <c r="B2839" s="86" t="str">
        <f>IFERROR(INDEX(DATA!$A$46:$E$6000,A2839,5),"")</f>
        <v/>
      </c>
      <c r="C2839" s="87" t="str">
        <f>IFERROR(INDEX(DATA!$A$46:$E$6000,A2839,3),"")</f>
        <v/>
      </c>
      <c r="D2839" s="88" t="str">
        <f>IFERROR(INDEX(DATA!$A$46:$E$6000,A2839,2),"")</f>
        <v/>
      </c>
      <c r="E2839" s="99" t="str">
        <f>IFERROR(IF(C2839=設定・集計!$B$6,INDEX(DATA!$A$46:$E$6000,A2839,4),""),"")</f>
        <v/>
      </c>
      <c r="F2839" s="99" t="str">
        <f>IFERROR(IF(C2839=設定・集計!$B$6,"",INDEX(DATA!$A$46:$E$6000,A2839,4)),"")</f>
        <v/>
      </c>
    </row>
    <row r="2840" spans="1:6" ht="18.75" customHeight="1">
      <c r="A2840" s="82" t="str">
        <f>IFERROR(MATCH(ROW()-ROW($A$2),DATA!G:G,0)-DATA!$B$5+1,"")</f>
        <v/>
      </c>
      <c r="B2840" s="86" t="str">
        <f>IFERROR(INDEX(DATA!$A$46:$E$6000,A2840,5),"")</f>
        <v/>
      </c>
      <c r="C2840" s="87" t="str">
        <f>IFERROR(INDEX(DATA!$A$46:$E$6000,A2840,3),"")</f>
        <v/>
      </c>
      <c r="D2840" s="88" t="str">
        <f>IFERROR(INDEX(DATA!$A$46:$E$6000,A2840,2),"")</f>
        <v/>
      </c>
      <c r="E2840" s="99" t="str">
        <f>IFERROR(IF(C2840=設定・集計!$B$6,INDEX(DATA!$A$46:$E$6000,A2840,4),""),"")</f>
        <v/>
      </c>
      <c r="F2840" s="99" t="str">
        <f>IFERROR(IF(C2840=設定・集計!$B$6,"",INDEX(DATA!$A$46:$E$6000,A2840,4)),"")</f>
        <v/>
      </c>
    </row>
    <row r="2841" spans="1:6" ht="18.75" customHeight="1">
      <c r="A2841" s="82" t="str">
        <f>IFERROR(MATCH(ROW()-ROW($A$2),DATA!G:G,0)-DATA!$B$5+1,"")</f>
        <v/>
      </c>
      <c r="B2841" s="86" t="str">
        <f>IFERROR(INDEX(DATA!$A$46:$E$6000,A2841,5),"")</f>
        <v/>
      </c>
      <c r="C2841" s="87" t="str">
        <f>IFERROR(INDEX(DATA!$A$46:$E$6000,A2841,3),"")</f>
        <v/>
      </c>
      <c r="D2841" s="88" t="str">
        <f>IFERROR(INDEX(DATA!$A$46:$E$6000,A2841,2),"")</f>
        <v/>
      </c>
      <c r="E2841" s="99" t="str">
        <f>IFERROR(IF(C2841=設定・集計!$B$6,INDEX(DATA!$A$46:$E$6000,A2841,4),""),"")</f>
        <v/>
      </c>
      <c r="F2841" s="99" t="str">
        <f>IFERROR(IF(C2841=設定・集計!$B$6,"",INDEX(DATA!$A$46:$E$6000,A2841,4)),"")</f>
        <v/>
      </c>
    </row>
    <row r="2842" spans="1:6" ht="18.75" customHeight="1">
      <c r="A2842" s="82" t="str">
        <f>IFERROR(MATCH(ROW()-ROW($A$2),DATA!G:G,0)-DATA!$B$5+1,"")</f>
        <v/>
      </c>
      <c r="B2842" s="86" t="str">
        <f>IFERROR(INDEX(DATA!$A$46:$E$6000,A2842,5),"")</f>
        <v/>
      </c>
      <c r="C2842" s="87" t="str">
        <f>IFERROR(INDEX(DATA!$A$46:$E$6000,A2842,3),"")</f>
        <v/>
      </c>
      <c r="D2842" s="88" t="str">
        <f>IFERROR(INDEX(DATA!$A$46:$E$6000,A2842,2),"")</f>
        <v/>
      </c>
      <c r="E2842" s="99" t="str">
        <f>IFERROR(IF(C2842=設定・集計!$B$6,INDEX(DATA!$A$46:$E$6000,A2842,4),""),"")</f>
        <v/>
      </c>
      <c r="F2842" s="99" t="str">
        <f>IFERROR(IF(C2842=設定・集計!$B$6,"",INDEX(DATA!$A$46:$E$6000,A2842,4)),"")</f>
        <v/>
      </c>
    </row>
    <row r="2843" spans="1:6" ht="18.75" customHeight="1">
      <c r="A2843" s="82" t="str">
        <f>IFERROR(MATCH(ROW()-ROW($A$2),DATA!G:G,0)-DATA!$B$5+1,"")</f>
        <v/>
      </c>
      <c r="B2843" s="86" t="str">
        <f>IFERROR(INDEX(DATA!$A$46:$E$6000,A2843,5),"")</f>
        <v/>
      </c>
      <c r="C2843" s="87" t="str">
        <f>IFERROR(INDEX(DATA!$A$46:$E$6000,A2843,3),"")</f>
        <v/>
      </c>
      <c r="D2843" s="88" t="str">
        <f>IFERROR(INDEX(DATA!$A$46:$E$6000,A2843,2),"")</f>
        <v/>
      </c>
      <c r="E2843" s="99" t="str">
        <f>IFERROR(IF(C2843=設定・集計!$B$6,INDEX(DATA!$A$46:$E$6000,A2843,4),""),"")</f>
        <v/>
      </c>
      <c r="F2843" s="99" t="str">
        <f>IFERROR(IF(C2843=設定・集計!$B$6,"",INDEX(DATA!$A$46:$E$6000,A2843,4)),"")</f>
        <v/>
      </c>
    </row>
    <row r="2844" spans="1:6" ht="18.75" customHeight="1">
      <c r="A2844" s="82" t="str">
        <f>IFERROR(MATCH(ROW()-ROW($A$2),DATA!G:G,0)-DATA!$B$5+1,"")</f>
        <v/>
      </c>
      <c r="B2844" s="86" t="str">
        <f>IFERROR(INDEX(DATA!$A$46:$E$6000,A2844,5),"")</f>
        <v/>
      </c>
      <c r="C2844" s="87" t="str">
        <f>IFERROR(INDEX(DATA!$A$46:$E$6000,A2844,3),"")</f>
        <v/>
      </c>
      <c r="D2844" s="88" t="str">
        <f>IFERROR(INDEX(DATA!$A$46:$E$6000,A2844,2),"")</f>
        <v/>
      </c>
      <c r="E2844" s="99" t="str">
        <f>IFERROR(IF(C2844=設定・集計!$B$6,INDEX(DATA!$A$46:$E$6000,A2844,4),""),"")</f>
        <v/>
      </c>
      <c r="F2844" s="99" t="str">
        <f>IFERROR(IF(C2844=設定・集計!$B$6,"",INDEX(DATA!$A$46:$E$6000,A2844,4)),"")</f>
        <v/>
      </c>
    </row>
    <row r="2845" spans="1:6" ht="18.75" customHeight="1">
      <c r="A2845" s="82" t="str">
        <f>IFERROR(MATCH(ROW()-ROW($A$2),DATA!G:G,0)-DATA!$B$5+1,"")</f>
        <v/>
      </c>
      <c r="B2845" s="86" t="str">
        <f>IFERROR(INDEX(DATA!$A$46:$E$6000,A2845,5),"")</f>
        <v/>
      </c>
      <c r="C2845" s="87" t="str">
        <f>IFERROR(INDEX(DATA!$A$46:$E$6000,A2845,3),"")</f>
        <v/>
      </c>
      <c r="D2845" s="88" t="str">
        <f>IFERROR(INDEX(DATA!$A$46:$E$6000,A2845,2),"")</f>
        <v/>
      </c>
      <c r="E2845" s="99" t="str">
        <f>IFERROR(IF(C2845=設定・集計!$B$6,INDEX(DATA!$A$46:$E$6000,A2845,4),""),"")</f>
        <v/>
      </c>
      <c r="F2845" s="99" t="str">
        <f>IFERROR(IF(C2845=設定・集計!$B$6,"",INDEX(DATA!$A$46:$E$6000,A2845,4)),"")</f>
        <v/>
      </c>
    </row>
    <row r="2846" spans="1:6" ht="18.75" customHeight="1">
      <c r="A2846" s="82" t="str">
        <f>IFERROR(MATCH(ROW()-ROW($A$2),DATA!G:G,0)-DATA!$B$5+1,"")</f>
        <v/>
      </c>
      <c r="B2846" s="86" t="str">
        <f>IFERROR(INDEX(DATA!$A$46:$E$6000,A2846,5),"")</f>
        <v/>
      </c>
      <c r="C2846" s="87" t="str">
        <f>IFERROR(INDEX(DATA!$A$46:$E$6000,A2846,3),"")</f>
        <v/>
      </c>
      <c r="D2846" s="88" t="str">
        <f>IFERROR(INDEX(DATA!$A$46:$E$6000,A2846,2),"")</f>
        <v/>
      </c>
      <c r="E2846" s="99" t="str">
        <f>IFERROR(IF(C2846=設定・集計!$B$6,INDEX(DATA!$A$46:$E$6000,A2846,4),""),"")</f>
        <v/>
      </c>
      <c r="F2846" s="99" t="str">
        <f>IFERROR(IF(C2846=設定・集計!$B$6,"",INDEX(DATA!$A$46:$E$6000,A2846,4)),"")</f>
        <v/>
      </c>
    </row>
    <row r="2847" spans="1:6" ht="18.75" customHeight="1">
      <c r="A2847" s="82" t="str">
        <f>IFERROR(MATCH(ROW()-ROW($A$2),DATA!G:G,0)-DATA!$B$5+1,"")</f>
        <v/>
      </c>
      <c r="B2847" s="86" t="str">
        <f>IFERROR(INDEX(DATA!$A$46:$E$6000,A2847,5),"")</f>
        <v/>
      </c>
      <c r="C2847" s="87" t="str">
        <f>IFERROR(INDEX(DATA!$A$46:$E$6000,A2847,3),"")</f>
        <v/>
      </c>
      <c r="D2847" s="88" t="str">
        <f>IFERROR(INDEX(DATA!$A$46:$E$6000,A2847,2),"")</f>
        <v/>
      </c>
      <c r="E2847" s="99" t="str">
        <f>IFERROR(IF(C2847=設定・集計!$B$6,INDEX(DATA!$A$46:$E$6000,A2847,4),""),"")</f>
        <v/>
      </c>
      <c r="F2847" s="99" t="str">
        <f>IFERROR(IF(C2847=設定・集計!$B$6,"",INDEX(DATA!$A$46:$E$6000,A2847,4)),"")</f>
        <v/>
      </c>
    </row>
    <row r="2848" spans="1:6" ht="18.75" customHeight="1">
      <c r="A2848" s="82" t="str">
        <f>IFERROR(MATCH(ROW()-ROW($A$2),DATA!G:G,0)-DATA!$B$5+1,"")</f>
        <v/>
      </c>
      <c r="B2848" s="86" t="str">
        <f>IFERROR(INDEX(DATA!$A$46:$E$6000,A2848,5),"")</f>
        <v/>
      </c>
      <c r="C2848" s="87" t="str">
        <f>IFERROR(INDEX(DATA!$A$46:$E$6000,A2848,3),"")</f>
        <v/>
      </c>
      <c r="D2848" s="88" t="str">
        <f>IFERROR(INDEX(DATA!$A$46:$E$6000,A2848,2),"")</f>
        <v/>
      </c>
      <c r="E2848" s="99" t="str">
        <f>IFERROR(IF(C2848=設定・集計!$B$6,INDEX(DATA!$A$46:$E$6000,A2848,4),""),"")</f>
        <v/>
      </c>
      <c r="F2848" s="99" t="str">
        <f>IFERROR(IF(C2848=設定・集計!$B$6,"",INDEX(DATA!$A$46:$E$6000,A2848,4)),"")</f>
        <v/>
      </c>
    </row>
    <row r="2849" spans="1:6" ht="18.75" customHeight="1">
      <c r="A2849" s="82" t="str">
        <f>IFERROR(MATCH(ROW()-ROW($A$2),DATA!G:G,0)-DATA!$B$5+1,"")</f>
        <v/>
      </c>
      <c r="B2849" s="86" t="str">
        <f>IFERROR(INDEX(DATA!$A$46:$E$6000,A2849,5),"")</f>
        <v/>
      </c>
      <c r="C2849" s="87" t="str">
        <f>IFERROR(INDEX(DATA!$A$46:$E$6000,A2849,3),"")</f>
        <v/>
      </c>
      <c r="D2849" s="88" t="str">
        <f>IFERROR(INDEX(DATA!$A$46:$E$6000,A2849,2),"")</f>
        <v/>
      </c>
      <c r="E2849" s="99" t="str">
        <f>IFERROR(IF(C2849=設定・集計!$B$6,INDEX(DATA!$A$46:$E$6000,A2849,4),""),"")</f>
        <v/>
      </c>
      <c r="F2849" s="99" t="str">
        <f>IFERROR(IF(C2849=設定・集計!$B$6,"",INDEX(DATA!$A$46:$E$6000,A2849,4)),"")</f>
        <v/>
      </c>
    </row>
    <row r="2850" spans="1:6" ht="18.75" customHeight="1">
      <c r="A2850" s="82" t="str">
        <f>IFERROR(MATCH(ROW()-ROW($A$2),DATA!G:G,0)-DATA!$B$5+1,"")</f>
        <v/>
      </c>
      <c r="B2850" s="86" t="str">
        <f>IFERROR(INDEX(DATA!$A$46:$E$6000,A2850,5),"")</f>
        <v/>
      </c>
      <c r="C2850" s="87" t="str">
        <f>IFERROR(INDEX(DATA!$A$46:$E$6000,A2850,3),"")</f>
        <v/>
      </c>
      <c r="D2850" s="88" t="str">
        <f>IFERROR(INDEX(DATA!$A$46:$E$6000,A2850,2),"")</f>
        <v/>
      </c>
      <c r="E2850" s="99" t="str">
        <f>IFERROR(IF(C2850=設定・集計!$B$6,INDEX(DATA!$A$46:$E$6000,A2850,4),""),"")</f>
        <v/>
      </c>
      <c r="F2850" s="99" t="str">
        <f>IFERROR(IF(C2850=設定・集計!$B$6,"",INDEX(DATA!$A$46:$E$6000,A2850,4)),"")</f>
        <v/>
      </c>
    </row>
    <row r="2851" spans="1:6" ht="18.75" customHeight="1">
      <c r="A2851" s="82" t="str">
        <f>IFERROR(MATCH(ROW()-ROW($A$2),DATA!G:G,0)-DATA!$B$5+1,"")</f>
        <v/>
      </c>
      <c r="B2851" s="86" t="str">
        <f>IFERROR(INDEX(DATA!$A$46:$E$6000,A2851,5),"")</f>
        <v/>
      </c>
      <c r="C2851" s="87" t="str">
        <f>IFERROR(INDEX(DATA!$A$46:$E$6000,A2851,3),"")</f>
        <v/>
      </c>
      <c r="D2851" s="88" t="str">
        <f>IFERROR(INDEX(DATA!$A$46:$E$6000,A2851,2),"")</f>
        <v/>
      </c>
      <c r="E2851" s="99" t="str">
        <f>IFERROR(IF(C2851=設定・集計!$B$6,INDEX(DATA!$A$46:$E$6000,A2851,4),""),"")</f>
        <v/>
      </c>
      <c r="F2851" s="99" t="str">
        <f>IFERROR(IF(C2851=設定・集計!$B$6,"",INDEX(DATA!$A$46:$E$6000,A2851,4)),"")</f>
        <v/>
      </c>
    </row>
    <row r="2852" spans="1:6" ht="18.75" customHeight="1">
      <c r="A2852" s="82" t="str">
        <f>IFERROR(MATCH(ROW()-ROW($A$2),DATA!G:G,0)-DATA!$B$5+1,"")</f>
        <v/>
      </c>
      <c r="B2852" s="86" t="str">
        <f>IFERROR(INDEX(DATA!$A$46:$E$6000,A2852,5),"")</f>
        <v/>
      </c>
      <c r="C2852" s="87" t="str">
        <f>IFERROR(INDEX(DATA!$A$46:$E$6000,A2852,3),"")</f>
        <v/>
      </c>
      <c r="D2852" s="88" t="str">
        <f>IFERROR(INDEX(DATA!$A$46:$E$6000,A2852,2),"")</f>
        <v/>
      </c>
      <c r="E2852" s="99" t="str">
        <f>IFERROR(IF(C2852=設定・集計!$B$6,INDEX(DATA!$A$46:$E$6000,A2852,4),""),"")</f>
        <v/>
      </c>
      <c r="F2852" s="99" t="str">
        <f>IFERROR(IF(C2852=設定・集計!$B$6,"",INDEX(DATA!$A$46:$E$6000,A2852,4)),"")</f>
        <v/>
      </c>
    </row>
    <row r="2853" spans="1:6" ht="18.75" customHeight="1">
      <c r="A2853" s="82" t="str">
        <f>IFERROR(MATCH(ROW()-ROW($A$2),DATA!G:G,0)-DATA!$B$5+1,"")</f>
        <v/>
      </c>
      <c r="B2853" s="86" t="str">
        <f>IFERROR(INDEX(DATA!$A$46:$E$6000,A2853,5),"")</f>
        <v/>
      </c>
      <c r="C2853" s="87" t="str">
        <f>IFERROR(INDEX(DATA!$A$46:$E$6000,A2853,3),"")</f>
        <v/>
      </c>
      <c r="D2853" s="88" t="str">
        <f>IFERROR(INDEX(DATA!$A$46:$E$6000,A2853,2),"")</f>
        <v/>
      </c>
      <c r="E2853" s="99" t="str">
        <f>IFERROR(IF(C2853=設定・集計!$B$6,INDEX(DATA!$A$46:$E$6000,A2853,4),""),"")</f>
        <v/>
      </c>
      <c r="F2853" s="99" t="str">
        <f>IFERROR(IF(C2853=設定・集計!$B$6,"",INDEX(DATA!$A$46:$E$6000,A2853,4)),"")</f>
        <v/>
      </c>
    </row>
    <row r="2854" spans="1:6" ht="18.75" customHeight="1">
      <c r="A2854" s="82" t="str">
        <f>IFERROR(MATCH(ROW()-ROW($A$2),DATA!G:G,0)-DATA!$B$5+1,"")</f>
        <v/>
      </c>
      <c r="B2854" s="86" t="str">
        <f>IFERROR(INDEX(DATA!$A$46:$E$6000,A2854,5),"")</f>
        <v/>
      </c>
      <c r="C2854" s="87" t="str">
        <f>IFERROR(INDEX(DATA!$A$46:$E$6000,A2854,3),"")</f>
        <v/>
      </c>
      <c r="D2854" s="88" t="str">
        <f>IFERROR(INDEX(DATA!$A$46:$E$6000,A2854,2),"")</f>
        <v/>
      </c>
      <c r="E2854" s="99" t="str">
        <f>IFERROR(IF(C2854=設定・集計!$B$6,INDEX(DATA!$A$46:$E$6000,A2854,4),""),"")</f>
        <v/>
      </c>
      <c r="F2854" s="99" t="str">
        <f>IFERROR(IF(C2854=設定・集計!$B$6,"",INDEX(DATA!$A$46:$E$6000,A2854,4)),"")</f>
        <v/>
      </c>
    </row>
    <row r="2855" spans="1:6" ht="18.75" customHeight="1">
      <c r="A2855" s="82" t="str">
        <f>IFERROR(MATCH(ROW()-ROW($A$2),DATA!G:G,0)-DATA!$B$5+1,"")</f>
        <v/>
      </c>
      <c r="B2855" s="86" t="str">
        <f>IFERROR(INDEX(DATA!$A$46:$E$6000,A2855,5),"")</f>
        <v/>
      </c>
      <c r="C2855" s="87" t="str">
        <f>IFERROR(INDEX(DATA!$A$46:$E$6000,A2855,3),"")</f>
        <v/>
      </c>
      <c r="D2855" s="88" t="str">
        <f>IFERROR(INDEX(DATA!$A$46:$E$6000,A2855,2),"")</f>
        <v/>
      </c>
      <c r="E2855" s="99" t="str">
        <f>IFERROR(IF(C2855=設定・集計!$B$6,INDEX(DATA!$A$46:$E$6000,A2855,4),""),"")</f>
        <v/>
      </c>
      <c r="F2855" s="99" t="str">
        <f>IFERROR(IF(C2855=設定・集計!$B$6,"",INDEX(DATA!$A$46:$E$6000,A2855,4)),"")</f>
        <v/>
      </c>
    </row>
    <row r="2856" spans="1:6" ht="18.75" customHeight="1">
      <c r="A2856" s="82" t="str">
        <f>IFERROR(MATCH(ROW()-ROW($A$2),DATA!G:G,0)-DATA!$B$5+1,"")</f>
        <v/>
      </c>
      <c r="B2856" s="86" t="str">
        <f>IFERROR(INDEX(DATA!$A$46:$E$6000,A2856,5),"")</f>
        <v/>
      </c>
      <c r="C2856" s="87" t="str">
        <f>IFERROR(INDEX(DATA!$A$46:$E$6000,A2856,3),"")</f>
        <v/>
      </c>
      <c r="D2856" s="88" t="str">
        <f>IFERROR(INDEX(DATA!$A$46:$E$6000,A2856,2),"")</f>
        <v/>
      </c>
      <c r="E2856" s="99" t="str">
        <f>IFERROR(IF(C2856=設定・集計!$B$6,INDEX(DATA!$A$46:$E$6000,A2856,4),""),"")</f>
        <v/>
      </c>
      <c r="F2856" s="99" t="str">
        <f>IFERROR(IF(C2856=設定・集計!$B$6,"",INDEX(DATA!$A$46:$E$6000,A2856,4)),"")</f>
        <v/>
      </c>
    </row>
    <row r="2857" spans="1:6" ht="18.75" customHeight="1">
      <c r="A2857" s="82" t="str">
        <f>IFERROR(MATCH(ROW()-ROW($A$2),DATA!G:G,0)-DATA!$B$5+1,"")</f>
        <v/>
      </c>
      <c r="B2857" s="86" t="str">
        <f>IFERROR(INDEX(DATA!$A$46:$E$6000,A2857,5),"")</f>
        <v/>
      </c>
      <c r="C2857" s="87" t="str">
        <f>IFERROR(INDEX(DATA!$A$46:$E$6000,A2857,3),"")</f>
        <v/>
      </c>
      <c r="D2857" s="88" t="str">
        <f>IFERROR(INDEX(DATA!$A$46:$E$6000,A2857,2),"")</f>
        <v/>
      </c>
      <c r="E2857" s="99" t="str">
        <f>IFERROR(IF(C2857=設定・集計!$B$6,INDEX(DATA!$A$46:$E$6000,A2857,4),""),"")</f>
        <v/>
      </c>
      <c r="F2857" s="99" t="str">
        <f>IFERROR(IF(C2857=設定・集計!$B$6,"",INDEX(DATA!$A$46:$E$6000,A2857,4)),"")</f>
        <v/>
      </c>
    </row>
    <row r="2858" spans="1:6" ht="18.75" customHeight="1">
      <c r="A2858" s="82" t="str">
        <f>IFERROR(MATCH(ROW()-ROW($A$2),DATA!G:G,0)-DATA!$B$5+1,"")</f>
        <v/>
      </c>
      <c r="B2858" s="86" t="str">
        <f>IFERROR(INDEX(DATA!$A$46:$E$6000,A2858,5),"")</f>
        <v/>
      </c>
      <c r="C2858" s="87" t="str">
        <f>IFERROR(INDEX(DATA!$A$46:$E$6000,A2858,3),"")</f>
        <v/>
      </c>
      <c r="D2858" s="88" t="str">
        <f>IFERROR(INDEX(DATA!$A$46:$E$6000,A2858,2),"")</f>
        <v/>
      </c>
      <c r="E2858" s="99" t="str">
        <f>IFERROR(IF(C2858=設定・集計!$B$6,INDEX(DATA!$A$46:$E$6000,A2858,4),""),"")</f>
        <v/>
      </c>
      <c r="F2858" s="99" t="str">
        <f>IFERROR(IF(C2858=設定・集計!$B$6,"",INDEX(DATA!$A$46:$E$6000,A2858,4)),"")</f>
        <v/>
      </c>
    </row>
    <row r="2859" spans="1:6" ht="18.75" customHeight="1">
      <c r="A2859" s="82" t="str">
        <f>IFERROR(MATCH(ROW()-ROW($A$2),DATA!G:G,0)-DATA!$B$5+1,"")</f>
        <v/>
      </c>
      <c r="B2859" s="86" t="str">
        <f>IFERROR(INDEX(DATA!$A$46:$E$6000,A2859,5),"")</f>
        <v/>
      </c>
      <c r="C2859" s="87" t="str">
        <f>IFERROR(INDEX(DATA!$A$46:$E$6000,A2859,3),"")</f>
        <v/>
      </c>
      <c r="D2859" s="88" t="str">
        <f>IFERROR(INDEX(DATA!$A$46:$E$6000,A2859,2),"")</f>
        <v/>
      </c>
      <c r="E2859" s="99" t="str">
        <f>IFERROR(IF(C2859=設定・集計!$B$6,INDEX(DATA!$A$46:$E$6000,A2859,4),""),"")</f>
        <v/>
      </c>
      <c r="F2859" s="99" t="str">
        <f>IFERROR(IF(C2859=設定・集計!$B$6,"",INDEX(DATA!$A$46:$E$6000,A2859,4)),"")</f>
        <v/>
      </c>
    </row>
    <row r="2860" spans="1:6" ht="18.75" customHeight="1">
      <c r="A2860" s="82" t="str">
        <f>IFERROR(MATCH(ROW()-ROW($A$2),DATA!G:G,0)-DATA!$B$5+1,"")</f>
        <v/>
      </c>
      <c r="B2860" s="86" t="str">
        <f>IFERROR(INDEX(DATA!$A$46:$E$6000,A2860,5),"")</f>
        <v/>
      </c>
      <c r="C2860" s="87" t="str">
        <f>IFERROR(INDEX(DATA!$A$46:$E$6000,A2860,3),"")</f>
        <v/>
      </c>
      <c r="D2860" s="88" t="str">
        <f>IFERROR(INDEX(DATA!$A$46:$E$6000,A2860,2),"")</f>
        <v/>
      </c>
      <c r="E2860" s="99" t="str">
        <f>IFERROR(IF(C2860=設定・集計!$B$6,INDEX(DATA!$A$46:$E$6000,A2860,4),""),"")</f>
        <v/>
      </c>
      <c r="F2860" s="99" t="str">
        <f>IFERROR(IF(C2860=設定・集計!$B$6,"",INDEX(DATA!$A$46:$E$6000,A2860,4)),"")</f>
        <v/>
      </c>
    </row>
    <row r="2861" spans="1:6" ht="18.75" customHeight="1">
      <c r="A2861" s="82" t="str">
        <f>IFERROR(MATCH(ROW()-ROW($A$2),DATA!G:G,0)-DATA!$B$5+1,"")</f>
        <v/>
      </c>
      <c r="B2861" s="86" t="str">
        <f>IFERROR(INDEX(DATA!$A$46:$E$6000,A2861,5),"")</f>
        <v/>
      </c>
      <c r="C2861" s="87" t="str">
        <f>IFERROR(INDEX(DATA!$A$46:$E$6000,A2861,3),"")</f>
        <v/>
      </c>
      <c r="D2861" s="88" t="str">
        <f>IFERROR(INDEX(DATA!$A$46:$E$6000,A2861,2),"")</f>
        <v/>
      </c>
      <c r="E2861" s="99" t="str">
        <f>IFERROR(IF(C2861=設定・集計!$B$6,INDEX(DATA!$A$46:$E$6000,A2861,4),""),"")</f>
        <v/>
      </c>
      <c r="F2861" s="99" t="str">
        <f>IFERROR(IF(C2861=設定・集計!$B$6,"",INDEX(DATA!$A$46:$E$6000,A2861,4)),"")</f>
        <v/>
      </c>
    </row>
    <row r="2862" spans="1:6" ht="18.75" customHeight="1">
      <c r="A2862" s="82" t="str">
        <f>IFERROR(MATCH(ROW()-ROW($A$2),DATA!G:G,0)-DATA!$B$5+1,"")</f>
        <v/>
      </c>
      <c r="B2862" s="86" t="str">
        <f>IFERROR(INDEX(DATA!$A$46:$E$6000,A2862,5),"")</f>
        <v/>
      </c>
      <c r="C2862" s="87" t="str">
        <f>IFERROR(INDEX(DATA!$A$46:$E$6000,A2862,3),"")</f>
        <v/>
      </c>
      <c r="D2862" s="88" t="str">
        <f>IFERROR(INDEX(DATA!$A$46:$E$6000,A2862,2),"")</f>
        <v/>
      </c>
      <c r="E2862" s="99" t="str">
        <f>IFERROR(IF(C2862=設定・集計!$B$6,INDEX(DATA!$A$46:$E$6000,A2862,4),""),"")</f>
        <v/>
      </c>
      <c r="F2862" s="99" t="str">
        <f>IFERROR(IF(C2862=設定・集計!$B$6,"",INDEX(DATA!$A$46:$E$6000,A2862,4)),"")</f>
        <v/>
      </c>
    </row>
    <row r="2863" spans="1:6" ht="18.75" customHeight="1">
      <c r="A2863" s="82" t="str">
        <f>IFERROR(MATCH(ROW()-ROW($A$2),DATA!G:G,0)-DATA!$B$5+1,"")</f>
        <v/>
      </c>
      <c r="B2863" s="86" t="str">
        <f>IFERROR(INDEX(DATA!$A$46:$E$6000,A2863,5),"")</f>
        <v/>
      </c>
      <c r="C2863" s="87" t="str">
        <f>IFERROR(INDEX(DATA!$A$46:$E$6000,A2863,3),"")</f>
        <v/>
      </c>
      <c r="D2863" s="88" t="str">
        <f>IFERROR(INDEX(DATA!$A$46:$E$6000,A2863,2),"")</f>
        <v/>
      </c>
      <c r="E2863" s="99" t="str">
        <f>IFERROR(IF(C2863=設定・集計!$B$6,INDEX(DATA!$A$46:$E$6000,A2863,4),""),"")</f>
        <v/>
      </c>
      <c r="F2863" s="99" t="str">
        <f>IFERROR(IF(C2863=設定・集計!$B$6,"",INDEX(DATA!$A$46:$E$6000,A2863,4)),"")</f>
        <v/>
      </c>
    </row>
    <row r="2864" spans="1:6" ht="18.75" customHeight="1">
      <c r="A2864" s="82" t="str">
        <f>IFERROR(MATCH(ROW()-ROW($A$2),DATA!G:G,0)-DATA!$B$5+1,"")</f>
        <v/>
      </c>
      <c r="B2864" s="86" t="str">
        <f>IFERROR(INDEX(DATA!$A$46:$E$6000,A2864,5),"")</f>
        <v/>
      </c>
      <c r="C2864" s="87" t="str">
        <f>IFERROR(INDEX(DATA!$A$46:$E$6000,A2864,3),"")</f>
        <v/>
      </c>
      <c r="D2864" s="88" t="str">
        <f>IFERROR(INDEX(DATA!$A$46:$E$6000,A2864,2),"")</f>
        <v/>
      </c>
      <c r="E2864" s="99" t="str">
        <f>IFERROR(IF(C2864=設定・集計!$B$6,INDEX(DATA!$A$46:$E$6000,A2864,4),""),"")</f>
        <v/>
      </c>
      <c r="F2864" s="99" t="str">
        <f>IFERROR(IF(C2864=設定・集計!$B$6,"",INDEX(DATA!$A$46:$E$6000,A2864,4)),"")</f>
        <v/>
      </c>
    </row>
    <row r="2865" spans="1:6" ht="18.75" customHeight="1">
      <c r="A2865" s="82" t="str">
        <f>IFERROR(MATCH(ROW()-ROW($A$2),DATA!G:G,0)-DATA!$B$5+1,"")</f>
        <v/>
      </c>
      <c r="B2865" s="86" t="str">
        <f>IFERROR(INDEX(DATA!$A$46:$E$6000,A2865,5),"")</f>
        <v/>
      </c>
      <c r="C2865" s="87" t="str">
        <f>IFERROR(INDEX(DATA!$A$46:$E$6000,A2865,3),"")</f>
        <v/>
      </c>
      <c r="D2865" s="88" t="str">
        <f>IFERROR(INDEX(DATA!$A$46:$E$6000,A2865,2),"")</f>
        <v/>
      </c>
      <c r="E2865" s="99" t="str">
        <f>IFERROR(IF(C2865=設定・集計!$B$6,INDEX(DATA!$A$46:$E$6000,A2865,4),""),"")</f>
        <v/>
      </c>
      <c r="F2865" s="99" t="str">
        <f>IFERROR(IF(C2865=設定・集計!$B$6,"",INDEX(DATA!$A$46:$E$6000,A2865,4)),"")</f>
        <v/>
      </c>
    </row>
    <row r="2866" spans="1:6" ht="18.75" customHeight="1">
      <c r="A2866" s="82" t="str">
        <f>IFERROR(MATCH(ROW()-ROW($A$2),DATA!G:G,0)-DATA!$B$5+1,"")</f>
        <v/>
      </c>
      <c r="B2866" s="86" t="str">
        <f>IFERROR(INDEX(DATA!$A$46:$E$6000,A2866,5),"")</f>
        <v/>
      </c>
      <c r="C2866" s="87" t="str">
        <f>IFERROR(INDEX(DATA!$A$46:$E$6000,A2866,3),"")</f>
        <v/>
      </c>
      <c r="D2866" s="88" t="str">
        <f>IFERROR(INDEX(DATA!$A$46:$E$6000,A2866,2),"")</f>
        <v/>
      </c>
      <c r="E2866" s="99" t="str">
        <f>IFERROR(IF(C2866=設定・集計!$B$6,INDEX(DATA!$A$46:$E$6000,A2866,4),""),"")</f>
        <v/>
      </c>
      <c r="F2866" s="99" t="str">
        <f>IFERROR(IF(C2866=設定・集計!$B$6,"",INDEX(DATA!$A$46:$E$6000,A2866,4)),"")</f>
        <v/>
      </c>
    </row>
    <row r="2867" spans="1:6" ht="18.75" customHeight="1">
      <c r="A2867" s="82" t="str">
        <f>IFERROR(MATCH(ROW()-ROW($A$2),DATA!G:G,0)-DATA!$B$5+1,"")</f>
        <v/>
      </c>
      <c r="B2867" s="86" t="str">
        <f>IFERROR(INDEX(DATA!$A$46:$E$6000,A2867,5),"")</f>
        <v/>
      </c>
      <c r="C2867" s="87" t="str">
        <f>IFERROR(INDEX(DATA!$A$46:$E$6000,A2867,3),"")</f>
        <v/>
      </c>
      <c r="D2867" s="88" t="str">
        <f>IFERROR(INDEX(DATA!$A$46:$E$6000,A2867,2),"")</f>
        <v/>
      </c>
      <c r="E2867" s="99" t="str">
        <f>IFERROR(IF(C2867=設定・集計!$B$6,INDEX(DATA!$A$46:$E$6000,A2867,4),""),"")</f>
        <v/>
      </c>
      <c r="F2867" s="99" t="str">
        <f>IFERROR(IF(C2867=設定・集計!$B$6,"",INDEX(DATA!$A$46:$E$6000,A2867,4)),"")</f>
        <v/>
      </c>
    </row>
    <row r="2868" spans="1:6" ht="18.75" customHeight="1">
      <c r="A2868" s="82" t="str">
        <f>IFERROR(MATCH(ROW()-ROW($A$2),DATA!G:G,0)-DATA!$B$5+1,"")</f>
        <v/>
      </c>
      <c r="B2868" s="86" t="str">
        <f>IFERROR(INDEX(DATA!$A$46:$E$6000,A2868,5),"")</f>
        <v/>
      </c>
      <c r="C2868" s="87" t="str">
        <f>IFERROR(INDEX(DATA!$A$46:$E$6000,A2868,3),"")</f>
        <v/>
      </c>
      <c r="D2868" s="88" t="str">
        <f>IFERROR(INDEX(DATA!$A$46:$E$6000,A2868,2),"")</f>
        <v/>
      </c>
      <c r="E2868" s="99" t="str">
        <f>IFERROR(IF(C2868=設定・集計!$B$6,INDEX(DATA!$A$46:$E$6000,A2868,4),""),"")</f>
        <v/>
      </c>
      <c r="F2868" s="99" t="str">
        <f>IFERROR(IF(C2868=設定・集計!$B$6,"",INDEX(DATA!$A$46:$E$6000,A2868,4)),"")</f>
        <v/>
      </c>
    </row>
    <row r="2869" spans="1:6" ht="18.75" customHeight="1">
      <c r="A2869" s="82" t="str">
        <f>IFERROR(MATCH(ROW()-ROW($A$2),DATA!G:G,0)-DATA!$B$5+1,"")</f>
        <v/>
      </c>
      <c r="B2869" s="86" t="str">
        <f>IFERROR(INDEX(DATA!$A$46:$E$6000,A2869,5),"")</f>
        <v/>
      </c>
      <c r="C2869" s="87" t="str">
        <f>IFERROR(INDEX(DATA!$A$46:$E$6000,A2869,3),"")</f>
        <v/>
      </c>
      <c r="D2869" s="88" t="str">
        <f>IFERROR(INDEX(DATA!$A$46:$E$6000,A2869,2),"")</f>
        <v/>
      </c>
      <c r="E2869" s="99" t="str">
        <f>IFERROR(IF(C2869=設定・集計!$B$6,INDEX(DATA!$A$46:$E$6000,A2869,4),""),"")</f>
        <v/>
      </c>
      <c r="F2869" s="99" t="str">
        <f>IFERROR(IF(C2869=設定・集計!$B$6,"",INDEX(DATA!$A$46:$E$6000,A2869,4)),"")</f>
        <v/>
      </c>
    </row>
    <row r="2870" spans="1:6" ht="18.75" customHeight="1">
      <c r="A2870" s="82" t="str">
        <f>IFERROR(MATCH(ROW()-ROW($A$2),DATA!G:G,0)-DATA!$B$5+1,"")</f>
        <v/>
      </c>
      <c r="B2870" s="86" t="str">
        <f>IFERROR(INDEX(DATA!$A$46:$E$6000,A2870,5),"")</f>
        <v/>
      </c>
      <c r="C2870" s="87" t="str">
        <f>IFERROR(INDEX(DATA!$A$46:$E$6000,A2870,3),"")</f>
        <v/>
      </c>
      <c r="D2870" s="88" t="str">
        <f>IFERROR(INDEX(DATA!$A$46:$E$6000,A2870,2),"")</f>
        <v/>
      </c>
      <c r="E2870" s="99" t="str">
        <f>IFERROR(IF(C2870=設定・集計!$B$6,INDEX(DATA!$A$46:$E$6000,A2870,4),""),"")</f>
        <v/>
      </c>
      <c r="F2870" s="99" t="str">
        <f>IFERROR(IF(C2870=設定・集計!$B$6,"",INDEX(DATA!$A$46:$E$6000,A2870,4)),"")</f>
        <v/>
      </c>
    </row>
    <row r="2871" spans="1:6" ht="18.75" customHeight="1">
      <c r="A2871" s="82" t="str">
        <f>IFERROR(MATCH(ROW()-ROW($A$2),DATA!G:G,0)-DATA!$B$5+1,"")</f>
        <v/>
      </c>
      <c r="B2871" s="86" t="str">
        <f>IFERROR(INDEX(DATA!$A$46:$E$6000,A2871,5),"")</f>
        <v/>
      </c>
      <c r="C2871" s="87" t="str">
        <f>IFERROR(INDEX(DATA!$A$46:$E$6000,A2871,3),"")</f>
        <v/>
      </c>
      <c r="D2871" s="88" t="str">
        <f>IFERROR(INDEX(DATA!$A$46:$E$6000,A2871,2),"")</f>
        <v/>
      </c>
      <c r="E2871" s="99" t="str">
        <f>IFERROR(IF(C2871=設定・集計!$B$6,INDEX(DATA!$A$46:$E$6000,A2871,4),""),"")</f>
        <v/>
      </c>
      <c r="F2871" s="99" t="str">
        <f>IFERROR(IF(C2871=設定・集計!$B$6,"",INDEX(DATA!$A$46:$E$6000,A2871,4)),"")</f>
        <v/>
      </c>
    </row>
    <row r="2872" spans="1:6" ht="18.75" customHeight="1">
      <c r="A2872" s="82" t="str">
        <f>IFERROR(MATCH(ROW()-ROW($A$2),DATA!G:G,0)-DATA!$B$5+1,"")</f>
        <v/>
      </c>
      <c r="B2872" s="86" t="str">
        <f>IFERROR(INDEX(DATA!$A$46:$E$6000,A2872,5),"")</f>
        <v/>
      </c>
      <c r="C2872" s="87" t="str">
        <f>IFERROR(INDEX(DATA!$A$46:$E$6000,A2872,3),"")</f>
        <v/>
      </c>
      <c r="D2872" s="88" t="str">
        <f>IFERROR(INDEX(DATA!$A$46:$E$6000,A2872,2),"")</f>
        <v/>
      </c>
      <c r="E2872" s="99" t="str">
        <f>IFERROR(IF(C2872=設定・集計!$B$6,INDEX(DATA!$A$46:$E$6000,A2872,4),""),"")</f>
        <v/>
      </c>
      <c r="F2872" s="99" t="str">
        <f>IFERROR(IF(C2872=設定・集計!$B$6,"",INDEX(DATA!$A$46:$E$6000,A2872,4)),"")</f>
        <v/>
      </c>
    </row>
    <row r="2873" spans="1:6" ht="18.75" customHeight="1">
      <c r="A2873" s="82" t="str">
        <f>IFERROR(MATCH(ROW()-ROW($A$2),DATA!G:G,0)-DATA!$B$5+1,"")</f>
        <v/>
      </c>
      <c r="B2873" s="86" t="str">
        <f>IFERROR(INDEX(DATA!$A$46:$E$6000,A2873,5),"")</f>
        <v/>
      </c>
      <c r="C2873" s="87" t="str">
        <f>IFERROR(INDEX(DATA!$A$46:$E$6000,A2873,3),"")</f>
        <v/>
      </c>
      <c r="D2873" s="88" t="str">
        <f>IFERROR(INDEX(DATA!$A$46:$E$6000,A2873,2),"")</f>
        <v/>
      </c>
      <c r="E2873" s="99" t="str">
        <f>IFERROR(IF(C2873=設定・集計!$B$6,INDEX(DATA!$A$46:$E$6000,A2873,4),""),"")</f>
        <v/>
      </c>
      <c r="F2873" s="99" t="str">
        <f>IFERROR(IF(C2873=設定・集計!$B$6,"",INDEX(DATA!$A$46:$E$6000,A2873,4)),"")</f>
        <v/>
      </c>
    </row>
    <row r="2874" spans="1:6" ht="18.75" customHeight="1">
      <c r="A2874" s="82" t="str">
        <f>IFERROR(MATCH(ROW()-ROW($A$2),DATA!G:G,0)-DATA!$B$5+1,"")</f>
        <v/>
      </c>
      <c r="B2874" s="86" t="str">
        <f>IFERROR(INDEX(DATA!$A$46:$E$6000,A2874,5),"")</f>
        <v/>
      </c>
      <c r="C2874" s="87" t="str">
        <f>IFERROR(INDEX(DATA!$A$46:$E$6000,A2874,3),"")</f>
        <v/>
      </c>
      <c r="D2874" s="88" t="str">
        <f>IFERROR(INDEX(DATA!$A$46:$E$6000,A2874,2),"")</f>
        <v/>
      </c>
      <c r="E2874" s="99" t="str">
        <f>IFERROR(IF(C2874=設定・集計!$B$6,INDEX(DATA!$A$46:$E$6000,A2874,4),""),"")</f>
        <v/>
      </c>
      <c r="F2874" s="99" t="str">
        <f>IFERROR(IF(C2874=設定・集計!$B$6,"",INDEX(DATA!$A$46:$E$6000,A2874,4)),"")</f>
        <v/>
      </c>
    </row>
    <row r="2875" spans="1:6" ht="18.75" customHeight="1">
      <c r="A2875" s="82" t="str">
        <f>IFERROR(MATCH(ROW()-ROW($A$2),DATA!G:G,0)-DATA!$B$5+1,"")</f>
        <v/>
      </c>
      <c r="B2875" s="86" t="str">
        <f>IFERROR(INDEX(DATA!$A$46:$E$6000,A2875,5),"")</f>
        <v/>
      </c>
      <c r="C2875" s="87" t="str">
        <f>IFERROR(INDEX(DATA!$A$46:$E$6000,A2875,3),"")</f>
        <v/>
      </c>
      <c r="D2875" s="88" t="str">
        <f>IFERROR(INDEX(DATA!$A$46:$E$6000,A2875,2),"")</f>
        <v/>
      </c>
      <c r="E2875" s="99" t="str">
        <f>IFERROR(IF(C2875=設定・集計!$B$6,INDEX(DATA!$A$46:$E$6000,A2875,4),""),"")</f>
        <v/>
      </c>
      <c r="F2875" s="99" t="str">
        <f>IFERROR(IF(C2875=設定・集計!$B$6,"",INDEX(DATA!$A$46:$E$6000,A2875,4)),"")</f>
        <v/>
      </c>
    </row>
    <row r="2876" spans="1:6" ht="18.75" customHeight="1">
      <c r="A2876" s="82" t="str">
        <f>IFERROR(MATCH(ROW()-ROW($A$2),DATA!G:G,0)-DATA!$B$5+1,"")</f>
        <v/>
      </c>
      <c r="B2876" s="86" t="str">
        <f>IFERROR(INDEX(DATA!$A$46:$E$6000,A2876,5),"")</f>
        <v/>
      </c>
      <c r="C2876" s="87" t="str">
        <f>IFERROR(INDEX(DATA!$A$46:$E$6000,A2876,3),"")</f>
        <v/>
      </c>
      <c r="D2876" s="88" t="str">
        <f>IFERROR(INDEX(DATA!$A$46:$E$6000,A2876,2),"")</f>
        <v/>
      </c>
      <c r="E2876" s="99" t="str">
        <f>IFERROR(IF(C2876=設定・集計!$B$6,INDEX(DATA!$A$46:$E$6000,A2876,4),""),"")</f>
        <v/>
      </c>
      <c r="F2876" s="99" t="str">
        <f>IFERROR(IF(C2876=設定・集計!$B$6,"",INDEX(DATA!$A$46:$E$6000,A2876,4)),"")</f>
        <v/>
      </c>
    </row>
    <row r="2877" spans="1:6" ht="18.75" customHeight="1">
      <c r="A2877" s="82" t="str">
        <f>IFERROR(MATCH(ROW()-ROW($A$2),DATA!G:G,0)-DATA!$B$5+1,"")</f>
        <v/>
      </c>
      <c r="B2877" s="86" t="str">
        <f>IFERROR(INDEX(DATA!$A$46:$E$6000,A2877,5),"")</f>
        <v/>
      </c>
      <c r="C2877" s="87" t="str">
        <f>IFERROR(INDEX(DATA!$A$46:$E$6000,A2877,3),"")</f>
        <v/>
      </c>
      <c r="D2877" s="88" t="str">
        <f>IFERROR(INDEX(DATA!$A$46:$E$6000,A2877,2),"")</f>
        <v/>
      </c>
      <c r="E2877" s="99" t="str">
        <f>IFERROR(IF(C2877=設定・集計!$B$6,INDEX(DATA!$A$46:$E$6000,A2877,4),""),"")</f>
        <v/>
      </c>
      <c r="F2877" s="99" t="str">
        <f>IFERROR(IF(C2877=設定・集計!$B$6,"",INDEX(DATA!$A$46:$E$6000,A2877,4)),"")</f>
        <v/>
      </c>
    </row>
    <row r="2878" spans="1:6" ht="18.75" customHeight="1">
      <c r="A2878" s="82" t="str">
        <f>IFERROR(MATCH(ROW()-ROW($A$2),DATA!G:G,0)-DATA!$B$5+1,"")</f>
        <v/>
      </c>
      <c r="B2878" s="86" t="str">
        <f>IFERROR(INDEX(DATA!$A$46:$E$6000,A2878,5),"")</f>
        <v/>
      </c>
      <c r="C2878" s="87" t="str">
        <f>IFERROR(INDEX(DATA!$A$46:$E$6000,A2878,3),"")</f>
        <v/>
      </c>
      <c r="D2878" s="88" t="str">
        <f>IFERROR(INDEX(DATA!$A$46:$E$6000,A2878,2),"")</f>
        <v/>
      </c>
      <c r="E2878" s="99" t="str">
        <f>IFERROR(IF(C2878=設定・集計!$B$6,INDEX(DATA!$A$46:$E$6000,A2878,4),""),"")</f>
        <v/>
      </c>
      <c r="F2878" s="99" t="str">
        <f>IFERROR(IF(C2878=設定・集計!$B$6,"",INDEX(DATA!$A$46:$E$6000,A2878,4)),"")</f>
        <v/>
      </c>
    </row>
    <row r="2879" spans="1:6" ht="18.75" customHeight="1">
      <c r="A2879" s="82" t="str">
        <f>IFERROR(MATCH(ROW()-ROW($A$2),DATA!G:G,0)-DATA!$B$5+1,"")</f>
        <v/>
      </c>
      <c r="B2879" s="86" t="str">
        <f>IFERROR(INDEX(DATA!$A$46:$E$6000,A2879,5),"")</f>
        <v/>
      </c>
      <c r="C2879" s="87" t="str">
        <f>IFERROR(INDEX(DATA!$A$46:$E$6000,A2879,3),"")</f>
        <v/>
      </c>
      <c r="D2879" s="88" t="str">
        <f>IFERROR(INDEX(DATA!$A$46:$E$6000,A2879,2),"")</f>
        <v/>
      </c>
      <c r="E2879" s="99" t="str">
        <f>IFERROR(IF(C2879=設定・集計!$B$6,INDEX(DATA!$A$46:$E$6000,A2879,4),""),"")</f>
        <v/>
      </c>
      <c r="F2879" s="99" t="str">
        <f>IFERROR(IF(C2879=設定・集計!$B$6,"",INDEX(DATA!$A$46:$E$6000,A2879,4)),"")</f>
        <v/>
      </c>
    </row>
    <row r="2880" spans="1:6" ht="18.75" customHeight="1">
      <c r="A2880" s="82" t="str">
        <f>IFERROR(MATCH(ROW()-ROW($A$2),DATA!G:G,0)-DATA!$B$5+1,"")</f>
        <v/>
      </c>
      <c r="B2880" s="86" t="str">
        <f>IFERROR(INDEX(DATA!$A$46:$E$6000,A2880,5),"")</f>
        <v/>
      </c>
      <c r="C2880" s="87" t="str">
        <f>IFERROR(INDEX(DATA!$A$46:$E$6000,A2880,3),"")</f>
        <v/>
      </c>
      <c r="D2880" s="88" t="str">
        <f>IFERROR(INDEX(DATA!$A$46:$E$6000,A2880,2),"")</f>
        <v/>
      </c>
      <c r="E2880" s="99" t="str">
        <f>IFERROR(IF(C2880=設定・集計!$B$6,INDEX(DATA!$A$46:$E$6000,A2880,4),""),"")</f>
        <v/>
      </c>
      <c r="F2880" s="99" t="str">
        <f>IFERROR(IF(C2880=設定・集計!$B$6,"",INDEX(DATA!$A$46:$E$6000,A2880,4)),"")</f>
        <v/>
      </c>
    </row>
    <row r="2881" spans="1:6" ht="18.75" customHeight="1">
      <c r="A2881" s="82" t="str">
        <f>IFERROR(MATCH(ROW()-ROW($A$2),DATA!G:G,0)-DATA!$B$5+1,"")</f>
        <v/>
      </c>
      <c r="B2881" s="86" t="str">
        <f>IFERROR(INDEX(DATA!$A$46:$E$6000,A2881,5),"")</f>
        <v/>
      </c>
      <c r="C2881" s="87" t="str">
        <f>IFERROR(INDEX(DATA!$A$46:$E$6000,A2881,3),"")</f>
        <v/>
      </c>
      <c r="D2881" s="88" t="str">
        <f>IFERROR(INDEX(DATA!$A$46:$E$6000,A2881,2),"")</f>
        <v/>
      </c>
      <c r="E2881" s="99" t="str">
        <f>IFERROR(IF(C2881=設定・集計!$B$6,INDEX(DATA!$A$46:$E$6000,A2881,4),""),"")</f>
        <v/>
      </c>
      <c r="F2881" s="99" t="str">
        <f>IFERROR(IF(C2881=設定・集計!$B$6,"",INDEX(DATA!$A$46:$E$6000,A2881,4)),"")</f>
        <v/>
      </c>
    </row>
    <row r="2882" spans="1:6" ht="18.75" customHeight="1">
      <c r="A2882" s="82" t="str">
        <f>IFERROR(MATCH(ROW()-ROW($A$2),DATA!G:G,0)-DATA!$B$5+1,"")</f>
        <v/>
      </c>
      <c r="B2882" s="86" t="str">
        <f>IFERROR(INDEX(DATA!$A$46:$E$6000,A2882,5),"")</f>
        <v/>
      </c>
      <c r="C2882" s="87" t="str">
        <f>IFERROR(INDEX(DATA!$A$46:$E$6000,A2882,3),"")</f>
        <v/>
      </c>
      <c r="D2882" s="88" t="str">
        <f>IFERROR(INDEX(DATA!$A$46:$E$6000,A2882,2),"")</f>
        <v/>
      </c>
      <c r="E2882" s="99" t="str">
        <f>IFERROR(IF(C2882=設定・集計!$B$6,INDEX(DATA!$A$46:$E$6000,A2882,4),""),"")</f>
        <v/>
      </c>
      <c r="F2882" s="99" t="str">
        <f>IFERROR(IF(C2882=設定・集計!$B$6,"",INDEX(DATA!$A$46:$E$6000,A2882,4)),"")</f>
        <v/>
      </c>
    </row>
    <row r="2883" spans="1:6" ht="18.75" customHeight="1">
      <c r="A2883" s="82" t="str">
        <f>IFERROR(MATCH(ROW()-ROW($A$2),DATA!G:G,0)-DATA!$B$5+1,"")</f>
        <v/>
      </c>
      <c r="B2883" s="86" t="str">
        <f>IFERROR(INDEX(DATA!$A$46:$E$6000,A2883,5),"")</f>
        <v/>
      </c>
      <c r="C2883" s="87" t="str">
        <f>IFERROR(INDEX(DATA!$A$46:$E$6000,A2883,3),"")</f>
        <v/>
      </c>
      <c r="D2883" s="88" t="str">
        <f>IFERROR(INDEX(DATA!$A$46:$E$6000,A2883,2),"")</f>
        <v/>
      </c>
      <c r="E2883" s="99" t="str">
        <f>IFERROR(IF(C2883=設定・集計!$B$6,INDEX(DATA!$A$46:$E$6000,A2883,4),""),"")</f>
        <v/>
      </c>
      <c r="F2883" s="99" t="str">
        <f>IFERROR(IF(C2883=設定・集計!$B$6,"",INDEX(DATA!$A$46:$E$6000,A2883,4)),"")</f>
        <v/>
      </c>
    </row>
    <row r="2884" spans="1:6" ht="18.75" customHeight="1">
      <c r="A2884" s="82" t="str">
        <f>IFERROR(MATCH(ROW()-ROW($A$2),DATA!G:G,0)-DATA!$B$5+1,"")</f>
        <v/>
      </c>
      <c r="B2884" s="86" t="str">
        <f>IFERROR(INDEX(DATA!$A$46:$E$6000,A2884,5),"")</f>
        <v/>
      </c>
      <c r="C2884" s="87" t="str">
        <f>IFERROR(INDEX(DATA!$A$46:$E$6000,A2884,3),"")</f>
        <v/>
      </c>
      <c r="D2884" s="88" t="str">
        <f>IFERROR(INDEX(DATA!$A$46:$E$6000,A2884,2),"")</f>
        <v/>
      </c>
      <c r="E2884" s="99" t="str">
        <f>IFERROR(IF(C2884=設定・集計!$B$6,INDEX(DATA!$A$46:$E$6000,A2884,4),""),"")</f>
        <v/>
      </c>
      <c r="F2884" s="99" t="str">
        <f>IFERROR(IF(C2884=設定・集計!$B$6,"",INDEX(DATA!$A$46:$E$6000,A2884,4)),"")</f>
        <v/>
      </c>
    </row>
    <row r="2885" spans="1:6" ht="18.75" customHeight="1">
      <c r="A2885" s="82" t="str">
        <f>IFERROR(MATCH(ROW()-ROW($A$2),DATA!G:G,0)-DATA!$B$5+1,"")</f>
        <v/>
      </c>
      <c r="B2885" s="86" t="str">
        <f>IFERROR(INDEX(DATA!$A$46:$E$6000,A2885,5),"")</f>
        <v/>
      </c>
      <c r="C2885" s="87" t="str">
        <f>IFERROR(INDEX(DATA!$A$46:$E$6000,A2885,3),"")</f>
        <v/>
      </c>
      <c r="D2885" s="88" t="str">
        <f>IFERROR(INDEX(DATA!$A$46:$E$6000,A2885,2),"")</f>
        <v/>
      </c>
      <c r="E2885" s="99" t="str">
        <f>IFERROR(IF(C2885=設定・集計!$B$6,INDEX(DATA!$A$46:$E$6000,A2885,4),""),"")</f>
        <v/>
      </c>
      <c r="F2885" s="99" t="str">
        <f>IFERROR(IF(C2885=設定・集計!$B$6,"",INDEX(DATA!$A$46:$E$6000,A2885,4)),"")</f>
        <v/>
      </c>
    </row>
    <row r="2886" spans="1:6" ht="18.75" customHeight="1">
      <c r="A2886" s="82" t="str">
        <f>IFERROR(MATCH(ROW()-ROW($A$2),DATA!G:G,0)-DATA!$B$5+1,"")</f>
        <v/>
      </c>
      <c r="B2886" s="86" t="str">
        <f>IFERROR(INDEX(DATA!$A$46:$E$6000,A2886,5),"")</f>
        <v/>
      </c>
      <c r="C2886" s="87" t="str">
        <f>IFERROR(INDEX(DATA!$A$46:$E$6000,A2886,3),"")</f>
        <v/>
      </c>
      <c r="D2886" s="88" t="str">
        <f>IFERROR(INDEX(DATA!$A$46:$E$6000,A2886,2),"")</f>
        <v/>
      </c>
      <c r="E2886" s="99" t="str">
        <f>IFERROR(IF(C2886=設定・集計!$B$6,INDEX(DATA!$A$46:$E$6000,A2886,4),""),"")</f>
        <v/>
      </c>
      <c r="F2886" s="99" t="str">
        <f>IFERROR(IF(C2886=設定・集計!$B$6,"",INDEX(DATA!$A$46:$E$6000,A2886,4)),"")</f>
        <v/>
      </c>
    </row>
    <row r="2887" spans="1:6" ht="18.75" customHeight="1">
      <c r="A2887" s="82" t="str">
        <f>IFERROR(MATCH(ROW()-ROW($A$2),DATA!G:G,0)-DATA!$B$5+1,"")</f>
        <v/>
      </c>
      <c r="B2887" s="86" t="str">
        <f>IFERROR(INDEX(DATA!$A$46:$E$6000,A2887,5),"")</f>
        <v/>
      </c>
      <c r="C2887" s="87" t="str">
        <f>IFERROR(INDEX(DATA!$A$46:$E$6000,A2887,3),"")</f>
        <v/>
      </c>
      <c r="D2887" s="88" t="str">
        <f>IFERROR(INDEX(DATA!$A$46:$E$6000,A2887,2),"")</f>
        <v/>
      </c>
      <c r="E2887" s="99" t="str">
        <f>IFERROR(IF(C2887=設定・集計!$B$6,INDEX(DATA!$A$46:$E$6000,A2887,4),""),"")</f>
        <v/>
      </c>
      <c r="F2887" s="99" t="str">
        <f>IFERROR(IF(C2887=設定・集計!$B$6,"",INDEX(DATA!$A$46:$E$6000,A2887,4)),"")</f>
        <v/>
      </c>
    </row>
    <row r="2888" spans="1:6" ht="18.75" customHeight="1">
      <c r="A2888" s="82" t="str">
        <f>IFERROR(MATCH(ROW()-ROW($A$2),DATA!G:G,0)-DATA!$B$5+1,"")</f>
        <v/>
      </c>
      <c r="B2888" s="86" t="str">
        <f>IFERROR(INDEX(DATA!$A$46:$E$6000,A2888,5),"")</f>
        <v/>
      </c>
      <c r="C2888" s="87" t="str">
        <f>IFERROR(INDEX(DATA!$A$46:$E$6000,A2888,3),"")</f>
        <v/>
      </c>
      <c r="D2888" s="88" t="str">
        <f>IFERROR(INDEX(DATA!$A$46:$E$6000,A2888,2),"")</f>
        <v/>
      </c>
      <c r="E2888" s="99" t="str">
        <f>IFERROR(IF(C2888=設定・集計!$B$6,INDEX(DATA!$A$46:$E$6000,A2888,4),""),"")</f>
        <v/>
      </c>
      <c r="F2888" s="99" t="str">
        <f>IFERROR(IF(C2888=設定・集計!$B$6,"",INDEX(DATA!$A$46:$E$6000,A2888,4)),"")</f>
        <v/>
      </c>
    </row>
    <row r="2889" spans="1:6" ht="18.75" customHeight="1">
      <c r="A2889" s="82" t="str">
        <f>IFERROR(MATCH(ROW()-ROW($A$2),DATA!G:G,0)-DATA!$B$5+1,"")</f>
        <v/>
      </c>
      <c r="B2889" s="86" t="str">
        <f>IFERROR(INDEX(DATA!$A$46:$E$6000,A2889,5),"")</f>
        <v/>
      </c>
      <c r="C2889" s="87" t="str">
        <f>IFERROR(INDEX(DATA!$A$46:$E$6000,A2889,3),"")</f>
        <v/>
      </c>
      <c r="D2889" s="88" t="str">
        <f>IFERROR(INDEX(DATA!$A$46:$E$6000,A2889,2),"")</f>
        <v/>
      </c>
      <c r="E2889" s="99" t="str">
        <f>IFERROR(IF(C2889=設定・集計!$B$6,INDEX(DATA!$A$46:$E$6000,A2889,4),""),"")</f>
        <v/>
      </c>
      <c r="F2889" s="99" t="str">
        <f>IFERROR(IF(C2889=設定・集計!$B$6,"",INDEX(DATA!$A$46:$E$6000,A2889,4)),"")</f>
        <v/>
      </c>
    </row>
    <row r="2890" spans="1:6" ht="18.75" customHeight="1">
      <c r="A2890" s="82" t="str">
        <f>IFERROR(MATCH(ROW()-ROW($A$2),DATA!G:G,0)-DATA!$B$5+1,"")</f>
        <v/>
      </c>
      <c r="B2890" s="86" t="str">
        <f>IFERROR(INDEX(DATA!$A$46:$E$6000,A2890,5),"")</f>
        <v/>
      </c>
      <c r="C2890" s="87" t="str">
        <f>IFERROR(INDEX(DATA!$A$46:$E$6000,A2890,3),"")</f>
        <v/>
      </c>
      <c r="D2890" s="88" t="str">
        <f>IFERROR(INDEX(DATA!$A$46:$E$6000,A2890,2),"")</f>
        <v/>
      </c>
      <c r="E2890" s="99" t="str">
        <f>IFERROR(IF(C2890=設定・集計!$B$6,INDEX(DATA!$A$46:$E$6000,A2890,4),""),"")</f>
        <v/>
      </c>
      <c r="F2890" s="99" t="str">
        <f>IFERROR(IF(C2890=設定・集計!$B$6,"",INDEX(DATA!$A$46:$E$6000,A2890,4)),"")</f>
        <v/>
      </c>
    </row>
    <row r="2891" spans="1:6" ht="18.75" customHeight="1">
      <c r="A2891" s="82" t="str">
        <f>IFERROR(MATCH(ROW()-ROW($A$2),DATA!G:G,0)-DATA!$B$5+1,"")</f>
        <v/>
      </c>
      <c r="B2891" s="86" t="str">
        <f>IFERROR(INDEX(DATA!$A$46:$E$6000,A2891,5),"")</f>
        <v/>
      </c>
      <c r="C2891" s="87" t="str">
        <f>IFERROR(INDEX(DATA!$A$46:$E$6000,A2891,3),"")</f>
        <v/>
      </c>
      <c r="D2891" s="88" t="str">
        <f>IFERROR(INDEX(DATA!$A$46:$E$6000,A2891,2),"")</f>
        <v/>
      </c>
      <c r="E2891" s="99" t="str">
        <f>IFERROR(IF(C2891=設定・集計!$B$6,INDEX(DATA!$A$46:$E$6000,A2891,4),""),"")</f>
        <v/>
      </c>
      <c r="F2891" s="99" t="str">
        <f>IFERROR(IF(C2891=設定・集計!$B$6,"",INDEX(DATA!$A$46:$E$6000,A2891,4)),"")</f>
        <v/>
      </c>
    </row>
    <row r="2892" spans="1:6" ht="18.75" customHeight="1">
      <c r="A2892" s="82" t="str">
        <f>IFERROR(MATCH(ROW()-ROW($A$2),DATA!G:G,0)-DATA!$B$5+1,"")</f>
        <v/>
      </c>
      <c r="B2892" s="86" t="str">
        <f>IFERROR(INDEX(DATA!$A$46:$E$6000,A2892,5),"")</f>
        <v/>
      </c>
      <c r="C2892" s="87" t="str">
        <f>IFERROR(INDEX(DATA!$A$46:$E$6000,A2892,3),"")</f>
        <v/>
      </c>
      <c r="D2892" s="88" t="str">
        <f>IFERROR(INDEX(DATA!$A$46:$E$6000,A2892,2),"")</f>
        <v/>
      </c>
      <c r="E2892" s="99" t="str">
        <f>IFERROR(IF(C2892=設定・集計!$B$6,INDEX(DATA!$A$46:$E$6000,A2892,4),""),"")</f>
        <v/>
      </c>
      <c r="F2892" s="99" t="str">
        <f>IFERROR(IF(C2892=設定・集計!$B$6,"",INDEX(DATA!$A$46:$E$6000,A2892,4)),"")</f>
        <v/>
      </c>
    </row>
    <row r="2893" spans="1:6" ht="18.75" customHeight="1">
      <c r="A2893" s="82" t="str">
        <f>IFERROR(MATCH(ROW()-ROW($A$2),DATA!G:G,0)-DATA!$B$5+1,"")</f>
        <v/>
      </c>
      <c r="B2893" s="86" t="str">
        <f>IFERROR(INDEX(DATA!$A$46:$E$6000,A2893,5),"")</f>
        <v/>
      </c>
      <c r="C2893" s="87" t="str">
        <f>IFERROR(INDEX(DATA!$A$46:$E$6000,A2893,3),"")</f>
        <v/>
      </c>
      <c r="D2893" s="88" t="str">
        <f>IFERROR(INDEX(DATA!$A$46:$E$6000,A2893,2),"")</f>
        <v/>
      </c>
      <c r="E2893" s="99" t="str">
        <f>IFERROR(IF(C2893=設定・集計!$B$6,INDEX(DATA!$A$46:$E$6000,A2893,4),""),"")</f>
        <v/>
      </c>
      <c r="F2893" s="99" t="str">
        <f>IFERROR(IF(C2893=設定・集計!$B$6,"",INDEX(DATA!$A$46:$E$6000,A2893,4)),"")</f>
        <v/>
      </c>
    </row>
    <row r="2894" spans="1:6" ht="18.75" customHeight="1">
      <c r="A2894" s="82" t="str">
        <f>IFERROR(MATCH(ROW()-ROW($A$2),DATA!G:G,0)-DATA!$B$5+1,"")</f>
        <v/>
      </c>
      <c r="B2894" s="86" t="str">
        <f>IFERROR(INDEX(DATA!$A$46:$E$6000,A2894,5),"")</f>
        <v/>
      </c>
      <c r="C2894" s="87" t="str">
        <f>IFERROR(INDEX(DATA!$A$46:$E$6000,A2894,3),"")</f>
        <v/>
      </c>
      <c r="D2894" s="88" t="str">
        <f>IFERROR(INDEX(DATA!$A$46:$E$6000,A2894,2),"")</f>
        <v/>
      </c>
      <c r="E2894" s="99" t="str">
        <f>IFERROR(IF(C2894=設定・集計!$B$6,INDEX(DATA!$A$46:$E$6000,A2894,4),""),"")</f>
        <v/>
      </c>
      <c r="F2894" s="99" t="str">
        <f>IFERROR(IF(C2894=設定・集計!$B$6,"",INDEX(DATA!$A$46:$E$6000,A2894,4)),"")</f>
        <v/>
      </c>
    </row>
    <row r="2895" spans="1:6" ht="18.75" customHeight="1">
      <c r="A2895" s="82" t="str">
        <f>IFERROR(MATCH(ROW()-ROW($A$2),DATA!G:G,0)-DATA!$B$5+1,"")</f>
        <v/>
      </c>
      <c r="B2895" s="86" t="str">
        <f>IFERROR(INDEX(DATA!$A$46:$E$6000,A2895,5),"")</f>
        <v/>
      </c>
      <c r="C2895" s="87" t="str">
        <f>IFERROR(INDEX(DATA!$A$46:$E$6000,A2895,3),"")</f>
        <v/>
      </c>
      <c r="D2895" s="88" t="str">
        <f>IFERROR(INDEX(DATA!$A$46:$E$6000,A2895,2),"")</f>
        <v/>
      </c>
      <c r="E2895" s="99" t="str">
        <f>IFERROR(IF(C2895=設定・集計!$B$6,INDEX(DATA!$A$46:$E$6000,A2895,4),""),"")</f>
        <v/>
      </c>
      <c r="F2895" s="99" t="str">
        <f>IFERROR(IF(C2895=設定・集計!$B$6,"",INDEX(DATA!$A$46:$E$6000,A2895,4)),"")</f>
        <v/>
      </c>
    </row>
    <row r="2896" spans="1:6" ht="18.75" customHeight="1">
      <c r="A2896" s="82" t="str">
        <f>IFERROR(MATCH(ROW()-ROW($A$2),DATA!G:G,0)-DATA!$B$5+1,"")</f>
        <v/>
      </c>
      <c r="B2896" s="86" t="str">
        <f>IFERROR(INDEX(DATA!$A$46:$E$6000,A2896,5),"")</f>
        <v/>
      </c>
      <c r="C2896" s="87" t="str">
        <f>IFERROR(INDEX(DATA!$A$46:$E$6000,A2896,3),"")</f>
        <v/>
      </c>
      <c r="D2896" s="88" t="str">
        <f>IFERROR(INDEX(DATA!$A$46:$E$6000,A2896,2),"")</f>
        <v/>
      </c>
      <c r="E2896" s="99" t="str">
        <f>IFERROR(IF(C2896=設定・集計!$B$6,INDEX(DATA!$A$46:$E$6000,A2896,4),""),"")</f>
        <v/>
      </c>
      <c r="F2896" s="99" t="str">
        <f>IFERROR(IF(C2896=設定・集計!$B$6,"",INDEX(DATA!$A$46:$E$6000,A2896,4)),"")</f>
        <v/>
      </c>
    </row>
    <row r="2897" spans="1:6" ht="18.75" customHeight="1">
      <c r="A2897" s="82" t="str">
        <f>IFERROR(MATCH(ROW()-ROW($A$2),DATA!G:G,0)-DATA!$B$5+1,"")</f>
        <v/>
      </c>
      <c r="B2897" s="86" t="str">
        <f>IFERROR(INDEX(DATA!$A$46:$E$6000,A2897,5),"")</f>
        <v/>
      </c>
      <c r="C2897" s="87" t="str">
        <f>IFERROR(INDEX(DATA!$A$46:$E$6000,A2897,3),"")</f>
        <v/>
      </c>
      <c r="D2897" s="88" t="str">
        <f>IFERROR(INDEX(DATA!$A$46:$E$6000,A2897,2),"")</f>
        <v/>
      </c>
      <c r="E2897" s="99" t="str">
        <f>IFERROR(IF(C2897=設定・集計!$B$6,INDEX(DATA!$A$46:$E$6000,A2897,4),""),"")</f>
        <v/>
      </c>
      <c r="F2897" s="99" t="str">
        <f>IFERROR(IF(C2897=設定・集計!$B$6,"",INDEX(DATA!$A$46:$E$6000,A2897,4)),"")</f>
        <v/>
      </c>
    </row>
    <row r="2898" spans="1:6" ht="18.75" customHeight="1">
      <c r="A2898" s="82" t="str">
        <f>IFERROR(MATCH(ROW()-ROW($A$2),DATA!G:G,0)-DATA!$B$5+1,"")</f>
        <v/>
      </c>
      <c r="B2898" s="86" t="str">
        <f>IFERROR(INDEX(DATA!$A$46:$E$6000,A2898,5),"")</f>
        <v/>
      </c>
      <c r="C2898" s="87" t="str">
        <f>IFERROR(INDEX(DATA!$A$46:$E$6000,A2898,3),"")</f>
        <v/>
      </c>
      <c r="D2898" s="88" t="str">
        <f>IFERROR(INDEX(DATA!$A$46:$E$6000,A2898,2),"")</f>
        <v/>
      </c>
      <c r="E2898" s="99" t="str">
        <f>IFERROR(IF(C2898=設定・集計!$B$6,INDEX(DATA!$A$46:$E$6000,A2898,4),""),"")</f>
        <v/>
      </c>
      <c r="F2898" s="99" t="str">
        <f>IFERROR(IF(C2898=設定・集計!$B$6,"",INDEX(DATA!$A$46:$E$6000,A2898,4)),"")</f>
        <v/>
      </c>
    </row>
    <row r="2899" spans="1:6" ht="18.75" customHeight="1">
      <c r="A2899" s="82" t="str">
        <f>IFERROR(MATCH(ROW()-ROW($A$2),DATA!G:G,0)-DATA!$B$5+1,"")</f>
        <v/>
      </c>
      <c r="B2899" s="86" t="str">
        <f>IFERROR(INDEX(DATA!$A$46:$E$6000,A2899,5),"")</f>
        <v/>
      </c>
      <c r="C2899" s="87" t="str">
        <f>IFERROR(INDEX(DATA!$A$46:$E$6000,A2899,3),"")</f>
        <v/>
      </c>
      <c r="D2899" s="88" t="str">
        <f>IFERROR(INDEX(DATA!$A$46:$E$6000,A2899,2),"")</f>
        <v/>
      </c>
      <c r="E2899" s="99" t="str">
        <f>IFERROR(IF(C2899=設定・集計!$B$6,INDEX(DATA!$A$46:$E$6000,A2899,4),""),"")</f>
        <v/>
      </c>
      <c r="F2899" s="99" t="str">
        <f>IFERROR(IF(C2899=設定・集計!$B$6,"",INDEX(DATA!$A$46:$E$6000,A2899,4)),"")</f>
        <v/>
      </c>
    </row>
    <row r="2900" spans="1:6" ht="18.75" customHeight="1">
      <c r="A2900" s="82" t="str">
        <f>IFERROR(MATCH(ROW()-ROW($A$2),DATA!G:G,0)-DATA!$B$5+1,"")</f>
        <v/>
      </c>
      <c r="B2900" s="86" t="str">
        <f>IFERROR(INDEX(DATA!$A$46:$E$6000,A2900,5),"")</f>
        <v/>
      </c>
      <c r="C2900" s="87" t="str">
        <f>IFERROR(INDEX(DATA!$A$46:$E$6000,A2900,3),"")</f>
        <v/>
      </c>
      <c r="D2900" s="88" t="str">
        <f>IFERROR(INDEX(DATA!$A$46:$E$6000,A2900,2),"")</f>
        <v/>
      </c>
      <c r="E2900" s="99" t="str">
        <f>IFERROR(IF(C2900=設定・集計!$B$6,INDEX(DATA!$A$46:$E$6000,A2900,4),""),"")</f>
        <v/>
      </c>
      <c r="F2900" s="99" t="str">
        <f>IFERROR(IF(C2900=設定・集計!$B$6,"",INDEX(DATA!$A$46:$E$6000,A2900,4)),"")</f>
        <v/>
      </c>
    </row>
    <row r="2901" spans="1:6" ht="18.75" customHeight="1">
      <c r="A2901" s="82" t="str">
        <f>IFERROR(MATCH(ROW()-ROW($A$2),DATA!G:G,0)-DATA!$B$5+1,"")</f>
        <v/>
      </c>
      <c r="B2901" s="86" t="str">
        <f>IFERROR(INDEX(DATA!$A$46:$E$6000,A2901,5),"")</f>
        <v/>
      </c>
      <c r="C2901" s="87" t="str">
        <f>IFERROR(INDEX(DATA!$A$46:$E$6000,A2901,3),"")</f>
        <v/>
      </c>
      <c r="D2901" s="88" t="str">
        <f>IFERROR(INDEX(DATA!$A$46:$E$6000,A2901,2),"")</f>
        <v/>
      </c>
      <c r="E2901" s="99" t="str">
        <f>IFERROR(IF(C2901=設定・集計!$B$6,INDEX(DATA!$A$46:$E$6000,A2901,4),""),"")</f>
        <v/>
      </c>
      <c r="F2901" s="99" t="str">
        <f>IFERROR(IF(C2901=設定・集計!$B$6,"",INDEX(DATA!$A$46:$E$6000,A2901,4)),"")</f>
        <v/>
      </c>
    </row>
    <row r="2902" spans="1:6" ht="18.75" customHeight="1">
      <c r="A2902" s="82" t="str">
        <f>IFERROR(MATCH(ROW()-ROW($A$2),DATA!G:G,0)-DATA!$B$5+1,"")</f>
        <v/>
      </c>
      <c r="B2902" s="86" t="str">
        <f>IFERROR(INDEX(DATA!$A$46:$E$6000,A2902,5),"")</f>
        <v/>
      </c>
      <c r="C2902" s="87" t="str">
        <f>IFERROR(INDEX(DATA!$A$46:$E$6000,A2902,3),"")</f>
        <v/>
      </c>
      <c r="D2902" s="88" t="str">
        <f>IFERROR(INDEX(DATA!$A$46:$E$6000,A2902,2),"")</f>
        <v/>
      </c>
      <c r="E2902" s="99" t="str">
        <f>IFERROR(IF(C2902=設定・集計!$B$6,INDEX(DATA!$A$46:$E$6000,A2902,4),""),"")</f>
        <v/>
      </c>
      <c r="F2902" s="99" t="str">
        <f>IFERROR(IF(C2902=設定・集計!$B$6,"",INDEX(DATA!$A$46:$E$6000,A2902,4)),"")</f>
        <v/>
      </c>
    </row>
    <row r="2903" spans="1:6" ht="18.75" customHeight="1">
      <c r="A2903" s="82" t="str">
        <f>IFERROR(MATCH(ROW()-ROW($A$2),DATA!G:G,0)-DATA!$B$5+1,"")</f>
        <v/>
      </c>
      <c r="B2903" s="86" t="str">
        <f>IFERROR(INDEX(DATA!$A$46:$E$6000,A2903,5),"")</f>
        <v/>
      </c>
      <c r="C2903" s="87" t="str">
        <f>IFERROR(INDEX(DATA!$A$46:$E$6000,A2903,3),"")</f>
        <v/>
      </c>
      <c r="D2903" s="88" t="str">
        <f>IFERROR(INDEX(DATA!$A$46:$E$6000,A2903,2),"")</f>
        <v/>
      </c>
      <c r="E2903" s="99" t="str">
        <f>IFERROR(IF(C2903=設定・集計!$B$6,INDEX(DATA!$A$46:$E$6000,A2903,4),""),"")</f>
        <v/>
      </c>
      <c r="F2903" s="99" t="str">
        <f>IFERROR(IF(C2903=設定・集計!$B$6,"",INDEX(DATA!$A$46:$E$6000,A2903,4)),"")</f>
        <v/>
      </c>
    </row>
    <row r="2904" spans="1:6" ht="18.75" customHeight="1">
      <c r="A2904" s="82" t="str">
        <f>IFERROR(MATCH(ROW()-ROW($A$2),DATA!G:G,0)-DATA!$B$5+1,"")</f>
        <v/>
      </c>
      <c r="B2904" s="86" t="str">
        <f>IFERROR(INDEX(DATA!$A$46:$E$6000,A2904,5),"")</f>
        <v/>
      </c>
      <c r="C2904" s="87" t="str">
        <f>IFERROR(INDEX(DATA!$A$46:$E$6000,A2904,3),"")</f>
        <v/>
      </c>
      <c r="D2904" s="88" t="str">
        <f>IFERROR(INDEX(DATA!$A$46:$E$6000,A2904,2),"")</f>
        <v/>
      </c>
      <c r="E2904" s="99" t="str">
        <f>IFERROR(IF(C2904=設定・集計!$B$6,INDEX(DATA!$A$46:$E$6000,A2904,4),""),"")</f>
        <v/>
      </c>
      <c r="F2904" s="99" t="str">
        <f>IFERROR(IF(C2904=設定・集計!$B$6,"",INDEX(DATA!$A$46:$E$6000,A2904,4)),"")</f>
        <v/>
      </c>
    </row>
    <row r="2905" spans="1:6" ht="18.75" customHeight="1">
      <c r="A2905" s="82" t="str">
        <f>IFERROR(MATCH(ROW()-ROW($A$2),DATA!G:G,0)-DATA!$B$5+1,"")</f>
        <v/>
      </c>
      <c r="B2905" s="86" t="str">
        <f>IFERROR(INDEX(DATA!$A$46:$E$6000,A2905,5),"")</f>
        <v/>
      </c>
      <c r="C2905" s="87" t="str">
        <f>IFERROR(INDEX(DATA!$A$46:$E$6000,A2905,3),"")</f>
        <v/>
      </c>
      <c r="D2905" s="88" t="str">
        <f>IFERROR(INDEX(DATA!$A$46:$E$6000,A2905,2),"")</f>
        <v/>
      </c>
      <c r="E2905" s="99" t="str">
        <f>IFERROR(IF(C2905=設定・集計!$B$6,INDEX(DATA!$A$46:$E$6000,A2905,4),""),"")</f>
        <v/>
      </c>
      <c r="F2905" s="99" t="str">
        <f>IFERROR(IF(C2905=設定・集計!$B$6,"",INDEX(DATA!$A$46:$E$6000,A2905,4)),"")</f>
        <v/>
      </c>
    </row>
    <row r="2906" spans="1:6" ht="18.75" customHeight="1">
      <c r="A2906" s="82" t="str">
        <f>IFERROR(MATCH(ROW()-ROW($A$2),DATA!G:G,0)-DATA!$B$5+1,"")</f>
        <v/>
      </c>
      <c r="B2906" s="86" t="str">
        <f>IFERROR(INDEX(DATA!$A$46:$E$6000,A2906,5),"")</f>
        <v/>
      </c>
      <c r="C2906" s="87" t="str">
        <f>IFERROR(INDEX(DATA!$A$46:$E$6000,A2906,3),"")</f>
        <v/>
      </c>
      <c r="D2906" s="88" t="str">
        <f>IFERROR(INDEX(DATA!$A$46:$E$6000,A2906,2),"")</f>
        <v/>
      </c>
      <c r="E2906" s="99" t="str">
        <f>IFERROR(IF(C2906=設定・集計!$B$6,INDEX(DATA!$A$46:$E$6000,A2906,4),""),"")</f>
        <v/>
      </c>
      <c r="F2906" s="99" t="str">
        <f>IFERROR(IF(C2906=設定・集計!$B$6,"",INDEX(DATA!$A$46:$E$6000,A2906,4)),"")</f>
        <v/>
      </c>
    </row>
    <row r="2907" spans="1:6" ht="18.75" customHeight="1">
      <c r="A2907" s="82" t="str">
        <f>IFERROR(MATCH(ROW()-ROW($A$2),DATA!G:G,0)-DATA!$B$5+1,"")</f>
        <v/>
      </c>
      <c r="B2907" s="86" t="str">
        <f>IFERROR(INDEX(DATA!$A$46:$E$6000,A2907,5),"")</f>
        <v/>
      </c>
      <c r="C2907" s="87" t="str">
        <f>IFERROR(INDEX(DATA!$A$46:$E$6000,A2907,3),"")</f>
        <v/>
      </c>
      <c r="D2907" s="88" t="str">
        <f>IFERROR(INDEX(DATA!$A$46:$E$6000,A2907,2),"")</f>
        <v/>
      </c>
      <c r="E2907" s="99" t="str">
        <f>IFERROR(IF(C2907=設定・集計!$B$6,INDEX(DATA!$A$46:$E$6000,A2907,4),""),"")</f>
        <v/>
      </c>
      <c r="F2907" s="99" t="str">
        <f>IFERROR(IF(C2907=設定・集計!$B$6,"",INDEX(DATA!$A$46:$E$6000,A2907,4)),"")</f>
        <v/>
      </c>
    </row>
    <row r="2908" spans="1:6" ht="18.75" customHeight="1">
      <c r="A2908" s="82" t="str">
        <f>IFERROR(MATCH(ROW()-ROW($A$2),DATA!G:G,0)-DATA!$B$5+1,"")</f>
        <v/>
      </c>
      <c r="B2908" s="86" t="str">
        <f>IFERROR(INDEX(DATA!$A$46:$E$6000,A2908,5),"")</f>
        <v/>
      </c>
      <c r="C2908" s="87" t="str">
        <f>IFERROR(INDEX(DATA!$A$46:$E$6000,A2908,3),"")</f>
        <v/>
      </c>
      <c r="D2908" s="88" t="str">
        <f>IFERROR(INDEX(DATA!$A$46:$E$6000,A2908,2),"")</f>
        <v/>
      </c>
      <c r="E2908" s="99" t="str">
        <f>IFERROR(IF(C2908=設定・集計!$B$6,INDEX(DATA!$A$46:$E$6000,A2908,4),""),"")</f>
        <v/>
      </c>
      <c r="F2908" s="99" t="str">
        <f>IFERROR(IF(C2908=設定・集計!$B$6,"",INDEX(DATA!$A$46:$E$6000,A2908,4)),"")</f>
        <v/>
      </c>
    </row>
    <row r="2909" spans="1:6" ht="18.75" customHeight="1">
      <c r="A2909" s="82" t="str">
        <f>IFERROR(MATCH(ROW()-ROW($A$2),DATA!G:G,0)-DATA!$B$5+1,"")</f>
        <v/>
      </c>
      <c r="B2909" s="86" t="str">
        <f>IFERROR(INDEX(DATA!$A$46:$E$6000,A2909,5),"")</f>
        <v/>
      </c>
      <c r="C2909" s="87" t="str">
        <f>IFERROR(INDEX(DATA!$A$46:$E$6000,A2909,3),"")</f>
        <v/>
      </c>
      <c r="D2909" s="88" t="str">
        <f>IFERROR(INDEX(DATA!$A$46:$E$6000,A2909,2),"")</f>
        <v/>
      </c>
      <c r="E2909" s="99" t="str">
        <f>IFERROR(IF(C2909=設定・集計!$B$6,INDEX(DATA!$A$46:$E$6000,A2909,4),""),"")</f>
        <v/>
      </c>
      <c r="F2909" s="99" t="str">
        <f>IFERROR(IF(C2909=設定・集計!$B$6,"",INDEX(DATA!$A$46:$E$6000,A2909,4)),"")</f>
        <v/>
      </c>
    </row>
    <row r="2910" spans="1:6" ht="18.75" customHeight="1">
      <c r="A2910" s="82" t="str">
        <f>IFERROR(MATCH(ROW()-ROW($A$2),DATA!G:G,0)-DATA!$B$5+1,"")</f>
        <v/>
      </c>
      <c r="B2910" s="86" t="str">
        <f>IFERROR(INDEX(DATA!$A$46:$E$6000,A2910,5),"")</f>
        <v/>
      </c>
      <c r="C2910" s="87" t="str">
        <f>IFERROR(INDEX(DATA!$A$46:$E$6000,A2910,3),"")</f>
        <v/>
      </c>
      <c r="D2910" s="88" t="str">
        <f>IFERROR(INDEX(DATA!$A$46:$E$6000,A2910,2),"")</f>
        <v/>
      </c>
      <c r="E2910" s="99" t="str">
        <f>IFERROR(IF(C2910=設定・集計!$B$6,INDEX(DATA!$A$46:$E$6000,A2910,4),""),"")</f>
        <v/>
      </c>
      <c r="F2910" s="99" t="str">
        <f>IFERROR(IF(C2910=設定・集計!$B$6,"",INDEX(DATA!$A$46:$E$6000,A2910,4)),"")</f>
        <v/>
      </c>
    </row>
    <row r="2911" spans="1:6" ht="18.75" customHeight="1">
      <c r="A2911" s="82" t="str">
        <f>IFERROR(MATCH(ROW()-ROW($A$2),DATA!G:G,0)-DATA!$B$5+1,"")</f>
        <v/>
      </c>
      <c r="B2911" s="86" t="str">
        <f>IFERROR(INDEX(DATA!$A$46:$E$6000,A2911,5),"")</f>
        <v/>
      </c>
      <c r="C2911" s="87" t="str">
        <f>IFERROR(INDEX(DATA!$A$46:$E$6000,A2911,3),"")</f>
        <v/>
      </c>
      <c r="D2911" s="88" t="str">
        <f>IFERROR(INDEX(DATA!$A$46:$E$6000,A2911,2),"")</f>
        <v/>
      </c>
      <c r="E2911" s="99" t="str">
        <f>IFERROR(IF(C2911=設定・集計!$B$6,INDEX(DATA!$A$46:$E$6000,A2911,4),""),"")</f>
        <v/>
      </c>
      <c r="F2911" s="99" t="str">
        <f>IFERROR(IF(C2911=設定・集計!$B$6,"",INDEX(DATA!$A$46:$E$6000,A2911,4)),"")</f>
        <v/>
      </c>
    </row>
    <row r="2912" spans="1:6" ht="18.75" customHeight="1">
      <c r="A2912" s="82" t="str">
        <f>IFERROR(MATCH(ROW()-ROW($A$2),DATA!G:G,0)-DATA!$B$5+1,"")</f>
        <v/>
      </c>
      <c r="B2912" s="86" t="str">
        <f>IFERROR(INDEX(DATA!$A$46:$E$6000,A2912,5),"")</f>
        <v/>
      </c>
      <c r="C2912" s="87" t="str">
        <f>IFERROR(INDEX(DATA!$A$46:$E$6000,A2912,3),"")</f>
        <v/>
      </c>
      <c r="D2912" s="88" t="str">
        <f>IFERROR(INDEX(DATA!$A$46:$E$6000,A2912,2),"")</f>
        <v/>
      </c>
      <c r="E2912" s="99" t="str">
        <f>IFERROR(IF(C2912=設定・集計!$B$6,INDEX(DATA!$A$46:$E$6000,A2912,4),""),"")</f>
        <v/>
      </c>
      <c r="F2912" s="99" t="str">
        <f>IFERROR(IF(C2912=設定・集計!$B$6,"",INDEX(DATA!$A$46:$E$6000,A2912,4)),"")</f>
        <v/>
      </c>
    </row>
    <row r="2913" spans="1:6" ht="18.75" customHeight="1">
      <c r="A2913" s="82" t="str">
        <f>IFERROR(MATCH(ROW()-ROW($A$2),DATA!G:G,0)-DATA!$B$5+1,"")</f>
        <v/>
      </c>
      <c r="B2913" s="86" t="str">
        <f>IFERROR(INDEX(DATA!$A$46:$E$6000,A2913,5),"")</f>
        <v/>
      </c>
      <c r="C2913" s="87" t="str">
        <f>IFERROR(INDEX(DATA!$A$46:$E$6000,A2913,3),"")</f>
        <v/>
      </c>
      <c r="D2913" s="88" t="str">
        <f>IFERROR(INDEX(DATA!$A$46:$E$6000,A2913,2),"")</f>
        <v/>
      </c>
      <c r="E2913" s="99" t="str">
        <f>IFERROR(IF(C2913=設定・集計!$B$6,INDEX(DATA!$A$46:$E$6000,A2913,4),""),"")</f>
        <v/>
      </c>
      <c r="F2913" s="99" t="str">
        <f>IFERROR(IF(C2913=設定・集計!$B$6,"",INDEX(DATA!$A$46:$E$6000,A2913,4)),"")</f>
        <v/>
      </c>
    </row>
    <row r="2914" spans="1:6" ht="18.75" customHeight="1">
      <c r="A2914" s="82" t="str">
        <f>IFERROR(MATCH(ROW()-ROW($A$2),DATA!G:G,0)-DATA!$B$5+1,"")</f>
        <v/>
      </c>
      <c r="B2914" s="86" t="str">
        <f>IFERROR(INDEX(DATA!$A$46:$E$6000,A2914,5),"")</f>
        <v/>
      </c>
      <c r="C2914" s="87" t="str">
        <f>IFERROR(INDEX(DATA!$A$46:$E$6000,A2914,3),"")</f>
        <v/>
      </c>
      <c r="D2914" s="88" t="str">
        <f>IFERROR(INDEX(DATA!$A$46:$E$6000,A2914,2),"")</f>
        <v/>
      </c>
      <c r="E2914" s="99" t="str">
        <f>IFERROR(IF(C2914=設定・集計!$B$6,INDEX(DATA!$A$46:$E$6000,A2914,4),""),"")</f>
        <v/>
      </c>
      <c r="F2914" s="99" t="str">
        <f>IFERROR(IF(C2914=設定・集計!$B$6,"",INDEX(DATA!$A$46:$E$6000,A2914,4)),"")</f>
        <v/>
      </c>
    </row>
    <row r="2915" spans="1:6" ht="18.75" customHeight="1">
      <c r="A2915" s="82" t="str">
        <f>IFERROR(MATCH(ROW()-ROW($A$2),DATA!G:G,0)-DATA!$B$5+1,"")</f>
        <v/>
      </c>
      <c r="B2915" s="86" t="str">
        <f>IFERROR(INDEX(DATA!$A$46:$E$6000,A2915,5),"")</f>
        <v/>
      </c>
      <c r="C2915" s="87" t="str">
        <f>IFERROR(INDEX(DATA!$A$46:$E$6000,A2915,3),"")</f>
        <v/>
      </c>
      <c r="D2915" s="88" t="str">
        <f>IFERROR(INDEX(DATA!$A$46:$E$6000,A2915,2),"")</f>
        <v/>
      </c>
      <c r="E2915" s="99" t="str">
        <f>IFERROR(IF(C2915=設定・集計!$B$6,INDEX(DATA!$A$46:$E$6000,A2915,4),""),"")</f>
        <v/>
      </c>
      <c r="F2915" s="99" t="str">
        <f>IFERROR(IF(C2915=設定・集計!$B$6,"",INDEX(DATA!$A$46:$E$6000,A2915,4)),"")</f>
        <v/>
      </c>
    </row>
    <row r="2916" spans="1:6" ht="18.75" customHeight="1">
      <c r="A2916" s="82" t="str">
        <f>IFERROR(MATCH(ROW()-ROW($A$2),DATA!G:G,0)-DATA!$B$5+1,"")</f>
        <v/>
      </c>
      <c r="B2916" s="86" t="str">
        <f>IFERROR(INDEX(DATA!$A$46:$E$6000,A2916,5),"")</f>
        <v/>
      </c>
      <c r="C2916" s="87" t="str">
        <f>IFERROR(INDEX(DATA!$A$46:$E$6000,A2916,3),"")</f>
        <v/>
      </c>
      <c r="D2916" s="88" t="str">
        <f>IFERROR(INDEX(DATA!$A$46:$E$6000,A2916,2),"")</f>
        <v/>
      </c>
      <c r="E2916" s="99" t="str">
        <f>IFERROR(IF(C2916=設定・集計!$B$6,INDEX(DATA!$A$46:$E$6000,A2916,4),""),"")</f>
        <v/>
      </c>
      <c r="F2916" s="99" t="str">
        <f>IFERROR(IF(C2916=設定・集計!$B$6,"",INDEX(DATA!$A$46:$E$6000,A2916,4)),"")</f>
        <v/>
      </c>
    </row>
    <row r="2917" spans="1:6" ht="18.75" customHeight="1">
      <c r="A2917" s="82" t="str">
        <f>IFERROR(MATCH(ROW()-ROW($A$2),DATA!G:G,0)-DATA!$B$5+1,"")</f>
        <v/>
      </c>
      <c r="B2917" s="86" t="str">
        <f>IFERROR(INDEX(DATA!$A$46:$E$6000,A2917,5),"")</f>
        <v/>
      </c>
      <c r="C2917" s="87" t="str">
        <f>IFERROR(INDEX(DATA!$A$46:$E$6000,A2917,3),"")</f>
        <v/>
      </c>
      <c r="D2917" s="88" t="str">
        <f>IFERROR(INDEX(DATA!$A$46:$E$6000,A2917,2),"")</f>
        <v/>
      </c>
      <c r="E2917" s="99" t="str">
        <f>IFERROR(IF(C2917=設定・集計!$B$6,INDEX(DATA!$A$46:$E$6000,A2917,4),""),"")</f>
        <v/>
      </c>
      <c r="F2917" s="99" t="str">
        <f>IFERROR(IF(C2917=設定・集計!$B$6,"",INDEX(DATA!$A$46:$E$6000,A2917,4)),"")</f>
        <v/>
      </c>
    </row>
    <row r="2918" spans="1:6" ht="18.75" customHeight="1">
      <c r="A2918" s="82" t="str">
        <f>IFERROR(MATCH(ROW()-ROW($A$2),DATA!G:G,0)-DATA!$B$5+1,"")</f>
        <v/>
      </c>
      <c r="B2918" s="86" t="str">
        <f>IFERROR(INDEX(DATA!$A$46:$E$6000,A2918,5),"")</f>
        <v/>
      </c>
      <c r="C2918" s="87" t="str">
        <f>IFERROR(INDEX(DATA!$A$46:$E$6000,A2918,3),"")</f>
        <v/>
      </c>
      <c r="D2918" s="88" t="str">
        <f>IFERROR(INDEX(DATA!$A$46:$E$6000,A2918,2),"")</f>
        <v/>
      </c>
      <c r="E2918" s="99" t="str">
        <f>IFERROR(IF(C2918=設定・集計!$B$6,INDEX(DATA!$A$46:$E$6000,A2918,4),""),"")</f>
        <v/>
      </c>
      <c r="F2918" s="99" t="str">
        <f>IFERROR(IF(C2918=設定・集計!$B$6,"",INDEX(DATA!$A$46:$E$6000,A2918,4)),"")</f>
        <v/>
      </c>
    </row>
    <row r="2919" spans="1:6" ht="18.75" customHeight="1">
      <c r="A2919" s="82" t="str">
        <f>IFERROR(MATCH(ROW()-ROW($A$2),DATA!G:G,0)-DATA!$B$5+1,"")</f>
        <v/>
      </c>
      <c r="B2919" s="86" t="str">
        <f>IFERROR(INDEX(DATA!$A$46:$E$6000,A2919,5),"")</f>
        <v/>
      </c>
      <c r="C2919" s="87" t="str">
        <f>IFERROR(INDEX(DATA!$A$46:$E$6000,A2919,3),"")</f>
        <v/>
      </c>
      <c r="D2919" s="88" t="str">
        <f>IFERROR(INDEX(DATA!$A$46:$E$6000,A2919,2),"")</f>
        <v/>
      </c>
      <c r="E2919" s="99" t="str">
        <f>IFERROR(IF(C2919=設定・集計!$B$6,INDEX(DATA!$A$46:$E$6000,A2919,4),""),"")</f>
        <v/>
      </c>
      <c r="F2919" s="99" t="str">
        <f>IFERROR(IF(C2919=設定・集計!$B$6,"",INDEX(DATA!$A$46:$E$6000,A2919,4)),"")</f>
        <v/>
      </c>
    </row>
    <row r="2920" spans="1:6" ht="18.75" customHeight="1">
      <c r="A2920" s="82" t="str">
        <f>IFERROR(MATCH(ROW()-ROW($A$2),DATA!G:G,0)-DATA!$B$5+1,"")</f>
        <v/>
      </c>
      <c r="B2920" s="86" t="str">
        <f>IFERROR(INDEX(DATA!$A$46:$E$6000,A2920,5),"")</f>
        <v/>
      </c>
      <c r="C2920" s="87" t="str">
        <f>IFERROR(INDEX(DATA!$A$46:$E$6000,A2920,3),"")</f>
        <v/>
      </c>
      <c r="D2920" s="88" t="str">
        <f>IFERROR(INDEX(DATA!$A$46:$E$6000,A2920,2),"")</f>
        <v/>
      </c>
      <c r="E2920" s="99" t="str">
        <f>IFERROR(IF(C2920=設定・集計!$B$6,INDEX(DATA!$A$46:$E$6000,A2920,4),""),"")</f>
        <v/>
      </c>
      <c r="F2920" s="99" t="str">
        <f>IFERROR(IF(C2920=設定・集計!$B$6,"",INDEX(DATA!$A$46:$E$6000,A2920,4)),"")</f>
        <v/>
      </c>
    </row>
    <row r="2921" spans="1:6" ht="18.75" customHeight="1">
      <c r="A2921" s="82" t="str">
        <f>IFERROR(MATCH(ROW()-ROW($A$2),DATA!G:G,0)-DATA!$B$5+1,"")</f>
        <v/>
      </c>
      <c r="B2921" s="86" t="str">
        <f>IFERROR(INDEX(DATA!$A$46:$E$6000,A2921,5),"")</f>
        <v/>
      </c>
      <c r="C2921" s="87" t="str">
        <f>IFERROR(INDEX(DATA!$A$46:$E$6000,A2921,3),"")</f>
        <v/>
      </c>
      <c r="D2921" s="88" t="str">
        <f>IFERROR(INDEX(DATA!$A$46:$E$6000,A2921,2),"")</f>
        <v/>
      </c>
      <c r="E2921" s="99" t="str">
        <f>IFERROR(IF(C2921=設定・集計!$B$6,INDEX(DATA!$A$46:$E$6000,A2921,4),""),"")</f>
        <v/>
      </c>
      <c r="F2921" s="99" t="str">
        <f>IFERROR(IF(C2921=設定・集計!$B$6,"",INDEX(DATA!$A$46:$E$6000,A2921,4)),"")</f>
        <v/>
      </c>
    </row>
    <row r="2922" spans="1:6" ht="18.75" customHeight="1">
      <c r="A2922" s="82" t="str">
        <f>IFERROR(MATCH(ROW()-ROW($A$2),DATA!G:G,0)-DATA!$B$5+1,"")</f>
        <v/>
      </c>
      <c r="B2922" s="86" t="str">
        <f>IFERROR(INDEX(DATA!$A$46:$E$6000,A2922,5),"")</f>
        <v/>
      </c>
      <c r="C2922" s="87" t="str">
        <f>IFERROR(INDEX(DATA!$A$46:$E$6000,A2922,3),"")</f>
        <v/>
      </c>
      <c r="D2922" s="88" t="str">
        <f>IFERROR(INDEX(DATA!$A$46:$E$6000,A2922,2),"")</f>
        <v/>
      </c>
      <c r="E2922" s="99" t="str">
        <f>IFERROR(IF(C2922=設定・集計!$B$6,INDEX(DATA!$A$46:$E$6000,A2922,4),""),"")</f>
        <v/>
      </c>
      <c r="F2922" s="99" t="str">
        <f>IFERROR(IF(C2922=設定・集計!$B$6,"",INDEX(DATA!$A$46:$E$6000,A2922,4)),"")</f>
        <v/>
      </c>
    </row>
    <row r="2923" spans="1:6" ht="18.75" customHeight="1">
      <c r="A2923" s="82" t="str">
        <f>IFERROR(MATCH(ROW()-ROW($A$2),DATA!G:G,0)-DATA!$B$5+1,"")</f>
        <v/>
      </c>
      <c r="B2923" s="86" t="str">
        <f>IFERROR(INDEX(DATA!$A$46:$E$6000,A2923,5),"")</f>
        <v/>
      </c>
      <c r="C2923" s="87" t="str">
        <f>IFERROR(INDEX(DATA!$A$46:$E$6000,A2923,3),"")</f>
        <v/>
      </c>
      <c r="D2923" s="88" t="str">
        <f>IFERROR(INDEX(DATA!$A$46:$E$6000,A2923,2),"")</f>
        <v/>
      </c>
      <c r="E2923" s="99" t="str">
        <f>IFERROR(IF(C2923=設定・集計!$B$6,INDEX(DATA!$A$46:$E$6000,A2923,4),""),"")</f>
        <v/>
      </c>
      <c r="F2923" s="99" t="str">
        <f>IFERROR(IF(C2923=設定・集計!$B$6,"",INDEX(DATA!$A$46:$E$6000,A2923,4)),"")</f>
        <v/>
      </c>
    </row>
    <row r="2924" spans="1:6" ht="18.75" customHeight="1">
      <c r="A2924" s="82" t="str">
        <f>IFERROR(MATCH(ROW()-ROW($A$2),DATA!G:G,0)-DATA!$B$5+1,"")</f>
        <v/>
      </c>
      <c r="B2924" s="86" t="str">
        <f>IFERROR(INDEX(DATA!$A$46:$E$6000,A2924,5),"")</f>
        <v/>
      </c>
      <c r="C2924" s="87" t="str">
        <f>IFERROR(INDEX(DATA!$A$46:$E$6000,A2924,3),"")</f>
        <v/>
      </c>
      <c r="D2924" s="88" t="str">
        <f>IFERROR(INDEX(DATA!$A$46:$E$6000,A2924,2),"")</f>
        <v/>
      </c>
      <c r="E2924" s="99" t="str">
        <f>IFERROR(IF(C2924=設定・集計!$B$6,INDEX(DATA!$A$46:$E$6000,A2924,4),""),"")</f>
        <v/>
      </c>
      <c r="F2924" s="99" t="str">
        <f>IFERROR(IF(C2924=設定・集計!$B$6,"",INDEX(DATA!$A$46:$E$6000,A2924,4)),"")</f>
        <v/>
      </c>
    </row>
    <row r="2925" spans="1:6" ht="18.75" customHeight="1">
      <c r="A2925" s="82" t="str">
        <f>IFERROR(MATCH(ROW()-ROW($A$2),DATA!G:G,0)-DATA!$B$5+1,"")</f>
        <v/>
      </c>
      <c r="B2925" s="86" t="str">
        <f>IFERROR(INDEX(DATA!$A$46:$E$6000,A2925,5),"")</f>
        <v/>
      </c>
      <c r="C2925" s="87" t="str">
        <f>IFERROR(INDEX(DATA!$A$46:$E$6000,A2925,3),"")</f>
        <v/>
      </c>
      <c r="D2925" s="88" t="str">
        <f>IFERROR(INDEX(DATA!$A$46:$E$6000,A2925,2),"")</f>
        <v/>
      </c>
      <c r="E2925" s="99" t="str">
        <f>IFERROR(IF(C2925=設定・集計!$B$6,INDEX(DATA!$A$46:$E$6000,A2925,4),""),"")</f>
        <v/>
      </c>
      <c r="F2925" s="99" t="str">
        <f>IFERROR(IF(C2925=設定・集計!$B$6,"",INDEX(DATA!$A$46:$E$6000,A2925,4)),"")</f>
        <v/>
      </c>
    </row>
    <row r="2926" spans="1:6" ht="18.75" customHeight="1">
      <c r="A2926" s="82" t="str">
        <f>IFERROR(MATCH(ROW()-ROW($A$2),DATA!G:G,0)-DATA!$B$5+1,"")</f>
        <v/>
      </c>
      <c r="B2926" s="86" t="str">
        <f>IFERROR(INDEX(DATA!$A$46:$E$6000,A2926,5),"")</f>
        <v/>
      </c>
      <c r="C2926" s="87" t="str">
        <f>IFERROR(INDEX(DATA!$A$46:$E$6000,A2926,3),"")</f>
        <v/>
      </c>
      <c r="D2926" s="88" t="str">
        <f>IFERROR(INDEX(DATA!$A$46:$E$6000,A2926,2),"")</f>
        <v/>
      </c>
      <c r="E2926" s="99" t="str">
        <f>IFERROR(IF(C2926=設定・集計!$B$6,INDEX(DATA!$A$46:$E$6000,A2926,4),""),"")</f>
        <v/>
      </c>
      <c r="F2926" s="99" t="str">
        <f>IFERROR(IF(C2926=設定・集計!$B$6,"",INDEX(DATA!$A$46:$E$6000,A2926,4)),"")</f>
        <v/>
      </c>
    </row>
    <row r="2927" spans="1:6" ht="18.75" customHeight="1">
      <c r="A2927" s="82" t="str">
        <f>IFERROR(MATCH(ROW()-ROW($A$2),DATA!G:G,0)-DATA!$B$5+1,"")</f>
        <v/>
      </c>
      <c r="B2927" s="86" t="str">
        <f>IFERROR(INDEX(DATA!$A$46:$E$6000,A2927,5),"")</f>
        <v/>
      </c>
      <c r="C2927" s="87" t="str">
        <f>IFERROR(INDEX(DATA!$A$46:$E$6000,A2927,3),"")</f>
        <v/>
      </c>
      <c r="D2927" s="88" t="str">
        <f>IFERROR(INDEX(DATA!$A$46:$E$6000,A2927,2),"")</f>
        <v/>
      </c>
      <c r="E2927" s="99" t="str">
        <f>IFERROR(IF(C2927=設定・集計!$B$6,INDEX(DATA!$A$46:$E$6000,A2927,4),""),"")</f>
        <v/>
      </c>
      <c r="F2927" s="99" t="str">
        <f>IFERROR(IF(C2927=設定・集計!$B$6,"",INDEX(DATA!$A$46:$E$6000,A2927,4)),"")</f>
        <v/>
      </c>
    </row>
    <row r="2928" spans="1:6" ht="18.75" customHeight="1">
      <c r="A2928" s="82" t="str">
        <f>IFERROR(MATCH(ROW()-ROW($A$2),DATA!G:G,0)-DATA!$B$5+1,"")</f>
        <v/>
      </c>
      <c r="B2928" s="86" t="str">
        <f>IFERROR(INDEX(DATA!$A$46:$E$6000,A2928,5),"")</f>
        <v/>
      </c>
      <c r="C2928" s="87" t="str">
        <f>IFERROR(INDEX(DATA!$A$46:$E$6000,A2928,3),"")</f>
        <v/>
      </c>
      <c r="D2928" s="88" t="str">
        <f>IFERROR(INDEX(DATA!$A$46:$E$6000,A2928,2),"")</f>
        <v/>
      </c>
      <c r="E2928" s="99" t="str">
        <f>IFERROR(IF(C2928=設定・集計!$B$6,INDEX(DATA!$A$46:$E$6000,A2928,4),""),"")</f>
        <v/>
      </c>
      <c r="F2928" s="99" t="str">
        <f>IFERROR(IF(C2928=設定・集計!$B$6,"",INDEX(DATA!$A$46:$E$6000,A2928,4)),"")</f>
        <v/>
      </c>
    </row>
    <row r="2929" spans="1:6" ht="18.75" customHeight="1">
      <c r="A2929" s="82" t="str">
        <f>IFERROR(MATCH(ROW()-ROW($A$2),DATA!G:G,0)-DATA!$B$5+1,"")</f>
        <v/>
      </c>
      <c r="B2929" s="86" t="str">
        <f>IFERROR(INDEX(DATA!$A$46:$E$6000,A2929,5),"")</f>
        <v/>
      </c>
      <c r="C2929" s="87" t="str">
        <f>IFERROR(INDEX(DATA!$A$46:$E$6000,A2929,3),"")</f>
        <v/>
      </c>
      <c r="D2929" s="88" t="str">
        <f>IFERROR(INDEX(DATA!$A$46:$E$6000,A2929,2),"")</f>
        <v/>
      </c>
      <c r="E2929" s="99" t="str">
        <f>IFERROR(IF(C2929=設定・集計!$B$6,INDEX(DATA!$A$46:$E$6000,A2929,4),""),"")</f>
        <v/>
      </c>
      <c r="F2929" s="99" t="str">
        <f>IFERROR(IF(C2929=設定・集計!$B$6,"",INDEX(DATA!$A$46:$E$6000,A2929,4)),"")</f>
        <v/>
      </c>
    </row>
    <row r="2930" spans="1:6" ht="18.75" customHeight="1">
      <c r="A2930" s="82" t="str">
        <f>IFERROR(MATCH(ROW()-ROW($A$2),DATA!G:G,0)-DATA!$B$5+1,"")</f>
        <v/>
      </c>
      <c r="B2930" s="86" t="str">
        <f>IFERROR(INDEX(DATA!$A$46:$E$6000,A2930,5),"")</f>
        <v/>
      </c>
      <c r="C2930" s="87" t="str">
        <f>IFERROR(INDEX(DATA!$A$46:$E$6000,A2930,3),"")</f>
        <v/>
      </c>
      <c r="D2930" s="88" t="str">
        <f>IFERROR(INDEX(DATA!$A$46:$E$6000,A2930,2),"")</f>
        <v/>
      </c>
      <c r="E2930" s="99" t="str">
        <f>IFERROR(IF(C2930=設定・集計!$B$6,INDEX(DATA!$A$46:$E$6000,A2930,4),""),"")</f>
        <v/>
      </c>
      <c r="F2930" s="99" t="str">
        <f>IFERROR(IF(C2930=設定・集計!$B$6,"",INDEX(DATA!$A$46:$E$6000,A2930,4)),"")</f>
        <v/>
      </c>
    </row>
    <row r="2931" spans="1:6" ht="18.75" customHeight="1">
      <c r="A2931" s="82" t="str">
        <f>IFERROR(MATCH(ROW()-ROW($A$2),DATA!G:G,0)-DATA!$B$5+1,"")</f>
        <v/>
      </c>
      <c r="B2931" s="86" t="str">
        <f>IFERROR(INDEX(DATA!$A$46:$E$6000,A2931,5),"")</f>
        <v/>
      </c>
      <c r="C2931" s="87" t="str">
        <f>IFERROR(INDEX(DATA!$A$46:$E$6000,A2931,3),"")</f>
        <v/>
      </c>
      <c r="D2931" s="88" t="str">
        <f>IFERROR(INDEX(DATA!$A$46:$E$6000,A2931,2),"")</f>
        <v/>
      </c>
      <c r="E2931" s="99" t="str">
        <f>IFERROR(IF(C2931=設定・集計!$B$6,INDEX(DATA!$A$46:$E$6000,A2931,4),""),"")</f>
        <v/>
      </c>
      <c r="F2931" s="99" t="str">
        <f>IFERROR(IF(C2931=設定・集計!$B$6,"",INDEX(DATA!$A$46:$E$6000,A2931,4)),"")</f>
        <v/>
      </c>
    </row>
    <row r="2932" spans="1:6" ht="18.75" customHeight="1">
      <c r="A2932" s="82" t="str">
        <f>IFERROR(MATCH(ROW()-ROW($A$2),DATA!G:G,0)-DATA!$B$5+1,"")</f>
        <v/>
      </c>
      <c r="B2932" s="86" t="str">
        <f>IFERROR(INDEX(DATA!$A$46:$E$6000,A2932,5),"")</f>
        <v/>
      </c>
      <c r="C2932" s="87" t="str">
        <f>IFERROR(INDEX(DATA!$A$46:$E$6000,A2932,3),"")</f>
        <v/>
      </c>
      <c r="D2932" s="88" t="str">
        <f>IFERROR(INDEX(DATA!$A$46:$E$6000,A2932,2),"")</f>
        <v/>
      </c>
      <c r="E2932" s="99" t="str">
        <f>IFERROR(IF(C2932=設定・集計!$B$6,INDEX(DATA!$A$46:$E$6000,A2932,4),""),"")</f>
        <v/>
      </c>
      <c r="F2932" s="99" t="str">
        <f>IFERROR(IF(C2932=設定・集計!$B$6,"",INDEX(DATA!$A$46:$E$6000,A2932,4)),"")</f>
        <v/>
      </c>
    </row>
    <row r="2933" spans="1:6" ht="18.75" customHeight="1">
      <c r="A2933" s="82" t="str">
        <f>IFERROR(MATCH(ROW()-ROW($A$2),DATA!G:G,0)-DATA!$B$5+1,"")</f>
        <v/>
      </c>
      <c r="B2933" s="86" t="str">
        <f>IFERROR(INDEX(DATA!$A$46:$E$6000,A2933,5),"")</f>
        <v/>
      </c>
      <c r="C2933" s="87" t="str">
        <f>IFERROR(INDEX(DATA!$A$46:$E$6000,A2933,3),"")</f>
        <v/>
      </c>
      <c r="D2933" s="88" t="str">
        <f>IFERROR(INDEX(DATA!$A$46:$E$6000,A2933,2),"")</f>
        <v/>
      </c>
      <c r="E2933" s="99" t="str">
        <f>IFERROR(IF(C2933=設定・集計!$B$6,INDEX(DATA!$A$46:$E$6000,A2933,4),""),"")</f>
        <v/>
      </c>
      <c r="F2933" s="99" t="str">
        <f>IFERROR(IF(C2933=設定・集計!$B$6,"",INDEX(DATA!$A$46:$E$6000,A2933,4)),"")</f>
        <v/>
      </c>
    </row>
    <row r="2934" spans="1:6" ht="18.75" customHeight="1">
      <c r="A2934" s="82" t="str">
        <f>IFERROR(MATCH(ROW()-ROW($A$2),DATA!G:G,0)-DATA!$B$5+1,"")</f>
        <v/>
      </c>
      <c r="B2934" s="86" t="str">
        <f>IFERROR(INDEX(DATA!$A$46:$E$6000,A2934,5),"")</f>
        <v/>
      </c>
      <c r="C2934" s="87" t="str">
        <f>IFERROR(INDEX(DATA!$A$46:$E$6000,A2934,3),"")</f>
        <v/>
      </c>
      <c r="D2934" s="88" t="str">
        <f>IFERROR(INDEX(DATA!$A$46:$E$6000,A2934,2),"")</f>
        <v/>
      </c>
      <c r="E2934" s="99" t="str">
        <f>IFERROR(IF(C2934=設定・集計!$B$6,INDEX(DATA!$A$46:$E$6000,A2934,4),""),"")</f>
        <v/>
      </c>
      <c r="F2934" s="99" t="str">
        <f>IFERROR(IF(C2934=設定・集計!$B$6,"",INDEX(DATA!$A$46:$E$6000,A2934,4)),"")</f>
        <v/>
      </c>
    </row>
    <row r="2935" spans="1:6" ht="18.75" customHeight="1">
      <c r="A2935" s="82" t="str">
        <f>IFERROR(MATCH(ROW()-ROW($A$2),DATA!G:G,0)-DATA!$B$5+1,"")</f>
        <v/>
      </c>
      <c r="B2935" s="86" t="str">
        <f>IFERROR(INDEX(DATA!$A$46:$E$6000,A2935,5),"")</f>
        <v/>
      </c>
      <c r="C2935" s="87" t="str">
        <f>IFERROR(INDEX(DATA!$A$46:$E$6000,A2935,3),"")</f>
        <v/>
      </c>
      <c r="D2935" s="88" t="str">
        <f>IFERROR(INDEX(DATA!$A$46:$E$6000,A2935,2),"")</f>
        <v/>
      </c>
      <c r="E2935" s="99" t="str">
        <f>IFERROR(IF(C2935=設定・集計!$B$6,INDEX(DATA!$A$46:$E$6000,A2935,4),""),"")</f>
        <v/>
      </c>
      <c r="F2935" s="99" t="str">
        <f>IFERROR(IF(C2935=設定・集計!$B$6,"",INDEX(DATA!$A$46:$E$6000,A2935,4)),"")</f>
        <v/>
      </c>
    </row>
    <row r="2936" spans="1:6" ht="18.75" customHeight="1">
      <c r="A2936" s="82" t="str">
        <f>IFERROR(MATCH(ROW()-ROW($A$2),DATA!G:G,0)-DATA!$B$5+1,"")</f>
        <v/>
      </c>
      <c r="B2936" s="86" t="str">
        <f>IFERROR(INDEX(DATA!$A$46:$E$6000,A2936,5),"")</f>
        <v/>
      </c>
      <c r="C2936" s="87" t="str">
        <f>IFERROR(INDEX(DATA!$A$46:$E$6000,A2936,3),"")</f>
        <v/>
      </c>
      <c r="D2936" s="88" t="str">
        <f>IFERROR(INDEX(DATA!$A$46:$E$6000,A2936,2),"")</f>
        <v/>
      </c>
      <c r="E2936" s="99" t="str">
        <f>IFERROR(IF(C2936=設定・集計!$B$6,INDEX(DATA!$A$46:$E$6000,A2936,4),""),"")</f>
        <v/>
      </c>
      <c r="F2936" s="99" t="str">
        <f>IFERROR(IF(C2936=設定・集計!$B$6,"",INDEX(DATA!$A$46:$E$6000,A2936,4)),"")</f>
        <v/>
      </c>
    </row>
    <row r="2937" spans="1:6" ht="18.75" customHeight="1">
      <c r="A2937" s="82" t="str">
        <f>IFERROR(MATCH(ROW()-ROW($A$2),DATA!G:G,0)-DATA!$B$5+1,"")</f>
        <v/>
      </c>
      <c r="B2937" s="86" t="str">
        <f>IFERROR(INDEX(DATA!$A$46:$E$6000,A2937,5),"")</f>
        <v/>
      </c>
      <c r="C2937" s="87" t="str">
        <f>IFERROR(INDEX(DATA!$A$46:$E$6000,A2937,3),"")</f>
        <v/>
      </c>
      <c r="D2937" s="88" t="str">
        <f>IFERROR(INDEX(DATA!$A$46:$E$6000,A2937,2),"")</f>
        <v/>
      </c>
      <c r="E2937" s="99" t="str">
        <f>IFERROR(IF(C2937=設定・集計!$B$6,INDEX(DATA!$A$46:$E$6000,A2937,4),""),"")</f>
        <v/>
      </c>
      <c r="F2937" s="99" t="str">
        <f>IFERROR(IF(C2937=設定・集計!$B$6,"",INDEX(DATA!$A$46:$E$6000,A2937,4)),"")</f>
        <v/>
      </c>
    </row>
    <row r="2938" spans="1:6" ht="18.75" customHeight="1">
      <c r="A2938" s="82" t="str">
        <f>IFERROR(MATCH(ROW()-ROW($A$2),DATA!G:G,0)-DATA!$B$5+1,"")</f>
        <v/>
      </c>
      <c r="B2938" s="86" t="str">
        <f>IFERROR(INDEX(DATA!$A$46:$E$6000,A2938,5),"")</f>
        <v/>
      </c>
      <c r="C2938" s="87" t="str">
        <f>IFERROR(INDEX(DATA!$A$46:$E$6000,A2938,3),"")</f>
        <v/>
      </c>
      <c r="D2938" s="88" t="str">
        <f>IFERROR(INDEX(DATA!$A$46:$E$6000,A2938,2),"")</f>
        <v/>
      </c>
      <c r="E2938" s="99" t="str">
        <f>IFERROR(IF(C2938=設定・集計!$B$6,INDEX(DATA!$A$46:$E$6000,A2938,4),""),"")</f>
        <v/>
      </c>
      <c r="F2938" s="99" t="str">
        <f>IFERROR(IF(C2938=設定・集計!$B$6,"",INDEX(DATA!$A$46:$E$6000,A2938,4)),"")</f>
        <v/>
      </c>
    </row>
    <row r="2939" spans="1:6" ht="18.75" customHeight="1">
      <c r="A2939" s="82" t="str">
        <f>IFERROR(MATCH(ROW()-ROW($A$2),DATA!G:G,0)-DATA!$B$5+1,"")</f>
        <v/>
      </c>
      <c r="B2939" s="86" t="str">
        <f>IFERROR(INDEX(DATA!$A$46:$E$6000,A2939,5),"")</f>
        <v/>
      </c>
      <c r="C2939" s="87" t="str">
        <f>IFERROR(INDEX(DATA!$A$46:$E$6000,A2939,3),"")</f>
        <v/>
      </c>
      <c r="D2939" s="88" t="str">
        <f>IFERROR(INDEX(DATA!$A$46:$E$6000,A2939,2),"")</f>
        <v/>
      </c>
      <c r="E2939" s="99" t="str">
        <f>IFERROR(IF(C2939=設定・集計!$B$6,INDEX(DATA!$A$46:$E$6000,A2939,4),""),"")</f>
        <v/>
      </c>
      <c r="F2939" s="99" t="str">
        <f>IFERROR(IF(C2939=設定・集計!$B$6,"",INDEX(DATA!$A$46:$E$6000,A2939,4)),"")</f>
        <v/>
      </c>
    </row>
    <row r="2940" spans="1:6" ht="18.75" customHeight="1">
      <c r="A2940" s="82" t="str">
        <f>IFERROR(MATCH(ROW()-ROW($A$2),DATA!G:G,0)-DATA!$B$5+1,"")</f>
        <v/>
      </c>
      <c r="B2940" s="86" t="str">
        <f>IFERROR(INDEX(DATA!$A$46:$E$6000,A2940,5),"")</f>
        <v/>
      </c>
      <c r="C2940" s="87" t="str">
        <f>IFERROR(INDEX(DATA!$A$46:$E$6000,A2940,3),"")</f>
        <v/>
      </c>
      <c r="D2940" s="88" t="str">
        <f>IFERROR(INDEX(DATA!$A$46:$E$6000,A2940,2),"")</f>
        <v/>
      </c>
      <c r="E2940" s="99" t="str">
        <f>IFERROR(IF(C2940=設定・集計!$B$6,INDEX(DATA!$A$46:$E$6000,A2940,4),""),"")</f>
        <v/>
      </c>
      <c r="F2940" s="99" t="str">
        <f>IFERROR(IF(C2940=設定・集計!$B$6,"",INDEX(DATA!$A$46:$E$6000,A2940,4)),"")</f>
        <v/>
      </c>
    </row>
    <row r="2941" spans="1:6" ht="18.75" customHeight="1">
      <c r="A2941" s="82" t="str">
        <f>IFERROR(MATCH(ROW()-ROW($A$2),DATA!G:G,0)-DATA!$B$5+1,"")</f>
        <v/>
      </c>
      <c r="B2941" s="86" t="str">
        <f>IFERROR(INDEX(DATA!$A$46:$E$6000,A2941,5),"")</f>
        <v/>
      </c>
      <c r="C2941" s="87" t="str">
        <f>IFERROR(INDEX(DATA!$A$46:$E$6000,A2941,3),"")</f>
        <v/>
      </c>
      <c r="D2941" s="88" t="str">
        <f>IFERROR(INDEX(DATA!$A$46:$E$6000,A2941,2),"")</f>
        <v/>
      </c>
      <c r="E2941" s="99" t="str">
        <f>IFERROR(IF(C2941=設定・集計!$B$6,INDEX(DATA!$A$46:$E$6000,A2941,4),""),"")</f>
        <v/>
      </c>
      <c r="F2941" s="99" t="str">
        <f>IFERROR(IF(C2941=設定・集計!$B$6,"",INDEX(DATA!$A$46:$E$6000,A2941,4)),"")</f>
        <v/>
      </c>
    </row>
    <row r="2942" spans="1:6" ht="18.75" customHeight="1">
      <c r="A2942" s="82" t="str">
        <f>IFERROR(MATCH(ROW()-ROW($A$2),DATA!G:G,0)-DATA!$B$5+1,"")</f>
        <v/>
      </c>
      <c r="B2942" s="86" t="str">
        <f>IFERROR(INDEX(DATA!$A$46:$E$6000,A2942,5),"")</f>
        <v/>
      </c>
      <c r="C2942" s="87" t="str">
        <f>IFERROR(INDEX(DATA!$A$46:$E$6000,A2942,3),"")</f>
        <v/>
      </c>
      <c r="D2942" s="88" t="str">
        <f>IFERROR(INDEX(DATA!$A$46:$E$6000,A2942,2),"")</f>
        <v/>
      </c>
      <c r="E2942" s="99" t="str">
        <f>IFERROR(IF(C2942=設定・集計!$B$6,INDEX(DATA!$A$46:$E$6000,A2942,4),""),"")</f>
        <v/>
      </c>
      <c r="F2942" s="99" t="str">
        <f>IFERROR(IF(C2942=設定・集計!$B$6,"",INDEX(DATA!$A$46:$E$6000,A2942,4)),"")</f>
        <v/>
      </c>
    </row>
    <row r="2943" spans="1:6" ht="18.75" customHeight="1">
      <c r="A2943" s="82" t="str">
        <f>IFERROR(MATCH(ROW()-ROW($A$2),DATA!G:G,0)-DATA!$B$5+1,"")</f>
        <v/>
      </c>
      <c r="B2943" s="86" t="str">
        <f>IFERROR(INDEX(DATA!$A$46:$E$6000,A2943,5),"")</f>
        <v/>
      </c>
      <c r="C2943" s="87" t="str">
        <f>IFERROR(INDEX(DATA!$A$46:$E$6000,A2943,3),"")</f>
        <v/>
      </c>
      <c r="D2943" s="88" t="str">
        <f>IFERROR(INDEX(DATA!$A$46:$E$6000,A2943,2),"")</f>
        <v/>
      </c>
      <c r="E2943" s="99" t="str">
        <f>IFERROR(IF(C2943=設定・集計!$B$6,INDEX(DATA!$A$46:$E$6000,A2943,4),""),"")</f>
        <v/>
      </c>
      <c r="F2943" s="99" t="str">
        <f>IFERROR(IF(C2943=設定・集計!$B$6,"",INDEX(DATA!$A$46:$E$6000,A2943,4)),"")</f>
        <v/>
      </c>
    </row>
    <row r="2944" spans="1:6" ht="18.75" customHeight="1">
      <c r="A2944" s="82" t="str">
        <f>IFERROR(MATCH(ROW()-ROW($A$2),DATA!G:G,0)-DATA!$B$5+1,"")</f>
        <v/>
      </c>
      <c r="B2944" s="86" t="str">
        <f>IFERROR(INDEX(DATA!$A$46:$E$6000,A2944,5),"")</f>
        <v/>
      </c>
      <c r="C2944" s="87" t="str">
        <f>IFERROR(INDEX(DATA!$A$46:$E$6000,A2944,3),"")</f>
        <v/>
      </c>
      <c r="D2944" s="88" t="str">
        <f>IFERROR(INDEX(DATA!$A$46:$E$6000,A2944,2),"")</f>
        <v/>
      </c>
      <c r="E2944" s="99" t="str">
        <f>IFERROR(IF(C2944=設定・集計!$B$6,INDEX(DATA!$A$46:$E$6000,A2944,4),""),"")</f>
        <v/>
      </c>
      <c r="F2944" s="99" t="str">
        <f>IFERROR(IF(C2944=設定・集計!$B$6,"",INDEX(DATA!$A$46:$E$6000,A2944,4)),"")</f>
        <v/>
      </c>
    </row>
    <row r="2945" spans="1:6" ht="18.75" customHeight="1">
      <c r="A2945" s="82" t="str">
        <f>IFERROR(MATCH(ROW()-ROW($A$2),DATA!G:G,0)-DATA!$B$5+1,"")</f>
        <v/>
      </c>
      <c r="B2945" s="86" t="str">
        <f>IFERROR(INDEX(DATA!$A$46:$E$6000,A2945,5),"")</f>
        <v/>
      </c>
      <c r="C2945" s="87" t="str">
        <f>IFERROR(INDEX(DATA!$A$46:$E$6000,A2945,3),"")</f>
        <v/>
      </c>
      <c r="D2945" s="88" t="str">
        <f>IFERROR(INDEX(DATA!$A$46:$E$6000,A2945,2),"")</f>
        <v/>
      </c>
      <c r="E2945" s="99" t="str">
        <f>IFERROR(IF(C2945=設定・集計!$B$6,INDEX(DATA!$A$46:$E$6000,A2945,4),""),"")</f>
        <v/>
      </c>
      <c r="F2945" s="99" t="str">
        <f>IFERROR(IF(C2945=設定・集計!$B$6,"",INDEX(DATA!$A$46:$E$6000,A2945,4)),"")</f>
        <v/>
      </c>
    </row>
    <row r="2946" spans="1:6" ht="18.75" customHeight="1">
      <c r="A2946" s="82" t="str">
        <f>IFERROR(MATCH(ROW()-ROW($A$2),DATA!G:G,0)-DATA!$B$5+1,"")</f>
        <v/>
      </c>
      <c r="B2946" s="86" t="str">
        <f>IFERROR(INDEX(DATA!$A$46:$E$6000,A2946,5),"")</f>
        <v/>
      </c>
      <c r="C2946" s="87" t="str">
        <f>IFERROR(INDEX(DATA!$A$46:$E$6000,A2946,3),"")</f>
        <v/>
      </c>
      <c r="D2946" s="88" t="str">
        <f>IFERROR(INDEX(DATA!$A$46:$E$6000,A2946,2),"")</f>
        <v/>
      </c>
      <c r="E2946" s="99" t="str">
        <f>IFERROR(IF(C2946=設定・集計!$B$6,INDEX(DATA!$A$46:$E$6000,A2946,4),""),"")</f>
        <v/>
      </c>
      <c r="F2946" s="99" t="str">
        <f>IFERROR(IF(C2946=設定・集計!$B$6,"",INDEX(DATA!$A$46:$E$6000,A2946,4)),"")</f>
        <v/>
      </c>
    </row>
    <row r="2947" spans="1:6" ht="18.75" customHeight="1">
      <c r="A2947" s="82" t="str">
        <f>IFERROR(MATCH(ROW()-ROW($A$2),DATA!G:G,0)-DATA!$B$5+1,"")</f>
        <v/>
      </c>
      <c r="B2947" s="86" t="str">
        <f>IFERROR(INDEX(DATA!$A$46:$E$6000,A2947,5),"")</f>
        <v/>
      </c>
      <c r="C2947" s="87" t="str">
        <f>IFERROR(INDEX(DATA!$A$46:$E$6000,A2947,3),"")</f>
        <v/>
      </c>
      <c r="D2947" s="88" t="str">
        <f>IFERROR(INDEX(DATA!$A$46:$E$6000,A2947,2),"")</f>
        <v/>
      </c>
      <c r="E2947" s="99" t="str">
        <f>IFERROR(IF(C2947=設定・集計!$B$6,INDEX(DATA!$A$46:$E$6000,A2947,4),""),"")</f>
        <v/>
      </c>
      <c r="F2947" s="99" t="str">
        <f>IFERROR(IF(C2947=設定・集計!$B$6,"",INDEX(DATA!$A$46:$E$6000,A2947,4)),"")</f>
        <v/>
      </c>
    </row>
    <row r="2948" spans="1:6" ht="18.75" customHeight="1">
      <c r="A2948" s="82" t="str">
        <f>IFERROR(MATCH(ROW()-ROW($A$2),DATA!G:G,0)-DATA!$B$5+1,"")</f>
        <v/>
      </c>
      <c r="B2948" s="86" t="str">
        <f>IFERROR(INDEX(DATA!$A$46:$E$6000,A2948,5),"")</f>
        <v/>
      </c>
      <c r="C2948" s="87" t="str">
        <f>IFERROR(INDEX(DATA!$A$46:$E$6000,A2948,3),"")</f>
        <v/>
      </c>
      <c r="D2948" s="88" t="str">
        <f>IFERROR(INDEX(DATA!$A$46:$E$6000,A2948,2),"")</f>
        <v/>
      </c>
      <c r="E2948" s="99" t="str">
        <f>IFERROR(IF(C2948=設定・集計!$B$6,INDEX(DATA!$A$46:$E$6000,A2948,4),""),"")</f>
        <v/>
      </c>
      <c r="F2948" s="99" t="str">
        <f>IFERROR(IF(C2948=設定・集計!$B$6,"",INDEX(DATA!$A$46:$E$6000,A2948,4)),"")</f>
        <v/>
      </c>
    </row>
    <row r="2949" spans="1:6" ht="18.75" customHeight="1">
      <c r="A2949" s="82" t="str">
        <f>IFERROR(MATCH(ROW()-ROW($A$2),DATA!G:G,0)-DATA!$B$5+1,"")</f>
        <v/>
      </c>
      <c r="B2949" s="86" t="str">
        <f>IFERROR(INDEX(DATA!$A$46:$E$6000,A2949,5),"")</f>
        <v/>
      </c>
      <c r="C2949" s="87" t="str">
        <f>IFERROR(INDEX(DATA!$A$46:$E$6000,A2949,3),"")</f>
        <v/>
      </c>
      <c r="D2949" s="88" t="str">
        <f>IFERROR(INDEX(DATA!$A$46:$E$6000,A2949,2),"")</f>
        <v/>
      </c>
      <c r="E2949" s="99" t="str">
        <f>IFERROR(IF(C2949=設定・集計!$B$6,INDEX(DATA!$A$46:$E$6000,A2949,4),""),"")</f>
        <v/>
      </c>
      <c r="F2949" s="99" t="str">
        <f>IFERROR(IF(C2949=設定・集計!$B$6,"",INDEX(DATA!$A$46:$E$6000,A2949,4)),"")</f>
        <v/>
      </c>
    </row>
    <row r="2950" spans="1:6" ht="18.75" customHeight="1">
      <c r="A2950" s="82" t="str">
        <f>IFERROR(MATCH(ROW()-ROW($A$2),DATA!G:G,0)-DATA!$B$5+1,"")</f>
        <v/>
      </c>
      <c r="B2950" s="86" t="str">
        <f>IFERROR(INDEX(DATA!$A$46:$E$6000,A2950,5),"")</f>
        <v/>
      </c>
      <c r="C2950" s="87" t="str">
        <f>IFERROR(INDEX(DATA!$A$46:$E$6000,A2950,3),"")</f>
        <v/>
      </c>
      <c r="D2950" s="88" t="str">
        <f>IFERROR(INDEX(DATA!$A$46:$E$6000,A2950,2),"")</f>
        <v/>
      </c>
      <c r="E2950" s="99" t="str">
        <f>IFERROR(IF(C2950=設定・集計!$B$6,INDEX(DATA!$A$46:$E$6000,A2950,4),""),"")</f>
        <v/>
      </c>
      <c r="F2950" s="99" t="str">
        <f>IFERROR(IF(C2950=設定・集計!$B$6,"",INDEX(DATA!$A$46:$E$6000,A2950,4)),"")</f>
        <v/>
      </c>
    </row>
    <row r="2951" spans="1:6" ht="18.75" customHeight="1">
      <c r="A2951" s="82" t="str">
        <f>IFERROR(MATCH(ROW()-ROW($A$2),DATA!G:G,0)-DATA!$B$5+1,"")</f>
        <v/>
      </c>
      <c r="B2951" s="86" t="str">
        <f>IFERROR(INDEX(DATA!$A$46:$E$6000,A2951,5),"")</f>
        <v/>
      </c>
      <c r="C2951" s="87" t="str">
        <f>IFERROR(INDEX(DATA!$A$46:$E$6000,A2951,3),"")</f>
        <v/>
      </c>
      <c r="D2951" s="88" t="str">
        <f>IFERROR(INDEX(DATA!$A$46:$E$6000,A2951,2),"")</f>
        <v/>
      </c>
      <c r="E2951" s="99" t="str">
        <f>IFERROR(IF(C2951=設定・集計!$B$6,INDEX(DATA!$A$46:$E$6000,A2951,4),""),"")</f>
        <v/>
      </c>
      <c r="F2951" s="99" t="str">
        <f>IFERROR(IF(C2951=設定・集計!$B$6,"",INDEX(DATA!$A$46:$E$6000,A2951,4)),"")</f>
        <v/>
      </c>
    </row>
    <row r="2952" spans="1:6" ht="18.75" customHeight="1">
      <c r="A2952" s="82" t="str">
        <f>IFERROR(MATCH(ROW()-ROW($A$2),DATA!G:G,0)-DATA!$B$5+1,"")</f>
        <v/>
      </c>
      <c r="B2952" s="86" t="str">
        <f>IFERROR(INDEX(DATA!$A$46:$E$6000,A2952,5),"")</f>
        <v/>
      </c>
      <c r="C2952" s="87" t="str">
        <f>IFERROR(INDEX(DATA!$A$46:$E$6000,A2952,3),"")</f>
        <v/>
      </c>
      <c r="D2952" s="88" t="str">
        <f>IFERROR(INDEX(DATA!$A$46:$E$6000,A2952,2),"")</f>
        <v/>
      </c>
      <c r="E2952" s="99" t="str">
        <f>IFERROR(IF(C2952=設定・集計!$B$6,INDEX(DATA!$A$46:$E$6000,A2952,4),""),"")</f>
        <v/>
      </c>
      <c r="F2952" s="99" t="str">
        <f>IFERROR(IF(C2952=設定・集計!$B$6,"",INDEX(DATA!$A$46:$E$6000,A2952,4)),"")</f>
        <v/>
      </c>
    </row>
    <row r="2953" spans="1:6" ht="18.75" customHeight="1">
      <c r="A2953" s="82" t="str">
        <f>IFERROR(MATCH(ROW()-ROW($A$2),DATA!G:G,0)-DATA!$B$5+1,"")</f>
        <v/>
      </c>
      <c r="B2953" s="86" t="str">
        <f>IFERROR(INDEX(DATA!$A$46:$E$6000,A2953,5),"")</f>
        <v/>
      </c>
      <c r="C2953" s="87" t="str">
        <f>IFERROR(INDEX(DATA!$A$46:$E$6000,A2953,3),"")</f>
        <v/>
      </c>
      <c r="D2953" s="88" t="str">
        <f>IFERROR(INDEX(DATA!$A$46:$E$6000,A2953,2),"")</f>
        <v/>
      </c>
      <c r="E2953" s="99" t="str">
        <f>IFERROR(IF(C2953=設定・集計!$B$6,INDEX(DATA!$A$46:$E$6000,A2953,4),""),"")</f>
        <v/>
      </c>
      <c r="F2953" s="99" t="str">
        <f>IFERROR(IF(C2953=設定・集計!$B$6,"",INDEX(DATA!$A$46:$E$6000,A2953,4)),"")</f>
        <v/>
      </c>
    </row>
    <row r="2954" spans="1:6" ht="18.75" customHeight="1">
      <c r="A2954" s="82" t="str">
        <f>IFERROR(MATCH(ROW()-ROW($A$2),DATA!G:G,0)-DATA!$B$5+1,"")</f>
        <v/>
      </c>
      <c r="B2954" s="86" t="str">
        <f>IFERROR(INDEX(DATA!$A$46:$E$6000,A2954,5),"")</f>
        <v/>
      </c>
      <c r="C2954" s="87" t="str">
        <f>IFERROR(INDEX(DATA!$A$46:$E$6000,A2954,3),"")</f>
        <v/>
      </c>
      <c r="D2954" s="88" t="str">
        <f>IFERROR(INDEX(DATA!$A$46:$E$6000,A2954,2),"")</f>
        <v/>
      </c>
      <c r="E2954" s="99" t="str">
        <f>IFERROR(IF(C2954=設定・集計!$B$6,INDEX(DATA!$A$46:$E$6000,A2954,4),""),"")</f>
        <v/>
      </c>
      <c r="F2954" s="99" t="str">
        <f>IFERROR(IF(C2954=設定・集計!$B$6,"",INDEX(DATA!$A$46:$E$6000,A2954,4)),"")</f>
        <v/>
      </c>
    </row>
    <row r="2955" spans="1:6" ht="18.75" customHeight="1">
      <c r="A2955" s="82" t="str">
        <f>IFERROR(MATCH(ROW()-ROW($A$2),DATA!G:G,0)-DATA!$B$5+1,"")</f>
        <v/>
      </c>
      <c r="B2955" s="86" t="str">
        <f>IFERROR(INDEX(DATA!$A$46:$E$6000,A2955,5),"")</f>
        <v/>
      </c>
      <c r="C2955" s="87" t="str">
        <f>IFERROR(INDEX(DATA!$A$46:$E$6000,A2955,3),"")</f>
        <v/>
      </c>
      <c r="D2955" s="88" t="str">
        <f>IFERROR(INDEX(DATA!$A$46:$E$6000,A2955,2),"")</f>
        <v/>
      </c>
      <c r="E2955" s="99" t="str">
        <f>IFERROR(IF(C2955=設定・集計!$B$6,INDEX(DATA!$A$46:$E$6000,A2955,4),""),"")</f>
        <v/>
      </c>
      <c r="F2955" s="99" t="str">
        <f>IFERROR(IF(C2955=設定・集計!$B$6,"",INDEX(DATA!$A$46:$E$6000,A2955,4)),"")</f>
        <v/>
      </c>
    </row>
    <row r="2956" spans="1:6" ht="18.75" customHeight="1">
      <c r="A2956" s="82" t="str">
        <f>IFERROR(MATCH(ROW()-ROW($A$2),DATA!G:G,0)-DATA!$B$5+1,"")</f>
        <v/>
      </c>
      <c r="B2956" s="86" t="str">
        <f>IFERROR(INDEX(DATA!$A$46:$E$6000,A2956,5),"")</f>
        <v/>
      </c>
      <c r="C2956" s="87" t="str">
        <f>IFERROR(INDEX(DATA!$A$46:$E$6000,A2956,3),"")</f>
        <v/>
      </c>
      <c r="D2956" s="88" t="str">
        <f>IFERROR(INDEX(DATA!$A$46:$E$6000,A2956,2),"")</f>
        <v/>
      </c>
      <c r="E2956" s="99" t="str">
        <f>IFERROR(IF(C2956=設定・集計!$B$6,INDEX(DATA!$A$46:$E$6000,A2956,4),""),"")</f>
        <v/>
      </c>
      <c r="F2956" s="99" t="str">
        <f>IFERROR(IF(C2956=設定・集計!$B$6,"",INDEX(DATA!$A$46:$E$6000,A2956,4)),"")</f>
        <v/>
      </c>
    </row>
    <row r="2957" spans="1:6" ht="18.75" customHeight="1">
      <c r="A2957" s="82" t="str">
        <f>IFERROR(MATCH(ROW()-ROW($A$2),DATA!G:G,0)-DATA!$B$5+1,"")</f>
        <v/>
      </c>
      <c r="B2957" s="86" t="str">
        <f>IFERROR(INDEX(DATA!$A$46:$E$6000,A2957,5),"")</f>
        <v/>
      </c>
      <c r="C2957" s="87" t="str">
        <f>IFERROR(INDEX(DATA!$A$46:$E$6000,A2957,3),"")</f>
        <v/>
      </c>
      <c r="D2957" s="88" t="str">
        <f>IFERROR(INDEX(DATA!$A$46:$E$6000,A2957,2),"")</f>
        <v/>
      </c>
      <c r="E2957" s="99" t="str">
        <f>IFERROR(IF(C2957=設定・集計!$B$6,INDEX(DATA!$A$46:$E$6000,A2957,4),""),"")</f>
        <v/>
      </c>
      <c r="F2957" s="99" t="str">
        <f>IFERROR(IF(C2957=設定・集計!$B$6,"",INDEX(DATA!$A$46:$E$6000,A2957,4)),"")</f>
        <v/>
      </c>
    </row>
    <row r="2958" spans="1:6" ht="18.75" customHeight="1">
      <c r="A2958" s="82" t="str">
        <f>IFERROR(MATCH(ROW()-ROW($A$2),DATA!G:G,0)-DATA!$B$5+1,"")</f>
        <v/>
      </c>
      <c r="B2958" s="86" t="str">
        <f>IFERROR(INDEX(DATA!$A$46:$E$6000,A2958,5),"")</f>
        <v/>
      </c>
      <c r="C2958" s="87" t="str">
        <f>IFERROR(INDEX(DATA!$A$46:$E$6000,A2958,3),"")</f>
        <v/>
      </c>
      <c r="D2958" s="88" t="str">
        <f>IFERROR(INDEX(DATA!$A$46:$E$6000,A2958,2),"")</f>
        <v/>
      </c>
      <c r="E2958" s="99" t="str">
        <f>IFERROR(IF(C2958=設定・集計!$B$6,INDEX(DATA!$A$46:$E$6000,A2958,4),""),"")</f>
        <v/>
      </c>
      <c r="F2958" s="99" t="str">
        <f>IFERROR(IF(C2958=設定・集計!$B$6,"",INDEX(DATA!$A$46:$E$6000,A2958,4)),"")</f>
        <v/>
      </c>
    </row>
    <row r="2959" spans="1:6" ht="18.75" customHeight="1">
      <c r="A2959" s="82" t="str">
        <f>IFERROR(MATCH(ROW()-ROW($A$2),DATA!G:G,0)-DATA!$B$5+1,"")</f>
        <v/>
      </c>
      <c r="B2959" s="86" t="str">
        <f>IFERROR(INDEX(DATA!$A$46:$E$6000,A2959,5),"")</f>
        <v/>
      </c>
      <c r="C2959" s="87" t="str">
        <f>IFERROR(INDEX(DATA!$A$46:$E$6000,A2959,3),"")</f>
        <v/>
      </c>
      <c r="D2959" s="88" t="str">
        <f>IFERROR(INDEX(DATA!$A$46:$E$6000,A2959,2),"")</f>
        <v/>
      </c>
      <c r="E2959" s="99" t="str">
        <f>IFERROR(IF(C2959=設定・集計!$B$6,INDEX(DATA!$A$46:$E$6000,A2959,4),""),"")</f>
        <v/>
      </c>
      <c r="F2959" s="99" t="str">
        <f>IFERROR(IF(C2959=設定・集計!$B$6,"",INDEX(DATA!$A$46:$E$6000,A2959,4)),"")</f>
        <v/>
      </c>
    </row>
    <row r="2960" spans="1:6" ht="18.75" customHeight="1">
      <c r="A2960" s="82" t="str">
        <f>IFERROR(MATCH(ROW()-ROW($A$2),DATA!G:G,0)-DATA!$B$5+1,"")</f>
        <v/>
      </c>
      <c r="B2960" s="86" t="str">
        <f>IFERROR(INDEX(DATA!$A$46:$E$6000,A2960,5),"")</f>
        <v/>
      </c>
      <c r="C2960" s="87" t="str">
        <f>IFERROR(INDEX(DATA!$A$46:$E$6000,A2960,3),"")</f>
        <v/>
      </c>
      <c r="D2960" s="88" t="str">
        <f>IFERROR(INDEX(DATA!$A$46:$E$6000,A2960,2),"")</f>
        <v/>
      </c>
      <c r="E2960" s="99" t="str">
        <f>IFERROR(IF(C2960=設定・集計!$B$6,INDEX(DATA!$A$46:$E$6000,A2960,4),""),"")</f>
        <v/>
      </c>
      <c r="F2960" s="99" t="str">
        <f>IFERROR(IF(C2960=設定・集計!$B$6,"",INDEX(DATA!$A$46:$E$6000,A2960,4)),"")</f>
        <v/>
      </c>
    </row>
    <row r="2961" spans="1:6" ht="18.75" customHeight="1">
      <c r="A2961" s="82" t="str">
        <f>IFERROR(MATCH(ROW()-ROW($A$2),DATA!G:G,0)-DATA!$B$5+1,"")</f>
        <v/>
      </c>
      <c r="B2961" s="86" t="str">
        <f>IFERROR(INDEX(DATA!$A$46:$E$6000,A2961,5),"")</f>
        <v/>
      </c>
      <c r="C2961" s="87" t="str">
        <f>IFERROR(INDEX(DATA!$A$46:$E$6000,A2961,3),"")</f>
        <v/>
      </c>
      <c r="D2961" s="88" t="str">
        <f>IFERROR(INDEX(DATA!$A$46:$E$6000,A2961,2),"")</f>
        <v/>
      </c>
      <c r="E2961" s="99" t="str">
        <f>IFERROR(IF(C2961=設定・集計!$B$6,INDEX(DATA!$A$46:$E$6000,A2961,4),""),"")</f>
        <v/>
      </c>
      <c r="F2961" s="99" t="str">
        <f>IFERROR(IF(C2961=設定・集計!$B$6,"",INDEX(DATA!$A$46:$E$6000,A2961,4)),"")</f>
        <v/>
      </c>
    </row>
    <row r="2962" spans="1:6" ht="18.75" customHeight="1">
      <c r="A2962" s="82" t="str">
        <f>IFERROR(MATCH(ROW()-ROW($A$2),DATA!G:G,0)-DATA!$B$5+1,"")</f>
        <v/>
      </c>
      <c r="B2962" s="86" t="str">
        <f>IFERROR(INDEX(DATA!$A$46:$E$6000,A2962,5),"")</f>
        <v/>
      </c>
      <c r="C2962" s="87" t="str">
        <f>IFERROR(INDEX(DATA!$A$46:$E$6000,A2962,3),"")</f>
        <v/>
      </c>
      <c r="D2962" s="88" t="str">
        <f>IFERROR(INDEX(DATA!$A$46:$E$6000,A2962,2),"")</f>
        <v/>
      </c>
      <c r="E2962" s="99" t="str">
        <f>IFERROR(IF(C2962=設定・集計!$B$6,INDEX(DATA!$A$46:$E$6000,A2962,4),""),"")</f>
        <v/>
      </c>
      <c r="F2962" s="99" t="str">
        <f>IFERROR(IF(C2962=設定・集計!$B$6,"",INDEX(DATA!$A$46:$E$6000,A2962,4)),"")</f>
        <v/>
      </c>
    </row>
    <row r="2963" spans="1:6" ht="18.75" customHeight="1">
      <c r="A2963" s="82" t="str">
        <f>IFERROR(MATCH(ROW()-ROW($A$2),DATA!G:G,0)-DATA!$B$5+1,"")</f>
        <v/>
      </c>
      <c r="B2963" s="86" t="str">
        <f>IFERROR(INDEX(DATA!$A$46:$E$6000,A2963,5),"")</f>
        <v/>
      </c>
      <c r="C2963" s="87" t="str">
        <f>IFERROR(INDEX(DATA!$A$46:$E$6000,A2963,3),"")</f>
        <v/>
      </c>
      <c r="D2963" s="88" t="str">
        <f>IFERROR(INDEX(DATA!$A$46:$E$6000,A2963,2),"")</f>
        <v/>
      </c>
      <c r="E2963" s="99" t="str">
        <f>IFERROR(IF(C2963=設定・集計!$B$6,INDEX(DATA!$A$46:$E$6000,A2963,4),""),"")</f>
        <v/>
      </c>
      <c r="F2963" s="99" t="str">
        <f>IFERROR(IF(C2963=設定・集計!$B$6,"",INDEX(DATA!$A$46:$E$6000,A2963,4)),"")</f>
        <v/>
      </c>
    </row>
    <row r="2964" spans="1:6" ht="18.75" customHeight="1">
      <c r="A2964" s="82" t="str">
        <f>IFERROR(MATCH(ROW()-ROW($A$2),DATA!G:G,0)-DATA!$B$5+1,"")</f>
        <v/>
      </c>
      <c r="B2964" s="86" t="str">
        <f>IFERROR(INDEX(DATA!$A$46:$E$6000,A2964,5),"")</f>
        <v/>
      </c>
      <c r="C2964" s="87" t="str">
        <f>IFERROR(INDEX(DATA!$A$46:$E$6000,A2964,3),"")</f>
        <v/>
      </c>
      <c r="D2964" s="88" t="str">
        <f>IFERROR(INDEX(DATA!$A$46:$E$6000,A2964,2),"")</f>
        <v/>
      </c>
      <c r="E2964" s="99" t="str">
        <f>IFERROR(IF(C2964=設定・集計!$B$6,INDEX(DATA!$A$46:$E$6000,A2964,4),""),"")</f>
        <v/>
      </c>
      <c r="F2964" s="99" t="str">
        <f>IFERROR(IF(C2964=設定・集計!$B$6,"",INDEX(DATA!$A$46:$E$6000,A2964,4)),"")</f>
        <v/>
      </c>
    </row>
    <row r="2965" spans="1:6" ht="18.75" customHeight="1">
      <c r="A2965" s="82" t="str">
        <f>IFERROR(MATCH(ROW()-ROW($A$2),DATA!G:G,0)-DATA!$B$5+1,"")</f>
        <v/>
      </c>
      <c r="B2965" s="86" t="str">
        <f>IFERROR(INDEX(DATA!$A$46:$E$6000,A2965,5),"")</f>
        <v/>
      </c>
      <c r="C2965" s="87" t="str">
        <f>IFERROR(INDEX(DATA!$A$46:$E$6000,A2965,3),"")</f>
        <v/>
      </c>
      <c r="D2965" s="88" t="str">
        <f>IFERROR(INDEX(DATA!$A$46:$E$6000,A2965,2),"")</f>
        <v/>
      </c>
      <c r="E2965" s="99" t="str">
        <f>IFERROR(IF(C2965=設定・集計!$B$6,INDEX(DATA!$A$46:$E$6000,A2965,4),""),"")</f>
        <v/>
      </c>
      <c r="F2965" s="99" t="str">
        <f>IFERROR(IF(C2965=設定・集計!$B$6,"",INDEX(DATA!$A$46:$E$6000,A2965,4)),"")</f>
        <v/>
      </c>
    </row>
    <row r="2966" spans="1:6" ht="18.75" customHeight="1">
      <c r="A2966" s="82" t="str">
        <f>IFERROR(MATCH(ROW()-ROW($A$2),DATA!G:G,0)-DATA!$B$5+1,"")</f>
        <v/>
      </c>
      <c r="B2966" s="86" t="str">
        <f>IFERROR(INDEX(DATA!$A$46:$E$6000,A2966,5),"")</f>
        <v/>
      </c>
      <c r="C2966" s="87" t="str">
        <f>IFERROR(INDEX(DATA!$A$46:$E$6000,A2966,3),"")</f>
        <v/>
      </c>
      <c r="D2966" s="88" t="str">
        <f>IFERROR(INDEX(DATA!$A$46:$E$6000,A2966,2),"")</f>
        <v/>
      </c>
      <c r="E2966" s="99" t="str">
        <f>IFERROR(IF(C2966=設定・集計!$B$6,INDEX(DATA!$A$46:$E$6000,A2966,4),""),"")</f>
        <v/>
      </c>
      <c r="F2966" s="99" t="str">
        <f>IFERROR(IF(C2966=設定・集計!$B$6,"",INDEX(DATA!$A$46:$E$6000,A2966,4)),"")</f>
        <v/>
      </c>
    </row>
    <row r="2967" spans="1:6" ht="18.75" customHeight="1">
      <c r="A2967" s="82" t="str">
        <f>IFERROR(MATCH(ROW()-ROW($A$2),DATA!G:G,0)-DATA!$B$5+1,"")</f>
        <v/>
      </c>
      <c r="B2967" s="86" t="str">
        <f>IFERROR(INDEX(DATA!$A$46:$E$6000,A2967,5),"")</f>
        <v/>
      </c>
      <c r="C2967" s="87" t="str">
        <f>IFERROR(INDEX(DATA!$A$46:$E$6000,A2967,3),"")</f>
        <v/>
      </c>
      <c r="D2967" s="88" t="str">
        <f>IFERROR(INDEX(DATA!$A$46:$E$6000,A2967,2),"")</f>
        <v/>
      </c>
      <c r="E2967" s="99" t="str">
        <f>IFERROR(IF(C2967=設定・集計!$B$6,INDEX(DATA!$A$46:$E$6000,A2967,4),""),"")</f>
        <v/>
      </c>
      <c r="F2967" s="99" t="str">
        <f>IFERROR(IF(C2967=設定・集計!$B$6,"",INDEX(DATA!$A$46:$E$6000,A2967,4)),"")</f>
        <v/>
      </c>
    </row>
    <row r="2968" spans="1:6" ht="18.75" customHeight="1">
      <c r="A2968" s="82" t="str">
        <f>IFERROR(MATCH(ROW()-ROW($A$2),DATA!G:G,0)-DATA!$B$5+1,"")</f>
        <v/>
      </c>
      <c r="B2968" s="86" t="str">
        <f>IFERROR(INDEX(DATA!$A$46:$E$6000,A2968,5),"")</f>
        <v/>
      </c>
      <c r="C2968" s="87" t="str">
        <f>IFERROR(INDEX(DATA!$A$46:$E$6000,A2968,3),"")</f>
        <v/>
      </c>
      <c r="D2968" s="88" t="str">
        <f>IFERROR(INDEX(DATA!$A$46:$E$6000,A2968,2),"")</f>
        <v/>
      </c>
      <c r="E2968" s="99" t="str">
        <f>IFERROR(IF(C2968=設定・集計!$B$6,INDEX(DATA!$A$46:$E$6000,A2968,4),""),"")</f>
        <v/>
      </c>
      <c r="F2968" s="99" t="str">
        <f>IFERROR(IF(C2968=設定・集計!$B$6,"",INDEX(DATA!$A$46:$E$6000,A2968,4)),"")</f>
        <v/>
      </c>
    </row>
    <row r="2969" spans="1:6" ht="18.75" customHeight="1">
      <c r="A2969" s="82" t="str">
        <f>IFERROR(MATCH(ROW()-ROW($A$2),DATA!G:G,0)-DATA!$B$5+1,"")</f>
        <v/>
      </c>
      <c r="B2969" s="86" t="str">
        <f>IFERROR(INDEX(DATA!$A$46:$E$6000,A2969,5),"")</f>
        <v/>
      </c>
      <c r="C2969" s="87" t="str">
        <f>IFERROR(INDEX(DATA!$A$46:$E$6000,A2969,3),"")</f>
        <v/>
      </c>
      <c r="D2969" s="88" t="str">
        <f>IFERROR(INDEX(DATA!$A$46:$E$6000,A2969,2),"")</f>
        <v/>
      </c>
      <c r="E2969" s="99" t="str">
        <f>IFERROR(IF(C2969=設定・集計!$B$6,INDEX(DATA!$A$46:$E$6000,A2969,4),""),"")</f>
        <v/>
      </c>
      <c r="F2969" s="99" t="str">
        <f>IFERROR(IF(C2969=設定・集計!$B$6,"",INDEX(DATA!$A$46:$E$6000,A2969,4)),"")</f>
        <v/>
      </c>
    </row>
    <row r="2970" spans="1:6" ht="18.75" customHeight="1">
      <c r="A2970" s="82" t="str">
        <f>IFERROR(MATCH(ROW()-ROW($A$2),DATA!G:G,0)-DATA!$B$5+1,"")</f>
        <v/>
      </c>
      <c r="B2970" s="86" t="str">
        <f>IFERROR(INDEX(DATA!$A$46:$E$6000,A2970,5),"")</f>
        <v/>
      </c>
      <c r="C2970" s="87" t="str">
        <f>IFERROR(INDEX(DATA!$A$46:$E$6000,A2970,3),"")</f>
        <v/>
      </c>
      <c r="D2970" s="88" t="str">
        <f>IFERROR(INDEX(DATA!$A$46:$E$6000,A2970,2),"")</f>
        <v/>
      </c>
      <c r="E2970" s="99" t="str">
        <f>IFERROR(IF(C2970=設定・集計!$B$6,INDEX(DATA!$A$46:$E$6000,A2970,4),""),"")</f>
        <v/>
      </c>
      <c r="F2970" s="99" t="str">
        <f>IFERROR(IF(C2970=設定・集計!$B$6,"",INDEX(DATA!$A$46:$E$6000,A2970,4)),"")</f>
        <v/>
      </c>
    </row>
    <row r="2971" spans="1:6" ht="18.75" customHeight="1">
      <c r="A2971" s="82" t="str">
        <f>IFERROR(MATCH(ROW()-ROW($A$2),DATA!G:G,0)-DATA!$B$5+1,"")</f>
        <v/>
      </c>
      <c r="B2971" s="86" t="str">
        <f>IFERROR(INDEX(DATA!$A$46:$E$6000,A2971,5),"")</f>
        <v/>
      </c>
      <c r="C2971" s="87" t="str">
        <f>IFERROR(INDEX(DATA!$A$46:$E$6000,A2971,3),"")</f>
        <v/>
      </c>
      <c r="D2971" s="88" t="str">
        <f>IFERROR(INDEX(DATA!$A$46:$E$6000,A2971,2),"")</f>
        <v/>
      </c>
      <c r="E2971" s="99" t="str">
        <f>IFERROR(IF(C2971=設定・集計!$B$6,INDEX(DATA!$A$46:$E$6000,A2971,4),""),"")</f>
        <v/>
      </c>
      <c r="F2971" s="99" t="str">
        <f>IFERROR(IF(C2971=設定・集計!$B$6,"",INDEX(DATA!$A$46:$E$6000,A2971,4)),"")</f>
        <v/>
      </c>
    </row>
    <row r="2972" spans="1:6" ht="18.75" customHeight="1">
      <c r="A2972" s="82" t="str">
        <f>IFERROR(MATCH(ROW()-ROW($A$2),DATA!G:G,0)-DATA!$B$5+1,"")</f>
        <v/>
      </c>
      <c r="B2972" s="86" t="str">
        <f>IFERROR(INDEX(DATA!$A$46:$E$6000,A2972,5),"")</f>
        <v/>
      </c>
      <c r="C2972" s="87" t="str">
        <f>IFERROR(INDEX(DATA!$A$46:$E$6000,A2972,3),"")</f>
        <v/>
      </c>
      <c r="D2972" s="88" t="str">
        <f>IFERROR(INDEX(DATA!$A$46:$E$6000,A2972,2),"")</f>
        <v/>
      </c>
      <c r="E2972" s="99" t="str">
        <f>IFERROR(IF(C2972=設定・集計!$B$6,INDEX(DATA!$A$46:$E$6000,A2972,4),""),"")</f>
        <v/>
      </c>
      <c r="F2972" s="99" t="str">
        <f>IFERROR(IF(C2972=設定・集計!$B$6,"",INDEX(DATA!$A$46:$E$6000,A2972,4)),"")</f>
        <v/>
      </c>
    </row>
    <row r="2973" spans="1:6" ht="18.75" customHeight="1">
      <c r="A2973" s="82" t="str">
        <f>IFERROR(MATCH(ROW()-ROW($A$2),DATA!G:G,0)-DATA!$B$5+1,"")</f>
        <v/>
      </c>
      <c r="B2973" s="86" t="str">
        <f>IFERROR(INDEX(DATA!$A$46:$E$6000,A2973,5),"")</f>
        <v/>
      </c>
      <c r="C2973" s="87" t="str">
        <f>IFERROR(INDEX(DATA!$A$46:$E$6000,A2973,3),"")</f>
        <v/>
      </c>
      <c r="D2973" s="88" t="str">
        <f>IFERROR(INDEX(DATA!$A$46:$E$6000,A2973,2),"")</f>
        <v/>
      </c>
      <c r="E2973" s="99" t="str">
        <f>IFERROR(IF(C2973=設定・集計!$B$6,INDEX(DATA!$A$46:$E$6000,A2973,4),""),"")</f>
        <v/>
      </c>
      <c r="F2973" s="99" t="str">
        <f>IFERROR(IF(C2973=設定・集計!$B$6,"",INDEX(DATA!$A$46:$E$6000,A2973,4)),"")</f>
        <v/>
      </c>
    </row>
    <row r="2974" spans="1:6" ht="18.75" customHeight="1">
      <c r="A2974" s="82" t="str">
        <f>IFERROR(MATCH(ROW()-ROW($A$2),DATA!G:G,0)-DATA!$B$5+1,"")</f>
        <v/>
      </c>
      <c r="B2974" s="86" t="str">
        <f>IFERROR(INDEX(DATA!$A$46:$E$6000,A2974,5),"")</f>
        <v/>
      </c>
      <c r="C2974" s="87" t="str">
        <f>IFERROR(INDEX(DATA!$A$46:$E$6000,A2974,3),"")</f>
        <v/>
      </c>
      <c r="D2974" s="88" t="str">
        <f>IFERROR(INDEX(DATA!$A$46:$E$6000,A2974,2),"")</f>
        <v/>
      </c>
      <c r="E2974" s="99" t="str">
        <f>IFERROR(IF(C2974=設定・集計!$B$6,INDEX(DATA!$A$46:$E$6000,A2974,4),""),"")</f>
        <v/>
      </c>
      <c r="F2974" s="99" t="str">
        <f>IFERROR(IF(C2974=設定・集計!$B$6,"",INDEX(DATA!$A$46:$E$6000,A2974,4)),"")</f>
        <v/>
      </c>
    </row>
    <row r="2975" spans="1:6" ht="18.75" customHeight="1">
      <c r="A2975" s="82" t="str">
        <f>IFERROR(MATCH(ROW()-ROW($A$2),DATA!G:G,0)-DATA!$B$5+1,"")</f>
        <v/>
      </c>
      <c r="B2975" s="86" t="str">
        <f>IFERROR(INDEX(DATA!$A$46:$E$6000,A2975,5),"")</f>
        <v/>
      </c>
      <c r="C2975" s="87" t="str">
        <f>IFERROR(INDEX(DATA!$A$46:$E$6000,A2975,3),"")</f>
        <v/>
      </c>
      <c r="D2975" s="88" t="str">
        <f>IFERROR(INDEX(DATA!$A$46:$E$6000,A2975,2),"")</f>
        <v/>
      </c>
      <c r="E2975" s="99" t="str">
        <f>IFERROR(IF(C2975=設定・集計!$B$6,INDEX(DATA!$A$46:$E$6000,A2975,4),""),"")</f>
        <v/>
      </c>
      <c r="F2975" s="99" t="str">
        <f>IFERROR(IF(C2975=設定・集計!$B$6,"",INDEX(DATA!$A$46:$E$6000,A2975,4)),"")</f>
        <v/>
      </c>
    </row>
    <row r="2976" spans="1:6" ht="18.75" customHeight="1">
      <c r="A2976" s="82" t="str">
        <f>IFERROR(MATCH(ROW()-ROW($A$2),DATA!G:G,0)-DATA!$B$5+1,"")</f>
        <v/>
      </c>
      <c r="B2976" s="86" t="str">
        <f>IFERROR(INDEX(DATA!$A$46:$E$6000,A2976,5),"")</f>
        <v/>
      </c>
      <c r="C2976" s="87" t="str">
        <f>IFERROR(INDEX(DATA!$A$46:$E$6000,A2976,3),"")</f>
        <v/>
      </c>
      <c r="D2976" s="88" t="str">
        <f>IFERROR(INDEX(DATA!$A$46:$E$6000,A2976,2),"")</f>
        <v/>
      </c>
      <c r="E2976" s="99" t="str">
        <f>IFERROR(IF(C2976=設定・集計!$B$6,INDEX(DATA!$A$46:$E$6000,A2976,4),""),"")</f>
        <v/>
      </c>
      <c r="F2976" s="99" t="str">
        <f>IFERROR(IF(C2976=設定・集計!$B$6,"",INDEX(DATA!$A$46:$E$6000,A2976,4)),"")</f>
        <v/>
      </c>
    </row>
    <row r="2977" spans="1:6" ht="18.75" customHeight="1">
      <c r="A2977" s="82" t="str">
        <f>IFERROR(MATCH(ROW()-ROW($A$2),DATA!G:G,0)-DATA!$B$5+1,"")</f>
        <v/>
      </c>
      <c r="B2977" s="86" t="str">
        <f>IFERROR(INDEX(DATA!$A$46:$E$6000,A2977,5),"")</f>
        <v/>
      </c>
      <c r="C2977" s="87" t="str">
        <f>IFERROR(INDEX(DATA!$A$46:$E$6000,A2977,3),"")</f>
        <v/>
      </c>
      <c r="D2977" s="88" t="str">
        <f>IFERROR(INDEX(DATA!$A$46:$E$6000,A2977,2),"")</f>
        <v/>
      </c>
      <c r="E2977" s="99" t="str">
        <f>IFERROR(IF(C2977=設定・集計!$B$6,INDEX(DATA!$A$46:$E$6000,A2977,4),""),"")</f>
        <v/>
      </c>
      <c r="F2977" s="99" t="str">
        <f>IFERROR(IF(C2977=設定・集計!$B$6,"",INDEX(DATA!$A$46:$E$6000,A2977,4)),"")</f>
        <v/>
      </c>
    </row>
    <row r="2978" spans="1:6" ht="18.75" customHeight="1">
      <c r="A2978" s="82" t="str">
        <f>IFERROR(MATCH(ROW()-ROW($A$2),DATA!G:G,0)-DATA!$B$5+1,"")</f>
        <v/>
      </c>
      <c r="B2978" s="86" t="str">
        <f>IFERROR(INDEX(DATA!$A$46:$E$6000,A2978,5),"")</f>
        <v/>
      </c>
      <c r="C2978" s="87" t="str">
        <f>IFERROR(INDEX(DATA!$A$46:$E$6000,A2978,3),"")</f>
        <v/>
      </c>
      <c r="D2978" s="88" t="str">
        <f>IFERROR(INDEX(DATA!$A$46:$E$6000,A2978,2),"")</f>
        <v/>
      </c>
      <c r="E2978" s="99" t="str">
        <f>IFERROR(IF(C2978=設定・集計!$B$6,INDEX(DATA!$A$46:$E$6000,A2978,4),""),"")</f>
        <v/>
      </c>
      <c r="F2978" s="99" t="str">
        <f>IFERROR(IF(C2978=設定・集計!$B$6,"",INDEX(DATA!$A$46:$E$6000,A2978,4)),"")</f>
        <v/>
      </c>
    </row>
    <row r="2979" spans="1:6" ht="18.75" customHeight="1">
      <c r="A2979" s="82" t="str">
        <f>IFERROR(MATCH(ROW()-ROW($A$2),DATA!G:G,0)-DATA!$B$5+1,"")</f>
        <v/>
      </c>
      <c r="B2979" s="86" t="str">
        <f>IFERROR(INDEX(DATA!$A$46:$E$6000,A2979,5),"")</f>
        <v/>
      </c>
      <c r="C2979" s="87" t="str">
        <f>IFERROR(INDEX(DATA!$A$46:$E$6000,A2979,3),"")</f>
        <v/>
      </c>
      <c r="D2979" s="88" t="str">
        <f>IFERROR(INDEX(DATA!$A$46:$E$6000,A2979,2),"")</f>
        <v/>
      </c>
      <c r="E2979" s="99" t="str">
        <f>IFERROR(IF(C2979=設定・集計!$B$6,INDEX(DATA!$A$46:$E$6000,A2979,4),""),"")</f>
        <v/>
      </c>
      <c r="F2979" s="99" t="str">
        <f>IFERROR(IF(C2979=設定・集計!$B$6,"",INDEX(DATA!$A$46:$E$6000,A2979,4)),"")</f>
        <v/>
      </c>
    </row>
    <row r="2980" spans="1:6" ht="18.75" customHeight="1">
      <c r="A2980" s="82" t="str">
        <f>IFERROR(MATCH(ROW()-ROW($A$2),DATA!G:G,0)-DATA!$B$5+1,"")</f>
        <v/>
      </c>
      <c r="B2980" s="86" t="str">
        <f>IFERROR(INDEX(DATA!$A$46:$E$6000,A2980,5),"")</f>
        <v/>
      </c>
      <c r="C2980" s="87" t="str">
        <f>IFERROR(INDEX(DATA!$A$46:$E$6000,A2980,3),"")</f>
        <v/>
      </c>
      <c r="D2980" s="88" t="str">
        <f>IFERROR(INDEX(DATA!$A$46:$E$6000,A2980,2),"")</f>
        <v/>
      </c>
      <c r="E2980" s="99" t="str">
        <f>IFERROR(IF(C2980=設定・集計!$B$6,INDEX(DATA!$A$46:$E$6000,A2980,4),""),"")</f>
        <v/>
      </c>
      <c r="F2980" s="99" t="str">
        <f>IFERROR(IF(C2980=設定・集計!$B$6,"",INDEX(DATA!$A$46:$E$6000,A2980,4)),"")</f>
        <v/>
      </c>
    </row>
    <row r="2981" spans="1:6" ht="18.75" customHeight="1">
      <c r="A2981" s="82" t="str">
        <f>IFERROR(MATCH(ROW()-ROW($A$2),DATA!G:G,0)-DATA!$B$5+1,"")</f>
        <v/>
      </c>
      <c r="B2981" s="86" t="str">
        <f>IFERROR(INDEX(DATA!$A$46:$E$6000,A2981,5),"")</f>
        <v/>
      </c>
      <c r="C2981" s="87" t="str">
        <f>IFERROR(INDEX(DATA!$A$46:$E$6000,A2981,3),"")</f>
        <v/>
      </c>
      <c r="D2981" s="88" t="str">
        <f>IFERROR(INDEX(DATA!$A$46:$E$6000,A2981,2),"")</f>
        <v/>
      </c>
      <c r="E2981" s="99" t="str">
        <f>IFERROR(IF(C2981=設定・集計!$B$6,INDEX(DATA!$A$46:$E$6000,A2981,4),""),"")</f>
        <v/>
      </c>
      <c r="F2981" s="99" t="str">
        <f>IFERROR(IF(C2981=設定・集計!$B$6,"",INDEX(DATA!$A$46:$E$6000,A2981,4)),"")</f>
        <v/>
      </c>
    </row>
    <row r="2982" spans="1:6" ht="18.75" customHeight="1">
      <c r="A2982" s="82" t="str">
        <f>IFERROR(MATCH(ROW()-ROW($A$2),DATA!G:G,0)-DATA!$B$5+1,"")</f>
        <v/>
      </c>
      <c r="B2982" s="86" t="str">
        <f>IFERROR(INDEX(DATA!$A$46:$E$6000,A2982,5),"")</f>
        <v/>
      </c>
      <c r="C2982" s="87" t="str">
        <f>IFERROR(INDEX(DATA!$A$46:$E$6000,A2982,3),"")</f>
        <v/>
      </c>
      <c r="D2982" s="88" t="str">
        <f>IFERROR(INDEX(DATA!$A$46:$E$6000,A2982,2),"")</f>
        <v/>
      </c>
      <c r="E2982" s="99" t="str">
        <f>IFERROR(IF(C2982=設定・集計!$B$6,INDEX(DATA!$A$46:$E$6000,A2982,4),""),"")</f>
        <v/>
      </c>
      <c r="F2982" s="99" t="str">
        <f>IFERROR(IF(C2982=設定・集計!$B$6,"",INDEX(DATA!$A$46:$E$6000,A2982,4)),"")</f>
        <v/>
      </c>
    </row>
    <row r="2983" spans="1:6" ht="18.75" customHeight="1">
      <c r="A2983" s="82" t="str">
        <f>IFERROR(MATCH(ROW()-ROW($A$2),DATA!G:G,0)-DATA!$B$5+1,"")</f>
        <v/>
      </c>
      <c r="B2983" s="86" t="str">
        <f>IFERROR(INDEX(DATA!$A$46:$E$6000,A2983,5),"")</f>
        <v/>
      </c>
      <c r="C2983" s="87" t="str">
        <f>IFERROR(INDEX(DATA!$A$46:$E$6000,A2983,3),"")</f>
        <v/>
      </c>
      <c r="D2983" s="88" t="str">
        <f>IFERROR(INDEX(DATA!$A$46:$E$6000,A2983,2),"")</f>
        <v/>
      </c>
      <c r="E2983" s="99" t="str">
        <f>IFERROR(IF(C2983=設定・集計!$B$6,INDEX(DATA!$A$46:$E$6000,A2983,4),""),"")</f>
        <v/>
      </c>
      <c r="F2983" s="99" t="str">
        <f>IFERROR(IF(C2983=設定・集計!$B$6,"",INDEX(DATA!$A$46:$E$6000,A2983,4)),"")</f>
        <v/>
      </c>
    </row>
    <row r="2984" spans="1:6" ht="18.75" customHeight="1">
      <c r="A2984" s="82" t="str">
        <f>IFERROR(MATCH(ROW()-ROW($A$2),DATA!G:G,0)-DATA!$B$5+1,"")</f>
        <v/>
      </c>
      <c r="B2984" s="86" t="str">
        <f>IFERROR(INDEX(DATA!$A$46:$E$6000,A2984,5),"")</f>
        <v/>
      </c>
      <c r="C2984" s="87" t="str">
        <f>IFERROR(INDEX(DATA!$A$46:$E$6000,A2984,3),"")</f>
        <v/>
      </c>
      <c r="D2984" s="88" t="str">
        <f>IFERROR(INDEX(DATA!$A$46:$E$6000,A2984,2),"")</f>
        <v/>
      </c>
      <c r="E2984" s="99" t="str">
        <f>IFERROR(IF(C2984=設定・集計!$B$6,INDEX(DATA!$A$46:$E$6000,A2984,4),""),"")</f>
        <v/>
      </c>
      <c r="F2984" s="99" t="str">
        <f>IFERROR(IF(C2984=設定・集計!$B$6,"",INDEX(DATA!$A$46:$E$6000,A2984,4)),"")</f>
        <v/>
      </c>
    </row>
    <row r="2985" spans="1:6" ht="18.75" customHeight="1">
      <c r="A2985" s="82" t="str">
        <f>IFERROR(MATCH(ROW()-ROW($A$2),DATA!G:G,0)-DATA!$B$5+1,"")</f>
        <v/>
      </c>
      <c r="B2985" s="86" t="str">
        <f>IFERROR(INDEX(DATA!$A$46:$E$6000,A2985,5),"")</f>
        <v/>
      </c>
      <c r="C2985" s="87" t="str">
        <f>IFERROR(INDEX(DATA!$A$46:$E$6000,A2985,3),"")</f>
        <v/>
      </c>
      <c r="D2985" s="88" t="str">
        <f>IFERROR(INDEX(DATA!$A$46:$E$6000,A2985,2),"")</f>
        <v/>
      </c>
      <c r="E2985" s="99" t="str">
        <f>IFERROR(IF(C2985=設定・集計!$B$6,INDEX(DATA!$A$46:$E$6000,A2985,4),""),"")</f>
        <v/>
      </c>
      <c r="F2985" s="99" t="str">
        <f>IFERROR(IF(C2985=設定・集計!$B$6,"",INDEX(DATA!$A$46:$E$6000,A2985,4)),"")</f>
        <v/>
      </c>
    </row>
    <row r="2986" spans="1:6" ht="18.75" customHeight="1">
      <c r="A2986" s="82" t="str">
        <f>IFERROR(MATCH(ROW()-ROW($A$2),DATA!G:G,0)-DATA!$B$5+1,"")</f>
        <v/>
      </c>
      <c r="B2986" s="86" t="str">
        <f>IFERROR(INDEX(DATA!$A$46:$E$6000,A2986,5),"")</f>
        <v/>
      </c>
      <c r="C2986" s="87" t="str">
        <f>IFERROR(INDEX(DATA!$A$46:$E$6000,A2986,3),"")</f>
        <v/>
      </c>
      <c r="D2986" s="88" t="str">
        <f>IFERROR(INDEX(DATA!$A$46:$E$6000,A2986,2),"")</f>
        <v/>
      </c>
      <c r="E2986" s="99" t="str">
        <f>IFERROR(IF(C2986=設定・集計!$B$6,INDEX(DATA!$A$46:$E$6000,A2986,4),""),"")</f>
        <v/>
      </c>
      <c r="F2986" s="99" t="str">
        <f>IFERROR(IF(C2986=設定・集計!$B$6,"",INDEX(DATA!$A$46:$E$6000,A2986,4)),"")</f>
        <v/>
      </c>
    </row>
    <row r="2987" spans="1:6" ht="18.75" customHeight="1">
      <c r="A2987" s="82" t="str">
        <f>IFERROR(MATCH(ROW()-ROW($A$2),DATA!G:G,0)-DATA!$B$5+1,"")</f>
        <v/>
      </c>
      <c r="B2987" s="86" t="str">
        <f>IFERROR(INDEX(DATA!$A$46:$E$6000,A2987,5),"")</f>
        <v/>
      </c>
      <c r="C2987" s="87" t="str">
        <f>IFERROR(INDEX(DATA!$A$46:$E$6000,A2987,3),"")</f>
        <v/>
      </c>
      <c r="D2987" s="88" t="str">
        <f>IFERROR(INDEX(DATA!$A$46:$E$6000,A2987,2),"")</f>
        <v/>
      </c>
      <c r="E2987" s="99" t="str">
        <f>IFERROR(IF(C2987=設定・集計!$B$6,INDEX(DATA!$A$46:$E$6000,A2987,4),""),"")</f>
        <v/>
      </c>
      <c r="F2987" s="99" t="str">
        <f>IFERROR(IF(C2987=設定・集計!$B$6,"",INDEX(DATA!$A$46:$E$6000,A2987,4)),"")</f>
        <v/>
      </c>
    </row>
    <row r="2988" spans="1:6" ht="18.75" customHeight="1">
      <c r="A2988" s="82" t="str">
        <f>IFERROR(MATCH(ROW()-ROW($A$2),DATA!G:G,0)-DATA!$B$5+1,"")</f>
        <v/>
      </c>
      <c r="B2988" s="86" t="str">
        <f>IFERROR(INDEX(DATA!$A$46:$E$6000,A2988,5),"")</f>
        <v/>
      </c>
      <c r="C2988" s="87" t="str">
        <f>IFERROR(INDEX(DATA!$A$46:$E$6000,A2988,3),"")</f>
        <v/>
      </c>
      <c r="D2988" s="88" t="str">
        <f>IFERROR(INDEX(DATA!$A$46:$E$6000,A2988,2),"")</f>
        <v/>
      </c>
      <c r="E2988" s="99" t="str">
        <f>IFERROR(IF(C2988=設定・集計!$B$6,INDEX(DATA!$A$46:$E$6000,A2988,4),""),"")</f>
        <v/>
      </c>
      <c r="F2988" s="99" t="str">
        <f>IFERROR(IF(C2988=設定・集計!$B$6,"",INDEX(DATA!$A$46:$E$6000,A2988,4)),"")</f>
        <v/>
      </c>
    </row>
    <row r="2989" spans="1:6" ht="18.75" customHeight="1">
      <c r="A2989" s="82" t="str">
        <f>IFERROR(MATCH(ROW()-ROW($A$2),DATA!G:G,0)-DATA!$B$5+1,"")</f>
        <v/>
      </c>
      <c r="B2989" s="86" t="str">
        <f>IFERROR(INDEX(DATA!$A$46:$E$6000,A2989,5),"")</f>
        <v/>
      </c>
      <c r="C2989" s="87" t="str">
        <f>IFERROR(INDEX(DATA!$A$46:$E$6000,A2989,3),"")</f>
        <v/>
      </c>
      <c r="D2989" s="88" t="str">
        <f>IFERROR(INDEX(DATA!$A$46:$E$6000,A2989,2),"")</f>
        <v/>
      </c>
      <c r="E2989" s="99" t="str">
        <f>IFERROR(IF(C2989=設定・集計!$B$6,INDEX(DATA!$A$46:$E$6000,A2989,4),""),"")</f>
        <v/>
      </c>
      <c r="F2989" s="99" t="str">
        <f>IFERROR(IF(C2989=設定・集計!$B$6,"",INDEX(DATA!$A$46:$E$6000,A2989,4)),"")</f>
        <v/>
      </c>
    </row>
    <row r="2990" spans="1:6" ht="18.75" customHeight="1">
      <c r="A2990" s="82" t="str">
        <f>IFERROR(MATCH(ROW()-ROW($A$2),DATA!G:G,0)-DATA!$B$5+1,"")</f>
        <v/>
      </c>
      <c r="B2990" s="86" t="str">
        <f>IFERROR(INDEX(DATA!$A$46:$E$6000,A2990,5),"")</f>
        <v/>
      </c>
      <c r="C2990" s="87" t="str">
        <f>IFERROR(INDEX(DATA!$A$46:$E$6000,A2990,3),"")</f>
        <v/>
      </c>
      <c r="D2990" s="88" t="str">
        <f>IFERROR(INDEX(DATA!$A$46:$E$6000,A2990,2),"")</f>
        <v/>
      </c>
      <c r="E2990" s="99" t="str">
        <f>IFERROR(IF(C2990=設定・集計!$B$6,INDEX(DATA!$A$46:$E$6000,A2990,4),""),"")</f>
        <v/>
      </c>
      <c r="F2990" s="99" t="str">
        <f>IFERROR(IF(C2990=設定・集計!$B$6,"",INDEX(DATA!$A$46:$E$6000,A2990,4)),"")</f>
        <v/>
      </c>
    </row>
    <row r="2991" spans="1:6" ht="18.75" customHeight="1">
      <c r="A2991" s="82" t="str">
        <f>IFERROR(MATCH(ROW()-ROW($A$2),DATA!G:G,0)-DATA!$B$5+1,"")</f>
        <v/>
      </c>
      <c r="B2991" s="86" t="str">
        <f>IFERROR(INDEX(DATA!$A$46:$E$6000,A2991,5),"")</f>
        <v/>
      </c>
      <c r="C2991" s="87" t="str">
        <f>IFERROR(INDEX(DATA!$A$46:$E$6000,A2991,3),"")</f>
        <v/>
      </c>
      <c r="D2991" s="88" t="str">
        <f>IFERROR(INDEX(DATA!$A$46:$E$6000,A2991,2),"")</f>
        <v/>
      </c>
      <c r="E2991" s="99" t="str">
        <f>IFERROR(IF(C2991=設定・集計!$B$6,INDEX(DATA!$A$46:$E$6000,A2991,4),""),"")</f>
        <v/>
      </c>
      <c r="F2991" s="99" t="str">
        <f>IFERROR(IF(C2991=設定・集計!$B$6,"",INDEX(DATA!$A$46:$E$6000,A2991,4)),"")</f>
        <v/>
      </c>
    </row>
    <row r="2992" spans="1:6" ht="18.75" customHeight="1">
      <c r="A2992" s="82" t="str">
        <f>IFERROR(MATCH(ROW()-ROW($A$2),DATA!G:G,0)-DATA!$B$5+1,"")</f>
        <v/>
      </c>
      <c r="B2992" s="86" t="str">
        <f>IFERROR(INDEX(DATA!$A$46:$E$6000,A2992,5),"")</f>
        <v/>
      </c>
      <c r="C2992" s="87" t="str">
        <f>IFERROR(INDEX(DATA!$A$46:$E$6000,A2992,3),"")</f>
        <v/>
      </c>
      <c r="D2992" s="88" t="str">
        <f>IFERROR(INDEX(DATA!$A$46:$E$6000,A2992,2),"")</f>
        <v/>
      </c>
      <c r="E2992" s="99" t="str">
        <f>IFERROR(IF(C2992=設定・集計!$B$6,INDEX(DATA!$A$46:$E$6000,A2992,4),""),"")</f>
        <v/>
      </c>
      <c r="F2992" s="99" t="str">
        <f>IFERROR(IF(C2992=設定・集計!$B$6,"",INDEX(DATA!$A$46:$E$6000,A2992,4)),"")</f>
        <v/>
      </c>
    </row>
    <row r="2993" spans="1:6" ht="18.75" customHeight="1">
      <c r="A2993" s="82" t="str">
        <f>IFERROR(MATCH(ROW()-ROW($A$2),DATA!G:G,0)-DATA!$B$5+1,"")</f>
        <v/>
      </c>
      <c r="B2993" s="86" t="str">
        <f>IFERROR(INDEX(DATA!$A$46:$E$6000,A2993,5),"")</f>
        <v/>
      </c>
      <c r="C2993" s="87" t="str">
        <f>IFERROR(INDEX(DATA!$A$46:$E$6000,A2993,3),"")</f>
        <v/>
      </c>
      <c r="D2993" s="88" t="str">
        <f>IFERROR(INDEX(DATA!$A$46:$E$6000,A2993,2),"")</f>
        <v/>
      </c>
      <c r="E2993" s="99" t="str">
        <f>IFERROR(IF(C2993=設定・集計!$B$6,INDEX(DATA!$A$46:$E$6000,A2993,4),""),"")</f>
        <v/>
      </c>
      <c r="F2993" s="99" t="str">
        <f>IFERROR(IF(C2993=設定・集計!$B$6,"",INDEX(DATA!$A$46:$E$6000,A2993,4)),"")</f>
        <v/>
      </c>
    </row>
    <row r="2994" spans="1:6" ht="18.75" customHeight="1">
      <c r="A2994" s="82" t="str">
        <f>IFERROR(MATCH(ROW()-ROW($A$2),DATA!G:G,0)-DATA!$B$5+1,"")</f>
        <v/>
      </c>
      <c r="B2994" s="86" t="str">
        <f>IFERROR(INDEX(DATA!$A$46:$E$6000,A2994,5),"")</f>
        <v/>
      </c>
      <c r="C2994" s="87" t="str">
        <f>IFERROR(INDEX(DATA!$A$46:$E$6000,A2994,3),"")</f>
        <v/>
      </c>
      <c r="D2994" s="88" t="str">
        <f>IFERROR(INDEX(DATA!$A$46:$E$6000,A2994,2),"")</f>
        <v/>
      </c>
      <c r="E2994" s="99" t="str">
        <f>IFERROR(IF(C2994=設定・集計!$B$6,INDEX(DATA!$A$46:$E$6000,A2994,4),""),"")</f>
        <v/>
      </c>
      <c r="F2994" s="99" t="str">
        <f>IFERROR(IF(C2994=設定・集計!$B$6,"",INDEX(DATA!$A$46:$E$6000,A2994,4)),"")</f>
        <v/>
      </c>
    </row>
    <row r="2995" spans="1:6" ht="18.75" customHeight="1">
      <c r="A2995" s="82" t="str">
        <f>IFERROR(MATCH(ROW()-ROW($A$2),DATA!G:G,0)-DATA!$B$5+1,"")</f>
        <v/>
      </c>
      <c r="B2995" s="86" t="str">
        <f>IFERROR(INDEX(DATA!$A$46:$E$6000,A2995,5),"")</f>
        <v/>
      </c>
      <c r="C2995" s="87" t="str">
        <f>IFERROR(INDEX(DATA!$A$46:$E$6000,A2995,3),"")</f>
        <v/>
      </c>
      <c r="D2995" s="88" t="str">
        <f>IFERROR(INDEX(DATA!$A$46:$E$6000,A2995,2),"")</f>
        <v/>
      </c>
      <c r="E2995" s="99" t="str">
        <f>IFERROR(IF(C2995=設定・集計!$B$6,INDEX(DATA!$A$46:$E$6000,A2995,4),""),"")</f>
        <v/>
      </c>
      <c r="F2995" s="99" t="str">
        <f>IFERROR(IF(C2995=設定・集計!$B$6,"",INDEX(DATA!$A$46:$E$6000,A2995,4)),"")</f>
        <v/>
      </c>
    </row>
    <row r="2996" spans="1:6" ht="18.75" customHeight="1">
      <c r="A2996" s="82" t="str">
        <f>IFERROR(MATCH(ROW()-ROW($A$2),DATA!G:G,0)-DATA!$B$5+1,"")</f>
        <v/>
      </c>
      <c r="B2996" s="86" t="str">
        <f>IFERROR(INDEX(DATA!$A$46:$E$6000,A2996,5),"")</f>
        <v/>
      </c>
      <c r="C2996" s="87" t="str">
        <f>IFERROR(INDEX(DATA!$A$46:$E$6000,A2996,3),"")</f>
        <v/>
      </c>
      <c r="D2996" s="88" t="str">
        <f>IFERROR(INDEX(DATA!$A$46:$E$6000,A2996,2),"")</f>
        <v/>
      </c>
      <c r="E2996" s="99" t="str">
        <f>IFERROR(IF(C2996=設定・集計!$B$6,INDEX(DATA!$A$46:$E$6000,A2996,4),""),"")</f>
        <v/>
      </c>
      <c r="F2996" s="99" t="str">
        <f>IFERROR(IF(C2996=設定・集計!$B$6,"",INDEX(DATA!$A$46:$E$6000,A2996,4)),"")</f>
        <v/>
      </c>
    </row>
    <row r="2997" spans="1:6" ht="18.75" customHeight="1">
      <c r="A2997" s="82" t="str">
        <f>IFERROR(MATCH(ROW()-ROW($A$2),DATA!G:G,0)-DATA!$B$5+1,"")</f>
        <v/>
      </c>
      <c r="B2997" s="86" t="str">
        <f>IFERROR(INDEX(DATA!$A$46:$E$6000,A2997,5),"")</f>
        <v/>
      </c>
      <c r="C2997" s="87" t="str">
        <f>IFERROR(INDEX(DATA!$A$46:$E$6000,A2997,3),"")</f>
        <v/>
      </c>
      <c r="D2997" s="88" t="str">
        <f>IFERROR(INDEX(DATA!$A$46:$E$6000,A2997,2),"")</f>
        <v/>
      </c>
      <c r="E2997" s="99" t="str">
        <f>IFERROR(IF(C2997=設定・集計!$B$6,INDEX(DATA!$A$46:$E$6000,A2997,4),""),"")</f>
        <v/>
      </c>
      <c r="F2997" s="99" t="str">
        <f>IFERROR(IF(C2997=設定・集計!$B$6,"",INDEX(DATA!$A$46:$E$6000,A2997,4)),"")</f>
        <v/>
      </c>
    </row>
    <row r="2998" spans="1:6" ht="18.75" customHeight="1">
      <c r="A2998" s="82" t="str">
        <f>IFERROR(MATCH(ROW()-ROW($A$2),DATA!G:G,0)-DATA!$B$5+1,"")</f>
        <v/>
      </c>
      <c r="B2998" s="86" t="str">
        <f>IFERROR(INDEX(DATA!$A$46:$E$6000,A2998,5),"")</f>
        <v/>
      </c>
      <c r="C2998" s="87" t="str">
        <f>IFERROR(INDEX(DATA!$A$46:$E$6000,A2998,3),"")</f>
        <v/>
      </c>
      <c r="D2998" s="88" t="str">
        <f>IFERROR(INDEX(DATA!$A$46:$E$6000,A2998,2),"")</f>
        <v/>
      </c>
      <c r="E2998" s="99" t="str">
        <f>IFERROR(IF(C2998=設定・集計!$B$6,INDEX(DATA!$A$46:$E$6000,A2998,4),""),"")</f>
        <v/>
      </c>
      <c r="F2998" s="99" t="str">
        <f>IFERROR(IF(C2998=設定・集計!$B$6,"",INDEX(DATA!$A$46:$E$6000,A2998,4)),"")</f>
        <v/>
      </c>
    </row>
    <row r="2999" spans="1:6" ht="18.75" customHeight="1">
      <c r="A2999" s="82" t="str">
        <f>IFERROR(MATCH(ROW()-ROW($A$2),DATA!G:G,0)-DATA!$B$5+1,"")</f>
        <v/>
      </c>
      <c r="B2999" s="86" t="str">
        <f>IFERROR(INDEX(DATA!$A$46:$E$6000,A2999,5),"")</f>
        <v/>
      </c>
      <c r="C2999" s="87" t="str">
        <f>IFERROR(INDEX(DATA!$A$46:$E$6000,A2999,3),"")</f>
        <v/>
      </c>
      <c r="D2999" s="88" t="str">
        <f>IFERROR(INDEX(DATA!$A$46:$E$6000,A2999,2),"")</f>
        <v/>
      </c>
      <c r="E2999" s="99" t="str">
        <f>IFERROR(IF(C2999=設定・集計!$B$6,INDEX(DATA!$A$46:$E$6000,A2999,4),""),"")</f>
        <v/>
      </c>
      <c r="F2999" s="99" t="str">
        <f>IFERROR(IF(C2999=設定・集計!$B$6,"",INDEX(DATA!$A$46:$E$6000,A2999,4)),"")</f>
        <v/>
      </c>
    </row>
    <row r="3000" spans="1:6" ht="18.75" customHeight="1">
      <c r="A3000" s="82" t="str">
        <f>IFERROR(MATCH(ROW()-ROW($A$2),DATA!G:G,0)-DATA!$B$5+1,"")</f>
        <v/>
      </c>
      <c r="B3000" s="86" t="str">
        <f>IFERROR(INDEX(DATA!$A$46:$E$6000,A3000,5),"")</f>
        <v/>
      </c>
      <c r="C3000" s="87" t="str">
        <f>IFERROR(INDEX(DATA!$A$46:$E$6000,A3000,3),"")</f>
        <v/>
      </c>
      <c r="D3000" s="88" t="str">
        <f>IFERROR(INDEX(DATA!$A$46:$E$6000,A3000,2),"")</f>
        <v/>
      </c>
      <c r="E3000" s="99" t="str">
        <f>IFERROR(IF(C3000=設定・集計!$B$6,INDEX(DATA!$A$46:$E$6000,A3000,4),""),"")</f>
        <v/>
      </c>
      <c r="F3000" s="99" t="str">
        <f>IFERROR(IF(C3000=設定・集計!$B$6,"",INDEX(DATA!$A$46:$E$6000,A3000,4)),"")</f>
        <v/>
      </c>
    </row>
    <row r="3001" spans="1:6" ht="18.75" customHeight="1">
      <c r="A3001" s="82" t="str">
        <f>IFERROR(MATCH(ROW()-ROW($A$2),DATA!G:G,0)-DATA!$B$5+1,"")</f>
        <v/>
      </c>
      <c r="B3001" s="86" t="str">
        <f>IFERROR(INDEX(DATA!$A$46:$E$6000,A3001,5),"")</f>
        <v/>
      </c>
      <c r="C3001" s="87" t="str">
        <f>IFERROR(INDEX(DATA!$A$46:$E$6000,A3001,3),"")</f>
        <v/>
      </c>
      <c r="D3001" s="88" t="str">
        <f>IFERROR(INDEX(DATA!$A$46:$E$6000,A3001,2),"")</f>
        <v/>
      </c>
      <c r="E3001" s="99" t="str">
        <f>IFERROR(IF(C3001=設定・集計!$B$6,INDEX(DATA!$A$46:$E$6000,A3001,4),""),"")</f>
        <v/>
      </c>
      <c r="F3001" s="99" t="str">
        <f>IFERROR(IF(C3001=設定・集計!$B$6,"",INDEX(DATA!$A$46:$E$6000,A3001,4)),"")</f>
        <v/>
      </c>
    </row>
    <row r="3002" spans="1:6" ht="18.75" customHeight="1">
      <c r="A3002" s="82" t="str">
        <f>IFERROR(MATCH(ROW()-ROW($A$2),DATA!G:G,0)-DATA!$B$5+1,"")</f>
        <v/>
      </c>
      <c r="B3002" s="86" t="str">
        <f>IFERROR(INDEX(DATA!$A$46:$E$6000,A3002,5),"")</f>
        <v/>
      </c>
      <c r="C3002" s="87" t="str">
        <f>IFERROR(INDEX(DATA!$A$46:$E$6000,A3002,3),"")</f>
        <v/>
      </c>
      <c r="D3002" s="88" t="str">
        <f>IFERROR(INDEX(DATA!$A$46:$E$6000,A3002,2),"")</f>
        <v/>
      </c>
      <c r="E3002" s="99" t="str">
        <f>IFERROR(IF(C3002=設定・集計!$B$6,INDEX(DATA!$A$46:$E$6000,A3002,4),""),"")</f>
        <v/>
      </c>
      <c r="F3002" s="99" t="str">
        <f>IFERROR(IF(C3002=設定・集計!$B$6,"",INDEX(DATA!$A$46:$E$6000,A3002,4)),"")</f>
        <v/>
      </c>
    </row>
    <row r="3003" spans="1:6" ht="18.75" customHeight="1">
      <c r="A3003" s="82" t="str">
        <f>IFERROR(MATCH(ROW()-ROW($A$2),DATA!G:G,0)-DATA!$B$5+1,"")</f>
        <v/>
      </c>
      <c r="B3003" s="86" t="str">
        <f>IFERROR(INDEX(DATA!$A$46:$E$6000,A3003,5),"")</f>
        <v/>
      </c>
      <c r="C3003" s="87" t="str">
        <f>IFERROR(INDEX(DATA!$A$46:$E$6000,A3003,3),"")</f>
        <v/>
      </c>
      <c r="D3003" s="88" t="str">
        <f>IFERROR(INDEX(DATA!$A$46:$E$6000,A3003,2),"")</f>
        <v/>
      </c>
      <c r="E3003" s="99" t="str">
        <f>IFERROR(IF(C3003=設定・集計!$B$6,INDEX(DATA!$A$46:$E$6000,A3003,4),""),"")</f>
        <v/>
      </c>
      <c r="F3003" s="99" t="str">
        <f>IFERROR(IF(C3003=設定・集計!$B$6,"",INDEX(DATA!$A$46:$E$6000,A3003,4)),"")</f>
        <v/>
      </c>
    </row>
    <row r="3004" spans="1:6" ht="18.75" customHeight="1">
      <c r="A3004" s="82" t="str">
        <f>IFERROR(MATCH(ROW()-ROW($A$2),DATA!G:G,0)-DATA!$B$5+1,"")</f>
        <v/>
      </c>
      <c r="B3004" s="86" t="str">
        <f>IFERROR(INDEX(DATA!$A$46:$E$6000,A3004,5),"")</f>
        <v/>
      </c>
      <c r="C3004" s="87" t="str">
        <f>IFERROR(INDEX(DATA!$A$46:$E$6000,A3004,3),"")</f>
        <v/>
      </c>
      <c r="D3004" s="88" t="str">
        <f>IFERROR(INDEX(DATA!$A$46:$E$6000,A3004,2),"")</f>
        <v/>
      </c>
      <c r="E3004" s="99" t="str">
        <f>IFERROR(IF(C3004=設定・集計!$B$6,INDEX(DATA!$A$46:$E$6000,A3004,4),""),"")</f>
        <v/>
      </c>
      <c r="F3004" s="99" t="str">
        <f>IFERROR(IF(C3004=設定・集計!$B$6,"",INDEX(DATA!$A$46:$E$6000,A3004,4)),"")</f>
        <v/>
      </c>
    </row>
    <row r="3005" spans="1:6" ht="18.75" customHeight="1">
      <c r="A3005" s="82" t="str">
        <f>IFERROR(MATCH(ROW()-ROW($A$2),DATA!G:G,0)-DATA!$B$5+1,"")</f>
        <v/>
      </c>
      <c r="B3005" s="86" t="str">
        <f>IFERROR(INDEX(DATA!$A$46:$E$6000,A3005,5),"")</f>
        <v/>
      </c>
      <c r="C3005" s="87" t="str">
        <f>IFERROR(INDEX(DATA!$A$46:$E$6000,A3005,3),"")</f>
        <v/>
      </c>
      <c r="D3005" s="88" t="str">
        <f>IFERROR(INDEX(DATA!$A$46:$E$6000,A3005,2),"")</f>
        <v/>
      </c>
      <c r="E3005" s="99" t="str">
        <f>IFERROR(IF(C3005=設定・集計!$B$6,INDEX(DATA!$A$46:$E$6000,A3005,4),""),"")</f>
        <v/>
      </c>
      <c r="F3005" s="99" t="str">
        <f>IFERROR(IF(C3005=設定・集計!$B$6,"",INDEX(DATA!$A$46:$E$6000,A3005,4)),"")</f>
        <v/>
      </c>
    </row>
    <row r="3006" spans="1:6" ht="18.75" customHeight="1">
      <c r="A3006" s="82" t="str">
        <f>IFERROR(MATCH(ROW()-ROW($A$2),DATA!G:G,0)-DATA!$B$5+1,"")</f>
        <v/>
      </c>
      <c r="B3006" s="86" t="str">
        <f>IFERROR(INDEX(DATA!$A$46:$E$6000,A3006,5),"")</f>
        <v/>
      </c>
      <c r="C3006" s="87" t="str">
        <f>IFERROR(INDEX(DATA!$A$46:$E$6000,A3006,3),"")</f>
        <v/>
      </c>
      <c r="D3006" s="88" t="str">
        <f>IFERROR(INDEX(DATA!$A$46:$E$6000,A3006,2),"")</f>
        <v/>
      </c>
      <c r="E3006" s="99" t="str">
        <f>IFERROR(IF(C3006=設定・集計!$B$6,INDEX(DATA!$A$46:$E$6000,A3006,4),""),"")</f>
        <v/>
      </c>
      <c r="F3006" s="99" t="str">
        <f>IFERROR(IF(C3006=設定・集計!$B$6,"",INDEX(DATA!$A$46:$E$6000,A3006,4)),"")</f>
        <v/>
      </c>
    </row>
    <row r="3007" spans="1:6" ht="18.75" customHeight="1">
      <c r="A3007" s="82" t="str">
        <f>IFERROR(MATCH(ROW()-ROW($A$2),DATA!G:G,0)-DATA!$B$5+1,"")</f>
        <v/>
      </c>
      <c r="B3007" s="86" t="str">
        <f>IFERROR(INDEX(DATA!$A$46:$E$6000,A3007,5),"")</f>
        <v/>
      </c>
      <c r="C3007" s="87" t="str">
        <f>IFERROR(INDEX(DATA!$A$46:$E$6000,A3007,3),"")</f>
        <v/>
      </c>
      <c r="D3007" s="88" t="str">
        <f>IFERROR(INDEX(DATA!$A$46:$E$6000,A3007,2),"")</f>
        <v/>
      </c>
      <c r="E3007" s="99" t="str">
        <f>IFERROR(IF(C3007=設定・集計!$B$6,INDEX(DATA!$A$46:$E$6000,A3007,4),""),"")</f>
        <v/>
      </c>
      <c r="F3007" s="99" t="str">
        <f>IFERROR(IF(C3007=設定・集計!$B$6,"",INDEX(DATA!$A$46:$E$6000,A3007,4)),"")</f>
        <v/>
      </c>
    </row>
    <row r="3008" spans="1:6" ht="18.75" customHeight="1">
      <c r="A3008" s="82" t="str">
        <f>IFERROR(MATCH(ROW()-ROW($A$2),DATA!G:G,0)-DATA!$B$5+1,"")</f>
        <v/>
      </c>
      <c r="B3008" s="86" t="str">
        <f>IFERROR(INDEX(DATA!$A$46:$E$6000,A3008,5),"")</f>
        <v/>
      </c>
      <c r="C3008" s="87" t="str">
        <f>IFERROR(INDEX(DATA!$A$46:$E$6000,A3008,3),"")</f>
        <v/>
      </c>
      <c r="D3008" s="88" t="str">
        <f>IFERROR(INDEX(DATA!$A$46:$E$6000,A3008,2),"")</f>
        <v/>
      </c>
      <c r="E3008" s="99" t="str">
        <f>IFERROR(IF(C3008=設定・集計!$B$6,INDEX(DATA!$A$46:$E$6000,A3008,4),""),"")</f>
        <v/>
      </c>
      <c r="F3008" s="99" t="str">
        <f>IFERROR(IF(C3008=設定・集計!$B$6,"",INDEX(DATA!$A$46:$E$6000,A3008,4)),"")</f>
        <v/>
      </c>
    </row>
    <row r="3009" spans="1:6" ht="18.75" customHeight="1">
      <c r="A3009" s="82" t="str">
        <f>IFERROR(MATCH(ROW()-ROW($A$2),DATA!G:G,0)-DATA!$B$5+1,"")</f>
        <v/>
      </c>
      <c r="B3009" s="86" t="str">
        <f>IFERROR(INDEX(DATA!$A$46:$E$6000,A3009,5),"")</f>
        <v/>
      </c>
      <c r="C3009" s="87" t="str">
        <f>IFERROR(INDEX(DATA!$A$46:$E$6000,A3009,3),"")</f>
        <v/>
      </c>
      <c r="D3009" s="88" t="str">
        <f>IFERROR(INDEX(DATA!$A$46:$E$6000,A3009,2),"")</f>
        <v/>
      </c>
      <c r="E3009" s="99" t="str">
        <f>IFERROR(IF(C3009=設定・集計!$B$6,INDEX(DATA!$A$46:$E$6000,A3009,4),""),"")</f>
        <v/>
      </c>
      <c r="F3009" s="99" t="str">
        <f>IFERROR(IF(C3009=設定・集計!$B$6,"",INDEX(DATA!$A$46:$E$6000,A3009,4)),"")</f>
        <v/>
      </c>
    </row>
    <row r="3010" spans="1:6" ht="18.75" customHeight="1">
      <c r="A3010" s="82" t="str">
        <f>IFERROR(MATCH(ROW()-ROW($A$2),DATA!G:G,0)-DATA!$B$5+1,"")</f>
        <v/>
      </c>
      <c r="B3010" s="86" t="str">
        <f>IFERROR(INDEX(DATA!$A$46:$E$6000,A3010,5),"")</f>
        <v/>
      </c>
      <c r="C3010" s="87" t="str">
        <f>IFERROR(INDEX(DATA!$A$46:$E$6000,A3010,3),"")</f>
        <v/>
      </c>
      <c r="D3010" s="88" t="str">
        <f>IFERROR(INDEX(DATA!$A$46:$E$6000,A3010,2),"")</f>
        <v/>
      </c>
      <c r="E3010" s="99" t="str">
        <f>IFERROR(IF(C3010=設定・集計!$B$6,INDEX(DATA!$A$46:$E$6000,A3010,4),""),"")</f>
        <v/>
      </c>
      <c r="F3010" s="99" t="str">
        <f>IFERROR(IF(C3010=設定・集計!$B$6,"",INDEX(DATA!$A$46:$E$6000,A3010,4)),"")</f>
        <v/>
      </c>
    </row>
    <row r="3011" spans="1:6" ht="18.75" customHeight="1">
      <c r="A3011" s="82" t="str">
        <f>IFERROR(MATCH(ROW()-ROW($A$2),DATA!G:G,0)-DATA!$B$5+1,"")</f>
        <v/>
      </c>
      <c r="B3011" s="86" t="str">
        <f>IFERROR(INDEX(DATA!$A$46:$E$6000,A3011,5),"")</f>
        <v/>
      </c>
      <c r="C3011" s="87" t="str">
        <f>IFERROR(INDEX(DATA!$A$46:$E$6000,A3011,3),"")</f>
        <v/>
      </c>
      <c r="D3011" s="88" t="str">
        <f>IFERROR(INDEX(DATA!$A$46:$E$6000,A3011,2),"")</f>
        <v/>
      </c>
      <c r="E3011" s="99" t="str">
        <f>IFERROR(IF(C3011=設定・集計!$B$6,INDEX(DATA!$A$46:$E$6000,A3011,4),""),"")</f>
        <v/>
      </c>
      <c r="F3011" s="99" t="str">
        <f>IFERROR(IF(C3011=設定・集計!$B$6,"",INDEX(DATA!$A$46:$E$6000,A3011,4)),"")</f>
        <v/>
      </c>
    </row>
    <row r="3012" spans="1:6" ht="18.75" customHeight="1">
      <c r="A3012" s="82" t="str">
        <f>IFERROR(MATCH(ROW()-ROW($A$2),DATA!G:G,0)-DATA!$B$5+1,"")</f>
        <v/>
      </c>
      <c r="B3012" s="86" t="str">
        <f>IFERROR(INDEX(DATA!$A$46:$E$6000,A3012,5),"")</f>
        <v/>
      </c>
      <c r="C3012" s="87" t="str">
        <f>IFERROR(INDEX(DATA!$A$46:$E$6000,A3012,3),"")</f>
        <v/>
      </c>
      <c r="D3012" s="88" t="str">
        <f>IFERROR(INDEX(DATA!$A$46:$E$6000,A3012,2),"")</f>
        <v/>
      </c>
      <c r="E3012" s="99" t="str">
        <f>IFERROR(IF(C3012=設定・集計!$B$6,INDEX(DATA!$A$46:$E$6000,A3012,4),""),"")</f>
        <v/>
      </c>
      <c r="F3012" s="99" t="str">
        <f>IFERROR(IF(C3012=設定・集計!$B$6,"",INDEX(DATA!$A$46:$E$6000,A3012,4)),"")</f>
        <v/>
      </c>
    </row>
    <row r="3013" spans="1:6" ht="18.75" customHeight="1">
      <c r="A3013" s="82" t="str">
        <f>IFERROR(MATCH(ROW()-ROW($A$2),DATA!G:G,0)-DATA!$B$5+1,"")</f>
        <v/>
      </c>
      <c r="B3013" s="86" t="str">
        <f>IFERROR(INDEX(DATA!$A$46:$E$6000,A3013,5),"")</f>
        <v/>
      </c>
      <c r="C3013" s="87" t="str">
        <f>IFERROR(INDEX(DATA!$A$46:$E$6000,A3013,3),"")</f>
        <v/>
      </c>
      <c r="D3013" s="88" t="str">
        <f>IFERROR(INDEX(DATA!$A$46:$E$6000,A3013,2),"")</f>
        <v/>
      </c>
      <c r="E3013" s="99" t="str">
        <f>IFERROR(IF(C3013=設定・集計!$B$6,INDEX(DATA!$A$46:$E$6000,A3013,4),""),"")</f>
        <v/>
      </c>
      <c r="F3013" s="99" t="str">
        <f>IFERROR(IF(C3013=設定・集計!$B$6,"",INDEX(DATA!$A$46:$E$6000,A3013,4)),"")</f>
        <v/>
      </c>
    </row>
    <row r="3014" spans="1:6" ht="18.75" customHeight="1">
      <c r="A3014" s="82" t="str">
        <f>IFERROR(MATCH(ROW()-ROW($A$2),DATA!G:G,0)-DATA!$B$5+1,"")</f>
        <v/>
      </c>
      <c r="B3014" s="86" t="str">
        <f>IFERROR(INDEX(DATA!$A$46:$E$6000,A3014,5),"")</f>
        <v/>
      </c>
      <c r="C3014" s="87" t="str">
        <f>IFERROR(INDEX(DATA!$A$46:$E$6000,A3014,3),"")</f>
        <v/>
      </c>
      <c r="D3014" s="88" t="str">
        <f>IFERROR(INDEX(DATA!$A$46:$E$6000,A3014,2),"")</f>
        <v/>
      </c>
      <c r="E3014" s="99" t="str">
        <f>IFERROR(IF(C3014=設定・集計!$B$6,INDEX(DATA!$A$46:$E$6000,A3014,4),""),"")</f>
        <v/>
      </c>
      <c r="F3014" s="99" t="str">
        <f>IFERROR(IF(C3014=設定・集計!$B$6,"",INDEX(DATA!$A$46:$E$6000,A3014,4)),"")</f>
        <v/>
      </c>
    </row>
    <row r="3015" spans="1:6" ht="18.75" customHeight="1">
      <c r="A3015" s="82" t="str">
        <f>IFERROR(MATCH(ROW()-ROW($A$2),DATA!G:G,0)-DATA!$B$5+1,"")</f>
        <v/>
      </c>
      <c r="B3015" s="86" t="str">
        <f>IFERROR(INDEX(DATA!$A$46:$E$6000,A3015,5),"")</f>
        <v/>
      </c>
      <c r="C3015" s="87" t="str">
        <f>IFERROR(INDEX(DATA!$A$46:$E$6000,A3015,3),"")</f>
        <v/>
      </c>
      <c r="D3015" s="88" t="str">
        <f>IFERROR(INDEX(DATA!$A$46:$E$6000,A3015,2),"")</f>
        <v/>
      </c>
      <c r="E3015" s="99" t="str">
        <f>IFERROR(IF(C3015=設定・集計!$B$6,INDEX(DATA!$A$46:$E$6000,A3015,4),""),"")</f>
        <v/>
      </c>
      <c r="F3015" s="99" t="str">
        <f>IFERROR(IF(C3015=設定・集計!$B$6,"",INDEX(DATA!$A$46:$E$6000,A3015,4)),"")</f>
        <v/>
      </c>
    </row>
    <row r="3016" spans="1:6" ht="18.75" customHeight="1">
      <c r="A3016" s="82" t="str">
        <f>IFERROR(MATCH(ROW()-ROW($A$2),DATA!G:G,0)-DATA!$B$5+1,"")</f>
        <v/>
      </c>
      <c r="B3016" s="86" t="str">
        <f>IFERROR(INDEX(DATA!$A$46:$E$6000,A3016,5),"")</f>
        <v/>
      </c>
      <c r="C3016" s="87" t="str">
        <f>IFERROR(INDEX(DATA!$A$46:$E$6000,A3016,3),"")</f>
        <v/>
      </c>
      <c r="D3016" s="88" t="str">
        <f>IFERROR(INDEX(DATA!$A$46:$E$6000,A3016,2),"")</f>
        <v/>
      </c>
      <c r="E3016" s="99" t="str">
        <f>IFERROR(IF(C3016=設定・集計!$B$6,INDEX(DATA!$A$46:$E$6000,A3016,4),""),"")</f>
        <v/>
      </c>
      <c r="F3016" s="99" t="str">
        <f>IFERROR(IF(C3016=設定・集計!$B$6,"",INDEX(DATA!$A$46:$E$6000,A3016,4)),"")</f>
        <v/>
      </c>
    </row>
    <row r="3017" spans="1:6" ht="18.75" customHeight="1">
      <c r="A3017" s="82" t="str">
        <f>IFERROR(MATCH(ROW()-ROW($A$2),DATA!G:G,0)-DATA!$B$5+1,"")</f>
        <v/>
      </c>
      <c r="B3017" s="86" t="str">
        <f>IFERROR(INDEX(DATA!$A$46:$E$6000,A3017,5),"")</f>
        <v/>
      </c>
      <c r="C3017" s="87" t="str">
        <f>IFERROR(INDEX(DATA!$A$46:$E$6000,A3017,3),"")</f>
        <v/>
      </c>
      <c r="D3017" s="88" t="str">
        <f>IFERROR(INDEX(DATA!$A$46:$E$6000,A3017,2),"")</f>
        <v/>
      </c>
      <c r="E3017" s="99" t="str">
        <f>IFERROR(IF(C3017=設定・集計!$B$6,INDEX(DATA!$A$46:$E$6000,A3017,4),""),"")</f>
        <v/>
      </c>
      <c r="F3017" s="99" t="str">
        <f>IFERROR(IF(C3017=設定・集計!$B$6,"",INDEX(DATA!$A$46:$E$6000,A3017,4)),"")</f>
        <v/>
      </c>
    </row>
    <row r="3018" spans="1:6" ht="18.75" customHeight="1">
      <c r="A3018" s="82" t="str">
        <f>IFERROR(MATCH(ROW()-ROW($A$2),DATA!G:G,0)-DATA!$B$5+1,"")</f>
        <v/>
      </c>
      <c r="B3018" s="86" t="str">
        <f>IFERROR(INDEX(DATA!$A$46:$E$6000,A3018,5),"")</f>
        <v/>
      </c>
      <c r="C3018" s="87" t="str">
        <f>IFERROR(INDEX(DATA!$A$46:$E$6000,A3018,3),"")</f>
        <v/>
      </c>
      <c r="D3018" s="88" t="str">
        <f>IFERROR(INDEX(DATA!$A$46:$E$6000,A3018,2),"")</f>
        <v/>
      </c>
      <c r="E3018" s="99" t="str">
        <f>IFERROR(IF(C3018=設定・集計!$B$6,INDEX(DATA!$A$46:$E$6000,A3018,4),""),"")</f>
        <v/>
      </c>
      <c r="F3018" s="99" t="str">
        <f>IFERROR(IF(C3018=設定・集計!$B$6,"",INDEX(DATA!$A$46:$E$6000,A3018,4)),"")</f>
        <v/>
      </c>
    </row>
    <row r="3019" spans="1:6" ht="18.75" customHeight="1">
      <c r="A3019" s="82" t="str">
        <f>IFERROR(MATCH(ROW()-ROW($A$2),DATA!G:G,0)-DATA!$B$5+1,"")</f>
        <v/>
      </c>
      <c r="B3019" s="86" t="str">
        <f>IFERROR(INDEX(DATA!$A$46:$E$6000,A3019,5),"")</f>
        <v/>
      </c>
      <c r="C3019" s="87" t="str">
        <f>IFERROR(INDEX(DATA!$A$46:$E$6000,A3019,3),"")</f>
        <v/>
      </c>
      <c r="D3019" s="88" t="str">
        <f>IFERROR(INDEX(DATA!$A$46:$E$6000,A3019,2),"")</f>
        <v/>
      </c>
      <c r="E3019" s="99" t="str">
        <f>IFERROR(IF(C3019=設定・集計!$B$6,INDEX(DATA!$A$46:$E$6000,A3019,4),""),"")</f>
        <v/>
      </c>
      <c r="F3019" s="99" t="str">
        <f>IFERROR(IF(C3019=設定・集計!$B$6,"",INDEX(DATA!$A$46:$E$6000,A3019,4)),"")</f>
        <v/>
      </c>
    </row>
    <row r="3020" spans="1:6" ht="18.75" customHeight="1">
      <c r="A3020" s="82" t="str">
        <f>IFERROR(MATCH(ROW()-ROW($A$2),DATA!G:G,0)-DATA!$B$5+1,"")</f>
        <v/>
      </c>
      <c r="B3020" s="86" t="str">
        <f>IFERROR(INDEX(DATA!$A$46:$E$6000,A3020,5),"")</f>
        <v/>
      </c>
      <c r="C3020" s="87" t="str">
        <f>IFERROR(INDEX(DATA!$A$46:$E$6000,A3020,3),"")</f>
        <v/>
      </c>
      <c r="D3020" s="88" t="str">
        <f>IFERROR(INDEX(DATA!$A$46:$E$6000,A3020,2),"")</f>
        <v/>
      </c>
      <c r="E3020" s="99" t="str">
        <f>IFERROR(IF(C3020=設定・集計!$B$6,INDEX(DATA!$A$46:$E$6000,A3020,4),""),"")</f>
        <v/>
      </c>
      <c r="F3020" s="99" t="str">
        <f>IFERROR(IF(C3020=設定・集計!$B$6,"",INDEX(DATA!$A$46:$E$6000,A3020,4)),"")</f>
        <v/>
      </c>
    </row>
    <row r="3021" spans="1:6" ht="18.75" customHeight="1">
      <c r="A3021" s="82" t="str">
        <f>IFERROR(MATCH(ROW()-ROW($A$2),DATA!G:G,0)-DATA!$B$5+1,"")</f>
        <v/>
      </c>
      <c r="B3021" s="86" t="str">
        <f>IFERROR(INDEX(DATA!$A$46:$E$6000,A3021,5),"")</f>
        <v/>
      </c>
      <c r="C3021" s="87" t="str">
        <f>IFERROR(INDEX(DATA!$A$46:$E$6000,A3021,3),"")</f>
        <v/>
      </c>
      <c r="D3021" s="88" t="str">
        <f>IFERROR(INDEX(DATA!$A$46:$E$6000,A3021,2),"")</f>
        <v/>
      </c>
      <c r="E3021" s="99" t="str">
        <f>IFERROR(IF(C3021=設定・集計!$B$6,INDEX(DATA!$A$46:$E$6000,A3021,4),""),"")</f>
        <v/>
      </c>
      <c r="F3021" s="99" t="str">
        <f>IFERROR(IF(C3021=設定・集計!$B$6,"",INDEX(DATA!$A$46:$E$6000,A3021,4)),"")</f>
        <v/>
      </c>
    </row>
    <row r="3022" spans="1:6" ht="18.75" customHeight="1">
      <c r="A3022" s="82" t="str">
        <f>IFERROR(MATCH(ROW()-ROW($A$2),DATA!G:G,0)-DATA!$B$5+1,"")</f>
        <v/>
      </c>
      <c r="B3022" s="86" t="str">
        <f>IFERROR(INDEX(DATA!$A$46:$E$6000,A3022,5),"")</f>
        <v/>
      </c>
      <c r="C3022" s="87" t="str">
        <f>IFERROR(INDEX(DATA!$A$46:$E$6000,A3022,3),"")</f>
        <v/>
      </c>
      <c r="D3022" s="88" t="str">
        <f>IFERROR(INDEX(DATA!$A$46:$E$6000,A3022,2),"")</f>
        <v/>
      </c>
      <c r="E3022" s="99" t="str">
        <f>IFERROR(IF(C3022=設定・集計!$B$6,INDEX(DATA!$A$46:$E$6000,A3022,4),""),"")</f>
        <v/>
      </c>
      <c r="F3022" s="99" t="str">
        <f>IFERROR(IF(C3022=設定・集計!$B$6,"",INDEX(DATA!$A$46:$E$6000,A3022,4)),"")</f>
        <v/>
      </c>
    </row>
    <row r="3023" spans="1:6" ht="18.75" customHeight="1">
      <c r="A3023" s="82" t="str">
        <f>IFERROR(MATCH(ROW()-ROW($A$2),DATA!G:G,0)-DATA!$B$5+1,"")</f>
        <v/>
      </c>
      <c r="B3023" s="86" t="str">
        <f>IFERROR(INDEX(DATA!$A$46:$E$6000,A3023,5),"")</f>
        <v/>
      </c>
      <c r="C3023" s="87" t="str">
        <f>IFERROR(INDEX(DATA!$A$46:$E$6000,A3023,3),"")</f>
        <v/>
      </c>
      <c r="D3023" s="88" t="str">
        <f>IFERROR(INDEX(DATA!$A$46:$E$6000,A3023,2),"")</f>
        <v/>
      </c>
      <c r="E3023" s="99" t="str">
        <f>IFERROR(IF(C3023=設定・集計!$B$6,INDEX(DATA!$A$46:$E$6000,A3023,4),""),"")</f>
        <v/>
      </c>
      <c r="F3023" s="99" t="str">
        <f>IFERROR(IF(C3023=設定・集計!$B$6,"",INDEX(DATA!$A$46:$E$6000,A3023,4)),"")</f>
        <v/>
      </c>
    </row>
    <row r="3024" spans="1:6" ht="18.75" customHeight="1">
      <c r="A3024" s="82" t="str">
        <f>IFERROR(MATCH(ROW()-ROW($A$2),DATA!G:G,0)-DATA!$B$5+1,"")</f>
        <v/>
      </c>
      <c r="B3024" s="86" t="str">
        <f>IFERROR(INDEX(DATA!$A$46:$E$6000,A3024,5),"")</f>
        <v/>
      </c>
      <c r="C3024" s="87" t="str">
        <f>IFERROR(INDEX(DATA!$A$46:$E$6000,A3024,3),"")</f>
        <v/>
      </c>
      <c r="D3024" s="88" t="str">
        <f>IFERROR(INDEX(DATA!$A$46:$E$6000,A3024,2),"")</f>
        <v/>
      </c>
      <c r="E3024" s="99" t="str">
        <f>IFERROR(IF(C3024=設定・集計!$B$6,INDEX(DATA!$A$46:$E$6000,A3024,4),""),"")</f>
        <v/>
      </c>
      <c r="F3024" s="99" t="str">
        <f>IFERROR(IF(C3024=設定・集計!$B$6,"",INDEX(DATA!$A$46:$E$6000,A3024,4)),"")</f>
        <v/>
      </c>
    </row>
    <row r="3025" spans="1:6" ht="18.75" customHeight="1">
      <c r="A3025" s="82" t="str">
        <f>IFERROR(MATCH(ROW()-ROW($A$2),DATA!G:G,0)-DATA!$B$5+1,"")</f>
        <v/>
      </c>
      <c r="B3025" s="86" t="str">
        <f>IFERROR(INDEX(DATA!$A$46:$E$6000,A3025,5),"")</f>
        <v/>
      </c>
      <c r="C3025" s="87" t="str">
        <f>IFERROR(INDEX(DATA!$A$46:$E$6000,A3025,3),"")</f>
        <v/>
      </c>
      <c r="D3025" s="88" t="str">
        <f>IFERROR(INDEX(DATA!$A$46:$E$6000,A3025,2),"")</f>
        <v/>
      </c>
      <c r="E3025" s="99" t="str">
        <f>IFERROR(IF(C3025=設定・集計!$B$6,INDEX(DATA!$A$46:$E$6000,A3025,4),""),"")</f>
        <v/>
      </c>
      <c r="F3025" s="99" t="str">
        <f>IFERROR(IF(C3025=設定・集計!$B$6,"",INDEX(DATA!$A$46:$E$6000,A3025,4)),"")</f>
        <v/>
      </c>
    </row>
    <row r="3026" spans="1:6" ht="18.75" customHeight="1">
      <c r="A3026" s="82" t="str">
        <f>IFERROR(MATCH(ROW()-ROW($A$2),DATA!G:G,0)-DATA!$B$5+1,"")</f>
        <v/>
      </c>
      <c r="B3026" s="86" t="str">
        <f>IFERROR(INDEX(DATA!$A$46:$E$6000,A3026,5),"")</f>
        <v/>
      </c>
      <c r="C3026" s="87" t="str">
        <f>IFERROR(INDEX(DATA!$A$46:$E$6000,A3026,3),"")</f>
        <v/>
      </c>
      <c r="D3026" s="88" t="str">
        <f>IFERROR(INDEX(DATA!$A$46:$E$6000,A3026,2),"")</f>
        <v/>
      </c>
      <c r="E3026" s="99" t="str">
        <f>IFERROR(IF(C3026=設定・集計!$B$6,INDEX(DATA!$A$46:$E$6000,A3026,4),""),"")</f>
        <v/>
      </c>
      <c r="F3026" s="99" t="str">
        <f>IFERROR(IF(C3026=設定・集計!$B$6,"",INDEX(DATA!$A$46:$E$6000,A3026,4)),"")</f>
        <v/>
      </c>
    </row>
    <row r="3027" spans="1:6" ht="18.75" customHeight="1">
      <c r="A3027" s="82" t="str">
        <f>IFERROR(MATCH(ROW()-ROW($A$2),DATA!G:G,0)-DATA!$B$5+1,"")</f>
        <v/>
      </c>
      <c r="B3027" s="86" t="str">
        <f>IFERROR(INDEX(DATA!$A$46:$E$6000,A3027,5),"")</f>
        <v/>
      </c>
      <c r="C3027" s="87" t="str">
        <f>IFERROR(INDEX(DATA!$A$46:$E$6000,A3027,3),"")</f>
        <v/>
      </c>
      <c r="D3027" s="88" t="str">
        <f>IFERROR(INDEX(DATA!$A$46:$E$6000,A3027,2),"")</f>
        <v/>
      </c>
      <c r="E3027" s="99" t="str">
        <f>IFERROR(IF(C3027=設定・集計!$B$6,INDEX(DATA!$A$46:$E$6000,A3027,4),""),"")</f>
        <v/>
      </c>
      <c r="F3027" s="99" t="str">
        <f>IFERROR(IF(C3027=設定・集計!$B$6,"",INDEX(DATA!$A$46:$E$6000,A3027,4)),"")</f>
        <v/>
      </c>
    </row>
    <row r="3028" spans="1:6" ht="18.75" customHeight="1">
      <c r="A3028" s="82" t="str">
        <f>IFERROR(MATCH(ROW()-ROW($A$2),DATA!G:G,0)-DATA!$B$5+1,"")</f>
        <v/>
      </c>
      <c r="B3028" s="86" t="str">
        <f>IFERROR(INDEX(DATA!$A$46:$E$6000,A3028,5),"")</f>
        <v/>
      </c>
      <c r="C3028" s="87" t="str">
        <f>IFERROR(INDEX(DATA!$A$46:$E$6000,A3028,3),"")</f>
        <v/>
      </c>
      <c r="D3028" s="88" t="str">
        <f>IFERROR(INDEX(DATA!$A$46:$E$6000,A3028,2),"")</f>
        <v/>
      </c>
      <c r="E3028" s="99" t="str">
        <f>IFERROR(IF(C3028=設定・集計!$B$6,INDEX(DATA!$A$46:$E$6000,A3028,4),""),"")</f>
        <v/>
      </c>
      <c r="F3028" s="99" t="str">
        <f>IFERROR(IF(C3028=設定・集計!$B$6,"",INDEX(DATA!$A$46:$E$6000,A3028,4)),"")</f>
        <v/>
      </c>
    </row>
    <row r="3029" spans="1:6" ht="18.75" customHeight="1">
      <c r="A3029" s="82" t="str">
        <f>IFERROR(MATCH(ROW()-ROW($A$2),DATA!G:G,0)-DATA!$B$5+1,"")</f>
        <v/>
      </c>
      <c r="B3029" s="86" t="str">
        <f>IFERROR(INDEX(DATA!$A$46:$E$6000,A3029,5),"")</f>
        <v/>
      </c>
      <c r="C3029" s="87" t="str">
        <f>IFERROR(INDEX(DATA!$A$46:$E$6000,A3029,3),"")</f>
        <v/>
      </c>
      <c r="D3029" s="88" t="str">
        <f>IFERROR(INDEX(DATA!$A$46:$E$6000,A3029,2),"")</f>
        <v/>
      </c>
      <c r="E3029" s="99" t="str">
        <f>IFERROR(IF(C3029=設定・集計!$B$6,INDEX(DATA!$A$46:$E$6000,A3029,4),""),"")</f>
        <v/>
      </c>
      <c r="F3029" s="99" t="str">
        <f>IFERROR(IF(C3029=設定・集計!$B$6,"",INDEX(DATA!$A$46:$E$6000,A3029,4)),"")</f>
        <v/>
      </c>
    </row>
    <row r="3030" spans="1:6" ht="18.75" customHeight="1">
      <c r="A3030" s="82" t="str">
        <f>IFERROR(MATCH(ROW()-ROW($A$2),DATA!G:G,0)-DATA!$B$5+1,"")</f>
        <v/>
      </c>
      <c r="B3030" s="86" t="str">
        <f>IFERROR(INDEX(DATA!$A$46:$E$6000,A3030,5),"")</f>
        <v/>
      </c>
      <c r="C3030" s="87" t="str">
        <f>IFERROR(INDEX(DATA!$A$46:$E$6000,A3030,3),"")</f>
        <v/>
      </c>
      <c r="D3030" s="88" t="str">
        <f>IFERROR(INDEX(DATA!$A$46:$E$6000,A3030,2),"")</f>
        <v/>
      </c>
      <c r="E3030" s="99" t="str">
        <f>IFERROR(IF(C3030=設定・集計!$B$6,INDEX(DATA!$A$46:$E$6000,A3030,4),""),"")</f>
        <v/>
      </c>
      <c r="F3030" s="99" t="str">
        <f>IFERROR(IF(C3030=設定・集計!$B$6,"",INDEX(DATA!$A$46:$E$6000,A3030,4)),"")</f>
        <v/>
      </c>
    </row>
    <row r="3031" spans="1:6" ht="18.75" customHeight="1">
      <c r="A3031" s="82" t="str">
        <f>IFERROR(MATCH(ROW()-ROW($A$2),DATA!G:G,0)-DATA!$B$5+1,"")</f>
        <v/>
      </c>
      <c r="B3031" s="86" t="str">
        <f>IFERROR(INDEX(DATA!$A$46:$E$6000,A3031,5),"")</f>
        <v/>
      </c>
      <c r="C3031" s="87" t="str">
        <f>IFERROR(INDEX(DATA!$A$46:$E$6000,A3031,3),"")</f>
        <v/>
      </c>
      <c r="D3031" s="88" t="str">
        <f>IFERROR(INDEX(DATA!$A$46:$E$6000,A3031,2),"")</f>
        <v/>
      </c>
      <c r="E3031" s="99" t="str">
        <f>IFERROR(IF(C3031=設定・集計!$B$6,INDEX(DATA!$A$46:$E$6000,A3031,4),""),"")</f>
        <v/>
      </c>
      <c r="F3031" s="99" t="str">
        <f>IFERROR(IF(C3031=設定・集計!$B$6,"",INDEX(DATA!$A$46:$E$6000,A3031,4)),"")</f>
        <v/>
      </c>
    </row>
    <row r="3032" spans="1:6" ht="18.75" customHeight="1">
      <c r="A3032" s="82" t="str">
        <f>IFERROR(MATCH(ROW()-ROW($A$2),DATA!G:G,0)-DATA!$B$5+1,"")</f>
        <v/>
      </c>
      <c r="B3032" s="86" t="str">
        <f>IFERROR(INDEX(DATA!$A$46:$E$6000,A3032,5),"")</f>
        <v/>
      </c>
      <c r="C3032" s="87" t="str">
        <f>IFERROR(INDEX(DATA!$A$46:$E$6000,A3032,3),"")</f>
        <v/>
      </c>
      <c r="D3032" s="88" t="str">
        <f>IFERROR(INDEX(DATA!$A$46:$E$6000,A3032,2),"")</f>
        <v/>
      </c>
      <c r="E3032" s="99" t="str">
        <f>IFERROR(IF(C3032=設定・集計!$B$6,INDEX(DATA!$A$46:$E$6000,A3032,4),""),"")</f>
        <v/>
      </c>
      <c r="F3032" s="99" t="str">
        <f>IFERROR(IF(C3032=設定・集計!$B$6,"",INDEX(DATA!$A$46:$E$6000,A3032,4)),"")</f>
        <v/>
      </c>
    </row>
    <row r="3033" spans="1:6" ht="18.75" customHeight="1">
      <c r="A3033" s="82" t="str">
        <f>IFERROR(MATCH(ROW()-ROW($A$2),DATA!G:G,0)-DATA!$B$5+1,"")</f>
        <v/>
      </c>
      <c r="B3033" s="86" t="str">
        <f>IFERROR(INDEX(DATA!$A$46:$E$6000,A3033,5),"")</f>
        <v/>
      </c>
      <c r="C3033" s="87" t="str">
        <f>IFERROR(INDEX(DATA!$A$46:$E$6000,A3033,3),"")</f>
        <v/>
      </c>
      <c r="D3033" s="88" t="str">
        <f>IFERROR(INDEX(DATA!$A$46:$E$6000,A3033,2),"")</f>
        <v/>
      </c>
      <c r="E3033" s="99" t="str">
        <f>IFERROR(IF(C3033=設定・集計!$B$6,INDEX(DATA!$A$46:$E$6000,A3033,4),""),"")</f>
        <v/>
      </c>
      <c r="F3033" s="99" t="str">
        <f>IFERROR(IF(C3033=設定・集計!$B$6,"",INDEX(DATA!$A$46:$E$6000,A3033,4)),"")</f>
        <v/>
      </c>
    </row>
    <row r="3034" spans="1:6" ht="18.75" customHeight="1">
      <c r="A3034" s="82" t="str">
        <f>IFERROR(MATCH(ROW()-ROW($A$2),DATA!G:G,0)-DATA!$B$5+1,"")</f>
        <v/>
      </c>
      <c r="B3034" s="86" t="str">
        <f>IFERROR(INDEX(DATA!$A$46:$E$6000,A3034,5),"")</f>
        <v/>
      </c>
      <c r="C3034" s="87" t="str">
        <f>IFERROR(INDEX(DATA!$A$46:$E$6000,A3034,3),"")</f>
        <v/>
      </c>
      <c r="D3034" s="88" t="str">
        <f>IFERROR(INDEX(DATA!$A$46:$E$6000,A3034,2),"")</f>
        <v/>
      </c>
      <c r="E3034" s="99" t="str">
        <f>IFERROR(IF(C3034=設定・集計!$B$6,INDEX(DATA!$A$46:$E$6000,A3034,4),""),"")</f>
        <v/>
      </c>
      <c r="F3034" s="99" t="str">
        <f>IFERROR(IF(C3034=設定・集計!$B$6,"",INDEX(DATA!$A$46:$E$6000,A3034,4)),"")</f>
        <v/>
      </c>
    </row>
    <row r="3035" spans="1:6" ht="18.75" customHeight="1">
      <c r="A3035" s="82" t="str">
        <f>IFERROR(MATCH(ROW()-ROW($A$2),DATA!G:G,0)-DATA!$B$5+1,"")</f>
        <v/>
      </c>
      <c r="B3035" s="86" t="str">
        <f>IFERROR(INDEX(DATA!$A$46:$E$6000,A3035,5),"")</f>
        <v/>
      </c>
      <c r="C3035" s="87" t="str">
        <f>IFERROR(INDEX(DATA!$A$46:$E$6000,A3035,3),"")</f>
        <v/>
      </c>
      <c r="D3035" s="88" t="str">
        <f>IFERROR(INDEX(DATA!$A$46:$E$6000,A3035,2),"")</f>
        <v/>
      </c>
      <c r="E3035" s="99" t="str">
        <f>IFERROR(IF(C3035=設定・集計!$B$6,INDEX(DATA!$A$46:$E$6000,A3035,4),""),"")</f>
        <v/>
      </c>
      <c r="F3035" s="99" t="str">
        <f>IFERROR(IF(C3035=設定・集計!$B$6,"",INDEX(DATA!$A$46:$E$6000,A3035,4)),"")</f>
        <v/>
      </c>
    </row>
    <row r="3036" spans="1:6" ht="18.75" customHeight="1">
      <c r="A3036" s="82" t="str">
        <f>IFERROR(MATCH(ROW()-ROW($A$2),DATA!G:G,0)-DATA!$B$5+1,"")</f>
        <v/>
      </c>
      <c r="B3036" s="86" t="str">
        <f>IFERROR(INDEX(DATA!$A$46:$E$6000,A3036,5),"")</f>
        <v/>
      </c>
      <c r="C3036" s="87" t="str">
        <f>IFERROR(INDEX(DATA!$A$46:$E$6000,A3036,3),"")</f>
        <v/>
      </c>
      <c r="D3036" s="88" t="str">
        <f>IFERROR(INDEX(DATA!$A$46:$E$6000,A3036,2),"")</f>
        <v/>
      </c>
      <c r="E3036" s="99" t="str">
        <f>IFERROR(IF(C3036=設定・集計!$B$6,INDEX(DATA!$A$46:$E$6000,A3036,4),""),"")</f>
        <v/>
      </c>
      <c r="F3036" s="99" t="str">
        <f>IFERROR(IF(C3036=設定・集計!$B$6,"",INDEX(DATA!$A$46:$E$6000,A3036,4)),"")</f>
        <v/>
      </c>
    </row>
    <row r="3037" spans="1:6" ht="18.75" customHeight="1">
      <c r="A3037" s="82" t="str">
        <f>IFERROR(MATCH(ROW()-ROW($A$2),DATA!G:G,0)-DATA!$B$5+1,"")</f>
        <v/>
      </c>
      <c r="B3037" s="86" t="str">
        <f>IFERROR(INDEX(DATA!$A$46:$E$6000,A3037,5),"")</f>
        <v/>
      </c>
      <c r="C3037" s="87" t="str">
        <f>IFERROR(INDEX(DATA!$A$46:$E$6000,A3037,3),"")</f>
        <v/>
      </c>
      <c r="D3037" s="88" t="str">
        <f>IFERROR(INDEX(DATA!$A$46:$E$6000,A3037,2),"")</f>
        <v/>
      </c>
      <c r="E3037" s="99" t="str">
        <f>IFERROR(IF(C3037=設定・集計!$B$6,INDEX(DATA!$A$46:$E$6000,A3037,4),""),"")</f>
        <v/>
      </c>
      <c r="F3037" s="99" t="str">
        <f>IFERROR(IF(C3037=設定・集計!$B$6,"",INDEX(DATA!$A$46:$E$6000,A3037,4)),"")</f>
        <v/>
      </c>
    </row>
    <row r="3038" spans="1:6" ht="18.75" customHeight="1">
      <c r="A3038" s="82" t="str">
        <f>IFERROR(MATCH(ROW()-ROW($A$2),DATA!G:G,0)-DATA!$B$5+1,"")</f>
        <v/>
      </c>
      <c r="B3038" s="86" t="str">
        <f>IFERROR(INDEX(DATA!$A$46:$E$6000,A3038,5),"")</f>
        <v/>
      </c>
      <c r="C3038" s="87" t="str">
        <f>IFERROR(INDEX(DATA!$A$46:$E$6000,A3038,3),"")</f>
        <v/>
      </c>
      <c r="D3038" s="88" t="str">
        <f>IFERROR(INDEX(DATA!$A$46:$E$6000,A3038,2),"")</f>
        <v/>
      </c>
      <c r="E3038" s="99" t="str">
        <f>IFERROR(IF(C3038=設定・集計!$B$6,INDEX(DATA!$A$46:$E$6000,A3038,4),""),"")</f>
        <v/>
      </c>
      <c r="F3038" s="99" t="str">
        <f>IFERROR(IF(C3038=設定・集計!$B$6,"",INDEX(DATA!$A$46:$E$6000,A3038,4)),"")</f>
        <v/>
      </c>
    </row>
    <row r="3039" spans="1:6" ht="18.75" customHeight="1">
      <c r="A3039" s="82" t="str">
        <f>IFERROR(MATCH(ROW()-ROW($A$2),DATA!G:G,0)-DATA!$B$5+1,"")</f>
        <v/>
      </c>
      <c r="B3039" s="86" t="str">
        <f>IFERROR(INDEX(DATA!$A$46:$E$6000,A3039,5),"")</f>
        <v/>
      </c>
      <c r="C3039" s="87" t="str">
        <f>IFERROR(INDEX(DATA!$A$46:$E$6000,A3039,3),"")</f>
        <v/>
      </c>
      <c r="D3039" s="88" t="str">
        <f>IFERROR(INDEX(DATA!$A$46:$E$6000,A3039,2),"")</f>
        <v/>
      </c>
      <c r="E3039" s="99" t="str">
        <f>IFERROR(IF(C3039=設定・集計!$B$6,INDEX(DATA!$A$46:$E$6000,A3039,4),""),"")</f>
        <v/>
      </c>
      <c r="F3039" s="99" t="str">
        <f>IFERROR(IF(C3039=設定・集計!$B$6,"",INDEX(DATA!$A$46:$E$6000,A3039,4)),"")</f>
        <v/>
      </c>
    </row>
    <row r="3040" spans="1:6" ht="18.75" customHeight="1">
      <c r="A3040" s="82" t="str">
        <f>IFERROR(MATCH(ROW()-ROW($A$2),DATA!G:G,0)-DATA!$B$5+1,"")</f>
        <v/>
      </c>
      <c r="B3040" s="86" t="str">
        <f>IFERROR(INDEX(DATA!$A$46:$E$6000,A3040,5),"")</f>
        <v/>
      </c>
      <c r="C3040" s="87" t="str">
        <f>IFERROR(INDEX(DATA!$A$46:$E$6000,A3040,3),"")</f>
        <v/>
      </c>
      <c r="D3040" s="88" t="str">
        <f>IFERROR(INDEX(DATA!$A$46:$E$6000,A3040,2),"")</f>
        <v/>
      </c>
      <c r="E3040" s="99" t="str">
        <f>IFERROR(IF(C3040=設定・集計!$B$6,INDEX(DATA!$A$46:$E$6000,A3040,4),""),"")</f>
        <v/>
      </c>
      <c r="F3040" s="99" t="str">
        <f>IFERROR(IF(C3040=設定・集計!$B$6,"",INDEX(DATA!$A$46:$E$6000,A3040,4)),"")</f>
        <v/>
      </c>
    </row>
    <row r="3041" spans="1:6" ht="18.75" customHeight="1">
      <c r="A3041" s="82" t="str">
        <f>IFERROR(MATCH(ROW()-ROW($A$2),DATA!G:G,0)-DATA!$B$5+1,"")</f>
        <v/>
      </c>
      <c r="B3041" s="86" t="str">
        <f>IFERROR(INDEX(DATA!$A$46:$E$6000,A3041,5),"")</f>
        <v/>
      </c>
      <c r="C3041" s="87" t="str">
        <f>IFERROR(INDEX(DATA!$A$46:$E$6000,A3041,3),"")</f>
        <v/>
      </c>
      <c r="D3041" s="88" t="str">
        <f>IFERROR(INDEX(DATA!$A$46:$E$6000,A3041,2),"")</f>
        <v/>
      </c>
      <c r="E3041" s="99" t="str">
        <f>IFERROR(IF(C3041=設定・集計!$B$6,INDEX(DATA!$A$46:$E$6000,A3041,4),""),"")</f>
        <v/>
      </c>
      <c r="F3041" s="99" t="str">
        <f>IFERROR(IF(C3041=設定・集計!$B$6,"",INDEX(DATA!$A$46:$E$6000,A3041,4)),"")</f>
        <v/>
      </c>
    </row>
    <row r="3042" spans="1:6" ht="18.75" customHeight="1">
      <c r="A3042" s="82" t="str">
        <f>IFERROR(MATCH(ROW()-ROW($A$2),DATA!G:G,0)-DATA!$B$5+1,"")</f>
        <v/>
      </c>
      <c r="B3042" s="86" t="str">
        <f>IFERROR(INDEX(DATA!$A$46:$E$6000,A3042,5),"")</f>
        <v/>
      </c>
      <c r="C3042" s="87" t="str">
        <f>IFERROR(INDEX(DATA!$A$46:$E$6000,A3042,3),"")</f>
        <v/>
      </c>
      <c r="D3042" s="88" t="str">
        <f>IFERROR(INDEX(DATA!$A$46:$E$6000,A3042,2),"")</f>
        <v/>
      </c>
      <c r="E3042" s="99" t="str">
        <f>IFERROR(IF(C3042=設定・集計!$B$6,INDEX(DATA!$A$46:$E$6000,A3042,4),""),"")</f>
        <v/>
      </c>
      <c r="F3042" s="99" t="str">
        <f>IFERROR(IF(C3042=設定・集計!$B$6,"",INDEX(DATA!$A$46:$E$6000,A3042,4)),"")</f>
        <v/>
      </c>
    </row>
    <row r="3043" spans="1:6" ht="18.75" customHeight="1">
      <c r="A3043" s="82" t="str">
        <f>IFERROR(MATCH(ROW()-ROW($A$2),DATA!G:G,0)-DATA!$B$5+1,"")</f>
        <v/>
      </c>
      <c r="B3043" s="86" t="str">
        <f>IFERROR(INDEX(DATA!$A$46:$E$6000,A3043,5),"")</f>
        <v/>
      </c>
      <c r="C3043" s="87" t="str">
        <f>IFERROR(INDEX(DATA!$A$46:$E$6000,A3043,3),"")</f>
        <v/>
      </c>
      <c r="D3043" s="88" t="str">
        <f>IFERROR(INDEX(DATA!$A$46:$E$6000,A3043,2),"")</f>
        <v/>
      </c>
      <c r="E3043" s="99" t="str">
        <f>IFERROR(IF(C3043=設定・集計!$B$6,INDEX(DATA!$A$46:$E$6000,A3043,4),""),"")</f>
        <v/>
      </c>
      <c r="F3043" s="99" t="str">
        <f>IFERROR(IF(C3043=設定・集計!$B$6,"",INDEX(DATA!$A$46:$E$6000,A3043,4)),"")</f>
        <v/>
      </c>
    </row>
    <row r="3044" spans="1:6" ht="18.75" customHeight="1">
      <c r="A3044" s="82" t="str">
        <f>IFERROR(MATCH(ROW()-ROW($A$2),DATA!G:G,0)-DATA!$B$5+1,"")</f>
        <v/>
      </c>
      <c r="B3044" s="86" t="str">
        <f>IFERROR(INDEX(DATA!$A$46:$E$6000,A3044,5),"")</f>
        <v/>
      </c>
      <c r="C3044" s="87" t="str">
        <f>IFERROR(INDEX(DATA!$A$46:$E$6000,A3044,3),"")</f>
        <v/>
      </c>
      <c r="D3044" s="88" t="str">
        <f>IFERROR(INDEX(DATA!$A$46:$E$6000,A3044,2),"")</f>
        <v/>
      </c>
      <c r="E3044" s="99" t="str">
        <f>IFERROR(IF(C3044=設定・集計!$B$6,INDEX(DATA!$A$46:$E$6000,A3044,4),""),"")</f>
        <v/>
      </c>
      <c r="F3044" s="99" t="str">
        <f>IFERROR(IF(C3044=設定・集計!$B$6,"",INDEX(DATA!$A$46:$E$6000,A3044,4)),"")</f>
        <v/>
      </c>
    </row>
    <row r="3045" spans="1:6" ht="18.75" customHeight="1">
      <c r="A3045" s="82" t="str">
        <f>IFERROR(MATCH(ROW()-ROW($A$2),DATA!G:G,0)-DATA!$B$5+1,"")</f>
        <v/>
      </c>
      <c r="B3045" s="86" t="str">
        <f>IFERROR(INDEX(DATA!$A$46:$E$6000,A3045,5),"")</f>
        <v/>
      </c>
      <c r="C3045" s="87" t="str">
        <f>IFERROR(INDEX(DATA!$A$46:$E$6000,A3045,3),"")</f>
        <v/>
      </c>
      <c r="D3045" s="88" t="str">
        <f>IFERROR(INDEX(DATA!$A$46:$E$6000,A3045,2),"")</f>
        <v/>
      </c>
      <c r="E3045" s="99" t="str">
        <f>IFERROR(IF(C3045=設定・集計!$B$6,INDEX(DATA!$A$46:$E$6000,A3045,4),""),"")</f>
        <v/>
      </c>
      <c r="F3045" s="99" t="str">
        <f>IFERROR(IF(C3045=設定・集計!$B$6,"",INDEX(DATA!$A$46:$E$6000,A3045,4)),"")</f>
        <v/>
      </c>
    </row>
    <row r="3046" spans="1:6" ht="18.75" customHeight="1">
      <c r="A3046" s="82" t="str">
        <f>IFERROR(MATCH(ROW()-ROW($A$2),DATA!G:G,0)-DATA!$B$5+1,"")</f>
        <v/>
      </c>
      <c r="B3046" s="86" t="str">
        <f>IFERROR(INDEX(DATA!$A$46:$E$6000,A3046,5),"")</f>
        <v/>
      </c>
      <c r="C3046" s="87" t="str">
        <f>IFERROR(INDEX(DATA!$A$46:$E$6000,A3046,3),"")</f>
        <v/>
      </c>
      <c r="D3046" s="88" t="str">
        <f>IFERROR(INDEX(DATA!$A$46:$E$6000,A3046,2),"")</f>
        <v/>
      </c>
      <c r="E3046" s="99" t="str">
        <f>IFERROR(IF(C3046=設定・集計!$B$6,INDEX(DATA!$A$46:$E$6000,A3046,4),""),"")</f>
        <v/>
      </c>
      <c r="F3046" s="99" t="str">
        <f>IFERROR(IF(C3046=設定・集計!$B$6,"",INDEX(DATA!$A$46:$E$6000,A3046,4)),"")</f>
        <v/>
      </c>
    </row>
    <row r="3047" spans="1:6" ht="18.75" customHeight="1">
      <c r="A3047" s="82" t="str">
        <f>IFERROR(MATCH(ROW()-ROW($A$2),DATA!G:G,0)-DATA!$B$5+1,"")</f>
        <v/>
      </c>
      <c r="B3047" s="86" t="str">
        <f>IFERROR(INDEX(DATA!$A$46:$E$6000,A3047,5),"")</f>
        <v/>
      </c>
      <c r="C3047" s="87" t="str">
        <f>IFERROR(INDEX(DATA!$A$46:$E$6000,A3047,3),"")</f>
        <v/>
      </c>
      <c r="D3047" s="88" t="str">
        <f>IFERROR(INDEX(DATA!$A$46:$E$6000,A3047,2),"")</f>
        <v/>
      </c>
      <c r="E3047" s="99" t="str">
        <f>IFERROR(IF(C3047=設定・集計!$B$6,INDEX(DATA!$A$46:$E$6000,A3047,4),""),"")</f>
        <v/>
      </c>
      <c r="F3047" s="99" t="str">
        <f>IFERROR(IF(C3047=設定・集計!$B$6,"",INDEX(DATA!$A$46:$E$6000,A3047,4)),"")</f>
        <v/>
      </c>
    </row>
    <row r="3048" spans="1:6" ht="18.75" customHeight="1">
      <c r="A3048" s="82" t="str">
        <f>IFERROR(MATCH(ROW()-ROW($A$2),DATA!G:G,0)-DATA!$B$5+1,"")</f>
        <v/>
      </c>
      <c r="B3048" s="86" t="str">
        <f>IFERROR(INDEX(DATA!$A$46:$E$6000,A3048,5),"")</f>
        <v/>
      </c>
      <c r="C3048" s="87" t="str">
        <f>IFERROR(INDEX(DATA!$A$46:$E$6000,A3048,3),"")</f>
        <v/>
      </c>
      <c r="D3048" s="88" t="str">
        <f>IFERROR(INDEX(DATA!$A$46:$E$6000,A3048,2),"")</f>
        <v/>
      </c>
      <c r="E3048" s="99" t="str">
        <f>IFERROR(IF(C3048=設定・集計!$B$6,INDEX(DATA!$A$46:$E$6000,A3048,4),""),"")</f>
        <v/>
      </c>
      <c r="F3048" s="99" t="str">
        <f>IFERROR(IF(C3048=設定・集計!$B$6,"",INDEX(DATA!$A$46:$E$6000,A3048,4)),"")</f>
        <v/>
      </c>
    </row>
    <row r="3049" spans="1:6" ht="18.75" customHeight="1">
      <c r="A3049" s="82" t="str">
        <f>IFERROR(MATCH(ROW()-ROW($A$2),DATA!G:G,0)-DATA!$B$5+1,"")</f>
        <v/>
      </c>
      <c r="B3049" s="86" t="str">
        <f>IFERROR(INDEX(DATA!$A$46:$E$6000,A3049,5),"")</f>
        <v/>
      </c>
      <c r="C3049" s="87" t="str">
        <f>IFERROR(INDEX(DATA!$A$46:$E$6000,A3049,3),"")</f>
        <v/>
      </c>
      <c r="D3049" s="88" t="str">
        <f>IFERROR(INDEX(DATA!$A$46:$E$6000,A3049,2),"")</f>
        <v/>
      </c>
      <c r="E3049" s="99" t="str">
        <f>IFERROR(IF(C3049=設定・集計!$B$6,INDEX(DATA!$A$46:$E$6000,A3049,4),""),"")</f>
        <v/>
      </c>
      <c r="F3049" s="99" t="str">
        <f>IFERROR(IF(C3049=設定・集計!$B$6,"",INDEX(DATA!$A$46:$E$6000,A3049,4)),"")</f>
        <v/>
      </c>
    </row>
    <row r="3050" spans="1:6" ht="18.75" customHeight="1">
      <c r="A3050" s="82" t="str">
        <f>IFERROR(MATCH(ROW()-ROW($A$2),DATA!G:G,0)-DATA!$B$5+1,"")</f>
        <v/>
      </c>
      <c r="B3050" s="86" t="str">
        <f>IFERROR(INDEX(DATA!$A$46:$E$6000,A3050,5),"")</f>
        <v/>
      </c>
      <c r="C3050" s="87" t="str">
        <f>IFERROR(INDEX(DATA!$A$46:$E$6000,A3050,3),"")</f>
        <v/>
      </c>
      <c r="D3050" s="88" t="str">
        <f>IFERROR(INDEX(DATA!$A$46:$E$6000,A3050,2),"")</f>
        <v/>
      </c>
      <c r="E3050" s="99" t="str">
        <f>IFERROR(IF(C3050=設定・集計!$B$6,INDEX(DATA!$A$46:$E$6000,A3050,4),""),"")</f>
        <v/>
      </c>
      <c r="F3050" s="99" t="str">
        <f>IFERROR(IF(C3050=設定・集計!$B$6,"",INDEX(DATA!$A$46:$E$6000,A3050,4)),"")</f>
        <v/>
      </c>
    </row>
    <row r="3051" spans="1:6" ht="18.75" customHeight="1">
      <c r="A3051" s="82" t="str">
        <f>IFERROR(MATCH(ROW()-ROW($A$2),DATA!G:G,0)-DATA!$B$5+1,"")</f>
        <v/>
      </c>
      <c r="B3051" s="86" t="str">
        <f>IFERROR(INDEX(DATA!$A$46:$E$6000,A3051,5),"")</f>
        <v/>
      </c>
      <c r="C3051" s="87" t="str">
        <f>IFERROR(INDEX(DATA!$A$46:$E$6000,A3051,3),"")</f>
        <v/>
      </c>
      <c r="D3051" s="88" t="str">
        <f>IFERROR(INDEX(DATA!$A$46:$E$6000,A3051,2),"")</f>
        <v/>
      </c>
      <c r="E3051" s="99" t="str">
        <f>IFERROR(IF(C3051=設定・集計!$B$6,INDEX(DATA!$A$46:$E$6000,A3051,4),""),"")</f>
        <v/>
      </c>
      <c r="F3051" s="99" t="str">
        <f>IFERROR(IF(C3051=設定・集計!$B$6,"",INDEX(DATA!$A$46:$E$6000,A3051,4)),"")</f>
        <v/>
      </c>
    </row>
    <row r="3052" spans="1:6" ht="18.75" customHeight="1">
      <c r="A3052" s="82" t="str">
        <f>IFERROR(MATCH(ROW()-ROW($A$2),DATA!G:G,0)-DATA!$B$5+1,"")</f>
        <v/>
      </c>
      <c r="B3052" s="86" t="str">
        <f>IFERROR(INDEX(DATA!$A$46:$E$6000,A3052,5),"")</f>
        <v/>
      </c>
      <c r="C3052" s="87" t="str">
        <f>IFERROR(INDEX(DATA!$A$46:$E$6000,A3052,3),"")</f>
        <v/>
      </c>
      <c r="D3052" s="88" t="str">
        <f>IFERROR(INDEX(DATA!$A$46:$E$6000,A3052,2),"")</f>
        <v/>
      </c>
      <c r="E3052" s="99" t="str">
        <f>IFERROR(IF(C3052=設定・集計!$B$6,INDEX(DATA!$A$46:$E$6000,A3052,4),""),"")</f>
        <v/>
      </c>
      <c r="F3052" s="99" t="str">
        <f>IFERROR(IF(C3052=設定・集計!$B$6,"",INDEX(DATA!$A$46:$E$6000,A3052,4)),"")</f>
        <v/>
      </c>
    </row>
    <row r="3053" spans="1:6" ht="18.75" customHeight="1">
      <c r="A3053" s="82" t="str">
        <f>IFERROR(MATCH(ROW()-ROW($A$2),DATA!G:G,0)-DATA!$B$5+1,"")</f>
        <v/>
      </c>
      <c r="B3053" s="86" t="str">
        <f>IFERROR(INDEX(DATA!$A$46:$E$6000,A3053,5),"")</f>
        <v/>
      </c>
      <c r="C3053" s="87" t="str">
        <f>IFERROR(INDEX(DATA!$A$46:$E$6000,A3053,3),"")</f>
        <v/>
      </c>
      <c r="D3053" s="88" t="str">
        <f>IFERROR(INDEX(DATA!$A$46:$E$6000,A3053,2),"")</f>
        <v/>
      </c>
      <c r="E3053" s="99" t="str">
        <f>IFERROR(IF(C3053=設定・集計!$B$6,INDEX(DATA!$A$46:$E$6000,A3053,4),""),"")</f>
        <v/>
      </c>
      <c r="F3053" s="99" t="str">
        <f>IFERROR(IF(C3053=設定・集計!$B$6,"",INDEX(DATA!$A$46:$E$6000,A3053,4)),"")</f>
        <v/>
      </c>
    </row>
    <row r="3054" spans="1:6" ht="18.75" customHeight="1">
      <c r="A3054" s="82" t="str">
        <f>IFERROR(MATCH(ROW()-ROW($A$2),DATA!G:G,0)-DATA!$B$5+1,"")</f>
        <v/>
      </c>
      <c r="B3054" s="86" t="str">
        <f>IFERROR(INDEX(DATA!$A$46:$E$6000,A3054,5),"")</f>
        <v/>
      </c>
      <c r="C3054" s="87" t="str">
        <f>IFERROR(INDEX(DATA!$A$46:$E$6000,A3054,3),"")</f>
        <v/>
      </c>
      <c r="D3054" s="88" t="str">
        <f>IFERROR(INDEX(DATA!$A$46:$E$6000,A3054,2),"")</f>
        <v/>
      </c>
      <c r="E3054" s="99" t="str">
        <f>IFERROR(IF(C3054=設定・集計!$B$6,INDEX(DATA!$A$46:$E$6000,A3054,4),""),"")</f>
        <v/>
      </c>
      <c r="F3054" s="99" t="str">
        <f>IFERROR(IF(C3054=設定・集計!$B$6,"",INDEX(DATA!$A$46:$E$6000,A3054,4)),"")</f>
        <v/>
      </c>
    </row>
    <row r="3055" spans="1:6" ht="18.75" customHeight="1">
      <c r="A3055" s="82" t="str">
        <f>IFERROR(MATCH(ROW()-ROW($A$2),DATA!G:G,0)-DATA!$B$5+1,"")</f>
        <v/>
      </c>
      <c r="B3055" s="86" t="str">
        <f>IFERROR(INDEX(DATA!$A$46:$E$6000,A3055,5),"")</f>
        <v/>
      </c>
      <c r="C3055" s="87" t="str">
        <f>IFERROR(INDEX(DATA!$A$46:$E$6000,A3055,3),"")</f>
        <v/>
      </c>
      <c r="D3055" s="88" t="str">
        <f>IFERROR(INDEX(DATA!$A$46:$E$6000,A3055,2),"")</f>
        <v/>
      </c>
      <c r="E3055" s="99" t="str">
        <f>IFERROR(IF(C3055=設定・集計!$B$6,INDEX(DATA!$A$46:$E$6000,A3055,4),""),"")</f>
        <v/>
      </c>
      <c r="F3055" s="99" t="str">
        <f>IFERROR(IF(C3055=設定・集計!$B$6,"",INDEX(DATA!$A$46:$E$6000,A3055,4)),"")</f>
        <v/>
      </c>
    </row>
    <row r="3056" spans="1:6" ht="18.75" customHeight="1">
      <c r="A3056" s="82" t="str">
        <f>IFERROR(MATCH(ROW()-ROW($A$2),DATA!G:G,0)-DATA!$B$5+1,"")</f>
        <v/>
      </c>
      <c r="B3056" s="86" t="str">
        <f>IFERROR(INDEX(DATA!$A$46:$E$6000,A3056,5),"")</f>
        <v/>
      </c>
      <c r="C3056" s="87" t="str">
        <f>IFERROR(INDEX(DATA!$A$46:$E$6000,A3056,3),"")</f>
        <v/>
      </c>
      <c r="D3056" s="88" t="str">
        <f>IFERROR(INDEX(DATA!$A$46:$E$6000,A3056,2),"")</f>
        <v/>
      </c>
      <c r="E3056" s="99" t="str">
        <f>IFERROR(IF(C3056=設定・集計!$B$6,INDEX(DATA!$A$46:$E$6000,A3056,4),""),"")</f>
        <v/>
      </c>
      <c r="F3056" s="99" t="str">
        <f>IFERROR(IF(C3056=設定・集計!$B$6,"",INDEX(DATA!$A$46:$E$6000,A3056,4)),"")</f>
        <v/>
      </c>
    </row>
    <row r="3057" spans="1:6" ht="18.75" customHeight="1">
      <c r="A3057" s="82" t="str">
        <f>IFERROR(MATCH(ROW()-ROW($A$2),DATA!G:G,0)-DATA!$B$5+1,"")</f>
        <v/>
      </c>
      <c r="B3057" s="86" t="str">
        <f>IFERROR(INDEX(DATA!$A$46:$E$6000,A3057,5),"")</f>
        <v/>
      </c>
      <c r="C3057" s="87" t="str">
        <f>IFERROR(INDEX(DATA!$A$46:$E$6000,A3057,3),"")</f>
        <v/>
      </c>
      <c r="D3057" s="88" t="str">
        <f>IFERROR(INDEX(DATA!$A$46:$E$6000,A3057,2),"")</f>
        <v/>
      </c>
      <c r="E3057" s="99" t="str">
        <f>IFERROR(IF(C3057=設定・集計!$B$6,INDEX(DATA!$A$46:$E$6000,A3057,4),""),"")</f>
        <v/>
      </c>
      <c r="F3057" s="99" t="str">
        <f>IFERROR(IF(C3057=設定・集計!$B$6,"",INDEX(DATA!$A$46:$E$6000,A3057,4)),"")</f>
        <v/>
      </c>
    </row>
    <row r="3058" spans="1:6" ht="18.75" customHeight="1">
      <c r="A3058" s="82" t="str">
        <f>IFERROR(MATCH(ROW()-ROW($A$2),DATA!G:G,0)-DATA!$B$5+1,"")</f>
        <v/>
      </c>
      <c r="B3058" s="86" t="str">
        <f>IFERROR(INDEX(DATA!$A$46:$E$6000,A3058,5),"")</f>
        <v/>
      </c>
      <c r="C3058" s="87" t="str">
        <f>IFERROR(INDEX(DATA!$A$46:$E$6000,A3058,3),"")</f>
        <v/>
      </c>
      <c r="D3058" s="88" t="str">
        <f>IFERROR(INDEX(DATA!$A$46:$E$6000,A3058,2),"")</f>
        <v/>
      </c>
      <c r="E3058" s="99" t="str">
        <f>IFERROR(IF(C3058=設定・集計!$B$6,INDEX(DATA!$A$46:$E$6000,A3058,4),""),"")</f>
        <v/>
      </c>
      <c r="F3058" s="99" t="str">
        <f>IFERROR(IF(C3058=設定・集計!$B$6,"",INDEX(DATA!$A$46:$E$6000,A3058,4)),"")</f>
        <v/>
      </c>
    </row>
    <row r="3059" spans="1:6" ht="18.75" customHeight="1">
      <c r="A3059" s="82" t="str">
        <f>IFERROR(MATCH(ROW()-ROW($A$2),DATA!G:G,0)-DATA!$B$5+1,"")</f>
        <v/>
      </c>
      <c r="B3059" s="86" t="str">
        <f>IFERROR(INDEX(DATA!$A$46:$E$6000,A3059,5),"")</f>
        <v/>
      </c>
      <c r="C3059" s="87" t="str">
        <f>IFERROR(INDEX(DATA!$A$46:$E$6000,A3059,3),"")</f>
        <v/>
      </c>
      <c r="D3059" s="88" t="str">
        <f>IFERROR(INDEX(DATA!$A$46:$E$6000,A3059,2),"")</f>
        <v/>
      </c>
      <c r="E3059" s="99" t="str">
        <f>IFERROR(IF(C3059=設定・集計!$B$6,INDEX(DATA!$A$46:$E$6000,A3059,4),""),"")</f>
        <v/>
      </c>
      <c r="F3059" s="99" t="str">
        <f>IFERROR(IF(C3059=設定・集計!$B$6,"",INDEX(DATA!$A$46:$E$6000,A3059,4)),"")</f>
        <v/>
      </c>
    </row>
    <row r="3060" spans="1:6" ht="18.75" customHeight="1">
      <c r="A3060" s="82" t="str">
        <f>IFERROR(MATCH(ROW()-ROW($A$2),DATA!G:G,0)-DATA!$B$5+1,"")</f>
        <v/>
      </c>
      <c r="B3060" s="86" t="str">
        <f>IFERROR(INDEX(DATA!$A$46:$E$6000,A3060,5),"")</f>
        <v/>
      </c>
      <c r="C3060" s="87" t="str">
        <f>IFERROR(INDEX(DATA!$A$46:$E$6000,A3060,3),"")</f>
        <v/>
      </c>
      <c r="D3060" s="88" t="str">
        <f>IFERROR(INDEX(DATA!$A$46:$E$6000,A3060,2),"")</f>
        <v/>
      </c>
      <c r="E3060" s="99" t="str">
        <f>IFERROR(IF(C3060=設定・集計!$B$6,INDEX(DATA!$A$46:$E$6000,A3060,4),""),"")</f>
        <v/>
      </c>
      <c r="F3060" s="99" t="str">
        <f>IFERROR(IF(C3060=設定・集計!$B$6,"",INDEX(DATA!$A$46:$E$6000,A3060,4)),"")</f>
        <v/>
      </c>
    </row>
    <row r="3061" spans="1:6" ht="18.75" customHeight="1">
      <c r="A3061" s="82" t="str">
        <f>IFERROR(MATCH(ROW()-ROW($A$2),DATA!G:G,0)-DATA!$B$5+1,"")</f>
        <v/>
      </c>
      <c r="B3061" s="86" t="str">
        <f>IFERROR(INDEX(DATA!$A$46:$E$6000,A3061,5),"")</f>
        <v/>
      </c>
      <c r="C3061" s="87" t="str">
        <f>IFERROR(INDEX(DATA!$A$46:$E$6000,A3061,3),"")</f>
        <v/>
      </c>
      <c r="D3061" s="88" t="str">
        <f>IFERROR(INDEX(DATA!$A$46:$E$6000,A3061,2),"")</f>
        <v/>
      </c>
      <c r="E3061" s="99" t="str">
        <f>IFERROR(IF(C3061=設定・集計!$B$6,INDEX(DATA!$A$46:$E$6000,A3061,4),""),"")</f>
        <v/>
      </c>
      <c r="F3061" s="99" t="str">
        <f>IFERROR(IF(C3061=設定・集計!$B$6,"",INDEX(DATA!$A$46:$E$6000,A3061,4)),"")</f>
        <v/>
      </c>
    </row>
    <row r="3062" spans="1:6" ht="18.75" customHeight="1">
      <c r="A3062" s="82" t="str">
        <f>IFERROR(MATCH(ROW()-ROW($A$2),DATA!G:G,0)-DATA!$B$5+1,"")</f>
        <v/>
      </c>
      <c r="B3062" s="86" t="str">
        <f>IFERROR(INDEX(DATA!$A$46:$E$6000,A3062,5),"")</f>
        <v/>
      </c>
      <c r="C3062" s="87" t="str">
        <f>IFERROR(INDEX(DATA!$A$46:$E$6000,A3062,3),"")</f>
        <v/>
      </c>
      <c r="D3062" s="88" t="str">
        <f>IFERROR(INDEX(DATA!$A$46:$E$6000,A3062,2),"")</f>
        <v/>
      </c>
      <c r="E3062" s="99" t="str">
        <f>IFERROR(IF(C3062=設定・集計!$B$6,INDEX(DATA!$A$46:$E$6000,A3062,4),""),"")</f>
        <v/>
      </c>
      <c r="F3062" s="99" t="str">
        <f>IFERROR(IF(C3062=設定・集計!$B$6,"",INDEX(DATA!$A$46:$E$6000,A3062,4)),"")</f>
        <v/>
      </c>
    </row>
    <row r="3063" spans="1:6" ht="18.75" customHeight="1">
      <c r="A3063" s="82" t="str">
        <f>IFERROR(MATCH(ROW()-ROW($A$2),DATA!G:G,0)-DATA!$B$5+1,"")</f>
        <v/>
      </c>
      <c r="B3063" s="86" t="str">
        <f>IFERROR(INDEX(DATA!$A$46:$E$6000,A3063,5),"")</f>
        <v/>
      </c>
      <c r="C3063" s="87" t="str">
        <f>IFERROR(INDEX(DATA!$A$46:$E$6000,A3063,3),"")</f>
        <v/>
      </c>
      <c r="D3063" s="88" t="str">
        <f>IFERROR(INDEX(DATA!$A$46:$E$6000,A3063,2),"")</f>
        <v/>
      </c>
      <c r="E3063" s="99" t="str">
        <f>IFERROR(IF(C3063=設定・集計!$B$6,INDEX(DATA!$A$46:$E$6000,A3063,4),""),"")</f>
        <v/>
      </c>
      <c r="F3063" s="99" t="str">
        <f>IFERROR(IF(C3063=設定・集計!$B$6,"",INDEX(DATA!$A$46:$E$6000,A3063,4)),"")</f>
        <v/>
      </c>
    </row>
    <row r="3064" spans="1:6" ht="18.75" customHeight="1">
      <c r="A3064" s="82" t="str">
        <f>IFERROR(MATCH(ROW()-ROW($A$2),DATA!G:G,0)-DATA!$B$5+1,"")</f>
        <v/>
      </c>
      <c r="B3064" s="86" t="str">
        <f>IFERROR(INDEX(DATA!$A$46:$E$6000,A3064,5),"")</f>
        <v/>
      </c>
      <c r="C3064" s="87" t="str">
        <f>IFERROR(INDEX(DATA!$A$46:$E$6000,A3064,3),"")</f>
        <v/>
      </c>
      <c r="D3064" s="88" t="str">
        <f>IFERROR(INDEX(DATA!$A$46:$E$6000,A3064,2),"")</f>
        <v/>
      </c>
      <c r="E3064" s="99" t="str">
        <f>IFERROR(IF(C3064=設定・集計!$B$6,INDEX(DATA!$A$46:$E$6000,A3064,4),""),"")</f>
        <v/>
      </c>
      <c r="F3064" s="99" t="str">
        <f>IFERROR(IF(C3064=設定・集計!$B$6,"",INDEX(DATA!$A$46:$E$6000,A3064,4)),"")</f>
        <v/>
      </c>
    </row>
    <row r="3065" spans="1:6" ht="18.75" customHeight="1">
      <c r="A3065" s="82" t="str">
        <f>IFERROR(MATCH(ROW()-ROW($A$2),DATA!G:G,0)-DATA!$B$5+1,"")</f>
        <v/>
      </c>
      <c r="B3065" s="86" t="str">
        <f>IFERROR(INDEX(DATA!$A$46:$E$6000,A3065,5),"")</f>
        <v/>
      </c>
      <c r="C3065" s="87" t="str">
        <f>IFERROR(INDEX(DATA!$A$46:$E$6000,A3065,3),"")</f>
        <v/>
      </c>
      <c r="D3065" s="88" t="str">
        <f>IFERROR(INDEX(DATA!$A$46:$E$6000,A3065,2),"")</f>
        <v/>
      </c>
      <c r="E3065" s="99" t="str">
        <f>IFERROR(IF(C3065=設定・集計!$B$6,INDEX(DATA!$A$46:$E$6000,A3065,4),""),"")</f>
        <v/>
      </c>
      <c r="F3065" s="99" t="str">
        <f>IFERROR(IF(C3065=設定・集計!$B$6,"",INDEX(DATA!$A$46:$E$6000,A3065,4)),"")</f>
        <v/>
      </c>
    </row>
    <row r="3066" spans="1:6" ht="18.75" customHeight="1">
      <c r="A3066" s="82" t="str">
        <f>IFERROR(MATCH(ROW()-ROW($A$2),DATA!G:G,0)-DATA!$B$5+1,"")</f>
        <v/>
      </c>
      <c r="B3066" s="86" t="str">
        <f>IFERROR(INDEX(DATA!$A$46:$E$6000,A3066,5),"")</f>
        <v/>
      </c>
      <c r="C3066" s="87" t="str">
        <f>IFERROR(INDEX(DATA!$A$46:$E$6000,A3066,3),"")</f>
        <v/>
      </c>
      <c r="D3066" s="88" t="str">
        <f>IFERROR(INDEX(DATA!$A$46:$E$6000,A3066,2),"")</f>
        <v/>
      </c>
      <c r="E3066" s="99" t="str">
        <f>IFERROR(IF(C3066=設定・集計!$B$6,INDEX(DATA!$A$46:$E$6000,A3066,4),""),"")</f>
        <v/>
      </c>
      <c r="F3066" s="99" t="str">
        <f>IFERROR(IF(C3066=設定・集計!$B$6,"",INDEX(DATA!$A$46:$E$6000,A3066,4)),"")</f>
        <v/>
      </c>
    </row>
    <row r="3067" spans="1:6" ht="18.75" customHeight="1">
      <c r="A3067" s="82" t="str">
        <f>IFERROR(MATCH(ROW()-ROW($A$2),DATA!G:G,0)-DATA!$B$5+1,"")</f>
        <v/>
      </c>
      <c r="B3067" s="86" t="str">
        <f>IFERROR(INDEX(DATA!$A$46:$E$6000,A3067,5),"")</f>
        <v/>
      </c>
      <c r="C3067" s="87" t="str">
        <f>IFERROR(INDEX(DATA!$A$46:$E$6000,A3067,3),"")</f>
        <v/>
      </c>
      <c r="D3067" s="88" t="str">
        <f>IFERROR(INDEX(DATA!$A$46:$E$6000,A3067,2),"")</f>
        <v/>
      </c>
      <c r="E3067" s="99" t="str">
        <f>IFERROR(IF(C3067=設定・集計!$B$6,INDEX(DATA!$A$46:$E$6000,A3067,4),""),"")</f>
        <v/>
      </c>
      <c r="F3067" s="99" t="str">
        <f>IFERROR(IF(C3067=設定・集計!$B$6,"",INDEX(DATA!$A$46:$E$6000,A3067,4)),"")</f>
        <v/>
      </c>
    </row>
    <row r="3068" spans="1:6" ht="18.75" customHeight="1">
      <c r="A3068" s="82" t="str">
        <f>IFERROR(MATCH(ROW()-ROW($A$2),DATA!G:G,0)-DATA!$B$5+1,"")</f>
        <v/>
      </c>
      <c r="B3068" s="86" t="str">
        <f>IFERROR(INDEX(DATA!$A$46:$E$6000,A3068,5),"")</f>
        <v/>
      </c>
      <c r="C3068" s="87" t="str">
        <f>IFERROR(INDEX(DATA!$A$46:$E$6000,A3068,3),"")</f>
        <v/>
      </c>
      <c r="D3068" s="88" t="str">
        <f>IFERROR(INDEX(DATA!$A$46:$E$6000,A3068,2),"")</f>
        <v/>
      </c>
      <c r="E3068" s="99" t="str">
        <f>IFERROR(IF(C3068=設定・集計!$B$6,INDEX(DATA!$A$46:$E$6000,A3068,4),""),"")</f>
        <v/>
      </c>
      <c r="F3068" s="99" t="str">
        <f>IFERROR(IF(C3068=設定・集計!$B$6,"",INDEX(DATA!$A$46:$E$6000,A3068,4)),"")</f>
        <v/>
      </c>
    </row>
    <row r="3069" spans="1:6" ht="18.75" customHeight="1">
      <c r="A3069" s="82" t="str">
        <f>IFERROR(MATCH(ROW()-ROW($A$2),DATA!G:G,0)-DATA!$B$5+1,"")</f>
        <v/>
      </c>
      <c r="B3069" s="86" t="str">
        <f>IFERROR(INDEX(DATA!$A$46:$E$6000,A3069,5),"")</f>
        <v/>
      </c>
      <c r="C3069" s="87" t="str">
        <f>IFERROR(INDEX(DATA!$A$46:$E$6000,A3069,3),"")</f>
        <v/>
      </c>
      <c r="D3069" s="88" t="str">
        <f>IFERROR(INDEX(DATA!$A$46:$E$6000,A3069,2),"")</f>
        <v/>
      </c>
      <c r="E3069" s="99" t="str">
        <f>IFERROR(IF(C3069=設定・集計!$B$6,INDEX(DATA!$A$46:$E$6000,A3069,4),""),"")</f>
        <v/>
      </c>
      <c r="F3069" s="99" t="str">
        <f>IFERROR(IF(C3069=設定・集計!$B$6,"",INDEX(DATA!$A$46:$E$6000,A3069,4)),"")</f>
        <v/>
      </c>
    </row>
    <row r="3070" spans="1:6" ht="18.75" customHeight="1">
      <c r="A3070" s="82" t="str">
        <f>IFERROR(MATCH(ROW()-ROW($A$2),DATA!G:G,0)-DATA!$B$5+1,"")</f>
        <v/>
      </c>
      <c r="B3070" s="86" t="str">
        <f>IFERROR(INDEX(DATA!$A$46:$E$6000,A3070,5),"")</f>
        <v/>
      </c>
      <c r="C3070" s="87" t="str">
        <f>IFERROR(INDEX(DATA!$A$46:$E$6000,A3070,3),"")</f>
        <v/>
      </c>
      <c r="D3070" s="88" t="str">
        <f>IFERROR(INDEX(DATA!$A$46:$E$6000,A3070,2),"")</f>
        <v/>
      </c>
      <c r="E3070" s="99" t="str">
        <f>IFERROR(IF(C3070=設定・集計!$B$6,INDEX(DATA!$A$46:$E$6000,A3070,4),""),"")</f>
        <v/>
      </c>
      <c r="F3070" s="99" t="str">
        <f>IFERROR(IF(C3070=設定・集計!$B$6,"",INDEX(DATA!$A$46:$E$6000,A3070,4)),"")</f>
        <v/>
      </c>
    </row>
    <row r="3071" spans="1:6" ht="18.75" customHeight="1">
      <c r="A3071" s="82" t="str">
        <f>IFERROR(MATCH(ROW()-ROW($A$2),DATA!G:G,0)-DATA!$B$5+1,"")</f>
        <v/>
      </c>
      <c r="B3071" s="86" t="str">
        <f>IFERROR(INDEX(DATA!$A$46:$E$6000,A3071,5),"")</f>
        <v/>
      </c>
      <c r="C3071" s="87" t="str">
        <f>IFERROR(INDEX(DATA!$A$46:$E$6000,A3071,3),"")</f>
        <v/>
      </c>
      <c r="D3071" s="88" t="str">
        <f>IFERROR(INDEX(DATA!$A$46:$E$6000,A3071,2),"")</f>
        <v/>
      </c>
      <c r="E3071" s="99" t="str">
        <f>IFERROR(IF(C3071=設定・集計!$B$6,INDEX(DATA!$A$46:$E$6000,A3071,4),""),"")</f>
        <v/>
      </c>
      <c r="F3071" s="99" t="str">
        <f>IFERROR(IF(C3071=設定・集計!$B$6,"",INDEX(DATA!$A$46:$E$6000,A3071,4)),"")</f>
        <v/>
      </c>
    </row>
    <row r="3072" spans="1:6" ht="18.75" customHeight="1">
      <c r="A3072" s="82" t="str">
        <f>IFERROR(MATCH(ROW()-ROW($A$2),DATA!G:G,0)-DATA!$B$5+1,"")</f>
        <v/>
      </c>
      <c r="B3072" s="86" t="str">
        <f>IFERROR(INDEX(DATA!$A$46:$E$6000,A3072,5),"")</f>
        <v/>
      </c>
      <c r="C3072" s="87" t="str">
        <f>IFERROR(INDEX(DATA!$A$46:$E$6000,A3072,3),"")</f>
        <v/>
      </c>
      <c r="D3072" s="88" t="str">
        <f>IFERROR(INDEX(DATA!$A$46:$E$6000,A3072,2),"")</f>
        <v/>
      </c>
      <c r="E3072" s="99" t="str">
        <f>IFERROR(IF(C3072=設定・集計!$B$6,INDEX(DATA!$A$46:$E$6000,A3072,4),""),"")</f>
        <v/>
      </c>
      <c r="F3072" s="99" t="str">
        <f>IFERROR(IF(C3072=設定・集計!$B$6,"",INDEX(DATA!$A$46:$E$6000,A3072,4)),"")</f>
        <v/>
      </c>
    </row>
    <row r="3073" spans="1:6" ht="18.75" customHeight="1">
      <c r="A3073" s="82" t="str">
        <f>IFERROR(MATCH(ROW()-ROW($A$2),DATA!G:G,0)-DATA!$B$5+1,"")</f>
        <v/>
      </c>
      <c r="B3073" s="86" t="str">
        <f>IFERROR(INDEX(DATA!$A$46:$E$6000,A3073,5),"")</f>
        <v/>
      </c>
      <c r="C3073" s="87" t="str">
        <f>IFERROR(INDEX(DATA!$A$46:$E$6000,A3073,3),"")</f>
        <v/>
      </c>
      <c r="D3073" s="88" t="str">
        <f>IFERROR(INDEX(DATA!$A$46:$E$6000,A3073,2),"")</f>
        <v/>
      </c>
      <c r="E3073" s="99" t="str">
        <f>IFERROR(IF(C3073=設定・集計!$B$6,INDEX(DATA!$A$46:$E$6000,A3073,4),""),"")</f>
        <v/>
      </c>
      <c r="F3073" s="99" t="str">
        <f>IFERROR(IF(C3073=設定・集計!$B$6,"",INDEX(DATA!$A$46:$E$6000,A3073,4)),"")</f>
        <v/>
      </c>
    </row>
    <row r="3074" spans="1:6" ht="18.75" customHeight="1">
      <c r="A3074" s="82" t="str">
        <f>IFERROR(MATCH(ROW()-ROW($A$2),DATA!G:G,0)-DATA!$B$5+1,"")</f>
        <v/>
      </c>
      <c r="B3074" s="86" t="str">
        <f>IFERROR(INDEX(DATA!$A$46:$E$6000,A3074,5),"")</f>
        <v/>
      </c>
      <c r="C3074" s="87" t="str">
        <f>IFERROR(INDEX(DATA!$A$46:$E$6000,A3074,3),"")</f>
        <v/>
      </c>
      <c r="D3074" s="88" t="str">
        <f>IFERROR(INDEX(DATA!$A$46:$E$6000,A3074,2),"")</f>
        <v/>
      </c>
      <c r="E3074" s="99" t="str">
        <f>IFERROR(IF(C3074=設定・集計!$B$6,INDEX(DATA!$A$46:$E$6000,A3074,4),""),"")</f>
        <v/>
      </c>
      <c r="F3074" s="99" t="str">
        <f>IFERROR(IF(C3074=設定・集計!$B$6,"",INDEX(DATA!$A$46:$E$6000,A3074,4)),"")</f>
        <v/>
      </c>
    </row>
    <row r="3075" spans="1:6" ht="18.75" customHeight="1">
      <c r="A3075" s="82" t="str">
        <f>IFERROR(MATCH(ROW()-ROW($A$2),DATA!G:G,0)-DATA!$B$5+1,"")</f>
        <v/>
      </c>
      <c r="B3075" s="86" t="str">
        <f>IFERROR(INDEX(DATA!$A$46:$E$6000,A3075,5),"")</f>
        <v/>
      </c>
      <c r="C3075" s="87" t="str">
        <f>IFERROR(INDEX(DATA!$A$46:$E$6000,A3075,3),"")</f>
        <v/>
      </c>
      <c r="D3075" s="88" t="str">
        <f>IFERROR(INDEX(DATA!$A$46:$E$6000,A3075,2),"")</f>
        <v/>
      </c>
      <c r="E3075" s="99" t="str">
        <f>IFERROR(IF(C3075=設定・集計!$B$6,INDEX(DATA!$A$46:$E$6000,A3075,4),""),"")</f>
        <v/>
      </c>
      <c r="F3075" s="99" t="str">
        <f>IFERROR(IF(C3075=設定・集計!$B$6,"",INDEX(DATA!$A$46:$E$6000,A3075,4)),"")</f>
        <v/>
      </c>
    </row>
    <row r="3076" spans="1:6" ht="18.75" customHeight="1">
      <c r="A3076" s="82" t="str">
        <f>IFERROR(MATCH(ROW()-ROW($A$2),DATA!G:G,0)-DATA!$B$5+1,"")</f>
        <v/>
      </c>
      <c r="B3076" s="86" t="str">
        <f>IFERROR(INDEX(DATA!$A$46:$E$6000,A3076,5),"")</f>
        <v/>
      </c>
      <c r="C3076" s="87" t="str">
        <f>IFERROR(INDEX(DATA!$A$46:$E$6000,A3076,3),"")</f>
        <v/>
      </c>
      <c r="D3076" s="88" t="str">
        <f>IFERROR(INDEX(DATA!$A$46:$E$6000,A3076,2),"")</f>
        <v/>
      </c>
      <c r="E3076" s="99" t="str">
        <f>IFERROR(IF(C3076=設定・集計!$B$6,INDEX(DATA!$A$46:$E$6000,A3076,4),""),"")</f>
        <v/>
      </c>
      <c r="F3076" s="99" t="str">
        <f>IFERROR(IF(C3076=設定・集計!$B$6,"",INDEX(DATA!$A$46:$E$6000,A3076,4)),"")</f>
        <v/>
      </c>
    </row>
    <row r="3077" spans="1:6" ht="18.75" customHeight="1">
      <c r="A3077" s="82" t="str">
        <f>IFERROR(MATCH(ROW()-ROW($A$2),DATA!G:G,0)-DATA!$B$5+1,"")</f>
        <v/>
      </c>
      <c r="B3077" s="86" t="str">
        <f>IFERROR(INDEX(DATA!$A$46:$E$6000,A3077,5),"")</f>
        <v/>
      </c>
      <c r="C3077" s="87" t="str">
        <f>IFERROR(INDEX(DATA!$A$46:$E$6000,A3077,3),"")</f>
        <v/>
      </c>
      <c r="D3077" s="88" t="str">
        <f>IFERROR(INDEX(DATA!$A$46:$E$6000,A3077,2),"")</f>
        <v/>
      </c>
      <c r="E3077" s="99" t="str">
        <f>IFERROR(IF(C3077=設定・集計!$B$6,INDEX(DATA!$A$46:$E$6000,A3077,4),""),"")</f>
        <v/>
      </c>
      <c r="F3077" s="99" t="str">
        <f>IFERROR(IF(C3077=設定・集計!$B$6,"",INDEX(DATA!$A$46:$E$6000,A3077,4)),"")</f>
        <v/>
      </c>
    </row>
    <row r="3078" spans="1:6" ht="18.75" customHeight="1">
      <c r="A3078" s="82" t="str">
        <f>IFERROR(MATCH(ROW()-ROW($A$2),DATA!G:G,0)-DATA!$B$5+1,"")</f>
        <v/>
      </c>
      <c r="B3078" s="86" t="str">
        <f>IFERROR(INDEX(DATA!$A$46:$E$6000,A3078,5),"")</f>
        <v/>
      </c>
      <c r="C3078" s="87" t="str">
        <f>IFERROR(INDEX(DATA!$A$46:$E$6000,A3078,3),"")</f>
        <v/>
      </c>
      <c r="D3078" s="88" t="str">
        <f>IFERROR(INDEX(DATA!$A$46:$E$6000,A3078,2),"")</f>
        <v/>
      </c>
      <c r="E3078" s="99" t="str">
        <f>IFERROR(IF(C3078=設定・集計!$B$6,INDEX(DATA!$A$46:$E$6000,A3078,4),""),"")</f>
        <v/>
      </c>
      <c r="F3078" s="99" t="str">
        <f>IFERROR(IF(C3078=設定・集計!$B$6,"",INDEX(DATA!$A$46:$E$6000,A3078,4)),"")</f>
        <v/>
      </c>
    </row>
    <row r="3079" spans="1:6" ht="18.75" customHeight="1">
      <c r="A3079" s="82" t="str">
        <f>IFERROR(MATCH(ROW()-ROW($A$2),DATA!G:G,0)-DATA!$B$5+1,"")</f>
        <v/>
      </c>
      <c r="B3079" s="86" t="str">
        <f>IFERROR(INDEX(DATA!$A$46:$E$6000,A3079,5),"")</f>
        <v/>
      </c>
      <c r="C3079" s="87" t="str">
        <f>IFERROR(INDEX(DATA!$A$46:$E$6000,A3079,3),"")</f>
        <v/>
      </c>
      <c r="D3079" s="88" t="str">
        <f>IFERROR(INDEX(DATA!$A$46:$E$6000,A3079,2),"")</f>
        <v/>
      </c>
      <c r="E3079" s="99" t="str">
        <f>IFERROR(IF(C3079=設定・集計!$B$6,INDEX(DATA!$A$46:$E$6000,A3079,4),""),"")</f>
        <v/>
      </c>
      <c r="F3079" s="99" t="str">
        <f>IFERROR(IF(C3079=設定・集計!$B$6,"",INDEX(DATA!$A$46:$E$6000,A3079,4)),"")</f>
        <v/>
      </c>
    </row>
    <row r="3080" spans="1:6" ht="18.75" customHeight="1">
      <c r="A3080" s="82" t="str">
        <f>IFERROR(MATCH(ROW()-ROW($A$2),DATA!G:G,0)-DATA!$B$5+1,"")</f>
        <v/>
      </c>
      <c r="B3080" s="86" t="str">
        <f>IFERROR(INDEX(DATA!$A$46:$E$6000,A3080,5),"")</f>
        <v/>
      </c>
      <c r="C3080" s="87" t="str">
        <f>IFERROR(INDEX(DATA!$A$46:$E$6000,A3080,3),"")</f>
        <v/>
      </c>
      <c r="D3080" s="88" t="str">
        <f>IFERROR(INDEX(DATA!$A$46:$E$6000,A3080,2),"")</f>
        <v/>
      </c>
      <c r="E3080" s="99" t="str">
        <f>IFERROR(IF(C3080=設定・集計!$B$6,INDEX(DATA!$A$46:$E$6000,A3080,4),""),"")</f>
        <v/>
      </c>
      <c r="F3080" s="99" t="str">
        <f>IFERROR(IF(C3080=設定・集計!$B$6,"",INDEX(DATA!$A$46:$E$6000,A3080,4)),"")</f>
        <v/>
      </c>
    </row>
    <row r="3081" spans="1:6" ht="18.75" customHeight="1">
      <c r="A3081" s="82" t="str">
        <f>IFERROR(MATCH(ROW()-ROW($A$2),DATA!G:G,0)-DATA!$B$5+1,"")</f>
        <v/>
      </c>
      <c r="B3081" s="86" t="str">
        <f>IFERROR(INDEX(DATA!$A$46:$E$6000,A3081,5),"")</f>
        <v/>
      </c>
      <c r="C3081" s="87" t="str">
        <f>IFERROR(INDEX(DATA!$A$46:$E$6000,A3081,3),"")</f>
        <v/>
      </c>
      <c r="D3081" s="88" t="str">
        <f>IFERROR(INDEX(DATA!$A$46:$E$6000,A3081,2),"")</f>
        <v/>
      </c>
      <c r="E3081" s="99" t="str">
        <f>IFERROR(IF(C3081=設定・集計!$B$6,INDEX(DATA!$A$46:$E$6000,A3081,4),""),"")</f>
        <v/>
      </c>
      <c r="F3081" s="99" t="str">
        <f>IFERROR(IF(C3081=設定・集計!$B$6,"",INDEX(DATA!$A$46:$E$6000,A3081,4)),"")</f>
        <v/>
      </c>
    </row>
    <row r="3082" spans="1:6" ht="18.75" customHeight="1">
      <c r="A3082" s="82" t="str">
        <f>IFERROR(MATCH(ROW()-ROW($A$2),DATA!G:G,0)-DATA!$B$5+1,"")</f>
        <v/>
      </c>
      <c r="B3082" s="86" t="str">
        <f>IFERROR(INDEX(DATA!$A$46:$E$6000,A3082,5),"")</f>
        <v/>
      </c>
      <c r="C3082" s="87" t="str">
        <f>IFERROR(INDEX(DATA!$A$46:$E$6000,A3082,3),"")</f>
        <v/>
      </c>
      <c r="D3082" s="88" t="str">
        <f>IFERROR(INDEX(DATA!$A$46:$E$6000,A3082,2),"")</f>
        <v/>
      </c>
      <c r="E3082" s="99" t="str">
        <f>IFERROR(IF(C3082=設定・集計!$B$6,INDEX(DATA!$A$46:$E$6000,A3082,4),""),"")</f>
        <v/>
      </c>
      <c r="F3082" s="99" t="str">
        <f>IFERROR(IF(C3082=設定・集計!$B$6,"",INDEX(DATA!$A$46:$E$6000,A3082,4)),"")</f>
        <v/>
      </c>
    </row>
    <row r="3083" spans="1:6" ht="18.75" customHeight="1">
      <c r="A3083" s="82" t="str">
        <f>IFERROR(MATCH(ROW()-ROW($A$2),DATA!G:G,0)-DATA!$B$5+1,"")</f>
        <v/>
      </c>
      <c r="B3083" s="86" t="str">
        <f>IFERROR(INDEX(DATA!$A$46:$E$6000,A3083,5),"")</f>
        <v/>
      </c>
      <c r="C3083" s="87" t="str">
        <f>IFERROR(INDEX(DATA!$A$46:$E$6000,A3083,3),"")</f>
        <v/>
      </c>
      <c r="D3083" s="88" t="str">
        <f>IFERROR(INDEX(DATA!$A$46:$E$6000,A3083,2),"")</f>
        <v/>
      </c>
      <c r="E3083" s="99" t="str">
        <f>IFERROR(IF(C3083=設定・集計!$B$6,INDEX(DATA!$A$46:$E$6000,A3083,4),""),"")</f>
        <v/>
      </c>
      <c r="F3083" s="99" t="str">
        <f>IFERROR(IF(C3083=設定・集計!$B$6,"",INDEX(DATA!$A$46:$E$6000,A3083,4)),"")</f>
        <v/>
      </c>
    </row>
    <row r="3084" spans="1:6" ht="18.75" customHeight="1">
      <c r="A3084" s="82" t="str">
        <f>IFERROR(MATCH(ROW()-ROW($A$2),DATA!G:G,0)-DATA!$B$5+1,"")</f>
        <v/>
      </c>
      <c r="B3084" s="86" t="str">
        <f>IFERROR(INDEX(DATA!$A$46:$E$6000,A3084,5),"")</f>
        <v/>
      </c>
      <c r="C3084" s="87" t="str">
        <f>IFERROR(INDEX(DATA!$A$46:$E$6000,A3084,3),"")</f>
        <v/>
      </c>
      <c r="D3084" s="88" t="str">
        <f>IFERROR(INDEX(DATA!$A$46:$E$6000,A3084,2),"")</f>
        <v/>
      </c>
      <c r="E3084" s="99" t="str">
        <f>IFERROR(IF(C3084=設定・集計!$B$6,INDEX(DATA!$A$46:$E$6000,A3084,4),""),"")</f>
        <v/>
      </c>
      <c r="F3084" s="99" t="str">
        <f>IFERROR(IF(C3084=設定・集計!$B$6,"",INDEX(DATA!$A$46:$E$6000,A3084,4)),"")</f>
        <v/>
      </c>
    </row>
    <row r="3085" spans="1:6" ht="18.75" customHeight="1">
      <c r="A3085" s="82" t="str">
        <f>IFERROR(MATCH(ROW()-ROW($A$2),DATA!G:G,0)-DATA!$B$5+1,"")</f>
        <v/>
      </c>
      <c r="B3085" s="86" t="str">
        <f>IFERROR(INDEX(DATA!$A$46:$E$6000,A3085,5),"")</f>
        <v/>
      </c>
      <c r="C3085" s="87" t="str">
        <f>IFERROR(INDEX(DATA!$A$46:$E$6000,A3085,3),"")</f>
        <v/>
      </c>
      <c r="D3085" s="88" t="str">
        <f>IFERROR(INDEX(DATA!$A$46:$E$6000,A3085,2),"")</f>
        <v/>
      </c>
      <c r="E3085" s="99" t="str">
        <f>IFERROR(IF(C3085=設定・集計!$B$6,INDEX(DATA!$A$46:$E$6000,A3085,4),""),"")</f>
        <v/>
      </c>
      <c r="F3085" s="99" t="str">
        <f>IFERROR(IF(C3085=設定・集計!$B$6,"",INDEX(DATA!$A$46:$E$6000,A3085,4)),"")</f>
        <v/>
      </c>
    </row>
    <row r="3086" spans="1:6" ht="18.75" customHeight="1">
      <c r="A3086" s="82" t="str">
        <f>IFERROR(MATCH(ROW()-ROW($A$2),DATA!G:G,0)-DATA!$B$5+1,"")</f>
        <v/>
      </c>
      <c r="B3086" s="86" t="str">
        <f>IFERROR(INDEX(DATA!$A$46:$E$6000,A3086,5),"")</f>
        <v/>
      </c>
      <c r="C3086" s="87" t="str">
        <f>IFERROR(INDEX(DATA!$A$46:$E$6000,A3086,3),"")</f>
        <v/>
      </c>
      <c r="D3086" s="88" t="str">
        <f>IFERROR(INDEX(DATA!$A$46:$E$6000,A3086,2),"")</f>
        <v/>
      </c>
      <c r="E3086" s="99" t="str">
        <f>IFERROR(IF(C3086=設定・集計!$B$6,INDEX(DATA!$A$46:$E$6000,A3086,4),""),"")</f>
        <v/>
      </c>
      <c r="F3086" s="99" t="str">
        <f>IFERROR(IF(C3086=設定・集計!$B$6,"",INDEX(DATA!$A$46:$E$6000,A3086,4)),"")</f>
        <v/>
      </c>
    </row>
    <row r="3087" spans="1:6" ht="18.75" customHeight="1">
      <c r="A3087" s="82" t="str">
        <f>IFERROR(MATCH(ROW()-ROW($A$2),DATA!G:G,0)-DATA!$B$5+1,"")</f>
        <v/>
      </c>
      <c r="B3087" s="86" t="str">
        <f>IFERROR(INDEX(DATA!$A$46:$E$6000,A3087,5),"")</f>
        <v/>
      </c>
      <c r="C3087" s="87" t="str">
        <f>IFERROR(INDEX(DATA!$A$46:$E$6000,A3087,3),"")</f>
        <v/>
      </c>
      <c r="D3087" s="88" t="str">
        <f>IFERROR(INDEX(DATA!$A$46:$E$6000,A3087,2),"")</f>
        <v/>
      </c>
      <c r="E3087" s="99" t="str">
        <f>IFERROR(IF(C3087=設定・集計!$B$6,INDEX(DATA!$A$46:$E$6000,A3087,4),""),"")</f>
        <v/>
      </c>
      <c r="F3087" s="99" t="str">
        <f>IFERROR(IF(C3087=設定・集計!$B$6,"",INDEX(DATA!$A$46:$E$6000,A3087,4)),"")</f>
        <v/>
      </c>
    </row>
    <row r="3088" spans="1:6" ht="18.75" customHeight="1">
      <c r="A3088" s="82" t="str">
        <f>IFERROR(MATCH(ROW()-ROW($A$2),DATA!G:G,0)-DATA!$B$5+1,"")</f>
        <v/>
      </c>
      <c r="B3088" s="86" t="str">
        <f>IFERROR(INDEX(DATA!$A$46:$E$6000,A3088,5),"")</f>
        <v/>
      </c>
      <c r="C3088" s="87" t="str">
        <f>IFERROR(INDEX(DATA!$A$46:$E$6000,A3088,3),"")</f>
        <v/>
      </c>
      <c r="D3088" s="88" t="str">
        <f>IFERROR(INDEX(DATA!$A$46:$E$6000,A3088,2),"")</f>
        <v/>
      </c>
      <c r="E3088" s="99" t="str">
        <f>IFERROR(IF(C3088=設定・集計!$B$6,INDEX(DATA!$A$46:$E$6000,A3088,4),""),"")</f>
        <v/>
      </c>
      <c r="F3088" s="99" t="str">
        <f>IFERROR(IF(C3088=設定・集計!$B$6,"",INDEX(DATA!$A$46:$E$6000,A3088,4)),"")</f>
        <v/>
      </c>
    </row>
    <row r="3089" spans="1:6" ht="18.75" customHeight="1">
      <c r="A3089" s="82" t="str">
        <f>IFERROR(MATCH(ROW()-ROW($A$2),DATA!G:G,0)-DATA!$B$5+1,"")</f>
        <v/>
      </c>
      <c r="B3089" s="86" t="str">
        <f>IFERROR(INDEX(DATA!$A$46:$E$6000,A3089,5),"")</f>
        <v/>
      </c>
      <c r="C3089" s="87" t="str">
        <f>IFERROR(INDEX(DATA!$A$46:$E$6000,A3089,3),"")</f>
        <v/>
      </c>
      <c r="D3089" s="88" t="str">
        <f>IFERROR(INDEX(DATA!$A$46:$E$6000,A3089,2),"")</f>
        <v/>
      </c>
      <c r="E3089" s="99" t="str">
        <f>IFERROR(IF(C3089=設定・集計!$B$6,INDEX(DATA!$A$46:$E$6000,A3089,4),""),"")</f>
        <v/>
      </c>
      <c r="F3089" s="99" t="str">
        <f>IFERROR(IF(C3089=設定・集計!$B$6,"",INDEX(DATA!$A$46:$E$6000,A3089,4)),"")</f>
        <v/>
      </c>
    </row>
    <row r="3090" spans="1:6" ht="18.75" customHeight="1">
      <c r="A3090" s="82" t="str">
        <f>IFERROR(MATCH(ROW()-ROW($A$2),DATA!G:G,0)-DATA!$B$5+1,"")</f>
        <v/>
      </c>
      <c r="B3090" s="86" t="str">
        <f>IFERROR(INDEX(DATA!$A$46:$E$6000,A3090,5),"")</f>
        <v/>
      </c>
      <c r="C3090" s="87" t="str">
        <f>IFERROR(INDEX(DATA!$A$46:$E$6000,A3090,3),"")</f>
        <v/>
      </c>
      <c r="D3090" s="88" t="str">
        <f>IFERROR(INDEX(DATA!$A$46:$E$6000,A3090,2),"")</f>
        <v/>
      </c>
      <c r="E3090" s="99" t="str">
        <f>IFERROR(IF(C3090=設定・集計!$B$6,INDEX(DATA!$A$46:$E$6000,A3090,4),""),"")</f>
        <v/>
      </c>
      <c r="F3090" s="99" t="str">
        <f>IFERROR(IF(C3090=設定・集計!$B$6,"",INDEX(DATA!$A$46:$E$6000,A3090,4)),"")</f>
        <v/>
      </c>
    </row>
    <row r="3091" spans="1:6" ht="18.75" customHeight="1">
      <c r="A3091" s="82" t="str">
        <f>IFERROR(MATCH(ROW()-ROW($A$2),DATA!G:G,0)-DATA!$B$5+1,"")</f>
        <v/>
      </c>
      <c r="B3091" s="86" t="str">
        <f>IFERROR(INDEX(DATA!$A$46:$E$6000,A3091,5),"")</f>
        <v/>
      </c>
      <c r="C3091" s="87" t="str">
        <f>IFERROR(INDEX(DATA!$A$46:$E$6000,A3091,3),"")</f>
        <v/>
      </c>
      <c r="D3091" s="88" t="str">
        <f>IFERROR(INDEX(DATA!$A$46:$E$6000,A3091,2),"")</f>
        <v/>
      </c>
      <c r="E3091" s="99" t="str">
        <f>IFERROR(IF(C3091=設定・集計!$B$6,INDEX(DATA!$A$46:$E$6000,A3091,4),""),"")</f>
        <v/>
      </c>
      <c r="F3091" s="99" t="str">
        <f>IFERROR(IF(C3091=設定・集計!$B$6,"",INDEX(DATA!$A$46:$E$6000,A3091,4)),"")</f>
        <v/>
      </c>
    </row>
    <row r="3092" spans="1:6" ht="18.75" customHeight="1">
      <c r="A3092" s="82" t="str">
        <f>IFERROR(MATCH(ROW()-ROW($A$2),DATA!G:G,0)-DATA!$B$5+1,"")</f>
        <v/>
      </c>
      <c r="B3092" s="86" t="str">
        <f>IFERROR(INDEX(DATA!$A$46:$E$6000,A3092,5),"")</f>
        <v/>
      </c>
      <c r="C3092" s="87" t="str">
        <f>IFERROR(INDEX(DATA!$A$46:$E$6000,A3092,3),"")</f>
        <v/>
      </c>
      <c r="D3092" s="88" t="str">
        <f>IFERROR(INDEX(DATA!$A$46:$E$6000,A3092,2),"")</f>
        <v/>
      </c>
      <c r="E3092" s="99" t="str">
        <f>IFERROR(IF(C3092=設定・集計!$B$6,INDEX(DATA!$A$46:$E$6000,A3092,4),""),"")</f>
        <v/>
      </c>
      <c r="F3092" s="99" t="str">
        <f>IFERROR(IF(C3092=設定・集計!$B$6,"",INDEX(DATA!$A$46:$E$6000,A3092,4)),"")</f>
        <v/>
      </c>
    </row>
    <row r="3093" spans="1:6" ht="18.75" customHeight="1">
      <c r="A3093" s="82" t="str">
        <f>IFERROR(MATCH(ROW()-ROW($A$2),DATA!G:G,0)-DATA!$B$5+1,"")</f>
        <v/>
      </c>
      <c r="B3093" s="86" t="str">
        <f>IFERROR(INDEX(DATA!$A$46:$E$6000,A3093,5),"")</f>
        <v/>
      </c>
      <c r="C3093" s="87" t="str">
        <f>IFERROR(INDEX(DATA!$A$46:$E$6000,A3093,3),"")</f>
        <v/>
      </c>
      <c r="D3093" s="88" t="str">
        <f>IFERROR(INDEX(DATA!$A$46:$E$6000,A3093,2),"")</f>
        <v/>
      </c>
      <c r="E3093" s="99" t="str">
        <f>IFERROR(IF(C3093=設定・集計!$B$6,INDEX(DATA!$A$46:$E$6000,A3093,4),""),"")</f>
        <v/>
      </c>
      <c r="F3093" s="99" t="str">
        <f>IFERROR(IF(C3093=設定・集計!$B$6,"",INDEX(DATA!$A$46:$E$6000,A3093,4)),"")</f>
        <v/>
      </c>
    </row>
    <row r="3094" spans="1:6" ht="18.75" customHeight="1">
      <c r="A3094" s="82" t="str">
        <f>IFERROR(MATCH(ROW()-ROW($A$2),DATA!G:G,0)-DATA!$B$5+1,"")</f>
        <v/>
      </c>
      <c r="B3094" s="86" t="str">
        <f>IFERROR(INDEX(DATA!$A$46:$E$6000,A3094,5),"")</f>
        <v/>
      </c>
      <c r="C3094" s="87" t="str">
        <f>IFERROR(INDEX(DATA!$A$46:$E$6000,A3094,3),"")</f>
        <v/>
      </c>
      <c r="D3094" s="88" t="str">
        <f>IFERROR(INDEX(DATA!$A$46:$E$6000,A3094,2),"")</f>
        <v/>
      </c>
      <c r="E3094" s="99" t="str">
        <f>IFERROR(IF(C3094=設定・集計!$B$6,INDEX(DATA!$A$46:$E$6000,A3094,4),""),"")</f>
        <v/>
      </c>
      <c r="F3094" s="99" t="str">
        <f>IFERROR(IF(C3094=設定・集計!$B$6,"",INDEX(DATA!$A$46:$E$6000,A3094,4)),"")</f>
        <v/>
      </c>
    </row>
    <row r="3095" spans="1:6" ht="18.75" customHeight="1">
      <c r="A3095" s="82" t="str">
        <f>IFERROR(MATCH(ROW()-ROW($A$2),DATA!G:G,0)-DATA!$B$5+1,"")</f>
        <v/>
      </c>
      <c r="B3095" s="86" t="str">
        <f>IFERROR(INDEX(DATA!$A$46:$E$6000,A3095,5),"")</f>
        <v/>
      </c>
      <c r="C3095" s="87" t="str">
        <f>IFERROR(INDEX(DATA!$A$46:$E$6000,A3095,3),"")</f>
        <v/>
      </c>
      <c r="D3095" s="88" t="str">
        <f>IFERROR(INDEX(DATA!$A$46:$E$6000,A3095,2),"")</f>
        <v/>
      </c>
      <c r="E3095" s="99" t="str">
        <f>IFERROR(IF(C3095=設定・集計!$B$6,INDEX(DATA!$A$46:$E$6000,A3095,4),""),"")</f>
        <v/>
      </c>
      <c r="F3095" s="99" t="str">
        <f>IFERROR(IF(C3095=設定・集計!$B$6,"",INDEX(DATA!$A$46:$E$6000,A3095,4)),"")</f>
        <v/>
      </c>
    </row>
    <row r="3096" spans="1:6" ht="18.75" customHeight="1">
      <c r="A3096" s="82" t="str">
        <f>IFERROR(MATCH(ROW()-ROW($A$2),DATA!G:G,0)-DATA!$B$5+1,"")</f>
        <v/>
      </c>
      <c r="B3096" s="86" t="str">
        <f>IFERROR(INDEX(DATA!$A$46:$E$6000,A3096,5),"")</f>
        <v/>
      </c>
      <c r="C3096" s="87" t="str">
        <f>IFERROR(INDEX(DATA!$A$46:$E$6000,A3096,3),"")</f>
        <v/>
      </c>
      <c r="D3096" s="88" t="str">
        <f>IFERROR(INDEX(DATA!$A$46:$E$6000,A3096,2),"")</f>
        <v/>
      </c>
      <c r="E3096" s="99" t="str">
        <f>IFERROR(IF(C3096=設定・集計!$B$6,INDEX(DATA!$A$46:$E$6000,A3096,4),""),"")</f>
        <v/>
      </c>
      <c r="F3096" s="99" t="str">
        <f>IFERROR(IF(C3096=設定・集計!$B$6,"",INDEX(DATA!$A$46:$E$6000,A3096,4)),"")</f>
        <v/>
      </c>
    </row>
    <row r="3097" spans="1:6" ht="18.75" customHeight="1">
      <c r="A3097" s="82" t="str">
        <f>IFERROR(MATCH(ROW()-ROW($A$2),DATA!G:G,0)-DATA!$B$5+1,"")</f>
        <v/>
      </c>
      <c r="B3097" s="86" t="str">
        <f>IFERROR(INDEX(DATA!$A$46:$E$6000,A3097,5),"")</f>
        <v/>
      </c>
      <c r="C3097" s="87" t="str">
        <f>IFERROR(INDEX(DATA!$A$46:$E$6000,A3097,3),"")</f>
        <v/>
      </c>
      <c r="D3097" s="88" t="str">
        <f>IFERROR(INDEX(DATA!$A$46:$E$6000,A3097,2),"")</f>
        <v/>
      </c>
      <c r="E3097" s="99" t="str">
        <f>IFERROR(IF(C3097=設定・集計!$B$6,INDEX(DATA!$A$46:$E$6000,A3097,4),""),"")</f>
        <v/>
      </c>
      <c r="F3097" s="99" t="str">
        <f>IFERROR(IF(C3097=設定・集計!$B$6,"",INDEX(DATA!$A$46:$E$6000,A3097,4)),"")</f>
        <v/>
      </c>
    </row>
    <row r="3098" spans="1:6" ht="18.75" customHeight="1">
      <c r="A3098" s="82" t="str">
        <f>IFERROR(MATCH(ROW()-ROW($A$2),DATA!G:G,0)-DATA!$B$5+1,"")</f>
        <v/>
      </c>
      <c r="B3098" s="86" t="str">
        <f>IFERROR(INDEX(DATA!$A$46:$E$6000,A3098,5),"")</f>
        <v/>
      </c>
      <c r="C3098" s="87" t="str">
        <f>IFERROR(INDEX(DATA!$A$46:$E$6000,A3098,3),"")</f>
        <v/>
      </c>
      <c r="D3098" s="88" t="str">
        <f>IFERROR(INDEX(DATA!$A$46:$E$6000,A3098,2),"")</f>
        <v/>
      </c>
      <c r="E3098" s="99" t="str">
        <f>IFERROR(IF(C3098=設定・集計!$B$6,INDEX(DATA!$A$46:$E$6000,A3098,4),""),"")</f>
        <v/>
      </c>
      <c r="F3098" s="99" t="str">
        <f>IFERROR(IF(C3098=設定・集計!$B$6,"",INDEX(DATA!$A$46:$E$6000,A3098,4)),"")</f>
        <v/>
      </c>
    </row>
    <row r="3099" spans="1:6" ht="18.75" customHeight="1">
      <c r="A3099" s="82" t="str">
        <f>IFERROR(MATCH(ROW()-ROW($A$2),DATA!G:G,0)-DATA!$B$5+1,"")</f>
        <v/>
      </c>
      <c r="B3099" s="86" t="str">
        <f>IFERROR(INDEX(DATA!$A$46:$E$6000,A3099,5),"")</f>
        <v/>
      </c>
      <c r="C3099" s="87" t="str">
        <f>IFERROR(INDEX(DATA!$A$46:$E$6000,A3099,3),"")</f>
        <v/>
      </c>
      <c r="D3099" s="88" t="str">
        <f>IFERROR(INDEX(DATA!$A$46:$E$6000,A3099,2),"")</f>
        <v/>
      </c>
      <c r="E3099" s="99" t="str">
        <f>IFERROR(IF(C3099=設定・集計!$B$6,INDEX(DATA!$A$46:$E$6000,A3099,4),""),"")</f>
        <v/>
      </c>
      <c r="F3099" s="99" t="str">
        <f>IFERROR(IF(C3099=設定・集計!$B$6,"",INDEX(DATA!$A$46:$E$6000,A3099,4)),"")</f>
        <v/>
      </c>
    </row>
    <row r="3100" spans="1:6" ht="18.75" customHeight="1">
      <c r="A3100" s="82" t="str">
        <f>IFERROR(MATCH(ROW()-ROW($A$2),DATA!G:G,0)-DATA!$B$5+1,"")</f>
        <v/>
      </c>
      <c r="B3100" s="86" t="str">
        <f>IFERROR(INDEX(DATA!$A$46:$E$6000,A3100,5),"")</f>
        <v/>
      </c>
      <c r="C3100" s="87" t="str">
        <f>IFERROR(INDEX(DATA!$A$46:$E$6000,A3100,3),"")</f>
        <v/>
      </c>
      <c r="D3100" s="88" t="str">
        <f>IFERROR(INDEX(DATA!$A$46:$E$6000,A3100,2),"")</f>
        <v/>
      </c>
      <c r="E3100" s="99" t="str">
        <f>IFERROR(IF(C3100=設定・集計!$B$6,INDEX(DATA!$A$46:$E$6000,A3100,4),""),"")</f>
        <v/>
      </c>
      <c r="F3100" s="99" t="str">
        <f>IFERROR(IF(C3100=設定・集計!$B$6,"",INDEX(DATA!$A$46:$E$6000,A3100,4)),"")</f>
        <v/>
      </c>
    </row>
    <row r="3101" spans="1:6" ht="18.75" customHeight="1">
      <c r="A3101" s="82" t="str">
        <f>IFERROR(MATCH(ROW()-ROW($A$2),DATA!G:G,0)-DATA!$B$5+1,"")</f>
        <v/>
      </c>
      <c r="B3101" s="86" t="str">
        <f>IFERROR(INDEX(DATA!$A$46:$E$6000,A3101,5),"")</f>
        <v/>
      </c>
      <c r="C3101" s="87" t="str">
        <f>IFERROR(INDEX(DATA!$A$46:$E$6000,A3101,3),"")</f>
        <v/>
      </c>
      <c r="D3101" s="88" t="str">
        <f>IFERROR(INDEX(DATA!$A$46:$E$6000,A3101,2),"")</f>
        <v/>
      </c>
      <c r="E3101" s="99" t="str">
        <f>IFERROR(IF(C3101=設定・集計!$B$6,INDEX(DATA!$A$46:$E$6000,A3101,4),""),"")</f>
        <v/>
      </c>
      <c r="F3101" s="99" t="str">
        <f>IFERROR(IF(C3101=設定・集計!$B$6,"",INDEX(DATA!$A$46:$E$6000,A3101,4)),"")</f>
        <v/>
      </c>
    </row>
    <row r="3102" spans="1:6" ht="18.75" customHeight="1">
      <c r="A3102" s="82" t="str">
        <f>IFERROR(MATCH(ROW()-ROW($A$2),DATA!G:G,0)-DATA!$B$5+1,"")</f>
        <v/>
      </c>
      <c r="B3102" s="86" t="str">
        <f>IFERROR(INDEX(DATA!$A$46:$E$6000,A3102,5),"")</f>
        <v/>
      </c>
      <c r="C3102" s="87" t="str">
        <f>IFERROR(INDEX(DATA!$A$46:$E$6000,A3102,3),"")</f>
        <v/>
      </c>
      <c r="D3102" s="88" t="str">
        <f>IFERROR(INDEX(DATA!$A$46:$E$6000,A3102,2),"")</f>
        <v/>
      </c>
      <c r="E3102" s="99" t="str">
        <f>IFERROR(IF(C3102=設定・集計!$B$6,INDEX(DATA!$A$46:$E$6000,A3102,4),""),"")</f>
        <v/>
      </c>
      <c r="F3102" s="99" t="str">
        <f>IFERROR(IF(C3102=設定・集計!$B$6,"",INDEX(DATA!$A$46:$E$6000,A3102,4)),"")</f>
        <v/>
      </c>
    </row>
    <row r="3103" spans="1:6" ht="18.75" customHeight="1">
      <c r="A3103" s="82" t="str">
        <f>IFERROR(MATCH(ROW()-ROW($A$2),DATA!G:G,0)-DATA!$B$5+1,"")</f>
        <v/>
      </c>
      <c r="B3103" s="86" t="str">
        <f>IFERROR(INDEX(DATA!$A$46:$E$6000,A3103,5),"")</f>
        <v/>
      </c>
      <c r="C3103" s="87" t="str">
        <f>IFERROR(INDEX(DATA!$A$46:$E$6000,A3103,3),"")</f>
        <v/>
      </c>
      <c r="D3103" s="88" t="str">
        <f>IFERROR(INDEX(DATA!$A$46:$E$6000,A3103,2),"")</f>
        <v/>
      </c>
      <c r="E3103" s="99" t="str">
        <f>IFERROR(IF(C3103=設定・集計!$B$6,INDEX(DATA!$A$46:$E$6000,A3103,4),""),"")</f>
        <v/>
      </c>
      <c r="F3103" s="99" t="str">
        <f>IFERROR(IF(C3103=設定・集計!$B$6,"",INDEX(DATA!$A$46:$E$6000,A3103,4)),"")</f>
        <v/>
      </c>
    </row>
    <row r="3104" spans="1:6" ht="18.75" customHeight="1">
      <c r="A3104" s="82" t="str">
        <f>IFERROR(MATCH(ROW()-ROW($A$2),DATA!G:G,0)-DATA!$B$5+1,"")</f>
        <v/>
      </c>
      <c r="B3104" s="86" t="str">
        <f>IFERROR(INDEX(DATA!$A$46:$E$6000,A3104,5),"")</f>
        <v/>
      </c>
      <c r="C3104" s="87" t="str">
        <f>IFERROR(INDEX(DATA!$A$46:$E$6000,A3104,3),"")</f>
        <v/>
      </c>
      <c r="D3104" s="88" t="str">
        <f>IFERROR(INDEX(DATA!$A$46:$E$6000,A3104,2),"")</f>
        <v/>
      </c>
      <c r="E3104" s="99" t="str">
        <f>IFERROR(IF(C3104=設定・集計!$B$6,INDEX(DATA!$A$46:$E$6000,A3104,4),""),"")</f>
        <v/>
      </c>
      <c r="F3104" s="99" t="str">
        <f>IFERROR(IF(C3104=設定・集計!$B$6,"",INDEX(DATA!$A$46:$E$6000,A3104,4)),"")</f>
        <v/>
      </c>
    </row>
    <row r="3105" spans="1:6" ht="18.75" customHeight="1">
      <c r="A3105" s="82" t="str">
        <f>IFERROR(MATCH(ROW()-ROW($A$2),DATA!G:G,0)-DATA!$B$5+1,"")</f>
        <v/>
      </c>
      <c r="B3105" s="86" t="str">
        <f>IFERROR(INDEX(DATA!$A$46:$E$6000,A3105,5),"")</f>
        <v/>
      </c>
      <c r="C3105" s="87" t="str">
        <f>IFERROR(INDEX(DATA!$A$46:$E$6000,A3105,3),"")</f>
        <v/>
      </c>
      <c r="D3105" s="88" t="str">
        <f>IFERROR(INDEX(DATA!$A$46:$E$6000,A3105,2),"")</f>
        <v/>
      </c>
      <c r="E3105" s="99" t="str">
        <f>IFERROR(IF(C3105=設定・集計!$B$6,INDEX(DATA!$A$46:$E$6000,A3105,4),""),"")</f>
        <v/>
      </c>
      <c r="F3105" s="99" t="str">
        <f>IFERROR(IF(C3105=設定・集計!$B$6,"",INDEX(DATA!$A$46:$E$6000,A3105,4)),"")</f>
        <v/>
      </c>
    </row>
    <row r="3106" spans="1:6" ht="18.75" customHeight="1">
      <c r="A3106" s="82" t="str">
        <f>IFERROR(MATCH(ROW()-ROW($A$2),DATA!G:G,0)-DATA!$B$5+1,"")</f>
        <v/>
      </c>
      <c r="B3106" s="86" t="str">
        <f>IFERROR(INDEX(DATA!$A$46:$E$6000,A3106,5),"")</f>
        <v/>
      </c>
      <c r="C3106" s="87" t="str">
        <f>IFERROR(INDEX(DATA!$A$46:$E$6000,A3106,3),"")</f>
        <v/>
      </c>
      <c r="D3106" s="88" t="str">
        <f>IFERROR(INDEX(DATA!$A$46:$E$6000,A3106,2),"")</f>
        <v/>
      </c>
      <c r="E3106" s="99" t="str">
        <f>IFERROR(IF(C3106=設定・集計!$B$6,INDEX(DATA!$A$46:$E$6000,A3106,4),""),"")</f>
        <v/>
      </c>
      <c r="F3106" s="99" t="str">
        <f>IFERROR(IF(C3106=設定・集計!$B$6,"",INDEX(DATA!$A$46:$E$6000,A3106,4)),"")</f>
        <v/>
      </c>
    </row>
    <row r="3107" spans="1:6" ht="18.75" customHeight="1">
      <c r="A3107" s="82" t="str">
        <f>IFERROR(MATCH(ROW()-ROW($A$2),DATA!G:G,0)-DATA!$B$5+1,"")</f>
        <v/>
      </c>
      <c r="B3107" s="86" t="str">
        <f>IFERROR(INDEX(DATA!$A$46:$E$6000,A3107,5),"")</f>
        <v/>
      </c>
      <c r="C3107" s="87" t="str">
        <f>IFERROR(INDEX(DATA!$A$46:$E$6000,A3107,3),"")</f>
        <v/>
      </c>
      <c r="D3107" s="88" t="str">
        <f>IFERROR(INDEX(DATA!$A$46:$E$6000,A3107,2),"")</f>
        <v/>
      </c>
      <c r="E3107" s="99" t="str">
        <f>IFERROR(IF(C3107=設定・集計!$B$6,INDEX(DATA!$A$46:$E$6000,A3107,4),""),"")</f>
        <v/>
      </c>
      <c r="F3107" s="99" t="str">
        <f>IFERROR(IF(C3107=設定・集計!$B$6,"",INDEX(DATA!$A$46:$E$6000,A3107,4)),"")</f>
        <v/>
      </c>
    </row>
    <row r="3108" spans="1:6" ht="18.75" customHeight="1">
      <c r="A3108" s="82" t="str">
        <f>IFERROR(MATCH(ROW()-ROW($A$2),DATA!G:G,0)-DATA!$B$5+1,"")</f>
        <v/>
      </c>
      <c r="B3108" s="86" t="str">
        <f>IFERROR(INDEX(DATA!$A$46:$E$6000,A3108,5),"")</f>
        <v/>
      </c>
      <c r="C3108" s="87" t="str">
        <f>IFERROR(INDEX(DATA!$A$46:$E$6000,A3108,3),"")</f>
        <v/>
      </c>
      <c r="D3108" s="88" t="str">
        <f>IFERROR(INDEX(DATA!$A$46:$E$6000,A3108,2),"")</f>
        <v/>
      </c>
      <c r="E3108" s="99" t="str">
        <f>IFERROR(IF(C3108=設定・集計!$B$6,INDEX(DATA!$A$46:$E$6000,A3108,4),""),"")</f>
        <v/>
      </c>
      <c r="F3108" s="99" t="str">
        <f>IFERROR(IF(C3108=設定・集計!$B$6,"",INDEX(DATA!$A$46:$E$6000,A3108,4)),"")</f>
        <v/>
      </c>
    </row>
    <row r="3109" spans="1:6" ht="18.75" customHeight="1">
      <c r="A3109" s="82" t="str">
        <f>IFERROR(MATCH(ROW()-ROW($A$2),DATA!G:G,0)-DATA!$B$5+1,"")</f>
        <v/>
      </c>
      <c r="B3109" s="86" t="str">
        <f>IFERROR(INDEX(DATA!$A$46:$E$6000,A3109,5),"")</f>
        <v/>
      </c>
      <c r="C3109" s="87" t="str">
        <f>IFERROR(INDEX(DATA!$A$46:$E$6000,A3109,3),"")</f>
        <v/>
      </c>
      <c r="D3109" s="88" t="str">
        <f>IFERROR(INDEX(DATA!$A$46:$E$6000,A3109,2),"")</f>
        <v/>
      </c>
      <c r="E3109" s="99" t="str">
        <f>IFERROR(IF(C3109=設定・集計!$B$6,INDEX(DATA!$A$46:$E$6000,A3109,4),""),"")</f>
        <v/>
      </c>
      <c r="F3109" s="99" t="str">
        <f>IFERROR(IF(C3109=設定・集計!$B$6,"",INDEX(DATA!$A$46:$E$6000,A3109,4)),"")</f>
        <v/>
      </c>
    </row>
    <row r="3110" spans="1:6" ht="18.75" customHeight="1">
      <c r="A3110" s="82" t="str">
        <f>IFERROR(MATCH(ROW()-ROW($A$2),DATA!G:G,0)-DATA!$B$5+1,"")</f>
        <v/>
      </c>
      <c r="B3110" s="86" t="str">
        <f>IFERROR(INDEX(DATA!$A$46:$E$6000,A3110,5),"")</f>
        <v/>
      </c>
      <c r="C3110" s="87" t="str">
        <f>IFERROR(INDEX(DATA!$A$46:$E$6000,A3110,3),"")</f>
        <v/>
      </c>
      <c r="D3110" s="88" t="str">
        <f>IFERROR(INDEX(DATA!$A$46:$E$6000,A3110,2),"")</f>
        <v/>
      </c>
      <c r="E3110" s="99" t="str">
        <f>IFERROR(IF(C3110=設定・集計!$B$6,INDEX(DATA!$A$46:$E$6000,A3110,4),""),"")</f>
        <v/>
      </c>
      <c r="F3110" s="99" t="str">
        <f>IFERROR(IF(C3110=設定・集計!$B$6,"",INDEX(DATA!$A$46:$E$6000,A3110,4)),"")</f>
        <v/>
      </c>
    </row>
    <row r="3111" spans="1:6" ht="18.75" customHeight="1">
      <c r="A3111" s="82" t="str">
        <f>IFERROR(MATCH(ROW()-ROW($A$2),DATA!G:G,0)-DATA!$B$5+1,"")</f>
        <v/>
      </c>
      <c r="B3111" s="86" t="str">
        <f>IFERROR(INDEX(DATA!$A$46:$E$6000,A3111,5),"")</f>
        <v/>
      </c>
      <c r="C3111" s="87" t="str">
        <f>IFERROR(INDEX(DATA!$A$46:$E$6000,A3111,3),"")</f>
        <v/>
      </c>
      <c r="D3111" s="88" t="str">
        <f>IFERROR(INDEX(DATA!$A$46:$E$6000,A3111,2),"")</f>
        <v/>
      </c>
      <c r="E3111" s="99" t="str">
        <f>IFERROR(IF(C3111=設定・集計!$B$6,INDEX(DATA!$A$46:$E$6000,A3111,4),""),"")</f>
        <v/>
      </c>
      <c r="F3111" s="99" t="str">
        <f>IFERROR(IF(C3111=設定・集計!$B$6,"",INDEX(DATA!$A$46:$E$6000,A3111,4)),"")</f>
        <v/>
      </c>
    </row>
    <row r="3112" spans="1:6" ht="18.75" customHeight="1">
      <c r="A3112" s="82" t="str">
        <f>IFERROR(MATCH(ROW()-ROW($A$2),DATA!G:G,0)-DATA!$B$5+1,"")</f>
        <v/>
      </c>
      <c r="B3112" s="86" t="str">
        <f>IFERROR(INDEX(DATA!$A$46:$E$6000,A3112,5),"")</f>
        <v/>
      </c>
      <c r="C3112" s="87" t="str">
        <f>IFERROR(INDEX(DATA!$A$46:$E$6000,A3112,3),"")</f>
        <v/>
      </c>
      <c r="D3112" s="88" t="str">
        <f>IFERROR(INDEX(DATA!$A$46:$E$6000,A3112,2),"")</f>
        <v/>
      </c>
      <c r="E3112" s="99" t="str">
        <f>IFERROR(IF(C3112=設定・集計!$B$6,INDEX(DATA!$A$46:$E$6000,A3112,4),""),"")</f>
        <v/>
      </c>
      <c r="F3112" s="99" t="str">
        <f>IFERROR(IF(C3112=設定・集計!$B$6,"",INDEX(DATA!$A$46:$E$6000,A3112,4)),"")</f>
        <v/>
      </c>
    </row>
    <row r="3113" spans="1:6" ht="18.75" customHeight="1">
      <c r="A3113" s="82" t="str">
        <f>IFERROR(MATCH(ROW()-ROW($A$2),DATA!G:G,0)-DATA!$B$5+1,"")</f>
        <v/>
      </c>
      <c r="B3113" s="86" t="str">
        <f>IFERROR(INDEX(DATA!$A$46:$E$6000,A3113,5),"")</f>
        <v/>
      </c>
      <c r="C3113" s="87" t="str">
        <f>IFERROR(INDEX(DATA!$A$46:$E$6000,A3113,3),"")</f>
        <v/>
      </c>
      <c r="D3113" s="88" t="str">
        <f>IFERROR(INDEX(DATA!$A$46:$E$6000,A3113,2),"")</f>
        <v/>
      </c>
      <c r="E3113" s="99" t="str">
        <f>IFERROR(IF(C3113=設定・集計!$B$6,INDEX(DATA!$A$46:$E$6000,A3113,4),""),"")</f>
        <v/>
      </c>
      <c r="F3113" s="99" t="str">
        <f>IFERROR(IF(C3113=設定・集計!$B$6,"",INDEX(DATA!$A$46:$E$6000,A3113,4)),"")</f>
        <v/>
      </c>
    </row>
    <row r="3114" spans="1:6" ht="18.75" customHeight="1">
      <c r="A3114" s="82" t="str">
        <f>IFERROR(MATCH(ROW()-ROW($A$2),DATA!G:G,0)-DATA!$B$5+1,"")</f>
        <v/>
      </c>
      <c r="B3114" s="86" t="str">
        <f>IFERROR(INDEX(DATA!$A$46:$E$6000,A3114,5),"")</f>
        <v/>
      </c>
      <c r="C3114" s="87" t="str">
        <f>IFERROR(INDEX(DATA!$A$46:$E$6000,A3114,3),"")</f>
        <v/>
      </c>
      <c r="D3114" s="88" t="str">
        <f>IFERROR(INDEX(DATA!$A$46:$E$6000,A3114,2),"")</f>
        <v/>
      </c>
      <c r="E3114" s="99" t="str">
        <f>IFERROR(IF(C3114=設定・集計!$B$6,INDEX(DATA!$A$46:$E$6000,A3114,4),""),"")</f>
        <v/>
      </c>
      <c r="F3114" s="99" t="str">
        <f>IFERROR(IF(C3114=設定・集計!$B$6,"",INDEX(DATA!$A$46:$E$6000,A3114,4)),"")</f>
        <v/>
      </c>
    </row>
    <row r="3115" spans="1:6" ht="18.75" customHeight="1">
      <c r="A3115" s="82" t="str">
        <f>IFERROR(MATCH(ROW()-ROW($A$2),DATA!G:G,0)-DATA!$B$5+1,"")</f>
        <v/>
      </c>
      <c r="B3115" s="86" t="str">
        <f>IFERROR(INDEX(DATA!$A$46:$E$6000,A3115,5),"")</f>
        <v/>
      </c>
      <c r="C3115" s="87" t="str">
        <f>IFERROR(INDEX(DATA!$A$46:$E$6000,A3115,3),"")</f>
        <v/>
      </c>
      <c r="D3115" s="88" t="str">
        <f>IFERROR(INDEX(DATA!$A$46:$E$6000,A3115,2),"")</f>
        <v/>
      </c>
      <c r="E3115" s="99" t="str">
        <f>IFERROR(IF(C3115=設定・集計!$B$6,INDEX(DATA!$A$46:$E$6000,A3115,4),""),"")</f>
        <v/>
      </c>
      <c r="F3115" s="99" t="str">
        <f>IFERROR(IF(C3115=設定・集計!$B$6,"",INDEX(DATA!$A$46:$E$6000,A3115,4)),"")</f>
        <v/>
      </c>
    </row>
    <row r="3116" spans="1:6" ht="18.75" customHeight="1">
      <c r="A3116" s="82" t="str">
        <f>IFERROR(MATCH(ROW()-ROW($A$2),DATA!G:G,0)-DATA!$B$5+1,"")</f>
        <v/>
      </c>
      <c r="B3116" s="86" t="str">
        <f>IFERROR(INDEX(DATA!$A$46:$E$6000,A3116,5),"")</f>
        <v/>
      </c>
      <c r="C3116" s="87" t="str">
        <f>IFERROR(INDEX(DATA!$A$46:$E$6000,A3116,3),"")</f>
        <v/>
      </c>
      <c r="D3116" s="88" t="str">
        <f>IFERROR(INDEX(DATA!$A$46:$E$6000,A3116,2),"")</f>
        <v/>
      </c>
      <c r="E3116" s="99" t="str">
        <f>IFERROR(IF(C3116=設定・集計!$B$6,INDEX(DATA!$A$46:$E$6000,A3116,4),""),"")</f>
        <v/>
      </c>
      <c r="F3116" s="99" t="str">
        <f>IFERROR(IF(C3116=設定・集計!$B$6,"",INDEX(DATA!$A$46:$E$6000,A3116,4)),"")</f>
        <v/>
      </c>
    </row>
    <row r="3117" spans="1:6" ht="18.75" customHeight="1">
      <c r="A3117" s="82" t="str">
        <f>IFERROR(MATCH(ROW()-ROW($A$2),DATA!G:G,0)-DATA!$B$5+1,"")</f>
        <v/>
      </c>
      <c r="B3117" s="86" t="str">
        <f>IFERROR(INDEX(DATA!$A$46:$E$6000,A3117,5),"")</f>
        <v/>
      </c>
      <c r="C3117" s="87" t="str">
        <f>IFERROR(INDEX(DATA!$A$46:$E$6000,A3117,3),"")</f>
        <v/>
      </c>
      <c r="D3117" s="88" t="str">
        <f>IFERROR(INDEX(DATA!$A$46:$E$6000,A3117,2),"")</f>
        <v/>
      </c>
      <c r="E3117" s="99" t="str">
        <f>IFERROR(IF(C3117=設定・集計!$B$6,INDEX(DATA!$A$46:$E$6000,A3117,4),""),"")</f>
        <v/>
      </c>
      <c r="F3117" s="99" t="str">
        <f>IFERROR(IF(C3117=設定・集計!$B$6,"",INDEX(DATA!$A$46:$E$6000,A3117,4)),"")</f>
        <v/>
      </c>
    </row>
    <row r="3118" spans="1:6" ht="18.75" customHeight="1">
      <c r="A3118" s="82" t="str">
        <f>IFERROR(MATCH(ROW()-ROW($A$2),DATA!G:G,0)-DATA!$B$5+1,"")</f>
        <v/>
      </c>
      <c r="B3118" s="86" t="str">
        <f>IFERROR(INDEX(DATA!$A$46:$E$6000,A3118,5),"")</f>
        <v/>
      </c>
      <c r="C3118" s="87" t="str">
        <f>IFERROR(INDEX(DATA!$A$46:$E$6000,A3118,3),"")</f>
        <v/>
      </c>
      <c r="D3118" s="88" t="str">
        <f>IFERROR(INDEX(DATA!$A$46:$E$6000,A3118,2),"")</f>
        <v/>
      </c>
      <c r="E3118" s="99" t="str">
        <f>IFERROR(IF(C3118=設定・集計!$B$6,INDEX(DATA!$A$46:$E$6000,A3118,4),""),"")</f>
        <v/>
      </c>
      <c r="F3118" s="99" t="str">
        <f>IFERROR(IF(C3118=設定・集計!$B$6,"",INDEX(DATA!$A$46:$E$6000,A3118,4)),"")</f>
        <v/>
      </c>
    </row>
    <row r="3119" spans="1:6" ht="18.75" customHeight="1">
      <c r="A3119" s="82" t="str">
        <f>IFERROR(MATCH(ROW()-ROW($A$2),DATA!G:G,0)-DATA!$B$5+1,"")</f>
        <v/>
      </c>
      <c r="B3119" s="86" t="str">
        <f>IFERROR(INDEX(DATA!$A$46:$E$6000,A3119,5),"")</f>
        <v/>
      </c>
      <c r="C3119" s="87" t="str">
        <f>IFERROR(INDEX(DATA!$A$46:$E$6000,A3119,3),"")</f>
        <v/>
      </c>
      <c r="D3119" s="88" t="str">
        <f>IFERROR(INDEX(DATA!$A$46:$E$6000,A3119,2),"")</f>
        <v/>
      </c>
      <c r="E3119" s="99" t="str">
        <f>IFERROR(IF(C3119=設定・集計!$B$6,INDEX(DATA!$A$46:$E$6000,A3119,4),""),"")</f>
        <v/>
      </c>
      <c r="F3119" s="99" t="str">
        <f>IFERROR(IF(C3119=設定・集計!$B$6,"",INDEX(DATA!$A$46:$E$6000,A3119,4)),"")</f>
        <v/>
      </c>
    </row>
    <row r="3120" spans="1:6" ht="18.75" customHeight="1">
      <c r="A3120" s="82" t="str">
        <f>IFERROR(MATCH(ROW()-ROW($A$2),DATA!G:G,0)-DATA!$B$5+1,"")</f>
        <v/>
      </c>
      <c r="B3120" s="86" t="str">
        <f>IFERROR(INDEX(DATA!$A$46:$E$6000,A3120,5),"")</f>
        <v/>
      </c>
      <c r="C3120" s="87" t="str">
        <f>IFERROR(INDEX(DATA!$A$46:$E$6000,A3120,3),"")</f>
        <v/>
      </c>
      <c r="D3120" s="88" t="str">
        <f>IFERROR(INDEX(DATA!$A$46:$E$6000,A3120,2),"")</f>
        <v/>
      </c>
      <c r="E3120" s="99" t="str">
        <f>IFERROR(IF(C3120=設定・集計!$B$6,INDEX(DATA!$A$46:$E$6000,A3120,4),""),"")</f>
        <v/>
      </c>
      <c r="F3120" s="99" t="str">
        <f>IFERROR(IF(C3120=設定・集計!$B$6,"",INDEX(DATA!$A$46:$E$6000,A3120,4)),"")</f>
        <v/>
      </c>
    </row>
    <row r="3121" spans="1:6" ht="18.75" customHeight="1">
      <c r="A3121" s="82" t="str">
        <f>IFERROR(MATCH(ROW()-ROW($A$2),DATA!G:G,0)-DATA!$B$5+1,"")</f>
        <v/>
      </c>
      <c r="B3121" s="86" t="str">
        <f>IFERROR(INDEX(DATA!$A$46:$E$6000,A3121,5),"")</f>
        <v/>
      </c>
      <c r="C3121" s="87" t="str">
        <f>IFERROR(INDEX(DATA!$A$46:$E$6000,A3121,3),"")</f>
        <v/>
      </c>
      <c r="D3121" s="88" t="str">
        <f>IFERROR(INDEX(DATA!$A$46:$E$6000,A3121,2),"")</f>
        <v/>
      </c>
      <c r="E3121" s="99" t="str">
        <f>IFERROR(IF(C3121=設定・集計!$B$6,INDEX(DATA!$A$46:$E$6000,A3121,4),""),"")</f>
        <v/>
      </c>
      <c r="F3121" s="99" t="str">
        <f>IFERROR(IF(C3121=設定・集計!$B$6,"",INDEX(DATA!$A$46:$E$6000,A3121,4)),"")</f>
        <v/>
      </c>
    </row>
    <row r="3122" spans="1:6" ht="18.75" customHeight="1">
      <c r="A3122" s="82" t="str">
        <f>IFERROR(MATCH(ROW()-ROW($A$2),DATA!G:G,0)-DATA!$B$5+1,"")</f>
        <v/>
      </c>
      <c r="B3122" s="86" t="str">
        <f>IFERROR(INDEX(DATA!$A$46:$E$6000,A3122,5),"")</f>
        <v/>
      </c>
      <c r="C3122" s="87" t="str">
        <f>IFERROR(INDEX(DATA!$A$46:$E$6000,A3122,3),"")</f>
        <v/>
      </c>
      <c r="D3122" s="88" t="str">
        <f>IFERROR(INDEX(DATA!$A$46:$E$6000,A3122,2),"")</f>
        <v/>
      </c>
      <c r="E3122" s="99" t="str">
        <f>IFERROR(IF(C3122=設定・集計!$B$6,INDEX(DATA!$A$46:$E$6000,A3122,4),""),"")</f>
        <v/>
      </c>
      <c r="F3122" s="99" t="str">
        <f>IFERROR(IF(C3122=設定・集計!$B$6,"",INDEX(DATA!$A$46:$E$6000,A3122,4)),"")</f>
        <v/>
      </c>
    </row>
    <row r="3123" spans="1:6" ht="18.75" customHeight="1">
      <c r="A3123" s="82" t="str">
        <f>IFERROR(MATCH(ROW()-ROW($A$2),DATA!G:G,0)-DATA!$B$5+1,"")</f>
        <v/>
      </c>
      <c r="B3123" s="86" t="str">
        <f>IFERROR(INDEX(DATA!$A$46:$E$6000,A3123,5),"")</f>
        <v/>
      </c>
      <c r="C3123" s="87" t="str">
        <f>IFERROR(INDEX(DATA!$A$46:$E$6000,A3123,3),"")</f>
        <v/>
      </c>
      <c r="D3123" s="88" t="str">
        <f>IFERROR(INDEX(DATA!$A$46:$E$6000,A3123,2),"")</f>
        <v/>
      </c>
      <c r="E3123" s="99" t="str">
        <f>IFERROR(IF(C3123=設定・集計!$B$6,INDEX(DATA!$A$46:$E$6000,A3123,4),""),"")</f>
        <v/>
      </c>
      <c r="F3123" s="99" t="str">
        <f>IFERROR(IF(C3123=設定・集計!$B$6,"",INDEX(DATA!$A$46:$E$6000,A3123,4)),"")</f>
        <v/>
      </c>
    </row>
    <row r="3124" spans="1:6" ht="18.75" customHeight="1">
      <c r="A3124" s="82" t="str">
        <f>IFERROR(MATCH(ROW()-ROW($A$2),DATA!G:G,0)-DATA!$B$5+1,"")</f>
        <v/>
      </c>
      <c r="B3124" s="86" t="str">
        <f>IFERROR(INDEX(DATA!$A$46:$E$6000,A3124,5),"")</f>
        <v/>
      </c>
      <c r="C3124" s="87" t="str">
        <f>IFERROR(INDEX(DATA!$A$46:$E$6000,A3124,3),"")</f>
        <v/>
      </c>
      <c r="D3124" s="88" t="str">
        <f>IFERROR(INDEX(DATA!$A$46:$E$6000,A3124,2),"")</f>
        <v/>
      </c>
      <c r="E3124" s="99" t="str">
        <f>IFERROR(IF(C3124=設定・集計!$B$6,INDEX(DATA!$A$46:$E$6000,A3124,4),""),"")</f>
        <v/>
      </c>
      <c r="F3124" s="99" t="str">
        <f>IFERROR(IF(C3124=設定・集計!$B$6,"",INDEX(DATA!$A$46:$E$6000,A3124,4)),"")</f>
        <v/>
      </c>
    </row>
    <row r="3125" spans="1:6" ht="18.75" customHeight="1">
      <c r="A3125" s="82" t="str">
        <f>IFERROR(MATCH(ROW()-ROW($A$2),DATA!G:G,0)-DATA!$B$5+1,"")</f>
        <v/>
      </c>
      <c r="B3125" s="86" t="str">
        <f>IFERROR(INDEX(DATA!$A$46:$E$6000,A3125,5),"")</f>
        <v/>
      </c>
      <c r="C3125" s="87" t="str">
        <f>IFERROR(INDEX(DATA!$A$46:$E$6000,A3125,3),"")</f>
        <v/>
      </c>
      <c r="D3125" s="88" t="str">
        <f>IFERROR(INDEX(DATA!$A$46:$E$6000,A3125,2),"")</f>
        <v/>
      </c>
      <c r="E3125" s="99" t="str">
        <f>IFERROR(IF(C3125=設定・集計!$B$6,INDEX(DATA!$A$46:$E$6000,A3125,4),""),"")</f>
        <v/>
      </c>
      <c r="F3125" s="99" t="str">
        <f>IFERROR(IF(C3125=設定・集計!$B$6,"",INDEX(DATA!$A$46:$E$6000,A3125,4)),"")</f>
        <v/>
      </c>
    </row>
    <row r="3126" spans="1:6" ht="18.75" customHeight="1">
      <c r="A3126" s="82" t="str">
        <f>IFERROR(MATCH(ROW()-ROW($A$2),DATA!G:G,0)-DATA!$B$5+1,"")</f>
        <v/>
      </c>
      <c r="B3126" s="86" t="str">
        <f>IFERROR(INDEX(DATA!$A$46:$E$6000,A3126,5),"")</f>
        <v/>
      </c>
      <c r="C3126" s="87" t="str">
        <f>IFERROR(INDEX(DATA!$A$46:$E$6000,A3126,3),"")</f>
        <v/>
      </c>
      <c r="D3126" s="88" t="str">
        <f>IFERROR(INDEX(DATA!$A$46:$E$6000,A3126,2),"")</f>
        <v/>
      </c>
      <c r="E3126" s="99" t="str">
        <f>IFERROR(IF(C3126=設定・集計!$B$6,INDEX(DATA!$A$46:$E$6000,A3126,4),""),"")</f>
        <v/>
      </c>
      <c r="F3126" s="99" t="str">
        <f>IFERROR(IF(C3126=設定・集計!$B$6,"",INDEX(DATA!$A$46:$E$6000,A3126,4)),"")</f>
        <v/>
      </c>
    </row>
    <row r="3127" spans="1:6" ht="18.75" customHeight="1">
      <c r="A3127" s="82" t="str">
        <f>IFERROR(MATCH(ROW()-ROW($A$2),DATA!G:G,0)-DATA!$B$5+1,"")</f>
        <v/>
      </c>
      <c r="B3127" s="86" t="str">
        <f>IFERROR(INDEX(DATA!$A$46:$E$6000,A3127,5),"")</f>
        <v/>
      </c>
      <c r="C3127" s="87" t="str">
        <f>IFERROR(INDEX(DATA!$A$46:$E$6000,A3127,3),"")</f>
        <v/>
      </c>
      <c r="D3127" s="88" t="str">
        <f>IFERROR(INDEX(DATA!$A$46:$E$6000,A3127,2),"")</f>
        <v/>
      </c>
      <c r="E3127" s="99" t="str">
        <f>IFERROR(IF(C3127=設定・集計!$B$6,INDEX(DATA!$A$46:$E$6000,A3127,4),""),"")</f>
        <v/>
      </c>
      <c r="F3127" s="99" t="str">
        <f>IFERROR(IF(C3127=設定・集計!$B$6,"",INDEX(DATA!$A$46:$E$6000,A3127,4)),"")</f>
        <v/>
      </c>
    </row>
    <row r="3128" spans="1:6" ht="18.75" customHeight="1">
      <c r="A3128" s="82" t="str">
        <f>IFERROR(MATCH(ROW()-ROW($A$2),DATA!G:G,0)-DATA!$B$5+1,"")</f>
        <v/>
      </c>
      <c r="B3128" s="86" t="str">
        <f>IFERROR(INDEX(DATA!$A$46:$E$6000,A3128,5),"")</f>
        <v/>
      </c>
      <c r="C3128" s="87" t="str">
        <f>IFERROR(INDEX(DATA!$A$46:$E$6000,A3128,3),"")</f>
        <v/>
      </c>
      <c r="D3128" s="88" t="str">
        <f>IFERROR(INDEX(DATA!$A$46:$E$6000,A3128,2),"")</f>
        <v/>
      </c>
      <c r="E3128" s="99" t="str">
        <f>IFERROR(IF(C3128=設定・集計!$B$6,INDEX(DATA!$A$46:$E$6000,A3128,4),""),"")</f>
        <v/>
      </c>
      <c r="F3128" s="99" t="str">
        <f>IFERROR(IF(C3128=設定・集計!$B$6,"",INDEX(DATA!$A$46:$E$6000,A3128,4)),"")</f>
        <v/>
      </c>
    </row>
    <row r="3129" spans="1:6" ht="18.75" customHeight="1">
      <c r="A3129" s="82" t="str">
        <f>IFERROR(MATCH(ROW()-ROW($A$2),DATA!G:G,0)-DATA!$B$5+1,"")</f>
        <v/>
      </c>
      <c r="B3129" s="86" t="str">
        <f>IFERROR(INDEX(DATA!$A$46:$E$6000,A3129,5),"")</f>
        <v/>
      </c>
      <c r="C3129" s="87" t="str">
        <f>IFERROR(INDEX(DATA!$A$46:$E$6000,A3129,3),"")</f>
        <v/>
      </c>
      <c r="D3129" s="88" t="str">
        <f>IFERROR(INDEX(DATA!$A$46:$E$6000,A3129,2),"")</f>
        <v/>
      </c>
      <c r="E3129" s="99" t="str">
        <f>IFERROR(IF(C3129=設定・集計!$B$6,INDEX(DATA!$A$46:$E$6000,A3129,4),""),"")</f>
        <v/>
      </c>
      <c r="F3129" s="99" t="str">
        <f>IFERROR(IF(C3129=設定・集計!$B$6,"",INDEX(DATA!$A$46:$E$6000,A3129,4)),"")</f>
        <v/>
      </c>
    </row>
    <row r="3130" spans="1:6" ht="18.75" customHeight="1">
      <c r="A3130" s="82" t="str">
        <f>IFERROR(MATCH(ROW()-ROW($A$2),DATA!G:G,0)-DATA!$B$5+1,"")</f>
        <v/>
      </c>
      <c r="B3130" s="86" t="str">
        <f>IFERROR(INDEX(DATA!$A$46:$E$6000,A3130,5),"")</f>
        <v/>
      </c>
      <c r="C3130" s="87" t="str">
        <f>IFERROR(INDEX(DATA!$A$46:$E$6000,A3130,3),"")</f>
        <v/>
      </c>
      <c r="D3130" s="88" t="str">
        <f>IFERROR(INDEX(DATA!$A$46:$E$6000,A3130,2),"")</f>
        <v/>
      </c>
      <c r="E3130" s="99" t="str">
        <f>IFERROR(IF(C3130=設定・集計!$B$6,INDEX(DATA!$A$46:$E$6000,A3130,4),""),"")</f>
        <v/>
      </c>
      <c r="F3130" s="99" t="str">
        <f>IFERROR(IF(C3130=設定・集計!$B$6,"",INDEX(DATA!$A$46:$E$6000,A3130,4)),"")</f>
        <v/>
      </c>
    </row>
    <row r="3131" spans="1:6" ht="18.75" customHeight="1">
      <c r="A3131" s="82" t="str">
        <f>IFERROR(MATCH(ROW()-ROW($A$2),DATA!G:G,0)-DATA!$B$5+1,"")</f>
        <v/>
      </c>
      <c r="B3131" s="86" t="str">
        <f>IFERROR(INDEX(DATA!$A$46:$E$6000,A3131,5),"")</f>
        <v/>
      </c>
      <c r="C3131" s="87" t="str">
        <f>IFERROR(INDEX(DATA!$A$46:$E$6000,A3131,3),"")</f>
        <v/>
      </c>
      <c r="D3131" s="88" t="str">
        <f>IFERROR(INDEX(DATA!$A$46:$E$6000,A3131,2),"")</f>
        <v/>
      </c>
      <c r="E3131" s="99" t="str">
        <f>IFERROR(IF(C3131=設定・集計!$B$6,INDEX(DATA!$A$46:$E$6000,A3131,4),""),"")</f>
        <v/>
      </c>
      <c r="F3131" s="99" t="str">
        <f>IFERROR(IF(C3131=設定・集計!$B$6,"",INDEX(DATA!$A$46:$E$6000,A3131,4)),"")</f>
        <v/>
      </c>
    </row>
    <row r="3132" spans="1:6" ht="18.75" customHeight="1">
      <c r="A3132" s="82" t="str">
        <f>IFERROR(MATCH(ROW()-ROW($A$2),DATA!G:G,0)-DATA!$B$5+1,"")</f>
        <v/>
      </c>
      <c r="B3132" s="86" t="str">
        <f>IFERROR(INDEX(DATA!$A$46:$E$6000,A3132,5),"")</f>
        <v/>
      </c>
      <c r="C3132" s="87" t="str">
        <f>IFERROR(INDEX(DATA!$A$46:$E$6000,A3132,3),"")</f>
        <v/>
      </c>
      <c r="D3132" s="88" t="str">
        <f>IFERROR(INDEX(DATA!$A$46:$E$6000,A3132,2),"")</f>
        <v/>
      </c>
      <c r="E3132" s="99" t="str">
        <f>IFERROR(IF(C3132=設定・集計!$B$6,INDEX(DATA!$A$46:$E$6000,A3132,4),""),"")</f>
        <v/>
      </c>
      <c r="F3132" s="99" t="str">
        <f>IFERROR(IF(C3132=設定・集計!$B$6,"",INDEX(DATA!$A$46:$E$6000,A3132,4)),"")</f>
        <v/>
      </c>
    </row>
    <row r="3133" spans="1:6" ht="18.75" customHeight="1">
      <c r="A3133" s="82" t="str">
        <f>IFERROR(MATCH(ROW()-ROW($A$2),DATA!G:G,0)-DATA!$B$5+1,"")</f>
        <v/>
      </c>
      <c r="B3133" s="86" t="str">
        <f>IFERROR(INDEX(DATA!$A$46:$E$6000,A3133,5),"")</f>
        <v/>
      </c>
      <c r="C3133" s="87" t="str">
        <f>IFERROR(INDEX(DATA!$A$46:$E$6000,A3133,3),"")</f>
        <v/>
      </c>
      <c r="D3133" s="88" t="str">
        <f>IFERROR(INDEX(DATA!$A$46:$E$6000,A3133,2),"")</f>
        <v/>
      </c>
      <c r="E3133" s="99" t="str">
        <f>IFERROR(IF(C3133=設定・集計!$B$6,INDEX(DATA!$A$46:$E$6000,A3133,4),""),"")</f>
        <v/>
      </c>
      <c r="F3133" s="99" t="str">
        <f>IFERROR(IF(C3133=設定・集計!$B$6,"",INDEX(DATA!$A$46:$E$6000,A3133,4)),"")</f>
        <v/>
      </c>
    </row>
    <row r="3134" spans="1:6" ht="18.75" customHeight="1">
      <c r="A3134" s="82" t="str">
        <f>IFERROR(MATCH(ROW()-ROW($A$2),DATA!G:G,0)-DATA!$B$5+1,"")</f>
        <v/>
      </c>
      <c r="B3134" s="86" t="str">
        <f>IFERROR(INDEX(DATA!$A$46:$E$6000,A3134,5),"")</f>
        <v/>
      </c>
      <c r="C3134" s="87" t="str">
        <f>IFERROR(INDEX(DATA!$A$46:$E$6000,A3134,3),"")</f>
        <v/>
      </c>
      <c r="D3134" s="88" t="str">
        <f>IFERROR(INDEX(DATA!$A$46:$E$6000,A3134,2),"")</f>
        <v/>
      </c>
      <c r="E3134" s="99" t="str">
        <f>IFERROR(IF(C3134=設定・集計!$B$6,INDEX(DATA!$A$46:$E$6000,A3134,4),""),"")</f>
        <v/>
      </c>
      <c r="F3134" s="99" t="str">
        <f>IFERROR(IF(C3134=設定・集計!$B$6,"",INDEX(DATA!$A$46:$E$6000,A3134,4)),"")</f>
        <v/>
      </c>
    </row>
    <row r="3135" spans="1:6" ht="18.75" customHeight="1">
      <c r="A3135" s="82" t="str">
        <f>IFERROR(MATCH(ROW()-ROW($A$2),DATA!G:G,0)-DATA!$B$5+1,"")</f>
        <v/>
      </c>
      <c r="B3135" s="86" t="str">
        <f>IFERROR(INDEX(DATA!$A$46:$E$6000,A3135,5),"")</f>
        <v/>
      </c>
      <c r="C3135" s="87" t="str">
        <f>IFERROR(INDEX(DATA!$A$46:$E$6000,A3135,3),"")</f>
        <v/>
      </c>
      <c r="D3135" s="88" t="str">
        <f>IFERROR(INDEX(DATA!$A$46:$E$6000,A3135,2),"")</f>
        <v/>
      </c>
      <c r="E3135" s="99" t="str">
        <f>IFERROR(IF(C3135=設定・集計!$B$6,INDEX(DATA!$A$46:$E$6000,A3135,4),""),"")</f>
        <v/>
      </c>
      <c r="F3135" s="99" t="str">
        <f>IFERROR(IF(C3135=設定・集計!$B$6,"",INDEX(DATA!$A$46:$E$6000,A3135,4)),"")</f>
        <v/>
      </c>
    </row>
    <row r="3136" spans="1:6" ht="18.75" customHeight="1">
      <c r="A3136" s="82" t="str">
        <f>IFERROR(MATCH(ROW()-ROW($A$2),DATA!G:G,0)-DATA!$B$5+1,"")</f>
        <v/>
      </c>
      <c r="B3136" s="86" t="str">
        <f>IFERROR(INDEX(DATA!$A$46:$E$6000,A3136,5),"")</f>
        <v/>
      </c>
      <c r="C3136" s="87" t="str">
        <f>IFERROR(INDEX(DATA!$A$46:$E$6000,A3136,3),"")</f>
        <v/>
      </c>
      <c r="D3136" s="88" t="str">
        <f>IFERROR(INDEX(DATA!$A$46:$E$6000,A3136,2),"")</f>
        <v/>
      </c>
      <c r="E3136" s="99" t="str">
        <f>IFERROR(IF(C3136=設定・集計!$B$6,INDEX(DATA!$A$46:$E$6000,A3136,4),""),"")</f>
        <v/>
      </c>
      <c r="F3136" s="99" t="str">
        <f>IFERROR(IF(C3136=設定・集計!$B$6,"",INDEX(DATA!$A$46:$E$6000,A3136,4)),"")</f>
        <v/>
      </c>
    </row>
    <row r="3137" spans="1:6" ht="18.75" customHeight="1">
      <c r="A3137" s="82" t="str">
        <f>IFERROR(MATCH(ROW()-ROW($A$2),DATA!G:G,0)-DATA!$B$5+1,"")</f>
        <v/>
      </c>
      <c r="B3137" s="86" t="str">
        <f>IFERROR(INDEX(DATA!$A$46:$E$6000,A3137,5),"")</f>
        <v/>
      </c>
      <c r="C3137" s="87" t="str">
        <f>IFERROR(INDEX(DATA!$A$46:$E$6000,A3137,3),"")</f>
        <v/>
      </c>
      <c r="D3137" s="88" t="str">
        <f>IFERROR(INDEX(DATA!$A$46:$E$6000,A3137,2),"")</f>
        <v/>
      </c>
      <c r="E3137" s="99" t="str">
        <f>IFERROR(IF(C3137=設定・集計!$B$6,INDEX(DATA!$A$46:$E$6000,A3137,4),""),"")</f>
        <v/>
      </c>
      <c r="F3137" s="99" t="str">
        <f>IFERROR(IF(C3137=設定・集計!$B$6,"",INDEX(DATA!$A$46:$E$6000,A3137,4)),"")</f>
        <v/>
      </c>
    </row>
    <row r="3138" spans="1:6" ht="18.75" customHeight="1">
      <c r="A3138" s="82" t="str">
        <f>IFERROR(MATCH(ROW()-ROW($A$2),DATA!G:G,0)-DATA!$B$5+1,"")</f>
        <v/>
      </c>
      <c r="B3138" s="86" t="str">
        <f>IFERROR(INDEX(DATA!$A$46:$E$6000,A3138,5),"")</f>
        <v/>
      </c>
      <c r="C3138" s="87" t="str">
        <f>IFERROR(INDEX(DATA!$A$46:$E$6000,A3138,3),"")</f>
        <v/>
      </c>
      <c r="D3138" s="88" t="str">
        <f>IFERROR(INDEX(DATA!$A$46:$E$6000,A3138,2),"")</f>
        <v/>
      </c>
      <c r="E3138" s="99" t="str">
        <f>IFERROR(IF(C3138=設定・集計!$B$6,INDEX(DATA!$A$46:$E$6000,A3138,4),""),"")</f>
        <v/>
      </c>
      <c r="F3138" s="99" t="str">
        <f>IFERROR(IF(C3138=設定・集計!$B$6,"",INDEX(DATA!$A$46:$E$6000,A3138,4)),"")</f>
        <v/>
      </c>
    </row>
    <row r="3139" spans="1:6" ht="18.75" customHeight="1">
      <c r="A3139" s="82" t="str">
        <f>IFERROR(MATCH(ROW()-ROW($A$2),DATA!G:G,0)-DATA!$B$5+1,"")</f>
        <v/>
      </c>
      <c r="B3139" s="86" t="str">
        <f>IFERROR(INDEX(DATA!$A$46:$E$6000,A3139,5),"")</f>
        <v/>
      </c>
      <c r="C3139" s="87" t="str">
        <f>IFERROR(INDEX(DATA!$A$46:$E$6000,A3139,3),"")</f>
        <v/>
      </c>
      <c r="D3139" s="88" t="str">
        <f>IFERROR(INDEX(DATA!$A$46:$E$6000,A3139,2),"")</f>
        <v/>
      </c>
      <c r="E3139" s="99" t="str">
        <f>IFERROR(IF(C3139=設定・集計!$B$6,INDEX(DATA!$A$46:$E$6000,A3139,4),""),"")</f>
        <v/>
      </c>
      <c r="F3139" s="99" t="str">
        <f>IFERROR(IF(C3139=設定・集計!$B$6,"",INDEX(DATA!$A$46:$E$6000,A3139,4)),"")</f>
        <v/>
      </c>
    </row>
    <row r="3140" spans="1:6" ht="18.75" customHeight="1">
      <c r="A3140" s="82" t="str">
        <f>IFERROR(MATCH(ROW()-ROW($A$2),DATA!G:G,0)-DATA!$B$5+1,"")</f>
        <v/>
      </c>
      <c r="B3140" s="86" t="str">
        <f>IFERROR(INDEX(DATA!$A$46:$E$6000,A3140,5),"")</f>
        <v/>
      </c>
      <c r="C3140" s="87" t="str">
        <f>IFERROR(INDEX(DATA!$A$46:$E$6000,A3140,3),"")</f>
        <v/>
      </c>
      <c r="D3140" s="88" t="str">
        <f>IFERROR(INDEX(DATA!$A$46:$E$6000,A3140,2),"")</f>
        <v/>
      </c>
      <c r="E3140" s="99" t="str">
        <f>IFERROR(IF(C3140=設定・集計!$B$6,INDEX(DATA!$A$46:$E$6000,A3140,4),""),"")</f>
        <v/>
      </c>
      <c r="F3140" s="99" t="str">
        <f>IFERROR(IF(C3140=設定・集計!$B$6,"",INDEX(DATA!$A$46:$E$6000,A3140,4)),"")</f>
        <v/>
      </c>
    </row>
    <row r="3141" spans="1:6" ht="18.75" customHeight="1">
      <c r="A3141" s="82" t="str">
        <f>IFERROR(MATCH(ROW()-ROW($A$2),DATA!G:G,0)-DATA!$B$5+1,"")</f>
        <v/>
      </c>
      <c r="B3141" s="86" t="str">
        <f>IFERROR(INDEX(DATA!$A$46:$E$6000,A3141,5),"")</f>
        <v/>
      </c>
      <c r="C3141" s="87" t="str">
        <f>IFERROR(INDEX(DATA!$A$46:$E$6000,A3141,3),"")</f>
        <v/>
      </c>
      <c r="D3141" s="88" t="str">
        <f>IFERROR(INDEX(DATA!$A$46:$E$6000,A3141,2),"")</f>
        <v/>
      </c>
      <c r="E3141" s="99" t="str">
        <f>IFERROR(IF(C3141=設定・集計!$B$6,INDEX(DATA!$A$46:$E$6000,A3141,4),""),"")</f>
        <v/>
      </c>
      <c r="F3141" s="99" t="str">
        <f>IFERROR(IF(C3141=設定・集計!$B$6,"",INDEX(DATA!$A$46:$E$6000,A3141,4)),"")</f>
        <v/>
      </c>
    </row>
    <row r="3142" spans="1:6" ht="18.75" customHeight="1">
      <c r="A3142" s="82" t="str">
        <f>IFERROR(MATCH(ROW()-ROW($A$2),DATA!G:G,0)-DATA!$B$5+1,"")</f>
        <v/>
      </c>
      <c r="B3142" s="86" t="str">
        <f>IFERROR(INDEX(DATA!$A$46:$E$6000,A3142,5),"")</f>
        <v/>
      </c>
      <c r="C3142" s="87" t="str">
        <f>IFERROR(INDEX(DATA!$A$46:$E$6000,A3142,3),"")</f>
        <v/>
      </c>
      <c r="D3142" s="88" t="str">
        <f>IFERROR(INDEX(DATA!$A$46:$E$6000,A3142,2),"")</f>
        <v/>
      </c>
      <c r="E3142" s="99" t="str">
        <f>IFERROR(IF(C3142=設定・集計!$B$6,INDEX(DATA!$A$46:$E$6000,A3142,4),""),"")</f>
        <v/>
      </c>
      <c r="F3142" s="99" t="str">
        <f>IFERROR(IF(C3142=設定・集計!$B$6,"",INDEX(DATA!$A$46:$E$6000,A3142,4)),"")</f>
        <v/>
      </c>
    </row>
    <row r="3143" spans="1:6" ht="18.75" customHeight="1">
      <c r="A3143" s="82" t="str">
        <f>IFERROR(MATCH(ROW()-ROW($A$2),DATA!G:G,0)-DATA!$B$5+1,"")</f>
        <v/>
      </c>
      <c r="B3143" s="86" t="str">
        <f>IFERROR(INDEX(DATA!$A$46:$E$6000,A3143,5),"")</f>
        <v/>
      </c>
      <c r="C3143" s="87" t="str">
        <f>IFERROR(INDEX(DATA!$A$46:$E$6000,A3143,3),"")</f>
        <v/>
      </c>
      <c r="D3143" s="88" t="str">
        <f>IFERROR(INDEX(DATA!$A$46:$E$6000,A3143,2),"")</f>
        <v/>
      </c>
      <c r="E3143" s="99" t="str">
        <f>IFERROR(IF(C3143=設定・集計!$B$6,INDEX(DATA!$A$46:$E$6000,A3143,4),""),"")</f>
        <v/>
      </c>
      <c r="F3143" s="99" t="str">
        <f>IFERROR(IF(C3143=設定・集計!$B$6,"",INDEX(DATA!$A$46:$E$6000,A3143,4)),"")</f>
        <v/>
      </c>
    </row>
    <row r="3144" spans="1:6" ht="18.75" customHeight="1">
      <c r="A3144" s="82" t="str">
        <f>IFERROR(MATCH(ROW()-ROW($A$2),DATA!G:G,0)-DATA!$B$5+1,"")</f>
        <v/>
      </c>
      <c r="B3144" s="86" t="str">
        <f>IFERROR(INDEX(DATA!$A$46:$E$6000,A3144,5),"")</f>
        <v/>
      </c>
      <c r="C3144" s="87" t="str">
        <f>IFERROR(INDEX(DATA!$A$46:$E$6000,A3144,3),"")</f>
        <v/>
      </c>
      <c r="D3144" s="88" t="str">
        <f>IFERROR(INDEX(DATA!$A$46:$E$6000,A3144,2),"")</f>
        <v/>
      </c>
      <c r="E3144" s="99" t="str">
        <f>IFERROR(IF(C3144=設定・集計!$B$6,INDEX(DATA!$A$46:$E$6000,A3144,4),""),"")</f>
        <v/>
      </c>
      <c r="F3144" s="99" t="str">
        <f>IFERROR(IF(C3144=設定・集計!$B$6,"",INDEX(DATA!$A$46:$E$6000,A3144,4)),"")</f>
        <v/>
      </c>
    </row>
    <row r="3145" spans="1:6" ht="18.75" customHeight="1">
      <c r="A3145" s="82" t="str">
        <f>IFERROR(MATCH(ROW()-ROW($A$2),DATA!G:G,0)-DATA!$B$5+1,"")</f>
        <v/>
      </c>
      <c r="B3145" s="86" t="str">
        <f>IFERROR(INDEX(DATA!$A$46:$E$6000,A3145,5),"")</f>
        <v/>
      </c>
      <c r="C3145" s="87" t="str">
        <f>IFERROR(INDEX(DATA!$A$46:$E$6000,A3145,3),"")</f>
        <v/>
      </c>
      <c r="D3145" s="88" t="str">
        <f>IFERROR(INDEX(DATA!$A$46:$E$6000,A3145,2),"")</f>
        <v/>
      </c>
      <c r="E3145" s="99" t="str">
        <f>IFERROR(IF(C3145=設定・集計!$B$6,INDEX(DATA!$A$46:$E$6000,A3145,4),""),"")</f>
        <v/>
      </c>
      <c r="F3145" s="99" t="str">
        <f>IFERROR(IF(C3145=設定・集計!$B$6,"",INDEX(DATA!$A$46:$E$6000,A3145,4)),"")</f>
        <v/>
      </c>
    </row>
    <row r="3146" spans="1:6" ht="18.75" customHeight="1">
      <c r="A3146" s="82" t="str">
        <f>IFERROR(MATCH(ROW()-ROW($A$2),DATA!G:G,0)-DATA!$B$5+1,"")</f>
        <v/>
      </c>
      <c r="B3146" s="86" t="str">
        <f>IFERROR(INDEX(DATA!$A$46:$E$6000,A3146,5),"")</f>
        <v/>
      </c>
      <c r="C3146" s="87" t="str">
        <f>IFERROR(INDEX(DATA!$A$46:$E$6000,A3146,3),"")</f>
        <v/>
      </c>
      <c r="D3146" s="88" t="str">
        <f>IFERROR(INDEX(DATA!$A$46:$E$6000,A3146,2),"")</f>
        <v/>
      </c>
      <c r="E3146" s="99" t="str">
        <f>IFERROR(IF(C3146=設定・集計!$B$6,INDEX(DATA!$A$46:$E$6000,A3146,4),""),"")</f>
        <v/>
      </c>
      <c r="F3146" s="99" t="str">
        <f>IFERROR(IF(C3146=設定・集計!$B$6,"",INDEX(DATA!$A$46:$E$6000,A3146,4)),"")</f>
        <v/>
      </c>
    </row>
    <row r="3147" spans="1:6" ht="18.75" customHeight="1">
      <c r="A3147" s="82" t="str">
        <f>IFERROR(MATCH(ROW()-ROW($A$2),DATA!G:G,0)-DATA!$B$5+1,"")</f>
        <v/>
      </c>
      <c r="B3147" s="86" t="str">
        <f>IFERROR(INDEX(DATA!$A$46:$E$6000,A3147,5),"")</f>
        <v/>
      </c>
      <c r="C3147" s="87" t="str">
        <f>IFERROR(INDEX(DATA!$A$46:$E$6000,A3147,3),"")</f>
        <v/>
      </c>
      <c r="D3147" s="88" t="str">
        <f>IFERROR(INDEX(DATA!$A$46:$E$6000,A3147,2),"")</f>
        <v/>
      </c>
      <c r="E3147" s="99" t="str">
        <f>IFERROR(IF(C3147=設定・集計!$B$6,INDEX(DATA!$A$46:$E$6000,A3147,4),""),"")</f>
        <v/>
      </c>
      <c r="F3147" s="99" t="str">
        <f>IFERROR(IF(C3147=設定・集計!$B$6,"",INDEX(DATA!$A$46:$E$6000,A3147,4)),"")</f>
        <v/>
      </c>
    </row>
    <row r="3148" spans="1:6" ht="18.75" customHeight="1">
      <c r="A3148" s="82" t="str">
        <f>IFERROR(MATCH(ROW()-ROW($A$2),DATA!G:G,0)-DATA!$B$5+1,"")</f>
        <v/>
      </c>
      <c r="B3148" s="86" t="str">
        <f>IFERROR(INDEX(DATA!$A$46:$E$6000,A3148,5),"")</f>
        <v/>
      </c>
      <c r="C3148" s="87" t="str">
        <f>IFERROR(INDEX(DATA!$A$46:$E$6000,A3148,3),"")</f>
        <v/>
      </c>
      <c r="D3148" s="88" t="str">
        <f>IFERROR(INDEX(DATA!$A$46:$E$6000,A3148,2),"")</f>
        <v/>
      </c>
      <c r="E3148" s="99" t="str">
        <f>IFERROR(IF(C3148=設定・集計!$B$6,INDEX(DATA!$A$46:$E$6000,A3148,4),""),"")</f>
        <v/>
      </c>
      <c r="F3148" s="99" t="str">
        <f>IFERROR(IF(C3148=設定・集計!$B$6,"",INDEX(DATA!$A$46:$E$6000,A3148,4)),"")</f>
        <v/>
      </c>
    </row>
    <row r="3149" spans="1:6" ht="18.75" customHeight="1">
      <c r="A3149" s="82" t="str">
        <f>IFERROR(MATCH(ROW()-ROW($A$2),DATA!G:G,0)-DATA!$B$5+1,"")</f>
        <v/>
      </c>
      <c r="B3149" s="86" t="str">
        <f>IFERROR(INDEX(DATA!$A$46:$E$6000,A3149,5),"")</f>
        <v/>
      </c>
      <c r="C3149" s="87" t="str">
        <f>IFERROR(INDEX(DATA!$A$46:$E$6000,A3149,3),"")</f>
        <v/>
      </c>
      <c r="D3149" s="88" t="str">
        <f>IFERROR(INDEX(DATA!$A$46:$E$6000,A3149,2),"")</f>
        <v/>
      </c>
      <c r="E3149" s="99" t="str">
        <f>IFERROR(IF(C3149=設定・集計!$B$6,INDEX(DATA!$A$46:$E$6000,A3149,4),""),"")</f>
        <v/>
      </c>
      <c r="F3149" s="99" t="str">
        <f>IFERROR(IF(C3149=設定・集計!$B$6,"",INDEX(DATA!$A$46:$E$6000,A3149,4)),"")</f>
        <v/>
      </c>
    </row>
    <row r="3150" spans="1:6" ht="18.75" customHeight="1">
      <c r="A3150" s="82" t="str">
        <f>IFERROR(MATCH(ROW()-ROW($A$2),DATA!G:G,0)-DATA!$B$5+1,"")</f>
        <v/>
      </c>
      <c r="B3150" s="86" t="str">
        <f>IFERROR(INDEX(DATA!$A$46:$E$6000,A3150,5),"")</f>
        <v/>
      </c>
      <c r="C3150" s="87" t="str">
        <f>IFERROR(INDEX(DATA!$A$46:$E$6000,A3150,3),"")</f>
        <v/>
      </c>
      <c r="D3150" s="88" t="str">
        <f>IFERROR(INDEX(DATA!$A$46:$E$6000,A3150,2),"")</f>
        <v/>
      </c>
      <c r="E3150" s="99" t="str">
        <f>IFERROR(IF(C3150=設定・集計!$B$6,INDEX(DATA!$A$46:$E$6000,A3150,4),""),"")</f>
        <v/>
      </c>
      <c r="F3150" s="99" t="str">
        <f>IFERROR(IF(C3150=設定・集計!$B$6,"",INDEX(DATA!$A$46:$E$6000,A3150,4)),"")</f>
        <v/>
      </c>
    </row>
    <row r="3151" spans="1:6" ht="18.75" customHeight="1">
      <c r="A3151" s="82" t="str">
        <f>IFERROR(MATCH(ROW()-ROW($A$2),DATA!G:G,0)-DATA!$B$5+1,"")</f>
        <v/>
      </c>
      <c r="B3151" s="86" t="str">
        <f>IFERROR(INDEX(DATA!$A$46:$E$6000,A3151,5),"")</f>
        <v/>
      </c>
      <c r="C3151" s="87" t="str">
        <f>IFERROR(INDEX(DATA!$A$46:$E$6000,A3151,3),"")</f>
        <v/>
      </c>
      <c r="D3151" s="88" t="str">
        <f>IFERROR(INDEX(DATA!$A$46:$E$6000,A3151,2),"")</f>
        <v/>
      </c>
      <c r="E3151" s="99" t="str">
        <f>IFERROR(IF(C3151=設定・集計!$B$6,INDEX(DATA!$A$46:$E$6000,A3151,4),""),"")</f>
        <v/>
      </c>
      <c r="F3151" s="99" t="str">
        <f>IFERROR(IF(C3151=設定・集計!$B$6,"",INDEX(DATA!$A$46:$E$6000,A3151,4)),"")</f>
        <v/>
      </c>
    </row>
    <row r="3152" spans="1:6" ht="18.75" customHeight="1">
      <c r="A3152" s="82" t="str">
        <f>IFERROR(MATCH(ROW()-ROW($A$2),DATA!G:G,0)-DATA!$B$5+1,"")</f>
        <v/>
      </c>
      <c r="B3152" s="86" t="str">
        <f>IFERROR(INDEX(DATA!$A$46:$E$6000,A3152,5),"")</f>
        <v/>
      </c>
      <c r="C3152" s="87" t="str">
        <f>IFERROR(INDEX(DATA!$A$46:$E$6000,A3152,3),"")</f>
        <v/>
      </c>
      <c r="D3152" s="88" t="str">
        <f>IFERROR(INDEX(DATA!$A$46:$E$6000,A3152,2),"")</f>
        <v/>
      </c>
      <c r="E3152" s="99" t="str">
        <f>IFERROR(IF(C3152=設定・集計!$B$6,INDEX(DATA!$A$46:$E$6000,A3152,4),""),"")</f>
        <v/>
      </c>
      <c r="F3152" s="99" t="str">
        <f>IFERROR(IF(C3152=設定・集計!$B$6,"",INDEX(DATA!$A$46:$E$6000,A3152,4)),"")</f>
        <v/>
      </c>
    </row>
    <row r="3153" spans="1:6" ht="18.75" customHeight="1">
      <c r="A3153" s="82" t="str">
        <f>IFERROR(MATCH(ROW()-ROW($A$2),DATA!G:G,0)-DATA!$B$5+1,"")</f>
        <v/>
      </c>
      <c r="B3153" s="86" t="str">
        <f>IFERROR(INDEX(DATA!$A$46:$E$6000,A3153,5),"")</f>
        <v/>
      </c>
      <c r="C3153" s="87" t="str">
        <f>IFERROR(INDEX(DATA!$A$46:$E$6000,A3153,3),"")</f>
        <v/>
      </c>
      <c r="D3153" s="88" t="str">
        <f>IFERROR(INDEX(DATA!$A$46:$E$6000,A3153,2),"")</f>
        <v/>
      </c>
      <c r="E3153" s="99" t="str">
        <f>IFERROR(IF(C3153=設定・集計!$B$6,INDEX(DATA!$A$46:$E$6000,A3153,4),""),"")</f>
        <v/>
      </c>
      <c r="F3153" s="99" t="str">
        <f>IFERROR(IF(C3153=設定・集計!$B$6,"",INDEX(DATA!$A$46:$E$6000,A3153,4)),"")</f>
        <v/>
      </c>
    </row>
    <row r="3154" spans="1:6" ht="18.75" customHeight="1">
      <c r="A3154" s="82" t="str">
        <f>IFERROR(MATCH(ROW()-ROW($A$2),DATA!G:G,0)-DATA!$B$5+1,"")</f>
        <v/>
      </c>
      <c r="B3154" s="86" t="str">
        <f>IFERROR(INDEX(DATA!$A$46:$E$6000,A3154,5),"")</f>
        <v/>
      </c>
      <c r="C3154" s="87" t="str">
        <f>IFERROR(INDEX(DATA!$A$46:$E$6000,A3154,3),"")</f>
        <v/>
      </c>
      <c r="D3154" s="88" t="str">
        <f>IFERROR(INDEX(DATA!$A$46:$E$6000,A3154,2),"")</f>
        <v/>
      </c>
      <c r="E3154" s="99" t="str">
        <f>IFERROR(IF(C3154=設定・集計!$B$6,INDEX(DATA!$A$46:$E$6000,A3154,4),""),"")</f>
        <v/>
      </c>
      <c r="F3154" s="99" t="str">
        <f>IFERROR(IF(C3154=設定・集計!$B$6,"",INDEX(DATA!$A$46:$E$6000,A3154,4)),"")</f>
        <v/>
      </c>
    </row>
    <row r="3155" spans="1:6" ht="18.75" customHeight="1">
      <c r="A3155" s="82" t="str">
        <f>IFERROR(MATCH(ROW()-ROW($A$2),DATA!G:G,0)-DATA!$B$5+1,"")</f>
        <v/>
      </c>
      <c r="B3155" s="86" t="str">
        <f>IFERROR(INDEX(DATA!$A$46:$E$6000,A3155,5),"")</f>
        <v/>
      </c>
      <c r="C3155" s="87" t="str">
        <f>IFERROR(INDEX(DATA!$A$46:$E$6000,A3155,3),"")</f>
        <v/>
      </c>
      <c r="D3155" s="88" t="str">
        <f>IFERROR(INDEX(DATA!$A$46:$E$6000,A3155,2),"")</f>
        <v/>
      </c>
      <c r="E3155" s="99" t="str">
        <f>IFERROR(IF(C3155=設定・集計!$B$6,INDEX(DATA!$A$46:$E$6000,A3155,4),""),"")</f>
        <v/>
      </c>
      <c r="F3155" s="99" t="str">
        <f>IFERROR(IF(C3155=設定・集計!$B$6,"",INDEX(DATA!$A$46:$E$6000,A3155,4)),"")</f>
        <v/>
      </c>
    </row>
    <row r="3156" spans="1:6" ht="18.75" customHeight="1">
      <c r="A3156" s="82" t="str">
        <f>IFERROR(MATCH(ROW()-ROW($A$2),DATA!G:G,0)-DATA!$B$5+1,"")</f>
        <v/>
      </c>
      <c r="B3156" s="86" t="str">
        <f>IFERROR(INDEX(DATA!$A$46:$E$6000,A3156,5),"")</f>
        <v/>
      </c>
      <c r="C3156" s="87" t="str">
        <f>IFERROR(INDEX(DATA!$A$46:$E$6000,A3156,3),"")</f>
        <v/>
      </c>
      <c r="D3156" s="88" t="str">
        <f>IFERROR(INDEX(DATA!$A$46:$E$6000,A3156,2),"")</f>
        <v/>
      </c>
      <c r="E3156" s="99" t="str">
        <f>IFERROR(IF(C3156=設定・集計!$B$6,INDEX(DATA!$A$46:$E$6000,A3156,4),""),"")</f>
        <v/>
      </c>
      <c r="F3156" s="99" t="str">
        <f>IFERROR(IF(C3156=設定・集計!$B$6,"",INDEX(DATA!$A$46:$E$6000,A3156,4)),"")</f>
        <v/>
      </c>
    </row>
    <row r="3157" spans="1:6" ht="18.75" customHeight="1">
      <c r="A3157" s="82" t="str">
        <f>IFERROR(MATCH(ROW()-ROW($A$2),DATA!G:G,0)-DATA!$B$5+1,"")</f>
        <v/>
      </c>
      <c r="B3157" s="86" t="str">
        <f>IFERROR(INDEX(DATA!$A$46:$E$6000,A3157,5),"")</f>
        <v/>
      </c>
      <c r="C3157" s="87" t="str">
        <f>IFERROR(INDEX(DATA!$A$46:$E$6000,A3157,3),"")</f>
        <v/>
      </c>
      <c r="D3157" s="88" t="str">
        <f>IFERROR(INDEX(DATA!$A$46:$E$6000,A3157,2),"")</f>
        <v/>
      </c>
      <c r="E3157" s="99" t="str">
        <f>IFERROR(IF(C3157=設定・集計!$B$6,INDEX(DATA!$A$46:$E$6000,A3157,4),""),"")</f>
        <v/>
      </c>
      <c r="F3157" s="99" t="str">
        <f>IFERROR(IF(C3157=設定・集計!$B$6,"",INDEX(DATA!$A$46:$E$6000,A3157,4)),"")</f>
        <v/>
      </c>
    </row>
    <row r="3158" spans="1:6" ht="18.75" customHeight="1">
      <c r="A3158" s="82" t="str">
        <f>IFERROR(MATCH(ROW()-ROW($A$2),DATA!G:G,0)-DATA!$B$5+1,"")</f>
        <v/>
      </c>
      <c r="B3158" s="86" t="str">
        <f>IFERROR(INDEX(DATA!$A$46:$E$6000,A3158,5),"")</f>
        <v/>
      </c>
      <c r="C3158" s="87" t="str">
        <f>IFERROR(INDEX(DATA!$A$46:$E$6000,A3158,3),"")</f>
        <v/>
      </c>
      <c r="D3158" s="88" t="str">
        <f>IFERROR(INDEX(DATA!$A$46:$E$6000,A3158,2),"")</f>
        <v/>
      </c>
      <c r="E3158" s="99" t="str">
        <f>IFERROR(IF(C3158=設定・集計!$B$6,INDEX(DATA!$A$46:$E$6000,A3158,4),""),"")</f>
        <v/>
      </c>
      <c r="F3158" s="99" t="str">
        <f>IFERROR(IF(C3158=設定・集計!$B$6,"",INDEX(DATA!$A$46:$E$6000,A3158,4)),"")</f>
        <v/>
      </c>
    </row>
    <row r="3159" spans="1:6" ht="18.75" customHeight="1">
      <c r="A3159" s="82" t="str">
        <f>IFERROR(MATCH(ROW()-ROW($A$2),DATA!G:G,0)-DATA!$B$5+1,"")</f>
        <v/>
      </c>
      <c r="B3159" s="86" t="str">
        <f>IFERROR(INDEX(DATA!$A$46:$E$6000,A3159,5),"")</f>
        <v/>
      </c>
      <c r="C3159" s="87" t="str">
        <f>IFERROR(INDEX(DATA!$A$46:$E$6000,A3159,3),"")</f>
        <v/>
      </c>
      <c r="D3159" s="88" t="str">
        <f>IFERROR(INDEX(DATA!$A$46:$E$6000,A3159,2),"")</f>
        <v/>
      </c>
      <c r="E3159" s="99" t="str">
        <f>IFERROR(IF(C3159=設定・集計!$B$6,INDEX(DATA!$A$46:$E$6000,A3159,4),""),"")</f>
        <v/>
      </c>
      <c r="F3159" s="99" t="str">
        <f>IFERROR(IF(C3159=設定・集計!$B$6,"",INDEX(DATA!$A$46:$E$6000,A3159,4)),"")</f>
        <v/>
      </c>
    </row>
    <row r="3160" spans="1:6" ht="18.75" customHeight="1">
      <c r="A3160" s="82" t="str">
        <f>IFERROR(MATCH(ROW()-ROW($A$2),DATA!G:G,0)-DATA!$B$5+1,"")</f>
        <v/>
      </c>
      <c r="B3160" s="86" t="str">
        <f>IFERROR(INDEX(DATA!$A$46:$E$6000,A3160,5),"")</f>
        <v/>
      </c>
      <c r="C3160" s="87" t="str">
        <f>IFERROR(INDEX(DATA!$A$46:$E$6000,A3160,3),"")</f>
        <v/>
      </c>
      <c r="D3160" s="88" t="str">
        <f>IFERROR(INDEX(DATA!$A$46:$E$6000,A3160,2),"")</f>
        <v/>
      </c>
      <c r="E3160" s="99" t="str">
        <f>IFERROR(IF(C3160=設定・集計!$B$6,INDEX(DATA!$A$46:$E$6000,A3160,4),""),"")</f>
        <v/>
      </c>
      <c r="F3160" s="99" t="str">
        <f>IFERROR(IF(C3160=設定・集計!$B$6,"",INDEX(DATA!$A$46:$E$6000,A3160,4)),"")</f>
        <v/>
      </c>
    </row>
    <row r="3161" spans="1:6" ht="18.75" customHeight="1">
      <c r="A3161" s="82" t="str">
        <f>IFERROR(MATCH(ROW()-ROW($A$2),DATA!G:G,0)-DATA!$B$5+1,"")</f>
        <v/>
      </c>
      <c r="B3161" s="86" t="str">
        <f>IFERROR(INDEX(DATA!$A$46:$E$6000,A3161,5),"")</f>
        <v/>
      </c>
      <c r="C3161" s="87" t="str">
        <f>IFERROR(INDEX(DATA!$A$46:$E$6000,A3161,3),"")</f>
        <v/>
      </c>
      <c r="D3161" s="88" t="str">
        <f>IFERROR(INDEX(DATA!$A$46:$E$6000,A3161,2),"")</f>
        <v/>
      </c>
      <c r="E3161" s="99" t="str">
        <f>IFERROR(IF(C3161=設定・集計!$B$6,INDEX(DATA!$A$46:$E$6000,A3161,4),""),"")</f>
        <v/>
      </c>
      <c r="F3161" s="99" t="str">
        <f>IFERROR(IF(C3161=設定・集計!$B$6,"",INDEX(DATA!$A$46:$E$6000,A3161,4)),"")</f>
        <v/>
      </c>
    </row>
    <row r="3162" spans="1:6" ht="18.75" customHeight="1">
      <c r="A3162" s="82" t="str">
        <f>IFERROR(MATCH(ROW()-ROW($A$2),DATA!G:G,0)-DATA!$B$5+1,"")</f>
        <v/>
      </c>
      <c r="B3162" s="86" t="str">
        <f>IFERROR(INDEX(DATA!$A$46:$E$6000,A3162,5),"")</f>
        <v/>
      </c>
      <c r="C3162" s="87" t="str">
        <f>IFERROR(INDEX(DATA!$A$46:$E$6000,A3162,3),"")</f>
        <v/>
      </c>
      <c r="D3162" s="88" t="str">
        <f>IFERROR(INDEX(DATA!$A$46:$E$6000,A3162,2),"")</f>
        <v/>
      </c>
      <c r="E3162" s="99" t="str">
        <f>IFERROR(IF(C3162=設定・集計!$B$6,INDEX(DATA!$A$46:$E$6000,A3162,4),""),"")</f>
        <v/>
      </c>
      <c r="F3162" s="99" t="str">
        <f>IFERROR(IF(C3162=設定・集計!$B$6,"",INDEX(DATA!$A$46:$E$6000,A3162,4)),"")</f>
        <v/>
      </c>
    </row>
    <row r="3163" spans="1:6" ht="18.75" customHeight="1">
      <c r="A3163" s="82" t="str">
        <f>IFERROR(MATCH(ROW()-ROW($A$2),DATA!G:G,0)-DATA!$B$5+1,"")</f>
        <v/>
      </c>
      <c r="B3163" s="86" t="str">
        <f>IFERROR(INDEX(DATA!$A$46:$E$6000,A3163,5),"")</f>
        <v/>
      </c>
      <c r="C3163" s="87" t="str">
        <f>IFERROR(INDEX(DATA!$A$46:$E$6000,A3163,3),"")</f>
        <v/>
      </c>
      <c r="D3163" s="88" t="str">
        <f>IFERROR(INDEX(DATA!$A$46:$E$6000,A3163,2),"")</f>
        <v/>
      </c>
      <c r="E3163" s="99" t="str">
        <f>IFERROR(IF(C3163=設定・集計!$B$6,INDEX(DATA!$A$46:$E$6000,A3163,4),""),"")</f>
        <v/>
      </c>
      <c r="F3163" s="99" t="str">
        <f>IFERROR(IF(C3163=設定・集計!$B$6,"",INDEX(DATA!$A$46:$E$6000,A3163,4)),"")</f>
        <v/>
      </c>
    </row>
    <row r="3164" spans="1:6" ht="18.75" customHeight="1">
      <c r="A3164" s="82" t="str">
        <f>IFERROR(MATCH(ROW()-ROW($A$2),DATA!G:G,0)-DATA!$B$5+1,"")</f>
        <v/>
      </c>
      <c r="B3164" s="86" t="str">
        <f>IFERROR(INDEX(DATA!$A$46:$E$6000,A3164,5),"")</f>
        <v/>
      </c>
      <c r="C3164" s="87" t="str">
        <f>IFERROR(INDEX(DATA!$A$46:$E$6000,A3164,3),"")</f>
        <v/>
      </c>
      <c r="D3164" s="88" t="str">
        <f>IFERROR(INDEX(DATA!$A$46:$E$6000,A3164,2),"")</f>
        <v/>
      </c>
      <c r="E3164" s="99" t="str">
        <f>IFERROR(IF(C3164=設定・集計!$B$6,INDEX(DATA!$A$46:$E$6000,A3164,4),""),"")</f>
        <v/>
      </c>
      <c r="F3164" s="99" t="str">
        <f>IFERROR(IF(C3164=設定・集計!$B$6,"",INDEX(DATA!$A$46:$E$6000,A3164,4)),"")</f>
        <v/>
      </c>
    </row>
    <row r="3165" spans="1:6" ht="18.75" customHeight="1">
      <c r="A3165" s="82" t="str">
        <f>IFERROR(MATCH(ROW()-ROW($A$2),DATA!G:G,0)-DATA!$B$5+1,"")</f>
        <v/>
      </c>
      <c r="B3165" s="86" t="str">
        <f>IFERROR(INDEX(DATA!$A$46:$E$6000,A3165,5),"")</f>
        <v/>
      </c>
      <c r="C3165" s="87" t="str">
        <f>IFERROR(INDEX(DATA!$A$46:$E$6000,A3165,3),"")</f>
        <v/>
      </c>
      <c r="D3165" s="88" t="str">
        <f>IFERROR(INDEX(DATA!$A$46:$E$6000,A3165,2),"")</f>
        <v/>
      </c>
      <c r="E3165" s="99" t="str">
        <f>IFERROR(IF(C3165=設定・集計!$B$6,INDEX(DATA!$A$46:$E$6000,A3165,4),""),"")</f>
        <v/>
      </c>
      <c r="F3165" s="99" t="str">
        <f>IFERROR(IF(C3165=設定・集計!$B$6,"",INDEX(DATA!$A$46:$E$6000,A3165,4)),"")</f>
        <v/>
      </c>
    </row>
    <row r="3166" spans="1:6" ht="18.75" customHeight="1">
      <c r="A3166" s="82" t="str">
        <f>IFERROR(MATCH(ROW()-ROW($A$2),DATA!G:G,0)-DATA!$B$5+1,"")</f>
        <v/>
      </c>
      <c r="B3166" s="86" t="str">
        <f>IFERROR(INDEX(DATA!$A$46:$E$6000,A3166,5),"")</f>
        <v/>
      </c>
      <c r="C3166" s="87" t="str">
        <f>IFERROR(INDEX(DATA!$A$46:$E$6000,A3166,3),"")</f>
        <v/>
      </c>
      <c r="D3166" s="88" t="str">
        <f>IFERROR(INDEX(DATA!$A$46:$E$6000,A3166,2),"")</f>
        <v/>
      </c>
      <c r="E3166" s="99" t="str">
        <f>IFERROR(IF(C3166=設定・集計!$B$6,INDEX(DATA!$A$46:$E$6000,A3166,4),""),"")</f>
        <v/>
      </c>
      <c r="F3166" s="99" t="str">
        <f>IFERROR(IF(C3166=設定・集計!$B$6,"",INDEX(DATA!$A$46:$E$6000,A3166,4)),"")</f>
        <v/>
      </c>
    </row>
    <row r="3167" spans="1:6" ht="18.75" customHeight="1">
      <c r="A3167" s="82" t="str">
        <f>IFERROR(MATCH(ROW()-ROW($A$2),DATA!G:G,0)-DATA!$B$5+1,"")</f>
        <v/>
      </c>
      <c r="B3167" s="86" t="str">
        <f>IFERROR(INDEX(DATA!$A$46:$E$6000,A3167,5),"")</f>
        <v/>
      </c>
      <c r="C3167" s="87" t="str">
        <f>IFERROR(INDEX(DATA!$A$46:$E$6000,A3167,3),"")</f>
        <v/>
      </c>
      <c r="D3167" s="88" t="str">
        <f>IFERROR(INDEX(DATA!$A$46:$E$6000,A3167,2),"")</f>
        <v/>
      </c>
      <c r="E3167" s="99" t="str">
        <f>IFERROR(IF(C3167=設定・集計!$B$6,INDEX(DATA!$A$46:$E$6000,A3167,4),""),"")</f>
        <v/>
      </c>
      <c r="F3167" s="99" t="str">
        <f>IFERROR(IF(C3167=設定・集計!$B$6,"",INDEX(DATA!$A$46:$E$6000,A3167,4)),"")</f>
        <v/>
      </c>
    </row>
    <row r="3168" spans="1:6" ht="18.75" customHeight="1">
      <c r="A3168" s="82" t="str">
        <f>IFERROR(MATCH(ROW()-ROW($A$2),DATA!G:G,0)-DATA!$B$5+1,"")</f>
        <v/>
      </c>
      <c r="B3168" s="86" t="str">
        <f>IFERROR(INDEX(DATA!$A$46:$E$6000,A3168,5),"")</f>
        <v/>
      </c>
      <c r="C3168" s="87" t="str">
        <f>IFERROR(INDEX(DATA!$A$46:$E$6000,A3168,3),"")</f>
        <v/>
      </c>
      <c r="D3168" s="88" t="str">
        <f>IFERROR(INDEX(DATA!$A$46:$E$6000,A3168,2),"")</f>
        <v/>
      </c>
      <c r="E3168" s="99" t="str">
        <f>IFERROR(IF(C3168=設定・集計!$B$6,INDEX(DATA!$A$46:$E$6000,A3168,4),""),"")</f>
        <v/>
      </c>
      <c r="F3168" s="99" t="str">
        <f>IFERROR(IF(C3168=設定・集計!$B$6,"",INDEX(DATA!$A$46:$E$6000,A3168,4)),"")</f>
        <v/>
      </c>
    </row>
    <row r="3169" spans="1:6" ht="18.75" customHeight="1">
      <c r="A3169" s="82" t="str">
        <f>IFERROR(MATCH(ROW()-ROW($A$2),DATA!G:G,0)-DATA!$B$5+1,"")</f>
        <v/>
      </c>
      <c r="B3169" s="86" t="str">
        <f>IFERROR(INDEX(DATA!$A$46:$E$6000,A3169,5),"")</f>
        <v/>
      </c>
      <c r="C3169" s="87" t="str">
        <f>IFERROR(INDEX(DATA!$A$46:$E$6000,A3169,3),"")</f>
        <v/>
      </c>
      <c r="D3169" s="88" t="str">
        <f>IFERROR(INDEX(DATA!$A$46:$E$6000,A3169,2),"")</f>
        <v/>
      </c>
      <c r="E3169" s="99" t="str">
        <f>IFERROR(IF(C3169=設定・集計!$B$6,INDEX(DATA!$A$46:$E$6000,A3169,4),""),"")</f>
        <v/>
      </c>
      <c r="F3169" s="99" t="str">
        <f>IFERROR(IF(C3169=設定・集計!$B$6,"",INDEX(DATA!$A$46:$E$6000,A3169,4)),"")</f>
        <v/>
      </c>
    </row>
    <row r="3170" spans="1:6" ht="18.75" customHeight="1">
      <c r="A3170" s="82" t="str">
        <f>IFERROR(MATCH(ROW()-ROW($A$2),DATA!G:G,0)-DATA!$B$5+1,"")</f>
        <v/>
      </c>
      <c r="B3170" s="86" t="str">
        <f>IFERROR(INDEX(DATA!$A$46:$E$6000,A3170,5),"")</f>
        <v/>
      </c>
      <c r="C3170" s="87" t="str">
        <f>IFERROR(INDEX(DATA!$A$46:$E$6000,A3170,3),"")</f>
        <v/>
      </c>
      <c r="D3170" s="88" t="str">
        <f>IFERROR(INDEX(DATA!$A$46:$E$6000,A3170,2),"")</f>
        <v/>
      </c>
      <c r="E3170" s="99" t="str">
        <f>IFERROR(IF(C3170=設定・集計!$B$6,INDEX(DATA!$A$46:$E$6000,A3170,4),""),"")</f>
        <v/>
      </c>
      <c r="F3170" s="99" t="str">
        <f>IFERROR(IF(C3170=設定・集計!$B$6,"",INDEX(DATA!$A$46:$E$6000,A3170,4)),"")</f>
        <v/>
      </c>
    </row>
    <row r="3171" spans="1:6" ht="18.75" customHeight="1">
      <c r="A3171" s="82" t="str">
        <f>IFERROR(MATCH(ROW()-ROW($A$2),DATA!G:G,0)-DATA!$B$5+1,"")</f>
        <v/>
      </c>
      <c r="B3171" s="86" t="str">
        <f>IFERROR(INDEX(DATA!$A$46:$E$6000,A3171,5),"")</f>
        <v/>
      </c>
      <c r="C3171" s="87" t="str">
        <f>IFERROR(INDEX(DATA!$A$46:$E$6000,A3171,3),"")</f>
        <v/>
      </c>
      <c r="D3171" s="88" t="str">
        <f>IFERROR(INDEX(DATA!$A$46:$E$6000,A3171,2),"")</f>
        <v/>
      </c>
      <c r="E3171" s="99" t="str">
        <f>IFERROR(IF(C3171=設定・集計!$B$6,INDEX(DATA!$A$46:$E$6000,A3171,4),""),"")</f>
        <v/>
      </c>
      <c r="F3171" s="99" t="str">
        <f>IFERROR(IF(C3171=設定・集計!$B$6,"",INDEX(DATA!$A$46:$E$6000,A3171,4)),"")</f>
        <v/>
      </c>
    </row>
    <row r="3172" spans="1:6" ht="18.75" customHeight="1">
      <c r="A3172" s="82" t="str">
        <f>IFERROR(MATCH(ROW()-ROW($A$2),DATA!G:G,0)-DATA!$B$5+1,"")</f>
        <v/>
      </c>
      <c r="B3172" s="86" t="str">
        <f>IFERROR(INDEX(DATA!$A$46:$E$6000,A3172,5),"")</f>
        <v/>
      </c>
      <c r="C3172" s="87" t="str">
        <f>IFERROR(INDEX(DATA!$A$46:$E$6000,A3172,3),"")</f>
        <v/>
      </c>
      <c r="D3172" s="88" t="str">
        <f>IFERROR(INDEX(DATA!$A$46:$E$6000,A3172,2),"")</f>
        <v/>
      </c>
      <c r="E3172" s="99" t="str">
        <f>IFERROR(IF(C3172=設定・集計!$B$6,INDEX(DATA!$A$46:$E$6000,A3172,4),""),"")</f>
        <v/>
      </c>
      <c r="F3172" s="99" t="str">
        <f>IFERROR(IF(C3172=設定・集計!$B$6,"",INDEX(DATA!$A$46:$E$6000,A3172,4)),"")</f>
        <v/>
      </c>
    </row>
    <row r="3173" spans="1:6" ht="18.75" customHeight="1">
      <c r="A3173" s="82" t="str">
        <f>IFERROR(MATCH(ROW()-ROW($A$2),DATA!G:G,0)-DATA!$B$5+1,"")</f>
        <v/>
      </c>
      <c r="B3173" s="86" t="str">
        <f>IFERROR(INDEX(DATA!$A$46:$E$6000,A3173,5),"")</f>
        <v/>
      </c>
      <c r="C3173" s="87" t="str">
        <f>IFERROR(INDEX(DATA!$A$46:$E$6000,A3173,3),"")</f>
        <v/>
      </c>
      <c r="D3173" s="88" t="str">
        <f>IFERROR(INDEX(DATA!$A$46:$E$6000,A3173,2),"")</f>
        <v/>
      </c>
      <c r="E3173" s="99" t="str">
        <f>IFERROR(IF(C3173=設定・集計!$B$6,INDEX(DATA!$A$46:$E$6000,A3173,4),""),"")</f>
        <v/>
      </c>
      <c r="F3173" s="99" t="str">
        <f>IFERROR(IF(C3173=設定・集計!$B$6,"",INDEX(DATA!$A$46:$E$6000,A3173,4)),"")</f>
        <v/>
      </c>
    </row>
    <row r="3174" spans="1:6" ht="18.75" customHeight="1">
      <c r="A3174" s="82" t="str">
        <f>IFERROR(MATCH(ROW()-ROW($A$2),DATA!G:G,0)-DATA!$B$5+1,"")</f>
        <v/>
      </c>
      <c r="B3174" s="86" t="str">
        <f>IFERROR(INDEX(DATA!$A$46:$E$6000,A3174,5),"")</f>
        <v/>
      </c>
      <c r="C3174" s="87" t="str">
        <f>IFERROR(INDEX(DATA!$A$46:$E$6000,A3174,3),"")</f>
        <v/>
      </c>
      <c r="D3174" s="88" t="str">
        <f>IFERROR(INDEX(DATA!$A$46:$E$6000,A3174,2),"")</f>
        <v/>
      </c>
      <c r="E3174" s="99" t="str">
        <f>IFERROR(IF(C3174=設定・集計!$B$6,INDEX(DATA!$A$46:$E$6000,A3174,4),""),"")</f>
        <v/>
      </c>
      <c r="F3174" s="99" t="str">
        <f>IFERROR(IF(C3174=設定・集計!$B$6,"",INDEX(DATA!$A$46:$E$6000,A3174,4)),"")</f>
        <v/>
      </c>
    </row>
    <row r="3175" spans="1:6" ht="18.75" customHeight="1">
      <c r="A3175" s="82" t="str">
        <f>IFERROR(MATCH(ROW()-ROW($A$2),DATA!G:G,0)-DATA!$B$5+1,"")</f>
        <v/>
      </c>
      <c r="B3175" s="86" t="str">
        <f>IFERROR(INDEX(DATA!$A$46:$E$6000,A3175,5),"")</f>
        <v/>
      </c>
      <c r="C3175" s="87" t="str">
        <f>IFERROR(INDEX(DATA!$A$46:$E$6000,A3175,3),"")</f>
        <v/>
      </c>
      <c r="D3175" s="88" t="str">
        <f>IFERROR(INDEX(DATA!$A$46:$E$6000,A3175,2),"")</f>
        <v/>
      </c>
      <c r="E3175" s="99" t="str">
        <f>IFERROR(IF(C3175=設定・集計!$B$6,INDEX(DATA!$A$46:$E$6000,A3175,4),""),"")</f>
        <v/>
      </c>
      <c r="F3175" s="99" t="str">
        <f>IFERROR(IF(C3175=設定・集計!$B$6,"",INDEX(DATA!$A$46:$E$6000,A3175,4)),"")</f>
        <v/>
      </c>
    </row>
    <row r="3176" spans="1:6" ht="18.75" customHeight="1">
      <c r="A3176" s="82" t="str">
        <f>IFERROR(MATCH(ROW()-ROW($A$2),DATA!G:G,0)-DATA!$B$5+1,"")</f>
        <v/>
      </c>
      <c r="B3176" s="86" t="str">
        <f>IFERROR(INDEX(DATA!$A$46:$E$6000,A3176,5),"")</f>
        <v/>
      </c>
      <c r="C3176" s="87" t="str">
        <f>IFERROR(INDEX(DATA!$A$46:$E$6000,A3176,3),"")</f>
        <v/>
      </c>
      <c r="D3176" s="88" t="str">
        <f>IFERROR(INDEX(DATA!$A$46:$E$6000,A3176,2),"")</f>
        <v/>
      </c>
      <c r="E3176" s="99" t="str">
        <f>IFERROR(IF(C3176=設定・集計!$B$6,INDEX(DATA!$A$46:$E$6000,A3176,4),""),"")</f>
        <v/>
      </c>
      <c r="F3176" s="99" t="str">
        <f>IFERROR(IF(C3176=設定・集計!$B$6,"",INDEX(DATA!$A$46:$E$6000,A3176,4)),"")</f>
        <v/>
      </c>
    </row>
    <row r="3177" spans="1:6" ht="18.75" customHeight="1">
      <c r="A3177" s="82" t="str">
        <f>IFERROR(MATCH(ROW()-ROW($A$2),DATA!G:G,0)-DATA!$B$5+1,"")</f>
        <v/>
      </c>
      <c r="B3177" s="86" t="str">
        <f>IFERROR(INDEX(DATA!$A$46:$E$6000,A3177,5),"")</f>
        <v/>
      </c>
      <c r="C3177" s="87" t="str">
        <f>IFERROR(INDEX(DATA!$A$46:$E$6000,A3177,3),"")</f>
        <v/>
      </c>
      <c r="D3177" s="88" t="str">
        <f>IFERROR(INDEX(DATA!$A$46:$E$6000,A3177,2),"")</f>
        <v/>
      </c>
      <c r="E3177" s="99" t="str">
        <f>IFERROR(IF(C3177=設定・集計!$B$6,INDEX(DATA!$A$46:$E$6000,A3177,4),""),"")</f>
        <v/>
      </c>
      <c r="F3177" s="99" t="str">
        <f>IFERROR(IF(C3177=設定・集計!$B$6,"",INDEX(DATA!$A$46:$E$6000,A3177,4)),"")</f>
        <v/>
      </c>
    </row>
    <row r="3178" spans="1:6" ht="18.75" customHeight="1">
      <c r="A3178" s="82" t="str">
        <f>IFERROR(MATCH(ROW()-ROW($A$2),DATA!G:G,0)-DATA!$B$5+1,"")</f>
        <v/>
      </c>
      <c r="B3178" s="86" t="str">
        <f>IFERROR(INDEX(DATA!$A$46:$E$6000,A3178,5),"")</f>
        <v/>
      </c>
      <c r="C3178" s="87" t="str">
        <f>IFERROR(INDEX(DATA!$A$46:$E$6000,A3178,3),"")</f>
        <v/>
      </c>
      <c r="D3178" s="88" t="str">
        <f>IFERROR(INDEX(DATA!$A$46:$E$6000,A3178,2),"")</f>
        <v/>
      </c>
      <c r="E3178" s="99" t="str">
        <f>IFERROR(IF(C3178=設定・集計!$B$6,INDEX(DATA!$A$46:$E$6000,A3178,4),""),"")</f>
        <v/>
      </c>
      <c r="F3178" s="99" t="str">
        <f>IFERROR(IF(C3178=設定・集計!$B$6,"",INDEX(DATA!$A$46:$E$6000,A3178,4)),"")</f>
        <v/>
      </c>
    </row>
    <row r="3179" spans="1:6" ht="18.75" customHeight="1">
      <c r="A3179" s="82" t="str">
        <f>IFERROR(MATCH(ROW()-ROW($A$2),DATA!G:G,0)-DATA!$B$5+1,"")</f>
        <v/>
      </c>
      <c r="B3179" s="86" t="str">
        <f>IFERROR(INDEX(DATA!$A$46:$E$6000,A3179,5),"")</f>
        <v/>
      </c>
      <c r="C3179" s="87" t="str">
        <f>IFERROR(INDEX(DATA!$A$46:$E$6000,A3179,3),"")</f>
        <v/>
      </c>
      <c r="D3179" s="88" t="str">
        <f>IFERROR(INDEX(DATA!$A$46:$E$6000,A3179,2),"")</f>
        <v/>
      </c>
      <c r="E3179" s="99" t="str">
        <f>IFERROR(IF(C3179=設定・集計!$B$6,INDEX(DATA!$A$46:$E$6000,A3179,4),""),"")</f>
        <v/>
      </c>
      <c r="F3179" s="99" t="str">
        <f>IFERROR(IF(C3179=設定・集計!$B$6,"",INDEX(DATA!$A$46:$E$6000,A3179,4)),"")</f>
        <v/>
      </c>
    </row>
    <row r="3180" spans="1:6" ht="18.75" customHeight="1">
      <c r="A3180" s="82" t="str">
        <f>IFERROR(MATCH(ROW()-ROW($A$2),DATA!G:G,0)-DATA!$B$5+1,"")</f>
        <v/>
      </c>
      <c r="B3180" s="86" t="str">
        <f>IFERROR(INDEX(DATA!$A$46:$E$6000,A3180,5),"")</f>
        <v/>
      </c>
      <c r="C3180" s="87" t="str">
        <f>IFERROR(INDEX(DATA!$A$46:$E$6000,A3180,3),"")</f>
        <v/>
      </c>
      <c r="D3180" s="88" t="str">
        <f>IFERROR(INDEX(DATA!$A$46:$E$6000,A3180,2),"")</f>
        <v/>
      </c>
      <c r="E3180" s="99" t="str">
        <f>IFERROR(IF(C3180=設定・集計!$B$6,INDEX(DATA!$A$46:$E$6000,A3180,4),""),"")</f>
        <v/>
      </c>
      <c r="F3180" s="99" t="str">
        <f>IFERROR(IF(C3180=設定・集計!$B$6,"",INDEX(DATA!$A$46:$E$6000,A3180,4)),"")</f>
        <v/>
      </c>
    </row>
    <row r="3181" spans="1:6" ht="18.75" customHeight="1">
      <c r="A3181" s="82" t="str">
        <f>IFERROR(MATCH(ROW()-ROW($A$2),DATA!G:G,0)-DATA!$B$5+1,"")</f>
        <v/>
      </c>
      <c r="B3181" s="86" t="str">
        <f>IFERROR(INDEX(DATA!$A$46:$E$6000,A3181,5),"")</f>
        <v/>
      </c>
      <c r="C3181" s="87" t="str">
        <f>IFERROR(INDEX(DATA!$A$46:$E$6000,A3181,3),"")</f>
        <v/>
      </c>
      <c r="D3181" s="88" t="str">
        <f>IFERROR(INDEX(DATA!$A$46:$E$6000,A3181,2),"")</f>
        <v/>
      </c>
      <c r="E3181" s="99" t="str">
        <f>IFERROR(IF(C3181=設定・集計!$B$6,INDEX(DATA!$A$46:$E$6000,A3181,4),""),"")</f>
        <v/>
      </c>
      <c r="F3181" s="99" t="str">
        <f>IFERROR(IF(C3181=設定・集計!$B$6,"",INDEX(DATA!$A$46:$E$6000,A3181,4)),"")</f>
        <v/>
      </c>
    </row>
    <row r="3182" spans="1:6" ht="18.75" customHeight="1">
      <c r="A3182" s="82" t="str">
        <f>IFERROR(MATCH(ROW()-ROW($A$2),DATA!G:G,0)-DATA!$B$5+1,"")</f>
        <v/>
      </c>
      <c r="B3182" s="86" t="str">
        <f>IFERROR(INDEX(DATA!$A$46:$E$6000,A3182,5),"")</f>
        <v/>
      </c>
      <c r="C3182" s="87" t="str">
        <f>IFERROR(INDEX(DATA!$A$46:$E$6000,A3182,3),"")</f>
        <v/>
      </c>
      <c r="D3182" s="88" t="str">
        <f>IFERROR(INDEX(DATA!$A$46:$E$6000,A3182,2),"")</f>
        <v/>
      </c>
      <c r="E3182" s="99" t="str">
        <f>IFERROR(IF(C3182=設定・集計!$B$6,INDEX(DATA!$A$46:$E$6000,A3182,4),""),"")</f>
        <v/>
      </c>
      <c r="F3182" s="99" t="str">
        <f>IFERROR(IF(C3182=設定・集計!$B$6,"",INDEX(DATA!$A$46:$E$6000,A3182,4)),"")</f>
        <v/>
      </c>
    </row>
    <row r="3183" spans="1:6" ht="18.75" customHeight="1">
      <c r="A3183" s="82" t="str">
        <f>IFERROR(MATCH(ROW()-ROW($A$2),DATA!G:G,0)-DATA!$B$5+1,"")</f>
        <v/>
      </c>
      <c r="B3183" s="86" t="str">
        <f>IFERROR(INDEX(DATA!$A$46:$E$6000,A3183,5),"")</f>
        <v/>
      </c>
      <c r="C3183" s="87" t="str">
        <f>IFERROR(INDEX(DATA!$A$46:$E$6000,A3183,3),"")</f>
        <v/>
      </c>
      <c r="D3183" s="88" t="str">
        <f>IFERROR(INDEX(DATA!$A$46:$E$6000,A3183,2),"")</f>
        <v/>
      </c>
      <c r="E3183" s="99" t="str">
        <f>IFERROR(IF(C3183=設定・集計!$B$6,INDEX(DATA!$A$46:$E$6000,A3183,4),""),"")</f>
        <v/>
      </c>
      <c r="F3183" s="99" t="str">
        <f>IFERROR(IF(C3183=設定・集計!$B$6,"",INDEX(DATA!$A$46:$E$6000,A3183,4)),"")</f>
        <v/>
      </c>
    </row>
    <row r="3184" spans="1:6" ht="18.75" customHeight="1">
      <c r="A3184" s="82" t="str">
        <f>IFERROR(MATCH(ROW()-ROW($A$2),DATA!G:G,0)-DATA!$B$5+1,"")</f>
        <v/>
      </c>
      <c r="B3184" s="86" t="str">
        <f>IFERROR(INDEX(DATA!$A$46:$E$6000,A3184,5),"")</f>
        <v/>
      </c>
      <c r="C3184" s="87" t="str">
        <f>IFERROR(INDEX(DATA!$A$46:$E$6000,A3184,3),"")</f>
        <v/>
      </c>
      <c r="D3184" s="88" t="str">
        <f>IFERROR(INDEX(DATA!$A$46:$E$6000,A3184,2),"")</f>
        <v/>
      </c>
      <c r="E3184" s="99" t="str">
        <f>IFERROR(IF(C3184=設定・集計!$B$6,INDEX(DATA!$A$46:$E$6000,A3184,4),""),"")</f>
        <v/>
      </c>
      <c r="F3184" s="99" t="str">
        <f>IFERROR(IF(C3184=設定・集計!$B$6,"",INDEX(DATA!$A$46:$E$6000,A3184,4)),"")</f>
        <v/>
      </c>
    </row>
    <row r="3185" spans="1:6" ht="18.75" customHeight="1">
      <c r="A3185" s="82" t="str">
        <f>IFERROR(MATCH(ROW()-ROW($A$2),DATA!G:G,0)-DATA!$B$5+1,"")</f>
        <v/>
      </c>
      <c r="B3185" s="86" t="str">
        <f>IFERROR(INDEX(DATA!$A$46:$E$6000,A3185,5),"")</f>
        <v/>
      </c>
      <c r="C3185" s="87" t="str">
        <f>IFERROR(INDEX(DATA!$A$46:$E$6000,A3185,3),"")</f>
        <v/>
      </c>
      <c r="D3185" s="88" t="str">
        <f>IFERROR(INDEX(DATA!$A$46:$E$6000,A3185,2),"")</f>
        <v/>
      </c>
      <c r="E3185" s="99" t="str">
        <f>IFERROR(IF(C3185=設定・集計!$B$6,INDEX(DATA!$A$46:$E$6000,A3185,4),""),"")</f>
        <v/>
      </c>
      <c r="F3185" s="99" t="str">
        <f>IFERROR(IF(C3185=設定・集計!$B$6,"",INDEX(DATA!$A$46:$E$6000,A3185,4)),"")</f>
        <v/>
      </c>
    </row>
    <row r="3186" spans="1:6" ht="18.75" customHeight="1">
      <c r="A3186" s="82" t="str">
        <f>IFERROR(MATCH(ROW()-ROW($A$2),DATA!G:G,0)-DATA!$B$5+1,"")</f>
        <v/>
      </c>
      <c r="B3186" s="86" t="str">
        <f>IFERROR(INDEX(DATA!$A$46:$E$6000,A3186,5),"")</f>
        <v/>
      </c>
      <c r="C3186" s="87" t="str">
        <f>IFERROR(INDEX(DATA!$A$46:$E$6000,A3186,3),"")</f>
        <v/>
      </c>
      <c r="D3186" s="88" t="str">
        <f>IFERROR(INDEX(DATA!$A$46:$E$6000,A3186,2),"")</f>
        <v/>
      </c>
      <c r="E3186" s="99" t="str">
        <f>IFERROR(IF(C3186=設定・集計!$B$6,INDEX(DATA!$A$46:$E$6000,A3186,4),""),"")</f>
        <v/>
      </c>
      <c r="F3186" s="99" t="str">
        <f>IFERROR(IF(C3186=設定・集計!$B$6,"",INDEX(DATA!$A$46:$E$6000,A3186,4)),"")</f>
        <v/>
      </c>
    </row>
    <row r="3187" spans="1:6" ht="18.75" customHeight="1">
      <c r="A3187" s="82" t="str">
        <f>IFERROR(MATCH(ROW()-ROW($A$2),DATA!G:G,0)-DATA!$B$5+1,"")</f>
        <v/>
      </c>
      <c r="B3187" s="86" t="str">
        <f>IFERROR(INDEX(DATA!$A$46:$E$6000,A3187,5),"")</f>
        <v/>
      </c>
      <c r="C3187" s="87" t="str">
        <f>IFERROR(INDEX(DATA!$A$46:$E$6000,A3187,3),"")</f>
        <v/>
      </c>
      <c r="D3187" s="88" t="str">
        <f>IFERROR(INDEX(DATA!$A$46:$E$6000,A3187,2),"")</f>
        <v/>
      </c>
      <c r="E3187" s="99" t="str">
        <f>IFERROR(IF(C3187=設定・集計!$B$6,INDEX(DATA!$A$46:$E$6000,A3187,4),""),"")</f>
        <v/>
      </c>
      <c r="F3187" s="99" t="str">
        <f>IFERROR(IF(C3187=設定・集計!$B$6,"",INDEX(DATA!$A$46:$E$6000,A3187,4)),"")</f>
        <v/>
      </c>
    </row>
    <row r="3188" spans="1:6" ht="18.75" customHeight="1">
      <c r="A3188" s="82" t="str">
        <f>IFERROR(MATCH(ROW()-ROW($A$2),DATA!G:G,0)-DATA!$B$5+1,"")</f>
        <v/>
      </c>
      <c r="B3188" s="86" t="str">
        <f>IFERROR(INDEX(DATA!$A$46:$E$6000,A3188,5),"")</f>
        <v/>
      </c>
      <c r="C3188" s="87" t="str">
        <f>IFERROR(INDEX(DATA!$A$46:$E$6000,A3188,3),"")</f>
        <v/>
      </c>
      <c r="D3188" s="88" t="str">
        <f>IFERROR(INDEX(DATA!$A$46:$E$6000,A3188,2),"")</f>
        <v/>
      </c>
      <c r="E3188" s="99" t="str">
        <f>IFERROR(IF(C3188=設定・集計!$B$6,INDEX(DATA!$A$46:$E$6000,A3188,4),""),"")</f>
        <v/>
      </c>
      <c r="F3188" s="99" t="str">
        <f>IFERROR(IF(C3188=設定・集計!$B$6,"",INDEX(DATA!$A$46:$E$6000,A3188,4)),"")</f>
        <v/>
      </c>
    </row>
    <row r="3189" spans="1:6" ht="18.75" customHeight="1">
      <c r="A3189" s="82" t="str">
        <f>IFERROR(MATCH(ROW()-ROW($A$2),DATA!G:G,0)-DATA!$B$5+1,"")</f>
        <v/>
      </c>
      <c r="B3189" s="86" t="str">
        <f>IFERROR(INDEX(DATA!$A$46:$E$6000,A3189,5),"")</f>
        <v/>
      </c>
      <c r="C3189" s="87" t="str">
        <f>IFERROR(INDEX(DATA!$A$46:$E$6000,A3189,3),"")</f>
        <v/>
      </c>
      <c r="D3189" s="88" t="str">
        <f>IFERROR(INDEX(DATA!$A$46:$E$6000,A3189,2),"")</f>
        <v/>
      </c>
      <c r="E3189" s="99" t="str">
        <f>IFERROR(IF(C3189=設定・集計!$B$6,INDEX(DATA!$A$46:$E$6000,A3189,4),""),"")</f>
        <v/>
      </c>
      <c r="F3189" s="99" t="str">
        <f>IFERROR(IF(C3189=設定・集計!$B$6,"",INDEX(DATA!$A$46:$E$6000,A3189,4)),"")</f>
        <v/>
      </c>
    </row>
    <row r="3190" spans="1:6" ht="18.75" customHeight="1">
      <c r="A3190" s="82" t="str">
        <f>IFERROR(MATCH(ROW()-ROW($A$2),DATA!G:G,0)-DATA!$B$5+1,"")</f>
        <v/>
      </c>
      <c r="B3190" s="86" t="str">
        <f>IFERROR(INDEX(DATA!$A$46:$E$6000,A3190,5),"")</f>
        <v/>
      </c>
      <c r="C3190" s="87" t="str">
        <f>IFERROR(INDEX(DATA!$A$46:$E$6000,A3190,3),"")</f>
        <v/>
      </c>
      <c r="D3190" s="88" t="str">
        <f>IFERROR(INDEX(DATA!$A$46:$E$6000,A3190,2),"")</f>
        <v/>
      </c>
      <c r="E3190" s="99" t="str">
        <f>IFERROR(IF(C3190=設定・集計!$B$6,INDEX(DATA!$A$46:$E$6000,A3190,4),""),"")</f>
        <v/>
      </c>
      <c r="F3190" s="99" t="str">
        <f>IFERROR(IF(C3190=設定・集計!$B$6,"",INDEX(DATA!$A$46:$E$6000,A3190,4)),"")</f>
        <v/>
      </c>
    </row>
    <row r="3191" spans="1:6" ht="18.75" customHeight="1">
      <c r="A3191" s="82" t="str">
        <f>IFERROR(MATCH(ROW()-ROW($A$2),DATA!G:G,0)-DATA!$B$5+1,"")</f>
        <v/>
      </c>
      <c r="B3191" s="86" t="str">
        <f>IFERROR(INDEX(DATA!$A$46:$E$6000,A3191,5),"")</f>
        <v/>
      </c>
      <c r="C3191" s="87" t="str">
        <f>IFERROR(INDEX(DATA!$A$46:$E$6000,A3191,3),"")</f>
        <v/>
      </c>
      <c r="D3191" s="88" t="str">
        <f>IFERROR(INDEX(DATA!$A$46:$E$6000,A3191,2),"")</f>
        <v/>
      </c>
      <c r="E3191" s="99" t="str">
        <f>IFERROR(IF(C3191=設定・集計!$B$6,INDEX(DATA!$A$46:$E$6000,A3191,4),""),"")</f>
        <v/>
      </c>
      <c r="F3191" s="99" t="str">
        <f>IFERROR(IF(C3191=設定・集計!$B$6,"",INDEX(DATA!$A$46:$E$6000,A3191,4)),"")</f>
        <v/>
      </c>
    </row>
    <row r="3192" spans="1:6" ht="18.75" customHeight="1">
      <c r="A3192" s="82" t="str">
        <f>IFERROR(MATCH(ROW()-ROW($A$2),DATA!G:G,0)-DATA!$B$5+1,"")</f>
        <v/>
      </c>
      <c r="B3192" s="86" t="str">
        <f>IFERROR(INDEX(DATA!$A$46:$E$6000,A3192,5),"")</f>
        <v/>
      </c>
      <c r="C3192" s="87" t="str">
        <f>IFERROR(INDEX(DATA!$A$46:$E$6000,A3192,3),"")</f>
        <v/>
      </c>
      <c r="D3192" s="88" t="str">
        <f>IFERROR(INDEX(DATA!$A$46:$E$6000,A3192,2),"")</f>
        <v/>
      </c>
      <c r="E3192" s="99" t="str">
        <f>IFERROR(IF(C3192=設定・集計!$B$6,INDEX(DATA!$A$46:$E$6000,A3192,4),""),"")</f>
        <v/>
      </c>
      <c r="F3192" s="99" t="str">
        <f>IFERROR(IF(C3192=設定・集計!$B$6,"",INDEX(DATA!$A$46:$E$6000,A3192,4)),"")</f>
        <v/>
      </c>
    </row>
    <row r="3193" spans="1:6" ht="18.75" customHeight="1">
      <c r="A3193" s="82" t="str">
        <f>IFERROR(MATCH(ROW()-ROW($A$2),DATA!G:G,0)-DATA!$B$5+1,"")</f>
        <v/>
      </c>
      <c r="B3193" s="86" t="str">
        <f>IFERROR(INDEX(DATA!$A$46:$E$6000,A3193,5),"")</f>
        <v/>
      </c>
      <c r="C3193" s="87" t="str">
        <f>IFERROR(INDEX(DATA!$A$46:$E$6000,A3193,3),"")</f>
        <v/>
      </c>
      <c r="D3193" s="88" t="str">
        <f>IFERROR(INDEX(DATA!$A$46:$E$6000,A3193,2),"")</f>
        <v/>
      </c>
      <c r="E3193" s="99" t="str">
        <f>IFERROR(IF(C3193=設定・集計!$B$6,INDEX(DATA!$A$46:$E$6000,A3193,4),""),"")</f>
        <v/>
      </c>
      <c r="F3193" s="99" t="str">
        <f>IFERROR(IF(C3193=設定・集計!$B$6,"",INDEX(DATA!$A$46:$E$6000,A3193,4)),"")</f>
        <v/>
      </c>
    </row>
    <row r="3194" spans="1:6" ht="18.75" customHeight="1">
      <c r="A3194" s="82" t="str">
        <f>IFERROR(MATCH(ROW()-ROW($A$2),DATA!G:G,0)-DATA!$B$5+1,"")</f>
        <v/>
      </c>
      <c r="B3194" s="86" t="str">
        <f>IFERROR(INDEX(DATA!$A$46:$E$6000,A3194,5),"")</f>
        <v/>
      </c>
      <c r="C3194" s="87" t="str">
        <f>IFERROR(INDEX(DATA!$A$46:$E$6000,A3194,3),"")</f>
        <v/>
      </c>
      <c r="D3194" s="88" t="str">
        <f>IFERROR(INDEX(DATA!$A$46:$E$6000,A3194,2),"")</f>
        <v/>
      </c>
      <c r="E3194" s="99" t="str">
        <f>IFERROR(IF(C3194=設定・集計!$B$6,INDEX(DATA!$A$46:$E$6000,A3194,4),""),"")</f>
        <v/>
      </c>
      <c r="F3194" s="99" t="str">
        <f>IFERROR(IF(C3194=設定・集計!$B$6,"",INDEX(DATA!$A$46:$E$6000,A3194,4)),"")</f>
        <v/>
      </c>
    </row>
    <row r="3195" spans="1:6" ht="18.75" customHeight="1">
      <c r="A3195" s="82" t="str">
        <f>IFERROR(MATCH(ROW()-ROW($A$2),DATA!G:G,0)-DATA!$B$5+1,"")</f>
        <v/>
      </c>
      <c r="B3195" s="86" t="str">
        <f>IFERROR(INDEX(DATA!$A$46:$E$6000,A3195,5),"")</f>
        <v/>
      </c>
      <c r="C3195" s="87" t="str">
        <f>IFERROR(INDEX(DATA!$A$46:$E$6000,A3195,3),"")</f>
        <v/>
      </c>
      <c r="D3195" s="88" t="str">
        <f>IFERROR(INDEX(DATA!$A$46:$E$6000,A3195,2),"")</f>
        <v/>
      </c>
      <c r="E3195" s="99" t="str">
        <f>IFERROR(IF(C3195=設定・集計!$B$6,INDEX(DATA!$A$46:$E$6000,A3195,4),""),"")</f>
        <v/>
      </c>
      <c r="F3195" s="99" t="str">
        <f>IFERROR(IF(C3195=設定・集計!$B$6,"",INDEX(DATA!$A$46:$E$6000,A3195,4)),"")</f>
        <v/>
      </c>
    </row>
    <row r="3196" spans="1:6" ht="18.75" customHeight="1">
      <c r="A3196" s="82" t="str">
        <f>IFERROR(MATCH(ROW()-ROW($A$2),DATA!G:G,0)-DATA!$B$5+1,"")</f>
        <v/>
      </c>
      <c r="B3196" s="86" t="str">
        <f>IFERROR(INDEX(DATA!$A$46:$E$6000,A3196,5),"")</f>
        <v/>
      </c>
      <c r="C3196" s="87" t="str">
        <f>IFERROR(INDEX(DATA!$A$46:$E$6000,A3196,3),"")</f>
        <v/>
      </c>
      <c r="D3196" s="88" t="str">
        <f>IFERROR(INDEX(DATA!$A$46:$E$6000,A3196,2),"")</f>
        <v/>
      </c>
      <c r="E3196" s="99" t="str">
        <f>IFERROR(IF(C3196=設定・集計!$B$6,INDEX(DATA!$A$46:$E$6000,A3196,4),""),"")</f>
        <v/>
      </c>
      <c r="F3196" s="99" t="str">
        <f>IFERROR(IF(C3196=設定・集計!$B$6,"",INDEX(DATA!$A$46:$E$6000,A3196,4)),"")</f>
        <v/>
      </c>
    </row>
    <row r="3197" spans="1:6" ht="18.75" customHeight="1">
      <c r="A3197" s="82" t="str">
        <f>IFERROR(MATCH(ROW()-ROW($A$2),DATA!G:G,0)-DATA!$B$5+1,"")</f>
        <v/>
      </c>
      <c r="B3197" s="86" t="str">
        <f>IFERROR(INDEX(DATA!$A$46:$E$6000,A3197,5),"")</f>
        <v/>
      </c>
      <c r="C3197" s="87" t="str">
        <f>IFERROR(INDEX(DATA!$A$46:$E$6000,A3197,3),"")</f>
        <v/>
      </c>
      <c r="D3197" s="88" t="str">
        <f>IFERROR(INDEX(DATA!$A$46:$E$6000,A3197,2),"")</f>
        <v/>
      </c>
      <c r="E3197" s="99" t="str">
        <f>IFERROR(IF(C3197=設定・集計!$B$6,INDEX(DATA!$A$46:$E$6000,A3197,4),""),"")</f>
        <v/>
      </c>
      <c r="F3197" s="99" t="str">
        <f>IFERROR(IF(C3197=設定・集計!$B$6,"",INDEX(DATA!$A$46:$E$6000,A3197,4)),"")</f>
        <v/>
      </c>
    </row>
    <row r="3198" spans="1:6" ht="18.75" customHeight="1">
      <c r="A3198" s="82" t="str">
        <f>IFERROR(MATCH(ROW()-ROW($A$2),DATA!G:G,0)-DATA!$B$5+1,"")</f>
        <v/>
      </c>
      <c r="B3198" s="86" t="str">
        <f>IFERROR(INDEX(DATA!$A$46:$E$6000,A3198,5),"")</f>
        <v/>
      </c>
      <c r="C3198" s="87" t="str">
        <f>IFERROR(INDEX(DATA!$A$46:$E$6000,A3198,3),"")</f>
        <v/>
      </c>
      <c r="D3198" s="88" t="str">
        <f>IFERROR(INDEX(DATA!$A$46:$E$6000,A3198,2),"")</f>
        <v/>
      </c>
      <c r="E3198" s="99" t="str">
        <f>IFERROR(IF(C3198=設定・集計!$B$6,INDEX(DATA!$A$46:$E$6000,A3198,4),""),"")</f>
        <v/>
      </c>
      <c r="F3198" s="99" t="str">
        <f>IFERROR(IF(C3198=設定・集計!$B$6,"",INDEX(DATA!$A$46:$E$6000,A3198,4)),"")</f>
        <v/>
      </c>
    </row>
    <row r="3199" spans="1:6" ht="18.75" customHeight="1">
      <c r="A3199" s="82" t="str">
        <f>IFERROR(MATCH(ROW()-ROW($A$2),DATA!G:G,0)-DATA!$B$5+1,"")</f>
        <v/>
      </c>
      <c r="B3199" s="86" t="str">
        <f>IFERROR(INDEX(DATA!$A$46:$E$6000,A3199,5),"")</f>
        <v/>
      </c>
      <c r="C3199" s="87" t="str">
        <f>IFERROR(INDEX(DATA!$A$46:$E$6000,A3199,3),"")</f>
        <v/>
      </c>
      <c r="D3199" s="88" t="str">
        <f>IFERROR(INDEX(DATA!$A$46:$E$6000,A3199,2),"")</f>
        <v/>
      </c>
      <c r="E3199" s="99" t="str">
        <f>IFERROR(IF(C3199=設定・集計!$B$6,INDEX(DATA!$A$46:$E$6000,A3199,4),""),"")</f>
        <v/>
      </c>
      <c r="F3199" s="99" t="str">
        <f>IFERROR(IF(C3199=設定・集計!$B$6,"",INDEX(DATA!$A$46:$E$6000,A3199,4)),"")</f>
        <v/>
      </c>
    </row>
    <row r="3200" spans="1:6" ht="18.75" customHeight="1">
      <c r="A3200" s="82" t="str">
        <f>IFERROR(MATCH(ROW()-ROW($A$2),DATA!G:G,0)-DATA!$B$5+1,"")</f>
        <v/>
      </c>
      <c r="B3200" s="86" t="str">
        <f>IFERROR(INDEX(DATA!$A$46:$E$6000,A3200,5),"")</f>
        <v/>
      </c>
      <c r="C3200" s="87" t="str">
        <f>IFERROR(INDEX(DATA!$A$46:$E$6000,A3200,3),"")</f>
        <v/>
      </c>
      <c r="D3200" s="88" t="str">
        <f>IFERROR(INDEX(DATA!$A$46:$E$6000,A3200,2),"")</f>
        <v/>
      </c>
      <c r="E3200" s="99" t="str">
        <f>IFERROR(IF(C3200=設定・集計!$B$6,INDEX(DATA!$A$46:$E$6000,A3200,4),""),"")</f>
        <v/>
      </c>
      <c r="F3200" s="99" t="str">
        <f>IFERROR(IF(C3200=設定・集計!$B$6,"",INDEX(DATA!$A$46:$E$6000,A3200,4)),"")</f>
        <v/>
      </c>
    </row>
    <row r="3201" spans="1:6" ht="18.75" customHeight="1">
      <c r="A3201" s="82" t="str">
        <f>IFERROR(MATCH(ROW()-ROW($A$2),DATA!G:G,0)-DATA!$B$5+1,"")</f>
        <v/>
      </c>
      <c r="B3201" s="86" t="str">
        <f>IFERROR(INDEX(DATA!$A$46:$E$6000,A3201,5),"")</f>
        <v/>
      </c>
      <c r="C3201" s="87" t="str">
        <f>IFERROR(INDEX(DATA!$A$46:$E$6000,A3201,3),"")</f>
        <v/>
      </c>
      <c r="D3201" s="88" t="str">
        <f>IFERROR(INDEX(DATA!$A$46:$E$6000,A3201,2),"")</f>
        <v/>
      </c>
      <c r="E3201" s="99" t="str">
        <f>IFERROR(IF(C3201=設定・集計!$B$6,INDEX(DATA!$A$46:$E$6000,A3201,4),""),"")</f>
        <v/>
      </c>
      <c r="F3201" s="99" t="str">
        <f>IFERROR(IF(C3201=設定・集計!$B$6,"",INDEX(DATA!$A$46:$E$6000,A3201,4)),"")</f>
        <v/>
      </c>
    </row>
    <row r="3202" spans="1:6" ht="18.75" customHeight="1">
      <c r="A3202" s="82" t="str">
        <f>IFERROR(MATCH(ROW()-ROW($A$2),DATA!G:G,0)-DATA!$B$5+1,"")</f>
        <v/>
      </c>
      <c r="B3202" s="86" t="str">
        <f>IFERROR(INDEX(DATA!$A$46:$E$6000,A3202,5),"")</f>
        <v/>
      </c>
      <c r="C3202" s="87" t="str">
        <f>IFERROR(INDEX(DATA!$A$46:$E$6000,A3202,3),"")</f>
        <v/>
      </c>
      <c r="D3202" s="88" t="str">
        <f>IFERROR(INDEX(DATA!$A$46:$E$6000,A3202,2),"")</f>
        <v/>
      </c>
      <c r="E3202" s="99" t="str">
        <f>IFERROR(IF(C3202=設定・集計!$B$6,INDEX(DATA!$A$46:$E$6000,A3202,4),""),"")</f>
        <v/>
      </c>
      <c r="F3202" s="99" t="str">
        <f>IFERROR(IF(C3202=設定・集計!$B$6,"",INDEX(DATA!$A$46:$E$6000,A3202,4)),"")</f>
        <v/>
      </c>
    </row>
    <row r="3203" spans="1:6" ht="18.75" customHeight="1">
      <c r="A3203" s="82" t="str">
        <f>IFERROR(MATCH(ROW()-ROW($A$2),DATA!G:G,0)-DATA!$B$5+1,"")</f>
        <v/>
      </c>
      <c r="B3203" s="86" t="str">
        <f>IFERROR(INDEX(DATA!$A$46:$E$6000,A3203,5),"")</f>
        <v/>
      </c>
      <c r="C3203" s="87" t="str">
        <f>IFERROR(INDEX(DATA!$A$46:$E$6000,A3203,3),"")</f>
        <v/>
      </c>
      <c r="D3203" s="88" t="str">
        <f>IFERROR(INDEX(DATA!$A$46:$E$6000,A3203,2),"")</f>
        <v/>
      </c>
      <c r="E3203" s="99" t="str">
        <f>IFERROR(IF(C3203=設定・集計!$B$6,INDEX(DATA!$A$46:$E$6000,A3203,4),""),"")</f>
        <v/>
      </c>
      <c r="F3203" s="99" t="str">
        <f>IFERROR(IF(C3203=設定・集計!$B$6,"",INDEX(DATA!$A$46:$E$6000,A3203,4)),"")</f>
        <v/>
      </c>
    </row>
    <row r="3204" spans="1:6" ht="18.75" customHeight="1">
      <c r="A3204" s="82" t="str">
        <f>IFERROR(MATCH(ROW()-ROW($A$2),DATA!G:G,0)-DATA!$B$5+1,"")</f>
        <v/>
      </c>
      <c r="B3204" s="86" t="str">
        <f>IFERROR(INDEX(DATA!$A$46:$E$6000,A3204,5),"")</f>
        <v/>
      </c>
      <c r="C3204" s="87" t="str">
        <f>IFERROR(INDEX(DATA!$A$46:$E$6000,A3204,3),"")</f>
        <v/>
      </c>
      <c r="D3204" s="88" t="str">
        <f>IFERROR(INDEX(DATA!$A$46:$E$6000,A3204,2),"")</f>
        <v/>
      </c>
      <c r="E3204" s="99" t="str">
        <f>IFERROR(IF(C3204=設定・集計!$B$6,INDEX(DATA!$A$46:$E$6000,A3204,4),""),"")</f>
        <v/>
      </c>
      <c r="F3204" s="99" t="str">
        <f>IFERROR(IF(C3204=設定・集計!$B$6,"",INDEX(DATA!$A$46:$E$6000,A3204,4)),"")</f>
        <v/>
      </c>
    </row>
    <row r="3205" spans="1:6" ht="18.75" customHeight="1">
      <c r="A3205" s="82" t="str">
        <f>IFERROR(MATCH(ROW()-ROW($A$2),DATA!G:G,0)-DATA!$B$5+1,"")</f>
        <v/>
      </c>
      <c r="B3205" s="86" t="str">
        <f>IFERROR(INDEX(DATA!$A$46:$E$6000,A3205,5),"")</f>
        <v/>
      </c>
      <c r="C3205" s="87" t="str">
        <f>IFERROR(INDEX(DATA!$A$46:$E$6000,A3205,3),"")</f>
        <v/>
      </c>
      <c r="D3205" s="88" t="str">
        <f>IFERROR(INDEX(DATA!$A$46:$E$6000,A3205,2),"")</f>
        <v/>
      </c>
      <c r="E3205" s="99" t="str">
        <f>IFERROR(IF(C3205=設定・集計!$B$6,INDEX(DATA!$A$46:$E$6000,A3205,4),""),"")</f>
        <v/>
      </c>
      <c r="F3205" s="99" t="str">
        <f>IFERROR(IF(C3205=設定・集計!$B$6,"",INDEX(DATA!$A$46:$E$6000,A3205,4)),"")</f>
        <v/>
      </c>
    </row>
    <row r="3206" spans="1:6" ht="18.75" customHeight="1">
      <c r="A3206" s="82" t="str">
        <f>IFERROR(MATCH(ROW()-ROW($A$2),DATA!G:G,0)-DATA!$B$5+1,"")</f>
        <v/>
      </c>
      <c r="B3206" s="86" t="str">
        <f>IFERROR(INDEX(DATA!$A$46:$E$6000,A3206,5),"")</f>
        <v/>
      </c>
      <c r="C3206" s="87" t="str">
        <f>IFERROR(INDEX(DATA!$A$46:$E$6000,A3206,3),"")</f>
        <v/>
      </c>
      <c r="D3206" s="88" t="str">
        <f>IFERROR(INDEX(DATA!$A$46:$E$6000,A3206,2),"")</f>
        <v/>
      </c>
      <c r="E3206" s="99" t="str">
        <f>IFERROR(IF(C3206=設定・集計!$B$6,INDEX(DATA!$A$46:$E$6000,A3206,4),""),"")</f>
        <v/>
      </c>
      <c r="F3206" s="99" t="str">
        <f>IFERROR(IF(C3206=設定・集計!$B$6,"",INDEX(DATA!$A$46:$E$6000,A3206,4)),"")</f>
        <v/>
      </c>
    </row>
    <row r="3207" spans="1:6" ht="18.75" customHeight="1">
      <c r="A3207" s="82" t="str">
        <f>IFERROR(MATCH(ROW()-ROW($A$2),DATA!G:G,0)-DATA!$B$5+1,"")</f>
        <v/>
      </c>
      <c r="B3207" s="86" t="str">
        <f>IFERROR(INDEX(DATA!$A$46:$E$6000,A3207,5),"")</f>
        <v/>
      </c>
      <c r="C3207" s="87" t="str">
        <f>IFERROR(INDEX(DATA!$A$46:$E$6000,A3207,3),"")</f>
        <v/>
      </c>
      <c r="D3207" s="88" t="str">
        <f>IFERROR(INDEX(DATA!$A$46:$E$6000,A3207,2),"")</f>
        <v/>
      </c>
      <c r="E3207" s="99" t="str">
        <f>IFERROR(IF(C3207=設定・集計!$B$6,INDEX(DATA!$A$46:$E$6000,A3207,4),""),"")</f>
        <v/>
      </c>
      <c r="F3207" s="99" t="str">
        <f>IFERROR(IF(C3207=設定・集計!$B$6,"",INDEX(DATA!$A$46:$E$6000,A3207,4)),"")</f>
        <v/>
      </c>
    </row>
    <row r="3208" spans="1:6" ht="18.75" customHeight="1">
      <c r="A3208" s="82" t="str">
        <f>IFERROR(MATCH(ROW()-ROW($A$2),DATA!G:G,0)-DATA!$B$5+1,"")</f>
        <v/>
      </c>
      <c r="B3208" s="86" t="str">
        <f>IFERROR(INDEX(DATA!$A$46:$E$6000,A3208,5),"")</f>
        <v/>
      </c>
      <c r="C3208" s="87" t="str">
        <f>IFERROR(INDEX(DATA!$A$46:$E$6000,A3208,3),"")</f>
        <v/>
      </c>
      <c r="D3208" s="88" t="str">
        <f>IFERROR(INDEX(DATA!$A$46:$E$6000,A3208,2),"")</f>
        <v/>
      </c>
      <c r="E3208" s="99" t="str">
        <f>IFERROR(IF(C3208=設定・集計!$B$6,INDEX(DATA!$A$46:$E$6000,A3208,4),""),"")</f>
        <v/>
      </c>
      <c r="F3208" s="99" t="str">
        <f>IFERROR(IF(C3208=設定・集計!$B$6,"",INDEX(DATA!$A$46:$E$6000,A3208,4)),"")</f>
        <v/>
      </c>
    </row>
    <row r="3209" spans="1:6" ht="18.75" customHeight="1">
      <c r="A3209" s="82" t="str">
        <f>IFERROR(MATCH(ROW()-ROW($A$2),DATA!G:G,0)-DATA!$B$5+1,"")</f>
        <v/>
      </c>
      <c r="B3209" s="86" t="str">
        <f>IFERROR(INDEX(DATA!$A$46:$E$6000,A3209,5),"")</f>
        <v/>
      </c>
      <c r="C3209" s="87" t="str">
        <f>IFERROR(INDEX(DATA!$A$46:$E$6000,A3209,3),"")</f>
        <v/>
      </c>
      <c r="D3209" s="88" t="str">
        <f>IFERROR(INDEX(DATA!$A$46:$E$6000,A3209,2),"")</f>
        <v/>
      </c>
      <c r="E3209" s="99" t="str">
        <f>IFERROR(IF(C3209=設定・集計!$B$6,INDEX(DATA!$A$46:$E$6000,A3209,4),""),"")</f>
        <v/>
      </c>
      <c r="F3209" s="99" t="str">
        <f>IFERROR(IF(C3209=設定・集計!$B$6,"",INDEX(DATA!$A$46:$E$6000,A3209,4)),"")</f>
        <v/>
      </c>
    </row>
    <row r="3210" spans="1:6" ht="18.75" customHeight="1">
      <c r="A3210" s="82" t="str">
        <f>IFERROR(MATCH(ROW()-ROW($A$2),DATA!G:G,0)-DATA!$B$5+1,"")</f>
        <v/>
      </c>
      <c r="B3210" s="86" t="str">
        <f>IFERROR(INDEX(DATA!$A$46:$E$6000,A3210,5),"")</f>
        <v/>
      </c>
      <c r="C3210" s="87" t="str">
        <f>IFERROR(INDEX(DATA!$A$46:$E$6000,A3210,3),"")</f>
        <v/>
      </c>
      <c r="D3210" s="88" t="str">
        <f>IFERROR(INDEX(DATA!$A$46:$E$6000,A3210,2),"")</f>
        <v/>
      </c>
      <c r="E3210" s="99" t="str">
        <f>IFERROR(IF(C3210=設定・集計!$B$6,INDEX(DATA!$A$46:$E$6000,A3210,4),""),"")</f>
        <v/>
      </c>
      <c r="F3210" s="99" t="str">
        <f>IFERROR(IF(C3210=設定・集計!$B$6,"",INDEX(DATA!$A$46:$E$6000,A3210,4)),"")</f>
        <v/>
      </c>
    </row>
    <row r="3211" spans="1:6" ht="18.75" customHeight="1">
      <c r="A3211" s="82" t="str">
        <f>IFERROR(MATCH(ROW()-ROW($A$2),DATA!G:G,0)-DATA!$B$5+1,"")</f>
        <v/>
      </c>
      <c r="B3211" s="86" t="str">
        <f>IFERROR(INDEX(DATA!$A$46:$E$6000,A3211,5),"")</f>
        <v/>
      </c>
      <c r="C3211" s="87" t="str">
        <f>IFERROR(INDEX(DATA!$A$46:$E$6000,A3211,3),"")</f>
        <v/>
      </c>
      <c r="D3211" s="88" t="str">
        <f>IFERROR(INDEX(DATA!$A$46:$E$6000,A3211,2),"")</f>
        <v/>
      </c>
      <c r="E3211" s="99" t="str">
        <f>IFERROR(IF(C3211=設定・集計!$B$6,INDEX(DATA!$A$46:$E$6000,A3211,4),""),"")</f>
        <v/>
      </c>
      <c r="F3211" s="99" t="str">
        <f>IFERROR(IF(C3211=設定・集計!$B$6,"",INDEX(DATA!$A$46:$E$6000,A3211,4)),"")</f>
        <v/>
      </c>
    </row>
    <row r="3212" spans="1:6" ht="18.75" customHeight="1">
      <c r="A3212" s="82" t="str">
        <f>IFERROR(MATCH(ROW()-ROW($A$2),DATA!G:G,0)-DATA!$B$5+1,"")</f>
        <v/>
      </c>
      <c r="B3212" s="86" t="str">
        <f>IFERROR(INDEX(DATA!$A$46:$E$6000,A3212,5),"")</f>
        <v/>
      </c>
      <c r="C3212" s="87" t="str">
        <f>IFERROR(INDEX(DATA!$A$46:$E$6000,A3212,3),"")</f>
        <v/>
      </c>
      <c r="D3212" s="88" t="str">
        <f>IFERROR(INDEX(DATA!$A$46:$E$6000,A3212,2),"")</f>
        <v/>
      </c>
      <c r="E3212" s="99" t="str">
        <f>IFERROR(IF(C3212=設定・集計!$B$6,INDEX(DATA!$A$46:$E$6000,A3212,4),""),"")</f>
        <v/>
      </c>
      <c r="F3212" s="99" t="str">
        <f>IFERROR(IF(C3212=設定・集計!$B$6,"",INDEX(DATA!$A$46:$E$6000,A3212,4)),"")</f>
        <v/>
      </c>
    </row>
    <row r="3213" spans="1:6" ht="18.75" customHeight="1">
      <c r="A3213" s="82" t="str">
        <f>IFERROR(MATCH(ROW()-ROW($A$2),DATA!G:G,0)-DATA!$B$5+1,"")</f>
        <v/>
      </c>
      <c r="B3213" s="86" t="str">
        <f>IFERROR(INDEX(DATA!$A$46:$E$6000,A3213,5),"")</f>
        <v/>
      </c>
      <c r="C3213" s="87" t="str">
        <f>IFERROR(INDEX(DATA!$A$46:$E$6000,A3213,3),"")</f>
        <v/>
      </c>
      <c r="D3213" s="88" t="str">
        <f>IFERROR(INDEX(DATA!$A$46:$E$6000,A3213,2),"")</f>
        <v/>
      </c>
      <c r="E3213" s="99" t="str">
        <f>IFERROR(IF(C3213=設定・集計!$B$6,INDEX(DATA!$A$46:$E$6000,A3213,4),""),"")</f>
        <v/>
      </c>
      <c r="F3213" s="99" t="str">
        <f>IFERROR(IF(C3213=設定・集計!$B$6,"",INDEX(DATA!$A$46:$E$6000,A3213,4)),"")</f>
        <v/>
      </c>
    </row>
    <row r="3214" spans="1:6" ht="18.75" customHeight="1">
      <c r="A3214" s="82" t="str">
        <f>IFERROR(MATCH(ROW()-ROW($A$2),DATA!G:G,0)-DATA!$B$5+1,"")</f>
        <v/>
      </c>
      <c r="B3214" s="86" t="str">
        <f>IFERROR(INDEX(DATA!$A$46:$E$6000,A3214,5),"")</f>
        <v/>
      </c>
      <c r="C3214" s="87" t="str">
        <f>IFERROR(INDEX(DATA!$A$46:$E$6000,A3214,3),"")</f>
        <v/>
      </c>
      <c r="D3214" s="88" t="str">
        <f>IFERROR(INDEX(DATA!$A$46:$E$6000,A3214,2),"")</f>
        <v/>
      </c>
      <c r="E3214" s="99" t="str">
        <f>IFERROR(IF(C3214=設定・集計!$B$6,INDEX(DATA!$A$46:$E$6000,A3214,4),""),"")</f>
        <v/>
      </c>
      <c r="F3214" s="99" t="str">
        <f>IFERROR(IF(C3214=設定・集計!$B$6,"",INDEX(DATA!$A$46:$E$6000,A3214,4)),"")</f>
        <v/>
      </c>
    </row>
    <row r="3215" spans="1:6" ht="18.75" customHeight="1">
      <c r="A3215" s="82" t="str">
        <f>IFERROR(MATCH(ROW()-ROW($A$2),DATA!G:G,0)-DATA!$B$5+1,"")</f>
        <v/>
      </c>
      <c r="B3215" s="86" t="str">
        <f>IFERROR(INDEX(DATA!$A$46:$E$6000,A3215,5),"")</f>
        <v/>
      </c>
      <c r="C3215" s="87" t="str">
        <f>IFERROR(INDEX(DATA!$A$46:$E$6000,A3215,3),"")</f>
        <v/>
      </c>
      <c r="D3215" s="88" t="str">
        <f>IFERROR(INDEX(DATA!$A$46:$E$6000,A3215,2),"")</f>
        <v/>
      </c>
      <c r="E3215" s="99" t="str">
        <f>IFERROR(IF(C3215=設定・集計!$B$6,INDEX(DATA!$A$46:$E$6000,A3215,4),""),"")</f>
        <v/>
      </c>
      <c r="F3215" s="99" t="str">
        <f>IFERROR(IF(C3215=設定・集計!$B$6,"",INDEX(DATA!$A$46:$E$6000,A3215,4)),"")</f>
        <v/>
      </c>
    </row>
    <row r="3216" spans="1:6" ht="18.75" customHeight="1">
      <c r="A3216" s="82" t="str">
        <f>IFERROR(MATCH(ROW()-ROW($A$2),DATA!G:G,0)-DATA!$B$5+1,"")</f>
        <v/>
      </c>
      <c r="B3216" s="86" t="str">
        <f>IFERROR(INDEX(DATA!$A$46:$E$6000,A3216,5),"")</f>
        <v/>
      </c>
      <c r="C3216" s="87" t="str">
        <f>IFERROR(INDEX(DATA!$A$46:$E$6000,A3216,3),"")</f>
        <v/>
      </c>
      <c r="D3216" s="88" t="str">
        <f>IFERROR(INDEX(DATA!$A$46:$E$6000,A3216,2),"")</f>
        <v/>
      </c>
      <c r="E3216" s="99" t="str">
        <f>IFERROR(IF(C3216=設定・集計!$B$6,INDEX(DATA!$A$46:$E$6000,A3216,4),""),"")</f>
        <v/>
      </c>
      <c r="F3216" s="99" t="str">
        <f>IFERROR(IF(C3216=設定・集計!$B$6,"",INDEX(DATA!$A$46:$E$6000,A3216,4)),"")</f>
        <v/>
      </c>
    </row>
    <row r="3217" spans="1:6" ht="18.75" customHeight="1">
      <c r="A3217" s="82" t="str">
        <f>IFERROR(MATCH(ROW()-ROW($A$2),DATA!G:G,0)-DATA!$B$5+1,"")</f>
        <v/>
      </c>
      <c r="B3217" s="86" t="str">
        <f>IFERROR(INDEX(DATA!$A$46:$E$6000,A3217,5),"")</f>
        <v/>
      </c>
      <c r="C3217" s="87" t="str">
        <f>IFERROR(INDEX(DATA!$A$46:$E$6000,A3217,3),"")</f>
        <v/>
      </c>
      <c r="D3217" s="88" t="str">
        <f>IFERROR(INDEX(DATA!$A$46:$E$6000,A3217,2),"")</f>
        <v/>
      </c>
      <c r="E3217" s="99" t="str">
        <f>IFERROR(IF(C3217=設定・集計!$B$6,INDEX(DATA!$A$46:$E$6000,A3217,4),""),"")</f>
        <v/>
      </c>
      <c r="F3217" s="99" t="str">
        <f>IFERROR(IF(C3217=設定・集計!$B$6,"",INDEX(DATA!$A$46:$E$6000,A3217,4)),"")</f>
        <v/>
      </c>
    </row>
    <row r="3218" spans="1:6" ht="18.75" customHeight="1">
      <c r="A3218" s="82" t="str">
        <f>IFERROR(MATCH(ROW()-ROW($A$2),DATA!G:G,0)-DATA!$B$5+1,"")</f>
        <v/>
      </c>
      <c r="B3218" s="86" t="str">
        <f>IFERROR(INDEX(DATA!$A$46:$E$6000,A3218,5),"")</f>
        <v/>
      </c>
      <c r="C3218" s="87" t="str">
        <f>IFERROR(INDEX(DATA!$A$46:$E$6000,A3218,3),"")</f>
        <v/>
      </c>
      <c r="D3218" s="88" t="str">
        <f>IFERROR(INDEX(DATA!$A$46:$E$6000,A3218,2),"")</f>
        <v/>
      </c>
      <c r="E3218" s="99" t="str">
        <f>IFERROR(IF(C3218=設定・集計!$B$6,INDEX(DATA!$A$46:$E$6000,A3218,4),""),"")</f>
        <v/>
      </c>
      <c r="F3218" s="99" t="str">
        <f>IFERROR(IF(C3218=設定・集計!$B$6,"",INDEX(DATA!$A$46:$E$6000,A3218,4)),"")</f>
        <v/>
      </c>
    </row>
    <row r="3219" spans="1:6" ht="18.75" customHeight="1">
      <c r="A3219" s="82" t="str">
        <f>IFERROR(MATCH(ROW()-ROW($A$2),DATA!G:G,0)-DATA!$B$5+1,"")</f>
        <v/>
      </c>
      <c r="B3219" s="86" t="str">
        <f>IFERROR(INDEX(DATA!$A$46:$E$6000,A3219,5),"")</f>
        <v/>
      </c>
      <c r="C3219" s="87" t="str">
        <f>IFERROR(INDEX(DATA!$A$46:$E$6000,A3219,3),"")</f>
        <v/>
      </c>
      <c r="D3219" s="88" t="str">
        <f>IFERROR(INDEX(DATA!$A$46:$E$6000,A3219,2),"")</f>
        <v/>
      </c>
      <c r="E3219" s="99" t="str">
        <f>IFERROR(IF(C3219=設定・集計!$B$6,INDEX(DATA!$A$46:$E$6000,A3219,4),""),"")</f>
        <v/>
      </c>
      <c r="F3219" s="99" t="str">
        <f>IFERROR(IF(C3219=設定・集計!$B$6,"",INDEX(DATA!$A$46:$E$6000,A3219,4)),"")</f>
        <v/>
      </c>
    </row>
    <row r="3220" spans="1:6" ht="18.75" customHeight="1">
      <c r="A3220" s="82" t="str">
        <f>IFERROR(MATCH(ROW()-ROW($A$2),DATA!G:G,0)-DATA!$B$5+1,"")</f>
        <v/>
      </c>
      <c r="B3220" s="86" t="str">
        <f>IFERROR(INDEX(DATA!$A$46:$E$6000,A3220,5),"")</f>
        <v/>
      </c>
      <c r="C3220" s="87" t="str">
        <f>IFERROR(INDEX(DATA!$A$46:$E$6000,A3220,3),"")</f>
        <v/>
      </c>
      <c r="D3220" s="88" t="str">
        <f>IFERROR(INDEX(DATA!$A$46:$E$6000,A3220,2),"")</f>
        <v/>
      </c>
      <c r="E3220" s="99" t="str">
        <f>IFERROR(IF(C3220=設定・集計!$B$6,INDEX(DATA!$A$46:$E$6000,A3220,4),""),"")</f>
        <v/>
      </c>
      <c r="F3220" s="99" t="str">
        <f>IFERROR(IF(C3220=設定・集計!$B$6,"",INDEX(DATA!$A$46:$E$6000,A3220,4)),"")</f>
        <v/>
      </c>
    </row>
    <row r="3221" spans="1:6" ht="18.75" customHeight="1">
      <c r="A3221" s="82" t="str">
        <f>IFERROR(MATCH(ROW()-ROW($A$2),DATA!G:G,0)-DATA!$B$5+1,"")</f>
        <v/>
      </c>
      <c r="B3221" s="86" t="str">
        <f>IFERROR(INDEX(DATA!$A$46:$E$6000,A3221,5),"")</f>
        <v/>
      </c>
      <c r="C3221" s="87" t="str">
        <f>IFERROR(INDEX(DATA!$A$46:$E$6000,A3221,3),"")</f>
        <v/>
      </c>
      <c r="D3221" s="88" t="str">
        <f>IFERROR(INDEX(DATA!$A$46:$E$6000,A3221,2),"")</f>
        <v/>
      </c>
      <c r="E3221" s="99" t="str">
        <f>IFERROR(IF(C3221=設定・集計!$B$6,INDEX(DATA!$A$46:$E$6000,A3221,4),""),"")</f>
        <v/>
      </c>
      <c r="F3221" s="99" t="str">
        <f>IFERROR(IF(C3221=設定・集計!$B$6,"",INDEX(DATA!$A$46:$E$6000,A3221,4)),"")</f>
        <v/>
      </c>
    </row>
    <row r="3222" spans="1:6" ht="18.75" customHeight="1">
      <c r="A3222" s="82" t="str">
        <f>IFERROR(MATCH(ROW()-ROW($A$2),DATA!G:G,0)-DATA!$B$5+1,"")</f>
        <v/>
      </c>
      <c r="B3222" s="86" t="str">
        <f>IFERROR(INDEX(DATA!$A$46:$E$6000,A3222,5),"")</f>
        <v/>
      </c>
      <c r="C3222" s="87" t="str">
        <f>IFERROR(INDEX(DATA!$A$46:$E$6000,A3222,3),"")</f>
        <v/>
      </c>
      <c r="D3222" s="88" t="str">
        <f>IFERROR(INDEX(DATA!$A$46:$E$6000,A3222,2),"")</f>
        <v/>
      </c>
      <c r="E3222" s="99" t="str">
        <f>IFERROR(IF(C3222=設定・集計!$B$6,INDEX(DATA!$A$46:$E$6000,A3222,4),""),"")</f>
        <v/>
      </c>
      <c r="F3222" s="99" t="str">
        <f>IFERROR(IF(C3222=設定・集計!$B$6,"",INDEX(DATA!$A$46:$E$6000,A3222,4)),"")</f>
        <v/>
      </c>
    </row>
    <row r="3223" spans="1:6" ht="18.75" customHeight="1">
      <c r="A3223" s="82" t="str">
        <f>IFERROR(MATCH(ROW()-ROW($A$2),DATA!G:G,0)-DATA!$B$5+1,"")</f>
        <v/>
      </c>
      <c r="B3223" s="86" t="str">
        <f>IFERROR(INDEX(DATA!$A$46:$E$6000,A3223,5),"")</f>
        <v/>
      </c>
      <c r="C3223" s="87" t="str">
        <f>IFERROR(INDEX(DATA!$A$46:$E$6000,A3223,3),"")</f>
        <v/>
      </c>
      <c r="D3223" s="88" t="str">
        <f>IFERROR(INDEX(DATA!$A$46:$E$6000,A3223,2),"")</f>
        <v/>
      </c>
      <c r="E3223" s="99" t="str">
        <f>IFERROR(IF(C3223=設定・集計!$B$6,INDEX(DATA!$A$46:$E$6000,A3223,4),""),"")</f>
        <v/>
      </c>
      <c r="F3223" s="99" t="str">
        <f>IFERROR(IF(C3223=設定・集計!$B$6,"",INDEX(DATA!$A$46:$E$6000,A3223,4)),"")</f>
        <v/>
      </c>
    </row>
    <row r="3224" spans="1:6" ht="18.75" customHeight="1">
      <c r="A3224" s="82" t="str">
        <f>IFERROR(MATCH(ROW()-ROW($A$2),DATA!G:G,0)-DATA!$B$5+1,"")</f>
        <v/>
      </c>
      <c r="B3224" s="86" t="str">
        <f>IFERROR(INDEX(DATA!$A$46:$E$6000,A3224,5),"")</f>
        <v/>
      </c>
      <c r="C3224" s="87" t="str">
        <f>IFERROR(INDEX(DATA!$A$46:$E$6000,A3224,3),"")</f>
        <v/>
      </c>
      <c r="D3224" s="88" t="str">
        <f>IFERROR(INDEX(DATA!$A$46:$E$6000,A3224,2),"")</f>
        <v/>
      </c>
      <c r="E3224" s="99" t="str">
        <f>IFERROR(IF(C3224=設定・集計!$B$6,INDEX(DATA!$A$46:$E$6000,A3224,4),""),"")</f>
        <v/>
      </c>
      <c r="F3224" s="99" t="str">
        <f>IFERROR(IF(C3224=設定・集計!$B$6,"",INDEX(DATA!$A$46:$E$6000,A3224,4)),"")</f>
        <v/>
      </c>
    </row>
    <row r="3225" spans="1:6" ht="18.75" customHeight="1">
      <c r="A3225" s="82" t="str">
        <f>IFERROR(MATCH(ROW()-ROW($A$2),DATA!G:G,0)-DATA!$B$5+1,"")</f>
        <v/>
      </c>
      <c r="B3225" s="86" t="str">
        <f>IFERROR(INDEX(DATA!$A$46:$E$6000,A3225,5),"")</f>
        <v/>
      </c>
      <c r="C3225" s="87" t="str">
        <f>IFERROR(INDEX(DATA!$A$46:$E$6000,A3225,3),"")</f>
        <v/>
      </c>
      <c r="D3225" s="88" t="str">
        <f>IFERROR(INDEX(DATA!$A$46:$E$6000,A3225,2),"")</f>
        <v/>
      </c>
      <c r="E3225" s="99" t="str">
        <f>IFERROR(IF(C3225=設定・集計!$B$6,INDEX(DATA!$A$46:$E$6000,A3225,4),""),"")</f>
        <v/>
      </c>
      <c r="F3225" s="99" t="str">
        <f>IFERROR(IF(C3225=設定・集計!$B$6,"",INDEX(DATA!$A$46:$E$6000,A3225,4)),"")</f>
        <v/>
      </c>
    </row>
    <row r="3226" spans="1:6" ht="18.75" customHeight="1">
      <c r="A3226" s="82" t="str">
        <f>IFERROR(MATCH(ROW()-ROW($A$2),DATA!G:G,0)-DATA!$B$5+1,"")</f>
        <v/>
      </c>
      <c r="B3226" s="86" t="str">
        <f>IFERROR(INDEX(DATA!$A$46:$E$6000,A3226,5),"")</f>
        <v/>
      </c>
      <c r="C3226" s="87" t="str">
        <f>IFERROR(INDEX(DATA!$A$46:$E$6000,A3226,3),"")</f>
        <v/>
      </c>
      <c r="D3226" s="88" t="str">
        <f>IFERROR(INDEX(DATA!$A$46:$E$6000,A3226,2),"")</f>
        <v/>
      </c>
      <c r="E3226" s="99" t="str">
        <f>IFERROR(IF(C3226=設定・集計!$B$6,INDEX(DATA!$A$46:$E$6000,A3226,4),""),"")</f>
        <v/>
      </c>
      <c r="F3226" s="99" t="str">
        <f>IFERROR(IF(C3226=設定・集計!$B$6,"",INDEX(DATA!$A$46:$E$6000,A3226,4)),"")</f>
        <v/>
      </c>
    </row>
    <row r="3227" spans="1:6" ht="18.75" customHeight="1">
      <c r="A3227" s="82" t="str">
        <f>IFERROR(MATCH(ROW()-ROW($A$2),DATA!G:G,0)-DATA!$B$5+1,"")</f>
        <v/>
      </c>
      <c r="B3227" s="86" t="str">
        <f>IFERROR(INDEX(DATA!$A$46:$E$6000,A3227,5),"")</f>
        <v/>
      </c>
      <c r="C3227" s="87" t="str">
        <f>IFERROR(INDEX(DATA!$A$46:$E$6000,A3227,3),"")</f>
        <v/>
      </c>
      <c r="D3227" s="88" t="str">
        <f>IFERROR(INDEX(DATA!$A$46:$E$6000,A3227,2),"")</f>
        <v/>
      </c>
      <c r="E3227" s="99" t="str">
        <f>IFERROR(IF(C3227=設定・集計!$B$6,INDEX(DATA!$A$46:$E$6000,A3227,4),""),"")</f>
        <v/>
      </c>
      <c r="F3227" s="99" t="str">
        <f>IFERROR(IF(C3227=設定・集計!$B$6,"",INDEX(DATA!$A$46:$E$6000,A3227,4)),"")</f>
        <v/>
      </c>
    </row>
    <row r="3228" spans="1:6" ht="18.75" customHeight="1">
      <c r="A3228" s="82" t="str">
        <f>IFERROR(MATCH(ROW()-ROW($A$2),DATA!G:G,0)-DATA!$B$5+1,"")</f>
        <v/>
      </c>
      <c r="B3228" s="86" t="str">
        <f>IFERROR(INDEX(DATA!$A$46:$E$6000,A3228,5),"")</f>
        <v/>
      </c>
      <c r="C3228" s="87" t="str">
        <f>IFERROR(INDEX(DATA!$A$46:$E$6000,A3228,3),"")</f>
        <v/>
      </c>
      <c r="D3228" s="88" t="str">
        <f>IFERROR(INDEX(DATA!$A$46:$E$6000,A3228,2),"")</f>
        <v/>
      </c>
      <c r="E3228" s="99" t="str">
        <f>IFERROR(IF(C3228=設定・集計!$B$6,INDEX(DATA!$A$46:$E$6000,A3228,4),""),"")</f>
        <v/>
      </c>
      <c r="F3228" s="99" t="str">
        <f>IFERROR(IF(C3228=設定・集計!$B$6,"",INDEX(DATA!$A$46:$E$6000,A3228,4)),"")</f>
        <v/>
      </c>
    </row>
    <row r="3229" spans="1:6" ht="18.75" customHeight="1">
      <c r="A3229" s="82" t="str">
        <f>IFERROR(MATCH(ROW()-ROW($A$2),DATA!G:G,0)-DATA!$B$5+1,"")</f>
        <v/>
      </c>
      <c r="B3229" s="86" t="str">
        <f>IFERROR(INDEX(DATA!$A$46:$E$6000,A3229,5),"")</f>
        <v/>
      </c>
      <c r="C3229" s="87" t="str">
        <f>IFERROR(INDEX(DATA!$A$46:$E$6000,A3229,3),"")</f>
        <v/>
      </c>
      <c r="D3229" s="88" t="str">
        <f>IFERROR(INDEX(DATA!$A$46:$E$6000,A3229,2),"")</f>
        <v/>
      </c>
      <c r="E3229" s="99" t="str">
        <f>IFERROR(IF(C3229=設定・集計!$B$6,INDEX(DATA!$A$46:$E$6000,A3229,4),""),"")</f>
        <v/>
      </c>
      <c r="F3229" s="99" t="str">
        <f>IFERROR(IF(C3229=設定・集計!$B$6,"",INDEX(DATA!$A$46:$E$6000,A3229,4)),"")</f>
        <v/>
      </c>
    </row>
    <row r="3230" spans="1:6" ht="18.75" customHeight="1">
      <c r="A3230" s="82" t="str">
        <f>IFERROR(MATCH(ROW()-ROW($A$2),DATA!G:G,0)-DATA!$B$5+1,"")</f>
        <v/>
      </c>
      <c r="B3230" s="86" t="str">
        <f>IFERROR(INDEX(DATA!$A$46:$E$6000,A3230,5),"")</f>
        <v/>
      </c>
      <c r="C3230" s="87" t="str">
        <f>IFERROR(INDEX(DATA!$A$46:$E$6000,A3230,3),"")</f>
        <v/>
      </c>
      <c r="D3230" s="88" t="str">
        <f>IFERROR(INDEX(DATA!$A$46:$E$6000,A3230,2),"")</f>
        <v/>
      </c>
      <c r="E3230" s="99" t="str">
        <f>IFERROR(IF(C3230=設定・集計!$B$6,INDEX(DATA!$A$46:$E$6000,A3230,4),""),"")</f>
        <v/>
      </c>
      <c r="F3230" s="99" t="str">
        <f>IFERROR(IF(C3230=設定・集計!$B$6,"",INDEX(DATA!$A$46:$E$6000,A3230,4)),"")</f>
        <v/>
      </c>
    </row>
    <row r="3231" spans="1:6" ht="18.75" customHeight="1">
      <c r="A3231" s="82" t="str">
        <f>IFERROR(MATCH(ROW()-ROW($A$2),DATA!G:G,0)-DATA!$B$5+1,"")</f>
        <v/>
      </c>
      <c r="B3231" s="86" t="str">
        <f>IFERROR(INDEX(DATA!$A$46:$E$6000,A3231,5),"")</f>
        <v/>
      </c>
      <c r="C3231" s="87" t="str">
        <f>IFERROR(INDEX(DATA!$A$46:$E$6000,A3231,3),"")</f>
        <v/>
      </c>
      <c r="D3231" s="88" t="str">
        <f>IFERROR(INDEX(DATA!$A$46:$E$6000,A3231,2),"")</f>
        <v/>
      </c>
      <c r="E3231" s="99" t="str">
        <f>IFERROR(IF(C3231=設定・集計!$B$6,INDEX(DATA!$A$46:$E$6000,A3231,4),""),"")</f>
        <v/>
      </c>
      <c r="F3231" s="99" t="str">
        <f>IFERROR(IF(C3231=設定・集計!$B$6,"",INDEX(DATA!$A$46:$E$6000,A3231,4)),"")</f>
        <v/>
      </c>
    </row>
    <row r="3232" spans="1:6" ht="18.75" customHeight="1">
      <c r="A3232" s="82" t="str">
        <f>IFERROR(MATCH(ROW()-ROW($A$2),DATA!G:G,0)-DATA!$B$5+1,"")</f>
        <v/>
      </c>
      <c r="B3232" s="86" t="str">
        <f>IFERROR(INDEX(DATA!$A$46:$E$6000,A3232,5),"")</f>
        <v/>
      </c>
      <c r="C3232" s="87" t="str">
        <f>IFERROR(INDEX(DATA!$A$46:$E$6000,A3232,3),"")</f>
        <v/>
      </c>
      <c r="D3232" s="88" t="str">
        <f>IFERROR(INDEX(DATA!$A$46:$E$6000,A3232,2),"")</f>
        <v/>
      </c>
      <c r="E3232" s="99" t="str">
        <f>IFERROR(IF(C3232=設定・集計!$B$6,INDEX(DATA!$A$46:$E$6000,A3232,4),""),"")</f>
        <v/>
      </c>
      <c r="F3232" s="99" t="str">
        <f>IFERROR(IF(C3232=設定・集計!$B$6,"",INDEX(DATA!$A$46:$E$6000,A3232,4)),"")</f>
        <v/>
      </c>
    </row>
    <row r="3233" spans="1:6" ht="18.75" customHeight="1">
      <c r="A3233" s="82" t="str">
        <f>IFERROR(MATCH(ROW()-ROW($A$2),DATA!G:G,0)-DATA!$B$5+1,"")</f>
        <v/>
      </c>
      <c r="B3233" s="86" t="str">
        <f>IFERROR(INDEX(DATA!$A$46:$E$6000,A3233,5),"")</f>
        <v/>
      </c>
      <c r="C3233" s="87" t="str">
        <f>IFERROR(INDEX(DATA!$A$46:$E$6000,A3233,3),"")</f>
        <v/>
      </c>
      <c r="D3233" s="88" t="str">
        <f>IFERROR(INDEX(DATA!$A$46:$E$6000,A3233,2),"")</f>
        <v/>
      </c>
      <c r="E3233" s="99" t="str">
        <f>IFERROR(IF(C3233=設定・集計!$B$6,INDEX(DATA!$A$46:$E$6000,A3233,4),""),"")</f>
        <v/>
      </c>
      <c r="F3233" s="99" t="str">
        <f>IFERROR(IF(C3233=設定・集計!$B$6,"",INDEX(DATA!$A$46:$E$6000,A3233,4)),"")</f>
        <v/>
      </c>
    </row>
    <row r="3234" spans="1:6" ht="18.75" customHeight="1">
      <c r="A3234" s="82" t="str">
        <f>IFERROR(MATCH(ROW()-ROW($A$2),DATA!G:G,0)-DATA!$B$5+1,"")</f>
        <v/>
      </c>
      <c r="B3234" s="86" t="str">
        <f>IFERROR(INDEX(DATA!$A$46:$E$6000,A3234,5),"")</f>
        <v/>
      </c>
      <c r="C3234" s="87" t="str">
        <f>IFERROR(INDEX(DATA!$A$46:$E$6000,A3234,3),"")</f>
        <v/>
      </c>
      <c r="D3234" s="88" t="str">
        <f>IFERROR(INDEX(DATA!$A$46:$E$6000,A3234,2),"")</f>
        <v/>
      </c>
      <c r="E3234" s="99" t="str">
        <f>IFERROR(IF(C3234=設定・集計!$B$6,INDEX(DATA!$A$46:$E$6000,A3234,4),""),"")</f>
        <v/>
      </c>
      <c r="F3234" s="99" t="str">
        <f>IFERROR(IF(C3234=設定・集計!$B$6,"",INDEX(DATA!$A$46:$E$6000,A3234,4)),"")</f>
        <v/>
      </c>
    </row>
    <row r="3235" spans="1:6" ht="18.75" customHeight="1">
      <c r="A3235" s="82" t="str">
        <f>IFERROR(MATCH(ROW()-ROW($A$2),DATA!G:G,0)-DATA!$B$5+1,"")</f>
        <v/>
      </c>
      <c r="B3235" s="86" t="str">
        <f>IFERROR(INDEX(DATA!$A$46:$E$6000,A3235,5),"")</f>
        <v/>
      </c>
      <c r="C3235" s="87" t="str">
        <f>IFERROR(INDEX(DATA!$A$46:$E$6000,A3235,3),"")</f>
        <v/>
      </c>
      <c r="D3235" s="88" t="str">
        <f>IFERROR(INDEX(DATA!$A$46:$E$6000,A3235,2),"")</f>
        <v/>
      </c>
      <c r="E3235" s="99" t="str">
        <f>IFERROR(IF(C3235=設定・集計!$B$6,INDEX(DATA!$A$46:$E$6000,A3235,4),""),"")</f>
        <v/>
      </c>
      <c r="F3235" s="99" t="str">
        <f>IFERROR(IF(C3235=設定・集計!$B$6,"",INDEX(DATA!$A$46:$E$6000,A3235,4)),"")</f>
        <v/>
      </c>
    </row>
    <row r="3236" spans="1:6" ht="18.75" customHeight="1">
      <c r="A3236" s="82" t="str">
        <f>IFERROR(MATCH(ROW()-ROW($A$2),DATA!G:G,0)-DATA!$B$5+1,"")</f>
        <v/>
      </c>
      <c r="B3236" s="86" t="str">
        <f>IFERROR(INDEX(DATA!$A$46:$E$6000,A3236,5),"")</f>
        <v/>
      </c>
      <c r="C3236" s="87" t="str">
        <f>IFERROR(INDEX(DATA!$A$46:$E$6000,A3236,3),"")</f>
        <v/>
      </c>
      <c r="D3236" s="88" t="str">
        <f>IFERROR(INDEX(DATA!$A$46:$E$6000,A3236,2),"")</f>
        <v/>
      </c>
      <c r="E3236" s="99" t="str">
        <f>IFERROR(IF(C3236=設定・集計!$B$6,INDEX(DATA!$A$46:$E$6000,A3236,4),""),"")</f>
        <v/>
      </c>
      <c r="F3236" s="99" t="str">
        <f>IFERROR(IF(C3236=設定・集計!$B$6,"",INDEX(DATA!$A$46:$E$6000,A3236,4)),"")</f>
        <v/>
      </c>
    </row>
    <row r="3237" spans="1:6" ht="18.75" customHeight="1">
      <c r="A3237" s="82" t="str">
        <f>IFERROR(MATCH(ROW()-ROW($A$2),DATA!G:G,0)-DATA!$B$5+1,"")</f>
        <v/>
      </c>
      <c r="B3237" s="86" t="str">
        <f>IFERROR(INDEX(DATA!$A$46:$E$6000,A3237,5),"")</f>
        <v/>
      </c>
      <c r="C3237" s="87" t="str">
        <f>IFERROR(INDEX(DATA!$A$46:$E$6000,A3237,3),"")</f>
        <v/>
      </c>
      <c r="D3237" s="88" t="str">
        <f>IFERROR(INDEX(DATA!$A$46:$E$6000,A3237,2),"")</f>
        <v/>
      </c>
      <c r="E3237" s="99" t="str">
        <f>IFERROR(IF(C3237=設定・集計!$B$6,INDEX(DATA!$A$46:$E$6000,A3237,4),""),"")</f>
        <v/>
      </c>
      <c r="F3237" s="99" t="str">
        <f>IFERROR(IF(C3237=設定・集計!$B$6,"",INDEX(DATA!$A$46:$E$6000,A3237,4)),"")</f>
        <v/>
      </c>
    </row>
    <row r="3238" spans="1:6" ht="18.75" customHeight="1">
      <c r="A3238" s="82" t="str">
        <f>IFERROR(MATCH(ROW()-ROW($A$2),DATA!G:G,0)-DATA!$B$5+1,"")</f>
        <v/>
      </c>
      <c r="B3238" s="86" t="str">
        <f>IFERROR(INDEX(DATA!$A$46:$E$6000,A3238,5),"")</f>
        <v/>
      </c>
      <c r="C3238" s="87" t="str">
        <f>IFERROR(INDEX(DATA!$A$46:$E$6000,A3238,3),"")</f>
        <v/>
      </c>
      <c r="D3238" s="88" t="str">
        <f>IFERROR(INDEX(DATA!$A$46:$E$6000,A3238,2),"")</f>
        <v/>
      </c>
      <c r="E3238" s="99" t="str">
        <f>IFERROR(IF(C3238=設定・集計!$B$6,INDEX(DATA!$A$46:$E$6000,A3238,4),""),"")</f>
        <v/>
      </c>
      <c r="F3238" s="99" t="str">
        <f>IFERROR(IF(C3238=設定・集計!$B$6,"",INDEX(DATA!$A$46:$E$6000,A3238,4)),"")</f>
        <v/>
      </c>
    </row>
    <row r="3239" spans="1:6" ht="18.75" customHeight="1">
      <c r="A3239" s="82" t="str">
        <f>IFERROR(MATCH(ROW()-ROW($A$2),DATA!G:G,0)-DATA!$B$5+1,"")</f>
        <v/>
      </c>
      <c r="B3239" s="86" t="str">
        <f>IFERROR(INDEX(DATA!$A$46:$E$6000,A3239,5),"")</f>
        <v/>
      </c>
      <c r="C3239" s="87" t="str">
        <f>IFERROR(INDEX(DATA!$A$46:$E$6000,A3239,3),"")</f>
        <v/>
      </c>
      <c r="D3239" s="88" t="str">
        <f>IFERROR(INDEX(DATA!$A$46:$E$6000,A3239,2),"")</f>
        <v/>
      </c>
      <c r="E3239" s="99" t="str">
        <f>IFERROR(IF(C3239=設定・集計!$B$6,INDEX(DATA!$A$46:$E$6000,A3239,4),""),"")</f>
        <v/>
      </c>
      <c r="F3239" s="99" t="str">
        <f>IFERROR(IF(C3239=設定・集計!$B$6,"",INDEX(DATA!$A$46:$E$6000,A3239,4)),"")</f>
        <v/>
      </c>
    </row>
    <row r="3240" spans="1:6" ht="18.75" customHeight="1">
      <c r="A3240" s="82" t="str">
        <f>IFERROR(MATCH(ROW()-ROW($A$2),DATA!G:G,0)-DATA!$B$5+1,"")</f>
        <v/>
      </c>
      <c r="B3240" s="86" t="str">
        <f>IFERROR(INDEX(DATA!$A$46:$E$6000,A3240,5),"")</f>
        <v/>
      </c>
      <c r="C3240" s="87" t="str">
        <f>IFERROR(INDEX(DATA!$A$46:$E$6000,A3240,3),"")</f>
        <v/>
      </c>
      <c r="D3240" s="88" t="str">
        <f>IFERROR(INDEX(DATA!$A$46:$E$6000,A3240,2),"")</f>
        <v/>
      </c>
      <c r="E3240" s="99" t="str">
        <f>IFERROR(IF(C3240=設定・集計!$B$6,INDEX(DATA!$A$46:$E$6000,A3240,4),""),"")</f>
        <v/>
      </c>
      <c r="F3240" s="99" t="str">
        <f>IFERROR(IF(C3240=設定・集計!$B$6,"",INDEX(DATA!$A$46:$E$6000,A3240,4)),"")</f>
        <v/>
      </c>
    </row>
    <row r="3241" spans="1:6" ht="18.75" customHeight="1">
      <c r="A3241" s="82" t="str">
        <f>IFERROR(MATCH(ROW()-ROW($A$2),DATA!G:G,0)-DATA!$B$5+1,"")</f>
        <v/>
      </c>
      <c r="B3241" s="86" t="str">
        <f>IFERROR(INDEX(DATA!$A$46:$E$6000,A3241,5),"")</f>
        <v/>
      </c>
      <c r="C3241" s="87" t="str">
        <f>IFERROR(INDEX(DATA!$A$46:$E$6000,A3241,3),"")</f>
        <v/>
      </c>
      <c r="D3241" s="88" t="str">
        <f>IFERROR(INDEX(DATA!$A$46:$E$6000,A3241,2),"")</f>
        <v/>
      </c>
      <c r="E3241" s="99" t="str">
        <f>IFERROR(IF(C3241=設定・集計!$B$6,INDEX(DATA!$A$46:$E$6000,A3241,4),""),"")</f>
        <v/>
      </c>
      <c r="F3241" s="99" t="str">
        <f>IFERROR(IF(C3241=設定・集計!$B$6,"",INDEX(DATA!$A$46:$E$6000,A3241,4)),"")</f>
        <v/>
      </c>
    </row>
    <row r="3242" spans="1:6" ht="18.75" customHeight="1">
      <c r="A3242" s="82" t="str">
        <f>IFERROR(MATCH(ROW()-ROW($A$2),DATA!G:G,0)-DATA!$B$5+1,"")</f>
        <v/>
      </c>
      <c r="B3242" s="86" t="str">
        <f>IFERROR(INDEX(DATA!$A$46:$E$6000,A3242,5),"")</f>
        <v/>
      </c>
      <c r="C3242" s="87" t="str">
        <f>IFERROR(INDEX(DATA!$A$46:$E$6000,A3242,3),"")</f>
        <v/>
      </c>
      <c r="D3242" s="88" t="str">
        <f>IFERROR(INDEX(DATA!$A$46:$E$6000,A3242,2),"")</f>
        <v/>
      </c>
      <c r="E3242" s="99" t="str">
        <f>IFERROR(IF(C3242=設定・集計!$B$6,INDEX(DATA!$A$46:$E$6000,A3242,4),""),"")</f>
        <v/>
      </c>
      <c r="F3242" s="99" t="str">
        <f>IFERROR(IF(C3242=設定・集計!$B$6,"",INDEX(DATA!$A$46:$E$6000,A3242,4)),"")</f>
        <v/>
      </c>
    </row>
    <row r="3243" spans="1:6" ht="18.75" customHeight="1">
      <c r="A3243" s="82" t="str">
        <f>IFERROR(MATCH(ROW()-ROW($A$2),DATA!G:G,0)-DATA!$B$5+1,"")</f>
        <v/>
      </c>
      <c r="B3243" s="86" t="str">
        <f>IFERROR(INDEX(DATA!$A$46:$E$6000,A3243,5),"")</f>
        <v/>
      </c>
      <c r="C3243" s="87" t="str">
        <f>IFERROR(INDEX(DATA!$A$46:$E$6000,A3243,3),"")</f>
        <v/>
      </c>
      <c r="D3243" s="88" t="str">
        <f>IFERROR(INDEX(DATA!$A$46:$E$6000,A3243,2),"")</f>
        <v/>
      </c>
      <c r="E3243" s="99" t="str">
        <f>IFERROR(IF(C3243=設定・集計!$B$6,INDEX(DATA!$A$46:$E$6000,A3243,4),""),"")</f>
        <v/>
      </c>
      <c r="F3243" s="99" t="str">
        <f>IFERROR(IF(C3243=設定・集計!$B$6,"",INDEX(DATA!$A$46:$E$6000,A3243,4)),"")</f>
        <v/>
      </c>
    </row>
    <row r="3244" spans="1:6" ht="18.75" customHeight="1">
      <c r="A3244" s="82" t="str">
        <f>IFERROR(MATCH(ROW()-ROW($A$2),DATA!G:G,0)-DATA!$B$5+1,"")</f>
        <v/>
      </c>
      <c r="B3244" s="86" t="str">
        <f>IFERROR(INDEX(DATA!$A$46:$E$6000,A3244,5),"")</f>
        <v/>
      </c>
      <c r="C3244" s="87" t="str">
        <f>IFERROR(INDEX(DATA!$A$46:$E$6000,A3244,3),"")</f>
        <v/>
      </c>
      <c r="D3244" s="88" t="str">
        <f>IFERROR(INDEX(DATA!$A$46:$E$6000,A3244,2),"")</f>
        <v/>
      </c>
      <c r="E3244" s="99" t="str">
        <f>IFERROR(IF(C3244=設定・集計!$B$6,INDEX(DATA!$A$46:$E$6000,A3244,4),""),"")</f>
        <v/>
      </c>
      <c r="F3244" s="99" t="str">
        <f>IFERROR(IF(C3244=設定・集計!$B$6,"",INDEX(DATA!$A$46:$E$6000,A3244,4)),"")</f>
        <v/>
      </c>
    </row>
    <row r="3245" spans="1:6" ht="18.75" customHeight="1">
      <c r="A3245" s="82" t="str">
        <f>IFERROR(MATCH(ROW()-ROW($A$2),DATA!G:G,0)-DATA!$B$5+1,"")</f>
        <v/>
      </c>
      <c r="B3245" s="86" t="str">
        <f>IFERROR(INDEX(DATA!$A$46:$E$6000,A3245,5),"")</f>
        <v/>
      </c>
      <c r="C3245" s="87" t="str">
        <f>IFERROR(INDEX(DATA!$A$46:$E$6000,A3245,3),"")</f>
        <v/>
      </c>
      <c r="D3245" s="88" t="str">
        <f>IFERROR(INDEX(DATA!$A$46:$E$6000,A3245,2),"")</f>
        <v/>
      </c>
      <c r="E3245" s="99" t="str">
        <f>IFERROR(IF(C3245=設定・集計!$B$6,INDEX(DATA!$A$46:$E$6000,A3245,4),""),"")</f>
        <v/>
      </c>
      <c r="F3245" s="99" t="str">
        <f>IFERROR(IF(C3245=設定・集計!$B$6,"",INDEX(DATA!$A$46:$E$6000,A3245,4)),"")</f>
        <v/>
      </c>
    </row>
    <row r="3246" spans="1:6" ht="18.75" customHeight="1">
      <c r="A3246" s="82" t="str">
        <f>IFERROR(MATCH(ROW()-ROW($A$2),DATA!G:G,0)-DATA!$B$5+1,"")</f>
        <v/>
      </c>
      <c r="B3246" s="86" t="str">
        <f>IFERROR(INDEX(DATA!$A$46:$E$6000,A3246,5),"")</f>
        <v/>
      </c>
      <c r="C3246" s="87" t="str">
        <f>IFERROR(INDEX(DATA!$A$46:$E$6000,A3246,3),"")</f>
        <v/>
      </c>
      <c r="D3246" s="88" t="str">
        <f>IFERROR(INDEX(DATA!$A$46:$E$6000,A3246,2),"")</f>
        <v/>
      </c>
      <c r="E3246" s="99" t="str">
        <f>IFERROR(IF(C3246=設定・集計!$B$6,INDEX(DATA!$A$46:$E$6000,A3246,4),""),"")</f>
        <v/>
      </c>
      <c r="F3246" s="99" t="str">
        <f>IFERROR(IF(C3246=設定・集計!$B$6,"",INDEX(DATA!$A$46:$E$6000,A3246,4)),"")</f>
        <v/>
      </c>
    </row>
    <row r="3247" spans="1:6" ht="18.75" customHeight="1">
      <c r="A3247" s="82" t="str">
        <f>IFERROR(MATCH(ROW()-ROW($A$2),DATA!G:G,0)-DATA!$B$5+1,"")</f>
        <v/>
      </c>
      <c r="B3247" s="86" t="str">
        <f>IFERROR(INDEX(DATA!$A$46:$E$6000,A3247,5),"")</f>
        <v/>
      </c>
      <c r="C3247" s="87" t="str">
        <f>IFERROR(INDEX(DATA!$A$46:$E$6000,A3247,3),"")</f>
        <v/>
      </c>
      <c r="D3247" s="88" t="str">
        <f>IFERROR(INDEX(DATA!$A$46:$E$6000,A3247,2),"")</f>
        <v/>
      </c>
      <c r="E3247" s="99" t="str">
        <f>IFERROR(IF(C3247=設定・集計!$B$6,INDEX(DATA!$A$46:$E$6000,A3247,4),""),"")</f>
        <v/>
      </c>
      <c r="F3247" s="99" t="str">
        <f>IFERROR(IF(C3247=設定・集計!$B$6,"",INDEX(DATA!$A$46:$E$6000,A3247,4)),"")</f>
        <v/>
      </c>
    </row>
    <row r="3248" spans="1:6" ht="18.75" customHeight="1">
      <c r="A3248" s="82" t="str">
        <f>IFERROR(MATCH(ROW()-ROW($A$2),DATA!G:G,0)-DATA!$B$5+1,"")</f>
        <v/>
      </c>
      <c r="B3248" s="86" t="str">
        <f>IFERROR(INDEX(DATA!$A$46:$E$6000,A3248,5),"")</f>
        <v/>
      </c>
      <c r="C3248" s="87" t="str">
        <f>IFERROR(INDEX(DATA!$A$46:$E$6000,A3248,3),"")</f>
        <v/>
      </c>
      <c r="D3248" s="88" t="str">
        <f>IFERROR(INDEX(DATA!$A$46:$E$6000,A3248,2),"")</f>
        <v/>
      </c>
      <c r="E3248" s="99" t="str">
        <f>IFERROR(IF(C3248=設定・集計!$B$6,INDEX(DATA!$A$46:$E$6000,A3248,4),""),"")</f>
        <v/>
      </c>
      <c r="F3248" s="99" t="str">
        <f>IFERROR(IF(C3248=設定・集計!$B$6,"",INDEX(DATA!$A$46:$E$6000,A3248,4)),"")</f>
        <v/>
      </c>
    </row>
    <row r="3249" spans="1:6" ht="18.75" customHeight="1">
      <c r="A3249" s="82" t="str">
        <f>IFERROR(MATCH(ROW()-ROW($A$2),DATA!G:G,0)-DATA!$B$5+1,"")</f>
        <v/>
      </c>
      <c r="B3249" s="86" t="str">
        <f>IFERROR(INDEX(DATA!$A$46:$E$6000,A3249,5),"")</f>
        <v/>
      </c>
      <c r="C3249" s="87" t="str">
        <f>IFERROR(INDEX(DATA!$A$46:$E$6000,A3249,3),"")</f>
        <v/>
      </c>
      <c r="D3249" s="88" t="str">
        <f>IFERROR(INDEX(DATA!$A$46:$E$6000,A3249,2),"")</f>
        <v/>
      </c>
      <c r="E3249" s="99" t="str">
        <f>IFERROR(IF(C3249=設定・集計!$B$6,INDEX(DATA!$A$46:$E$6000,A3249,4),""),"")</f>
        <v/>
      </c>
      <c r="F3249" s="99" t="str">
        <f>IFERROR(IF(C3249=設定・集計!$B$6,"",INDEX(DATA!$A$46:$E$6000,A3249,4)),"")</f>
        <v/>
      </c>
    </row>
    <row r="3250" spans="1:6" ht="18.75" customHeight="1">
      <c r="A3250" s="82" t="str">
        <f>IFERROR(MATCH(ROW()-ROW($A$2),DATA!G:G,0)-DATA!$B$5+1,"")</f>
        <v/>
      </c>
      <c r="B3250" s="86" t="str">
        <f>IFERROR(INDEX(DATA!$A$46:$E$6000,A3250,5),"")</f>
        <v/>
      </c>
      <c r="C3250" s="87" t="str">
        <f>IFERROR(INDEX(DATA!$A$46:$E$6000,A3250,3),"")</f>
        <v/>
      </c>
      <c r="D3250" s="88" t="str">
        <f>IFERROR(INDEX(DATA!$A$46:$E$6000,A3250,2),"")</f>
        <v/>
      </c>
      <c r="E3250" s="99" t="str">
        <f>IFERROR(IF(C3250=設定・集計!$B$6,INDEX(DATA!$A$46:$E$6000,A3250,4),""),"")</f>
        <v/>
      </c>
      <c r="F3250" s="99" t="str">
        <f>IFERROR(IF(C3250=設定・集計!$B$6,"",INDEX(DATA!$A$46:$E$6000,A3250,4)),"")</f>
        <v/>
      </c>
    </row>
    <row r="3251" spans="1:6" ht="18.75" customHeight="1">
      <c r="A3251" s="82" t="str">
        <f>IFERROR(MATCH(ROW()-ROW($A$2),DATA!G:G,0)-DATA!$B$5+1,"")</f>
        <v/>
      </c>
      <c r="B3251" s="86" t="str">
        <f>IFERROR(INDEX(DATA!$A$46:$E$6000,A3251,5),"")</f>
        <v/>
      </c>
      <c r="C3251" s="87" t="str">
        <f>IFERROR(INDEX(DATA!$A$46:$E$6000,A3251,3),"")</f>
        <v/>
      </c>
      <c r="D3251" s="88" t="str">
        <f>IFERROR(INDEX(DATA!$A$46:$E$6000,A3251,2),"")</f>
        <v/>
      </c>
      <c r="E3251" s="99" t="str">
        <f>IFERROR(IF(C3251=設定・集計!$B$6,INDEX(DATA!$A$46:$E$6000,A3251,4),""),"")</f>
        <v/>
      </c>
      <c r="F3251" s="99" t="str">
        <f>IFERROR(IF(C3251=設定・集計!$B$6,"",INDEX(DATA!$A$46:$E$6000,A3251,4)),"")</f>
        <v/>
      </c>
    </row>
    <row r="3252" spans="1:6" ht="18.75" customHeight="1">
      <c r="A3252" s="82" t="str">
        <f>IFERROR(MATCH(ROW()-ROW($A$2),DATA!G:G,0)-DATA!$B$5+1,"")</f>
        <v/>
      </c>
      <c r="B3252" s="86" t="str">
        <f>IFERROR(INDEX(DATA!$A$46:$E$6000,A3252,5),"")</f>
        <v/>
      </c>
      <c r="C3252" s="87" t="str">
        <f>IFERROR(INDEX(DATA!$A$46:$E$6000,A3252,3),"")</f>
        <v/>
      </c>
      <c r="D3252" s="88" t="str">
        <f>IFERROR(INDEX(DATA!$A$46:$E$6000,A3252,2),"")</f>
        <v/>
      </c>
      <c r="E3252" s="99" t="str">
        <f>IFERROR(IF(C3252=設定・集計!$B$6,INDEX(DATA!$A$46:$E$6000,A3252,4),""),"")</f>
        <v/>
      </c>
      <c r="F3252" s="99" t="str">
        <f>IFERROR(IF(C3252=設定・集計!$B$6,"",INDEX(DATA!$A$46:$E$6000,A3252,4)),"")</f>
        <v/>
      </c>
    </row>
    <row r="3253" spans="1:6" ht="18.75" customHeight="1">
      <c r="A3253" s="82" t="str">
        <f>IFERROR(MATCH(ROW()-ROW($A$2),DATA!G:G,0)-DATA!$B$5+1,"")</f>
        <v/>
      </c>
      <c r="B3253" s="86" t="str">
        <f>IFERROR(INDEX(DATA!$A$46:$E$6000,A3253,5),"")</f>
        <v/>
      </c>
      <c r="C3253" s="87" t="str">
        <f>IFERROR(INDEX(DATA!$A$46:$E$6000,A3253,3),"")</f>
        <v/>
      </c>
      <c r="D3253" s="88" t="str">
        <f>IFERROR(INDEX(DATA!$A$46:$E$6000,A3253,2),"")</f>
        <v/>
      </c>
      <c r="E3253" s="99" t="str">
        <f>IFERROR(IF(C3253=設定・集計!$B$6,INDEX(DATA!$A$46:$E$6000,A3253,4),""),"")</f>
        <v/>
      </c>
      <c r="F3253" s="99" t="str">
        <f>IFERROR(IF(C3253=設定・集計!$B$6,"",INDEX(DATA!$A$46:$E$6000,A3253,4)),"")</f>
        <v/>
      </c>
    </row>
    <row r="3254" spans="1:6" ht="18.75" customHeight="1">
      <c r="A3254" s="82" t="str">
        <f>IFERROR(MATCH(ROW()-ROW($A$2),DATA!G:G,0)-DATA!$B$5+1,"")</f>
        <v/>
      </c>
      <c r="B3254" s="86" t="str">
        <f>IFERROR(INDEX(DATA!$A$46:$E$6000,A3254,5),"")</f>
        <v/>
      </c>
      <c r="C3254" s="87" t="str">
        <f>IFERROR(INDEX(DATA!$A$46:$E$6000,A3254,3),"")</f>
        <v/>
      </c>
      <c r="D3254" s="88" t="str">
        <f>IFERROR(INDEX(DATA!$A$46:$E$6000,A3254,2),"")</f>
        <v/>
      </c>
      <c r="E3254" s="99" t="str">
        <f>IFERROR(IF(C3254=設定・集計!$B$6,INDEX(DATA!$A$46:$E$6000,A3254,4),""),"")</f>
        <v/>
      </c>
      <c r="F3254" s="99" t="str">
        <f>IFERROR(IF(C3254=設定・集計!$B$6,"",INDEX(DATA!$A$46:$E$6000,A3254,4)),"")</f>
        <v/>
      </c>
    </row>
    <row r="3255" spans="1:6" ht="18.75" customHeight="1">
      <c r="A3255" s="82" t="str">
        <f>IFERROR(MATCH(ROW()-ROW($A$2),DATA!G:G,0)-DATA!$B$5+1,"")</f>
        <v/>
      </c>
      <c r="B3255" s="86" t="str">
        <f>IFERROR(INDEX(DATA!$A$46:$E$6000,A3255,5),"")</f>
        <v/>
      </c>
      <c r="C3255" s="87" t="str">
        <f>IFERROR(INDEX(DATA!$A$46:$E$6000,A3255,3),"")</f>
        <v/>
      </c>
      <c r="D3255" s="88" t="str">
        <f>IFERROR(INDEX(DATA!$A$46:$E$6000,A3255,2),"")</f>
        <v/>
      </c>
      <c r="E3255" s="99" t="str">
        <f>IFERROR(IF(C3255=設定・集計!$B$6,INDEX(DATA!$A$46:$E$6000,A3255,4),""),"")</f>
        <v/>
      </c>
      <c r="F3255" s="99" t="str">
        <f>IFERROR(IF(C3255=設定・集計!$B$6,"",INDEX(DATA!$A$46:$E$6000,A3255,4)),"")</f>
        <v/>
      </c>
    </row>
    <row r="3256" spans="1:6" ht="18.75" customHeight="1">
      <c r="A3256" s="82" t="str">
        <f>IFERROR(MATCH(ROW()-ROW($A$2),DATA!G:G,0)-DATA!$B$5+1,"")</f>
        <v/>
      </c>
      <c r="B3256" s="86" t="str">
        <f>IFERROR(INDEX(DATA!$A$46:$E$6000,A3256,5),"")</f>
        <v/>
      </c>
      <c r="C3256" s="87" t="str">
        <f>IFERROR(INDEX(DATA!$A$46:$E$6000,A3256,3),"")</f>
        <v/>
      </c>
      <c r="D3256" s="88" t="str">
        <f>IFERROR(INDEX(DATA!$A$46:$E$6000,A3256,2),"")</f>
        <v/>
      </c>
      <c r="E3256" s="99" t="str">
        <f>IFERROR(IF(C3256=設定・集計!$B$6,INDEX(DATA!$A$46:$E$6000,A3256,4),""),"")</f>
        <v/>
      </c>
      <c r="F3256" s="99" t="str">
        <f>IFERROR(IF(C3256=設定・集計!$B$6,"",INDEX(DATA!$A$46:$E$6000,A3256,4)),"")</f>
        <v/>
      </c>
    </row>
    <row r="3257" spans="1:6" ht="18.75" customHeight="1">
      <c r="A3257" s="82" t="str">
        <f>IFERROR(MATCH(ROW()-ROW($A$2),DATA!G:G,0)-DATA!$B$5+1,"")</f>
        <v/>
      </c>
      <c r="B3257" s="86" t="str">
        <f>IFERROR(INDEX(DATA!$A$46:$E$6000,A3257,5),"")</f>
        <v/>
      </c>
      <c r="C3257" s="87" t="str">
        <f>IFERROR(INDEX(DATA!$A$46:$E$6000,A3257,3),"")</f>
        <v/>
      </c>
      <c r="D3257" s="88" t="str">
        <f>IFERROR(INDEX(DATA!$A$46:$E$6000,A3257,2),"")</f>
        <v/>
      </c>
      <c r="E3257" s="99" t="str">
        <f>IFERROR(IF(C3257=設定・集計!$B$6,INDEX(DATA!$A$46:$E$6000,A3257,4),""),"")</f>
        <v/>
      </c>
      <c r="F3257" s="99" t="str">
        <f>IFERROR(IF(C3257=設定・集計!$B$6,"",INDEX(DATA!$A$46:$E$6000,A3257,4)),"")</f>
        <v/>
      </c>
    </row>
    <row r="3258" spans="1:6" ht="18.75" customHeight="1">
      <c r="A3258" s="82" t="str">
        <f>IFERROR(MATCH(ROW()-ROW($A$2),DATA!G:G,0)-DATA!$B$5+1,"")</f>
        <v/>
      </c>
      <c r="B3258" s="86" t="str">
        <f>IFERROR(INDEX(DATA!$A$46:$E$6000,A3258,5),"")</f>
        <v/>
      </c>
      <c r="C3258" s="87" t="str">
        <f>IFERROR(INDEX(DATA!$A$46:$E$6000,A3258,3),"")</f>
        <v/>
      </c>
      <c r="D3258" s="88" t="str">
        <f>IFERROR(INDEX(DATA!$A$46:$E$6000,A3258,2),"")</f>
        <v/>
      </c>
      <c r="E3258" s="99" t="str">
        <f>IFERROR(IF(C3258=設定・集計!$B$6,INDEX(DATA!$A$46:$E$6000,A3258,4),""),"")</f>
        <v/>
      </c>
      <c r="F3258" s="99" t="str">
        <f>IFERROR(IF(C3258=設定・集計!$B$6,"",INDEX(DATA!$A$46:$E$6000,A3258,4)),"")</f>
        <v/>
      </c>
    </row>
    <row r="3259" spans="1:6" ht="18.75" customHeight="1">
      <c r="A3259" s="82" t="str">
        <f>IFERROR(MATCH(ROW()-ROW($A$2),DATA!G:G,0)-DATA!$B$5+1,"")</f>
        <v/>
      </c>
      <c r="B3259" s="86" t="str">
        <f>IFERROR(INDEX(DATA!$A$46:$E$6000,A3259,5),"")</f>
        <v/>
      </c>
      <c r="C3259" s="87" t="str">
        <f>IFERROR(INDEX(DATA!$A$46:$E$6000,A3259,3),"")</f>
        <v/>
      </c>
      <c r="D3259" s="88" t="str">
        <f>IFERROR(INDEX(DATA!$A$46:$E$6000,A3259,2),"")</f>
        <v/>
      </c>
      <c r="E3259" s="99" t="str">
        <f>IFERROR(IF(C3259=設定・集計!$B$6,INDEX(DATA!$A$46:$E$6000,A3259,4),""),"")</f>
        <v/>
      </c>
      <c r="F3259" s="99" t="str">
        <f>IFERROR(IF(C3259=設定・集計!$B$6,"",INDEX(DATA!$A$46:$E$6000,A3259,4)),"")</f>
        <v/>
      </c>
    </row>
    <row r="3260" spans="1:6" ht="18.75" customHeight="1">
      <c r="A3260" s="82" t="str">
        <f>IFERROR(MATCH(ROW()-ROW($A$2),DATA!G:G,0)-DATA!$B$5+1,"")</f>
        <v/>
      </c>
      <c r="B3260" s="86" t="str">
        <f>IFERROR(INDEX(DATA!$A$46:$E$6000,A3260,5),"")</f>
        <v/>
      </c>
      <c r="C3260" s="87" t="str">
        <f>IFERROR(INDEX(DATA!$A$46:$E$6000,A3260,3),"")</f>
        <v/>
      </c>
      <c r="D3260" s="88" t="str">
        <f>IFERROR(INDEX(DATA!$A$46:$E$6000,A3260,2),"")</f>
        <v/>
      </c>
      <c r="E3260" s="99" t="str">
        <f>IFERROR(IF(C3260=設定・集計!$B$6,INDEX(DATA!$A$46:$E$6000,A3260,4),""),"")</f>
        <v/>
      </c>
      <c r="F3260" s="99" t="str">
        <f>IFERROR(IF(C3260=設定・集計!$B$6,"",INDEX(DATA!$A$46:$E$6000,A3260,4)),"")</f>
        <v/>
      </c>
    </row>
    <row r="3261" spans="1:6" ht="18.75" customHeight="1">
      <c r="A3261" s="82" t="str">
        <f>IFERROR(MATCH(ROW()-ROW($A$2),DATA!G:G,0)-DATA!$B$5+1,"")</f>
        <v/>
      </c>
      <c r="B3261" s="86" t="str">
        <f>IFERROR(INDEX(DATA!$A$46:$E$6000,A3261,5),"")</f>
        <v/>
      </c>
      <c r="C3261" s="87" t="str">
        <f>IFERROR(INDEX(DATA!$A$46:$E$6000,A3261,3),"")</f>
        <v/>
      </c>
      <c r="D3261" s="88" t="str">
        <f>IFERROR(INDEX(DATA!$A$46:$E$6000,A3261,2),"")</f>
        <v/>
      </c>
      <c r="E3261" s="99" t="str">
        <f>IFERROR(IF(C3261=設定・集計!$B$6,INDEX(DATA!$A$46:$E$6000,A3261,4),""),"")</f>
        <v/>
      </c>
      <c r="F3261" s="99" t="str">
        <f>IFERROR(IF(C3261=設定・集計!$B$6,"",INDEX(DATA!$A$46:$E$6000,A3261,4)),"")</f>
        <v/>
      </c>
    </row>
    <row r="3262" spans="1:6" ht="18.75" customHeight="1">
      <c r="A3262" s="82" t="str">
        <f>IFERROR(MATCH(ROW()-ROW($A$2),DATA!G:G,0)-DATA!$B$5+1,"")</f>
        <v/>
      </c>
      <c r="B3262" s="86" t="str">
        <f>IFERROR(INDEX(DATA!$A$46:$E$6000,A3262,5),"")</f>
        <v/>
      </c>
      <c r="C3262" s="87" t="str">
        <f>IFERROR(INDEX(DATA!$A$46:$E$6000,A3262,3),"")</f>
        <v/>
      </c>
      <c r="D3262" s="88" t="str">
        <f>IFERROR(INDEX(DATA!$A$46:$E$6000,A3262,2),"")</f>
        <v/>
      </c>
      <c r="E3262" s="99" t="str">
        <f>IFERROR(IF(C3262=設定・集計!$B$6,INDEX(DATA!$A$46:$E$6000,A3262,4),""),"")</f>
        <v/>
      </c>
      <c r="F3262" s="99" t="str">
        <f>IFERROR(IF(C3262=設定・集計!$B$6,"",INDEX(DATA!$A$46:$E$6000,A3262,4)),"")</f>
        <v/>
      </c>
    </row>
    <row r="3263" spans="1:6" ht="18.75" customHeight="1">
      <c r="A3263" s="82" t="str">
        <f>IFERROR(MATCH(ROW()-ROW($A$2),DATA!G:G,0)-DATA!$B$5+1,"")</f>
        <v/>
      </c>
      <c r="B3263" s="86" t="str">
        <f>IFERROR(INDEX(DATA!$A$46:$E$6000,A3263,5),"")</f>
        <v/>
      </c>
      <c r="C3263" s="87" t="str">
        <f>IFERROR(INDEX(DATA!$A$46:$E$6000,A3263,3),"")</f>
        <v/>
      </c>
      <c r="D3263" s="88" t="str">
        <f>IFERROR(INDEX(DATA!$A$46:$E$6000,A3263,2),"")</f>
        <v/>
      </c>
      <c r="E3263" s="99" t="str">
        <f>IFERROR(IF(C3263=設定・集計!$B$6,INDEX(DATA!$A$46:$E$6000,A3263,4),""),"")</f>
        <v/>
      </c>
      <c r="F3263" s="99" t="str">
        <f>IFERROR(IF(C3263=設定・集計!$B$6,"",INDEX(DATA!$A$46:$E$6000,A3263,4)),"")</f>
        <v/>
      </c>
    </row>
    <row r="3264" spans="1:6" ht="18.75" customHeight="1">
      <c r="A3264" s="82" t="str">
        <f>IFERROR(MATCH(ROW()-ROW($A$2),DATA!G:G,0)-DATA!$B$5+1,"")</f>
        <v/>
      </c>
      <c r="B3264" s="86" t="str">
        <f>IFERROR(INDEX(DATA!$A$46:$E$6000,A3264,5),"")</f>
        <v/>
      </c>
      <c r="C3264" s="87" t="str">
        <f>IFERROR(INDEX(DATA!$A$46:$E$6000,A3264,3),"")</f>
        <v/>
      </c>
      <c r="D3264" s="88" t="str">
        <f>IFERROR(INDEX(DATA!$A$46:$E$6000,A3264,2),"")</f>
        <v/>
      </c>
      <c r="E3264" s="99" t="str">
        <f>IFERROR(IF(C3264=設定・集計!$B$6,INDEX(DATA!$A$46:$E$6000,A3264,4),""),"")</f>
        <v/>
      </c>
      <c r="F3264" s="99" t="str">
        <f>IFERROR(IF(C3264=設定・集計!$B$6,"",INDEX(DATA!$A$46:$E$6000,A3264,4)),"")</f>
        <v/>
      </c>
    </row>
    <row r="3265" spans="1:6" ht="18.75" customHeight="1">
      <c r="A3265" s="82" t="str">
        <f>IFERROR(MATCH(ROW()-ROW($A$2),DATA!G:G,0)-DATA!$B$5+1,"")</f>
        <v/>
      </c>
      <c r="B3265" s="86" t="str">
        <f>IFERROR(INDEX(DATA!$A$46:$E$6000,A3265,5),"")</f>
        <v/>
      </c>
      <c r="C3265" s="87" t="str">
        <f>IFERROR(INDEX(DATA!$A$46:$E$6000,A3265,3),"")</f>
        <v/>
      </c>
      <c r="D3265" s="88" t="str">
        <f>IFERROR(INDEX(DATA!$A$46:$E$6000,A3265,2),"")</f>
        <v/>
      </c>
      <c r="E3265" s="99" t="str">
        <f>IFERROR(IF(C3265=設定・集計!$B$6,INDEX(DATA!$A$46:$E$6000,A3265,4),""),"")</f>
        <v/>
      </c>
      <c r="F3265" s="99" t="str">
        <f>IFERROR(IF(C3265=設定・集計!$B$6,"",INDEX(DATA!$A$46:$E$6000,A3265,4)),"")</f>
        <v/>
      </c>
    </row>
    <row r="3266" spans="1:6" ht="18.75" customHeight="1">
      <c r="A3266" s="82" t="str">
        <f>IFERROR(MATCH(ROW()-ROW($A$2),DATA!G:G,0)-DATA!$B$5+1,"")</f>
        <v/>
      </c>
      <c r="B3266" s="86" t="str">
        <f>IFERROR(INDEX(DATA!$A$46:$E$6000,A3266,5),"")</f>
        <v/>
      </c>
      <c r="C3266" s="87" t="str">
        <f>IFERROR(INDEX(DATA!$A$46:$E$6000,A3266,3),"")</f>
        <v/>
      </c>
      <c r="D3266" s="88" t="str">
        <f>IFERROR(INDEX(DATA!$A$46:$E$6000,A3266,2),"")</f>
        <v/>
      </c>
      <c r="E3266" s="99" t="str">
        <f>IFERROR(IF(C3266=設定・集計!$B$6,INDEX(DATA!$A$46:$E$6000,A3266,4),""),"")</f>
        <v/>
      </c>
      <c r="F3266" s="99" t="str">
        <f>IFERROR(IF(C3266=設定・集計!$B$6,"",INDEX(DATA!$A$46:$E$6000,A3266,4)),"")</f>
        <v/>
      </c>
    </row>
    <row r="3267" spans="1:6" ht="18.75" customHeight="1">
      <c r="A3267" s="82" t="str">
        <f>IFERROR(MATCH(ROW()-ROW($A$2),DATA!G:G,0)-DATA!$B$5+1,"")</f>
        <v/>
      </c>
      <c r="B3267" s="86" t="str">
        <f>IFERROR(INDEX(DATA!$A$46:$E$6000,A3267,5),"")</f>
        <v/>
      </c>
      <c r="C3267" s="87" t="str">
        <f>IFERROR(INDEX(DATA!$A$46:$E$6000,A3267,3),"")</f>
        <v/>
      </c>
      <c r="D3267" s="88" t="str">
        <f>IFERROR(INDEX(DATA!$A$46:$E$6000,A3267,2),"")</f>
        <v/>
      </c>
      <c r="E3267" s="99" t="str">
        <f>IFERROR(IF(C3267=設定・集計!$B$6,INDEX(DATA!$A$46:$E$6000,A3267,4),""),"")</f>
        <v/>
      </c>
      <c r="F3267" s="99" t="str">
        <f>IFERROR(IF(C3267=設定・集計!$B$6,"",INDEX(DATA!$A$46:$E$6000,A3267,4)),"")</f>
        <v/>
      </c>
    </row>
    <row r="3268" spans="1:6" ht="18.75" customHeight="1">
      <c r="A3268" s="82" t="str">
        <f>IFERROR(MATCH(ROW()-ROW($A$2),DATA!G:G,0)-DATA!$B$5+1,"")</f>
        <v/>
      </c>
      <c r="B3268" s="86" t="str">
        <f>IFERROR(INDEX(DATA!$A$46:$E$6000,A3268,5),"")</f>
        <v/>
      </c>
      <c r="C3268" s="87" t="str">
        <f>IFERROR(INDEX(DATA!$A$46:$E$6000,A3268,3),"")</f>
        <v/>
      </c>
      <c r="D3268" s="88" t="str">
        <f>IFERROR(INDEX(DATA!$A$46:$E$6000,A3268,2),"")</f>
        <v/>
      </c>
      <c r="E3268" s="99" t="str">
        <f>IFERROR(IF(C3268=設定・集計!$B$6,INDEX(DATA!$A$46:$E$6000,A3268,4),""),"")</f>
        <v/>
      </c>
      <c r="F3268" s="99" t="str">
        <f>IFERROR(IF(C3268=設定・集計!$B$6,"",INDEX(DATA!$A$46:$E$6000,A3268,4)),"")</f>
        <v/>
      </c>
    </row>
    <row r="3269" spans="1:6" ht="18.75" customHeight="1">
      <c r="A3269" s="82" t="str">
        <f>IFERROR(MATCH(ROW()-ROW($A$2),DATA!G:G,0)-DATA!$B$5+1,"")</f>
        <v/>
      </c>
      <c r="B3269" s="86" t="str">
        <f>IFERROR(INDEX(DATA!$A$46:$E$6000,A3269,5),"")</f>
        <v/>
      </c>
      <c r="C3269" s="87" t="str">
        <f>IFERROR(INDEX(DATA!$A$46:$E$6000,A3269,3),"")</f>
        <v/>
      </c>
      <c r="D3269" s="88" t="str">
        <f>IFERROR(INDEX(DATA!$A$46:$E$6000,A3269,2),"")</f>
        <v/>
      </c>
      <c r="E3269" s="99" t="str">
        <f>IFERROR(IF(C3269=設定・集計!$B$6,INDEX(DATA!$A$46:$E$6000,A3269,4),""),"")</f>
        <v/>
      </c>
      <c r="F3269" s="99" t="str">
        <f>IFERROR(IF(C3269=設定・集計!$B$6,"",INDEX(DATA!$A$46:$E$6000,A3269,4)),"")</f>
        <v/>
      </c>
    </row>
    <row r="3270" spans="1:6" ht="18.75" customHeight="1">
      <c r="A3270" s="82" t="str">
        <f>IFERROR(MATCH(ROW()-ROW($A$2),DATA!G:G,0)-DATA!$B$5+1,"")</f>
        <v/>
      </c>
      <c r="B3270" s="86" t="str">
        <f>IFERROR(INDEX(DATA!$A$46:$E$6000,A3270,5),"")</f>
        <v/>
      </c>
      <c r="C3270" s="87" t="str">
        <f>IFERROR(INDEX(DATA!$A$46:$E$6000,A3270,3),"")</f>
        <v/>
      </c>
      <c r="D3270" s="88" t="str">
        <f>IFERROR(INDEX(DATA!$A$46:$E$6000,A3270,2),"")</f>
        <v/>
      </c>
      <c r="E3270" s="99" t="str">
        <f>IFERROR(IF(C3270=設定・集計!$B$6,INDEX(DATA!$A$46:$E$6000,A3270,4),""),"")</f>
        <v/>
      </c>
      <c r="F3270" s="99" t="str">
        <f>IFERROR(IF(C3270=設定・集計!$B$6,"",INDEX(DATA!$A$46:$E$6000,A3270,4)),"")</f>
        <v/>
      </c>
    </row>
    <row r="3271" spans="1:6" ht="18.75" customHeight="1">
      <c r="A3271" s="82" t="str">
        <f>IFERROR(MATCH(ROW()-ROW($A$2),DATA!G:G,0)-DATA!$B$5+1,"")</f>
        <v/>
      </c>
      <c r="B3271" s="86" t="str">
        <f>IFERROR(INDEX(DATA!$A$46:$E$6000,A3271,5),"")</f>
        <v/>
      </c>
      <c r="C3271" s="87" t="str">
        <f>IFERROR(INDEX(DATA!$A$46:$E$6000,A3271,3),"")</f>
        <v/>
      </c>
      <c r="D3271" s="88" t="str">
        <f>IFERROR(INDEX(DATA!$A$46:$E$6000,A3271,2),"")</f>
        <v/>
      </c>
      <c r="E3271" s="99" t="str">
        <f>IFERROR(IF(C3271=設定・集計!$B$6,INDEX(DATA!$A$46:$E$6000,A3271,4),""),"")</f>
        <v/>
      </c>
      <c r="F3271" s="99" t="str">
        <f>IFERROR(IF(C3271=設定・集計!$B$6,"",INDEX(DATA!$A$46:$E$6000,A3271,4)),"")</f>
        <v/>
      </c>
    </row>
    <row r="3272" spans="1:6" ht="18.75" customHeight="1">
      <c r="A3272" s="82" t="str">
        <f>IFERROR(MATCH(ROW()-ROW($A$2),DATA!G:G,0)-DATA!$B$5+1,"")</f>
        <v/>
      </c>
      <c r="B3272" s="86" t="str">
        <f>IFERROR(INDEX(DATA!$A$46:$E$6000,A3272,5),"")</f>
        <v/>
      </c>
      <c r="C3272" s="87" t="str">
        <f>IFERROR(INDEX(DATA!$A$46:$E$6000,A3272,3),"")</f>
        <v/>
      </c>
      <c r="D3272" s="88" t="str">
        <f>IFERROR(INDEX(DATA!$A$46:$E$6000,A3272,2),"")</f>
        <v/>
      </c>
      <c r="E3272" s="99" t="str">
        <f>IFERROR(IF(C3272=設定・集計!$B$6,INDEX(DATA!$A$46:$E$6000,A3272,4),""),"")</f>
        <v/>
      </c>
      <c r="F3272" s="99" t="str">
        <f>IFERROR(IF(C3272=設定・集計!$B$6,"",INDEX(DATA!$A$46:$E$6000,A3272,4)),"")</f>
        <v/>
      </c>
    </row>
    <row r="3273" spans="1:6" ht="18.75" customHeight="1">
      <c r="A3273" s="82" t="str">
        <f>IFERROR(MATCH(ROW()-ROW($A$2),DATA!G:G,0)-DATA!$B$5+1,"")</f>
        <v/>
      </c>
      <c r="B3273" s="86" t="str">
        <f>IFERROR(INDEX(DATA!$A$46:$E$6000,A3273,5),"")</f>
        <v/>
      </c>
      <c r="C3273" s="87" t="str">
        <f>IFERROR(INDEX(DATA!$A$46:$E$6000,A3273,3),"")</f>
        <v/>
      </c>
      <c r="D3273" s="88" t="str">
        <f>IFERROR(INDEX(DATA!$A$46:$E$6000,A3273,2),"")</f>
        <v/>
      </c>
      <c r="E3273" s="99" t="str">
        <f>IFERROR(IF(C3273=設定・集計!$B$6,INDEX(DATA!$A$46:$E$6000,A3273,4),""),"")</f>
        <v/>
      </c>
      <c r="F3273" s="99" t="str">
        <f>IFERROR(IF(C3273=設定・集計!$B$6,"",INDEX(DATA!$A$46:$E$6000,A3273,4)),"")</f>
        <v/>
      </c>
    </row>
    <row r="3274" spans="1:6" ht="18.75" customHeight="1">
      <c r="A3274" s="82" t="str">
        <f>IFERROR(MATCH(ROW()-ROW($A$2),DATA!G:G,0)-DATA!$B$5+1,"")</f>
        <v/>
      </c>
      <c r="B3274" s="86" t="str">
        <f>IFERROR(INDEX(DATA!$A$46:$E$6000,A3274,5),"")</f>
        <v/>
      </c>
      <c r="C3274" s="87" t="str">
        <f>IFERROR(INDEX(DATA!$A$46:$E$6000,A3274,3),"")</f>
        <v/>
      </c>
      <c r="D3274" s="88" t="str">
        <f>IFERROR(INDEX(DATA!$A$46:$E$6000,A3274,2),"")</f>
        <v/>
      </c>
      <c r="E3274" s="99" t="str">
        <f>IFERROR(IF(C3274=設定・集計!$B$6,INDEX(DATA!$A$46:$E$6000,A3274,4),""),"")</f>
        <v/>
      </c>
      <c r="F3274" s="99" t="str">
        <f>IFERROR(IF(C3274=設定・集計!$B$6,"",INDEX(DATA!$A$46:$E$6000,A3274,4)),"")</f>
        <v/>
      </c>
    </row>
    <row r="3275" spans="1:6" ht="18.75" customHeight="1">
      <c r="A3275" s="82" t="str">
        <f>IFERROR(MATCH(ROW()-ROW($A$2),DATA!G:G,0)-DATA!$B$5+1,"")</f>
        <v/>
      </c>
      <c r="B3275" s="86" t="str">
        <f>IFERROR(INDEX(DATA!$A$46:$E$6000,A3275,5),"")</f>
        <v/>
      </c>
      <c r="C3275" s="87" t="str">
        <f>IFERROR(INDEX(DATA!$A$46:$E$6000,A3275,3),"")</f>
        <v/>
      </c>
      <c r="D3275" s="88" t="str">
        <f>IFERROR(INDEX(DATA!$A$46:$E$6000,A3275,2),"")</f>
        <v/>
      </c>
      <c r="E3275" s="99" t="str">
        <f>IFERROR(IF(C3275=設定・集計!$B$6,INDEX(DATA!$A$46:$E$6000,A3275,4),""),"")</f>
        <v/>
      </c>
      <c r="F3275" s="99" t="str">
        <f>IFERROR(IF(C3275=設定・集計!$B$6,"",INDEX(DATA!$A$46:$E$6000,A3275,4)),"")</f>
        <v/>
      </c>
    </row>
    <row r="3276" spans="1:6" ht="18.75" customHeight="1">
      <c r="A3276" s="82" t="str">
        <f>IFERROR(MATCH(ROW()-ROW($A$2),DATA!G:G,0)-DATA!$B$5+1,"")</f>
        <v/>
      </c>
      <c r="B3276" s="86" t="str">
        <f>IFERROR(INDEX(DATA!$A$46:$E$6000,A3276,5),"")</f>
        <v/>
      </c>
      <c r="C3276" s="87" t="str">
        <f>IFERROR(INDEX(DATA!$A$46:$E$6000,A3276,3),"")</f>
        <v/>
      </c>
      <c r="D3276" s="88" t="str">
        <f>IFERROR(INDEX(DATA!$A$46:$E$6000,A3276,2),"")</f>
        <v/>
      </c>
      <c r="E3276" s="99" t="str">
        <f>IFERROR(IF(C3276=設定・集計!$B$6,INDEX(DATA!$A$46:$E$6000,A3276,4),""),"")</f>
        <v/>
      </c>
      <c r="F3276" s="99" t="str">
        <f>IFERROR(IF(C3276=設定・集計!$B$6,"",INDEX(DATA!$A$46:$E$6000,A3276,4)),"")</f>
        <v/>
      </c>
    </row>
    <row r="3277" spans="1:6" ht="18.75" customHeight="1">
      <c r="A3277" s="82" t="str">
        <f>IFERROR(MATCH(ROW()-ROW($A$2),DATA!G:G,0)-DATA!$B$5+1,"")</f>
        <v/>
      </c>
      <c r="B3277" s="86" t="str">
        <f>IFERROR(INDEX(DATA!$A$46:$E$6000,A3277,5),"")</f>
        <v/>
      </c>
      <c r="C3277" s="87" t="str">
        <f>IFERROR(INDEX(DATA!$A$46:$E$6000,A3277,3),"")</f>
        <v/>
      </c>
      <c r="D3277" s="88" t="str">
        <f>IFERROR(INDEX(DATA!$A$46:$E$6000,A3277,2),"")</f>
        <v/>
      </c>
      <c r="E3277" s="99" t="str">
        <f>IFERROR(IF(C3277=設定・集計!$B$6,INDEX(DATA!$A$46:$E$6000,A3277,4),""),"")</f>
        <v/>
      </c>
      <c r="F3277" s="99" t="str">
        <f>IFERROR(IF(C3277=設定・集計!$B$6,"",INDEX(DATA!$A$46:$E$6000,A3277,4)),"")</f>
        <v/>
      </c>
    </row>
    <row r="3278" spans="1:6" ht="18.75" customHeight="1">
      <c r="A3278" s="82" t="str">
        <f>IFERROR(MATCH(ROW()-ROW($A$2),DATA!G:G,0)-DATA!$B$5+1,"")</f>
        <v/>
      </c>
      <c r="B3278" s="86" t="str">
        <f>IFERROR(INDEX(DATA!$A$46:$E$6000,A3278,5),"")</f>
        <v/>
      </c>
      <c r="C3278" s="87" t="str">
        <f>IFERROR(INDEX(DATA!$A$46:$E$6000,A3278,3),"")</f>
        <v/>
      </c>
      <c r="D3278" s="88" t="str">
        <f>IFERROR(INDEX(DATA!$A$46:$E$6000,A3278,2),"")</f>
        <v/>
      </c>
      <c r="E3278" s="99" t="str">
        <f>IFERROR(IF(C3278=設定・集計!$B$6,INDEX(DATA!$A$46:$E$6000,A3278,4),""),"")</f>
        <v/>
      </c>
      <c r="F3278" s="99" t="str">
        <f>IFERROR(IF(C3278=設定・集計!$B$6,"",INDEX(DATA!$A$46:$E$6000,A3278,4)),"")</f>
        <v/>
      </c>
    </row>
    <row r="3279" spans="1:6" ht="18.75" customHeight="1">
      <c r="A3279" s="82" t="str">
        <f>IFERROR(MATCH(ROW()-ROW($A$2),DATA!G:G,0)-DATA!$B$5+1,"")</f>
        <v/>
      </c>
      <c r="B3279" s="86" t="str">
        <f>IFERROR(INDEX(DATA!$A$46:$E$6000,A3279,5),"")</f>
        <v/>
      </c>
      <c r="C3279" s="87" t="str">
        <f>IFERROR(INDEX(DATA!$A$46:$E$6000,A3279,3),"")</f>
        <v/>
      </c>
      <c r="D3279" s="88" t="str">
        <f>IFERROR(INDEX(DATA!$A$46:$E$6000,A3279,2),"")</f>
        <v/>
      </c>
      <c r="E3279" s="99" t="str">
        <f>IFERROR(IF(C3279=設定・集計!$B$6,INDEX(DATA!$A$46:$E$6000,A3279,4),""),"")</f>
        <v/>
      </c>
      <c r="F3279" s="99" t="str">
        <f>IFERROR(IF(C3279=設定・集計!$B$6,"",INDEX(DATA!$A$46:$E$6000,A3279,4)),"")</f>
        <v/>
      </c>
    </row>
    <row r="3280" spans="1:6" ht="18.75" customHeight="1">
      <c r="A3280" s="82" t="str">
        <f>IFERROR(MATCH(ROW()-ROW($A$2),DATA!G:G,0)-DATA!$B$5+1,"")</f>
        <v/>
      </c>
      <c r="B3280" s="86" t="str">
        <f>IFERROR(INDEX(DATA!$A$46:$E$6000,A3280,5),"")</f>
        <v/>
      </c>
      <c r="C3280" s="87" t="str">
        <f>IFERROR(INDEX(DATA!$A$46:$E$6000,A3280,3),"")</f>
        <v/>
      </c>
      <c r="D3280" s="88" t="str">
        <f>IFERROR(INDEX(DATA!$A$46:$E$6000,A3280,2),"")</f>
        <v/>
      </c>
      <c r="E3280" s="99" t="str">
        <f>IFERROR(IF(C3280=設定・集計!$B$6,INDEX(DATA!$A$46:$E$6000,A3280,4),""),"")</f>
        <v/>
      </c>
      <c r="F3280" s="99" t="str">
        <f>IFERROR(IF(C3280=設定・集計!$B$6,"",INDEX(DATA!$A$46:$E$6000,A3280,4)),"")</f>
        <v/>
      </c>
    </row>
    <row r="3281" spans="1:6" ht="18.75" customHeight="1">
      <c r="A3281" s="82" t="str">
        <f>IFERROR(MATCH(ROW()-ROW($A$2),DATA!G:G,0)-DATA!$B$5+1,"")</f>
        <v/>
      </c>
      <c r="B3281" s="86" t="str">
        <f>IFERROR(INDEX(DATA!$A$46:$E$6000,A3281,5),"")</f>
        <v/>
      </c>
      <c r="C3281" s="87" t="str">
        <f>IFERROR(INDEX(DATA!$A$46:$E$6000,A3281,3),"")</f>
        <v/>
      </c>
      <c r="D3281" s="88" t="str">
        <f>IFERROR(INDEX(DATA!$A$46:$E$6000,A3281,2),"")</f>
        <v/>
      </c>
      <c r="E3281" s="99" t="str">
        <f>IFERROR(IF(C3281=設定・集計!$B$6,INDEX(DATA!$A$46:$E$6000,A3281,4),""),"")</f>
        <v/>
      </c>
      <c r="F3281" s="99" t="str">
        <f>IFERROR(IF(C3281=設定・集計!$B$6,"",INDEX(DATA!$A$46:$E$6000,A3281,4)),"")</f>
        <v/>
      </c>
    </row>
    <row r="3282" spans="1:6" ht="18.75" customHeight="1">
      <c r="A3282" s="82" t="str">
        <f>IFERROR(MATCH(ROW()-ROW($A$2),DATA!G:G,0)-DATA!$B$5+1,"")</f>
        <v/>
      </c>
      <c r="B3282" s="86" t="str">
        <f>IFERROR(INDEX(DATA!$A$46:$E$6000,A3282,5),"")</f>
        <v/>
      </c>
      <c r="C3282" s="87" t="str">
        <f>IFERROR(INDEX(DATA!$A$46:$E$6000,A3282,3),"")</f>
        <v/>
      </c>
      <c r="D3282" s="88" t="str">
        <f>IFERROR(INDEX(DATA!$A$46:$E$6000,A3282,2),"")</f>
        <v/>
      </c>
      <c r="E3282" s="99" t="str">
        <f>IFERROR(IF(C3282=設定・集計!$B$6,INDEX(DATA!$A$46:$E$6000,A3282,4),""),"")</f>
        <v/>
      </c>
      <c r="F3282" s="99" t="str">
        <f>IFERROR(IF(C3282=設定・集計!$B$6,"",INDEX(DATA!$A$46:$E$6000,A3282,4)),"")</f>
        <v/>
      </c>
    </row>
    <row r="3283" spans="1:6" ht="18.75" customHeight="1">
      <c r="A3283" s="82" t="str">
        <f>IFERROR(MATCH(ROW()-ROW($A$2),DATA!G:G,0)-DATA!$B$5+1,"")</f>
        <v/>
      </c>
      <c r="B3283" s="86" t="str">
        <f>IFERROR(INDEX(DATA!$A$46:$E$6000,A3283,5),"")</f>
        <v/>
      </c>
      <c r="C3283" s="87" t="str">
        <f>IFERROR(INDEX(DATA!$A$46:$E$6000,A3283,3),"")</f>
        <v/>
      </c>
      <c r="D3283" s="88" t="str">
        <f>IFERROR(INDEX(DATA!$A$46:$E$6000,A3283,2),"")</f>
        <v/>
      </c>
      <c r="E3283" s="99" t="str">
        <f>IFERROR(IF(C3283=設定・集計!$B$6,INDEX(DATA!$A$46:$E$6000,A3283,4),""),"")</f>
        <v/>
      </c>
      <c r="F3283" s="99" t="str">
        <f>IFERROR(IF(C3283=設定・集計!$B$6,"",INDEX(DATA!$A$46:$E$6000,A3283,4)),"")</f>
        <v/>
      </c>
    </row>
    <row r="3284" spans="1:6" ht="18.75" customHeight="1">
      <c r="A3284" s="82" t="str">
        <f>IFERROR(MATCH(ROW()-ROW($A$2),DATA!G:G,0)-DATA!$B$5+1,"")</f>
        <v/>
      </c>
      <c r="B3284" s="86" t="str">
        <f>IFERROR(INDEX(DATA!$A$46:$E$6000,A3284,5),"")</f>
        <v/>
      </c>
      <c r="C3284" s="87" t="str">
        <f>IFERROR(INDEX(DATA!$A$46:$E$6000,A3284,3),"")</f>
        <v/>
      </c>
      <c r="D3284" s="88" t="str">
        <f>IFERROR(INDEX(DATA!$A$46:$E$6000,A3284,2),"")</f>
        <v/>
      </c>
      <c r="E3284" s="99" t="str">
        <f>IFERROR(IF(C3284=設定・集計!$B$6,INDEX(DATA!$A$46:$E$6000,A3284,4),""),"")</f>
        <v/>
      </c>
      <c r="F3284" s="99" t="str">
        <f>IFERROR(IF(C3284=設定・集計!$B$6,"",INDEX(DATA!$A$46:$E$6000,A3284,4)),"")</f>
        <v/>
      </c>
    </row>
    <row r="3285" spans="1:6" ht="18.75" customHeight="1">
      <c r="A3285" s="82" t="str">
        <f>IFERROR(MATCH(ROW()-ROW($A$2),DATA!G:G,0)-DATA!$B$5+1,"")</f>
        <v/>
      </c>
      <c r="B3285" s="86" t="str">
        <f>IFERROR(INDEX(DATA!$A$46:$E$6000,A3285,5),"")</f>
        <v/>
      </c>
      <c r="C3285" s="87" t="str">
        <f>IFERROR(INDEX(DATA!$A$46:$E$6000,A3285,3),"")</f>
        <v/>
      </c>
      <c r="D3285" s="88" t="str">
        <f>IFERROR(INDEX(DATA!$A$46:$E$6000,A3285,2),"")</f>
        <v/>
      </c>
      <c r="E3285" s="99" t="str">
        <f>IFERROR(IF(C3285=設定・集計!$B$6,INDEX(DATA!$A$46:$E$6000,A3285,4),""),"")</f>
        <v/>
      </c>
      <c r="F3285" s="99" t="str">
        <f>IFERROR(IF(C3285=設定・集計!$B$6,"",INDEX(DATA!$A$46:$E$6000,A3285,4)),"")</f>
        <v/>
      </c>
    </row>
    <row r="3286" spans="1:6" ht="18.75" customHeight="1">
      <c r="A3286" s="82" t="str">
        <f>IFERROR(MATCH(ROW()-ROW($A$2),DATA!G:G,0)-DATA!$B$5+1,"")</f>
        <v/>
      </c>
      <c r="B3286" s="86" t="str">
        <f>IFERROR(INDEX(DATA!$A$46:$E$6000,A3286,5),"")</f>
        <v/>
      </c>
      <c r="C3286" s="87" t="str">
        <f>IFERROR(INDEX(DATA!$A$46:$E$6000,A3286,3),"")</f>
        <v/>
      </c>
      <c r="D3286" s="88" t="str">
        <f>IFERROR(INDEX(DATA!$A$46:$E$6000,A3286,2),"")</f>
        <v/>
      </c>
      <c r="E3286" s="99" t="str">
        <f>IFERROR(IF(C3286=設定・集計!$B$6,INDEX(DATA!$A$46:$E$6000,A3286,4),""),"")</f>
        <v/>
      </c>
      <c r="F3286" s="99" t="str">
        <f>IFERROR(IF(C3286=設定・集計!$B$6,"",INDEX(DATA!$A$46:$E$6000,A3286,4)),"")</f>
        <v/>
      </c>
    </row>
    <row r="3287" spans="1:6" ht="18.75" customHeight="1">
      <c r="A3287" s="82" t="str">
        <f>IFERROR(MATCH(ROW()-ROW($A$2),DATA!G:G,0)-DATA!$B$5+1,"")</f>
        <v/>
      </c>
      <c r="B3287" s="86" t="str">
        <f>IFERROR(INDEX(DATA!$A$46:$E$6000,A3287,5),"")</f>
        <v/>
      </c>
      <c r="C3287" s="87" t="str">
        <f>IFERROR(INDEX(DATA!$A$46:$E$6000,A3287,3),"")</f>
        <v/>
      </c>
      <c r="D3287" s="88" t="str">
        <f>IFERROR(INDEX(DATA!$A$46:$E$6000,A3287,2),"")</f>
        <v/>
      </c>
      <c r="E3287" s="99" t="str">
        <f>IFERROR(IF(C3287=設定・集計!$B$6,INDEX(DATA!$A$46:$E$6000,A3287,4),""),"")</f>
        <v/>
      </c>
      <c r="F3287" s="99" t="str">
        <f>IFERROR(IF(C3287=設定・集計!$B$6,"",INDEX(DATA!$A$46:$E$6000,A3287,4)),"")</f>
        <v/>
      </c>
    </row>
    <row r="3288" spans="1:6" ht="18.75" customHeight="1">
      <c r="A3288" s="82" t="str">
        <f>IFERROR(MATCH(ROW()-ROW($A$2),DATA!G:G,0)-DATA!$B$5+1,"")</f>
        <v/>
      </c>
      <c r="B3288" s="86" t="str">
        <f>IFERROR(INDEX(DATA!$A$46:$E$6000,A3288,5),"")</f>
        <v/>
      </c>
      <c r="C3288" s="87" t="str">
        <f>IFERROR(INDEX(DATA!$A$46:$E$6000,A3288,3),"")</f>
        <v/>
      </c>
      <c r="D3288" s="88" t="str">
        <f>IFERROR(INDEX(DATA!$A$46:$E$6000,A3288,2),"")</f>
        <v/>
      </c>
      <c r="E3288" s="99" t="str">
        <f>IFERROR(IF(C3288=設定・集計!$B$6,INDEX(DATA!$A$46:$E$6000,A3288,4),""),"")</f>
        <v/>
      </c>
      <c r="F3288" s="99" t="str">
        <f>IFERROR(IF(C3288=設定・集計!$B$6,"",INDEX(DATA!$A$46:$E$6000,A3288,4)),"")</f>
        <v/>
      </c>
    </row>
    <row r="3289" spans="1:6" ht="18.75" customHeight="1">
      <c r="A3289" s="82" t="str">
        <f>IFERROR(MATCH(ROW()-ROW($A$2),DATA!G:G,0)-DATA!$B$5+1,"")</f>
        <v/>
      </c>
      <c r="B3289" s="86" t="str">
        <f>IFERROR(INDEX(DATA!$A$46:$E$6000,A3289,5),"")</f>
        <v/>
      </c>
      <c r="C3289" s="87" t="str">
        <f>IFERROR(INDEX(DATA!$A$46:$E$6000,A3289,3),"")</f>
        <v/>
      </c>
      <c r="D3289" s="88" t="str">
        <f>IFERROR(INDEX(DATA!$A$46:$E$6000,A3289,2),"")</f>
        <v/>
      </c>
      <c r="E3289" s="99" t="str">
        <f>IFERROR(IF(C3289=設定・集計!$B$6,INDEX(DATA!$A$46:$E$6000,A3289,4),""),"")</f>
        <v/>
      </c>
      <c r="F3289" s="99" t="str">
        <f>IFERROR(IF(C3289=設定・集計!$B$6,"",INDEX(DATA!$A$46:$E$6000,A3289,4)),"")</f>
        <v/>
      </c>
    </row>
    <row r="3290" spans="1:6" ht="18.75" customHeight="1">
      <c r="A3290" s="82" t="str">
        <f>IFERROR(MATCH(ROW()-ROW($A$2),DATA!G:G,0)-DATA!$B$5+1,"")</f>
        <v/>
      </c>
      <c r="B3290" s="86" t="str">
        <f>IFERROR(INDEX(DATA!$A$46:$E$6000,A3290,5),"")</f>
        <v/>
      </c>
      <c r="C3290" s="87" t="str">
        <f>IFERROR(INDEX(DATA!$A$46:$E$6000,A3290,3),"")</f>
        <v/>
      </c>
      <c r="D3290" s="88" t="str">
        <f>IFERROR(INDEX(DATA!$A$46:$E$6000,A3290,2),"")</f>
        <v/>
      </c>
      <c r="E3290" s="99" t="str">
        <f>IFERROR(IF(C3290=設定・集計!$B$6,INDEX(DATA!$A$46:$E$6000,A3290,4),""),"")</f>
        <v/>
      </c>
      <c r="F3290" s="99" t="str">
        <f>IFERROR(IF(C3290=設定・集計!$B$6,"",INDEX(DATA!$A$46:$E$6000,A3290,4)),"")</f>
        <v/>
      </c>
    </row>
    <row r="3291" spans="1:6" ht="18.75" customHeight="1">
      <c r="A3291" s="82" t="str">
        <f>IFERROR(MATCH(ROW()-ROW($A$2),DATA!G:G,0)-DATA!$B$5+1,"")</f>
        <v/>
      </c>
      <c r="B3291" s="86" t="str">
        <f>IFERROR(INDEX(DATA!$A$46:$E$6000,A3291,5),"")</f>
        <v/>
      </c>
      <c r="C3291" s="87" t="str">
        <f>IFERROR(INDEX(DATA!$A$46:$E$6000,A3291,3),"")</f>
        <v/>
      </c>
      <c r="D3291" s="88" t="str">
        <f>IFERROR(INDEX(DATA!$A$46:$E$6000,A3291,2),"")</f>
        <v/>
      </c>
      <c r="E3291" s="99" t="str">
        <f>IFERROR(IF(C3291=設定・集計!$B$6,INDEX(DATA!$A$46:$E$6000,A3291,4),""),"")</f>
        <v/>
      </c>
      <c r="F3291" s="99" t="str">
        <f>IFERROR(IF(C3291=設定・集計!$B$6,"",INDEX(DATA!$A$46:$E$6000,A3291,4)),"")</f>
        <v/>
      </c>
    </row>
    <row r="3292" spans="1:6" ht="18.75" customHeight="1">
      <c r="A3292" s="82" t="str">
        <f>IFERROR(MATCH(ROW()-ROW($A$2),DATA!G:G,0)-DATA!$B$5+1,"")</f>
        <v/>
      </c>
      <c r="B3292" s="86" t="str">
        <f>IFERROR(INDEX(DATA!$A$46:$E$6000,A3292,5),"")</f>
        <v/>
      </c>
      <c r="C3292" s="87" t="str">
        <f>IFERROR(INDEX(DATA!$A$46:$E$6000,A3292,3),"")</f>
        <v/>
      </c>
      <c r="D3292" s="88" t="str">
        <f>IFERROR(INDEX(DATA!$A$46:$E$6000,A3292,2),"")</f>
        <v/>
      </c>
      <c r="E3292" s="99" t="str">
        <f>IFERROR(IF(C3292=設定・集計!$B$6,INDEX(DATA!$A$46:$E$6000,A3292,4),""),"")</f>
        <v/>
      </c>
      <c r="F3292" s="99" t="str">
        <f>IFERROR(IF(C3292=設定・集計!$B$6,"",INDEX(DATA!$A$46:$E$6000,A3292,4)),"")</f>
        <v/>
      </c>
    </row>
    <row r="3293" spans="1:6" ht="18.75" customHeight="1">
      <c r="A3293" s="82" t="str">
        <f>IFERROR(MATCH(ROW()-ROW($A$2),DATA!G:G,0)-DATA!$B$5+1,"")</f>
        <v/>
      </c>
      <c r="B3293" s="86" t="str">
        <f>IFERROR(INDEX(DATA!$A$46:$E$6000,A3293,5),"")</f>
        <v/>
      </c>
      <c r="C3293" s="87" t="str">
        <f>IFERROR(INDEX(DATA!$A$46:$E$6000,A3293,3),"")</f>
        <v/>
      </c>
      <c r="D3293" s="88" t="str">
        <f>IFERROR(INDEX(DATA!$A$46:$E$6000,A3293,2),"")</f>
        <v/>
      </c>
      <c r="E3293" s="99" t="str">
        <f>IFERROR(IF(C3293=設定・集計!$B$6,INDEX(DATA!$A$46:$E$6000,A3293,4),""),"")</f>
        <v/>
      </c>
      <c r="F3293" s="99" t="str">
        <f>IFERROR(IF(C3293=設定・集計!$B$6,"",INDEX(DATA!$A$46:$E$6000,A3293,4)),"")</f>
        <v/>
      </c>
    </row>
    <row r="3294" spans="1:6" ht="18.75" customHeight="1">
      <c r="A3294" s="82" t="str">
        <f>IFERROR(MATCH(ROW()-ROW($A$2),DATA!G:G,0)-DATA!$B$5+1,"")</f>
        <v/>
      </c>
      <c r="B3294" s="86" t="str">
        <f>IFERROR(INDEX(DATA!$A$46:$E$6000,A3294,5),"")</f>
        <v/>
      </c>
      <c r="C3294" s="87" t="str">
        <f>IFERROR(INDEX(DATA!$A$46:$E$6000,A3294,3),"")</f>
        <v/>
      </c>
      <c r="D3294" s="88" t="str">
        <f>IFERROR(INDEX(DATA!$A$46:$E$6000,A3294,2),"")</f>
        <v/>
      </c>
      <c r="E3294" s="99" t="str">
        <f>IFERROR(IF(C3294=設定・集計!$B$6,INDEX(DATA!$A$46:$E$6000,A3294,4),""),"")</f>
        <v/>
      </c>
      <c r="F3294" s="99" t="str">
        <f>IFERROR(IF(C3294=設定・集計!$B$6,"",INDEX(DATA!$A$46:$E$6000,A3294,4)),"")</f>
        <v/>
      </c>
    </row>
    <row r="3295" spans="1:6" ht="18.75" customHeight="1">
      <c r="A3295" s="82" t="str">
        <f>IFERROR(MATCH(ROW()-ROW($A$2),DATA!G:G,0)-DATA!$B$5+1,"")</f>
        <v/>
      </c>
      <c r="B3295" s="86" t="str">
        <f>IFERROR(INDEX(DATA!$A$46:$E$6000,A3295,5),"")</f>
        <v/>
      </c>
      <c r="C3295" s="87" t="str">
        <f>IFERROR(INDEX(DATA!$A$46:$E$6000,A3295,3),"")</f>
        <v/>
      </c>
      <c r="D3295" s="88" t="str">
        <f>IFERROR(INDEX(DATA!$A$46:$E$6000,A3295,2),"")</f>
        <v/>
      </c>
      <c r="E3295" s="99" t="str">
        <f>IFERROR(IF(C3295=設定・集計!$B$6,INDEX(DATA!$A$46:$E$6000,A3295,4),""),"")</f>
        <v/>
      </c>
      <c r="F3295" s="99" t="str">
        <f>IFERROR(IF(C3295=設定・集計!$B$6,"",INDEX(DATA!$A$46:$E$6000,A3295,4)),"")</f>
        <v/>
      </c>
    </row>
    <row r="3296" spans="1:6" ht="18.75" customHeight="1">
      <c r="A3296" s="82" t="str">
        <f>IFERROR(MATCH(ROW()-ROW($A$2),DATA!G:G,0)-DATA!$B$5+1,"")</f>
        <v/>
      </c>
      <c r="B3296" s="86" t="str">
        <f>IFERROR(INDEX(DATA!$A$46:$E$6000,A3296,5),"")</f>
        <v/>
      </c>
      <c r="C3296" s="87" t="str">
        <f>IFERROR(INDEX(DATA!$A$46:$E$6000,A3296,3),"")</f>
        <v/>
      </c>
      <c r="D3296" s="88" t="str">
        <f>IFERROR(INDEX(DATA!$A$46:$E$6000,A3296,2),"")</f>
        <v/>
      </c>
      <c r="E3296" s="99" t="str">
        <f>IFERROR(IF(C3296=設定・集計!$B$6,INDEX(DATA!$A$46:$E$6000,A3296,4),""),"")</f>
        <v/>
      </c>
      <c r="F3296" s="99" t="str">
        <f>IFERROR(IF(C3296=設定・集計!$B$6,"",INDEX(DATA!$A$46:$E$6000,A3296,4)),"")</f>
        <v/>
      </c>
    </row>
    <row r="3297" spans="1:6" ht="18.75" customHeight="1">
      <c r="A3297" s="82" t="str">
        <f>IFERROR(MATCH(ROW()-ROW($A$2),DATA!G:G,0)-DATA!$B$5+1,"")</f>
        <v/>
      </c>
      <c r="B3297" s="86" t="str">
        <f>IFERROR(INDEX(DATA!$A$46:$E$6000,A3297,5),"")</f>
        <v/>
      </c>
      <c r="C3297" s="87" t="str">
        <f>IFERROR(INDEX(DATA!$A$46:$E$6000,A3297,3),"")</f>
        <v/>
      </c>
      <c r="D3297" s="88" t="str">
        <f>IFERROR(INDEX(DATA!$A$46:$E$6000,A3297,2),"")</f>
        <v/>
      </c>
      <c r="E3297" s="99" t="str">
        <f>IFERROR(IF(C3297=設定・集計!$B$6,INDEX(DATA!$A$46:$E$6000,A3297,4),""),"")</f>
        <v/>
      </c>
      <c r="F3297" s="99" t="str">
        <f>IFERROR(IF(C3297=設定・集計!$B$6,"",INDEX(DATA!$A$46:$E$6000,A3297,4)),"")</f>
        <v/>
      </c>
    </row>
    <row r="3298" spans="1:6" ht="18.75" customHeight="1">
      <c r="A3298" s="82" t="str">
        <f>IFERROR(MATCH(ROW()-ROW($A$2),DATA!G:G,0)-DATA!$B$5+1,"")</f>
        <v/>
      </c>
      <c r="B3298" s="86" t="str">
        <f>IFERROR(INDEX(DATA!$A$46:$E$6000,A3298,5),"")</f>
        <v/>
      </c>
      <c r="C3298" s="87" t="str">
        <f>IFERROR(INDEX(DATA!$A$46:$E$6000,A3298,3),"")</f>
        <v/>
      </c>
      <c r="D3298" s="88" t="str">
        <f>IFERROR(INDEX(DATA!$A$46:$E$6000,A3298,2),"")</f>
        <v/>
      </c>
      <c r="E3298" s="99" t="str">
        <f>IFERROR(IF(C3298=設定・集計!$B$6,INDEX(DATA!$A$46:$E$6000,A3298,4),""),"")</f>
        <v/>
      </c>
      <c r="F3298" s="99" t="str">
        <f>IFERROR(IF(C3298=設定・集計!$B$6,"",INDEX(DATA!$A$46:$E$6000,A3298,4)),"")</f>
        <v/>
      </c>
    </row>
    <row r="3299" spans="1:6" ht="18.75" customHeight="1">
      <c r="A3299" s="82" t="str">
        <f>IFERROR(MATCH(ROW()-ROW($A$2),DATA!G:G,0)-DATA!$B$5+1,"")</f>
        <v/>
      </c>
      <c r="B3299" s="86" t="str">
        <f>IFERROR(INDEX(DATA!$A$46:$E$6000,A3299,5),"")</f>
        <v/>
      </c>
      <c r="C3299" s="87" t="str">
        <f>IFERROR(INDEX(DATA!$A$46:$E$6000,A3299,3),"")</f>
        <v/>
      </c>
      <c r="D3299" s="88" t="str">
        <f>IFERROR(INDEX(DATA!$A$46:$E$6000,A3299,2),"")</f>
        <v/>
      </c>
      <c r="E3299" s="99" t="str">
        <f>IFERROR(IF(C3299=設定・集計!$B$6,INDEX(DATA!$A$46:$E$6000,A3299,4),""),"")</f>
        <v/>
      </c>
      <c r="F3299" s="99" t="str">
        <f>IFERROR(IF(C3299=設定・集計!$B$6,"",INDEX(DATA!$A$46:$E$6000,A3299,4)),"")</f>
        <v/>
      </c>
    </row>
    <row r="3300" spans="1:6" ht="18.75" customHeight="1">
      <c r="A3300" s="82" t="str">
        <f>IFERROR(MATCH(ROW()-ROW($A$2),DATA!G:G,0)-DATA!$B$5+1,"")</f>
        <v/>
      </c>
      <c r="B3300" s="86" t="str">
        <f>IFERROR(INDEX(DATA!$A$46:$E$6000,A3300,5),"")</f>
        <v/>
      </c>
      <c r="C3300" s="87" t="str">
        <f>IFERROR(INDEX(DATA!$A$46:$E$6000,A3300,3),"")</f>
        <v/>
      </c>
      <c r="D3300" s="88" t="str">
        <f>IFERROR(INDEX(DATA!$A$46:$E$6000,A3300,2),"")</f>
        <v/>
      </c>
      <c r="E3300" s="99" t="str">
        <f>IFERROR(IF(C3300=設定・集計!$B$6,INDEX(DATA!$A$46:$E$6000,A3300,4),""),"")</f>
        <v/>
      </c>
      <c r="F3300" s="99" t="str">
        <f>IFERROR(IF(C3300=設定・集計!$B$6,"",INDEX(DATA!$A$46:$E$6000,A3300,4)),"")</f>
        <v/>
      </c>
    </row>
    <row r="3301" spans="1:6" ht="18.75" customHeight="1">
      <c r="A3301" s="82" t="str">
        <f>IFERROR(MATCH(ROW()-ROW($A$2),DATA!G:G,0)-DATA!$B$5+1,"")</f>
        <v/>
      </c>
      <c r="B3301" s="86" t="str">
        <f>IFERROR(INDEX(DATA!$A$46:$E$6000,A3301,5),"")</f>
        <v/>
      </c>
      <c r="C3301" s="87" t="str">
        <f>IFERROR(INDEX(DATA!$A$46:$E$6000,A3301,3),"")</f>
        <v/>
      </c>
      <c r="D3301" s="88" t="str">
        <f>IFERROR(INDEX(DATA!$A$46:$E$6000,A3301,2),"")</f>
        <v/>
      </c>
      <c r="E3301" s="99" t="str">
        <f>IFERROR(IF(C3301=設定・集計!$B$6,INDEX(DATA!$A$46:$E$6000,A3301,4),""),"")</f>
        <v/>
      </c>
      <c r="F3301" s="99" t="str">
        <f>IFERROR(IF(C3301=設定・集計!$B$6,"",INDEX(DATA!$A$46:$E$6000,A3301,4)),"")</f>
        <v/>
      </c>
    </row>
    <row r="3302" spans="1:6" ht="18.75" customHeight="1">
      <c r="A3302" s="82" t="str">
        <f>IFERROR(MATCH(ROW()-ROW($A$2),DATA!G:G,0)-DATA!$B$5+1,"")</f>
        <v/>
      </c>
      <c r="B3302" s="86" t="str">
        <f>IFERROR(INDEX(DATA!$A$46:$E$6000,A3302,5),"")</f>
        <v/>
      </c>
      <c r="C3302" s="87" t="str">
        <f>IFERROR(INDEX(DATA!$A$46:$E$6000,A3302,3),"")</f>
        <v/>
      </c>
      <c r="D3302" s="88" t="str">
        <f>IFERROR(INDEX(DATA!$A$46:$E$6000,A3302,2),"")</f>
        <v/>
      </c>
      <c r="E3302" s="99" t="str">
        <f>IFERROR(IF(C3302=設定・集計!$B$6,INDEX(DATA!$A$46:$E$6000,A3302,4),""),"")</f>
        <v/>
      </c>
      <c r="F3302" s="99" t="str">
        <f>IFERROR(IF(C3302=設定・集計!$B$6,"",INDEX(DATA!$A$46:$E$6000,A3302,4)),"")</f>
        <v/>
      </c>
    </row>
    <row r="3303" spans="1:6" ht="18.75" customHeight="1">
      <c r="A3303" s="82" t="str">
        <f>IFERROR(MATCH(ROW()-ROW($A$2),DATA!G:G,0)-DATA!$B$5+1,"")</f>
        <v/>
      </c>
      <c r="B3303" s="86" t="str">
        <f>IFERROR(INDEX(DATA!$A$46:$E$6000,A3303,5),"")</f>
        <v/>
      </c>
      <c r="C3303" s="87" t="str">
        <f>IFERROR(INDEX(DATA!$A$46:$E$6000,A3303,3),"")</f>
        <v/>
      </c>
      <c r="D3303" s="88" t="str">
        <f>IFERROR(INDEX(DATA!$A$46:$E$6000,A3303,2),"")</f>
        <v/>
      </c>
      <c r="E3303" s="99" t="str">
        <f>IFERROR(IF(C3303=設定・集計!$B$6,INDEX(DATA!$A$46:$E$6000,A3303,4),""),"")</f>
        <v/>
      </c>
      <c r="F3303" s="99" t="str">
        <f>IFERROR(IF(C3303=設定・集計!$B$6,"",INDEX(DATA!$A$46:$E$6000,A3303,4)),"")</f>
        <v/>
      </c>
    </row>
    <row r="3304" spans="1:6" ht="18.75" customHeight="1">
      <c r="A3304" s="82" t="str">
        <f>IFERROR(MATCH(ROW()-ROW($A$2),DATA!G:G,0)-DATA!$B$5+1,"")</f>
        <v/>
      </c>
      <c r="B3304" s="86" t="str">
        <f>IFERROR(INDEX(DATA!$A$46:$E$6000,A3304,5),"")</f>
        <v/>
      </c>
      <c r="C3304" s="87" t="str">
        <f>IFERROR(INDEX(DATA!$A$46:$E$6000,A3304,3),"")</f>
        <v/>
      </c>
      <c r="D3304" s="88" t="str">
        <f>IFERROR(INDEX(DATA!$A$46:$E$6000,A3304,2),"")</f>
        <v/>
      </c>
      <c r="E3304" s="99" t="str">
        <f>IFERROR(IF(C3304=設定・集計!$B$6,INDEX(DATA!$A$46:$E$6000,A3304,4),""),"")</f>
        <v/>
      </c>
      <c r="F3304" s="99" t="str">
        <f>IFERROR(IF(C3304=設定・集計!$B$6,"",INDEX(DATA!$A$46:$E$6000,A3304,4)),"")</f>
        <v/>
      </c>
    </row>
    <row r="3305" spans="1:6" ht="18.75" customHeight="1">
      <c r="A3305" s="82" t="str">
        <f>IFERROR(MATCH(ROW()-ROW($A$2),DATA!G:G,0)-DATA!$B$5+1,"")</f>
        <v/>
      </c>
      <c r="B3305" s="86" t="str">
        <f>IFERROR(INDEX(DATA!$A$46:$E$6000,A3305,5),"")</f>
        <v/>
      </c>
      <c r="C3305" s="87" t="str">
        <f>IFERROR(INDEX(DATA!$A$46:$E$6000,A3305,3),"")</f>
        <v/>
      </c>
      <c r="D3305" s="88" t="str">
        <f>IFERROR(INDEX(DATA!$A$46:$E$6000,A3305,2),"")</f>
        <v/>
      </c>
      <c r="E3305" s="99" t="str">
        <f>IFERROR(IF(C3305=設定・集計!$B$6,INDEX(DATA!$A$46:$E$6000,A3305,4),""),"")</f>
        <v/>
      </c>
      <c r="F3305" s="99" t="str">
        <f>IFERROR(IF(C3305=設定・集計!$B$6,"",INDEX(DATA!$A$46:$E$6000,A3305,4)),"")</f>
        <v/>
      </c>
    </row>
    <row r="3306" spans="1:6" ht="18.75" customHeight="1">
      <c r="A3306" s="82" t="str">
        <f>IFERROR(MATCH(ROW()-ROW($A$2),DATA!G:G,0)-DATA!$B$5+1,"")</f>
        <v/>
      </c>
      <c r="B3306" s="86" t="str">
        <f>IFERROR(INDEX(DATA!$A$46:$E$6000,A3306,5),"")</f>
        <v/>
      </c>
      <c r="C3306" s="87" t="str">
        <f>IFERROR(INDEX(DATA!$A$46:$E$6000,A3306,3),"")</f>
        <v/>
      </c>
      <c r="D3306" s="88" t="str">
        <f>IFERROR(INDEX(DATA!$A$46:$E$6000,A3306,2),"")</f>
        <v/>
      </c>
      <c r="E3306" s="99" t="str">
        <f>IFERROR(IF(C3306=設定・集計!$B$6,INDEX(DATA!$A$46:$E$6000,A3306,4),""),"")</f>
        <v/>
      </c>
      <c r="F3306" s="99" t="str">
        <f>IFERROR(IF(C3306=設定・集計!$B$6,"",INDEX(DATA!$A$46:$E$6000,A3306,4)),"")</f>
        <v/>
      </c>
    </row>
    <row r="3307" spans="1:6" ht="18.75" customHeight="1">
      <c r="A3307" s="82" t="str">
        <f>IFERROR(MATCH(ROW()-ROW($A$2),DATA!G:G,0)-DATA!$B$5+1,"")</f>
        <v/>
      </c>
      <c r="B3307" s="86" t="str">
        <f>IFERROR(INDEX(DATA!$A$46:$E$6000,A3307,5),"")</f>
        <v/>
      </c>
      <c r="C3307" s="87" t="str">
        <f>IFERROR(INDEX(DATA!$A$46:$E$6000,A3307,3),"")</f>
        <v/>
      </c>
      <c r="D3307" s="88" t="str">
        <f>IFERROR(INDEX(DATA!$A$46:$E$6000,A3307,2),"")</f>
        <v/>
      </c>
      <c r="E3307" s="99" t="str">
        <f>IFERROR(IF(C3307=設定・集計!$B$6,INDEX(DATA!$A$46:$E$6000,A3307,4),""),"")</f>
        <v/>
      </c>
      <c r="F3307" s="99" t="str">
        <f>IFERROR(IF(C3307=設定・集計!$B$6,"",INDEX(DATA!$A$46:$E$6000,A3307,4)),"")</f>
        <v/>
      </c>
    </row>
    <row r="3308" spans="1:6" ht="18.75" customHeight="1">
      <c r="A3308" s="82" t="str">
        <f>IFERROR(MATCH(ROW()-ROW($A$2),DATA!G:G,0)-DATA!$B$5+1,"")</f>
        <v/>
      </c>
      <c r="B3308" s="86" t="str">
        <f>IFERROR(INDEX(DATA!$A$46:$E$6000,A3308,5),"")</f>
        <v/>
      </c>
      <c r="C3308" s="87" t="str">
        <f>IFERROR(INDEX(DATA!$A$46:$E$6000,A3308,3),"")</f>
        <v/>
      </c>
      <c r="D3308" s="88" t="str">
        <f>IFERROR(INDEX(DATA!$A$46:$E$6000,A3308,2),"")</f>
        <v/>
      </c>
      <c r="E3308" s="99" t="str">
        <f>IFERROR(IF(C3308=設定・集計!$B$6,INDEX(DATA!$A$46:$E$6000,A3308,4),""),"")</f>
        <v/>
      </c>
      <c r="F3308" s="99" t="str">
        <f>IFERROR(IF(C3308=設定・集計!$B$6,"",INDEX(DATA!$A$46:$E$6000,A3308,4)),"")</f>
        <v/>
      </c>
    </row>
    <row r="3309" spans="1:6" ht="18.75" customHeight="1">
      <c r="A3309" s="82" t="str">
        <f>IFERROR(MATCH(ROW()-ROW($A$2),DATA!G:G,0)-DATA!$B$5+1,"")</f>
        <v/>
      </c>
      <c r="B3309" s="86" t="str">
        <f>IFERROR(INDEX(DATA!$A$46:$E$6000,A3309,5),"")</f>
        <v/>
      </c>
      <c r="C3309" s="87" t="str">
        <f>IFERROR(INDEX(DATA!$A$46:$E$6000,A3309,3),"")</f>
        <v/>
      </c>
      <c r="D3309" s="88" t="str">
        <f>IFERROR(INDEX(DATA!$A$46:$E$6000,A3309,2),"")</f>
        <v/>
      </c>
      <c r="E3309" s="99" t="str">
        <f>IFERROR(IF(C3309=設定・集計!$B$6,INDEX(DATA!$A$46:$E$6000,A3309,4),""),"")</f>
        <v/>
      </c>
      <c r="F3309" s="99" t="str">
        <f>IFERROR(IF(C3309=設定・集計!$B$6,"",INDEX(DATA!$A$46:$E$6000,A3309,4)),"")</f>
        <v/>
      </c>
    </row>
    <row r="3310" spans="1:6" ht="18.75" customHeight="1">
      <c r="A3310" s="82" t="str">
        <f>IFERROR(MATCH(ROW()-ROW($A$2),DATA!G:G,0)-DATA!$B$5+1,"")</f>
        <v/>
      </c>
      <c r="B3310" s="86" t="str">
        <f>IFERROR(INDEX(DATA!$A$46:$E$6000,A3310,5),"")</f>
        <v/>
      </c>
      <c r="C3310" s="87" t="str">
        <f>IFERROR(INDEX(DATA!$A$46:$E$6000,A3310,3),"")</f>
        <v/>
      </c>
      <c r="D3310" s="88" t="str">
        <f>IFERROR(INDEX(DATA!$A$46:$E$6000,A3310,2),"")</f>
        <v/>
      </c>
      <c r="E3310" s="99" t="str">
        <f>IFERROR(IF(C3310=設定・集計!$B$6,INDEX(DATA!$A$46:$E$6000,A3310,4),""),"")</f>
        <v/>
      </c>
      <c r="F3310" s="99" t="str">
        <f>IFERROR(IF(C3310=設定・集計!$B$6,"",INDEX(DATA!$A$46:$E$6000,A3310,4)),"")</f>
        <v/>
      </c>
    </row>
    <row r="3311" spans="1:6" ht="18.75" customHeight="1">
      <c r="A3311" s="82" t="str">
        <f>IFERROR(MATCH(ROW()-ROW($A$2),DATA!G:G,0)-DATA!$B$5+1,"")</f>
        <v/>
      </c>
      <c r="B3311" s="86" t="str">
        <f>IFERROR(INDEX(DATA!$A$46:$E$6000,A3311,5),"")</f>
        <v/>
      </c>
      <c r="C3311" s="87" t="str">
        <f>IFERROR(INDEX(DATA!$A$46:$E$6000,A3311,3),"")</f>
        <v/>
      </c>
      <c r="D3311" s="88" t="str">
        <f>IFERROR(INDEX(DATA!$A$46:$E$6000,A3311,2),"")</f>
        <v/>
      </c>
      <c r="E3311" s="99" t="str">
        <f>IFERROR(IF(C3311=設定・集計!$B$6,INDEX(DATA!$A$46:$E$6000,A3311,4),""),"")</f>
        <v/>
      </c>
      <c r="F3311" s="99" t="str">
        <f>IFERROR(IF(C3311=設定・集計!$B$6,"",INDEX(DATA!$A$46:$E$6000,A3311,4)),"")</f>
        <v/>
      </c>
    </row>
    <row r="3312" spans="1:6" ht="18.75" customHeight="1">
      <c r="A3312" s="82" t="str">
        <f>IFERROR(MATCH(ROW()-ROW($A$2),DATA!G:G,0)-DATA!$B$5+1,"")</f>
        <v/>
      </c>
      <c r="B3312" s="86" t="str">
        <f>IFERROR(INDEX(DATA!$A$46:$E$6000,A3312,5),"")</f>
        <v/>
      </c>
      <c r="C3312" s="87" t="str">
        <f>IFERROR(INDEX(DATA!$A$46:$E$6000,A3312,3),"")</f>
        <v/>
      </c>
      <c r="D3312" s="88" t="str">
        <f>IFERROR(INDEX(DATA!$A$46:$E$6000,A3312,2),"")</f>
        <v/>
      </c>
      <c r="E3312" s="99" t="str">
        <f>IFERROR(IF(C3312=設定・集計!$B$6,INDEX(DATA!$A$46:$E$6000,A3312,4),""),"")</f>
        <v/>
      </c>
      <c r="F3312" s="99" t="str">
        <f>IFERROR(IF(C3312=設定・集計!$B$6,"",INDEX(DATA!$A$46:$E$6000,A3312,4)),"")</f>
        <v/>
      </c>
    </row>
    <row r="3313" spans="1:6" ht="18.75" customHeight="1">
      <c r="A3313" s="82" t="str">
        <f>IFERROR(MATCH(ROW()-ROW($A$2),DATA!G:G,0)-DATA!$B$5+1,"")</f>
        <v/>
      </c>
      <c r="B3313" s="86" t="str">
        <f>IFERROR(INDEX(DATA!$A$46:$E$6000,A3313,5),"")</f>
        <v/>
      </c>
      <c r="C3313" s="87" t="str">
        <f>IFERROR(INDEX(DATA!$A$46:$E$6000,A3313,3),"")</f>
        <v/>
      </c>
      <c r="D3313" s="88" t="str">
        <f>IFERROR(INDEX(DATA!$A$46:$E$6000,A3313,2),"")</f>
        <v/>
      </c>
      <c r="E3313" s="99" t="str">
        <f>IFERROR(IF(C3313=設定・集計!$B$6,INDEX(DATA!$A$46:$E$6000,A3313,4),""),"")</f>
        <v/>
      </c>
      <c r="F3313" s="99" t="str">
        <f>IFERROR(IF(C3313=設定・集計!$B$6,"",INDEX(DATA!$A$46:$E$6000,A3313,4)),"")</f>
        <v/>
      </c>
    </row>
    <row r="3314" spans="1:6" ht="18.75" customHeight="1">
      <c r="A3314" s="82" t="str">
        <f>IFERROR(MATCH(ROW()-ROW($A$2),DATA!G:G,0)-DATA!$B$5+1,"")</f>
        <v/>
      </c>
      <c r="B3314" s="86" t="str">
        <f>IFERROR(INDEX(DATA!$A$46:$E$6000,A3314,5),"")</f>
        <v/>
      </c>
      <c r="C3314" s="87" t="str">
        <f>IFERROR(INDEX(DATA!$A$46:$E$6000,A3314,3),"")</f>
        <v/>
      </c>
      <c r="D3314" s="88" t="str">
        <f>IFERROR(INDEX(DATA!$A$46:$E$6000,A3314,2),"")</f>
        <v/>
      </c>
      <c r="E3314" s="99" t="str">
        <f>IFERROR(IF(C3314=設定・集計!$B$6,INDEX(DATA!$A$46:$E$6000,A3314,4),""),"")</f>
        <v/>
      </c>
      <c r="F3314" s="99" t="str">
        <f>IFERROR(IF(C3314=設定・集計!$B$6,"",INDEX(DATA!$A$46:$E$6000,A3314,4)),"")</f>
        <v/>
      </c>
    </row>
    <row r="3315" spans="1:6" ht="18.75" customHeight="1">
      <c r="A3315" s="82" t="str">
        <f>IFERROR(MATCH(ROW()-ROW($A$2),DATA!G:G,0)-DATA!$B$5+1,"")</f>
        <v/>
      </c>
      <c r="B3315" s="86" t="str">
        <f>IFERROR(INDEX(DATA!$A$46:$E$6000,A3315,5),"")</f>
        <v/>
      </c>
      <c r="C3315" s="87" t="str">
        <f>IFERROR(INDEX(DATA!$A$46:$E$6000,A3315,3),"")</f>
        <v/>
      </c>
      <c r="D3315" s="88" t="str">
        <f>IFERROR(INDEX(DATA!$A$46:$E$6000,A3315,2),"")</f>
        <v/>
      </c>
      <c r="E3315" s="99" t="str">
        <f>IFERROR(IF(C3315=設定・集計!$B$6,INDEX(DATA!$A$46:$E$6000,A3315,4),""),"")</f>
        <v/>
      </c>
      <c r="F3315" s="99" t="str">
        <f>IFERROR(IF(C3315=設定・集計!$B$6,"",INDEX(DATA!$A$46:$E$6000,A3315,4)),"")</f>
        <v/>
      </c>
    </row>
    <row r="3316" spans="1:6" ht="18.75" customHeight="1">
      <c r="A3316" s="82" t="str">
        <f>IFERROR(MATCH(ROW()-ROW($A$2),DATA!G:G,0)-DATA!$B$5+1,"")</f>
        <v/>
      </c>
      <c r="B3316" s="86" t="str">
        <f>IFERROR(INDEX(DATA!$A$46:$E$6000,A3316,5),"")</f>
        <v/>
      </c>
      <c r="C3316" s="87" t="str">
        <f>IFERROR(INDEX(DATA!$A$46:$E$6000,A3316,3),"")</f>
        <v/>
      </c>
      <c r="D3316" s="88" t="str">
        <f>IFERROR(INDEX(DATA!$A$46:$E$6000,A3316,2),"")</f>
        <v/>
      </c>
      <c r="E3316" s="99" t="str">
        <f>IFERROR(IF(C3316=設定・集計!$B$6,INDEX(DATA!$A$46:$E$6000,A3316,4),""),"")</f>
        <v/>
      </c>
      <c r="F3316" s="99" t="str">
        <f>IFERROR(IF(C3316=設定・集計!$B$6,"",INDEX(DATA!$A$46:$E$6000,A3316,4)),"")</f>
        <v/>
      </c>
    </row>
    <row r="3317" spans="1:6" ht="18.75" customHeight="1">
      <c r="A3317" s="82" t="str">
        <f>IFERROR(MATCH(ROW()-ROW($A$2),DATA!G:G,0)-DATA!$B$5+1,"")</f>
        <v/>
      </c>
      <c r="B3317" s="86" t="str">
        <f>IFERROR(INDEX(DATA!$A$46:$E$6000,A3317,5),"")</f>
        <v/>
      </c>
      <c r="C3317" s="87" t="str">
        <f>IFERROR(INDEX(DATA!$A$46:$E$6000,A3317,3),"")</f>
        <v/>
      </c>
      <c r="D3317" s="88" t="str">
        <f>IFERROR(INDEX(DATA!$A$46:$E$6000,A3317,2),"")</f>
        <v/>
      </c>
      <c r="E3317" s="99" t="str">
        <f>IFERROR(IF(C3317=設定・集計!$B$6,INDEX(DATA!$A$46:$E$6000,A3317,4),""),"")</f>
        <v/>
      </c>
      <c r="F3317" s="99" t="str">
        <f>IFERROR(IF(C3317=設定・集計!$B$6,"",INDEX(DATA!$A$46:$E$6000,A3317,4)),"")</f>
        <v/>
      </c>
    </row>
    <row r="3318" spans="1:6" ht="18.75" customHeight="1">
      <c r="A3318" s="82" t="str">
        <f>IFERROR(MATCH(ROW()-ROW($A$2),DATA!G:G,0)-DATA!$B$5+1,"")</f>
        <v/>
      </c>
      <c r="B3318" s="86" t="str">
        <f>IFERROR(INDEX(DATA!$A$46:$E$6000,A3318,5),"")</f>
        <v/>
      </c>
      <c r="C3318" s="87" t="str">
        <f>IFERROR(INDEX(DATA!$A$46:$E$6000,A3318,3),"")</f>
        <v/>
      </c>
      <c r="D3318" s="88" t="str">
        <f>IFERROR(INDEX(DATA!$A$46:$E$6000,A3318,2),"")</f>
        <v/>
      </c>
      <c r="E3318" s="99" t="str">
        <f>IFERROR(IF(C3318=設定・集計!$B$6,INDEX(DATA!$A$46:$E$6000,A3318,4),""),"")</f>
        <v/>
      </c>
      <c r="F3318" s="99" t="str">
        <f>IFERROR(IF(C3318=設定・集計!$B$6,"",INDEX(DATA!$A$46:$E$6000,A3318,4)),"")</f>
        <v/>
      </c>
    </row>
    <row r="3319" spans="1:6" ht="18.75" customHeight="1">
      <c r="A3319" s="82" t="str">
        <f>IFERROR(MATCH(ROW()-ROW($A$2),DATA!G:G,0)-DATA!$B$5+1,"")</f>
        <v/>
      </c>
      <c r="B3319" s="86" t="str">
        <f>IFERROR(INDEX(DATA!$A$46:$E$6000,A3319,5),"")</f>
        <v/>
      </c>
      <c r="C3319" s="87" t="str">
        <f>IFERROR(INDEX(DATA!$A$46:$E$6000,A3319,3),"")</f>
        <v/>
      </c>
      <c r="D3319" s="88" t="str">
        <f>IFERROR(INDEX(DATA!$A$46:$E$6000,A3319,2),"")</f>
        <v/>
      </c>
      <c r="E3319" s="99" t="str">
        <f>IFERROR(IF(C3319=設定・集計!$B$6,INDEX(DATA!$A$46:$E$6000,A3319,4),""),"")</f>
        <v/>
      </c>
      <c r="F3319" s="99" t="str">
        <f>IFERROR(IF(C3319=設定・集計!$B$6,"",INDEX(DATA!$A$46:$E$6000,A3319,4)),"")</f>
        <v/>
      </c>
    </row>
    <row r="3320" spans="1:6" ht="18.75" customHeight="1">
      <c r="A3320" s="82" t="str">
        <f>IFERROR(MATCH(ROW()-ROW($A$2),DATA!G:G,0)-DATA!$B$5+1,"")</f>
        <v/>
      </c>
      <c r="B3320" s="86" t="str">
        <f>IFERROR(INDEX(DATA!$A$46:$E$6000,A3320,5),"")</f>
        <v/>
      </c>
      <c r="C3320" s="87" t="str">
        <f>IFERROR(INDEX(DATA!$A$46:$E$6000,A3320,3),"")</f>
        <v/>
      </c>
      <c r="D3320" s="88" t="str">
        <f>IFERROR(INDEX(DATA!$A$46:$E$6000,A3320,2),"")</f>
        <v/>
      </c>
      <c r="E3320" s="99" t="str">
        <f>IFERROR(IF(C3320=設定・集計!$B$6,INDEX(DATA!$A$46:$E$6000,A3320,4),""),"")</f>
        <v/>
      </c>
      <c r="F3320" s="99" t="str">
        <f>IFERROR(IF(C3320=設定・集計!$B$6,"",INDEX(DATA!$A$46:$E$6000,A3320,4)),"")</f>
        <v/>
      </c>
    </row>
    <row r="3321" spans="1:6" ht="18.75" customHeight="1">
      <c r="A3321" s="82" t="str">
        <f>IFERROR(MATCH(ROW()-ROW($A$2),DATA!G:G,0)-DATA!$B$5+1,"")</f>
        <v/>
      </c>
      <c r="B3321" s="86" t="str">
        <f>IFERROR(INDEX(DATA!$A$46:$E$6000,A3321,5),"")</f>
        <v/>
      </c>
      <c r="C3321" s="87" t="str">
        <f>IFERROR(INDEX(DATA!$A$46:$E$6000,A3321,3),"")</f>
        <v/>
      </c>
      <c r="D3321" s="88" t="str">
        <f>IFERROR(INDEX(DATA!$A$46:$E$6000,A3321,2),"")</f>
        <v/>
      </c>
      <c r="E3321" s="99" t="str">
        <f>IFERROR(IF(C3321=設定・集計!$B$6,INDEX(DATA!$A$46:$E$6000,A3321,4),""),"")</f>
        <v/>
      </c>
      <c r="F3321" s="99" t="str">
        <f>IFERROR(IF(C3321=設定・集計!$B$6,"",INDEX(DATA!$A$46:$E$6000,A3321,4)),"")</f>
        <v/>
      </c>
    </row>
    <row r="3322" spans="1:6" ht="18.75" customHeight="1">
      <c r="A3322" s="82" t="str">
        <f>IFERROR(MATCH(ROW()-ROW($A$2),DATA!G:G,0)-DATA!$B$5+1,"")</f>
        <v/>
      </c>
      <c r="B3322" s="86" t="str">
        <f>IFERROR(INDEX(DATA!$A$46:$E$6000,A3322,5),"")</f>
        <v/>
      </c>
      <c r="C3322" s="87" t="str">
        <f>IFERROR(INDEX(DATA!$A$46:$E$6000,A3322,3),"")</f>
        <v/>
      </c>
      <c r="D3322" s="88" t="str">
        <f>IFERROR(INDEX(DATA!$A$46:$E$6000,A3322,2),"")</f>
        <v/>
      </c>
      <c r="E3322" s="99" t="str">
        <f>IFERROR(IF(C3322=設定・集計!$B$6,INDEX(DATA!$A$46:$E$6000,A3322,4),""),"")</f>
        <v/>
      </c>
      <c r="F3322" s="99" t="str">
        <f>IFERROR(IF(C3322=設定・集計!$B$6,"",INDEX(DATA!$A$46:$E$6000,A3322,4)),"")</f>
        <v/>
      </c>
    </row>
    <row r="3323" spans="1:6" ht="18.75" customHeight="1">
      <c r="A3323" s="82" t="str">
        <f>IFERROR(MATCH(ROW()-ROW($A$2),DATA!G:G,0)-DATA!$B$5+1,"")</f>
        <v/>
      </c>
      <c r="B3323" s="86" t="str">
        <f>IFERROR(INDEX(DATA!$A$46:$E$6000,A3323,5),"")</f>
        <v/>
      </c>
      <c r="C3323" s="87" t="str">
        <f>IFERROR(INDEX(DATA!$A$46:$E$6000,A3323,3),"")</f>
        <v/>
      </c>
      <c r="D3323" s="88" t="str">
        <f>IFERROR(INDEX(DATA!$A$46:$E$6000,A3323,2),"")</f>
        <v/>
      </c>
      <c r="E3323" s="99" t="str">
        <f>IFERROR(IF(C3323=設定・集計!$B$6,INDEX(DATA!$A$46:$E$6000,A3323,4),""),"")</f>
        <v/>
      </c>
      <c r="F3323" s="99" t="str">
        <f>IFERROR(IF(C3323=設定・集計!$B$6,"",INDEX(DATA!$A$46:$E$6000,A3323,4)),"")</f>
        <v/>
      </c>
    </row>
    <row r="3324" spans="1:6" ht="18.75" customHeight="1">
      <c r="A3324" s="82" t="str">
        <f>IFERROR(MATCH(ROW()-ROW($A$2),DATA!G:G,0)-DATA!$B$5+1,"")</f>
        <v/>
      </c>
      <c r="B3324" s="86" t="str">
        <f>IFERROR(INDEX(DATA!$A$46:$E$6000,A3324,5),"")</f>
        <v/>
      </c>
      <c r="C3324" s="87" t="str">
        <f>IFERROR(INDEX(DATA!$A$46:$E$6000,A3324,3),"")</f>
        <v/>
      </c>
      <c r="D3324" s="88" t="str">
        <f>IFERROR(INDEX(DATA!$A$46:$E$6000,A3324,2),"")</f>
        <v/>
      </c>
      <c r="E3324" s="99" t="str">
        <f>IFERROR(IF(C3324=設定・集計!$B$6,INDEX(DATA!$A$46:$E$6000,A3324,4),""),"")</f>
        <v/>
      </c>
      <c r="F3324" s="99" t="str">
        <f>IFERROR(IF(C3324=設定・集計!$B$6,"",INDEX(DATA!$A$46:$E$6000,A3324,4)),"")</f>
        <v/>
      </c>
    </row>
    <row r="3325" spans="1:6" ht="18.75" customHeight="1">
      <c r="A3325" s="82" t="str">
        <f>IFERROR(MATCH(ROW()-ROW($A$2),DATA!G:G,0)-DATA!$B$5+1,"")</f>
        <v/>
      </c>
      <c r="B3325" s="86" t="str">
        <f>IFERROR(INDEX(DATA!$A$46:$E$6000,A3325,5),"")</f>
        <v/>
      </c>
      <c r="C3325" s="87" t="str">
        <f>IFERROR(INDEX(DATA!$A$46:$E$6000,A3325,3),"")</f>
        <v/>
      </c>
      <c r="D3325" s="88" t="str">
        <f>IFERROR(INDEX(DATA!$A$46:$E$6000,A3325,2),"")</f>
        <v/>
      </c>
      <c r="E3325" s="99" t="str">
        <f>IFERROR(IF(C3325=設定・集計!$B$6,INDEX(DATA!$A$46:$E$6000,A3325,4),""),"")</f>
        <v/>
      </c>
      <c r="F3325" s="99" t="str">
        <f>IFERROR(IF(C3325=設定・集計!$B$6,"",INDEX(DATA!$A$46:$E$6000,A3325,4)),"")</f>
        <v/>
      </c>
    </row>
    <row r="3326" spans="1:6" ht="18.75" customHeight="1">
      <c r="A3326" s="82" t="str">
        <f>IFERROR(MATCH(ROW()-ROW($A$2),DATA!G:G,0)-DATA!$B$5+1,"")</f>
        <v/>
      </c>
      <c r="B3326" s="86" t="str">
        <f>IFERROR(INDEX(DATA!$A$46:$E$6000,A3326,5),"")</f>
        <v/>
      </c>
      <c r="C3326" s="87" t="str">
        <f>IFERROR(INDEX(DATA!$A$46:$E$6000,A3326,3),"")</f>
        <v/>
      </c>
      <c r="D3326" s="88" t="str">
        <f>IFERROR(INDEX(DATA!$A$46:$E$6000,A3326,2),"")</f>
        <v/>
      </c>
      <c r="E3326" s="99" t="str">
        <f>IFERROR(IF(C3326=設定・集計!$B$6,INDEX(DATA!$A$46:$E$6000,A3326,4),""),"")</f>
        <v/>
      </c>
      <c r="F3326" s="99" t="str">
        <f>IFERROR(IF(C3326=設定・集計!$B$6,"",INDEX(DATA!$A$46:$E$6000,A3326,4)),"")</f>
        <v/>
      </c>
    </row>
    <row r="3327" spans="1:6" ht="18.75" customHeight="1">
      <c r="A3327" s="82" t="str">
        <f>IFERROR(MATCH(ROW()-ROW($A$2),DATA!G:G,0)-DATA!$B$5+1,"")</f>
        <v/>
      </c>
      <c r="B3327" s="86" t="str">
        <f>IFERROR(INDEX(DATA!$A$46:$E$6000,A3327,5),"")</f>
        <v/>
      </c>
      <c r="C3327" s="87" t="str">
        <f>IFERROR(INDEX(DATA!$A$46:$E$6000,A3327,3),"")</f>
        <v/>
      </c>
      <c r="D3327" s="88" t="str">
        <f>IFERROR(INDEX(DATA!$A$46:$E$6000,A3327,2),"")</f>
        <v/>
      </c>
      <c r="E3327" s="99" t="str">
        <f>IFERROR(IF(C3327=設定・集計!$B$6,INDEX(DATA!$A$46:$E$6000,A3327,4),""),"")</f>
        <v/>
      </c>
      <c r="F3327" s="99" t="str">
        <f>IFERROR(IF(C3327=設定・集計!$B$6,"",INDEX(DATA!$A$46:$E$6000,A3327,4)),"")</f>
        <v/>
      </c>
    </row>
    <row r="3328" spans="1:6" ht="18.75" customHeight="1">
      <c r="A3328" s="82" t="str">
        <f>IFERROR(MATCH(ROW()-ROW($A$2),DATA!G:G,0)-DATA!$B$5+1,"")</f>
        <v/>
      </c>
      <c r="B3328" s="86" t="str">
        <f>IFERROR(INDEX(DATA!$A$46:$E$6000,A3328,5),"")</f>
        <v/>
      </c>
      <c r="C3328" s="87" t="str">
        <f>IFERROR(INDEX(DATA!$A$46:$E$6000,A3328,3),"")</f>
        <v/>
      </c>
      <c r="D3328" s="88" t="str">
        <f>IFERROR(INDEX(DATA!$A$46:$E$6000,A3328,2),"")</f>
        <v/>
      </c>
      <c r="E3328" s="99" t="str">
        <f>IFERROR(IF(C3328=設定・集計!$B$6,INDEX(DATA!$A$46:$E$6000,A3328,4),""),"")</f>
        <v/>
      </c>
      <c r="F3328" s="99" t="str">
        <f>IFERROR(IF(C3328=設定・集計!$B$6,"",INDEX(DATA!$A$46:$E$6000,A3328,4)),"")</f>
        <v/>
      </c>
    </row>
    <row r="3329" spans="1:6" ht="18.75" customHeight="1">
      <c r="A3329" s="82" t="str">
        <f>IFERROR(MATCH(ROW()-ROW($A$2),DATA!G:G,0)-DATA!$B$5+1,"")</f>
        <v/>
      </c>
      <c r="B3329" s="86" t="str">
        <f>IFERROR(INDEX(DATA!$A$46:$E$6000,A3329,5),"")</f>
        <v/>
      </c>
      <c r="C3329" s="87" t="str">
        <f>IFERROR(INDEX(DATA!$A$46:$E$6000,A3329,3),"")</f>
        <v/>
      </c>
      <c r="D3329" s="88" t="str">
        <f>IFERROR(INDEX(DATA!$A$46:$E$6000,A3329,2),"")</f>
        <v/>
      </c>
      <c r="E3329" s="99" t="str">
        <f>IFERROR(IF(C3329=設定・集計!$B$6,INDEX(DATA!$A$46:$E$6000,A3329,4),""),"")</f>
        <v/>
      </c>
      <c r="F3329" s="99" t="str">
        <f>IFERROR(IF(C3329=設定・集計!$B$6,"",INDEX(DATA!$A$46:$E$6000,A3329,4)),"")</f>
        <v/>
      </c>
    </row>
    <row r="3330" spans="1:6" ht="18.75" customHeight="1">
      <c r="A3330" s="82" t="str">
        <f>IFERROR(MATCH(ROW()-ROW($A$2),DATA!G:G,0)-DATA!$B$5+1,"")</f>
        <v/>
      </c>
      <c r="B3330" s="86" t="str">
        <f>IFERROR(INDEX(DATA!$A$46:$E$6000,A3330,5),"")</f>
        <v/>
      </c>
      <c r="C3330" s="87" t="str">
        <f>IFERROR(INDEX(DATA!$A$46:$E$6000,A3330,3),"")</f>
        <v/>
      </c>
      <c r="D3330" s="88" t="str">
        <f>IFERROR(INDEX(DATA!$A$46:$E$6000,A3330,2),"")</f>
        <v/>
      </c>
      <c r="E3330" s="99" t="str">
        <f>IFERROR(IF(C3330=設定・集計!$B$6,INDEX(DATA!$A$46:$E$6000,A3330,4),""),"")</f>
        <v/>
      </c>
      <c r="F3330" s="99" t="str">
        <f>IFERROR(IF(C3330=設定・集計!$B$6,"",INDEX(DATA!$A$46:$E$6000,A3330,4)),"")</f>
        <v/>
      </c>
    </row>
    <row r="3331" spans="1:6" ht="18.75" customHeight="1">
      <c r="A3331" s="82" t="str">
        <f>IFERROR(MATCH(ROW()-ROW($A$2),DATA!G:G,0)-DATA!$B$5+1,"")</f>
        <v/>
      </c>
      <c r="B3331" s="86" t="str">
        <f>IFERROR(INDEX(DATA!$A$46:$E$6000,A3331,5),"")</f>
        <v/>
      </c>
      <c r="C3331" s="87" t="str">
        <f>IFERROR(INDEX(DATA!$A$46:$E$6000,A3331,3),"")</f>
        <v/>
      </c>
      <c r="D3331" s="88" t="str">
        <f>IFERROR(INDEX(DATA!$A$46:$E$6000,A3331,2),"")</f>
        <v/>
      </c>
      <c r="E3331" s="99" t="str">
        <f>IFERROR(IF(C3331=設定・集計!$B$6,INDEX(DATA!$A$46:$E$6000,A3331,4),""),"")</f>
        <v/>
      </c>
      <c r="F3331" s="99" t="str">
        <f>IFERROR(IF(C3331=設定・集計!$B$6,"",INDEX(DATA!$A$46:$E$6000,A3331,4)),"")</f>
        <v/>
      </c>
    </row>
    <row r="3332" spans="1:6" ht="18.75" customHeight="1">
      <c r="A3332" s="82" t="str">
        <f>IFERROR(MATCH(ROW()-ROW($A$2),DATA!G:G,0)-DATA!$B$5+1,"")</f>
        <v/>
      </c>
      <c r="B3332" s="86" t="str">
        <f>IFERROR(INDEX(DATA!$A$46:$E$6000,A3332,5),"")</f>
        <v/>
      </c>
      <c r="C3332" s="87" t="str">
        <f>IFERROR(INDEX(DATA!$A$46:$E$6000,A3332,3),"")</f>
        <v/>
      </c>
      <c r="D3332" s="88" t="str">
        <f>IFERROR(INDEX(DATA!$A$46:$E$6000,A3332,2),"")</f>
        <v/>
      </c>
      <c r="E3332" s="99" t="str">
        <f>IFERROR(IF(C3332=設定・集計!$B$6,INDEX(DATA!$A$46:$E$6000,A3332,4),""),"")</f>
        <v/>
      </c>
      <c r="F3332" s="99" t="str">
        <f>IFERROR(IF(C3332=設定・集計!$B$6,"",INDEX(DATA!$A$46:$E$6000,A3332,4)),"")</f>
        <v/>
      </c>
    </row>
    <row r="3333" spans="1:6" ht="18.75" customHeight="1">
      <c r="A3333" s="82" t="str">
        <f>IFERROR(MATCH(ROW()-ROW($A$2),DATA!G:G,0)-DATA!$B$5+1,"")</f>
        <v/>
      </c>
      <c r="B3333" s="86" t="str">
        <f>IFERROR(INDEX(DATA!$A$46:$E$6000,A3333,5),"")</f>
        <v/>
      </c>
      <c r="C3333" s="87" t="str">
        <f>IFERROR(INDEX(DATA!$A$46:$E$6000,A3333,3),"")</f>
        <v/>
      </c>
      <c r="D3333" s="88" t="str">
        <f>IFERROR(INDEX(DATA!$A$46:$E$6000,A3333,2),"")</f>
        <v/>
      </c>
      <c r="E3333" s="99" t="str">
        <f>IFERROR(IF(C3333=設定・集計!$B$6,INDEX(DATA!$A$46:$E$6000,A3333,4),""),"")</f>
        <v/>
      </c>
      <c r="F3333" s="99" t="str">
        <f>IFERROR(IF(C3333=設定・集計!$B$6,"",INDEX(DATA!$A$46:$E$6000,A3333,4)),"")</f>
        <v/>
      </c>
    </row>
    <row r="3334" spans="1:6" ht="18.75" customHeight="1">
      <c r="A3334" s="82" t="str">
        <f>IFERROR(MATCH(ROW()-ROW($A$2),DATA!G:G,0)-DATA!$B$5+1,"")</f>
        <v/>
      </c>
      <c r="B3334" s="86" t="str">
        <f>IFERROR(INDEX(DATA!$A$46:$E$6000,A3334,5),"")</f>
        <v/>
      </c>
      <c r="C3334" s="87" t="str">
        <f>IFERROR(INDEX(DATA!$A$46:$E$6000,A3334,3),"")</f>
        <v/>
      </c>
      <c r="D3334" s="88" t="str">
        <f>IFERROR(INDEX(DATA!$A$46:$E$6000,A3334,2),"")</f>
        <v/>
      </c>
      <c r="E3334" s="99" t="str">
        <f>IFERROR(IF(C3334=設定・集計!$B$6,INDEX(DATA!$A$46:$E$6000,A3334,4),""),"")</f>
        <v/>
      </c>
      <c r="F3334" s="99" t="str">
        <f>IFERROR(IF(C3334=設定・集計!$B$6,"",INDEX(DATA!$A$46:$E$6000,A3334,4)),"")</f>
        <v/>
      </c>
    </row>
    <row r="3335" spans="1:6" ht="18.75" customHeight="1">
      <c r="A3335" s="82" t="str">
        <f>IFERROR(MATCH(ROW()-ROW($A$2),DATA!G:G,0)-DATA!$B$5+1,"")</f>
        <v/>
      </c>
      <c r="B3335" s="86" t="str">
        <f>IFERROR(INDEX(DATA!$A$46:$E$6000,A3335,5),"")</f>
        <v/>
      </c>
      <c r="C3335" s="87" t="str">
        <f>IFERROR(INDEX(DATA!$A$46:$E$6000,A3335,3),"")</f>
        <v/>
      </c>
      <c r="D3335" s="88" t="str">
        <f>IFERROR(INDEX(DATA!$A$46:$E$6000,A3335,2),"")</f>
        <v/>
      </c>
      <c r="E3335" s="99" t="str">
        <f>IFERROR(IF(C3335=設定・集計!$B$6,INDEX(DATA!$A$46:$E$6000,A3335,4),""),"")</f>
        <v/>
      </c>
      <c r="F3335" s="99" t="str">
        <f>IFERROR(IF(C3335=設定・集計!$B$6,"",INDEX(DATA!$A$46:$E$6000,A3335,4)),"")</f>
        <v/>
      </c>
    </row>
    <row r="3336" spans="1:6" ht="18.75" customHeight="1">
      <c r="A3336" s="82" t="str">
        <f>IFERROR(MATCH(ROW()-ROW($A$2),DATA!G:G,0)-DATA!$B$5+1,"")</f>
        <v/>
      </c>
      <c r="B3336" s="86" t="str">
        <f>IFERROR(INDEX(DATA!$A$46:$E$6000,A3336,5),"")</f>
        <v/>
      </c>
      <c r="C3336" s="87" t="str">
        <f>IFERROR(INDEX(DATA!$A$46:$E$6000,A3336,3),"")</f>
        <v/>
      </c>
      <c r="D3336" s="88" t="str">
        <f>IFERROR(INDEX(DATA!$A$46:$E$6000,A3336,2),"")</f>
        <v/>
      </c>
      <c r="E3336" s="99" t="str">
        <f>IFERROR(IF(C3336=設定・集計!$B$6,INDEX(DATA!$A$46:$E$6000,A3336,4),""),"")</f>
        <v/>
      </c>
      <c r="F3336" s="99" t="str">
        <f>IFERROR(IF(C3336=設定・集計!$B$6,"",INDEX(DATA!$A$46:$E$6000,A3336,4)),"")</f>
        <v/>
      </c>
    </row>
    <row r="3337" spans="1:6" ht="18.75" customHeight="1">
      <c r="A3337" s="82" t="str">
        <f>IFERROR(MATCH(ROW()-ROW($A$2),DATA!G:G,0)-DATA!$B$5+1,"")</f>
        <v/>
      </c>
      <c r="B3337" s="86" t="str">
        <f>IFERROR(INDEX(DATA!$A$46:$E$6000,A3337,5),"")</f>
        <v/>
      </c>
      <c r="C3337" s="87" t="str">
        <f>IFERROR(INDEX(DATA!$A$46:$E$6000,A3337,3),"")</f>
        <v/>
      </c>
      <c r="D3337" s="88" t="str">
        <f>IFERROR(INDEX(DATA!$A$46:$E$6000,A3337,2),"")</f>
        <v/>
      </c>
      <c r="E3337" s="99" t="str">
        <f>IFERROR(IF(C3337=設定・集計!$B$6,INDEX(DATA!$A$46:$E$6000,A3337,4),""),"")</f>
        <v/>
      </c>
      <c r="F3337" s="99" t="str">
        <f>IFERROR(IF(C3337=設定・集計!$B$6,"",INDEX(DATA!$A$46:$E$6000,A3337,4)),"")</f>
        <v/>
      </c>
    </row>
    <row r="3338" spans="1:6" ht="18.75" customHeight="1">
      <c r="A3338" s="82" t="str">
        <f>IFERROR(MATCH(ROW()-ROW($A$2),DATA!G:G,0)-DATA!$B$5+1,"")</f>
        <v/>
      </c>
      <c r="B3338" s="86" t="str">
        <f>IFERROR(INDEX(DATA!$A$46:$E$6000,A3338,5),"")</f>
        <v/>
      </c>
      <c r="C3338" s="87" t="str">
        <f>IFERROR(INDEX(DATA!$A$46:$E$6000,A3338,3),"")</f>
        <v/>
      </c>
      <c r="D3338" s="88" t="str">
        <f>IFERROR(INDEX(DATA!$A$46:$E$6000,A3338,2),"")</f>
        <v/>
      </c>
      <c r="E3338" s="99" t="str">
        <f>IFERROR(IF(C3338=設定・集計!$B$6,INDEX(DATA!$A$46:$E$6000,A3338,4),""),"")</f>
        <v/>
      </c>
      <c r="F3338" s="99" t="str">
        <f>IFERROR(IF(C3338=設定・集計!$B$6,"",INDEX(DATA!$A$46:$E$6000,A3338,4)),"")</f>
        <v/>
      </c>
    </row>
    <row r="3339" spans="1:6" ht="18.75" customHeight="1">
      <c r="A3339" s="82" t="str">
        <f>IFERROR(MATCH(ROW()-ROW($A$2),DATA!G:G,0)-DATA!$B$5+1,"")</f>
        <v/>
      </c>
      <c r="B3339" s="86" t="str">
        <f>IFERROR(INDEX(DATA!$A$46:$E$6000,A3339,5),"")</f>
        <v/>
      </c>
      <c r="C3339" s="87" t="str">
        <f>IFERROR(INDEX(DATA!$A$46:$E$6000,A3339,3),"")</f>
        <v/>
      </c>
      <c r="D3339" s="88" t="str">
        <f>IFERROR(INDEX(DATA!$A$46:$E$6000,A3339,2),"")</f>
        <v/>
      </c>
      <c r="E3339" s="99" t="str">
        <f>IFERROR(IF(C3339=設定・集計!$B$6,INDEX(DATA!$A$46:$E$6000,A3339,4),""),"")</f>
        <v/>
      </c>
      <c r="F3339" s="99" t="str">
        <f>IFERROR(IF(C3339=設定・集計!$B$6,"",INDEX(DATA!$A$46:$E$6000,A3339,4)),"")</f>
        <v/>
      </c>
    </row>
    <row r="3340" spans="1:6" ht="18.75" customHeight="1">
      <c r="A3340" s="82" t="str">
        <f>IFERROR(MATCH(ROW()-ROW($A$2),DATA!G:G,0)-DATA!$B$5+1,"")</f>
        <v/>
      </c>
      <c r="B3340" s="86" t="str">
        <f>IFERROR(INDEX(DATA!$A$46:$E$6000,A3340,5),"")</f>
        <v/>
      </c>
      <c r="C3340" s="87" t="str">
        <f>IFERROR(INDEX(DATA!$A$46:$E$6000,A3340,3),"")</f>
        <v/>
      </c>
      <c r="D3340" s="88" t="str">
        <f>IFERROR(INDEX(DATA!$A$46:$E$6000,A3340,2),"")</f>
        <v/>
      </c>
      <c r="E3340" s="99" t="str">
        <f>IFERROR(IF(C3340=設定・集計!$B$6,INDEX(DATA!$A$46:$E$6000,A3340,4),""),"")</f>
        <v/>
      </c>
      <c r="F3340" s="99" t="str">
        <f>IFERROR(IF(C3340=設定・集計!$B$6,"",INDEX(DATA!$A$46:$E$6000,A3340,4)),"")</f>
        <v/>
      </c>
    </row>
    <row r="3341" spans="1:6" ht="18.75" customHeight="1">
      <c r="A3341" s="82" t="str">
        <f>IFERROR(MATCH(ROW()-ROW($A$2),DATA!G:G,0)-DATA!$B$5+1,"")</f>
        <v/>
      </c>
      <c r="B3341" s="86" t="str">
        <f>IFERROR(INDEX(DATA!$A$46:$E$6000,A3341,5),"")</f>
        <v/>
      </c>
      <c r="C3341" s="87" t="str">
        <f>IFERROR(INDEX(DATA!$A$46:$E$6000,A3341,3),"")</f>
        <v/>
      </c>
      <c r="D3341" s="88" t="str">
        <f>IFERROR(INDEX(DATA!$A$46:$E$6000,A3341,2),"")</f>
        <v/>
      </c>
      <c r="E3341" s="99" t="str">
        <f>IFERROR(IF(C3341=設定・集計!$B$6,INDEX(DATA!$A$46:$E$6000,A3341,4),""),"")</f>
        <v/>
      </c>
      <c r="F3341" s="99" t="str">
        <f>IFERROR(IF(C3341=設定・集計!$B$6,"",INDEX(DATA!$A$46:$E$6000,A3341,4)),"")</f>
        <v/>
      </c>
    </row>
    <row r="3342" spans="1:6" ht="18.75" customHeight="1">
      <c r="A3342" s="82" t="str">
        <f>IFERROR(MATCH(ROW()-ROW($A$2),DATA!G:G,0)-DATA!$B$5+1,"")</f>
        <v/>
      </c>
      <c r="B3342" s="86" t="str">
        <f>IFERROR(INDEX(DATA!$A$46:$E$6000,A3342,5),"")</f>
        <v/>
      </c>
      <c r="C3342" s="87" t="str">
        <f>IFERROR(INDEX(DATA!$A$46:$E$6000,A3342,3),"")</f>
        <v/>
      </c>
      <c r="D3342" s="88" t="str">
        <f>IFERROR(INDEX(DATA!$A$46:$E$6000,A3342,2),"")</f>
        <v/>
      </c>
      <c r="E3342" s="99" t="str">
        <f>IFERROR(IF(C3342=設定・集計!$B$6,INDEX(DATA!$A$46:$E$6000,A3342,4),""),"")</f>
        <v/>
      </c>
      <c r="F3342" s="99" t="str">
        <f>IFERROR(IF(C3342=設定・集計!$B$6,"",INDEX(DATA!$A$46:$E$6000,A3342,4)),"")</f>
        <v/>
      </c>
    </row>
    <row r="3343" spans="1:6" ht="18.75" customHeight="1">
      <c r="A3343" s="82" t="str">
        <f>IFERROR(MATCH(ROW()-ROW($A$2),DATA!G:G,0)-DATA!$B$5+1,"")</f>
        <v/>
      </c>
      <c r="B3343" s="86" t="str">
        <f>IFERROR(INDEX(DATA!$A$46:$E$6000,A3343,5),"")</f>
        <v/>
      </c>
      <c r="C3343" s="87" t="str">
        <f>IFERROR(INDEX(DATA!$A$46:$E$6000,A3343,3),"")</f>
        <v/>
      </c>
      <c r="D3343" s="88" t="str">
        <f>IFERROR(INDEX(DATA!$A$46:$E$6000,A3343,2),"")</f>
        <v/>
      </c>
      <c r="E3343" s="99" t="str">
        <f>IFERROR(IF(C3343=設定・集計!$B$6,INDEX(DATA!$A$46:$E$6000,A3343,4),""),"")</f>
        <v/>
      </c>
      <c r="F3343" s="99" t="str">
        <f>IFERROR(IF(C3343=設定・集計!$B$6,"",INDEX(DATA!$A$46:$E$6000,A3343,4)),"")</f>
        <v/>
      </c>
    </row>
    <row r="3344" spans="1:6" ht="18.75" customHeight="1">
      <c r="A3344" s="82" t="str">
        <f>IFERROR(MATCH(ROW()-ROW($A$2),DATA!G:G,0)-DATA!$B$5+1,"")</f>
        <v/>
      </c>
      <c r="B3344" s="86" t="str">
        <f>IFERROR(INDEX(DATA!$A$46:$E$6000,A3344,5),"")</f>
        <v/>
      </c>
      <c r="C3344" s="87" t="str">
        <f>IFERROR(INDEX(DATA!$A$46:$E$6000,A3344,3),"")</f>
        <v/>
      </c>
      <c r="D3344" s="88" t="str">
        <f>IFERROR(INDEX(DATA!$A$46:$E$6000,A3344,2),"")</f>
        <v/>
      </c>
      <c r="E3344" s="99" t="str">
        <f>IFERROR(IF(C3344=設定・集計!$B$6,INDEX(DATA!$A$46:$E$6000,A3344,4),""),"")</f>
        <v/>
      </c>
      <c r="F3344" s="99" t="str">
        <f>IFERROR(IF(C3344=設定・集計!$B$6,"",INDEX(DATA!$A$46:$E$6000,A3344,4)),"")</f>
        <v/>
      </c>
    </row>
    <row r="3345" spans="1:6" ht="18.75" customHeight="1">
      <c r="A3345" s="82" t="str">
        <f>IFERROR(MATCH(ROW()-ROW($A$2),DATA!G:G,0)-DATA!$B$5+1,"")</f>
        <v/>
      </c>
      <c r="B3345" s="86" t="str">
        <f>IFERROR(INDEX(DATA!$A$46:$E$6000,A3345,5),"")</f>
        <v/>
      </c>
      <c r="C3345" s="87" t="str">
        <f>IFERROR(INDEX(DATA!$A$46:$E$6000,A3345,3),"")</f>
        <v/>
      </c>
      <c r="D3345" s="88" t="str">
        <f>IFERROR(INDEX(DATA!$A$46:$E$6000,A3345,2),"")</f>
        <v/>
      </c>
      <c r="E3345" s="99" t="str">
        <f>IFERROR(IF(C3345=設定・集計!$B$6,INDEX(DATA!$A$46:$E$6000,A3345,4),""),"")</f>
        <v/>
      </c>
      <c r="F3345" s="99" t="str">
        <f>IFERROR(IF(C3345=設定・集計!$B$6,"",INDEX(DATA!$A$46:$E$6000,A3345,4)),"")</f>
        <v/>
      </c>
    </row>
    <row r="3346" spans="1:6" ht="18.75" customHeight="1">
      <c r="A3346" s="82" t="str">
        <f>IFERROR(MATCH(ROW()-ROW($A$2),DATA!G:G,0)-DATA!$B$5+1,"")</f>
        <v/>
      </c>
      <c r="B3346" s="86" t="str">
        <f>IFERROR(INDEX(DATA!$A$46:$E$6000,A3346,5),"")</f>
        <v/>
      </c>
      <c r="C3346" s="87" t="str">
        <f>IFERROR(INDEX(DATA!$A$46:$E$6000,A3346,3),"")</f>
        <v/>
      </c>
      <c r="D3346" s="88" t="str">
        <f>IFERROR(INDEX(DATA!$A$46:$E$6000,A3346,2),"")</f>
        <v/>
      </c>
      <c r="E3346" s="99" t="str">
        <f>IFERROR(IF(C3346=設定・集計!$B$6,INDEX(DATA!$A$46:$E$6000,A3346,4),""),"")</f>
        <v/>
      </c>
      <c r="F3346" s="99" t="str">
        <f>IFERROR(IF(C3346=設定・集計!$B$6,"",INDEX(DATA!$A$46:$E$6000,A3346,4)),"")</f>
        <v/>
      </c>
    </row>
    <row r="3347" spans="1:6" ht="18.75" customHeight="1">
      <c r="A3347" s="82" t="str">
        <f>IFERROR(MATCH(ROW()-ROW($A$2),DATA!G:G,0)-DATA!$B$5+1,"")</f>
        <v/>
      </c>
      <c r="B3347" s="86" t="str">
        <f>IFERROR(INDEX(DATA!$A$46:$E$6000,A3347,5),"")</f>
        <v/>
      </c>
      <c r="C3347" s="87" t="str">
        <f>IFERROR(INDEX(DATA!$A$46:$E$6000,A3347,3),"")</f>
        <v/>
      </c>
      <c r="D3347" s="88" t="str">
        <f>IFERROR(INDEX(DATA!$A$46:$E$6000,A3347,2),"")</f>
        <v/>
      </c>
      <c r="E3347" s="99" t="str">
        <f>IFERROR(IF(C3347=設定・集計!$B$6,INDEX(DATA!$A$46:$E$6000,A3347,4),""),"")</f>
        <v/>
      </c>
      <c r="F3347" s="99" t="str">
        <f>IFERROR(IF(C3347=設定・集計!$B$6,"",INDEX(DATA!$A$46:$E$6000,A3347,4)),"")</f>
        <v/>
      </c>
    </row>
    <row r="3348" spans="1:6" ht="18.75" customHeight="1">
      <c r="A3348" s="82" t="str">
        <f>IFERROR(MATCH(ROW()-ROW($A$2),DATA!G:G,0)-DATA!$B$5+1,"")</f>
        <v/>
      </c>
      <c r="B3348" s="86" t="str">
        <f>IFERROR(INDEX(DATA!$A$46:$E$6000,A3348,5),"")</f>
        <v/>
      </c>
      <c r="C3348" s="87" t="str">
        <f>IFERROR(INDEX(DATA!$A$46:$E$6000,A3348,3),"")</f>
        <v/>
      </c>
      <c r="D3348" s="88" t="str">
        <f>IFERROR(INDEX(DATA!$A$46:$E$6000,A3348,2),"")</f>
        <v/>
      </c>
      <c r="E3348" s="99" t="str">
        <f>IFERROR(IF(C3348=設定・集計!$B$6,INDEX(DATA!$A$46:$E$6000,A3348,4),""),"")</f>
        <v/>
      </c>
      <c r="F3348" s="99" t="str">
        <f>IFERROR(IF(C3348=設定・集計!$B$6,"",INDEX(DATA!$A$46:$E$6000,A3348,4)),"")</f>
        <v/>
      </c>
    </row>
    <row r="3349" spans="1:6" ht="18.75" customHeight="1">
      <c r="A3349" s="82" t="str">
        <f>IFERROR(MATCH(ROW()-ROW($A$2),DATA!G:G,0)-DATA!$B$5+1,"")</f>
        <v/>
      </c>
      <c r="B3349" s="86" t="str">
        <f>IFERROR(INDEX(DATA!$A$46:$E$6000,A3349,5),"")</f>
        <v/>
      </c>
      <c r="C3349" s="87" t="str">
        <f>IFERROR(INDEX(DATA!$A$46:$E$6000,A3349,3),"")</f>
        <v/>
      </c>
      <c r="D3349" s="88" t="str">
        <f>IFERROR(INDEX(DATA!$A$46:$E$6000,A3349,2),"")</f>
        <v/>
      </c>
      <c r="E3349" s="99" t="str">
        <f>IFERROR(IF(C3349=設定・集計!$B$6,INDEX(DATA!$A$46:$E$6000,A3349,4),""),"")</f>
        <v/>
      </c>
      <c r="F3349" s="99" t="str">
        <f>IFERROR(IF(C3349=設定・集計!$B$6,"",INDEX(DATA!$A$46:$E$6000,A3349,4)),"")</f>
        <v/>
      </c>
    </row>
    <row r="3350" spans="1:6" ht="18.75" customHeight="1">
      <c r="A3350" s="82" t="str">
        <f>IFERROR(MATCH(ROW()-ROW($A$2),DATA!G:G,0)-DATA!$B$5+1,"")</f>
        <v/>
      </c>
      <c r="B3350" s="86" t="str">
        <f>IFERROR(INDEX(DATA!$A$46:$E$6000,A3350,5),"")</f>
        <v/>
      </c>
      <c r="C3350" s="87" t="str">
        <f>IFERROR(INDEX(DATA!$A$46:$E$6000,A3350,3),"")</f>
        <v/>
      </c>
      <c r="D3350" s="88" t="str">
        <f>IFERROR(INDEX(DATA!$A$46:$E$6000,A3350,2),"")</f>
        <v/>
      </c>
      <c r="E3350" s="99" t="str">
        <f>IFERROR(IF(C3350=設定・集計!$B$6,INDEX(DATA!$A$46:$E$6000,A3350,4),""),"")</f>
        <v/>
      </c>
      <c r="F3350" s="99" t="str">
        <f>IFERROR(IF(C3350=設定・集計!$B$6,"",INDEX(DATA!$A$46:$E$6000,A3350,4)),"")</f>
        <v/>
      </c>
    </row>
    <row r="3351" spans="1:6" ht="18.75" customHeight="1">
      <c r="A3351" s="82" t="str">
        <f>IFERROR(MATCH(ROW()-ROW($A$2),DATA!G:G,0)-DATA!$B$5+1,"")</f>
        <v/>
      </c>
      <c r="B3351" s="86" t="str">
        <f>IFERROR(INDEX(DATA!$A$46:$E$6000,A3351,5),"")</f>
        <v/>
      </c>
      <c r="C3351" s="87" t="str">
        <f>IFERROR(INDEX(DATA!$A$46:$E$6000,A3351,3),"")</f>
        <v/>
      </c>
      <c r="D3351" s="88" t="str">
        <f>IFERROR(INDEX(DATA!$A$46:$E$6000,A3351,2),"")</f>
        <v/>
      </c>
      <c r="E3351" s="99" t="str">
        <f>IFERROR(IF(C3351=設定・集計!$B$6,INDEX(DATA!$A$46:$E$6000,A3351,4),""),"")</f>
        <v/>
      </c>
      <c r="F3351" s="99" t="str">
        <f>IFERROR(IF(C3351=設定・集計!$B$6,"",INDEX(DATA!$A$46:$E$6000,A3351,4)),"")</f>
        <v/>
      </c>
    </row>
    <row r="3352" spans="1:6" ht="18.75" customHeight="1">
      <c r="A3352" s="82" t="str">
        <f>IFERROR(MATCH(ROW()-ROW($A$2),DATA!G:G,0)-DATA!$B$5+1,"")</f>
        <v/>
      </c>
      <c r="B3352" s="86" t="str">
        <f>IFERROR(INDEX(DATA!$A$46:$E$6000,A3352,5),"")</f>
        <v/>
      </c>
      <c r="C3352" s="87" t="str">
        <f>IFERROR(INDEX(DATA!$A$46:$E$6000,A3352,3),"")</f>
        <v/>
      </c>
      <c r="D3352" s="88" t="str">
        <f>IFERROR(INDEX(DATA!$A$46:$E$6000,A3352,2),"")</f>
        <v/>
      </c>
      <c r="E3352" s="99" t="str">
        <f>IFERROR(IF(C3352=設定・集計!$B$6,INDEX(DATA!$A$46:$E$6000,A3352,4),""),"")</f>
        <v/>
      </c>
      <c r="F3352" s="99" t="str">
        <f>IFERROR(IF(C3352=設定・集計!$B$6,"",INDEX(DATA!$A$46:$E$6000,A3352,4)),"")</f>
        <v/>
      </c>
    </row>
    <row r="3353" spans="1:6" ht="18.75" customHeight="1">
      <c r="A3353" s="82" t="str">
        <f>IFERROR(MATCH(ROW()-ROW($A$2),DATA!G:G,0)-DATA!$B$5+1,"")</f>
        <v/>
      </c>
      <c r="B3353" s="86" t="str">
        <f>IFERROR(INDEX(DATA!$A$46:$E$6000,A3353,5),"")</f>
        <v/>
      </c>
      <c r="C3353" s="87" t="str">
        <f>IFERROR(INDEX(DATA!$A$46:$E$6000,A3353,3),"")</f>
        <v/>
      </c>
      <c r="D3353" s="88" t="str">
        <f>IFERROR(INDEX(DATA!$A$46:$E$6000,A3353,2),"")</f>
        <v/>
      </c>
      <c r="E3353" s="99" t="str">
        <f>IFERROR(IF(C3353=設定・集計!$B$6,INDEX(DATA!$A$46:$E$6000,A3353,4),""),"")</f>
        <v/>
      </c>
      <c r="F3353" s="99" t="str">
        <f>IFERROR(IF(C3353=設定・集計!$B$6,"",INDEX(DATA!$A$46:$E$6000,A3353,4)),"")</f>
        <v/>
      </c>
    </row>
    <row r="3354" spans="1:6" ht="18.75" customHeight="1">
      <c r="A3354" s="82" t="str">
        <f>IFERROR(MATCH(ROW()-ROW($A$2),DATA!G:G,0)-DATA!$B$5+1,"")</f>
        <v/>
      </c>
      <c r="B3354" s="86" t="str">
        <f>IFERROR(INDEX(DATA!$A$46:$E$6000,A3354,5),"")</f>
        <v/>
      </c>
      <c r="C3354" s="87" t="str">
        <f>IFERROR(INDEX(DATA!$A$46:$E$6000,A3354,3),"")</f>
        <v/>
      </c>
      <c r="D3354" s="88" t="str">
        <f>IFERROR(INDEX(DATA!$A$46:$E$6000,A3354,2),"")</f>
        <v/>
      </c>
      <c r="E3354" s="99" t="str">
        <f>IFERROR(IF(C3354=設定・集計!$B$6,INDEX(DATA!$A$46:$E$6000,A3354,4),""),"")</f>
        <v/>
      </c>
      <c r="F3354" s="99" t="str">
        <f>IFERROR(IF(C3354=設定・集計!$B$6,"",INDEX(DATA!$A$46:$E$6000,A3354,4)),"")</f>
        <v/>
      </c>
    </row>
    <row r="3355" spans="1:6" ht="18.75" customHeight="1">
      <c r="A3355" s="82" t="str">
        <f>IFERROR(MATCH(ROW()-ROW($A$2),DATA!G:G,0)-DATA!$B$5+1,"")</f>
        <v/>
      </c>
      <c r="B3355" s="86" t="str">
        <f>IFERROR(INDEX(DATA!$A$46:$E$6000,A3355,5),"")</f>
        <v/>
      </c>
      <c r="C3355" s="87" t="str">
        <f>IFERROR(INDEX(DATA!$A$46:$E$6000,A3355,3),"")</f>
        <v/>
      </c>
      <c r="D3355" s="88" t="str">
        <f>IFERROR(INDEX(DATA!$A$46:$E$6000,A3355,2),"")</f>
        <v/>
      </c>
      <c r="E3355" s="99" t="str">
        <f>IFERROR(IF(C3355=設定・集計!$B$6,INDEX(DATA!$A$46:$E$6000,A3355,4),""),"")</f>
        <v/>
      </c>
      <c r="F3355" s="99" t="str">
        <f>IFERROR(IF(C3355=設定・集計!$B$6,"",INDEX(DATA!$A$46:$E$6000,A3355,4)),"")</f>
        <v/>
      </c>
    </row>
    <row r="3356" spans="1:6" ht="18.75" customHeight="1">
      <c r="A3356" s="82" t="str">
        <f>IFERROR(MATCH(ROW()-ROW($A$2),DATA!G:G,0)-DATA!$B$5+1,"")</f>
        <v/>
      </c>
      <c r="B3356" s="86" t="str">
        <f>IFERROR(INDEX(DATA!$A$46:$E$6000,A3356,5),"")</f>
        <v/>
      </c>
      <c r="C3356" s="87" t="str">
        <f>IFERROR(INDEX(DATA!$A$46:$E$6000,A3356,3),"")</f>
        <v/>
      </c>
      <c r="D3356" s="88" t="str">
        <f>IFERROR(INDEX(DATA!$A$46:$E$6000,A3356,2),"")</f>
        <v/>
      </c>
      <c r="E3356" s="99" t="str">
        <f>IFERROR(IF(C3356=設定・集計!$B$6,INDEX(DATA!$A$46:$E$6000,A3356,4),""),"")</f>
        <v/>
      </c>
      <c r="F3356" s="99" t="str">
        <f>IFERROR(IF(C3356=設定・集計!$B$6,"",INDEX(DATA!$A$46:$E$6000,A3356,4)),"")</f>
        <v/>
      </c>
    </row>
    <row r="3357" spans="1:6" ht="18.75" customHeight="1">
      <c r="A3357" s="82" t="str">
        <f>IFERROR(MATCH(ROW()-ROW($A$2),DATA!G:G,0)-DATA!$B$5+1,"")</f>
        <v/>
      </c>
      <c r="B3357" s="86" t="str">
        <f>IFERROR(INDEX(DATA!$A$46:$E$6000,A3357,5),"")</f>
        <v/>
      </c>
      <c r="C3357" s="87" t="str">
        <f>IFERROR(INDEX(DATA!$A$46:$E$6000,A3357,3),"")</f>
        <v/>
      </c>
      <c r="D3357" s="88" t="str">
        <f>IFERROR(INDEX(DATA!$A$46:$E$6000,A3357,2),"")</f>
        <v/>
      </c>
      <c r="E3357" s="99" t="str">
        <f>IFERROR(IF(C3357=設定・集計!$B$6,INDEX(DATA!$A$46:$E$6000,A3357,4),""),"")</f>
        <v/>
      </c>
      <c r="F3357" s="99" t="str">
        <f>IFERROR(IF(C3357=設定・集計!$B$6,"",INDEX(DATA!$A$46:$E$6000,A3357,4)),"")</f>
        <v/>
      </c>
    </row>
    <row r="3358" spans="1:6" ht="18.75" customHeight="1">
      <c r="A3358" s="82" t="str">
        <f>IFERROR(MATCH(ROW()-ROW($A$2),DATA!G:G,0)-DATA!$B$5+1,"")</f>
        <v/>
      </c>
      <c r="B3358" s="86" t="str">
        <f>IFERROR(INDEX(DATA!$A$46:$E$6000,A3358,5),"")</f>
        <v/>
      </c>
      <c r="C3358" s="87" t="str">
        <f>IFERROR(INDEX(DATA!$A$46:$E$6000,A3358,3),"")</f>
        <v/>
      </c>
      <c r="D3358" s="88" t="str">
        <f>IFERROR(INDEX(DATA!$A$46:$E$6000,A3358,2),"")</f>
        <v/>
      </c>
      <c r="E3358" s="99" t="str">
        <f>IFERROR(IF(C3358=設定・集計!$B$6,INDEX(DATA!$A$46:$E$6000,A3358,4),""),"")</f>
        <v/>
      </c>
      <c r="F3358" s="99" t="str">
        <f>IFERROR(IF(C3358=設定・集計!$B$6,"",INDEX(DATA!$A$46:$E$6000,A3358,4)),"")</f>
        <v/>
      </c>
    </row>
    <row r="3359" spans="1:6" ht="18.75" customHeight="1">
      <c r="A3359" s="82" t="str">
        <f>IFERROR(MATCH(ROW()-ROW($A$2),DATA!G:G,0)-DATA!$B$5+1,"")</f>
        <v/>
      </c>
      <c r="B3359" s="86" t="str">
        <f>IFERROR(INDEX(DATA!$A$46:$E$6000,A3359,5),"")</f>
        <v/>
      </c>
      <c r="C3359" s="87" t="str">
        <f>IFERROR(INDEX(DATA!$A$46:$E$6000,A3359,3),"")</f>
        <v/>
      </c>
      <c r="D3359" s="88" t="str">
        <f>IFERROR(INDEX(DATA!$A$46:$E$6000,A3359,2),"")</f>
        <v/>
      </c>
      <c r="E3359" s="99" t="str">
        <f>IFERROR(IF(C3359=設定・集計!$B$6,INDEX(DATA!$A$46:$E$6000,A3359,4),""),"")</f>
        <v/>
      </c>
      <c r="F3359" s="99" t="str">
        <f>IFERROR(IF(C3359=設定・集計!$B$6,"",INDEX(DATA!$A$46:$E$6000,A3359,4)),"")</f>
        <v/>
      </c>
    </row>
    <row r="3360" spans="1:6" ht="18.75" customHeight="1">
      <c r="A3360" s="82" t="str">
        <f>IFERROR(MATCH(ROW()-ROW($A$2),DATA!G:G,0)-DATA!$B$5+1,"")</f>
        <v/>
      </c>
      <c r="B3360" s="86" t="str">
        <f>IFERROR(INDEX(DATA!$A$46:$E$6000,A3360,5),"")</f>
        <v/>
      </c>
      <c r="C3360" s="87" t="str">
        <f>IFERROR(INDEX(DATA!$A$46:$E$6000,A3360,3),"")</f>
        <v/>
      </c>
      <c r="D3360" s="88" t="str">
        <f>IFERROR(INDEX(DATA!$A$46:$E$6000,A3360,2),"")</f>
        <v/>
      </c>
      <c r="E3360" s="99" t="str">
        <f>IFERROR(IF(C3360=設定・集計!$B$6,INDEX(DATA!$A$46:$E$6000,A3360,4),""),"")</f>
        <v/>
      </c>
      <c r="F3360" s="99" t="str">
        <f>IFERROR(IF(C3360=設定・集計!$B$6,"",INDEX(DATA!$A$46:$E$6000,A3360,4)),"")</f>
        <v/>
      </c>
    </row>
    <row r="3361" spans="1:6" ht="18.75" customHeight="1">
      <c r="A3361" s="82" t="str">
        <f>IFERROR(MATCH(ROW()-ROW($A$2),DATA!G:G,0)-DATA!$B$5+1,"")</f>
        <v/>
      </c>
      <c r="B3361" s="86" t="str">
        <f>IFERROR(INDEX(DATA!$A$46:$E$6000,A3361,5),"")</f>
        <v/>
      </c>
      <c r="C3361" s="87" t="str">
        <f>IFERROR(INDEX(DATA!$A$46:$E$6000,A3361,3),"")</f>
        <v/>
      </c>
      <c r="D3361" s="88" t="str">
        <f>IFERROR(INDEX(DATA!$A$46:$E$6000,A3361,2),"")</f>
        <v/>
      </c>
      <c r="E3361" s="99" t="str">
        <f>IFERROR(IF(C3361=設定・集計!$B$6,INDEX(DATA!$A$46:$E$6000,A3361,4),""),"")</f>
        <v/>
      </c>
      <c r="F3361" s="99" t="str">
        <f>IFERROR(IF(C3361=設定・集計!$B$6,"",INDEX(DATA!$A$46:$E$6000,A3361,4)),"")</f>
        <v/>
      </c>
    </row>
    <row r="3362" spans="1:6" ht="18.75" customHeight="1">
      <c r="A3362" s="82" t="str">
        <f>IFERROR(MATCH(ROW()-ROW($A$2),DATA!G:G,0)-DATA!$B$5+1,"")</f>
        <v/>
      </c>
      <c r="B3362" s="86" t="str">
        <f>IFERROR(INDEX(DATA!$A$46:$E$6000,A3362,5),"")</f>
        <v/>
      </c>
      <c r="C3362" s="87" t="str">
        <f>IFERROR(INDEX(DATA!$A$46:$E$6000,A3362,3),"")</f>
        <v/>
      </c>
      <c r="D3362" s="88" t="str">
        <f>IFERROR(INDEX(DATA!$A$46:$E$6000,A3362,2),"")</f>
        <v/>
      </c>
      <c r="E3362" s="99" t="str">
        <f>IFERROR(IF(C3362=設定・集計!$B$6,INDEX(DATA!$A$46:$E$6000,A3362,4),""),"")</f>
        <v/>
      </c>
      <c r="F3362" s="99" t="str">
        <f>IFERROR(IF(C3362=設定・集計!$B$6,"",INDEX(DATA!$A$46:$E$6000,A3362,4)),"")</f>
        <v/>
      </c>
    </row>
    <row r="3363" spans="1:6" ht="18.75" customHeight="1">
      <c r="A3363" s="82" t="str">
        <f>IFERROR(MATCH(ROW()-ROW($A$2),DATA!G:G,0)-DATA!$B$5+1,"")</f>
        <v/>
      </c>
      <c r="B3363" s="86" t="str">
        <f>IFERROR(INDEX(DATA!$A$46:$E$6000,A3363,5),"")</f>
        <v/>
      </c>
      <c r="C3363" s="87" t="str">
        <f>IFERROR(INDEX(DATA!$A$46:$E$6000,A3363,3),"")</f>
        <v/>
      </c>
      <c r="D3363" s="88" t="str">
        <f>IFERROR(INDEX(DATA!$A$46:$E$6000,A3363,2),"")</f>
        <v/>
      </c>
      <c r="E3363" s="99" t="str">
        <f>IFERROR(IF(C3363=設定・集計!$B$6,INDEX(DATA!$A$46:$E$6000,A3363,4),""),"")</f>
        <v/>
      </c>
      <c r="F3363" s="99" t="str">
        <f>IFERROR(IF(C3363=設定・集計!$B$6,"",INDEX(DATA!$A$46:$E$6000,A3363,4)),"")</f>
        <v/>
      </c>
    </row>
    <row r="3364" spans="1:6" ht="18.75" customHeight="1">
      <c r="A3364" s="82" t="str">
        <f>IFERROR(MATCH(ROW()-ROW($A$2),DATA!G:G,0)-DATA!$B$5+1,"")</f>
        <v/>
      </c>
      <c r="B3364" s="86" t="str">
        <f>IFERROR(INDEX(DATA!$A$46:$E$6000,A3364,5),"")</f>
        <v/>
      </c>
      <c r="C3364" s="87" t="str">
        <f>IFERROR(INDEX(DATA!$A$46:$E$6000,A3364,3),"")</f>
        <v/>
      </c>
      <c r="D3364" s="88" t="str">
        <f>IFERROR(INDEX(DATA!$A$46:$E$6000,A3364,2),"")</f>
        <v/>
      </c>
      <c r="E3364" s="99" t="str">
        <f>IFERROR(IF(C3364=設定・集計!$B$6,INDEX(DATA!$A$46:$E$6000,A3364,4),""),"")</f>
        <v/>
      </c>
      <c r="F3364" s="99" t="str">
        <f>IFERROR(IF(C3364=設定・集計!$B$6,"",INDEX(DATA!$A$46:$E$6000,A3364,4)),"")</f>
        <v/>
      </c>
    </row>
    <row r="3365" spans="1:6" ht="18.75" customHeight="1">
      <c r="A3365" s="82" t="str">
        <f>IFERROR(MATCH(ROW()-ROW($A$2),DATA!G:G,0)-DATA!$B$5+1,"")</f>
        <v/>
      </c>
      <c r="B3365" s="86" t="str">
        <f>IFERROR(INDEX(DATA!$A$46:$E$6000,A3365,5),"")</f>
        <v/>
      </c>
      <c r="C3365" s="87" t="str">
        <f>IFERROR(INDEX(DATA!$A$46:$E$6000,A3365,3),"")</f>
        <v/>
      </c>
      <c r="D3365" s="88" t="str">
        <f>IFERROR(INDEX(DATA!$A$46:$E$6000,A3365,2),"")</f>
        <v/>
      </c>
      <c r="E3365" s="99" t="str">
        <f>IFERROR(IF(C3365=設定・集計!$B$6,INDEX(DATA!$A$46:$E$6000,A3365,4),""),"")</f>
        <v/>
      </c>
      <c r="F3365" s="99" t="str">
        <f>IFERROR(IF(C3365=設定・集計!$B$6,"",INDEX(DATA!$A$46:$E$6000,A3365,4)),"")</f>
        <v/>
      </c>
    </row>
    <row r="3366" spans="1:6" ht="18.75" customHeight="1">
      <c r="A3366" s="82" t="str">
        <f>IFERROR(MATCH(ROW()-ROW($A$2),DATA!G:G,0)-DATA!$B$5+1,"")</f>
        <v/>
      </c>
      <c r="B3366" s="86" t="str">
        <f>IFERROR(INDEX(DATA!$A$46:$E$6000,A3366,5),"")</f>
        <v/>
      </c>
      <c r="C3366" s="87" t="str">
        <f>IFERROR(INDEX(DATA!$A$46:$E$6000,A3366,3),"")</f>
        <v/>
      </c>
      <c r="D3366" s="88" t="str">
        <f>IFERROR(INDEX(DATA!$A$46:$E$6000,A3366,2),"")</f>
        <v/>
      </c>
      <c r="E3366" s="99" t="str">
        <f>IFERROR(IF(C3366=設定・集計!$B$6,INDEX(DATA!$A$46:$E$6000,A3366,4),""),"")</f>
        <v/>
      </c>
      <c r="F3366" s="99" t="str">
        <f>IFERROR(IF(C3366=設定・集計!$B$6,"",INDEX(DATA!$A$46:$E$6000,A3366,4)),"")</f>
        <v/>
      </c>
    </row>
    <row r="3367" spans="1:6" ht="18.75" customHeight="1">
      <c r="A3367" s="82" t="str">
        <f>IFERROR(MATCH(ROW()-ROW($A$2),DATA!G:G,0)-DATA!$B$5+1,"")</f>
        <v/>
      </c>
      <c r="B3367" s="86" t="str">
        <f>IFERROR(INDEX(DATA!$A$46:$E$6000,A3367,5),"")</f>
        <v/>
      </c>
      <c r="C3367" s="87" t="str">
        <f>IFERROR(INDEX(DATA!$A$46:$E$6000,A3367,3),"")</f>
        <v/>
      </c>
      <c r="D3367" s="88" t="str">
        <f>IFERROR(INDEX(DATA!$A$46:$E$6000,A3367,2),"")</f>
        <v/>
      </c>
      <c r="E3367" s="99" t="str">
        <f>IFERROR(IF(C3367=設定・集計!$B$6,INDEX(DATA!$A$46:$E$6000,A3367,4),""),"")</f>
        <v/>
      </c>
      <c r="F3367" s="99" t="str">
        <f>IFERROR(IF(C3367=設定・集計!$B$6,"",INDEX(DATA!$A$46:$E$6000,A3367,4)),"")</f>
        <v/>
      </c>
    </row>
    <row r="3368" spans="1:6" ht="18.75" customHeight="1">
      <c r="A3368" s="82" t="str">
        <f>IFERROR(MATCH(ROW()-ROW($A$2),DATA!G:G,0)-DATA!$B$5+1,"")</f>
        <v/>
      </c>
      <c r="B3368" s="86" t="str">
        <f>IFERROR(INDEX(DATA!$A$46:$E$6000,A3368,5),"")</f>
        <v/>
      </c>
      <c r="C3368" s="87" t="str">
        <f>IFERROR(INDEX(DATA!$A$46:$E$6000,A3368,3),"")</f>
        <v/>
      </c>
      <c r="D3368" s="88" t="str">
        <f>IFERROR(INDEX(DATA!$A$46:$E$6000,A3368,2),"")</f>
        <v/>
      </c>
      <c r="E3368" s="99" t="str">
        <f>IFERROR(IF(C3368=設定・集計!$B$6,INDEX(DATA!$A$46:$E$6000,A3368,4),""),"")</f>
        <v/>
      </c>
      <c r="F3368" s="99" t="str">
        <f>IFERROR(IF(C3368=設定・集計!$B$6,"",INDEX(DATA!$A$46:$E$6000,A3368,4)),"")</f>
        <v/>
      </c>
    </row>
    <row r="3369" spans="1:6" ht="18.75" customHeight="1">
      <c r="A3369" s="82" t="str">
        <f>IFERROR(MATCH(ROW()-ROW($A$2),DATA!G:G,0)-DATA!$B$5+1,"")</f>
        <v/>
      </c>
      <c r="B3369" s="86" t="str">
        <f>IFERROR(INDEX(DATA!$A$46:$E$6000,A3369,5),"")</f>
        <v/>
      </c>
      <c r="C3369" s="87" t="str">
        <f>IFERROR(INDEX(DATA!$A$46:$E$6000,A3369,3),"")</f>
        <v/>
      </c>
      <c r="D3369" s="88" t="str">
        <f>IFERROR(INDEX(DATA!$A$46:$E$6000,A3369,2),"")</f>
        <v/>
      </c>
      <c r="E3369" s="99" t="str">
        <f>IFERROR(IF(C3369=設定・集計!$B$6,INDEX(DATA!$A$46:$E$6000,A3369,4),""),"")</f>
        <v/>
      </c>
      <c r="F3369" s="99" t="str">
        <f>IFERROR(IF(C3369=設定・集計!$B$6,"",INDEX(DATA!$A$46:$E$6000,A3369,4)),"")</f>
        <v/>
      </c>
    </row>
    <row r="3370" spans="1:6" ht="18.75" customHeight="1">
      <c r="A3370" s="82" t="str">
        <f>IFERROR(MATCH(ROW()-ROW($A$2),DATA!G:G,0)-DATA!$B$5+1,"")</f>
        <v/>
      </c>
      <c r="B3370" s="86" t="str">
        <f>IFERROR(INDEX(DATA!$A$46:$E$6000,A3370,5),"")</f>
        <v/>
      </c>
      <c r="C3370" s="87" t="str">
        <f>IFERROR(INDEX(DATA!$A$46:$E$6000,A3370,3),"")</f>
        <v/>
      </c>
      <c r="D3370" s="88" t="str">
        <f>IFERROR(INDEX(DATA!$A$46:$E$6000,A3370,2),"")</f>
        <v/>
      </c>
      <c r="E3370" s="99" t="str">
        <f>IFERROR(IF(C3370=設定・集計!$B$6,INDEX(DATA!$A$46:$E$6000,A3370,4),""),"")</f>
        <v/>
      </c>
      <c r="F3370" s="99" t="str">
        <f>IFERROR(IF(C3370=設定・集計!$B$6,"",INDEX(DATA!$A$46:$E$6000,A3370,4)),"")</f>
        <v/>
      </c>
    </row>
    <row r="3371" spans="1:6" ht="18.75" customHeight="1">
      <c r="A3371" s="82" t="str">
        <f>IFERROR(MATCH(ROW()-ROW($A$2),DATA!G:G,0)-DATA!$B$5+1,"")</f>
        <v/>
      </c>
      <c r="B3371" s="86" t="str">
        <f>IFERROR(INDEX(DATA!$A$46:$E$6000,A3371,5),"")</f>
        <v/>
      </c>
      <c r="C3371" s="87" t="str">
        <f>IFERROR(INDEX(DATA!$A$46:$E$6000,A3371,3),"")</f>
        <v/>
      </c>
      <c r="D3371" s="88" t="str">
        <f>IFERROR(INDEX(DATA!$A$46:$E$6000,A3371,2),"")</f>
        <v/>
      </c>
      <c r="E3371" s="99" t="str">
        <f>IFERROR(IF(C3371=設定・集計!$B$6,INDEX(DATA!$A$46:$E$6000,A3371,4),""),"")</f>
        <v/>
      </c>
      <c r="F3371" s="99" t="str">
        <f>IFERROR(IF(C3371=設定・集計!$B$6,"",INDEX(DATA!$A$46:$E$6000,A3371,4)),"")</f>
        <v/>
      </c>
    </row>
    <row r="3372" spans="1:6" ht="18.75" customHeight="1">
      <c r="A3372" s="82" t="str">
        <f>IFERROR(MATCH(ROW()-ROW($A$2),DATA!G:G,0)-DATA!$B$5+1,"")</f>
        <v/>
      </c>
      <c r="B3372" s="86" t="str">
        <f>IFERROR(INDEX(DATA!$A$46:$E$6000,A3372,5),"")</f>
        <v/>
      </c>
      <c r="C3372" s="87" t="str">
        <f>IFERROR(INDEX(DATA!$A$46:$E$6000,A3372,3),"")</f>
        <v/>
      </c>
      <c r="D3372" s="88" t="str">
        <f>IFERROR(INDEX(DATA!$A$46:$E$6000,A3372,2),"")</f>
        <v/>
      </c>
      <c r="E3372" s="99" t="str">
        <f>IFERROR(IF(C3372=設定・集計!$B$6,INDEX(DATA!$A$46:$E$6000,A3372,4),""),"")</f>
        <v/>
      </c>
      <c r="F3372" s="99" t="str">
        <f>IFERROR(IF(C3372=設定・集計!$B$6,"",INDEX(DATA!$A$46:$E$6000,A3372,4)),"")</f>
        <v/>
      </c>
    </row>
    <row r="3373" spans="1:6" ht="18.75" customHeight="1">
      <c r="A3373" s="82" t="str">
        <f>IFERROR(MATCH(ROW()-ROW($A$2),DATA!G:G,0)-DATA!$B$5+1,"")</f>
        <v/>
      </c>
      <c r="B3373" s="86" t="str">
        <f>IFERROR(INDEX(DATA!$A$46:$E$6000,A3373,5),"")</f>
        <v/>
      </c>
      <c r="C3373" s="87" t="str">
        <f>IFERROR(INDEX(DATA!$A$46:$E$6000,A3373,3),"")</f>
        <v/>
      </c>
      <c r="D3373" s="88" t="str">
        <f>IFERROR(INDEX(DATA!$A$46:$E$6000,A3373,2),"")</f>
        <v/>
      </c>
      <c r="E3373" s="99" t="str">
        <f>IFERROR(IF(C3373=設定・集計!$B$6,INDEX(DATA!$A$46:$E$6000,A3373,4),""),"")</f>
        <v/>
      </c>
      <c r="F3373" s="99" t="str">
        <f>IFERROR(IF(C3373=設定・集計!$B$6,"",INDEX(DATA!$A$46:$E$6000,A3373,4)),"")</f>
        <v/>
      </c>
    </row>
    <row r="3374" spans="1:6" ht="18.75" customHeight="1">
      <c r="A3374" s="82" t="str">
        <f>IFERROR(MATCH(ROW()-ROW($A$2),DATA!G:G,0)-DATA!$B$5+1,"")</f>
        <v/>
      </c>
      <c r="B3374" s="86" t="str">
        <f>IFERROR(INDEX(DATA!$A$46:$E$6000,A3374,5),"")</f>
        <v/>
      </c>
      <c r="C3374" s="87" t="str">
        <f>IFERROR(INDEX(DATA!$A$46:$E$6000,A3374,3),"")</f>
        <v/>
      </c>
      <c r="D3374" s="88" t="str">
        <f>IFERROR(INDEX(DATA!$A$46:$E$6000,A3374,2),"")</f>
        <v/>
      </c>
      <c r="E3374" s="99" t="str">
        <f>IFERROR(IF(C3374=設定・集計!$B$6,INDEX(DATA!$A$46:$E$6000,A3374,4),""),"")</f>
        <v/>
      </c>
      <c r="F3374" s="99" t="str">
        <f>IFERROR(IF(C3374=設定・集計!$B$6,"",INDEX(DATA!$A$46:$E$6000,A3374,4)),"")</f>
        <v/>
      </c>
    </row>
    <row r="3375" spans="1:6" ht="18.75" customHeight="1">
      <c r="A3375" s="82" t="str">
        <f>IFERROR(MATCH(ROW()-ROW($A$2),DATA!G:G,0)-DATA!$B$5+1,"")</f>
        <v/>
      </c>
      <c r="B3375" s="86" t="str">
        <f>IFERROR(INDEX(DATA!$A$46:$E$6000,A3375,5),"")</f>
        <v/>
      </c>
      <c r="C3375" s="87" t="str">
        <f>IFERROR(INDEX(DATA!$A$46:$E$6000,A3375,3),"")</f>
        <v/>
      </c>
      <c r="D3375" s="88" t="str">
        <f>IFERROR(INDEX(DATA!$A$46:$E$6000,A3375,2),"")</f>
        <v/>
      </c>
      <c r="E3375" s="99" t="str">
        <f>IFERROR(IF(C3375=設定・集計!$B$6,INDEX(DATA!$A$46:$E$6000,A3375,4),""),"")</f>
        <v/>
      </c>
      <c r="F3375" s="99" t="str">
        <f>IFERROR(IF(C3375=設定・集計!$B$6,"",INDEX(DATA!$A$46:$E$6000,A3375,4)),"")</f>
        <v/>
      </c>
    </row>
    <row r="3376" spans="1:6" ht="18.75" customHeight="1">
      <c r="A3376" s="82" t="str">
        <f>IFERROR(MATCH(ROW()-ROW($A$2),DATA!G:G,0)-DATA!$B$5+1,"")</f>
        <v/>
      </c>
      <c r="B3376" s="86" t="str">
        <f>IFERROR(INDEX(DATA!$A$46:$E$6000,A3376,5),"")</f>
        <v/>
      </c>
      <c r="C3376" s="87" t="str">
        <f>IFERROR(INDEX(DATA!$A$46:$E$6000,A3376,3),"")</f>
        <v/>
      </c>
      <c r="D3376" s="88" t="str">
        <f>IFERROR(INDEX(DATA!$A$46:$E$6000,A3376,2),"")</f>
        <v/>
      </c>
      <c r="E3376" s="99" t="str">
        <f>IFERROR(IF(C3376=設定・集計!$B$6,INDEX(DATA!$A$46:$E$6000,A3376,4),""),"")</f>
        <v/>
      </c>
      <c r="F3376" s="99" t="str">
        <f>IFERROR(IF(C3376=設定・集計!$B$6,"",INDEX(DATA!$A$46:$E$6000,A3376,4)),"")</f>
        <v/>
      </c>
    </row>
    <row r="3377" spans="1:6" ht="18.75" customHeight="1">
      <c r="A3377" s="82" t="str">
        <f>IFERROR(MATCH(ROW()-ROW($A$2),DATA!G:G,0)-DATA!$B$5+1,"")</f>
        <v/>
      </c>
      <c r="B3377" s="86" t="str">
        <f>IFERROR(INDEX(DATA!$A$46:$E$6000,A3377,5),"")</f>
        <v/>
      </c>
      <c r="C3377" s="87" t="str">
        <f>IFERROR(INDEX(DATA!$A$46:$E$6000,A3377,3),"")</f>
        <v/>
      </c>
      <c r="D3377" s="88" t="str">
        <f>IFERROR(INDEX(DATA!$A$46:$E$6000,A3377,2),"")</f>
        <v/>
      </c>
      <c r="E3377" s="99" t="str">
        <f>IFERROR(IF(C3377=設定・集計!$B$6,INDEX(DATA!$A$46:$E$6000,A3377,4),""),"")</f>
        <v/>
      </c>
      <c r="F3377" s="99" t="str">
        <f>IFERROR(IF(C3377=設定・集計!$B$6,"",INDEX(DATA!$A$46:$E$6000,A3377,4)),"")</f>
        <v/>
      </c>
    </row>
    <row r="3378" spans="1:6" ht="18.75" customHeight="1">
      <c r="A3378" s="82" t="str">
        <f>IFERROR(MATCH(ROW()-ROW($A$2),DATA!G:G,0)-DATA!$B$5+1,"")</f>
        <v/>
      </c>
      <c r="B3378" s="86" t="str">
        <f>IFERROR(INDEX(DATA!$A$46:$E$6000,A3378,5),"")</f>
        <v/>
      </c>
      <c r="C3378" s="87" t="str">
        <f>IFERROR(INDEX(DATA!$A$46:$E$6000,A3378,3),"")</f>
        <v/>
      </c>
      <c r="D3378" s="88" t="str">
        <f>IFERROR(INDEX(DATA!$A$46:$E$6000,A3378,2),"")</f>
        <v/>
      </c>
      <c r="E3378" s="99" t="str">
        <f>IFERROR(IF(C3378=設定・集計!$B$6,INDEX(DATA!$A$46:$E$6000,A3378,4),""),"")</f>
        <v/>
      </c>
      <c r="F3378" s="99" t="str">
        <f>IFERROR(IF(C3378=設定・集計!$B$6,"",INDEX(DATA!$A$46:$E$6000,A3378,4)),"")</f>
        <v/>
      </c>
    </row>
    <row r="3379" spans="1:6" ht="18.75" customHeight="1">
      <c r="A3379" s="82" t="str">
        <f>IFERROR(MATCH(ROW()-ROW($A$2),DATA!G:G,0)-DATA!$B$5+1,"")</f>
        <v/>
      </c>
      <c r="B3379" s="86" t="str">
        <f>IFERROR(INDEX(DATA!$A$46:$E$6000,A3379,5),"")</f>
        <v/>
      </c>
      <c r="C3379" s="87" t="str">
        <f>IFERROR(INDEX(DATA!$A$46:$E$6000,A3379,3),"")</f>
        <v/>
      </c>
      <c r="D3379" s="88" t="str">
        <f>IFERROR(INDEX(DATA!$A$46:$E$6000,A3379,2),"")</f>
        <v/>
      </c>
      <c r="E3379" s="99" t="str">
        <f>IFERROR(IF(C3379=設定・集計!$B$6,INDEX(DATA!$A$46:$E$6000,A3379,4),""),"")</f>
        <v/>
      </c>
      <c r="F3379" s="99" t="str">
        <f>IFERROR(IF(C3379=設定・集計!$B$6,"",INDEX(DATA!$A$46:$E$6000,A3379,4)),"")</f>
        <v/>
      </c>
    </row>
    <row r="3380" spans="1:6" ht="18.75" customHeight="1">
      <c r="A3380" s="82" t="str">
        <f>IFERROR(MATCH(ROW()-ROW($A$2),DATA!G:G,0)-DATA!$B$5+1,"")</f>
        <v/>
      </c>
      <c r="B3380" s="86" t="str">
        <f>IFERROR(INDEX(DATA!$A$46:$E$6000,A3380,5),"")</f>
        <v/>
      </c>
      <c r="C3380" s="87" t="str">
        <f>IFERROR(INDEX(DATA!$A$46:$E$6000,A3380,3),"")</f>
        <v/>
      </c>
      <c r="D3380" s="88" t="str">
        <f>IFERROR(INDEX(DATA!$A$46:$E$6000,A3380,2),"")</f>
        <v/>
      </c>
      <c r="E3380" s="99" t="str">
        <f>IFERROR(IF(C3380=設定・集計!$B$6,INDEX(DATA!$A$46:$E$6000,A3380,4),""),"")</f>
        <v/>
      </c>
      <c r="F3380" s="99" t="str">
        <f>IFERROR(IF(C3380=設定・集計!$B$6,"",INDEX(DATA!$A$46:$E$6000,A3380,4)),"")</f>
        <v/>
      </c>
    </row>
    <row r="3381" spans="1:6" ht="18.75" customHeight="1">
      <c r="A3381" s="82" t="str">
        <f>IFERROR(MATCH(ROW()-ROW($A$2),DATA!G:G,0)-DATA!$B$5+1,"")</f>
        <v/>
      </c>
      <c r="B3381" s="86" t="str">
        <f>IFERROR(INDEX(DATA!$A$46:$E$6000,A3381,5),"")</f>
        <v/>
      </c>
      <c r="C3381" s="87" t="str">
        <f>IFERROR(INDEX(DATA!$A$46:$E$6000,A3381,3),"")</f>
        <v/>
      </c>
      <c r="D3381" s="88" t="str">
        <f>IFERROR(INDEX(DATA!$A$46:$E$6000,A3381,2),"")</f>
        <v/>
      </c>
      <c r="E3381" s="99" t="str">
        <f>IFERROR(IF(C3381=設定・集計!$B$6,INDEX(DATA!$A$46:$E$6000,A3381,4),""),"")</f>
        <v/>
      </c>
      <c r="F3381" s="99" t="str">
        <f>IFERROR(IF(C3381=設定・集計!$B$6,"",INDEX(DATA!$A$46:$E$6000,A3381,4)),"")</f>
        <v/>
      </c>
    </row>
    <row r="3382" spans="1:6" ht="18.75" customHeight="1">
      <c r="A3382" s="82" t="str">
        <f>IFERROR(MATCH(ROW()-ROW($A$2),DATA!G:G,0)-DATA!$B$5+1,"")</f>
        <v/>
      </c>
      <c r="B3382" s="86" t="str">
        <f>IFERROR(INDEX(DATA!$A$46:$E$6000,A3382,5),"")</f>
        <v/>
      </c>
      <c r="C3382" s="87" t="str">
        <f>IFERROR(INDEX(DATA!$A$46:$E$6000,A3382,3),"")</f>
        <v/>
      </c>
      <c r="D3382" s="88" t="str">
        <f>IFERROR(INDEX(DATA!$A$46:$E$6000,A3382,2),"")</f>
        <v/>
      </c>
      <c r="E3382" s="99" t="str">
        <f>IFERROR(IF(C3382=設定・集計!$B$6,INDEX(DATA!$A$46:$E$6000,A3382,4),""),"")</f>
        <v/>
      </c>
      <c r="F3382" s="99" t="str">
        <f>IFERROR(IF(C3382=設定・集計!$B$6,"",INDEX(DATA!$A$46:$E$6000,A3382,4)),"")</f>
        <v/>
      </c>
    </row>
    <row r="3383" spans="1:6" ht="18.75" customHeight="1">
      <c r="A3383" s="82" t="str">
        <f>IFERROR(MATCH(ROW()-ROW($A$2),DATA!G:G,0)-DATA!$B$5+1,"")</f>
        <v/>
      </c>
      <c r="B3383" s="86" t="str">
        <f>IFERROR(INDEX(DATA!$A$46:$E$6000,A3383,5),"")</f>
        <v/>
      </c>
      <c r="C3383" s="87" t="str">
        <f>IFERROR(INDEX(DATA!$A$46:$E$6000,A3383,3),"")</f>
        <v/>
      </c>
      <c r="D3383" s="88" t="str">
        <f>IFERROR(INDEX(DATA!$A$46:$E$6000,A3383,2),"")</f>
        <v/>
      </c>
      <c r="E3383" s="99" t="str">
        <f>IFERROR(IF(C3383=設定・集計!$B$6,INDEX(DATA!$A$46:$E$6000,A3383,4),""),"")</f>
        <v/>
      </c>
      <c r="F3383" s="99" t="str">
        <f>IFERROR(IF(C3383=設定・集計!$B$6,"",INDEX(DATA!$A$46:$E$6000,A3383,4)),"")</f>
        <v/>
      </c>
    </row>
    <row r="3384" spans="1:6" ht="18.75" customHeight="1">
      <c r="A3384" s="82" t="str">
        <f>IFERROR(MATCH(ROW()-ROW($A$2),DATA!G:G,0)-DATA!$B$5+1,"")</f>
        <v/>
      </c>
      <c r="B3384" s="86" t="str">
        <f>IFERROR(INDEX(DATA!$A$46:$E$6000,A3384,5),"")</f>
        <v/>
      </c>
      <c r="C3384" s="87" t="str">
        <f>IFERROR(INDEX(DATA!$A$46:$E$6000,A3384,3),"")</f>
        <v/>
      </c>
      <c r="D3384" s="88" t="str">
        <f>IFERROR(INDEX(DATA!$A$46:$E$6000,A3384,2),"")</f>
        <v/>
      </c>
      <c r="E3384" s="99" t="str">
        <f>IFERROR(IF(C3384=設定・集計!$B$6,INDEX(DATA!$A$46:$E$6000,A3384,4),""),"")</f>
        <v/>
      </c>
      <c r="F3384" s="99" t="str">
        <f>IFERROR(IF(C3384=設定・集計!$B$6,"",INDEX(DATA!$A$46:$E$6000,A3384,4)),"")</f>
        <v/>
      </c>
    </row>
    <row r="3385" spans="1:6" ht="18.75" customHeight="1">
      <c r="A3385" s="82" t="str">
        <f>IFERROR(MATCH(ROW()-ROW($A$2),DATA!G:G,0)-DATA!$B$5+1,"")</f>
        <v/>
      </c>
      <c r="B3385" s="86" t="str">
        <f>IFERROR(INDEX(DATA!$A$46:$E$6000,A3385,5),"")</f>
        <v/>
      </c>
      <c r="C3385" s="87" t="str">
        <f>IFERROR(INDEX(DATA!$A$46:$E$6000,A3385,3),"")</f>
        <v/>
      </c>
      <c r="D3385" s="88" t="str">
        <f>IFERROR(INDEX(DATA!$A$46:$E$6000,A3385,2),"")</f>
        <v/>
      </c>
      <c r="E3385" s="99" t="str">
        <f>IFERROR(IF(C3385=設定・集計!$B$6,INDEX(DATA!$A$46:$E$6000,A3385,4),""),"")</f>
        <v/>
      </c>
      <c r="F3385" s="99" t="str">
        <f>IFERROR(IF(C3385=設定・集計!$B$6,"",INDEX(DATA!$A$46:$E$6000,A3385,4)),"")</f>
        <v/>
      </c>
    </row>
    <row r="3386" spans="1:6" ht="18.75" customHeight="1">
      <c r="A3386" s="82" t="str">
        <f>IFERROR(MATCH(ROW()-ROW($A$2),DATA!G:G,0)-DATA!$B$5+1,"")</f>
        <v/>
      </c>
      <c r="B3386" s="86" t="str">
        <f>IFERROR(INDEX(DATA!$A$46:$E$6000,A3386,5),"")</f>
        <v/>
      </c>
      <c r="C3386" s="87" t="str">
        <f>IFERROR(INDEX(DATA!$A$46:$E$6000,A3386,3),"")</f>
        <v/>
      </c>
      <c r="D3386" s="88" t="str">
        <f>IFERROR(INDEX(DATA!$A$46:$E$6000,A3386,2),"")</f>
        <v/>
      </c>
      <c r="E3386" s="99" t="str">
        <f>IFERROR(IF(C3386=設定・集計!$B$6,INDEX(DATA!$A$46:$E$6000,A3386,4),""),"")</f>
        <v/>
      </c>
      <c r="F3386" s="99" t="str">
        <f>IFERROR(IF(C3386=設定・集計!$B$6,"",INDEX(DATA!$A$46:$E$6000,A3386,4)),"")</f>
        <v/>
      </c>
    </row>
    <row r="3387" spans="1:6" ht="18.75" customHeight="1">
      <c r="A3387" s="82" t="str">
        <f>IFERROR(MATCH(ROW()-ROW($A$2),DATA!G:G,0)-DATA!$B$5+1,"")</f>
        <v/>
      </c>
      <c r="B3387" s="86" t="str">
        <f>IFERROR(INDEX(DATA!$A$46:$E$6000,A3387,5),"")</f>
        <v/>
      </c>
      <c r="C3387" s="87" t="str">
        <f>IFERROR(INDEX(DATA!$A$46:$E$6000,A3387,3),"")</f>
        <v/>
      </c>
      <c r="D3387" s="88" t="str">
        <f>IFERROR(INDEX(DATA!$A$46:$E$6000,A3387,2),"")</f>
        <v/>
      </c>
      <c r="E3387" s="99" t="str">
        <f>IFERROR(IF(C3387=設定・集計!$B$6,INDEX(DATA!$A$46:$E$6000,A3387,4),""),"")</f>
        <v/>
      </c>
      <c r="F3387" s="99" t="str">
        <f>IFERROR(IF(C3387=設定・集計!$B$6,"",INDEX(DATA!$A$46:$E$6000,A3387,4)),"")</f>
        <v/>
      </c>
    </row>
    <row r="3388" spans="1:6" ht="18.75" customHeight="1">
      <c r="A3388" s="82" t="str">
        <f>IFERROR(MATCH(ROW()-ROW($A$2),DATA!G:G,0)-DATA!$B$5+1,"")</f>
        <v/>
      </c>
      <c r="B3388" s="86" t="str">
        <f>IFERROR(INDEX(DATA!$A$46:$E$6000,A3388,5),"")</f>
        <v/>
      </c>
      <c r="C3388" s="87" t="str">
        <f>IFERROR(INDEX(DATA!$A$46:$E$6000,A3388,3),"")</f>
        <v/>
      </c>
      <c r="D3388" s="88" t="str">
        <f>IFERROR(INDEX(DATA!$A$46:$E$6000,A3388,2),"")</f>
        <v/>
      </c>
      <c r="E3388" s="99" t="str">
        <f>IFERROR(IF(C3388=設定・集計!$B$6,INDEX(DATA!$A$46:$E$6000,A3388,4),""),"")</f>
        <v/>
      </c>
      <c r="F3388" s="99" t="str">
        <f>IFERROR(IF(C3388=設定・集計!$B$6,"",INDEX(DATA!$A$46:$E$6000,A3388,4)),"")</f>
        <v/>
      </c>
    </row>
    <row r="3389" spans="1:6" ht="18.75" customHeight="1">
      <c r="A3389" s="82" t="str">
        <f>IFERROR(MATCH(ROW()-ROW($A$2),DATA!G:G,0)-DATA!$B$5+1,"")</f>
        <v/>
      </c>
      <c r="B3389" s="86" t="str">
        <f>IFERROR(INDEX(DATA!$A$46:$E$6000,A3389,5),"")</f>
        <v/>
      </c>
      <c r="C3389" s="87" t="str">
        <f>IFERROR(INDEX(DATA!$A$46:$E$6000,A3389,3),"")</f>
        <v/>
      </c>
      <c r="D3389" s="88" t="str">
        <f>IFERROR(INDEX(DATA!$A$46:$E$6000,A3389,2),"")</f>
        <v/>
      </c>
      <c r="E3389" s="99" t="str">
        <f>IFERROR(IF(C3389=設定・集計!$B$6,INDEX(DATA!$A$46:$E$6000,A3389,4),""),"")</f>
        <v/>
      </c>
      <c r="F3389" s="99" t="str">
        <f>IFERROR(IF(C3389=設定・集計!$B$6,"",INDEX(DATA!$A$46:$E$6000,A3389,4)),"")</f>
        <v/>
      </c>
    </row>
    <row r="3390" spans="1:6" ht="18.75" customHeight="1">
      <c r="A3390" s="82" t="str">
        <f>IFERROR(MATCH(ROW()-ROW($A$2),DATA!G:G,0)-DATA!$B$5+1,"")</f>
        <v/>
      </c>
      <c r="B3390" s="86" t="str">
        <f>IFERROR(INDEX(DATA!$A$46:$E$6000,A3390,5),"")</f>
        <v/>
      </c>
      <c r="C3390" s="87" t="str">
        <f>IFERROR(INDEX(DATA!$A$46:$E$6000,A3390,3),"")</f>
        <v/>
      </c>
      <c r="D3390" s="88" t="str">
        <f>IFERROR(INDEX(DATA!$A$46:$E$6000,A3390,2),"")</f>
        <v/>
      </c>
      <c r="E3390" s="99" t="str">
        <f>IFERROR(IF(C3390=設定・集計!$B$6,INDEX(DATA!$A$46:$E$6000,A3390,4),""),"")</f>
        <v/>
      </c>
      <c r="F3390" s="99" t="str">
        <f>IFERROR(IF(C3390=設定・集計!$B$6,"",INDEX(DATA!$A$46:$E$6000,A3390,4)),"")</f>
        <v/>
      </c>
    </row>
    <row r="3391" spans="1:6" ht="18.75" customHeight="1">
      <c r="A3391" s="82" t="str">
        <f>IFERROR(MATCH(ROW()-ROW($A$2),DATA!G:G,0)-DATA!$B$5+1,"")</f>
        <v/>
      </c>
      <c r="B3391" s="86" t="str">
        <f>IFERROR(INDEX(DATA!$A$46:$E$6000,A3391,5),"")</f>
        <v/>
      </c>
      <c r="C3391" s="87" t="str">
        <f>IFERROR(INDEX(DATA!$A$46:$E$6000,A3391,3),"")</f>
        <v/>
      </c>
      <c r="D3391" s="88" t="str">
        <f>IFERROR(INDEX(DATA!$A$46:$E$6000,A3391,2),"")</f>
        <v/>
      </c>
      <c r="E3391" s="99" t="str">
        <f>IFERROR(IF(C3391=設定・集計!$B$6,INDEX(DATA!$A$46:$E$6000,A3391,4),""),"")</f>
        <v/>
      </c>
      <c r="F3391" s="99" t="str">
        <f>IFERROR(IF(C3391=設定・集計!$B$6,"",INDEX(DATA!$A$46:$E$6000,A3391,4)),"")</f>
        <v/>
      </c>
    </row>
    <row r="3392" spans="1:6" ht="18.75" customHeight="1">
      <c r="A3392" s="82" t="str">
        <f>IFERROR(MATCH(ROW()-ROW($A$2),DATA!G:G,0)-DATA!$B$5+1,"")</f>
        <v/>
      </c>
      <c r="B3392" s="86" t="str">
        <f>IFERROR(INDEX(DATA!$A$46:$E$6000,A3392,5),"")</f>
        <v/>
      </c>
      <c r="C3392" s="87" t="str">
        <f>IFERROR(INDEX(DATA!$A$46:$E$6000,A3392,3),"")</f>
        <v/>
      </c>
      <c r="D3392" s="88" t="str">
        <f>IFERROR(INDEX(DATA!$A$46:$E$6000,A3392,2),"")</f>
        <v/>
      </c>
      <c r="E3392" s="99" t="str">
        <f>IFERROR(IF(C3392=設定・集計!$B$6,INDEX(DATA!$A$46:$E$6000,A3392,4),""),"")</f>
        <v/>
      </c>
      <c r="F3392" s="99" t="str">
        <f>IFERROR(IF(C3392=設定・集計!$B$6,"",INDEX(DATA!$A$46:$E$6000,A3392,4)),"")</f>
        <v/>
      </c>
    </row>
    <row r="3393" spans="1:6" ht="18.75" customHeight="1">
      <c r="A3393" s="82" t="str">
        <f>IFERROR(MATCH(ROW()-ROW($A$2),DATA!G:G,0)-DATA!$B$5+1,"")</f>
        <v/>
      </c>
      <c r="B3393" s="86" t="str">
        <f>IFERROR(INDEX(DATA!$A$46:$E$6000,A3393,5),"")</f>
        <v/>
      </c>
      <c r="C3393" s="87" t="str">
        <f>IFERROR(INDEX(DATA!$A$46:$E$6000,A3393,3),"")</f>
        <v/>
      </c>
      <c r="D3393" s="88" t="str">
        <f>IFERROR(INDEX(DATA!$A$46:$E$6000,A3393,2),"")</f>
        <v/>
      </c>
      <c r="E3393" s="99" t="str">
        <f>IFERROR(IF(C3393=設定・集計!$B$6,INDEX(DATA!$A$46:$E$6000,A3393,4),""),"")</f>
        <v/>
      </c>
      <c r="F3393" s="99" t="str">
        <f>IFERROR(IF(C3393=設定・集計!$B$6,"",INDEX(DATA!$A$46:$E$6000,A3393,4)),"")</f>
        <v/>
      </c>
    </row>
    <row r="3394" spans="1:6" ht="18.75" customHeight="1">
      <c r="A3394" s="82" t="str">
        <f>IFERROR(MATCH(ROW()-ROW($A$2),DATA!G:G,0)-DATA!$B$5+1,"")</f>
        <v/>
      </c>
      <c r="B3394" s="86" t="str">
        <f>IFERROR(INDEX(DATA!$A$46:$E$6000,A3394,5),"")</f>
        <v/>
      </c>
      <c r="C3394" s="87" t="str">
        <f>IFERROR(INDEX(DATA!$A$46:$E$6000,A3394,3),"")</f>
        <v/>
      </c>
      <c r="D3394" s="88" t="str">
        <f>IFERROR(INDEX(DATA!$A$46:$E$6000,A3394,2),"")</f>
        <v/>
      </c>
      <c r="E3394" s="99" t="str">
        <f>IFERROR(IF(C3394=設定・集計!$B$6,INDEX(DATA!$A$46:$E$6000,A3394,4),""),"")</f>
        <v/>
      </c>
      <c r="F3394" s="99" t="str">
        <f>IFERROR(IF(C3394=設定・集計!$B$6,"",INDEX(DATA!$A$46:$E$6000,A3394,4)),"")</f>
        <v/>
      </c>
    </row>
    <row r="3395" spans="1:6" ht="18.75" customHeight="1">
      <c r="A3395" s="82" t="str">
        <f>IFERROR(MATCH(ROW()-ROW($A$2),DATA!G:G,0)-DATA!$B$5+1,"")</f>
        <v/>
      </c>
      <c r="B3395" s="86" t="str">
        <f>IFERROR(INDEX(DATA!$A$46:$E$6000,A3395,5),"")</f>
        <v/>
      </c>
      <c r="C3395" s="87" t="str">
        <f>IFERROR(INDEX(DATA!$A$46:$E$6000,A3395,3),"")</f>
        <v/>
      </c>
      <c r="D3395" s="88" t="str">
        <f>IFERROR(INDEX(DATA!$A$46:$E$6000,A3395,2),"")</f>
        <v/>
      </c>
      <c r="E3395" s="99" t="str">
        <f>IFERROR(IF(C3395=設定・集計!$B$6,INDEX(DATA!$A$46:$E$6000,A3395,4),""),"")</f>
        <v/>
      </c>
      <c r="F3395" s="99" t="str">
        <f>IFERROR(IF(C3395=設定・集計!$B$6,"",INDEX(DATA!$A$46:$E$6000,A3395,4)),"")</f>
        <v/>
      </c>
    </row>
    <row r="3396" spans="1:6" ht="18.75" customHeight="1">
      <c r="A3396" s="82" t="str">
        <f>IFERROR(MATCH(ROW()-ROW($A$2),DATA!G:G,0)-DATA!$B$5+1,"")</f>
        <v/>
      </c>
      <c r="B3396" s="86" t="str">
        <f>IFERROR(INDEX(DATA!$A$46:$E$6000,A3396,5),"")</f>
        <v/>
      </c>
      <c r="C3396" s="87" t="str">
        <f>IFERROR(INDEX(DATA!$A$46:$E$6000,A3396,3),"")</f>
        <v/>
      </c>
      <c r="D3396" s="88" t="str">
        <f>IFERROR(INDEX(DATA!$A$46:$E$6000,A3396,2),"")</f>
        <v/>
      </c>
      <c r="E3396" s="99" t="str">
        <f>IFERROR(IF(C3396=設定・集計!$B$6,INDEX(DATA!$A$46:$E$6000,A3396,4),""),"")</f>
        <v/>
      </c>
      <c r="F3396" s="99" t="str">
        <f>IFERROR(IF(C3396=設定・集計!$B$6,"",INDEX(DATA!$A$46:$E$6000,A3396,4)),"")</f>
        <v/>
      </c>
    </row>
    <row r="3397" spans="1:6" ht="18.75" customHeight="1">
      <c r="A3397" s="82" t="str">
        <f>IFERROR(MATCH(ROW()-ROW($A$2),DATA!G:G,0)-DATA!$B$5+1,"")</f>
        <v/>
      </c>
      <c r="B3397" s="86" t="str">
        <f>IFERROR(INDEX(DATA!$A$46:$E$6000,A3397,5),"")</f>
        <v/>
      </c>
      <c r="C3397" s="87" t="str">
        <f>IFERROR(INDEX(DATA!$A$46:$E$6000,A3397,3),"")</f>
        <v/>
      </c>
      <c r="D3397" s="88" t="str">
        <f>IFERROR(INDEX(DATA!$A$46:$E$6000,A3397,2),"")</f>
        <v/>
      </c>
      <c r="E3397" s="99" t="str">
        <f>IFERROR(IF(C3397=設定・集計!$B$6,INDEX(DATA!$A$46:$E$6000,A3397,4),""),"")</f>
        <v/>
      </c>
      <c r="F3397" s="99" t="str">
        <f>IFERROR(IF(C3397=設定・集計!$B$6,"",INDEX(DATA!$A$46:$E$6000,A3397,4)),"")</f>
        <v/>
      </c>
    </row>
    <row r="3398" spans="1:6" ht="18.75" customHeight="1">
      <c r="A3398" s="82" t="str">
        <f>IFERROR(MATCH(ROW()-ROW($A$2),DATA!G:G,0)-DATA!$B$5+1,"")</f>
        <v/>
      </c>
      <c r="B3398" s="86" t="str">
        <f>IFERROR(INDEX(DATA!$A$46:$E$6000,A3398,5),"")</f>
        <v/>
      </c>
      <c r="C3398" s="87" t="str">
        <f>IFERROR(INDEX(DATA!$A$46:$E$6000,A3398,3),"")</f>
        <v/>
      </c>
      <c r="D3398" s="88" t="str">
        <f>IFERROR(INDEX(DATA!$A$46:$E$6000,A3398,2),"")</f>
        <v/>
      </c>
      <c r="E3398" s="99" t="str">
        <f>IFERROR(IF(C3398=設定・集計!$B$6,INDEX(DATA!$A$46:$E$6000,A3398,4),""),"")</f>
        <v/>
      </c>
      <c r="F3398" s="99" t="str">
        <f>IFERROR(IF(C3398=設定・集計!$B$6,"",INDEX(DATA!$A$46:$E$6000,A3398,4)),"")</f>
        <v/>
      </c>
    </row>
    <row r="3399" spans="1:6" ht="18.75" customHeight="1">
      <c r="A3399" s="82" t="str">
        <f>IFERROR(MATCH(ROW()-ROW($A$2),DATA!G:G,0)-DATA!$B$5+1,"")</f>
        <v/>
      </c>
      <c r="B3399" s="86" t="str">
        <f>IFERROR(INDEX(DATA!$A$46:$E$6000,A3399,5),"")</f>
        <v/>
      </c>
      <c r="C3399" s="87" t="str">
        <f>IFERROR(INDEX(DATA!$A$46:$E$6000,A3399,3),"")</f>
        <v/>
      </c>
      <c r="D3399" s="88" t="str">
        <f>IFERROR(INDEX(DATA!$A$46:$E$6000,A3399,2),"")</f>
        <v/>
      </c>
      <c r="E3399" s="99" t="str">
        <f>IFERROR(IF(C3399=設定・集計!$B$6,INDEX(DATA!$A$46:$E$6000,A3399,4),""),"")</f>
        <v/>
      </c>
      <c r="F3399" s="99" t="str">
        <f>IFERROR(IF(C3399=設定・集計!$B$6,"",INDEX(DATA!$A$46:$E$6000,A3399,4)),"")</f>
        <v/>
      </c>
    </row>
    <row r="3400" spans="1:6" ht="18.75" customHeight="1">
      <c r="A3400" s="82" t="str">
        <f>IFERROR(MATCH(ROW()-ROW($A$2),DATA!G:G,0)-DATA!$B$5+1,"")</f>
        <v/>
      </c>
      <c r="B3400" s="86" t="str">
        <f>IFERROR(INDEX(DATA!$A$46:$E$6000,A3400,5),"")</f>
        <v/>
      </c>
      <c r="C3400" s="87" t="str">
        <f>IFERROR(INDEX(DATA!$A$46:$E$6000,A3400,3),"")</f>
        <v/>
      </c>
      <c r="D3400" s="88" t="str">
        <f>IFERROR(INDEX(DATA!$A$46:$E$6000,A3400,2),"")</f>
        <v/>
      </c>
      <c r="E3400" s="99" t="str">
        <f>IFERROR(IF(C3400=設定・集計!$B$6,INDEX(DATA!$A$46:$E$6000,A3400,4),""),"")</f>
        <v/>
      </c>
      <c r="F3400" s="99" t="str">
        <f>IFERROR(IF(C3400=設定・集計!$B$6,"",INDEX(DATA!$A$46:$E$6000,A3400,4)),"")</f>
        <v/>
      </c>
    </row>
    <row r="3401" spans="1:6" ht="18.75" customHeight="1">
      <c r="A3401" s="82" t="str">
        <f>IFERROR(MATCH(ROW()-ROW($A$2),DATA!G:G,0)-DATA!$B$5+1,"")</f>
        <v/>
      </c>
      <c r="B3401" s="86" t="str">
        <f>IFERROR(INDEX(DATA!$A$46:$E$6000,A3401,5),"")</f>
        <v/>
      </c>
      <c r="C3401" s="87" t="str">
        <f>IFERROR(INDEX(DATA!$A$46:$E$6000,A3401,3),"")</f>
        <v/>
      </c>
      <c r="D3401" s="88" t="str">
        <f>IFERROR(INDEX(DATA!$A$46:$E$6000,A3401,2),"")</f>
        <v/>
      </c>
      <c r="E3401" s="99" t="str">
        <f>IFERROR(IF(C3401=設定・集計!$B$6,INDEX(DATA!$A$46:$E$6000,A3401,4),""),"")</f>
        <v/>
      </c>
      <c r="F3401" s="99" t="str">
        <f>IFERROR(IF(C3401=設定・集計!$B$6,"",INDEX(DATA!$A$46:$E$6000,A3401,4)),"")</f>
        <v/>
      </c>
    </row>
    <row r="3402" spans="1:6" ht="18.75" customHeight="1">
      <c r="A3402" s="82" t="str">
        <f>IFERROR(MATCH(ROW()-ROW($A$2),DATA!G:G,0)-DATA!$B$5+1,"")</f>
        <v/>
      </c>
      <c r="B3402" s="86" t="str">
        <f>IFERROR(INDEX(DATA!$A$46:$E$6000,A3402,5),"")</f>
        <v/>
      </c>
      <c r="C3402" s="87" t="str">
        <f>IFERROR(INDEX(DATA!$A$46:$E$6000,A3402,3),"")</f>
        <v/>
      </c>
      <c r="D3402" s="88" t="str">
        <f>IFERROR(INDEX(DATA!$A$46:$E$6000,A3402,2),"")</f>
        <v/>
      </c>
      <c r="E3402" s="99" t="str">
        <f>IFERROR(IF(C3402=設定・集計!$B$6,INDEX(DATA!$A$46:$E$6000,A3402,4),""),"")</f>
        <v/>
      </c>
      <c r="F3402" s="99" t="str">
        <f>IFERROR(IF(C3402=設定・集計!$B$6,"",INDEX(DATA!$A$46:$E$6000,A3402,4)),"")</f>
        <v/>
      </c>
    </row>
    <row r="3403" spans="1:6" ht="18.75" customHeight="1">
      <c r="A3403" s="82" t="str">
        <f>IFERROR(MATCH(ROW()-ROW($A$2),DATA!G:G,0)-DATA!$B$5+1,"")</f>
        <v/>
      </c>
      <c r="B3403" s="86" t="str">
        <f>IFERROR(INDEX(DATA!$A$46:$E$6000,A3403,5),"")</f>
        <v/>
      </c>
      <c r="C3403" s="87" t="str">
        <f>IFERROR(INDEX(DATA!$A$46:$E$6000,A3403,3),"")</f>
        <v/>
      </c>
      <c r="D3403" s="88" t="str">
        <f>IFERROR(INDEX(DATA!$A$46:$E$6000,A3403,2),"")</f>
        <v/>
      </c>
      <c r="E3403" s="99" t="str">
        <f>IFERROR(IF(C3403=設定・集計!$B$6,INDEX(DATA!$A$46:$E$6000,A3403,4),""),"")</f>
        <v/>
      </c>
      <c r="F3403" s="99" t="str">
        <f>IFERROR(IF(C3403=設定・集計!$B$6,"",INDEX(DATA!$A$46:$E$6000,A3403,4)),"")</f>
        <v/>
      </c>
    </row>
    <row r="3404" spans="1:6" ht="18.75" customHeight="1">
      <c r="A3404" s="82" t="str">
        <f>IFERROR(MATCH(ROW()-ROW($A$2),DATA!G:G,0)-DATA!$B$5+1,"")</f>
        <v/>
      </c>
      <c r="B3404" s="86" t="str">
        <f>IFERROR(INDEX(DATA!$A$46:$E$6000,A3404,5),"")</f>
        <v/>
      </c>
      <c r="C3404" s="87" t="str">
        <f>IFERROR(INDEX(DATA!$A$46:$E$6000,A3404,3),"")</f>
        <v/>
      </c>
      <c r="D3404" s="88" t="str">
        <f>IFERROR(INDEX(DATA!$A$46:$E$6000,A3404,2),"")</f>
        <v/>
      </c>
      <c r="E3404" s="99" t="str">
        <f>IFERROR(IF(C3404=設定・集計!$B$6,INDEX(DATA!$A$46:$E$6000,A3404,4),""),"")</f>
        <v/>
      </c>
      <c r="F3404" s="99" t="str">
        <f>IFERROR(IF(C3404=設定・集計!$B$6,"",INDEX(DATA!$A$46:$E$6000,A3404,4)),"")</f>
        <v/>
      </c>
    </row>
    <row r="3405" spans="1:6" ht="18.75" customHeight="1">
      <c r="A3405" s="82" t="str">
        <f>IFERROR(MATCH(ROW()-ROW($A$2),DATA!G:G,0)-DATA!$B$5+1,"")</f>
        <v/>
      </c>
      <c r="B3405" s="86" t="str">
        <f>IFERROR(INDEX(DATA!$A$46:$E$6000,A3405,5),"")</f>
        <v/>
      </c>
      <c r="C3405" s="87" t="str">
        <f>IFERROR(INDEX(DATA!$A$46:$E$6000,A3405,3),"")</f>
        <v/>
      </c>
      <c r="D3405" s="88" t="str">
        <f>IFERROR(INDEX(DATA!$A$46:$E$6000,A3405,2),"")</f>
        <v/>
      </c>
      <c r="E3405" s="99" t="str">
        <f>IFERROR(IF(C3405=設定・集計!$B$6,INDEX(DATA!$A$46:$E$6000,A3405,4),""),"")</f>
        <v/>
      </c>
      <c r="F3405" s="99" t="str">
        <f>IFERROR(IF(C3405=設定・集計!$B$6,"",INDEX(DATA!$A$46:$E$6000,A3405,4)),"")</f>
        <v/>
      </c>
    </row>
    <row r="3406" spans="1:6" ht="18.75" customHeight="1">
      <c r="A3406" s="82" t="str">
        <f>IFERROR(MATCH(ROW()-ROW($A$2),DATA!G:G,0)-DATA!$B$5+1,"")</f>
        <v/>
      </c>
      <c r="B3406" s="86" t="str">
        <f>IFERROR(INDEX(DATA!$A$46:$E$6000,A3406,5),"")</f>
        <v/>
      </c>
      <c r="C3406" s="87" t="str">
        <f>IFERROR(INDEX(DATA!$A$46:$E$6000,A3406,3),"")</f>
        <v/>
      </c>
      <c r="D3406" s="88" t="str">
        <f>IFERROR(INDEX(DATA!$A$46:$E$6000,A3406,2),"")</f>
        <v/>
      </c>
      <c r="E3406" s="99" t="str">
        <f>IFERROR(IF(C3406=設定・集計!$B$6,INDEX(DATA!$A$46:$E$6000,A3406,4),""),"")</f>
        <v/>
      </c>
      <c r="F3406" s="99" t="str">
        <f>IFERROR(IF(C3406=設定・集計!$B$6,"",INDEX(DATA!$A$46:$E$6000,A3406,4)),"")</f>
        <v/>
      </c>
    </row>
    <row r="3407" spans="1:6" ht="18.75" customHeight="1">
      <c r="A3407" s="82" t="str">
        <f>IFERROR(MATCH(ROW()-ROW($A$2),DATA!G:G,0)-DATA!$B$5+1,"")</f>
        <v/>
      </c>
      <c r="B3407" s="86" t="str">
        <f>IFERROR(INDEX(DATA!$A$46:$E$6000,A3407,5),"")</f>
        <v/>
      </c>
      <c r="C3407" s="87" t="str">
        <f>IFERROR(INDEX(DATA!$A$46:$E$6000,A3407,3),"")</f>
        <v/>
      </c>
      <c r="D3407" s="88" t="str">
        <f>IFERROR(INDEX(DATA!$A$46:$E$6000,A3407,2),"")</f>
        <v/>
      </c>
      <c r="E3407" s="99" t="str">
        <f>IFERROR(IF(C3407=設定・集計!$B$6,INDEX(DATA!$A$46:$E$6000,A3407,4),""),"")</f>
        <v/>
      </c>
      <c r="F3407" s="99" t="str">
        <f>IFERROR(IF(C3407=設定・集計!$B$6,"",INDEX(DATA!$A$46:$E$6000,A3407,4)),"")</f>
        <v/>
      </c>
    </row>
    <row r="3408" spans="1:6" ht="18.75" customHeight="1">
      <c r="A3408" s="82" t="str">
        <f>IFERROR(MATCH(ROW()-ROW($A$2),DATA!G:G,0)-DATA!$B$5+1,"")</f>
        <v/>
      </c>
      <c r="B3408" s="86" t="str">
        <f>IFERROR(INDEX(DATA!$A$46:$E$6000,A3408,5),"")</f>
        <v/>
      </c>
      <c r="C3408" s="87" t="str">
        <f>IFERROR(INDEX(DATA!$A$46:$E$6000,A3408,3),"")</f>
        <v/>
      </c>
      <c r="D3408" s="88" t="str">
        <f>IFERROR(INDEX(DATA!$A$46:$E$6000,A3408,2),"")</f>
        <v/>
      </c>
      <c r="E3408" s="99" t="str">
        <f>IFERROR(IF(C3408=設定・集計!$B$6,INDEX(DATA!$A$46:$E$6000,A3408,4),""),"")</f>
        <v/>
      </c>
      <c r="F3408" s="99" t="str">
        <f>IFERROR(IF(C3408=設定・集計!$B$6,"",INDEX(DATA!$A$46:$E$6000,A3408,4)),"")</f>
        <v/>
      </c>
    </row>
    <row r="3409" spans="1:6" ht="18.75" customHeight="1">
      <c r="A3409" s="82" t="str">
        <f>IFERROR(MATCH(ROW()-ROW($A$2),DATA!G:G,0)-DATA!$B$5+1,"")</f>
        <v/>
      </c>
      <c r="B3409" s="86" t="str">
        <f>IFERROR(INDEX(DATA!$A$46:$E$6000,A3409,5),"")</f>
        <v/>
      </c>
      <c r="C3409" s="87" t="str">
        <f>IFERROR(INDEX(DATA!$A$46:$E$6000,A3409,3),"")</f>
        <v/>
      </c>
      <c r="D3409" s="88" t="str">
        <f>IFERROR(INDEX(DATA!$A$46:$E$6000,A3409,2),"")</f>
        <v/>
      </c>
      <c r="E3409" s="99" t="str">
        <f>IFERROR(IF(C3409=設定・集計!$B$6,INDEX(DATA!$A$46:$E$6000,A3409,4),""),"")</f>
        <v/>
      </c>
      <c r="F3409" s="99" t="str">
        <f>IFERROR(IF(C3409=設定・集計!$B$6,"",INDEX(DATA!$A$46:$E$6000,A3409,4)),"")</f>
        <v/>
      </c>
    </row>
    <row r="3410" spans="1:6" ht="18.75" customHeight="1">
      <c r="A3410" s="82" t="str">
        <f>IFERROR(MATCH(ROW()-ROW($A$2),DATA!G:G,0)-DATA!$B$5+1,"")</f>
        <v/>
      </c>
      <c r="B3410" s="86" t="str">
        <f>IFERROR(INDEX(DATA!$A$46:$E$6000,A3410,5),"")</f>
        <v/>
      </c>
      <c r="C3410" s="87" t="str">
        <f>IFERROR(INDEX(DATA!$A$46:$E$6000,A3410,3),"")</f>
        <v/>
      </c>
      <c r="D3410" s="88" t="str">
        <f>IFERROR(INDEX(DATA!$A$46:$E$6000,A3410,2),"")</f>
        <v/>
      </c>
      <c r="E3410" s="99" t="str">
        <f>IFERROR(IF(C3410=設定・集計!$B$6,INDEX(DATA!$A$46:$E$6000,A3410,4),""),"")</f>
        <v/>
      </c>
      <c r="F3410" s="99" t="str">
        <f>IFERROR(IF(C3410=設定・集計!$B$6,"",INDEX(DATA!$A$46:$E$6000,A3410,4)),"")</f>
        <v/>
      </c>
    </row>
    <row r="3411" spans="1:6" ht="18.75" customHeight="1">
      <c r="A3411" s="82" t="str">
        <f>IFERROR(MATCH(ROW()-ROW($A$2),DATA!G:G,0)-DATA!$B$5+1,"")</f>
        <v/>
      </c>
      <c r="B3411" s="86" t="str">
        <f>IFERROR(INDEX(DATA!$A$46:$E$6000,A3411,5),"")</f>
        <v/>
      </c>
      <c r="C3411" s="87" t="str">
        <f>IFERROR(INDEX(DATA!$A$46:$E$6000,A3411,3),"")</f>
        <v/>
      </c>
      <c r="D3411" s="88" t="str">
        <f>IFERROR(INDEX(DATA!$A$46:$E$6000,A3411,2),"")</f>
        <v/>
      </c>
      <c r="E3411" s="99" t="str">
        <f>IFERROR(IF(C3411=設定・集計!$B$6,INDEX(DATA!$A$46:$E$6000,A3411,4),""),"")</f>
        <v/>
      </c>
      <c r="F3411" s="99" t="str">
        <f>IFERROR(IF(C3411=設定・集計!$B$6,"",INDEX(DATA!$A$46:$E$6000,A3411,4)),"")</f>
        <v/>
      </c>
    </row>
    <row r="3412" spans="1:6" ht="18.75" customHeight="1">
      <c r="A3412" s="82" t="str">
        <f>IFERROR(MATCH(ROW()-ROW($A$2),DATA!G:G,0)-DATA!$B$5+1,"")</f>
        <v/>
      </c>
      <c r="B3412" s="86" t="str">
        <f>IFERROR(INDEX(DATA!$A$46:$E$6000,A3412,5),"")</f>
        <v/>
      </c>
      <c r="C3412" s="87" t="str">
        <f>IFERROR(INDEX(DATA!$A$46:$E$6000,A3412,3),"")</f>
        <v/>
      </c>
      <c r="D3412" s="88" t="str">
        <f>IFERROR(INDEX(DATA!$A$46:$E$6000,A3412,2),"")</f>
        <v/>
      </c>
      <c r="E3412" s="99" t="str">
        <f>IFERROR(IF(C3412=設定・集計!$B$6,INDEX(DATA!$A$46:$E$6000,A3412,4),""),"")</f>
        <v/>
      </c>
      <c r="F3412" s="99" t="str">
        <f>IFERROR(IF(C3412=設定・集計!$B$6,"",INDEX(DATA!$A$46:$E$6000,A3412,4)),"")</f>
        <v/>
      </c>
    </row>
    <row r="3413" spans="1:6" ht="18.75" customHeight="1">
      <c r="A3413" s="82" t="str">
        <f>IFERROR(MATCH(ROW()-ROW($A$2),DATA!G:G,0)-DATA!$B$5+1,"")</f>
        <v/>
      </c>
      <c r="B3413" s="86" t="str">
        <f>IFERROR(INDEX(DATA!$A$46:$E$6000,A3413,5),"")</f>
        <v/>
      </c>
      <c r="C3413" s="87" t="str">
        <f>IFERROR(INDEX(DATA!$A$46:$E$6000,A3413,3),"")</f>
        <v/>
      </c>
      <c r="D3413" s="88" t="str">
        <f>IFERROR(INDEX(DATA!$A$46:$E$6000,A3413,2),"")</f>
        <v/>
      </c>
      <c r="E3413" s="99" t="str">
        <f>IFERROR(IF(C3413=設定・集計!$B$6,INDEX(DATA!$A$46:$E$6000,A3413,4),""),"")</f>
        <v/>
      </c>
      <c r="F3413" s="99" t="str">
        <f>IFERROR(IF(C3413=設定・集計!$B$6,"",INDEX(DATA!$A$46:$E$6000,A3413,4)),"")</f>
        <v/>
      </c>
    </row>
    <row r="3414" spans="1:6" ht="18.75" customHeight="1">
      <c r="A3414" s="82" t="str">
        <f>IFERROR(MATCH(ROW()-ROW($A$2),DATA!G:G,0)-DATA!$B$5+1,"")</f>
        <v/>
      </c>
      <c r="B3414" s="86" t="str">
        <f>IFERROR(INDEX(DATA!$A$46:$E$6000,A3414,5),"")</f>
        <v/>
      </c>
      <c r="C3414" s="87" t="str">
        <f>IFERROR(INDEX(DATA!$A$46:$E$6000,A3414,3),"")</f>
        <v/>
      </c>
      <c r="D3414" s="88" t="str">
        <f>IFERROR(INDEX(DATA!$A$46:$E$6000,A3414,2),"")</f>
        <v/>
      </c>
      <c r="E3414" s="99" t="str">
        <f>IFERROR(IF(C3414=設定・集計!$B$6,INDEX(DATA!$A$46:$E$6000,A3414,4),""),"")</f>
        <v/>
      </c>
      <c r="F3414" s="99" t="str">
        <f>IFERROR(IF(C3414=設定・集計!$B$6,"",INDEX(DATA!$A$46:$E$6000,A3414,4)),"")</f>
        <v/>
      </c>
    </row>
    <row r="3415" spans="1:6" ht="18.75" customHeight="1">
      <c r="A3415" s="82" t="str">
        <f>IFERROR(MATCH(ROW()-ROW($A$2),DATA!G:G,0)-DATA!$B$5+1,"")</f>
        <v/>
      </c>
      <c r="B3415" s="86" t="str">
        <f>IFERROR(INDEX(DATA!$A$46:$E$6000,A3415,5),"")</f>
        <v/>
      </c>
      <c r="C3415" s="87" t="str">
        <f>IFERROR(INDEX(DATA!$A$46:$E$6000,A3415,3),"")</f>
        <v/>
      </c>
      <c r="D3415" s="88" t="str">
        <f>IFERROR(INDEX(DATA!$A$46:$E$6000,A3415,2),"")</f>
        <v/>
      </c>
      <c r="E3415" s="99" t="str">
        <f>IFERROR(IF(C3415=設定・集計!$B$6,INDEX(DATA!$A$46:$E$6000,A3415,4),""),"")</f>
        <v/>
      </c>
      <c r="F3415" s="99" t="str">
        <f>IFERROR(IF(C3415=設定・集計!$B$6,"",INDEX(DATA!$A$46:$E$6000,A3415,4)),"")</f>
        <v/>
      </c>
    </row>
    <row r="3416" spans="1:6" ht="18.75" customHeight="1">
      <c r="A3416" s="82" t="str">
        <f>IFERROR(MATCH(ROW()-ROW($A$2),DATA!G:G,0)-DATA!$B$5+1,"")</f>
        <v/>
      </c>
      <c r="B3416" s="86" t="str">
        <f>IFERROR(INDEX(DATA!$A$46:$E$6000,A3416,5),"")</f>
        <v/>
      </c>
      <c r="C3416" s="87" t="str">
        <f>IFERROR(INDEX(DATA!$A$46:$E$6000,A3416,3),"")</f>
        <v/>
      </c>
      <c r="D3416" s="88" t="str">
        <f>IFERROR(INDEX(DATA!$A$46:$E$6000,A3416,2),"")</f>
        <v/>
      </c>
      <c r="E3416" s="99" t="str">
        <f>IFERROR(IF(C3416=設定・集計!$B$6,INDEX(DATA!$A$46:$E$6000,A3416,4),""),"")</f>
        <v/>
      </c>
      <c r="F3416" s="99" t="str">
        <f>IFERROR(IF(C3416=設定・集計!$B$6,"",INDEX(DATA!$A$46:$E$6000,A3416,4)),"")</f>
        <v/>
      </c>
    </row>
    <row r="3417" spans="1:6" ht="18.75" customHeight="1">
      <c r="A3417" s="82" t="str">
        <f>IFERROR(MATCH(ROW()-ROW($A$2),DATA!G:G,0)-DATA!$B$5+1,"")</f>
        <v/>
      </c>
      <c r="B3417" s="86" t="str">
        <f>IFERROR(INDEX(DATA!$A$46:$E$6000,A3417,5),"")</f>
        <v/>
      </c>
      <c r="C3417" s="87" t="str">
        <f>IFERROR(INDEX(DATA!$A$46:$E$6000,A3417,3),"")</f>
        <v/>
      </c>
      <c r="D3417" s="88" t="str">
        <f>IFERROR(INDEX(DATA!$A$46:$E$6000,A3417,2),"")</f>
        <v/>
      </c>
      <c r="E3417" s="99" t="str">
        <f>IFERROR(IF(C3417=設定・集計!$B$6,INDEX(DATA!$A$46:$E$6000,A3417,4),""),"")</f>
        <v/>
      </c>
      <c r="F3417" s="99" t="str">
        <f>IFERROR(IF(C3417=設定・集計!$B$6,"",INDEX(DATA!$A$46:$E$6000,A3417,4)),"")</f>
        <v/>
      </c>
    </row>
    <row r="3418" spans="1:6" ht="18.75" customHeight="1">
      <c r="A3418" s="82" t="str">
        <f>IFERROR(MATCH(ROW()-ROW($A$2),DATA!G:G,0)-DATA!$B$5+1,"")</f>
        <v/>
      </c>
      <c r="B3418" s="86" t="str">
        <f>IFERROR(INDEX(DATA!$A$46:$E$6000,A3418,5),"")</f>
        <v/>
      </c>
      <c r="C3418" s="87" t="str">
        <f>IFERROR(INDEX(DATA!$A$46:$E$6000,A3418,3),"")</f>
        <v/>
      </c>
      <c r="D3418" s="88" t="str">
        <f>IFERROR(INDEX(DATA!$A$46:$E$6000,A3418,2),"")</f>
        <v/>
      </c>
      <c r="E3418" s="99" t="str">
        <f>IFERROR(IF(C3418=設定・集計!$B$6,INDEX(DATA!$A$46:$E$6000,A3418,4),""),"")</f>
        <v/>
      </c>
      <c r="F3418" s="99" t="str">
        <f>IFERROR(IF(C3418=設定・集計!$B$6,"",INDEX(DATA!$A$46:$E$6000,A3418,4)),"")</f>
        <v/>
      </c>
    </row>
    <row r="3419" spans="1:6" ht="18.75" customHeight="1">
      <c r="A3419" s="82" t="str">
        <f>IFERROR(MATCH(ROW()-ROW($A$2),DATA!G:G,0)-DATA!$B$5+1,"")</f>
        <v/>
      </c>
      <c r="B3419" s="86" t="str">
        <f>IFERROR(INDEX(DATA!$A$46:$E$6000,A3419,5),"")</f>
        <v/>
      </c>
      <c r="C3419" s="87" t="str">
        <f>IFERROR(INDEX(DATA!$A$46:$E$6000,A3419,3),"")</f>
        <v/>
      </c>
      <c r="D3419" s="88" t="str">
        <f>IFERROR(INDEX(DATA!$A$46:$E$6000,A3419,2),"")</f>
        <v/>
      </c>
      <c r="E3419" s="99" t="str">
        <f>IFERROR(IF(C3419=設定・集計!$B$6,INDEX(DATA!$A$46:$E$6000,A3419,4),""),"")</f>
        <v/>
      </c>
      <c r="F3419" s="99" t="str">
        <f>IFERROR(IF(C3419=設定・集計!$B$6,"",INDEX(DATA!$A$46:$E$6000,A3419,4)),"")</f>
        <v/>
      </c>
    </row>
    <row r="3420" spans="1:6" ht="18.75" customHeight="1">
      <c r="A3420" s="82" t="str">
        <f>IFERROR(MATCH(ROW()-ROW($A$2),DATA!G:G,0)-DATA!$B$5+1,"")</f>
        <v/>
      </c>
      <c r="B3420" s="86" t="str">
        <f>IFERROR(INDEX(DATA!$A$46:$E$6000,A3420,5),"")</f>
        <v/>
      </c>
      <c r="C3420" s="87" t="str">
        <f>IFERROR(INDEX(DATA!$A$46:$E$6000,A3420,3),"")</f>
        <v/>
      </c>
      <c r="D3420" s="88" t="str">
        <f>IFERROR(INDEX(DATA!$A$46:$E$6000,A3420,2),"")</f>
        <v/>
      </c>
      <c r="E3420" s="99" t="str">
        <f>IFERROR(IF(C3420=設定・集計!$B$6,INDEX(DATA!$A$46:$E$6000,A3420,4),""),"")</f>
        <v/>
      </c>
      <c r="F3420" s="99" t="str">
        <f>IFERROR(IF(C3420=設定・集計!$B$6,"",INDEX(DATA!$A$46:$E$6000,A3420,4)),"")</f>
        <v/>
      </c>
    </row>
    <row r="3421" spans="1:6" ht="18.75" customHeight="1">
      <c r="A3421" s="82" t="str">
        <f>IFERROR(MATCH(ROW()-ROW($A$2),DATA!G:G,0)-DATA!$B$5+1,"")</f>
        <v/>
      </c>
      <c r="B3421" s="86" t="str">
        <f>IFERROR(INDEX(DATA!$A$46:$E$6000,A3421,5),"")</f>
        <v/>
      </c>
      <c r="C3421" s="87" t="str">
        <f>IFERROR(INDEX(DATA!$A$46:$E$6000,A3421,3),"")</f>
        <v/>
      </c>
      <c r="D3421" s="88" t="str">
        <f>IFERROR(INDEX(DATA!$A$46:$E$6000,A3421,2),"")</f>
        <v/>
      </c>
      <c r="E3421" s="99" t="str">
        <f>IFERROR(IF(C3421=設定・集計!$B$6,INDEX(DATA!$A$46:$E$6000,A3421,4),""),"")</f>
        <v/>
      </c>
      <c r="F3421" s="99" t="str">
        <f>IFERROR(IF(C3421=設定・集計!$B$6,"",INDEX(DATA!$A$46:$E$6000,A3421,4)),"")</f>
        <v/>
      </c>
    </row>
    <row r="3422" spans="1:6" ht="18.75" customHeight="1">
      <c r="A3422" s="82" t="str">
        <f>IFERROR(MATCH(ROW()-ROW($A$2),DATA!G:G,0)-DATA!$B$5+1,"")</f>
        <v/>
      </c>
      <c r="B3422" s="86" t="str">
        <f>IFERROR(INDEX(DATA!$A$46:$E$6000,A3422,5),"")</f>
        <v/>
      </c>
      <c r="C3422" s="87" t="str">
        <f>IFERROR(INDEX(DATA!$A$46:$E$6000,A3422,3),"")</f>
        <v/>
      </c>
      <c r="D3422" s="88" t="str">
        <f>IFERROR(INDEX(DATA!$A$46:$E$6000,A3422,2),"")</f>
        <v/>
      </c>
      <c r="E3422" s="99" t="str">
        <f>IFERROR(IF(C3422=設定・集計!$B$6,INDEX(DATA!$A$46:$E$6000,A3422,4),""),"")</f>
        <v/>
      </c>
      <c r="F3422" s="99" t="str">
        <f>IFERROR(IF(C3422=設定・集計!$B$6,"",INDEX(DATA!$A$46:$E$6000,A3422,4)),"")</f>
        <v/>
      </c>
    </row>
    <row r="3423" spans="1:6" ht="18.75" customHeight="1">
      <c r="A3423" s="82" t="str">
        <f>IFERROR(MATCH(ROW()-ROW($A$2),DATA!G:G,0)-DATA!$B$5+1,"")</f>
        <v/>
      </c>
      <c r="B3423" s="86" t="str">
        <f>IFERROR(INDEX(DATA!$A$46:$E$6000,A3423,5),"")</f>
        <v/>
      </c>
      <c r="C3423" s="87" t="str">
        <f>IFERROR(INDEX(DATA!$A$46:$E$6000,A3423,3),"")</f>
        <v/>
      </c>
      <c r="D3423" s="88" t="str">
        <f>IFERROR(INDEX(DATA!$A$46:$E$6000,A3423,2),"")</f>
        <v/>
      </c>
      <c r="E3423" s="99" t="str">
        <f>IFERROR(IF(C3423=設定・集計!$B$6,INDEX(DATA!$A$46:$E$6000,A3423,4),""),"")</f>
        <v/>
      </c>
      <c r="F3423" s="99" t="str">
        <f>IFERROR(IF(C3423=設定・集計!$B$6,"",INDEX(DATA!$A$46:$E$6000,A3423,4)),"")</f>
        <v/>
      </c>
    </row>
    <row r="3424" spans="1:6" ht="18.75" customHeight="1">
      <c r="A3424" s="82" t="str">
        <f>IFERROR(MATCH(ROW()-ROW($A$2),DATA!G:G,0)-DATA!$B$5+1,"")</f>
        <v/>
      </c>
      <c r="B3424" s="86" t="str">
        <f>IFERROR(INDEX(DATA!$A$46:$E$6000,A3424,5),"")</f>
        <v/>
      </c>
      <c r="C3424" s="87" t="str">
        <f>IFERROR(INDEX(DATA!$A$46:$E$6000,A3424,3),"")</f>
        <v/>
      </c>
      <c r="D3424" s="88" t="str">
        <f>IFERROR(INDEX(DATA!$A$46:$E$6000,A3424,2),"")</f>
        <v/>
      </c>
      <c r="E3424" s="99" t="str">
        <f>IFERROR(IF(C3424=設定・集計!$B$6,INDEX(DATA!$A$46:$E$6000,A3424,4),""),"")</f>
        <v/>
      </c>
      <c r="F3424" s="99" t="str">
        <f>IFERROR(IF(C3424=設定・集計!$B$6,"",INDEX(DATA!$A$46:$E$6000,A3424,4)),"")</f>
        <v/>
      </c>
    </row>
    <row r="3425" spans="1:6" ht="18.75" customHeight="1">
      <c r="A3425" s="82" t="str">
        <f>IFERROR(MATCH(ROW()-ROW($A$2),DATA!G:G,0)-DATA!$B$5+1,"")</f>
        <v/>
      </c>
      <c r="B3425" s="86" t="str">
        <f>IFERROR(INDEX(DATA!$A$46:$E$6000,A3425,5),"")</f>
        <v/>
      </c>
      <c r="C3425" s="87" t="str">
        <f>IFERROR(INDEX(DATA!$A$46:$E$6000,A3425,3),"")</f>
        <v/>
      </c>
      <c r="D3425" s="88" t="str">
        <f>IFERROR(INDEX(DATA!$A$46:$E$6000,A3425,2),"")</f>
        <v/>
      </c>
      <c r="E3425" s="99" t="str">
        <f>IFERROR(IF(C3425=設定・集計!$B$6,INDEX(DATA!$A$46:$E$6000,A3425,4),""),"")</f>
        <v/>
      </c>
      <c r="F3425" s="99" t="str">
        <f>IFERROR(IF(C3425=設定・集計!$B$6,"",INDEX(DATA!$A$46:$E$6000,A3425,4)),"")</f>
        <v/>
      </c>
    </row>
    <row r="3426" spans="1:6" ht="18.75" customHeight="1">
      <c r="A3426" s="82" t="str">
        <f>IFERROR(MATCH(ROW()-ROW($A$2),DATA!G:G,0)-DATA!$B$5+1,"")</f>
        <v/>
      </c>
      <c r="B3426" s="86" t="str">
        <f>IFERROR(INDEX(DATA!$A$46:$E$6000,A3426,5),"")</f>
        <v/>
      </c>
      <c r="C3426" s="87" t="str">
        <f>IFERROR(INDEX(DATA!$A$46:$E$6000,A3426,3),"")</f>
        <v/>
      </c>
      <c r="D3426" s="88" t="str">
        <f>IFERROR(INDEX(DATA!$A$46:$E$6000,A3426,2),"")</f>
        <v/>
      </c>
      <c r="E3426" s="99" t="str">
        <f>IFERROR(IF(C3426=設定・集計!$B$6,INDEX(DATA!$A$46:$E$6000,A3426,4),""),"")</f>
        <v/>
      </c>
      <c r="F3426" s="99" t="str">
        <f>IFERROR(IF(C3426=設定・集計!$B$6,"",INDEX(DATA!$A$46:$E$6000,A3426,4)),"")</f>
        <v/>
      </c>
    </row>
    <row r="3427" spans="1:6" ht="18.75" customHeight="1">
      <c r="A3427" s="82" t="str">
        <f>IFERROR(MATCH(ROW()-ROW($A$2),DATA!G:G,0)-DATA!$B$5+1,"")</f>
        <v/>
      </c>
      <c r="B3427" s="86" t="str">
        <f>IFERROR(INDEX(DATA!$A$46:$E$6000,A3427,5),"")</f>
        <v/>
      </c>
      <c r="C3427" s="87" t="str">
        <f>IFERROR(INDEX(DATA!$A$46:$E$6000,A3427,3),"")</f>
        <v/>
      </c>
      <c r="D3427" s="88" t="str">
        <f>IFERROR(INDEX(DATA!$A$46:$E$6000,A3427,2),"")</f>
        <v/>
      </c>
      <c r="E3427" s="99" t="str">
        <f>IFERROR(IF(C3427=設定・集計!$B$6,INDEX(DATA!$A$46:$E$6000,A3427,4),""),"")</f>
        <v/>
      </c>
      <c r="F3427" s="99" t="str">
        <f>IFERROR(IF(C3427=設定・集計!$B$6,"",INDEX(DATA!$A$46:$E$6000,A3427,4)),"")</f>
        <v/>
      </c>
    </row>
    <row r="3428" spans="1:6" ht="18.75" customHeight="1">
      <c r="A3428" s="82" t="str">
        <f>IFERROR(MATCH(ROW()-ROW($A$2),DATA!G:G,0)-DATA!$B$5+1,"")</f>
        <v/>
      </c>
      <c r="B3428" s="86" t="str">
        <f>IFERROR(INDEX(DATA!$A$46:$E$6000,A3428,5),"")</f>
        <v/>
      </c>
      <c r="C3428" s="87" t="str">
        <f>IFERROR(INDEX(DATA!$A$46:$E$6000,A3428,3),"")</f>
        <v/>
      </c>
      <c r="D3428" s="88" t="str">
        <f>IFERROR(INDEX(DATA!$A$46:$E$6000,A3428,2),"")</f>
        <v/>
      </c>
      <c r="E3428" s="99" t="str">
        <f>IFERROR(IF(C3428=設定・集計!$B$6,INDEX(DATA!$A$46:$E$6000,A3428,4),""),"")</f>
        <v/>
      </c>
      <c r="F3428" s="99" t="str">
        <f>IFERROR(IF(C3428=設定・集計!$B$6,"",INDEX(DATA!$A$46:$E$6000,A3428,4)),"")</f>
        <v/>
      </c>
    </row>
    <row r="3429" spans="1:6" ht="18.75" customHeight="1">
      <c r="A3429" s="82" t="str">
        <f>IFERROR(MATCH(ROW()-ROW($A$2),DATA!G:G,0)-DATA!$B$5+1,"")</f>
        <v/>
      </c>
      <c r="B3429" s="86" t="str">
        <f>IFERROR(INDEX(DATA!$A$46:$E$6000,A3429,5),"")</f>
        <v/>
      </c>
      <c r="C3429" s="87" t="str">
        <f>IFERROR(INDEX(DATA!$A$46:$E$6000,A3429,3),"")</f>
        <v/>
      </c>
      <c r="D3429" s="88" t="str">
        <f>IFERROR(INDEX(DATA!$A$46:$E$6000,A3429,2),"")</f>
        <v/>
      </c>
      <c r="E3429" s="99" t="str">
        <f>IFERROR(IF(C3429=設定・集計!$B$6,INDEX(DATA!$A$46:$E$6000,A3429,4),""),"")</f>
        <v/>
      </c>
      <c r="F3429" s="99" t="str">
        <f>IFERROR(IF(C3429=設定・集計!$B$6,"",INDEX(DATA!$A$46:$E$6000,A3429,4)),"")</f>
        <v/>
      </c>
    </row>
    <row r="3430" spans="1:6" ht="18.75" customHeight="1">
      <c r="A3430" s="82" t="str">
        <f>IFERROR(MATCH(ROW()-ROW($A$2),DATA!G:G,0)-DATA!$B$5+1,"")</f>
        <v/>
      </c>
      <c r="B3430" s="86" t="str">
        <f>IFERROR(INDEX(DATA!$A$46:$E$6000,A3430,5),"")</f>
        <v/>
      </c>
      <c r="C3430" s="87" t="str">
        <f>IFERROR(INDEX(DATA!$A$46:$E$6000,A3430,3),"")</f>
        <v/>
      </c>
      <c r="D3430" s="88" t="str">
        <f>IFERROR(INDEX(DATA!$A$46:$E$6000,A3430,2),"")</f>
        <v/>
      </c>
      <c r="E3430" s="99" t="str">
        <f>IFERROR(IF(C3430=設定・集計!$B$6,INDEX(DATA!$A$46:$E$6000,A3430,4),""),"")</f>
        <v/>
      </c>
      <c r="F3430" s="99" t="str">
        <f>IFERROR(IF(C3430=設定・集計!$B$6,"",INDEX(DATA!$A$46:$E$6000,A3430,4)),"")</f>
        <v/>
      </c>
    </row>
    <row r="3431" spans="1:6" ht="18.75" customHeight="1">
      <c r="A3431" s="82" t="str">
        <f>IFERROR(MATCH(ROW()-ROW($A$2),DATA!G:G,0)-DATA!$B$5+1,"")</f>
        <v/>
      </c>
      <c r="B3431" s="86" t="str">
        <f>IFERROR(INDEX(DATA!$A$46:$E$6000,A3431,5),"")</f>
        <v/>
      </c>
      <c r="C3431" s="87" t="str">
        <f>IFERROR(INDEX(DATA!$A$46:$E$6000,A3431,3),"")</f>
        <v/>
      </c>
      <c r="D3431" s="88" t="str">
        <f>IFERROR(INDEX(DATA!$A$46:$E$6000,A3431,2),"")</f>
        <v/>
      </c>
      <c r="E3431" s="99" t="str">
        <f>IFERROR(IF(C3431=設定・集計!$B$6,INDEX(DATA!$A$46:$E$6000,A3431,4),""),"")</f>
        <v/>
      </c>
      <c r="F3431" s="99" t="str">
        <f>IFERROR(IF(C3431=設定・集計!$B$6,"",INDEX(DATA!$A$46:$E$6000,A3431,4)),"")</f>
        <v/>
      </c>
    </row>
    <row r="3432" spans="1:6" ht="18.75" customHeight="1">
      <c r="A3432" s="82" t="str">
        <f>IFERROR(MATCH(ROW()-ROW($A$2),DATA!G:G,0)-DATA!$B$5+1,"")</f>
        <v/>
      </c>
      <c r="B3432" s="86" t="str">
        <f>IFERROR(INDEX(DATA!$A$46:$E$6000,A3432,5),"")</f>
        <v/>
      </c>
      <c r="C3432" s="87" t="str">
        <f>IFERROR(INDEX(DATA!$A$46:$E$6000,A3432,3),"")</f>
        <v/>
      </c>
      <c r="D3432" s="88" t="str">
        <f>IFERROR(INDEX(DATA!$A$46:$E$6000,A3432,2),"")</f>
        <v/>
      </c>
      <c r="E3432" s="99" t="str">
        <f>IFERROR(IF(C3432=設定・集計!$B$6,INDEX(DATA!$A$46:$E$6000,A3432,4),""),"")</f>
        <v/>
      </c>
      <c r="F3432" s="99" t="str">
        <f>IFERROR(IF(C3432=設定・集計!$B$6,"",INDEX(DATA!$A$46:$E$6000,A3432,4)),"")</f>
        <v/>
      </c>
    </row>
    <row r="3433" spans="1:6" ht="18.75" customHeight="1">
      <c r="A3433" s="82" t="str">
        <f>IFERROR(MATCH(ROW()-ROW($A$2),DATA!G:G,0)-DATA!$B$5+1,"")</f>
        <v/>
      </c>
      <c r="B3433" s="86" t="str">
        <f>IFERROR(INDEX(DATA!$A$46:$E$6000,A3433,5),"")</f>
        <v/>
      </c>
      <c r="C3433" s="87" t="str">
        <f>IFERROR(INDEX(DATA!$A$46:$E$6000,A3433,3),"")</f>
        <v/>
      </c>
      <c r="D3433" s="88" t="str">
        <f>IFERROR(INDEX(DATA!$A$46:$E$6000,A3433,2),"")</f>
        <v/>
      </c>
      <c r="E3433" s="99" t="str">
        <f>IFERROR(IF(C3433=設定・集計!$B$6,INDEX(DATA!$A$46:$E$6000,A3433,4),""),"")</f>
        <v/>
      </c>
      <c r="F3433" s="99" t="str">
        <f>IFERROR(IF(C3433=設定・集計!$B$6,"",INDEX(DATA!$A$46:$E$6000,A3433,4)),"")</f>
        <v/>
      </c>
    </row>
    <row r="3434" spans="1:6" ht="18.75" customHeight="1">
      <c r="A3434" s="82" t="str">
        <f>IFERROR(MATCH(ROW()-ROW($A$2),DATA!G:G,0)-DATA!$B$5+1,"")</f>
        <v/>
      </c>
      <c r="B3434" s="86" t="str">
        <f>IFERROR(INDEX(DATA!$A$46:$E$6000,A3434,5),"")</f>
        <v/>
      </c>
      <c r="C3434" s="87" t="str">
        <f>IFERROR(INDEX(DATA!$A$46:$E$6000,A3434,3),"")</f>
        <v/>
      </c>
      <c r="D3434" s="88" t="str">
        <f>IFERROR(INDEX(DATA!$A$46:$E$6000,A3434,2),"")</f>
        <v/>
      </c>
      <c r="E3434" s="99" t="str">
        <f>IFERROR(IF(C3434=設定・集計!$B$6,INDEX(DATA!$A$46:$E$6000,A3434,4),""),"")</f>
        <v/>
      </c>
      <c r="F3434" s="99" t="str">
        <f>IFERROR(IF(C3434=設定・集計!$B$6,"",INDEX(DATA!$A$46:$E$6000,A3434,4)),"")</f>
        <v/>
      </c>
    </row>
    <row r="3435" spans="1:6" ht="18.75" customHeight="1">
      <c r="A3435" s="82" t="str">
        <f>IFERROR(MATCH(ROW()-ROW($A$2),DATA!G:G,0)-DATA!$B$5+1,"")</f>
        <v/>
      </c>
      <c r="B3435" s="86" t="str">
        <f>IFERROR(INDEX(DATA!$A$46:$E$6000,A3435,5),"")</f>
        <v/>
      </c>
      <c r="C3435" s="87" t="str">
        <f>IFERROR(INDEX(DATA!$A$46:$E$6000,A3435,3),"")</f>
        <v/>
      </c>
      <c r="D3435" s="88" t="str">
        <f>IFERROR(INDEX(DATA!$A$46:$E$6000,A3435,2),"")</f>
        <v/>
      </c>
      <c r="E3435" s="99" t="str">
        <f>IFERROR(IF(C3435=設定・集計!$B$6,INDEX(DATA!$A$46:$E$6000,A3435,4),""),"")</f>
        <v/>
      </c>
      <c r="F3435" s="99" t="str">
        <f>IFERROR(IF(C3435=設定・集計!$B$6,"",INDEX(DATA!$A$46:$E$6000,A3435,4)),"")</f>
        <v/>
      </c>
    </row>
    <row r="3436" spans="1:6" ht="18.75" customHeight="1">
      <c r="A3436" s="82" t="str">
        <f>IFERROR(MATCH(ROW()-ROW($A$2),DATA!G:G,0)-DATA!$B$5+1,"")</f>
        <v/>
      </c>
      <c r="B3436" s="86" t="str">
        <f>IFERROR(INDEX(DATA!$A$46:$E$6000,A3436,5),"")</f>
        <v/>
      </c>
      <c r="C3436" s="87" t="str">
        <f>IFERROR(INDEX(DATA!$A$46:$E$6000,A3436,3),"")</f>
        <v/>
      </c>
      <c r="D3436" s="88" t="str">
        <f>IFERROR(INDEX(DATA!$A$46:$E$6000,A3436,2),"")</f>
        <v/>
      </c>
      <c r="E3436" s="99" t="str">
        <f>IFERROR(IF(C3436=設定・集計!$B$6,INDEX(DATA!$A$46:$E$6000,A3436,4),""),"")</f>
        <v/>
      </c>
      <c r="F3436" s="99" t="str">
        <f>IFERROR(IF(C3436=設定・集計!$B$6,"",INDEX(DATA!$A$46:$E$6000,A3436,4)),"")</f>
        <v/>
      </c>
    </row>
    <row r="3437" spans="1:6" ht="18.75" customHeight="1">
      <c r="A3437" s="82" t="str">
        <f>IFERROR(MATCH(ROW()-ROW($A$2),DATA!G:G,0)-DATA!$B$5+1,"")</f>
        <v/>
      </c>
      <c r="B3437" s="86" t="str">
        <f>IFERROR(INDEX(DATA!$A$46:$E$6000,A3437,5),"")</f>
        <v/>
      </c>
      <c r="C3437" s="87" t="str">
        <f>IFERROR(INDEX(DATA!$A$46:$E$6000,A3437,3),"")</f>
        <v/>
      </c>
      <c r="D3437" s="88" t="str">
        <f>IFERROR(INDEX(DATA!$A$46:$E$6000,A3437,2),"")</f>
        <v/>
      </c>
      <c r="E3437" s="99" t="str">
        <f>IFERROR(IF(C3437=設定・集計!$B$6,INDEX(DATA!$A$46:$E$6000,A3437,4),""),"")</f>
        <v/>
      </c>
      <c r="F3437" s="99" t="str">
        <f>IFERROR(IF(C3437=設定・集計!$B$6,"",INDEX(DATA!$A$46:$E$6000,A3437,4)),"")</f>
        <v/>
      </c>
    </row>
    <row r="3438" spans="1:6" ht="18.75" customHeight="1">
      <c r="A3438" s="82" t="str">
        <f>IFERROR(MATCH(ROW()-ROW($A$2),DATA!G:G,0)-DATA!$B$5+1,"")</f>
        <v/>
      </c>
      <c r="B3438" s="86" t="str">
        <f>IFERROR(INDEX(DATA!$A$46:$E$6000,A3438,5),"")</f>
        <v/>
      </c>
      <c r="C3438" s="87" t="str">
        <f>IFERROR(INDEX(DATA!$A$46:$E$6000,A3438,3),"")</f>
        <v/>
      </c>
      <c r="D3438" s="88" t="str">
        <f>IFERROR(INDEX(DATA!$A$46:$E$6000,A3438,2),"")</f>
        <v/>
      </c>
      <c r="E3438" s="99" t="str">
        <f>IFERROR(IF(C3438=設定・集計!$B$6,INDEX(DATA!$A$46:$E$6000,A3438,4),""),"")</f>
        <v/>
      </c>
      <c r="F3438" s="99" t="str">
        <f>IFERROR(IF(C3438=設定・集計!$B$6,"",INDEX(DATA!$A$46:$E$6000,A3438,4)),"")</f>
        <v/>
      </c>
    </row>
    <row r="3439" spans="1:6" ht="18.75" customHeight="1">
      <c r="A3439" s="82" t="str">
        <f>IFERROR(MATCH(ROW()-ROW($A$2),DATA!G:G,0)-DATA!$B$5+1,"")</f>
        <v/>
      </c>
      <c r="B3439" s="86" t="str">
        <f>IFERROR(INDEX(DATA!$A$46:$E$6000,A3439,5),"")</f>
        <v/>
      </c>
      <c r="C3439" s="87" t="str">
        <f>IFERROR(INDEX(DATA!$A$46:$E$6000,A3439,3),"")</f>
        <v/>
      </c>
      <c r="D3439" s="88" t="str">
        <f>IFERROR(INDEX(DATA!$A$46:$E$6000,A3439,2),"")</f>
        <v/>
      </c>
      <c r="E3439" s="99" t="str">
        <f>IFERROR(IF(C3439=設定・集計!$B$6,INDEX(DATA!$A$46:$E$6000,A3439,4),""),"")</f>
        <v/>
      </c>
      <c r="F3439" s="99" t="str">
        <f>IFERROR(IF(C3439=設定・集計!$B$6,"",INDEX(DATA!$A$46:$E$6000,A3439,4)),"")</f>
        <v/>
      </c>
    </row>
    <row r="3440" spans="1:6" ht="18.75" customHeight="1">
      <c r="A3440" s="82" t="str">
        <f>IFERROR(MATCH(ROW()-ROW($A$2),DATA!G:G,0)-DATA!$B$5+1,"")</f>
        <v/>
      </c>
      <c r="B3440" s="86" t="str">
        <f>IFERROR(INDEX(DATA!$A$46:$E$6000,A3440,5),"")</f>
        <v/>
      </c>
      <c r="C3440" s="87" t="str">
        <f>IFERROR(INDEX(DATA!$A$46:$E$6000,A3440,3),"")</f>
        <v/>
      </c>
      <c r="D3440" s="88" t="str">
        <f>IFERROR(INDEX(DATA!$A$46:$E$6000,A3440,2),"")</f>
        <v/>
      </c>
      <c r="E3440" s="99" t="str">
        <f>IFERROR(IF(C3440=設定・集計!$B$6,INDEX(DATA!$A$46:$E$6000,A3440,4),""),"")</f>
        <v/>
      </c>
      <c r="F3440" s="99" t="str">
        <f>IFERROR(IF(C3440=設定・集計!$B$6,"",INDEX(DATA!$A$46:$E$6000,A3440,4)),"")</f>
        <v/>
      </c>
    </row>
    <row r="3441" spans="1:6" ht="18.75" customHeight="1">
      <c r="A3441" s="82" t="str">
        <f>IFERROR(MATCH(ROW()-ROW($A$2),DATA!G:G,0)-DATA!$B$5+1,"")</f>
        <v/>
      </c>
      <c r="B3441" s="86" t="str">
        <f>IFERROR(INDEX(DATA!$A$46:$E$6000,A3441,5),"")</f>
        <v/>
      </c>
      <c r="C3441" s="87" t="str">
        <f>IFERROR(INDEX(DATA!$A$46:$E$6000,A3441,3),"")</f>
        <v/>
      </c>
      <c r="D3441" s="88" t="str">
        <f>IFERROR(INDEX(DATA!$A$46:$E$6000,A3441,2),"")</f>
        <v/>
      </c>
      <c r="E3441" s="99" t="str">
        <f>IFERROR(IF(C3441=設定・集計!$B$6,INDEX(DATA!$A$46:$E$6000,A3441,4),""),"")</f>
        <v/>
      </c>
      <c r="F3441" s="99" t="str">
        <f>IFERROR(IF(C3441=設定・集計!$B$6,"",INDEX(DATA!$A$46:$E$6000,A3441,4)),"")</f>
        <v/>
      </c>
    </row>
    <row r="3442" spans="1:6" ht="18.75" customHeight="1">
      <c r="A3442" s="82" t="str">
        <f>IFERROR(MATCH(ROW()-ROW($A$2),DATA!G:G,0)-DATA!$B$5+1,"")</f>
        <v/>
      </c>
      <c r="B3442" s="86" t="str">
        <f>IFERROR(INDEX(DATA!$A$46:$E$6000,A3442,5),"")</f>
        <v/>
      </c>
      <c r="C3442" s="87" t="str">
        <f>IFERROR(INDEX(DATA!$A$46:$E$6000,A3442,3),"")</f>
        <v/>
      </c>
      <c r="D3442" s="88" t="str">
        <f>IFERROR(INDEX(DATA!$A$46:$E$6000,A3442,2),"")</f>
        <v/>
      </c>
      <c r="E3442" s="99" t="str">
        <f>IFERROR(IF(C3442=設定・集計!$B$6,INDEX(DATA!$A$46:$E$6000,A3442,4),""),"")</f>
        <v/>
      </c>
      <c r="F3442" s="99" t="str">
        <f>IFERROR(IF(C3442=設定・集計!$B$6,"",INDEX(DATA!$A$46:$E$6000,A3442,4)),"")</f>
        <v/>
      </c>
    </row>
    <row r="3443" spans="1:6" ht="18.75" customHeight="1">
      <c r="A3443" s="82" t="str">
        <f>IFERROR(MATCH(ROW()-ROW($A$2),DATA!G:G,0)-DATA!$B$5+1,"")</f>
        <v/>
      </c>
      <c r="B3443" s="86" t="str">
        <f>IFERROR(INDEX(DATA!$A$46:$E$6000,A3443,5),"")</f>
        <v/>
      </c>
      <c r="C3443" s="87" t="str">
        <f>IFERROR(INDEX(DATA!$A$46:$E$6000,A3443,3),"")</f>
        <v/>
      </c>
      <c r="D3443" s="88" t="str">
        <f>IFERROR(INDEX(DATA!$A$46:$E$6000,A3443,2),"")</f>
        <v/>
      </c>
      <c r="E3443" s="99" t="str">
        <f>IFERROR(IF(C3443=設定・集計!$B$6,INDEX(DATA!$A$46:$E$6000,A3443,4),""),"")</f>
        <v/>
      </c>
      <c r="F3443" s="99" t="str">
        <f>IFERROR(IF(C3443=設定・集計!$B$6,"",INDEX(DATA!$A$46:$E$6000,A3443,4)),"")</f>
        <v/>
      </c>
    </row>
    <row r="3444" spans="1:6" ht="18.75" customHeight="1">
      <c r="A3444" s="82" t="str">
        <f>IFERROR(MATCH(ROW()-ROW($A$2),DATA!G:G,0)-DATA!$B$5+1,"")</f>
        <v/>
      </c>
      <c r="B3444" s="86" t="str">
        <f>IFERROR(INDEX(DATA!$A$46:$E$6000,A3444,5),"")</f>
        <v/>
      </c>
      <c r="C3444" s="87" t="str">
        <f>IFERROR(INDEX(DATA!$A$46:$E$6000,A3444,3),"")</f>
        <v/>
      </c>
      <c r="D3444" s="88" t="str">
        <f>IFERROR(INDEX(DATA!$A$46:$E$6000,A3444,2),"")</f>
        <v/>
      </c>
      <c r="E3444" s="99" t="str">
        <f>IFERROR(IF(C3444=設定・集計!$B$6,INDEX(DATA!$A$46:$E$6000,A3444,4),""),"")</f>
        <v/>
      </c>
      <c r="F3444" s="99" t="str">
        <f>IFERROR(IF(C3444=設定・集計!$B$6,"",INDEX(DATA!$A$46:$E$6000,A3444,4)),"")</f>
        <v/>
      </c>
    </row>
    <row r="3445" spans="1:6" ht="18.75" customHeight="1">
      <c r="A3445" s="82" t="str">
        <f>IFERROR(MATCH(ROW()-ROW($A$2),DATA!G:G,0)-DATA!$B$5+1,"")</f>
        <v/>
      </c>
      <c r="B3445" s="86" t="str">
        <f>IFERROR(INDEX(DATA!$A$46:$E$6000,A3445,5),"")</f>
        <v/>
      </c>
      <c r="C3445" s="87" t="str">
        <f>IFERROR(INDEX(DATA!$A$46:$E$6000,A3445,3),"")</f>
        <v/>
      </c>
      <c r="D3445" s="88" t="str">
        <f>IFERROR(INDEX(DATA!$A$46:$E$6000,A3445,2),"")</f>
        <v/>
      </c>
      <c r="E3445" s="99" t="str">
        <f>IFERROR(IF(C3445=設定・集計!$B$6,INDEX(DATA!$A$46:$E$6000,A3445,4),""),"")</f>
        <v/>
      </c>
      <c r="F3445" s="99" t="str">
        <f>IFERROR(IF(C3445=設定・集計!$B$6,"",INDEX(DATA!$A$46:$E$6000,A3445,4)),"")</f>
        <v/>
      </c>
    </row>
    <row r="3446" spans="1:6" ht="18.75" customHeight="1">
      <c r="A3446" s="82" t="str">
        <f>IFERROR(MATCH(ROW()-ROW($A$2),DATA!G:G,0)-DATA!$B$5+1,"")</f>
        <v/>
      </c>
      <c r="B3446" s="86" t="str">
        <f>IFERROR(INDEX(DATA!$A$46:$E$6000,A3446,5),"")</f>
        <v/>
      </c>
      <c r="C3446" s="87" t="str">
        <f>IFERROR(INDEX(DATA!$A$46:$E$6000,A3446,3),"")</f>
        <v/>
      </c>
      <c r="D3446" s="88" t="str">
        <f>IFERROR(INDEX(DATA!$A$46:$E$6000,A3446,2),"")</f>
        <v/>
      </c>
      <c r="E3446" s="99" t="str">
        <f>IFERROR(IF(C3446=設定・集計!$B$6,INDEX(DATA!$A$46:$E$6000,A3446,4),""),"")</f>
        <v/>
      </c>
      <c r="F3446" s="99" t="str">
        <f>IFERROR(IF(C3446=設定・集計!$B$6,"",INDEX(DATA!$A$46:$E$6000,A3446,4)),"")</f>
        <v/>
      </c>
    </row>
    <row r="3447" spans="1:6" ht="18.75" customHeight="1">
      <c r="A3447" s="82" t="str">
        <f>IFERROR(MATCH(ROW()-ROW($A$2),DATA!G:G,0)-DATA!$B$5+1,"")</f>
        <v/>
      </c>
      <c r="B3447" s="86" t="str">
        <f>IFERROR(INDEX(DATA!$A$46:$E$6000,A3447,5),"")</f>
        <v/>
      </c>
      <c r="C3447" s="87" t="str">
        <f>IFERROR(INDEX(DATA!$A$46:$E$6000,A3447,3),"")</f>
        <v/>
      </c>
      <c r="D3447" s="88" t="str">
        <f>IFERROR(INDEX(DATA!$A$46:$E$6000,A3447,2),"")</f>
        <v/>
      </c>
      <c r="E3447" s="99" t="str">
        <f>IFERROR(IF(C3447=設定・集計!$B$6,INDEX(DATA!$A$46:$E$6000,A3447,4),""),"")</f>
        <v/>
      </c>
      <c r="F3447" s="99" t="str">
        <f>IFERROR(IF(C3447=設定・集計!$B$6,"",INDEX(DATA!$A$46:$E$6000,A3447,4)),"")</f>
        <v/>
      </c>
    </row>
    <row r="3448" spans="1:6" ht="18.75" customHeight="1">
      <c r="A3448" s="82" t="str">
        <f>IFERROR(MATCH(ROW()-ROW($A$2),DATA!G:G,0)-DATA!$B$5+1,"")</f>
        <v/>
      </c>
      <c r="B3448" s="86" t="str">
        <f>IFERROR(INDEX(DATA!$A$46:$E$6000,A3448,5),"")</f>
        <v/>
      </c>
      <c r="C3448" s="87" t="str">
        <f>IFERROR(INDEX(DATA!$A$46:$E$6000,A3448,3),"")</f>
        <v/>
      </c>
      <c r="D3448" s="88" t="str">
        <f>IFERROR(INDEX(DATA!$A$46:$E$6000,A3448,2),"")</f>
        <v/>
      </c>
      <c r="E3448" s="99" t="str">
        <f>IFERROR(IF(C3448=設定・集計!$B$6,INDEX(DATA!$A$46:$E$6000,A3448,4),""),"")</f>
        <v/>
      </c>
      <c r="F3448" s="99" t="str">
        <f>IFERROR(IF(C3448=設定・集計!$B$6,"",INDEX(DATA!$A$46:$E$6000,A3448,4)),"")</f>
        <v/>
      </c>
    </row>
    <row r="3449" spans="1:6" ht="18.75" customHeight="1">
      <c r="A3449" s="82" t="str">
        <f>IFERROR(MATCH(ROW()-ROW($A$2),DATA!G:G,0)-DATA!$B$5+1,"")</f>
        <v/>
      </c>
      <c r="B3449" s="86" t="str">
        <f>IFERROR(INDEX(DATA!$A$46:$E$6000,A3449,5),"")</f>
        <v/>
      </c>
      <c r="C3449" s="87" t="str">
        <f>IFERROR(INDEX(DATA!$A$46:$E$6000,A3449,3),"")</f>
        <v/>
      </c>
      <c r="D3449" s="88" t="str">
        <f>IFERROR(INDEX(DATA!$A$46:$E$6000,A3449,2),"")</f>
        <v/>
      </c>
      <c r="E3449" s="99" t="str">
        <f>IFERROR(IF(C3449=設定・集計!$B$6,INDEX(DATA!$A$46:$E$6000,A3449,4),""),"")</f>
        <v/>
      </c>
      <c r="F3449" s="99" t="str">
        <f>IFERROR(IF(C3449=設定・集計!$B$6,"",INDEX(DATA!$A$46:$E$6000,A3449,4)),"")</f>
        <v/>
      </c>
    </row>
    <row r="3450" spans="1:6" ht="18.75" customHeight="1">
      <c r="A3450" s="82" t="str">
        <f>IFERROR(MATCH(ROW()-ROW($A$2),DATA!G:G,0)-DATA!$B$5+1,"")</f>
        <v/>
      </c>
      <c r="B3450" s="86" t="str">
        <f>IFERROR(INDEX(DATA!$A$46:$E$6000,A3450,5),"")</f>
        <v/>
      </c>
      <c r="C3450" s="87" t="str">
        <f>IFERROR(INDEX(DATA!$A$46:$E$6000,A3450,3),"")</f>
        <v/>
      </c>
      <c r="D3450" s="88" t="str">
        <f>IFERROR(INDEX(DATA!$A$46:$E$6000,A3450,2),"")</f>
        <v/>
      </c>
      <c r="E3450" s="99" t="str">
        <f>IFERROR(IF(C3450=設定・集計!$B$6,INDEX(DATA!$A$46:$E$6000,A3450,4),""),"")</f>
        <v/>
      </c>
      <c r="F3450" s="99" t="str">
        <f>IFERROR(IF(C3450=設定・集計!$B$6,"",INDEX(DATA!$A$46:$E$6000,A3450,4)),"")</f>
        <v/>
      </c>
    </row>
    <row r="3451" spans="1:6" ht="18.75" customHeight="1">
      <c r="A3451" s="82" t="str">
        <f>IFERROR(MATCH(ROW()-ROW($A$2),DATA!G:G,0)-DATA!$B$5+1,"")</f>
        <v/>
      </c>
      <c r="B3451" s="86" t="str">
        <f>IFERROR(INDEX(DATA!$A$46:$E$6000,A3451,5),"")</f>
        <v/>
      </c>
      <c r="C3451" s="87" t="str">
        <f>IFERROR(INDEX(DATA!$A$46:$E$6000,A3451,3),"")</f>
        <v/>
      </c>
      <c r="D3451" s="88" t="str">
        <f>IFERROR(INDEX(DATA!$A$46:$E$6000,A3451,2),"")</f>
        <v/>
      </c>
      <c r="E3451" s="99" t="str">
        <f>IFERROR(IF(C3451=設定・集計!$B$6,INDEX(DATA!$A$46:$E$6000,A3451,4),""),"")</f>
        <v/>
      </c>
      <c r="F3451" s="99" t="str">
        <f>IFERROR(IF(C3451=設定・集計!$B$6,"",INDEX(DATA!$A$46:$E$6000,A3451,4)),"")</f>
        <v/>
      </c>
    </row>
    <row r="3452" spans="1:6" ht="18.75" customHeight="1">
      <c r="A3452" s="82" t="str">
        <f>IFERROR(MATCH(ROW()-ROW($A$2),DATA!G:G,0)-DATA!$B$5+1,"")</f>
        <v/>
      </c>
      <c r="B3452" s="86" t="str">
        <f>IFERROR(INDEX(DATA!$A$46:$E$6000,A3452,5),"")</f>
        <v/>
      </c>
      <c r="C3452" s="87" t="str">
        <f>IFERROR(INDEX(DATA!$A$46:$E$6000,A3452,3),"")</f>
        <v/>
      </c>
      <c r="D3452" s="88" t="str">
        <f>IFERROR(INDEX(DATA!$A$46:$E$6000,A3452,2),"")</f>
        <v/>
      </c>
      <c r="E3452" s="99" t="str">
        <f>IFERROR(IF(C3452=設定・集計!$B$6,INDEX(DATA!$A$46:$E$6000,A3452,4),""),"")</f>
        <v/>
      </c>
      <c r="F3452" s="99" t="str">
        <f>IFERROR(IF(C3452=設定・集計!$B$6,"",INDEX(DATA!$A$46:$E$6000,A3452,4)),"")</f>
        <v/>
      </c>
    </row>
    <row r="3453" spans="1:6" ht="18.75" customHeight="1">
      <c r="A3453" s="82" t="str">
        <f>IFERROR(MATCH(ROW()-ROW($A$2),DATA!G:G,0)-DATA!$B$5+1,"")</f>
        <v/>
      </c>
      <c r="B3453" s="86" t="str">
        <f>IFERROR(INDEX(DATA!$A$46:$E$6000,A3453,5),"")</f>
        <v/>
      </c>
      <c r="C3453" s="87" t="str">
        <f>IFERROR(INDEX(DATA!$A$46:$E$6000,A3453,3),"")</f>
        <v/>
      </c>
      <c r="D3453" s="88" t="str">
        <f>IFERROR(INDEX(DATA!$A$46:$E$6000,A3453,2),"")</f>
        <v/>
      </c>
      <c r="E3453" s="99" t="str">
        <f>IFERROR(IF(C3453=設定・集計!$B$6,INDEX(DATA!$A$46:$E$6000,A3453,4),""),"")</f>
        <v/>
      </c>
      <c r="F3453" s="99" t="str">
        <f>IFERROR(IF(C3453=設定・集計!$B$6,"",INDEX(DATA!$A$46:$E$6000,A3453,4)),"")</f>
        <v/>
      </c>
    </row>
    <row r="3454" spans="1:6" ht="18.75" customHeight="1">
      <c r="A3454" s="82" t="str">
        <f>IFERROR(MATCH(ROW()-ROW($A$2),DATA!G:G,0)-DATA!$B$5+1,"")</f>
        <v/>
      </c>
      <c r="B3454" s="86" t="str">
        <f>IFERROR(INDEX(DATA!$A$46:$E$6000,A3454,5),"")</f>
        <v/>
      </c>
      <c r="C3454" s="87" t="str">
        <f>IFERROR(INDEX(DATA!$A$46:$E$6000,A3454,3),"")</f>
        <v/>
      </c>
      <c r="D3454" s="88" t="str">
        <f>IFERROR(INDEX(DATA!$A$46:$E$6000,A3454,2),"")</f>
        <v/>
      </c>
      <c r="E3454" s="99" t="str">
        <f>IFERROR(IF(C3454=設定・集計!$B$6,INDEX(DATA!$A$46:$E$6000,A3454,4),""),"")</f>
        <v/>
      </c>
      <c r="F3454" s="99" t="str">
        <f>IFERROR(IF(C3454=設定・集計!$B$6,"",INDEX(DATA!$A$46:$E$6000,A3454,4)),"")</f>
        <v/>
      </c>
    </row>
    <row r="3455" spans="1:6" ht="18.75" customHeight="1">
      <c r="A3455" s="82" t="str">
        <f>IFERROR(MATCH(ROW()-ROW($A$2),DATA!G:G,0)-DATA!$B$5+1,"")</f>
        <v/>
      </c>
      <c r="B3455" s="86" t="str">
        <f>IFERROR(INDEX(DATA!$A$46:$E$6000,A3455,5),"")</f>
        <v/>
      </c>
      <c r="C3455" s="87" t="str">
        <f>IFERROR(INDEX(DATA!$A$46:$E$6000,A3455,3),"")</f>
        <v/>
      </c>
      <c r="D3455" s="88" t="str">
        <f>IFERROR(INDEX(DATA!$A$46:$E$6000,A3455,2),"")</f>
        <v/>
      </c>
      <c r="E3455" s="99" t="str">
        <f>IFERROR(IF(C3455=設定・集計!$B$6,INDEX(DATA!$A$46:$E$6000,A3455,4),""),"")</f>
        <v/>
      </c>
      <c r="F3455" s="99" t="str">
        <f>IFERROR(IF(C3455=設定・集計!$B$6,"",INDEX(DATA!$A$46:$E$6000,A3455,4)),"")</f>
        <v/>
      </c>
    </row>
    <row r="3456" spans="1:6" ht="18.75" customHeight="1">
      <c r="A3456" s="82" t="str">
        <f>IFERROR(MATCH(ROW()-ROW($A$2),DATA!G:G,0)-DATA!$B$5+1,"")</f>
        <v/>
      </c>
      <c r="B3456" s="86" t="str">
        <f>IFERROR(INDEX(DATA!$A$46:$E$6000,A3456,5),"")</f>
        <v/>
      </c>
      <c r="C3456" s="87" t="str">
        <f>IFERROR(INDEX(DATA!$A$46:$E$6000,A3456,3),"")</f>
        <v/>
      </c>
      <c r="D3456" s="88" t="str">
        <f>IFERROR(INDEX(DATA!$A$46:$E$6000,A3456,2),"")</f>
        <v/>
      </c>
      <c r="E3456" s="99" t="str">
        <f>IFERROR(IF(C3456=設定・集計!$B$6,INDEX(DATA!$A$46:$E$6000,A3456,4),""),"")</f>
        <v/>
      </c>
      <c r="F3456" s="99" t="str">
        <f>IFERROR(IF(C3456=設定・集計!$B$6,"",INDEX(DATA!$A$46:$E$6000,A3456,4)),"")</f>
        <v/>
      </c>
    </row>
    <row r="3457" spans="1:6" ht="18.75" customHeight="1">
      <c r="A3457" s="82" t="str">
        <f>IFERROR(MATCH(ROW()-ROW($A$2),DATA!G:G,0)-DATA!$B$5+1,"")</f>
        <v/>
      </c>
      <c r="B3457" s="86" t="str">
        <f>IFERROR(INDEX(DATA!$A$46:$E$6000,A3457,5),"")</f>
        <v/>
      </c>
      <c r="C3457" s="87" t="str">
        <f>IFERROR(INDEX(DATA!$A$46:$E$6000,A3457,3),"")</f>
        <v/>
      </c>
      <c r="D3457" s="88" t="str">
        <f>IFERROR(INDEX(DATA!$A$46:$E$6000,A3457,2),"")</f>
        <v/>
      </c>
      <c r="E3457" s="99" t="str">
        <f>IFERROR(IF(C3457=設定・集計!$B$6,INDEX(DATA!$A$46:$E$6000,A3457,4),""),"")</f>
        <v/>
      </c>
      <c r="F3457" s="99" t="str">
        <f>IFERROR(IF(C3457=設定・集計!$B$6,"",INDEX(DATA!$A$46:$E$6000,A3457,4)),"")</f>
        <v/>
      </c>
    </row>
    <row r="3458" spans="1:6" ht="18.75" customHeight="1">
      <c r="A3458" s="82" t="str">
        <f>IFERROR(MATCH(ROW()-ROW($A$2),DATA!G:G,0)-DATA!$B$5+1,"")</f>
        <v/>
      </c>
      <c r="B3458" s="86" t="str">
        <f>IFERROR(INDEX(DATA!$A$46:$E$6000,A3458,5),"")</f>
        <v/>
      </c>
      <c r="C3458" s="87" t="str">
        <f>IFERROR(INDEX(DATA!$A$46:$E$6000,A3458,3),"")</f>
        <v/>
      </c>
      <c r="D3458" s="88" t="str">
        <f>IFERROR(INDEX(DATA!$A$46:$E$6000,A3458,2),"")</f>
        <v/>
      </c>
      <c r="E3458" s="99" t="str">
        <f>IFERROR(IF(C3458=設定・集計!$B$6,INDEX(DATA!$A$46:$E$6000,A3458,4),""),"")</f>
        <v/>
      </c>
      <c r="F3458" s="99" t="str">
        <f>IFERROR(IF(C3458=設定・集計!$B$6,"",INDEX(DATA!$A$46:$E$6000,A3458,4)),"")</f>
        <v/>
      </c>
    </row>
    <row r="3459" spans="1:6" ht="18.75" customHeight="1">
      <c r="A3459" s="82" t="str">
        <f>IFERROR(MATCH(ROW()-ROW($A$2),DATA!G:G,0)-DATA!$B$5+1,"")</f>
        <v/>
      </c>
      <c r="B3459" s="86" t="str">
        <f>IFERROR(INDEX(DATA!$A$46:$E$6000,A3459,5),"")</f>
        <v/>
      </c>
      <c r="C3459" s="87" t="str">
        <f>IFERROR(INDEX(DATA!$A$46:$E$6000,A3459,3),"")</f>
        <v/>
      </c>
      <c r="D3459" s="88" t="str">
        <f>IFERROR(INDEX(DATA!$A$46:$E$6000,A3459,2),"")</f>
        <v/>
      </c>
      <c r="E3459" s="99" t="str">
        <f>IFERROR(IF(C3459=設定・集計!$B$6,INDEX(DATA!$A$46:$E$6000,A3459,4),""),"")</f>
        <v/>
      </c>
      <c r="F3459" s="99" t="str">
        <f>IFERROR(IF(C3459=設定・集計!$B$6,"",INDEX(DATA!$A$46:$E$6000,A3459,4)),"")</f>
        <v/>
      </c>
    </row>
    <row r="3460" spans="1:6" ht="18.75" customHeight="1">
      <c r="A3460" s="82" t="str">
        <f>IFERROR(MATCH(ROW()-ROW($A$2),DATA!G:G,0)-DATA!$B$5+1,"")</f>
        <v/>
      </c>
      <c r="B3460" s="86" t="str">
        <f>IFERROR(INDEX(DATA!$A$46:$E$6000,A3460,5),"")</f>
        <v/>
      </c>
      <c r="C3460" s="87" t="str">
        <f>IFERROR(INDEX(DATA!$A$46:$E$6000,A3460,3),"")</f>
        <v/>
      </c>
      <c r="D3460" s="88" t="str">
        <f>IFERROR(INDEX(DATA!$A$46:$E$6000,A3460,2),"")</f>
        <v/>
      </c>
      <c r="E3460" s="99" t="str">
        <f>IFERROR(IF(C3460=設定・集計!$B$6,INDEX(DATA!$A$46:$E$6000,A3460,4),""),"")</f>
        <v/>
      </c>
      <c r="F3460" s="99" t="str">
        <f>IFERROR(IF(C3460=設定・集計!$B$6,"",INDEX(DATA!$A$46:$E$6000,A3460,4)),"")</f>
        <v/>
      </c>
    </row>
    <row r="3461" spans="1:6" ht="18.75" customHeight="1">
      <c r="A3461" s="82" t="str">
        <f>IFERROR(MATCH(ROW()-ROW($A$2),DATA!G:G,0)-DATA!$B$5+1,"")</f>
        <v/>
      </c>
      <c r="B3461" s="86" t="str">
        <f>IFERROR(INDEX(DATA!$A$46:$E$6000,A3461,5),"")</f>
        <v/>
      </c>
      <c r="C3461" s="87" t="str">
        <f>IFERROR(INDEX(DATA!$A$46:$E$6000,A3461,3),"")</f>
        <v/>
      </c>
      <c r="D3461" s="88" t="str">
        <f>IFERROR(INDEX(DATA!$A$46:$E$6000,A3461,2),"")</f>
        <v/>
      </c>
      <c r="E3461" s="99" t="str">
        <f>IFERROR(IF(C3461=設定・集計!$B$6,INDEX(DATA!$A$46:$E$6000,A3461,4),""),"")</f>
        <v/>
      </c>
      <c r="F3461" s="99" t="str">
        <f>IFERROR(IF(C3461=設定・集計!$B$6,"",INDEX(DATA!$A$46:$E$6000,A3461,4)),"")</f>
        <v/>
      </c>
    </row>
    <row r="3462" spans="1:6" ht="18.75" customHeight="1">
      <c r="A3462" s="82" t="str">
        <f>IFERROR(MATCH(ROW()-ROW($A$2),DATA!G:G,0)-DATA!$B$5+1,"")</f>
        <v/>
      </c>
      <c r="B3462" s="86" t="str">
        <f>IFERROR(INDEX(DATA!$A$46:$E$6000,A3462,5),"")</f>
        <v/>
      </c>
      <c r="C3462" s="87" t="str">
        <f>IFERROR(INDEX(DATA!$A$46:$E$6000,A3462,3),"")</f>
        <v/>
      </c>
      <c r="D3462" s="88" t="str">
        <f>IFERROR(INDEX(DATA!$A$46:$E$6000,A3462,2),"")</f>
        <v/>
      </c>
      <c r="E3462" s="99" t="str">
        <f>IFERROR(IF(C3462=設定・集計!$B$6,INDEX(DATA!$A$46:$E$6000,A3462,4),""),"")</f>
        <v/>
      </c>
      <c r="F3462" s="99" t="str">
        <f>IFERROR(IF(C3462=設定・集計!$B$6,"",INDEX(DATA!$A$46:$E$6000,A3462,4)),"")</f>
        <v/>
      </c>
    </row>
    <row r="3463" spans="1:6" ht="18.75" customHeight="1">
      <c r="A3463" s="82" t="str">
        <f>IFERROR(MATCH(ROW()-ROW($A$2),DATA!G:G,0)-DATA!$B$5+1,"")</f>
        <v/>
      </c>
      <c r="B3463" s="86" t="str">
        <f>IFERROR(INDEX(DATA!$A$46:$E$6000,A3463,5),"")</f>
        <v/>
      </c>
      <c r="C3463" s="87" t="str">
        <f>IFERROR(INDEX(DATA!$A$46:$E$6000,A3463,3),"")</f>
        <v/>
      </c>
      <c r="D3463" s="88" t="str">
        <f>IFERROR(INDEX(DATA!$A$46:$E$6000,A3463,2),"")</f>
        <v/>
      </c>
      <c r="E3463" s="99" t="str">
        <f>IFERROR(IF(C3463=設定・集計!$B$6,INDEX(DATA!$A$46:$E$6000,A3463,4),""),"")</f>
        <v/>
      </c>
      <c r="F3463" s="99" t="str">
        <f>IFERROR(IF(C3463=設定・集計!$B$6,"",INDEX(DATA!$A$46:$E$6000,A3463,4)),"")</f>
        <v/>
      </c>
    </row>
    <row r="3464" spans="1:6" ht="18.75" customHeight="1">
      <c r="A3464" s="82" t="str">
        <f>IFERROR(MATCH(ROW()-ROW($A$2),DATA!G:G,0)-DATA!$B$5+1,"")</f>
        <v/>
      </c>
      <c r="B3464" s="86" t="str">
        <f>IFERROR(INDEX(DATA!$A$46:$E$6000,A3464,5),"")</f>
        <v/>
      </c>
      <c r="C3464" s="87" t="str">
        <f>IFERROR(INDEX(DATA!$A$46:$E$6000,A3464,3),"")</f>
        <v/>
      </c>
      <c r="D3464" s="88" t="str">
        <f>IFERROR(INDEX(DATA!$A$46:$E$6000,A3464,2),"")</f>
        <v/>
      </c>
      <c r="E3464" s="99" t="str">
        <f>IFERROR(IF(C3464=設定・集計!$B$6,INDEX(DATA!$A$46:$E$6000,A3464,4),""),"")</f>
        <v/>
      </c>
      <c r="F3464" s="99" t="str">
        <f>IFERROR(IF(C3464=設定・集計!$B$6,"",INDEX(DATA!$A$46:$E$6000,A3464,4)),"")</f>
        <v/>
      </c>
    </row>
    <row r="3465" spans="1:6" ht="18.75" customHeight="1">
      <c r="A3465" s="82" t="str">
        <f>IFERROR(MATCH(ROW()-ROW($A$2),DATA!G:G,0)-DATA!$B$5+1,"")</f>
        <v/>
      </c>
      <c r="B3465" s="86" t="str">
        <f>IFERROR(INDEX(DATA!$A$46:$E$6000,A3465,5),"")</f>
        <v/>
      </c>
      <c r="C3465" s="87" t="str">
        <f>IFERROR(INDEX(DATA!$A$46:$E$6000,A3465,3),"")</f>
        <v/>
      </c>
      <c r="D3465" s="88" t="str">
        <f>IFERROR(INDEX(DATA!$A$46:$E$6000,A3465,2),"")</f>
        <v/>
      </c>
      <c r="E3465" s="99" t="str">
        <f>IFERROR(IF(C3465=設定・集計!$B$6,INDEX(DATA!$A$46:$E$6000,A3465,4),""),"")</f>
        <v/>
      </c>
      <c r="F3465" s="99" t="str">
        <f>IFERROR(IF(C3465=設定・集計!$B$6,"",INDEX(DATA!$A$46:$E$6000,A3465,4)),"")</f>
        <v/>
      </c>
    </row>
    <row r="3466" spans="1:6" ht="18.75" customHeight="1">
      <c r="A3466" s="82" t="str">
        <f>IFERROR(MATCH(ROW()-ROW($A$2),DATA!G:G,0)-DATA!$B$5+1,"")</f>
        <v/>
      </c>
      <c r="B3466" s="86" t="str">
        <f>IFERROR(INDEX(DATA!$A$46:$E$6000,A3466,5),"")</f>
        <v/>
      </c>
      <c r="C3466" s="87" t="str">
        <f>IFERROR(INDEX(DATA!$A$46:$E$6000,A3466,3),"")</f>
        <v/>
      </c>
      <c r="D3466" s="88" t="str">
        <f>IFERROR(INDEX(DATA!$A$46:$E$6000,A3466,2),"")</f>
        <v/>
      </c>
      <c r="E3466" s="99" t="str">
        <f>IFERROR(IF(C3466=設定・集計!$B$6,INDEX(DATA!$A$46:$E$6000,A3466,4),""),"")</f>
        <v/>
      </c>
      <c r="F3466" s="99" t="str">
        <f>IFERROR(IF(C3466=設定・集計!$B$6,"",INDEX(DATA!$A$46:$E$6000,A3466,4)),"")</f>
        <v/>
      </c>
    </row>
    <row r="3467" spans="1:6" ht="18.75" customHeight="1">
      <c r="A3467" s="82" t="str">
        <f>IFERROR(MATCH(ROW()-ROW($A$2),DATA!G:G,0)-DATA!$B$5+1,"")</f>
        <v/>
      </c>
      <c r="B3467" s="86" t="str">
        <f>IFERROR(INDEX(DATA!$A$46:$E$6000,A3467,5),"")</f>
        <v/>
      </c>
      <c r="C3467" s="87" t="str">
        <f>IFERROR(INDEX(DATA!$A$46:$E$6000,A3467,3),"")</f>
        <v/>
      </c>
      <c r="D3467" s="88" t="str">
        <f>IFERROR(INDEX(DATA!$A$46:$E$6000,A3467,2),"")</f>
        <v/>
      </c>
      <c r="E3467" s="99" t="str">
        <f>IFERROR(IF(C3467=設定・集計!$B$6,INDEX(DATA!$A$46:$E$6000,A3467,4),""),"")</f>
        <v/>
      </c>
      <c r="F3467" s="99" t="str">
        <f>IFERROR(IF(C3467=設定・集計!$B$6,"",INDEX(DATA!$A$46:$E$6000,A3467,4)),"")</f>
        <v/>
      </c>
    </row>
    <row r="3468" spans="1:6" ht="18.75" customHeight="1">
      <c r="A3468" s="82" t="str">
        <f>IFERROR(MATCH(ROW()-ROW($A$2),DATA!G:G,0)-DATA!$B$5+1,"")</f>
        <v/>
      </c>
      <c r="B3468" s="86" t="str">
        <f>IFERROR(INDEX(DATA!$A$46:$E$6000,A3468,5),"")</f>
        <v/>
      </c>
      <c r="C3468" s="87" t="str">
        <f>IFERROR(INDEX(DATA!$A$46:$E$6000,A3468,3),"")</f>
        <v/>
      </c>
      <c r="D3468" s="88" t="str">
        <f>IFERROR(INDEX(DATA!$A$46:$E$6000,A3468,2),"")</f>
        <v/>
      </c>
      <c r="E3468" s="99" t="str">
        <f>IFERROR(IF(C3468=設定・集計!$B$6,INDEX(DATA!$A$46:$E$6000,A3468,4),""),"")</f>
        <v/>
      </c>
      <c r="F3468" s="99" t="str">
        <f>IFERROR(IF(C3468=設定・集計!$B$6,"",INDEX(DATA!$A$46:$E$6000,A3468,4)),"")</f>
        <v/>
      </c>
    </row>
    <row r="3469" spans="1:6" ht="18.75" customHeight="1">
      <c r="A3469" s="82" t="str">
        <f>IFERROR(MATCH(ROW()-ROW($A$2),DATA!G:G,0)-DATA!$B$5+1,"")</f>
        <v/>
      </c>
      <c r="B3469" s="86" t="str">
        <f>IFERROR(INDEX(DATA!$A$46:$E$6000,A3469,5),"")</f>
        <v/>
      </c>
      <c r="C3469" s="87" t="str">
        <f>IFERROR(INDEX(DATA!$A$46:$E$6000,A3469,3),"")</f>
        <v/>
      </c>
      <c r="D3469" s="88" t="str">
        <f>IFERROR(INDEX(DATA!$A$46:$E$6000,A3469,2),"")</f>
        <v/>
      </c>
      <c r="E3469" s="99" t="str">
        <f>IFERROR(IF(C3469=設定・集計!$B$6,INDEX(DATA!$A$46:$E$6000,A3469,4),""),"")</f>
        <v/>
      </c>
      <c r="F3469" s="99" t="str">
        <f>IFERROR(IF(C3469=設定・集計!$B$6,"",INDEX(DATA!$A$46:$E$6000,A3469,4)),"")</f>
        <v/>
      </c>
    </row>
    <row r="3470" spans="1:6" ht="18.75" customHeight="1">
      <c r="A3470" s="82" t="str">
        <f>IFERROR(MATCH(ROW()-ROW($A$2),DATA!G:G,0)-DATA!$B$5+1,"")</f>
        <v/>
      </c>
      <c r="B3470" s="86" t="str">
        <f>IFERROR(INDEX(DATA!$A$46:$E$6000,A3470,5),"")</f>
        <v/>
      </c>
      <c r="C3470" s="87" t="str">
        <f>IFERROR(INDEX(DATA!$A$46:$E$6000,A3470,3),"")</f>
        <v/>
      </c>
      <c r="D3470" s="88" t="str">
        <f>IFERROR(INDEX(DATA!$A$46:$E$6000,A3470,2),"")</f>
        <v/>
      </c>
      <c r="E3470" s="99" t="str">
        <f>IFERROR(IF(C3470=設定・集計!$B$6,INDEX(DATA!$A$46:$E$6000,A3470,4),""),"")</f>
        <v/>
      </c>
      <c r="F3470" s="99" t="str">
        <f>IFERROR(IF(C3470=設定・集計!$B$6,"",INDEX(DATA!$A$46:$E$6000,A3470,4)),"")</f>
        <v/>
      </c>
    </row>
    <row r="3471" spans="1:6" ht="18.75" customHeight="1">
      <c r="A3471" s="82" t="str">
        <f>IFERROR(MATCH(ROW()-ROW($A$2),DATA!G:G,0)-DATA!$B$5+1,"")</f>
        <v/>
      </c>
      <c r="B3471" s="86" t="str">
        <f>IFERROR(INDEX(DATA!$A$46:$E$6000,A3471,5),"")</f>
        <v/>
      </c>
      <c r="C3471" s="87" t="str">
        <f>IFERROR(INDEX(DATA!$A$46:$E$6000,A3471,3),"")</f>
        <v/>
      </c>
      <c r="D3471" s="88" t="str">
        <f>IFERROR(INDEX(DATA!$A$46:$E$6000,A3471,2),"")</f>
        <v/>
      </c>
      <c r="E3471" s="99" t="str">
        <f>IFERROR(IF(C3471=設定・集計!$B$6,INDEX(DATA!$A$46:$E$6000,A3471,4),""),"")</f>
        <v/>
      </c>
      <c r="F3471" s="99" t="str">
        <f>IFERROR(IF(C3471=設定・集計!$B$6,"",INDEX(DATA!$A$46:$E$6000,A3471,4)),"")</f>
        <v/>
      </c>
    </row>
    <row r="3472" spans="1:6" ht="18.75" customHeight="1">
      <c r="A3472" s="82" t="str">
        <f>IFERROR(MATCH(ROW()-ROW($A$2),DATA!G:G,0)-DATA!$B$5+1,"")</f>
        <v/>
      </c>
      <c r="B3472" s="86" t="str">
        <f>IFERROR(INDEX(DATA!$A$46:$E$6000,A3472,5),"")</f>
        <v/>
      </c>
      <c r="C3472" s="87" t="str">
        <f>IFERROR(INDEX(DATA!$A$46:$E$6000,A3472,3),"")</f>
        <v/>
      </c>
      <c r="D3472" s="88" t="str">
        <f>IFERROR(INDEX(DATA!$A$46:$E$6000,A3472,2),"")</f>
        <v/>
      </c>
      <c r="E3472" s="99" t="str">
        <f>IFERROR(IF(C3472=設定・集計!$B$6,INDEX(DATA!$A$46:$E$6000,A3472,4),""),"")</f>
        <v/>
      </c>
      <c r="F3472" s="99" t="str">
        <f>IFERROR(IF(C3472=設定・集計!$B$6,"",INDEX(DATA!$A$46:$E$6000,A3472,4)),"")</f>
        <v/>
      </c>
    </row>
    <row r="3473" spans="1:6" ht="18.75" customHeight="1">
      <c r="A3473" s="82" t="str">
        <f>IFERROR(MATCH(ROW()-ROW($A$2),DATA!G:G,0)-DATA!$B$5+1,"")</f>
        <v/>
      </c>
      <c r="B3473" s="86" t="str">
        <f>IFERROR(INDEX(DATA!$A$46:$E$6000,A3473,5),"")</f>
        <v/>
      </c>
      <c r="C3473" s="87" t="str">
        <f>IFERROR(INDEX(DATA!$A$46:$E$6000,A3473,3),"")</f>
        <v/>
      </c>
      <c r="D3473" s="88" t="str">
        <f>IFERROR(INDEX(DATA!$A$46:$E$6000,A3473,2),"")</f>
        <v/>
      </c>
      <c r="E3473" s="99" t="str">
        <f>IFERROR(IF(C3473=設定・集計!$B$6,INDEX(DATA!$A$46:$E$6000,A3473,4),""),"")</f>
        <v/>
      </c>
      <c r="F3473" s="99" t="str">
        <f>IFERROR(IF(C3473=設定・集計!$B$6,"",INDEX(DATA!$A$46:$E$6000,A3473,4)),"")</f>
        <v/>
      </c>
    </row>
    <row r="3474" spans="1:6" ht="18.75" customHeight="1">
      <c r="A3474" s="82" t="str">
        <f>IFERROR(MATCH(ROW()-ROW($A$2),DATA!G:G,0)-DATA!$B$5+1,"")</f>
        <v/>
      </c>
      <c r="B3474" s="86" t="str">
        <f>IFERROR(INDEX(DATA!$A$46:$E$6000,A3474,5),"")</f>
        <v/>
      </c>
      <c r="C3474" s="87" t="str">
        <f>IFERROR(INDEX(DATA!$A$46:$E$6000,A3474,3),"")</f>
        <v/>
      </c>
      <c r="D3474" s="88" t="str">
        <f>IFERROR(INDEX(DATA!$A$46:$E$6000,A3474,2),"")</f>
        <v/>
      </c>
      <c r="E3474" s="99" t="str">
        <f>IFERROR(IF(C3474=設定・集計!$B$6,INDEX(DATA!$A$46:$E$6000,A3474,4),""),"")</f>
        <v/>
      </c>
      <c r="F3474" s="99" t="str">
        <f>IFERROR(IF(C3474=設定・集計!$B$6,"",INDEX(DATA!$A$46:$E$6000,A3474,4)),"")</f>
        <v/>
      </c>
    </row>
    <row r="3475" spans="1:6" ht="18.75" customHeight="1">
      <c r="A3475" s="82" t="str">
        <f>IFERROR(MATCH(ROW()-ROW($A$2),DATA!G:G,0)-DATA!$B$5+1,"")</f>
        <v/>
      </c>
      <c r="B3475" s="86" t="str">
        <f>IFERROR(INDEX(DATA!$A$46:$E$6000,A3475,5),"")</f>
        <v/>
      </c>
      <c r="C3475" s="87" t="str">
        <f>IFERROR(INDEX(DATA!$A$46:$E$6000,A3475,3),"")</f>
        <v/>
      </c>
      <c r="D3475" s="88" t="str">
        <f>IFERROR(INDEX(DATA!$A$46:$E$6000,A3475,2),"")</f>
        <v/>
      </c>
      <c r="E3475" s="99" t="str">
        <f>IFERROR(IF(C3475=設定・集計!$B$6,INDEX(DATA!$A$46:$E$6000,A3475,4),""),"")</f>
        <v/>
      </c>
      <c r="F3475" s="99" t="str">
        <f>IFERROR(IF(C3475=設定・集計!$B$6,"",INDEX(DATA!$A$46:$E$6000,A3475,4)),"")</f>
        <v/>
      </c>
    </row>
    <row r="3476" spans="1:6" ht="18.75" customHeight="1">
      <c r="A3476" s="82" t="str">
        <f>IFERROR(MATCH(ROW()-ROW($A$2),DATA!G:G,0)-DATA!$B$5+1,"")</f>
        <v/>
      </c>
      <c r="B3476" s="86" t="str">
        <f>IFERROR(INDEX(DATA!$A$46:$E$6000,A3476,5),"")</f>
        <v/>
      </c>
      <c r="C3476" s="87" t="str">
        <f>IFERROR(INDEX(DATA!$A$46:$E$6000,A3476,3),"")</f>
        <v/>
      </c>
      <c r="D3476" s="88" t="str">
        <f>IFERROR(INDEX(DATA!$A$46:$E$6000,A3476,2),"")</f>
        <v/>
      </c>
      <c r="E3476" s="99" t="str">
        <f>IFERROR(IF(C3476=設定・集計!$B$6,INDEX(DATA!$A$46:$E$6000,A3476,4),""),"")</f>
        <v/>
      </c>
      <c r="F3476" s="99" t="str">
        <f>IFERROR(IF(C3476=設定・集計!$B$6,"",INDEX(DATA!$A$46:$E$6000,A3476,4)),"")</f>
        <v/>
      </c>
    </row>
    <row r="3477" spans="1:6" ht="18.75" customHeight="1">
      <c r="A3477" s="82" t="str">
        <f>IFERROR(MATCH(ROW()-ROW($A$2),DATA!G:G,0)-DATA!$B$5+1,"")</f>
        <v/>
      </c>
      <c r="B3477" s="86" t="str">
        <f>IFERROR(INDEX(DATA!$A$46:$E$6000,A3477,5),"")</f>
        <v/>
      </c>
      <c r="C3477" s="87" t="str">
        <f>IFERROR(INDEX(DATA!$A$46:$E$6000,A3477,3),"")</f>
        <v/>
      </c>
      <c r="D3477" s="88" t="str">
        <f>IFERROR(INDEX(DATA!$A$46:$E$6000,A3477,2),"")</f>
        <v/>
      </c>
      <c r="E3477" s="99" t="str">
        <f>IFERROR(IF(C3477=設定・集計!$B$6,INDEX(DATA!$A$46:$E$6000,A3477,4),""),"")</f>
        <v/>
      </c>
      <c r="F3477" s="99" t="str">
        <f>IFERROR(IF(C3477=設定・集計!$B$6,"",INDEX(DATA!$A$46:$E$6000,A3477,4)),"")</f>
        <v/>
      </c>
    </row>
    <row r="3478" spans="1:6" ht="18.75" customHeight="1">
      <c r="A3478" s="82" t="str">
        <f>IFERROR(MATCH(ROW()-ROW($A$2),DATA!G:G,0)-DATA!$B$5+1,"")</f>
        <v/>
      </c>
      <c r="B3478" s="86" t="str">
        <f>IFERROR(INDEX(DATA!$A$46:$E$6000,A3478,5),"")</f>
        <v/>
      </c>
      <c r="C3478" s="87" t="str">
        <f>IFERROR(INDEX(DATA!$A$46:$E$6000,A3478,3),"")</f>
        <v/>
      </c>
      <c r="D3478" s="88" t="str">
        <f>IFERROR(INDEX(DATA!$A$46:$E$6000,A3478,2),"")</f>
        <v/>
      </c>
      <c r="E3478" s="99" t="str">
        <f>IFERROR(IF(C3478=設定・集計!$B$6,INDEX(DATA!$A$46:$E$6000,A3478,4),""),"")</f>
        <v/>
      </c>
      <c r="F3478" s="99" t="str">
        <f>IFERROR(IF(C3478=設定・集計!$B$6,"",INDEX(DATA!$A$46:$E$6000,A3478,4)),"")</f>
        <v/>
      </c>
    </row>
    <row r="3479" spans="1:6" ht="18.75" customHeight="1">
      <c r="A3479" s="82" t="str">
        <f>IFERROR(MATCH(ROW()-ROW($A$2),DATA!G:G,0)-DATA!$B$5+1,"")</f>
        <v/>
      </c>
      <c r="B3479" s="86" t="str">
        <f>IFERROR(INDEX(DATA!$A$46:$E$6000,A3479,5),"")</f>
        <v/>
      </c>
      <c r="C3479" s="87" t="str">
        <f>IFERROR(INDEX(DATA!$A$46:$E$6000,A3479,3),"")</f>
        <v/>
      </c>
      <c r="D3479" s="88" t="str">
        <f>IFERROR(INDEX(DATA!$A$46:$E$6000,A3479,2),"")</f>
        <v/>
      </c>
      <c r="E3479" s="99" t="str">
        <f>IFERROR(IF(C3479=設定・集計!$B$6,INDEX(DATA!$A$46:$E$6000,A3479,4),""),"")</f>
        <v/>
      </c>
      <c r="F3479" s="99" t="str">
        <f>IFERROR(IF(C3479=設定・集計!$B$6,"",INDEX(DATA!$A$46:$E$6000,A3479,4)),"")</f>
        <v/>
      </c>
    </row>
    <row r="3480" spans="1:6" ht="18.75" customHeight="1">
      <c r="A3480" s="82" t="str">
        <f>IFERROR(MATCH(ROW()-ROW($A$2),DATA!G:G,0)-DATA!$B$5+1,"")</f>
        <v/>
      </c>
      <c r="B3480" s="86" t="str">
        <f>IFERROR(INDEX(DATA!$A$46:$E$6000,A3480,5),"")</f>
        <v/>
      </c>
      <c r="C3480" s="87" t="str">
        <f>IFERROR(INDEX(DATA!$A$46:$E$6000,A3480,3),"")</f>
        <v/>
      </c>
      <c r="D3480" s="88" t="str">
        <f>IFERROR(INDEX(DATA!$A$46:$E$6000,A3480,2),"")</f>
        <v/>
      </c>
      <c r="E3480" s="99" t="str">
        <f>IFERROR(IF(C3480=設定・集計!$B$6,INDEX(DATA!$A$46:$E$6000,A3480,4),""),"")</f>
        <v/>
      </c>
      <c r="F3480" s="99" t="str">
        <f>IFERROR(IF(C3480=設定・集計!$B$6,"",INDEX(DATA!$A$46:$E$6000,A3480,4)),"")</f>
        <v/>
      </c>
    </row>
    <row r="3481" spans="1:6" ht="18.75" customHeight="1">
      <c r="A3481" s="82" t="str">
        <f>IFERROR(MATCH(ROW()-ROW($A$2),DATA!G:G,0)-DATA!$B$5+1,"")</f>
        <v/>
      </c>
      <c r="B3481" s="86" t="str">
        <f>IFERROR(INDEX(DATA!$A$46:$E$6000,A3481,5),"")</f>
        <v/>
      </c>
      <c r="C3481" s="87" t="str">
        <f>IFERROR(INDEX(DATA!$A$46:$E$6000,A3481,3),"")</f>
        <v/>
      </c>
      <c r="D3481" s="88" t="str">
        <f>IFERROR(INDEX(DATA!$A$46:$E$6000,A3481,2),"")</f>
        <v/>
      </c>
      <c r="E3481" s="99" t="str">
        <f>IFERROR(IF(C3481=設定・集計!$B$6,INDEX(DATA!$A$46:$E$6000,A3481,4),""),"")</f>
        <v/>
      </c>
      <c r="F3481" s="99" t="str">
        <f>IFERROR(IF(C3481=設定・集計!$B$6,"",INDEX(DATA!$A$46:$E$6000,A3481,4)),"")</f>
        <v/>
      </c>
    </row>
    <row r="3482" spans="1:6" ht="18.75" customHeight="1">
      <c r="A3482" s="82" t="str">
        <f>IFERROR(MATCH(ROW()-ROW($A$2),DATA!G:G,0)-DATA!$B$5+1,"")</f>
        <v/>
      </c>
      <c r="B3482" s="86" t="str">
        <f>IFERROR(INDEX(DATA!$A$46:$E$6000,A3482,5),"")</f>
        <v/>
      </c>
      <c r="C3482" s="87" t="str">
        <f>IFERROR(INDEX(DATA!$A$46:$E$6000,A3482,3),"")</f>
        <v/>
      </c>
      <c r="D3482" s="88" t="str">
        <f>IFERROR(INDEX(DATA!$A$46:$E$6000,A3482,2),"")</f>
        <v/>
      </c>
      <c r="E3482" s="99" t="str">
        <f>IFERROR(IF(C3482=設定・集計!$B$6,INDEX(DATA!$A$46:$E$6000,A3482,4),""),"")</f>
        <v/>
      </c>
      <c r="F3482" s="99" t="str">
        <f>IFERROR(IF(C3482=設定・集計!$B$6,"",INDEX(DATA!$A$46:$E$6000,A3482,4)),"")</f>
        <v/>
      </c>
    </row>
    <row r="3483" spans="1:6" ht="18.75" customHeight="1">
      <c r="A3483" s="82" t="str">
        <f>IFERROR(MATCH(ROW()-ROW($A$2),DATA!G:G,0)-DATA!$B$5+1,"")</f>
        <v/>
      </c>
      <c r="B3483" s="86" t="str">
        <f>IFERROR(INDEX(DATA!$A$46:$E$6000,A3483,5),"")</f>
        <v/>
      </c>
      <c r="C3483" s="87" t="str">
        <f>IFERROR(INDEX(DATA!$A$46:$E$6000,A3483,3),"")</f>
        <v/>
      </c>
      <c r="D3483" s="88" t="str">
        <f>IFERROR(INDEX(DATA!$A$46:$E$6000,A3483,2),"")</f>
        <v/>
      </c>
      <c r="E3483" s="99" t="str">
        <f>IFERROR(IF(C3483=設定・集計!$B$6,INDEX(DATA!$A$46:$E$6000,A3483,4),""),"")</f>
        <v/>
      </c>
      <c r="F3483" s="99" t="str">
        <f>IFERROR(IF(C3483=設定・集計!$B$6,"",INDEX(DATA!$A$46:$E$6000,A3483,4)),"")</f>
        <v/>
      </c>
    </row>
    <row r="3484" spans="1:6" ht="18.75" customHeight="1">
      <c r="A3484" s="82" t="str">
        <f>IFERROR(MATCH(ROW()-ROW($A$2),DATA!G:G,0)-DATA!$B$5+1,"")</f>
        <v/>
      </c>
      <c r="B3484" s="86" t="str">
        <f>IFERROR(INDEX(DATA!$A$46:$E$6000,A3484,5),"")</f>
        <v/>
      </c>
      <c r="C3484" s="87" t="str">
        <f>IFERROR(INDEX(DATA!$A$46:$E$6000,A3484,3),"")</f>
        <v/>
      </c>
      <c r="D3484" s="88" t="str">
        <f>IFERROR(INDEX(DATA!$A$46:$E$6000,A3484,2),"")</f>
        <v/>
      </c>
      <c r="E3484" s="99" t="str">
        <f>IFERROR(IF(C3484=設定・集計!$B$6,INDEX(DATA!$A$46:$E$6000,A3484,4),""),"")</f>
        <v/>
      </c>
      <c r="F3484" s="99" t="str">
        <f>IFERROR(IF(C3484=設定・集計!$B$6,"",INDEX(DATA!$A$46:$E$6000,A3484,4)),"")</f>
        <v/>
      </c>
    </row>
    <row r="3485" spans="1:6" ht="18.75" customHeight="1">
      <c r="A3485" s="82" t="str">
        <f>IFERROR(MATCH(ROW()-ROW($A$2),DATA!G:G,0)-DATA!$B$5+1,"")</f>
        <v/>
      </c>
      <c r="B3485" s="86" t="str">
        <f>IFERROR(INDEX(DATA!$A$46:$E$6000,A3485,5),"")</f>
        <v/>
      </c>
      <c r="C3485" s="87" t="str">
        <f>IFERROR(INDEX(DATA!$A$46:$E$6000,A3485,3),"")</f>
        <v/>
      </c>
      <c r="D3485" s="88" t="str">
        <f>IFERROR(INDEX(DATA!$A$46:$E$6000,A3485,2),"")</f>
        <v/>
      </c>
      <c r="E3485" s="99" t="str">
        <f>IFERROR(IF(C3485=設定・集計!$B$6,INDEX(DATA!$A$46:$E$6000,A3485,4),""),"")</f>
        <v/>
      </c>
      <c r="F3485" s="99" t="str">
        <f>IFERROR(IF(C3485=設定・集計!$B$6,"",INDEX(DATA!$A$46:$E$6000,A3485,4)),"")</f>
        <v/>
      </c>
    </row>
    <row r="3486" spans="1:6" ht="18.75" customHeight="1">
      <c r="A3486" s="82" t="str">
        <f>IFERROR(MATCH(ROW()-ROW($A$2),DATA!G:G,0)-DATA!$B$5+1,"")</f>
        <v/>
      </c>
      <c r="B3486" s="86" t="str">
        <f>IFERROR(INDEX(DATA!$A$46:$E$6000,A3486,5),"")</f>
        <v/>
      </c>
      <c r="C3486" s="87" t="str">
        <f>IFERROR(INDEX(DATA!$A$46:$E$6000,A3486,3),"")</f>
        <v/>
      </c>
      <c r="D3486" s="88" t="str">
        <f>IFERROR(INDEX(DATA!$A$46:$E$6000,A3486,2),"")</f>
        <v/>
      </c>
      <c r="E3486" s="99" t="str">
        <f>IFERROR(IF(C3486=設定・集計!$B$6,INDEX(DATA!$A$46:$E$6000,A3486,4),""),"")</f>
        <v/>
      </c>
      <c r="F3486" s="99" t="str">
        <f>IFERROR(IF(C3486=設定・集計!$B$6,"",INDEX(DATA!$A$46:$E$6000,A3486,4)),"")</f>
        <v/>
      </c>
    </row>
    <row r="3487" spans="1:6" ht="18.75" customHeight="1">
      <c r="A3487" s="82" t="str">
        <f>IFERROR(MATCH(ROW()-ROW($A$2),DATA!G:G,0)-DATA!$B$5+1,"")</f>
        <v/>
      </c>
      <c r="B3487" s="86" t="str">
        <f>IFERROR(INDEX(DATA!$A$46:$E$6000,A3487,5),"")</f>
        <v/>
      </c>
      <c r="C3487" s="87" t="str">
        <f>IFERROR(INDEX(DATA!$A$46:$E$6000,A3487,3),"")</f>
        <v/>
      </c>
      <c r="D3487" s="88" t="str">
        <f>IFERROR(INDEX(DATA!$A$46:$E$6000,A3487,2),"")</f>
        <v/>
      </c>
      <c r="E3487" s="99" t="str">
        <f>IFERROR(IF(C3487=設定・集計!$B$6,INDEX(DATA!$A$46:$E$6000,A3487,4),""),"")</f>
        <v/>
      </c>
      <c r="F3487" s="99" t="str">
        <f>IFERROR(IF(C3487=設定・集計!$B$6,"",INDEX(DATA!$A$46:$E$6000,A3487,4)),"")</f>
        <v/>
      </c>
    </row>
    <row r="3488" spans="1:6" ht="18.75" customHeight="1">
      <c r="A3488" s="82" t="str">
        <f>IFERROR(MATCH(ROW()-ROW($A$2),DATA!G:G,0)-DATA!$B$5+1,"")</f>
        <v/>
      </c>
      <c r="B3488" s="86" t="str">
        <f>IFERROR(INDEX(DATA!$A$46:$E$6000,A3488,5),"")</f>
        <v/>
      </c>
      <c r="C3488" s="87" t="str">
        <f>IFERROR(INDEX(DATA!$A$46:$E$6000,A3488,3),"")</f>
        <v/>
      </c>
      <c r="D3488" s="88" t="str">
        <f>IFERROR(INDEX(DATA!$A$46:$E$6000,A3488,2),"")</f>
        <v/>
      </c>
      <c r="E3488" s="99" t="str">
        <f>IFERROR(IF(C3488=設定・集計!$B$6,INDEX(DATA!$A$46:$E$6000,A3488,4),""),"")</f>
        <v/>
      </c>
      <c r="F3488" s="99" t="str">
        <f>IFERROR(IF(C3488=設定・集計!$B$6,"",INDEX(DATA!$A$46:$E$6000,A3488,4)),"")</f>
        <v/>
      </c>
    </row>
    <row r="3489" spans="1:6" ht="18.75" customHeight="1">
      <c r="A3489" s="82" t="str">
        <f>IFERROR(MATCH(ROW()-ROW($A$2),DATA!G:G,0)-DATA!$B$5+1,"")</f>
        <v/>
      </c>
      <c r="B3489" s="86" t="str">
        <f>IFERROR(INDEX(DATA!$A$46:$E$6000,A3489,5),"")</f>
        <v/>
      </c>
      <c r="C3489" s="87" t="str">
        <f>IFERROR(INDEX(DATA!$A$46:$E$6000,A3489,3),"")</f>
        <v/>
      </c>
      <c r="D3489" s="88" t="str">
        <f>IFERROR(INDEX(DATA!$A$46:$E$6000,A3489,2),"")</f>
        <v/>
      </c>
      <c r="E3489" s="99" t="str">
        <f>IFERROR(IF(C3489=設定・集計!$B$6,INDEX(DATA!$A$46:$E$6000,A3489,4),""),"")</f>
        <v/>
      </c>
      <c r="F3489" s="99" t="str">
        <f>IFERROR(IF(C3489=設定・集計!$B$6,"",INDEX(DATA!$A$46:$E$6000,A3489,4)),"")</f>
        <v/>
      </c>
    </row>
    <row r="3490" spans="1:6" ht="18.75" customHeight="1">
      <c r="A3490" s="82" t="str">
        <f>IFERROR(MATCH(ROW()-ROW($A$2),DATA!G:G,0)-DATA!$B$5+1,"")</f>
        <v/>
      </c>
      <c r="B3490" s="86" t="str">
        <f>IFERROR(INDEX(DATA!$A$46:$E$6000,A3490,5),"")</f>
        <v/>
      </c>
      <c r="C3490" s="87" t="str">
        <f>IFERROR(INDEX(DATA!$A$46:$E$6000,A3490,3),"")</f>
        <v/>
      </c>
      <c r="D3490" s="88" t="str">
        <f>IFERROR(INDEX(DATA!$A$46:$E$6000,A3490,2),"")</f>
        <v/>
      </c>
      <c r="E3490" s="99" t="str">
        <f>IFERROR(IF(C3490=設定・集計!$B$6,INDEX(DATA!$A$46:$E$6000,A3490,4),""),"")</f>
        <v/>
      </c>
      <c r="F3490" s="99" t="str">
        <f>IFERROR(IF(C3490=設定・集計!$B$6,"",INDEX(DATA!$A$46:$E$6000,A3490,4)),"")</f>
        <v/>
      </c>
    </row>
    <row r="3491" spans="1:6" ht="18.75" customHeight="1">
      <c r="A3491" s="82" t="str">
        <f>IFERROR(MATCH(ROW()-ROW($A$2),DATA!G:G,0)-DATA!$B$5+1,"")</f>
        <v/>
      </c>
      <c r="B3491" s="86" t="str">
        <f>IFERROR(INDEX(DATA!$A$46:$E$6000,A3491,5),"")</f>
        <v/>
      </c>
      <c r="C3491" s="87" t="str">
        <f>IFERROR(INDEX(DATA!$A$46:$E$6000,A3491,3),"")</f>
        <v/>
      </c>
      <c r="D3491" s="88" t="str">
        <f>IFERROR(INDEX(DATA!$A$46:$E$6000,A3491,2),"")</f>
        <v/>
      </c>
      <c r="E3491" s="99" t="str">
        <f>IFERROR(IF(C3491=設定・集計!$B$6,INDEX(DATA!$A$46:$E$6000,A3491,4),""),"")</f>
        <v/>
      </c>
      <c r="F3491" s="99" t="str">
        <f>IFERROR(IF(C3491=設定・集計!$B$6,"",INDEX(DATA!$A$46:$E$6000,A3491,4)),"")</f>
        <v/>
      </c>
    </row>
    <row r="3492" spans="1:6" ht="18.75" customHeight="1">
      <c r="A3492" s="82" t="str">
        <f>IFERROR(MATCH(ROW()-ROW($A$2),DATA!G:G,0)-DATA!$B$5+1,"")</f>
        <v/>
      </c>
      <c r="B3492" s="86" t="str">
        <f>IFERROR(INDEX(DATA!$A$46:$E$6000,A3492,5),"")</f>
        <v/>
      </c>
      <c r="C3492" s="87" t="str">
        <f>IFERROR(INDEX(DATA!$A$46:$E$6000,A3492,3),"")</f>
        <v/>
      </c>
      <c r="D3492" s="88" t="str">
        <f>IFERROR(INDEX(DATA!$A$46:$E$6000,A3492,2),"")</f>
        <v/>
      </c>
      <c r="E3492" s="99" t="str">
        <f>IFERROR(IF(C3492=設定・集計!$B$6,INDEX(DATA!$A$46:$E$6000,A3492,4),""),"")</f>
        <v/>
      </c>
      <c r="F3492" s="99" t="str">
        <f>IFERROR(IF(C3492=設定・集計!$B$6,"",INDEX(DATA!$A$46:$E$6000,A3492,4)),"")</f>
        <v/>
      </c>
    </row>
    <row r="3493" spans="1:6" ht="18.75" customHeight="1">
      <c r="A3493" s="82" t="str">
        <f>IFERROR(MATCH(ROW()-ROW($A$2),DATA!G:G,0)-DATA!$B$5+1,"")</f>
        <v/>
      </c>
      <c r="B3493" s="86" t="str">
        <f>IFERROR(INDEX(DATA!$A$46:$E$6000,A3493,5),"")</f>
        <v/>
      </c>
      <c r="C3493" s="87" t="str">
        <f>IFERROR(INDEX(DATA!$A$46:$E$6000,A3493,3),"")</f>
        <v/>
      </c>
      <c r="D3493" s="88" t="str">
        <f>IFERROR(INDEX(DATA!$A$46:$E$6000,A3493,2),"")</f>
        <v/>
      </c>
      <c r="E3493" s="99" t="str">
        <f>IFERROR(IF(C3493=設定・集計!$B$6,INDEX(DATA!$A$46:$E$6000,A3493,4),""),"")</f>
        <v/>
      </c>
      <c r="F3493" s="99" t="str">
        <f>IFERROR(IF(C3493=設定・集計!$B$6,"",INDEX(DATA!$A$46:$E$6000,A3493,4)),"")</f>
        <v/>
      </c>
    </row>
    <row r="3494" spans="1:6" ht="18.75" customHeight="1">
      <c r="A3494" s="82" t="str">
        <f>IFERROR(MATCH(ROW()-ROW($A$2),DATA!G:G,0)-DATA!$B$5+1,"")</f>
        <v/>
      </c>
      <c r="B3494" s="86" t="str">
        <f>IFERROR(INDEX(DATA!$A$46:$E$6000,A3494,5),"")</f>
        <v/>
      </c>
      <c r="C3494" s="87" t="str">
        <f>IFERROR(INDEX(DATA!$A$46:$E$6000,A3494,3),"")</f>
        <v/>
      </c>
      <c r="D3494" s="88" t="str">
        <f>IFERROR(INDEX(DATA!$A$46:$E$6000,A3494,2),"")</f>
        <v/>
      </c>
      <c r="E3494" s="99" t="str">
        <f>IFERROR(IF(C3494=設定・集計!$B$6,INDEX(DATA!$A$46:$E$6000,A3494,4),""),"")</f>
        <v/>
      </c>
      <c r="F3494" s="99" t="str">
        <f>IFERROR(IF(C3494=設定・集計!$B$6,"",INDEX(DATA!$A$46:$E$6000,A3494,4)),"")</f>
        <v/>
      </c>
    </row>
    <row r="3495" spans="1:6" ht="18.75" customHeight="1">
      <c r="A3495" s="82" t="str">
        <f>IFERROR(MATCH(ROW()-ROW($A$2),DATA!G:G,0)-DATA!$B$5+1,"")</f>
        <v/>
      </c>
      <c r="B3495" s="86" t="str">
        <f>IFERROR(INDEX(DATA!$A$46:$E$6000,A3495,5),"")</f>
        <v/>
      </c>
      <c r="C3495" s="87" t="str">
        <f>IFERROR(INDEX(DATA!$A$46:$E$6000,A3495,3),"")</f>
        <v/>
      </c>
      <c r="D3495" s="88" t="str">
        <f>IFERROR(INDEX(DATA!$A$46:$E$6000,A3495,2),"")</f>
        <v/>
      </c>
      <c r="E3495" s="99" t="str">
        <f>IFERROR(IF(C3495=設定・集計!$B$6,INDEX(DATA!$A$46:$E$6000,A3495,4),""),"")</f>
        <v/>
      </c>
      <c r="F3495" s="99" t="str">
        <f>IFERROR(IF(C3495=設定・集計!$B$6,"",INDEX(DATA!$A$46:$E$6000,A3495,4)),"")</f>
        <v/>
      </c>
    </row>
    <row r="3496" spans="1:6" ht="18.75" customHeight="1">
      <c r="A3496" s="82" t="str">
        <f>IFERROR(MATCH(ROW()-ROW($A$2),DATA!G:G,0)-DATA!$B$5+1,"")</f>
        <v/>
      </c>
      <c r="B3496" s="86" t="str">
        <f>IFERROR(INDEX(DATA!$A$46:$E$6000,A3496,5),"")</f>
        <v/>
      </c>
      <c r="C3496" s="87" t="str">
        <f>IFERROR(INDEX(DATA!$A$46:$E$6000,A3496,3),"")</f>
        <v/>
      </c>
      <c r="D3496" s="88" t="str">
        <f>IFERROR(INDEX(DATA!$A$46:$E$6000,A3496,2),"")</f>
        <v/>
      </c>
      <c r="E3496" s="99" t="str">
        <f>IFERROR(IF(C3496=設定・集計!$B$6,INDEX(DATA!$A$46:$E$6000,A3496,4),""),"")</f>
        <v/>
      </c>
      <c r="F3496" s="99" t="str">
        <f>IFERROR(IF(C3496=設定・集計!$B$6,"",INDEX(DATA!$A$46:$E$6000,A3496,4)),"")</f>
        <v/>
      </c>
    </row>
    <row r="3497" spans="1:6" ht="18.75" customHeight="1">
      <c r="A3497" s="82" t="str">
        <f>IFERROR(MATCH(ROW()-ROW($A$2),DATA!G:G,0)-DATA!$B$5+1,"")</f>
        <v/>
      </c>
      <c r="B3497" s="86" t="str">
        <f>IFERROR(INDEX(DATA!$A$46:$E$6000,A3497,5),"")</f>
        <v/>
      </c>
      <c r="C3497" s="87" t="str">
        <f>IFERROR(INDEX(DATA!$A$46:$E$6000,A3497,3),"")</f>
        <v/>
      </c>
      <c r="D3497" s="88" t="str">
        <f>IFERROR(INDEX(DATA!$A$46:$E$6000,A3497,2),"")</f>
        <v/>
      </c>
      <c r="E3497" s="99" t="str">
        <f>IFERROR(IF(C3497=設定・集計!$B$6,INDEX(DATA!$A$46:$E$6000,A3497,4),""),"")</f>
        <v/>
      </c>
      <c r="F3497" s="99" t="str">
        <f>IFERROR(IF(C3497=設定・集計!$B$6,"",INDEX(DATA!$A$46:$E$6000,A3497,4)),"")</f>
        <v/>
      </c>
    </row>
    <row r="3498" spans="1:6" ht="18.75" customHeight="1">
      <c r="A3498" s="82" t="str">
        <f>IFERROR(MATCH(ROW()-ROW($A$2),DATA!G:G,0)-DATA!$B$5+1,"")</f>
        <v/>
      </c>
      <c r="B3498" s="86" t="str">
        <f>IFERROR(INDEX(DATA!$A$46:$E$6000,A3498,5),"")</f>
        <v/>
      </c>
      <c r="C3498" s="87" t="str">
        <f>IFERROR(INDEX(DATA!$A$46:$E$6000,A3498,3),"")</f>
        <v/>
      </c>
      <c r="D3498" s="88" t="str">
        <f>IFERROR(INDEX(DATA!$A$46:$E$6000,A3498,2),"")</f>
        <v/>
      </c>
      <c r="E3498" s="99" t="str">
        <f>IFERROR(IF(C3498=設定・集計!$B$6,INDEX(DATA!$A$46:$E$6000,A3498,4),""),"")</f>
        <v/>
      </c>
      <c r="F3498" s="99" t="str">
        <f>IFERROR(IF(C3498=設定・集計!$B$6,"",INDEX(DATA!$A$46:$E$6000,A3498,4)),"")</f>
        <v/>
      </c>
    </row>
    <row r="3499" spans="1:6" ht="18.75" customHeight="1">
      <c r="A3499" s="82" t="str">
        <f>IFERROR(MATCH(ROW()-ROW($A$2),DATA!G:G,0)-DATA!$B$5+1,"")</f>
        <v/>
      </c>
      <c r="B3499" s="86" t="str">
        <f>IFERROR(INDEX(DATA!$A$46:$E$6000,A3499,5),"")</f>
        <v/>
      </c>
      <c r="C3499" s="87" t="str">
        <f>IFERROR(INDEX(DATA!$A$46:$E$6000,A3499,3),"")</f>
        <v/>
      </c>
      <c r="D3499" s="88" t="str">
        <f>IFERROR(INDEX(DATA!$A$46:$E$6000,A3499,2),"")</f>
        <v/>
      </c>
      <c r="E3499" s="99" t="str">
        <f>IFERROR(IF(C3499=設定・集計!$B$6,INDEX(DATA!$A$46:$E$6000,A3499,4),""),"")</f>
        <v/>
      </c>
      <c r="F3499" s="99" t="str">
        <f>IFERROR(IF(C3499=設定・集計!$B$6,"",INDEX(DATA!$A$46:$E$6000,A3499,4)),"")</f>
        <v/>
      </c>
    </row>
    <row r="3500" spans="1:6" ht="18.75" customHeight="1">
      <c r="A3500" s="82" t="str">
        <f>IFERROR(MATCH(ROW()-ROW($A$2),DATA!G:G,0)-DATA!$B$5+1,"")</f>
        <v/>
      </c>
      <c r="B3500" s="86" t="str">
        <f>IFERROR(INDEX(DATA!$A$46:$E$6000,A3500,5),"")</f>
        <v/>
      </c>
      <c r="C3500" s="87" t="str">
        <f>IFERROR(INDEX(DATA!$A$46:$E$6000,A3500,3),"")</f>
        <v/>
      </c>
      <c r="D3500" s="88" t="str">
        <f>IFERROR(INDEX(DATA!$A$46:$E$6000,A3500,2),"")</f>
        <v/>
      </c>
      <c r="E3500" s="99" t="str">
        <f>IFERROR(IF(C3500=設定・集計!$B$6,INDEX(DATA!$A$46:$E$6000,A3500,4),""),"")</f>
        <v/>
      </c>
      <c r="F3500" s="99" t="str">
        <f>IFERROR(IF(C3500=設定・集計!$B$6,"",INDEX(DATA!$A$46:$E$6000,A3500,4)),"")</f>
        <v/>
      </c>
    </row>
    <row r="3501" spans="1:6" ht="18.75" customHeight="1">
      <c r="A3501" s="82" t="str">
        <f>IFERROR(MATCH(ROW()-ROW($A$2),DATA!G:G,0)-DATA!$B$5+1,"")</f>
        <v/>
      </c>
      <c r="B3501" s="86" t="str">
        <f>IFERROR(INDEX(DATA!$A$46:$E$6000,A3501,5),"")</f>
        <v/>
      </c>
      <c r="C3501" s="87" t="str">
        <f>IFERROR(INDEX(DATA!$A$46:$E$6000,A3501,3),"")</f>
        <v/>
      </c>
      <c r="D3501" s="88" t="str">
        <f>IFERROR(INDEX(DATA!$A$46:$E$6000,A3501,2),"")</f>
        <v/>
      </c>
      <c r="E3501" s="99" t="str">
        <f>IFERROR(IF(C3501=設定・集計!$B$6,INDEX(DATA!$A$46:$E$6000,A3501,4),""),"")</f>
        <v/>
      </c>
      <c r="F3501" s="99" t="str">
        <f>IFERROR(IF(C3501=設定・集計!$B$6,"",INDEX(DATA!$A$46:$E$6000,A3501,4)),"")</f>
        <v/>
      </c>
    </row>
    <row r="3502" spans="1:6" ht="18.75" customHeight="1">
      <c r="A3502" s="82" t="str">
        <f>IFERROR(MATCH(ROW()-ROW($A$2),DATA!G:G,0)-DATA!$B$5+1,"")</f>
        <v/>
      </c>
      <c r="B3502" s="86" t="str">
        <f>IFERROR(INDEX(DATA!$A$46:$E$6000,A3502,5),"")</f>
        <v/>
      </c>
      <c r="C3502" s="87" t="str">
        <f>IFERROR(INDEX(DATA!$A$46:$E$6000,A3502,3),"")</f>
        <v/>
      </c>
      <c r="D3502" s="88" t="str">
        <f>IFERROR(INDEX(DATA!$A$46:$E$6000,A3502,2),"")</f>
        <v/>
      </c>
      <c r="E3502" s="99" t="str">
        <f>IFERROR(IF(C3502=設定・集計!$B$6,INDEX(DATA!$A$46:$E$6000,A3502,4),""),"")</f>
        <v/>
      </c>
      <c r="F3502" s="99" t="str">
        <f>IFERROR(IF(C3502=設定・集計!$B$6,"",INDEX(DATA!$A$46:$E$6000,A3502,4)),"")</f>
        <v/>
      </c>
    </row>
    <row r="3503" spans="1:6" ht="18.75" customHeight="1">
      <c r="A3503" s="82" t="str">
        <f>IFERROR(MATCH(ROW()-ROW($A$2),DATA!G:G,0)-DATA!$B$5+1,"")</f>
        <v/>
      </c>
      <c r="B3503" s="86" t="str">
        <f>IFERROR(INDEX(DATA!$A$46:$E$6000,A3503,5),"")</f>
        <v/>
      </c>
      <c r="C3503" s="87" t="str">
        <f>IFERROR(INDEX(DATA!$A$46:$E$6000,A3503,3),"")</f>
        <v/>
      </c>
      <c r="D3503" s="88" t="str">
        <f>IFERROR(INDEX(DATA!$A$46:$E$6000,A3503,2),"")</f>
        <v/>
      </c>
      <c r="E3503" s="99" t="str">
        <f>IFERROR(IF(C3503=設定・集計!$B$6,INDEX(DATA!$A$46:$E$6000,A3503,4),""),"")</f>
        <v/>
      </c>
      <c r="F3503" s="99" t="str">
        <f>IFERROR(IF(C3503=設定・集計!$B$6,"",INDEX(DATA!$A$46:$E$6000,A3503,4)),"")</f>
        <v/>
      </c>
    </row>
    <row r="3504" spans="1:6" ht="18.75" customHeight="1">
      <c r="A3504" s="82" t="str">
        <f>IFERROR(MATCH(ROW()-ROW($A$2),DATA!G:G,0)-DATA!$B$5+1,"")</f>
        <v/>
      </c>
      <c r="B3504" s="86" t="str">
        <f>IFERROR(INDEX(DATA!$A$46:$E$6000,A3504,5),"")</f>
        <v/>
      </c>
      <c r="C3504" s="87" t="str">
        <f>IFERROR(INDEX(DATA!$A$46:$E$6000,A3504,3),"")</f>
        <v/>
      </c>
      <c r="D3504" s="88" t="str">
        <f>IFERROR(INDEX(DATA!$A$46:$E$6000,A3504,2),"")</f>
        <v/>
      </c>
      <c r="E3504" s="99" t="str">
        <f>IFERROR(IF(C3504=設定・集計!$B$6,INDEX(DATA!$A$46:$E$6000,A3504,4),""),"")</f>
        <v/>
      </c>
      <c r="F3504" s="99" t="str">
        <f>IFERROR(IF(C3504=設定・集計!$B$6,"",INDEX(DATA!$A$46:$E$6000,A3504,4)),"")</f>
        <v/>
      </c>
    </row>
    <row r="3505" spans="1:6" ht="18.75" customHeight="1">
      <c r="A3505" s="82" t="str">
        <f>IFERROR(MATCH(ROW()-ROW($A$2),DATA!G:G,0)-DATA!$B$5+1,"")</f>
        <v/>
      </c>
      <c r="B3505" s="86" t="str">
        <f>IFERROR(INDEX(DATA!$A$46:$E$6000,A3505,5),"")</f>
        <v/>
      </c>
      <c r="C3505" s="87" t="str">
        <f>IFERROR(INDEX(DATA!$A$46:$E$6000,A3505,3),"")</f>
        <v/>
      </c>
      <c r="D3505" s="88" t="str">
        <f>IFERROR(INDEX(DATA!$A$46:$E$6000,A3505,2),"")</f>
        <v/>
      </c>
      <c r="E3505" s="99" t="str">
        <f>IFERROR(IF(C3505=設定・集計!$B$6,INDEX(DATA!$A$46:$E$6000,A3505,4),""),"")</f>
        <v/>
      </c>
      <c r="F3505" s="99" t="str">
        <f>IFERROR(IF(C3505=設定・集計!$B$6,"",INDEX(DATA!$A$46:$E$6000,A3505,4)),"")</f>
        <v/>
      </c>
    </row>
    <row r="3506" spans="1:6" ht="18.75" customHeight="1">
      <c r="A3506" s="82" t="str">
        <f>IFERROR(MATCH(ROW()-ROW($A$2),DATA!G:G,0)-DATA!$B$5+1,"")</f>
        <v/>
      </c>
      <c r="B3506" s="86" t="str">
        <f>IFERROR(INDEX(DATA!$A$46:$E$6000,A3506,5),"")</f>
        <v/>
      </c>
      <c r="C3506" s="87" t="str">
        <f>IFERROR(INDEX(DATA!$A$46:$E$6000,A3506,3),"")</f>
        <v/>
      </c>
      <c r="D3506" s="88" t="str">
        <f>IFERROR(INDEX(DATA!$A$46:$E$6000,A3506,2),"")</f>
        <v/>
      </c>
      <c r="E3506" s="99" t="str">
        <f>IFERROR(IF(C3506=設定・集計!$B$6,INDEX(DATA!$A$46:$E$6000,A3506,4),""),"")</f>
        <v/>
      </c>
      <c r="F3506" s="99" t="str">
        <f>IFERROR(IF(C3506=設定・集計!$B$6,"",INDEX(DATA!$A$46:$E$6000,A3506,4)),"")</f>
        <v/>
      </c>
    </row>
    <row r="3507" spans="1:6" ht="18.75" customHeight="1">
      <c r="A3507" s="82" t="str">
        <f>IFERROR(MATCH(ROW()-ROW($A$2),DATA!G:G,0)-DATA!$B$5+1,"")</f>
        <v/>
      </c>
      <c r="B3507" s="86" t="str">
        <f>IFERROR(INDEX(DATA!$A$46:$E$6000,A3507,5),"")</f>
        <v/>
      </c>
      <c r="C3507" s="87" t="str">
        <f>IFERROR(INDEX(DATA!$A$46:$E$6000,A3507,3),"")</f>
        <v/>
      </c>
      <c r="D3507" s="88" t="str">
        <f>IFERROR(INDEX(DATA!$A$46:$E$6000,A3507,2),"")</f>
        <v/>
      </c>
      <c r="E3507" s="99" t="str">
        <f>IFERROR(IF(C3507=設定・集計!$B$6,INDEX(DATA!$A$46:$E$6000,A3507,4),""),"")</f>
        <v/>
      </c>
      <c r="F3507" s="99" t="str">
        <f>IFERROR(IF(C3507=設定・集計!$B$6,"",INDEX(DATA!$A$46:$E$6000,A3507,4)),"")</f>
        <v/>
      </c>
    </row>
    <row r="3508" spans="1:6" ht="18.75" customHeight="1">
      <c r="A3508" s="82" t="str">
        <f>IFERROR(MATCH(ROW()-ROW($A$2),DATA!G:G,0)-DATA!$B$5+1,"")</f>
        <v/>
      </c>
      <c r="B3508" s="86" t="str">
        <f>IFERROR(INDEX(DATA!$A$46:$E$6000,A3508,5),"")</f>
        <v/>
      </c>
      <c r="C3508" s="87" t="str">
        <f>IFERROR(INDEX(DATA!$A$46:$E$6000,A3508,3),"")</f>
        <v/>
      </c>
      <c r="D3508" s="88" t="str">
        <f>IFERROR(INDEX(DATA!$A$46:$E$6000,A3508,2),"")</f>
        <v/>
      </c>
      <c r="E3508" s="99" t="str">
        <f>IFERROR(IF(C3508=設定・集計!$B$6,INDEX(DATA!$A$46:$E$6000,A3508,4),""),"")</f>
        <v/>
      </c>
      <c r="F3508" s="99" t="str">
        <f>IFERROR(IF(C3508=設定・集計!$B$6,"",INDEX(DATA!$A$46:$E$6000,A3508,4)),"")</f>
        <v/>
      </c>
    </row>
    <row r="3509" spans="1:6" ht="18.75" customHeight="1">
      <c r="A3509" s="82" t="str">
        <f>IFERROR(MATCH(ROW()-ROW($A$2),DATA!G:G,0)-DATA!$B$5+1,"")</f>
        <v/>
      </c>
      <c r="B3509" s="86" t="str">
        <f>IFERROR(INDEX(DATA!$A$46:$E$6000,A3509,5),"")</f>
        <v/>
      </c>
      <c r="C3509" s="87" t="str">
        <f>IFERROR(INDEX(DATA!$A$46:$E$6000,A3509,3),"")</f>
        <v/>
      </c>
      <c r="D3509" s="88" t="str">
        <f>IFERROR(INDEX(DATA!$A$46:$E$6000,A3509,2),"")</f>
        <v/>
      </c>
      <c r="E3509" s="99" t="str">
        <f>IFERROR(IF(C3509=設定・集計!$B$6,INDEX(DATA!$A$46:$E$6000,A3509,4),""),"")</f>
        <v/>
      </c>
      <c r="F3509" s="99" t="str">
        <f>IFERROR(IF(C3509=設定・集計!$B$6,"",INDEX(DATA!$A$46:$E$6000,A3509,4)),"")</f>
        <v/>
      </c>
    </row>
    <row r="3510" spans="1:6" ht="18.75" customHeight="1">
      <c r="A3510" s="82" t="str">
        <f>IFERROR(MATCH(ROW()-ROW($A$2),DATA!G:G,0)-DATA!$B$5+1,"")</f>
        <v/>
      </c>
      <c r="B3510" s="86" t="str">
        <f>IFERROR(INDEX(DATA!$A$46:$E$6000,A3510,5),"")</f>
        <v/>
      </c>
      <c r="C3510" s="87" t="str">
        <f>IFERROR(INDEX(DATA!$A$46:$E$6000,A3510,3),"")</f>
        <v/>
      </c>
      <c r="D3510" s="88" t="str">
        <f>IFERROR(INDEX(DATA!$A$46:$E$6000,A3510,2),"")</f>
        <v/>
      </c>
      <c r="E3510" s="99" t="str">
        <f>IFERROR(IF(C3510=設定・集計!$B$6,INDEX(DATA!$A$46:$E$6000,A3510,4),""),"")</f>
        <v/>
      </c>
      <c r="F3510" s="99" t="str">
        <f>IFERROR(IF(C3510=設定・集計!$B$6,"",INDEX(DATA!$A$46:$E$6000,A3510,4)),"")</f>
        <v/>
      </c>
    </row>
    <row r="3511" spans="1:6" ht="18.75" customHeight="1">
      <c r="A3511" s="82" t="str">
        <f>IFERROR(MATCH(ROW()-ROW($A$2),DATA!G:G,0)-DATA!$B$5+1,"")</f>
        <v/>
      </c>
      <c r="B3511" s="86" t="str">
        <f>IFERROR(INDEX(DATA!$A$46:$E$6000,A3511,5),"")</f>
        <v/>
      </c>
      <c r="C3511" s="87" t="str">
        <f>IFERROR(INDEX(DATA!$A$46:$E$6000,A3511,3),"")</f>
        <v/>
      </c>
      <c r="D3511" s="88" t="str">
        <f>IFERROR(INDEX(DATA!$A$46:$E$6000,A3511,2),"")</f>
        <v/>
      </c>
      <c r="E3511" s="99" t="str">
        <f>IFERROR(IF(C3511=設定・集計!$B$6,INDEX(DATA!$A$46:$E$6000,A3511,4),""),"")</f>
        <v/>
      </c>
      <c r="F3511" s="99" t="str">
        <f>IFERROR(IF(C3511=設定・集計!$B$6,"",INDEX(DATA!$A$46:$E$6000,A3511,4)),"")</f>
        <v/>
      </c>
    </row>
    <row r="3512" spans="1:6" ht="18.75" customHeight="1">
      <c r="A3512" s="82" t="str">
        <f>IFERROR(MATCH(ROW()-ROW($A$2),DATA!G:G,0)-DATA!$B$5+1,"")</f>
        <v/>
      </c>
      <c r="B3512" s="86" t="str">
        <f>IFERROR(INDEX(DATA!$A$46:$E$6000,A3512,5),"")</f>
        <v/>
      </c>
      <c r="C3512" s="87" t="str">
        <f>IFERROR(INDEX(DATA!$A$46:$E$6000,A3512,3),"")</f>
        <v/>
      </c>
      <c r="D3512" s="88" t="str">
        <f>IFERROR(INDEX(DATA!$A$46:$E$6000,A3512,2),"")</f>
        <v/>
      </c>
      <c r="E3512" s="99" t="str">
        <f>IFERROR(IF(C3512=設定・集計!$B$6,INDEX(DATA!$A$46:$E$6000,A3512,4),""),"")</f>
        <v/>
      </c>
      <c r="F3512" s="99" t="str">
        <f>IFERROR(IF(C3512=設定・集計!$B$6,"",INDEX(DATA!$A$46:$E$6000,A3512,4)),"")</f>
        <v/>
      </c>
    </row>
    <row r="3513" spans="1:6" ht="18.75" customHeight="1">
      <c r="A3513" s="82" t="str">
        <f>IFERROR(MATCH(ROW()-ROW($A$2),DATA!G:G,0)-DATA!$B$5+1,"")</f>
        <v/>
      </c>
      <c r="B3513" s="86" t="str">
        <f>IFERROR(INDEX(DATA!$A$46:$E$6000,A3513,5),"")</f>
        <v/>
      </c>
      <c r="C3513" s="87" t="str">
        <f>IFERROR(INDEX(DATA!$A$46:$E$6000,A3513,3),"")</f>
        <v/>
      </c>
      <c r="D3513" s="88" t="str">
        <f>IFERROR(INDEX(DATA!$A$46:$E$6000,A3513,2),"")</f>
        <v/>
      </c>
      <c r="E3513" s="99" t="str">
        <f>IFERROR(IF(C3513=設定・集計!$B$6,INDEX(DATA!$A$46:$E$6000,A3513,4),""),"")</f>
        <v/>
      </c>
      <c r="F3513" s="99" t="str">
        <f>IFERROR(IF(C3513=設定・集計!$B$6,"",INDEX(DATA!$A$46:$E$6000,A3513,4)),"")</f>
        <v/>
      </c>
    </row>
    <row r="3514" spans="1:6" ht="18.75" customHeight="1">
      <c r="A3514" s="82" t="str">
        <f>IFERROR(MATCH(ROW()-ROW($A$2),DATA!G:G,0)-DATA!$B$5+1,"")</f>
        <v/>
      </c>
      <c r="B3514" s="86" t="str">
        <f>IFERROR(INDEX(DATA!$A$46:$E$6000,A3514,5),"")</f>
        <v/>
      </c>
      <c r="C3514" s="87" t="str">
        <f>IFERROR(INDEX(DATA!$A$46:$E$6000,A3514,3),"")</f>
        <v/>
      </c>
      <c r="D3514" s="88" t="str">
        <f>IFERROR(INDEX(DATA!$A$46:$E$6000,A3514,2),"")</f>
        <v/>
      </c>
      <c r="E3514" s="99" t="str">
        <f>IFERROR(IF(C3514=設定・集計!$B$6,INDEX(DATA!$A$46:$E$6000,A3514,4),""),"")</f>
        <v/>
      </c>
      <c r="F3514" s="99" t="str">
        <f>IFERROR(IF(C3514=設定・集計!$B$6,"",INDEX(DATA!$A$46:$E$6000,A3514,4)),"")</f>
        <v/>
      </c>
    </row>
    <row r="3515" spans="1:6" ht="18.75" customHeight="1">
      <c r="A3515" s="82" t="str">
        <f>IFERROR(MATCH(ROW()-ROW($A$2),DATA!G:G,0)-DATA!$B$5+1,"")</f>
        <v/>
      </c>
      <c r="B3515" s="86" t="str">
        <f>IFERROR(INDEX(DATA!$A$46:$E$6000,A3515,5),"")</f>
        <v/>
      </c>
      <c r="C3515" s="87" t="str">
        <f>IFERROR(INDEX(DATA!$A$46:$E$6000,A3515,3),"")</f>
        <v/>
      </c>
      <c r="D3515" s="88" t="str">
        <f>IFERROR(INDEX(DATA!$A$46:$E$6000,A3515,2),"")</f>
        <v/>
      </c>
      <c r="E3515" s="99" t="str">
        <f>IFERROR(IF(C3515=設定・集計!$B$6,INDEX(DATA!$A$46:$E$6000,A3515,4),""),"")</f>
        <v/>
      </c>
      <c r="F3515" s="99" t="str">
        <f>IFERROR(IF(C3515=設定・集計!$B$6,"",INDEX(DATA!$A$46:$E$6000,A3515,4)),"")</f>
        <v/>
      </c>
    </row>
    <row r="3516" spans="1:6" ht="18.75" customHeight="1">
      <c r="A3516" s="82" t="str">
        <f>IFERROR(MATCH(ROW()-ROW($A$2),DATA!G:G,0)-DATA!$B$5+1,"")</f>
        <v/>
      </c>
      <c r="B3516" s="86" t="str">
        <f>IFERROR(INDEX(DATA!$A$46:$E$6000,A3516,5),"")</f>
        <v/>
      </c>
      <c r="C3516" s="87" t="str">
        <f>IFERROR(INDEX(DATA!$A$46:$E$6000,A3516,3),"")</f>
        <v/>
      </c>
      <c r="D3516" s="88" t="str">
        <f>IFERROR(INDEX(DATA!$A$46:$E$6000,A3516,2),"")</f>
        <v/>
      </c>
      <c r="E3516" s="99" t="str">
        <f>IFERROR(IF(C3516=設定・集計!$B$6,INDEX(DATA!$A$46:$E$6000,A3516,4),""),"")</f>
        <v/>
      </c>
      <c r="F3516" s="99" t="str">
        <f>IFERROR(IF(C3516=設定・集計!$B$6,"",INDEX(DATA!$A$46:$E$6000,A3516,4)),"")</f>
        <v/>
      </c>
    </row>
    <row r="3517" spans="1:6" ht="18.75" customHeight="1">
      <c r="A3517" s="82" t="str">
        <f>IFERROR(MATCH(ROW()-ROW($A$2),DATA!G:G,0)-DATA!$B$5+1,"")</f>
        <v/>
      </c>
      <c r="B3517" s="86" t="str">
        <f>IFERROR(INDEX(DATA!$A$46:$E$6000,A3517,5),"")</f>
        <v/>
      </c>
      <c r="C3517" s="87" t="str">
        <f>IFERROR(INDEX(DATA!$A$46:$E$6000,A3517,3),"")</f>
        <v/>
      </c>
      <c r="D3517" s="88" t="str">
        <f>IFERROR(INDEX(DATA!$A$46:$E$6000,A3517,2),"")</f>
        <v/>
      </c>
      <c r="E3517" s="99" t="str">
        <f>IFERROR(IF(C3517=設定・集計!$B$6,INDEX(DATA!$A$46:$E$6000,A3517,4),""),"")</f>
        <v/>
      </c>
      <c r="F3517" s="99" t="str">
        <f>IFERROR(IF(C3517=設定・集計!$B$6,"",INDEX(DATA!$A$46:$E$6000,A3517,4)),"")</f>
        <v/>
      </c>
    </row>
    <row r="3518" spans="1:6" ht="18.75" customHeight="1">
      <c r="A3518" s="82" t="str">
        <f>IFERROR(MATCH(ROW()-ROW($A$2),DATA!G:G,0)-DATA!$B$5+1,"")</f>
        <v/>
      </c>
      <c r="B3518" s="86" t="str">
        <f>IFERROR(INDEX(DATA!$A$46:$E$6000,A3518,5),"")</f>
        <v/>
      </c>
      <c r="C3518" s="87" t="str">
        <f>IFERROR(INDEX(DATA!$A$46:$E$6000,A3518,3),"")</f>
        <v/>
      </c>
      <c r="D3518" s="88" t="str">
        <f>IFERROR(INDEX(DATA!$A$46:$E$6000,A3518,2),"")</f>
        <v/>
      </c>
      <c r="E3518" s="99" t="str">
        <f>IFERROR(IF(C3518=設定・集計!$B$6,INDEX(DATA!$A$46:$E$6000,A3518,4),""),"")</f>
        <v/>
      </c>
      <c r="F3518" s="99" t="str">
        <f>IFERROR(IF(C3518=設定・集計!$B$6,"",INDEX(DATA!$A$46:$E$6000,A3518,4)),"")</f>
        <v/>
      </c>
    </row>
    <row r="3519" spans="1:6" ht="18.75" customHeight="1">
      <c r="A3519" s="82" t="str">
        <f>IFERROR(MATCH(ROW()-ROW($A$2),DATA!G:G,0)-DATA!$B$5+1,"")</f>
        <v/>
      </c>
      <c r="B3519" s="86" t="str">
        <f>IFERROR(INDEX(DATA!$A$46:$E$6000,A3519,5),"")</f>
        <v/>
      </c>
      <c r="C3519" s="87" t="str">
        <f>IFERROR(INDEX(DATA!$A$46:$E$6000,A3519,3),"")</f>
        <v/>
      </c>
      <c r="D3519" s="88" t="str">
        <f>IFERROR(INDEX(DATA!$A$46:$E$6000,A3519,2),"")</f>
        <v/>
      </c>
      <c r="E3519" s="99" t="str">
        <f>IFERROR(IF(C3519=設定・集計!$B$6,INDEX(DATA!$A$46:$E$6000,A3519,4),""),"")</f>
        <v/>
      </c>
      <c r="F3519" s="99" t="str">
        <f>IFERROR(IF(C3519=設定・集計!$B$6,"",INDEX(DATA!$A$46:$E$6000,A3519,4)),"")</f>
        <v/>
      </c>
    </row>
    <row r="3520" spans="1:6" ht="18.75" customHeight="1">
      <c r="A3520" s="82" t="str">
        <f>IFERROR(MATCH(ROW()-ROW($A$2),DATA!G:G,0)-DATA!$B$5+1,"")</f>
        <v/>
      </c>
      <c r="B3520" s="86" t="str">
        <f>IFERROR(INDEX(DATA!$A$46:$E$6000,A3520,5),"")</f>
        <v/>
      </c>
      <c r="C3520" s="87" t="str">
        <f>IFERROR(INDEX(DATA!$A$46:$E$6000,A3520,3),"")</f>
        <v/>
      </c>
      <c r="D3520" s="88" t="str">
        <f>IFERROR(INDEX(DATA!$A$46:$E$6000,A3520,2),"")</f>
        <v/>
      </c>
      <c r="E3520" s="99" t="str">
        <f>IFERROR(IF(C3520=設定・集計!$B$6,INDEX(DATA!$A$46:$E$6000,A3520,4),""),"")</f>
        <v/>
      </c>
      <c r="F3520" s="99" t="str">
        <f>IFERROR(IF(C3520=設定・集計!$B$6,"",INDEX(DATA!$A$46:$E$6000,A3520,4)),"")</f>
        <v/>
      </c>
    </row>
    <row r="3521" spans="1:6" ht="18.75" customHeight="1">
      <c r="A3521" s="82" t="str">
        <f>IFERROR(MATCH(ROW()-ROW($A$2),DATA!G:G,0)-DATA!$B$5+1,"")</f>
        <v/>
      </c>
      <c r="B3521" s="86" t="str">
        <f>IFERROR(INDEX(DATA!$A$46:$E$6000,A3521,5),"")</f>
        <v/>
      </c>
      <c r="C3521" s="87" t="str">
        <f>IFERROR(INDEX(DATA!$A$46:$E$6000,A3521,3),"")</f>
        <v/>
      </c>
      <c r="D3521" s="88" t="str">
        <f>IFERROR(INDEX(DATA!$A$46:$E$6000,A3521,2),"")</f>
        <v/>
      </c>
      <c r="E3521" s="99" t="str">
        <f>IFERROR(IF(C3521=設定・集計!$B$6,INDEX(DATA!$A$46:$E$6000,A3521,4),""),"")</f>
        <v/>
      </c>
      <c r="F3521" s="99" t="str">
        <f>IFERROR(IF(C3521=設定・集計!$B$6,"",INDEX(DATA!$A$46:$E$6000,A3521,4)),"")</f>
        <v/>
      </c>
    </row>
    <row r="3522" spans="1:6" ht="18.75" customHeight="1">
      <c r="A3522" s="82" t="str">
        <f>IFERROR(MATCH(ROW()-ROW($A$2),DATA!G:G,0)-DATA!$B$5+1,"")</f>
        <v/>
      </c>
      <c r="B3522" s="86" t="str">
        <f>IFERROR(INDEX(DATA!$A$46:$E$6000,A3522,5),"")</f>
        <v/>
      </c>
      <c r="C3522" s="87" t="str">
        <f>IFERROR(INDEX(DATA!$A$46:$E$6000,A3522,3),"")</f>
        <v/>
      </c>
      <c r="D3522" s="88" t="str">
        <f>IFERROR(INDEX(DATA!$A$46:$E$6000,A3522,2),"")</f>
        <v/>
      </c>
      <c r="E3522" s="99" t="str">
        <f>IFERROR(IF(C3522=設定・集計!$B$6,INDEX(DATA!$A$46:$E$6000,A3522,4),""),"")</f>
        <v/>
      </c>
      <c r="F3522" s="99" t="str">
        <f>IFERROR(IF(C3522=設定・集計!$B$6,"",INDEX(DATA!$A$46:$E$6000,A3522,4)),"")</f>
        <v/>
      </c>
    </row>
    <row r="3523" spans="1:6" ht="18.75" customHeight="1">
      <c r="A3523" s="82" t="str">
        <f>IFERROR(MATCH(ROW()-ROW($A$2),DATA!G:G,0)-DATA!$B$5+1,"")</f>
        <v/>
      </c>
      <c r="B3523" s="86" t="str">
        <f>IFERROR(INDEX(DATA!$A$46:$E$6000,A3523,5),"")</f>
        <v/>
      </c>
      <c r="C3523" s="87" t="str">
        <f>IFERROR(INDEX(DATA!$A$46:$E$6000,A3523,3),"")</f>
        <v/>
      </c>
      <c r="D3523" s="88" t="str">
        <f>IFERROR(INDEX(DATA!$A$46:$E$6000,A3523,2),"")</f>
        <v/>
      </c>
      <c r="E3523" s="99" t="str">
        <f>IFERROR(IF(C3523=設定・集計!$B$6,INDEX(DATA!$A$46:$E$6000,A3523,4),""),"")</f>
        <v/>
      </c>
      <c r="F3523" s="99" t="str">
        <f>IFERROR(IF(C3523=設定・集計!$B$6,"",INDEX(DATA!$A$46:$E$6000,A3523,4)),"")</f>
        <v/>
      </c>
    </row>
    <row r="3524" spans="1:6" ht="18.75" customHeight="1">
      <c r="A3524" s="82" t="str">
        <f>IFERROR(MATCH(ROW()-ROW($A$2),DATA!G:G,0)-DATA!$B$5+1,"")</f>
        <v/>
      </c>
      <c r="B3524" s="86" t="str">
        <f>IFERROR(INDEX(DATA!$A$46:$E$6000,A3524,5),"")</f>
        <v/>
      </c>
      <c r="C3524" s="87" t="str">
        <f>IFERROR(INDEX(DATA!$A$46:$E$6000,A3524,3),"")</f>
        <v/>
      </c>
      <c r="D3524" s="88" t="str">
        <f>IFERROR(INDEX(DATA!$A$46:$E$6000,A3524,2),"")</f>
        <v/>
      </c>
      <c r="E3524" s="99" t="str">
        <f>IFERROR(IF(C3524=設定・集計!$B$6,INDEX(DATA!$A$46:$E$6000,A3524,4),""),"")</f>
        <v/>
      </c>
      <c r="F3524" s="99" t="str">
        <f>IFERROR(IF(C3524=設定・集計!$B$6,"",INDEX(DATA!$A$46:$E$6000,A3524,4)),"")</f>
        <v/>
      </c>
    </row>
    <row r="3525" spans="1:6" ht="18.75" customHeight="1">
      <c r="A3525" s="82" t="str">
        <f>IFERROR(MATCH(ROW()-ROW($A$2),DATA!G:G,0)-DATA!$B$5+1,"")</f>
        <v/>
      </c>
      <c r="B3525" s="86" t="str">
        <f>IFERROR(INDEX(DATA!$A$46:$E$6000,A3525,5),"")</f>
        <v/>
      </c>
      <c r="C3525" s="87" t="str">
        <f>IFERROR(INDEX(DATA!$A$46:$E$6000,A3525,3),"")</f>
        <v/>
      </c>
      <c r="D3525" s="88" t="str">
        <f>IFERROR(INDEX(DATA!$A$46:$E$6000,A3525,2),"")</f>
        <v/>
      </c>
      <c r="E3525" s="99" t="str">
        <f>IFERROR(IF(C3525=設定・集計!$B$6,INDEX(DATA!$A$46:$E$6000,A3525,4),""),"")</f>
        <v/>
      </c>
      <c r="F3525" s="99" t="str">
        <f>IFERROR(IF(C3525=設定・集計!$B$6,"",INDEX(DATA!$A$46:$E$6000,A3525,4)),"")</f>
        <v/>
      </c>
    </row>
    <row r="3526" spans="1:6" ht="18.75" customHeight="1">
      <c r="A3526" s="82" t="str">
        <f>IFERROR(MATCH(ROW()-ROW($A$2),DATA!G:G,0)-DATA!$B$5+1,"")</f>
        <v/>
      </c>
      <c r="B3526" s="86" t="str">
        <f>IFERROR(INDEX(DATA!$A$46:$E$6000,A3526,5),"")</f>
        <v/>
      </c>
      <c r="C3526" s="87" t="str">
        <f>IFERROR(INDEX(DATA!$A$46:$E$6000,A3526,3),"")</f>
        <v/>
      </c>
      <c r="D3526" s="88" t="str">
        <f>IFERROR(INDEX(DATA!$A$46:$E$6000,A3526,2),"")</f>
        <v/>
      </c>
      <c r="E3526" s="99" t="str">
        <f>IFERROR(IF(C3526=設定・集計!$B$6,INDEX(DATA!$A$46:$E$6000,A3526,4),""),"")</f>
        <v/>
      </c>
      <c r="F3526" s="99" t="str">
        <f>IFERROR(IF(C3526=設定・集計!$B$6,"",INDEX(DATA!$A$46:$E$6000,A3526,4)),"")</f>
        <v/>
      </c>
    </row>
    <row r="3527" spans="1:6" ht="18.75" customHeight="1">
      <c r="A3527" s="82" t="str">
        <f>IFERROR(MATCH(ROW()-ROW($A$2),DATA!G:G,0)-DATA!$B$5+1,"")</f>
        <v/>
      </c>
      <c r="B3527" s="86" t="str">
        <f>IFERROR(INDEX(DATA!$A$46:$E$6000,A3527,5),"")</f>
        <v/>
      </c>
      <c r="C3527" s="87" t="str">
        <f>IFERROR(INDEX(DATA!$A$46:$E$6000,A3527,3),"")</f>
        <v/>
      </c>
      <c r="D3527" s="88" t="str">
        <f>IFERROR(INDEX(DATA!$A$46:$E$6000,A3527,2),"")</f>
        <v/>
      </c>
      <c r="E3527" s="99" t="str">
        <f>IFERROR(IF(C3527=設定・集計!$B$6,INDEX(DATA!$A$46:$E$6000,A3527,4),""),"")</f>
        <v/>
      </c>
      <c r="F3527" s="99" t="str">
        <f>IFERROR(IF(C3527=設定・集計!$B$6,"",INDEX(DATA!$A$46:$E$6000,A3527,4)),"")</f>
        <v/>
      </c>
    </row>
    <row r="3528" spans="1:6" ht="18.75" customHeight="1">
      <c r="A3528" s="82" t="str">
        <f>IFERROR(MATCH(ROW()-ROW($A$2),DATA!G:G,0)-DATA!$B$5+1,"")</f>
        <v/>
      </c>
      <c r="B3528" s="86" t="str">
        <f>IFERROR(INDEX(DATA!$A$46:$E$6000,A3528,5),"")</f>
        <v/>
      </c>
      <c r="C3528" s="87" t="str">
        <f>IFERROR(INDEX(DATA!$A$46:$E$6000,A3528,3),"")</f>
        <v/>
      </c>
      <c r="D3528" s="88" t="str">
        <f>IFERROR(INDEX(DATA!$A$46:$E$6000,A3528,2),"")</f>
        <v/>
      </c>
      <c r="E3528" s="99" t="str">
        <f>IFERROR(IF(C3528=設定・集計!$B$6,INDEX(DATA!$A$46:$E$6000,A3528,4),""),"")</f>
        <v/>
      </c>
      <c r="F3528" s="99" t="str">
        <f>IFERROR(IF(C3528=設定・集計!$B$6,"",INDEX(DATA!$A$46:$E$6000,A3528,4)),"")</f>
        <v/>
      </c>
    </row>
    <row r="3529" spans="1:6" ht="18.75" customHeight="1">
      <c r="A3529" s="82" t="str">
        <f>IFERROR(MATCH(ROW()-ROW($A$2),DATA!G:G,0)-DATA!$B$5+1,"")</f>
        <v/>
      </c>
      <c r="B3529" s="86" t="str">
        <f>IFERROR(INDEX(DATA!$A$46:$E$6000,A3529,5),"")</f>
        <v/>
      </c>
      <c r="C3529" s="87" t="str">
        <f>IFERROR(INDEX(DATA!$A$46:$E$6000,A3529,3),"")</f>
        <v/>
      </c>
      <c r="D3529" s="88" t="str">
        <f>IFERROR(INDEX(DATA!$A$46:$E$6000,A3529,2),"")</f>
        <v/>
      </c>
      <c r="E3529" s="99" t="str">
        <f>IFERROR(IF(C3529=設定・集計!$B$6,INDEX(DATA!$A$46:$E$6000,A3529,4),""),"")</f>
        <v/>
      </c>
      <c r="F3529" s="99" t="str">
        <f>IFERROR(IF(C3529=設定・集計!$B$6,"",INDEX(DATA!$A$46:$E$6000,A3529,4)),"")</f>
        <v/>
      </c>
    </row>
    <row r="3530" spans="1:6" ht="18.75" customHeight="1">
      <c r="A3530" s="82" t="str">
        <f>IFERROR(MATCH(ROW()-ROW($A$2),DATA!G:G,0)-DATA!$B$5+1,"")</f>
        <v/>
      </c>
      <c r="B3530" s="86" t="str">
        <f>IFERROR(INDEX(DATA!$A$46:$E$6000,A3530,5),"")</f>
        <v/>
      </c>
      <c r="C3530" s="87" t="str">
        <f>IFERROR(INDEX(DATA!$A$46:$E$6000,A3530,3),"")</f>
        <v/>
      </c>
      <c r="D3530" s="88" t="str">
        <f>IFERROR(INDEX(DATA!$A$46:$E$6000,A3530,2),"")</f>
        <v/>
      </c>
      <c r="E3530" s="99" t="str">
        <f>IFERROR(IF(C3530=設定・集計!$B$6,INDEX(DATA!$A$46:$E$6000,A3530,4),""),"")</f>
        <v/>
      </c>
      <c r="F3530" s="99" t="str">
        <f>IFERROR(IF(C3530=設定・集計!$B$6,"",INDEX(DATA!$A$46:$E$6000,A3530,4)),"")</f>
        <v/>
      </c>
    </row>
    <row r="3531" spans="1:6" ht="18.75" customHeight="1">
      <c r="A3531" s="82" t="str">
        <f>IFERROR(MATCH(ROW()-ROW($A$2),DATA!G:G,0)-DATA!$B$5+1,"")</f>
        <v/>
      </c>
      <c r="B3531" s="86" t="str">
        <f>IFERROR(INDEX(DATA!$A$46:$E$6000,A3531,5),"")</f>
        <v/>
      </c>
      <c r="C3531" s="87" t="str">
        <f>IFERROR(INDEX(DATA!$A$46:$E$6000,A3531,3),"")</f>
        <v/>
      </c>
      <c r="D3531" s="88" t="str">
        <f>IFERROR(INDEX(DATA!$A$46:$E$6000,A3531,2),"")</f>
        <v/>
      </c>
      <c r="E3531" s="99" t="str">
        <f>IFERROR(IF(C3531=設定・集計!$B$6,INDEX(DATA!$A$46:$E$6000,A3531,4),""),"")</f>
        <v/>
      </c>
      <c r="F3531" s="99" t="str">
        <f>IFERROR(IF(C3531=設定・集計!$B$6,"",INDEX(DATA!$A$46:$E$6000,A3531,4)),"")</f>
        <v/>
      </c>
    </row>
    <row r="3532" spans="1:6" ht="18.75" customHeight="1">
      <c r="A3532" s="82" t="str">
        <f>IFERROR(MATCH(ROW()-ROW($A$2),DATA!G:G,0)-DATA!$B$5+1,"")</f>
        <v/>
      </c>
      <c r="B3532" s="86" t="str">
        <f>IFERROR(INDEX(DATA!$A$46:$E$6000,A3532,5),"")</f>
        <v/>
      </c>
      <c r="C3532" s="87" t="str">
        <f>IFERROR(INDEX(DATA!$A$46:$E$6000,A3532,3),"")</f>
        <v/>
      </c>
      <c r="D3532" s="88" t="str">
        <f>IFERROR(INDEX(DATA!$A$46:$E$6000,A3532,2),"")</f>
        <v/>
      </c>
      <c r="E3532" s="99" t="str">
        <f>IFERROR(IF(C3532=設定・集計!$B$6,INDEX(DATA!$A$46:$E$6000,A3532,4),""),"")</f>
        <v/>
      </c>
      <c r="F3532" s="99" t="str">
        <f>IFERROR(IF(C3532=設定・集計!$B$6,"",INDEX(DATA!$A$46:$E$6000,A3532,4)),"")</f>
        <v/>
      </c>
    </row>
    <row r="3533" spans="1:6" ht="18.75" customHeight="1">
      <c r="A3533" s="82" t="str">
        <f>IFERROR(MATCH(ROW()-ROW($A$2),DATA!G:G,0)-DATA!$B$5+1,"")</f>
        <v/>
      </c>
      <c r="B3533" s="86" t="str">
        <f>IFERROR(INDEX(DATA!$A$46:$E$6000,A3533,5),"")</f>
        <v/>
      </c>
      <c r="C3533" s="87" t="str">
        <f>IFERROR(INDEX(DATA!$A$46:$E$6000,A3533,3),"")</f>
        <v/>
      </c>
      <c r="D3533" s="88" t="str">
        <f>IFERROR(INDEX(DATA!$A$46:$E$6000,A3533,2),"")</f>
        <v/>
      </c>
      <c r="E3533" s="99" t="str">
        <f>IFERROR(IF(C3533=設定・集計!$B$6,INDEX(DATA!$A$46:$E$6000,A3533,4),""),"")</f>
        <v/>
      </c>
      <c r="F3533" s="99" t="str">
        <f>IFERROR(IF(C3533=設定・集計!$B$6,"",INDEX(DATA!$A$46:$E$6000,A3533,4)),"")</f>
        <v/>
      </c>
    </row>
    <row r="3534" spans="1:6" ht="18.75" customHeight="1">
      <c r="A3534" s="82" t="str">
        <f>IFERROR(MATCH(ROW()-ROW($A$2),DATA!G:G,0)-DATA!$B$5+1,"")</f>
        <v/>
      </c>
      <c r="B3534" s="86" t="str">
        <f>IFERROR(INDEX(DATA!$A$46:$E$6000,A3534,5),"")</f>
        <v/>
      </c>
      <c r="C3534" s="87" t="str">
        <f>IFERROR(INDEX(DATA!$A$46:$E$6000,A3534,3),"")</f>
        <v/>
      </c>
      <c r="D3534" s="88" t="str">
        <f>IFERROR(INDEX(DATA!$A$46:$E$6000,A3534,2),"")</f>
        <v/>
      </c>
      <c r="E3534" s="99" t="str">
        <f>IFERROR(IF(C3534=設定・集計!$B$6,INDEX(DATA!$A$46:$E$6000,A3534,4),""),"")</f>
        <v/>
      </c>
      <c r="F3534" s="99" t="str">
        <f>IFERROR(IF(C3534=設定・集計!$B$6,"",INDEX(DATA!$A$46:$E$6000,A3534,4)),"")</f>
        <v/>
      </c>
    </row>
    <row r="3535" spans="1:6" ht="18.75" customHeight="1">
      <c r="A3535" s="82" t="str">
        <f>IFERROR(MATCH(ROW()-ROW($A$2),DATA!G:G,0)-DATA!$B$5+1,"")</f>
        <v/>
      </c>
      <c r="B3535" s="86" t="str">
        <f>IFERROR(INDEX(DATA!$A$46:$E$6000,A3535,5),"")</f>
        <v/>
      </c>
      <c r="C3535" s="87" t="str">
        <f>IFERROR(INDEX(DATA!$A$46:$E$6000,A3535,3),"")</f>
        <v/>
      </c>
      <c r="D3535" s="88" t="str">
        <f>IFERROR(INDEX(DATA!$A$46:$E$6000,A3535,2),"")</f>
        <v/>
      </c>
      <c r="E3535" s="99" t="str">
        <f>IFERROR(IF(C3535=設定・集計!$B$6,INDEX(DATA!$A$46:$E$6000,A3535,4),""),"")</f>
        <v/>
      </c>
      <c r="F3535" s="99" t="str">
        <f>IFERROR(IF(C3535=設定・集計!$B$6,"",INDEX(DATA!$A$46:$E$6000,A3535,4)),"")</f>
        <v/>
      </c>
    </row>
    <row r="3536" spans="1:6" ht="18.75" customHeight="1">
      <c r="A3536" s="82" t="str">
        <f>IFERROR(MATCH(ROW()-ROW($A$2),DATA!G:G,0)-DATA!$B$5+1,"")</f>
        <v/>
      </c>
      <c r="B3536" s="86" t="str">
        <f>IFERROR(INDEX(DATA!$A$46:$E$6000,A3536,5),"")</f>
        <v/>
      </c>
      <c r="C3536" s="87" t="str">
        <f>IFERROR(INDEX(DATA!$A$46:$E$6000,A3536,3),"")</f>
        <v/>
      </c>
      <c r="D3536" s="88" t="str">
        <f>IFERROR(INDEX(DATA!$A$46:$E$6000,A3536,2),"")</f>
        <v/>
      </c>
      <c r="E3536" s="99" t="str">
        <f>IFERROR(IF(C3536=設定・集計!$B$6,INDEX(DATA!$A$46:$E$6000,A3536,4),""),"")</f>
        <v/>
      </c>
      <c r="F3536" s="99" t="str">
        <f>IFERROR(IF(C3536=設定・集計!$B$6,"",INDEX(DATA!$A$46:$E$6000,A3536,4)),"")</f>
        <v/>
      </c>
    </row>
    <row r="3537" spans="1:6" ht="18.75" customHeight="1">
      <c r="A3537" s="82" t="str">
        <f>IFERROR(MATCH(ROW()-ROW($A$2),DATA!G:G,0)-DATA!$B$5+1,"")</f>
        <v/>
      </c>
      <c r="B3537" s="86" t="str">
        <f>IFERROR(INDEX(DATA!$A$46:$E$6000,A3537,5),"")</f>
        <v/>
      </c>
      <c r="C3537" s="87" t="str">
        <f>IFERROR(INDEX(DATA!$A$46:$E$6000,A3537,3),"")</f>
        <v/>
      </c>
      <c r="D3537" s="88" t="str">
        <f>IFERROR(INDEX(DATA!$A$46:$E$6000,A3537,2),"")</f>
        <v/>
      </c>
      <c r="E3537" s="99" t="str">
        <f>IFERROR(IF(C3537=設定・集計!$B$6,INDEX(DATA!$A$46:$E$6000,A3537,4),""),"")</f>
        <v/>
      </c>
      <c r="F3537" s="99" t="str">
        <f>IFERROR(IF(C3537=設定・集計!$B$6,"",INDEX(DATA!$A$46:$E$6000,A3537,4)),"")</f>
        <v/>
      </c>
    </row>
    <row r="3538" spans="1:6" ht="18.75" customHeight="1">
      <c r="A3538" s="82" t="str">
        <f>IFERROR(MATCH(ROW()-ROW($A$2),DATA!G:G,0)-DATA!$B$5+1,"")</f>
        <v/>
      </c>
      <c r="B3538" s="86" t="str">
        <f>IFERROR(INDEX(DATA!$A$46:$E$6000,A3538,5),"")</f>
        <v/>
      </c>
      <c r="C3538" s="87" t="str">
        <f>IFERROR(INDEX(DATA!$A$46:$E$6000,A3538,3),"")</f>
        <v/>
      </c>
      <c r="D3538" s="88" t="str">
        <f>IFERROR(INDEX(DATA!$A$46:$E$6000,A3538,2),"")</f>
        <v/>
      </c>
      <c r="E3538" s="99" t="str">
        <f>IFERROR(IF(C3538=設定・集計!$B$6,INDEX(DATA!$A$46:$E$6000,A3538,4),""),"")</f>
        <v/>
      </c>
      <c r="F3538" s="99" t="str">
        <f>IFERROR(IF(C3538=設定・集計!$B$6,"",INDEX(DATA!$A$46:$E$6000,A3538,4)),"")</f>
        <v/>
      </c>
    </row>
    <row r="3539" spans="1:6" ht="18.75" customHeight="1">
      <c r="A3539" s="82" t="str">
        <f>IFERROR(MATCH(ROW()-ROW($A$2),DATA!G:G,0)-DATA!$B$5+1,"")</f>
        <v/>
      </c>
      <c r="B3539" s="86" t="str">
        <f>IFERROR(INDEX(DATA!$A$46:$E$6000,A3539,5),"")</f>
        <v/>
      </c>
      <c r="C3539" s="87" t="str">
        <f>IFERROR(INDEX(DATA!$A$46:$E$6000,A3539,3),"")</f>
        <v/>
      </c>
      <c r="D3539" s="88" t="str">
        <f>IFERROR(INDEX(DATA!$A$46:$E$6000,A3539,2),"")</f>
        <v/>
      </c>
      <c r="E3539" s="99" t="str">
        <f>IFERROR(IF(C3539=設定・集計!$B$6,INDEX(DATA!$A$46:$E$6000,A3539,4),""),"")</f>
        <v/>
      </c>
      <c r="F3539" s="99" t="str">
        <f>IFERROR(IF(C3539=設定・集計!$B$6,"",INDEX(DATA!$A$46:$E$6000,A3539,4)),"")</f>
        <v/>
      </c>
    </row>
    <row r="3540" spans="1:6" ht="18.75" customHeight="1">
      <c r="A3540" s="82" t="str">
        <f>IFERROR(MATCH(ROW()-ROW($A$2),DATA!G:G,0)-DATA!$B$5+1,"")</f>
        <v/>
      </c>
      <c r="B3540" s="86" t="str">
        <f>IFERROR(INDEX(DATA!$A$46:$E$6000,A3540,5),"")</f>
        <v/>
      </c>
      <c r="C3540" s="87" t="str">
        <f>IFERROR(INDEX(DATA!$A$46:$E$6000,A3540,3),"")</f>
        <v/>
      </c>
      <c r="D3540" s="88" t="str">
        <f>IFERROR(INDEX(DATA!$A$46:$E$6000,A3540,2),"")</f>
        <v/>
      </c>
      <c r="E3540" s="99" t="str">
        <f>IFERROR(IF(C3540=設定・集計!$B$6,INDEX(DATA!$A$46:$E$6000,A3540,4),""),"")</f>
        <v/>
      </c>
      <c r="F3540" s="99" t="str">
        <f>IFERROR(IF(C3540=設定・集計!$B$6,"",INDEX(DATA!$A$46:$E$6000,A3540,4)),"")</f>
        <v/>
      </c>
    </row>
    <row r="3541" spans="1:6" ht="18.75" customHeight="1">
      <c r="A3541" s="82" t="str">
        <f>IFERROR(MATCH(ROW()-ROW($A$2),DATA!G:G,0)-DATA!$B$5+1,"")</f>
        <v/>
      </c>
      <c r="B3541" s="86" t="str">
        <f>IFERROR(INDEX(DATA!$A$46:$E$6000,A3541,5),"")</f>
        <v/>
      </c>
      <c r="C3541" s="87" t="str">
        <f>IFERROR(INDEX(DATA!$A$46:$E$6000,A3541,3),"")</f>
        <v/>
      </c>
      <c r="D3541" s="88" t="str">
        <f>IFERROR(INDEX(DATA!$A$46:$E$6000,A3541,2),"")</f>
        <v/>
      </c>
      <c r="E3541" s="99" t="str">
        <f>IFERROR(IF(C3541=設定・集計!$B$6,INDEX(DATA!$A$46:$E$6000,A3541,4),""),"")</f>
        <v/>
      </c>
      <c r="F3541" s="99" t="str">
        <f>IFERROR(IF(C3541=設定・集計!$B$6,"",INDEX(DATA!$A$46:$E$6000,A3541,4)),"")</f>
        <v/>
      </c>
    </row>
    <row r="3542" spans="1:6" ht="18.75" customHeight="1">
      <c r="A3542" s="82" t="str">
        <f>IFERROR(MATCH(ROW()-ROW($A$2),DATA!G:G,0)-DATA!$B$5+1,"")</f>
        <v/>
      </c>
      <c r="B3542" s="86" t="str">
        <f>IFERROR(INDEX(DATA!$A$46:$E$6000,A3542,5),"")</f>
        <v/>
      </c>
      <c r="C3542" s="87" t="str">
        <f>IFERROR(INDEX(DATA!$A$46:$E$6000,A3542,3),"")</f>
        <v/>
      </c>
      <c r="D3542" s="88" t="str">
        <f>IFERROR(INDEX(DATA!$A$46:$E$6000,A3542,2),"")</f>
        <v/>
      </c>
      <c r="E3542" s="99" t="str">
        <f>IFERROR(IF(C3542=設定・集計!$B$6,INDEX(DATA!$A$46:$E$6000,A3542,4),""),"")</f>
        <v/>
      </c>
      <c r="F3542" s="99" t="str">
        <f>IFERROR(IF(C3542=設定・集計!$B$6,"",INDEX(DATA!$A$46:$E$6000,A3542,4)),"")</f>
        <v/>
      </c>
    </row>
    <row r="3543" spans="1:6" ht="18.75" customHeight="1">
      <c r="A3543" s="82" t="str">
        <f>IFERROR(MATCH(ROW()-ROW($A$2),DATA!G:G,0)-DATA!$B$5+1,"")</f>
        <v/>
      </c>
      <c r="B3543" s="86" t="str">
        <f>IFERROR(INDEX(DATA!$A$46:$E$6000,A3543,5),"")</f>
        <v/>
      </c>
      <c r="C3543" s="87" t="str">
        <f>IFERROR(INDEX(DATA!$A$46:$E$6000,A3543,3),"")</f>
        <v/>
      </c>
      <c r="D3543" s="88" t="str">
        <f>IFERROR(INDEX(DATA!$A$46:$E$6000,A3543,2),"")</f>
        <v/>
      </c>
      <c r="E3543" s="99" t="str">
        <f>IFERROR(IF(C3543=設定・集計!$B$6,INDEX(DATA!$A$46:$E$6000,A3543,4),""),"")</f>
        <v/>
      </c>
      <c r="F3543" s="99" t="str">
        <f>IFERROR(IF(C3543=設定・集計!$B$6,"",INDEX(DATA!$A$46:$E$6000,A3543,4)),"")</f>
        <v/>
      </c>
    </row>
    <row r="3544" spans="1:6" ht="18.75" customHeight="1">
      <c r="A3544" s="82" t="str">
        <f>IFERROR(MATCH(ROW()-ROW($A$2),DATA!G:G,0)-DATA!$B$5+1,"")</f>
        <v/>
      </c>
      <c r="B3544" s="86" t="str">
        <f>IFERROR(INDEX(DATA!$A$46:$E$6000,A3544,5),"")</f>
        <v/>
      </c>
      <c r="C3544" s="87" t="str">
        <f>IFERROR(INDEX(DATA!$A$46:$E$6000,A3544,3),"")</f>
        <v/>
      </c>
      <c r="D3544" s="88" t="str">
        <f>IFERROR(INDEX(DATA!$A$46:$E$6000,A3544,2),"")</f>
        <v/>
      </c>
      <c r="E3544" s="99" t="str">
        <f>IFERROR(IF(C3544=設定・集計!$B$6,INDEX(DATA!$A$46:$E$6000,A3544,4),""),"")</f>
        <v/>
      </c>
      <c r="F3544" s="99" t="str">
        <f>IFERROR(IF(C3544=設定・集計!$B$6,"",INDEX(DATA!$A$46:$E$6000,A3544,4)),"")</f>
        <v/>
      </c>
    </row>
    <row r="3545" spans="1:6" ht="18.75" customHeight="1">
      <c r="A3545" s="82" t="str">
        <f>IFERROR(MATCH(ROW()-ROW($A$2),DATA!G:G,0)-DATA!$B$5+1,"")</f>
        <v/>
      </c>
      <c r="B3545" s="86" t="str">
        <f>IFERROR(INDEX(DATA!$A$46:$E$6000,A3545,5),"")</f>
        <v/>
      </c>
      <c r="C3545" s="87" t="str">
        <f>IFERROR(INDEX(DATA!$A$46:$E$6000,A3545,3),"")</f>
        <v/>
      </c>
      <c r="D3545" s="88" t="str">
        <f>IFERROR(INDEX(DATA!$A$46:$E$6000,A3545,2),"")</f>
        <v/>
      </c>
      <c r="E3545" s="99" t="str">
        <f>IFERROR(IF(C3545=設定・集計!$B$6,INDEX(DATA!$A$46:$E$6000,A3545,4),""),"")</f>
        <v/>
      </c>
      <c r="F3545" s="99" t="str">
        <f>IFERROR(IF(C3545=設定・集計!$B$6,"",INDEX(DATA!$A$46:$E$6000,A3545,4)),"")</f>
        <v/>
      </c>
    </row>
    <row r="3546" spans="1:6" ht="18.75" customHeight="1">
      <c r="A3546" s="82" t="str">
        <f>IFERROR(MATCH(ROW()-ROW($A$2),DATA!G:G,0)-DATA!$B$5+1,"")</f>
        <v/>
      </c>
      <c r="B3546" s="86" t="str">
        <f>IFERROR(INDEX(DATA!$A$46:$E$6000,A3546,5),"")</f>
        <v/>
      </c>
      <c r="C3546" s="87" t="str">
        <f>IFERROR(INDEX(DATA!$A$46:$E$6000,A3546,3),"")</f>
        <v/>
      </c>
      <c r="D3546" s="88" t="str">
        <f>IFERROR(INDEX(DATA!$A$46:$E$6000,A3546,2),"")</f>
        <v/>
      </c>
      <c r="E3546" s="99" t="str">
        <f>IFERROR(IF(C3546=設定・集計!$B$6,INDEX(DATA!$A$46:$E$6000,A3546,4),""),"")</f>
        <v/>
      </c>
      <c r="F3546" s="99" t="str">
        <f>IFERROR(IF(C3546=設定・集計!$B$6,"",INDEX(DATA!$A$46:$E$6000,A3546,4)),"")</f>
        <v/>
      </c>
    </row>
    <row r="3547" spans="1:6" ht="18.75" customHeight="1">
      <c r="A3547" s="82" t="str">
        <f>IFERROR(MATCH(ROW()-ROW($A$2),DATA!G:G,0)-DATA!$B$5+1,"")</f>
        <v/>
      </c>
      <c r="B3547" s="86" t="str">
        <f>IFERROR(INDEX(DATA!$A$46:$E$6000,A3547,5),"")</f>
        <v/>
      </c>
      <c r="C3547" s="87" t="str">
        <f>IFERROR(INDEX(DATA!$A$46:$E$6000,A3547,3),"")</f>
        <v/>
      </c>
      <c r="D3547" s="88" t="str">
        <f>IFERROR(INDEX(DATA!$A$46:$E$6000,A3547,2),"")</f>
        <v/>
      </c>
      <c r="E3547" s="99" t="str">
        <f>IFERROR(IF(C3547=設定・集計!$B$6,INDEX(DATA!$A$46:$E$6000,A3547,4),""),"")</f>
        <v/>
      </c>
      <c r="F3547" s="99" t="str">
        <f>IFERROR(IF(C3547=設定・集計!$B$6,"",INDEX(DATA!$A$46:$E$6000,A3547,4)),"")</f>
        <v/>
      </c>
    </row>
    <row r="3548" spans="1:6" ht="18.75" customHeight="1">
      <c r="A3548" s="82" t="str">
        <f>IFERROR(MATCH(ROW()-ROW($A$2),DATA!G:G,0)-DATA!$B$5+1,"")</f>
        <v/>
      </c>
      <c r="B3548" s="86" t="str">
        <f>IFERROR(INDEX(DATA!$A$46:$E$6000,A3548,5),"")</f>
        <v/>
      </c>
      <c r="C3548" s="87" t="str">
        <f>IFERROR(INDEX(DATA!$A$46:$E$6000,A3548,3),"")</f>
        <v/>
      </c>
      <c r="D3548" s="88" t="str">
        <f>IFERROR(INDEX(DATA!$A$46:$E$6000,A3548,2),"")</f>
        <v/>
      </c>
      <c r="E3548" s="99" t="str">
        <f>IFERROR(IF(C3548=設定・集計!$B$6,INDEX(DATA!$A$46:$E$6000,A3548,4),""),"")</f>
        <v/>
      </c>
      <c r="F3548" s="99" t="str">
        <f>IFERROR(IF(C3548=設定・集計!$B$6,"",INDEX(DATA!$A$46:$E$6000,A3548,4)),"")</f>
        <v/>
      </c>
    </row>
    <row r="3549" spans="1:6" ht="18.75" customHeight="1">
      <c r="A3549" s="82" t="str">
        <f>IFERROR(MATCH(ROW()-ROW($A$2),DATA!G:G,0)-DATA!$B$5+1,"")</f>
        <v/>
      </c>
      <c r="B3549" s="86" t="str">
        <f>IFERROR(INDEX(DATA!$A$46:$E$6000,A3549,5),"")</f>
        <v/>
      </c>
      <c r="C3549" s="87" t="str">
        <f>IFERROR(INDEX(DATA!$A$46:$E$6000,A3549,3),"")</f>
        <v/>
      </c>
      <c r="D3549" s="88" t="str">
        <f>IFERROR(INDEX(DATA!$A$46:$E$6000,A3549,2),"")</f>
        <v/>
      </c>
      <c r="E3549" s="99" t="str">
        <f>IFERROR(IF(C3549=設定・集計!$B$6,INDEX(DATA!$A$46:$E$6000,A3549,4),""),"")</f>
        <v/>
      </c>
      <c r="F3549" s="99" t="str">
        <f>IFERROR(IF(C3549=設定・集計!$B$6,"",INDEX(DATA!$A$46:$E$6000,A3549,4)),"")</f>
        <v/>
      </c>
    </row>
    <row r="3550" spans="1:6" ht="18.75" customHeight="1">
      <c r="A3550" s="82" t="str">
        <f>IFERROR(MATCH(ROW()-ROW($A$2),DATA!G:G,0)-DATA!$B$5+1,"")</f>
        <v/>
      </c>
      <c r="B3550" s="86" t="str">
        <f>IFERROR(INDEX(DATA!$A$46:$E$6000,A3550,5),"")</f>
        <v/>
      </c>
      <c r="C3550" s="87" t="str">
        <f>IFERROR(INDEX(DATA!$A$46:$E$6000,A3550,3),"")</f>
        <v/>
      </c>
      <c r="D3550" s="88" t="str">
        <f>IFERROR(INDEX(DATA!$A$46:$E$6000,A3550,2),"")</f>
        <v/>
      </c>
      <c r="E3550" s="99" t="str">
        <f>IFERROR(IF(C3550=設定・集計!$B$6,INDEX(DATA!$A$46:$E$6000,A3550,4),""),"")</f>
        <v/>
      </c>
      <c r="F3550" s="99" t="str">
        <f>IFERROR(IF(C3550=設定・集計!$B$6,"",INDEX(DATA!$A$46:$E$6000,A3550,4)),"")</f>
        <v/>
      </c>
    </row>
    <row r="3551" spans="1:6" ht="18.75" customHeight="1">
      <c r="A3551" s="82" t="str">
        <f>IFERROR(MATCH(ROW()-ROW($A$2),DATA!G:G,0)-DATA!$B$5+1,"")</f>
        <v/>
      </c>
      <c r="B3551" s="86" t="str">
        <f>IFERROR(INDEX(DATA!$A$46:$E$6000,A3551,5),"")</f>
        <v/>
      </c>
      <c r="C3551" s="87" t="str">
        <f>IFERROR(INDEX(DATA!$A$46:$E$6000,A3551,3),"")</f>
        <v/>
      </c>
      <c r="D3551" s="88" t="str">
        <f>IFERROR(INDEX(DATA!$A$46:$E$6000,A3551,2),"")</f>
        <v/>
      </c>
      <c r="E3551" s="99" t="str">
        <f>IFERROR(IF(C3551=設定・集計!$B$6,INDEX(DATA!$A$46:$E$6000,A3551,4),""),"")</f>
        <v/>
      </c>
      <c r="F3551" s="99" t="str">
        <f>IFERROR(IF(C3551=設定・集計!$B$6,"",INDEX(DATA!$A$46:$E$6000,A3551,4)),"")</f>
        <v/>
      </c>
    </row>
    <row r="3552" spans="1:6" ht="18.75" customHeight="1">
      <c r="A3552" s="82" t="str">
        <f>IFERROR(MATCH(ROW()-ROW($A$2),DATA!G:G,0)-DATA!$B$5+1,"")</f>
        <v/>
      </c>
      <c r="B3552" s="86" t="str">
        <f>IFERROR(INDEX(DATA!$A$46:$E$6000,A3552,5),"")</f>
        <v/>
      </c>
      <c r="C3552" s="87" t="str">
        <f>IFERROR(INDEX(DATA!$A$46:$E$6000,A3552,3),"")</f>
        <v/>
      </c>
      <c r="D3552" s="88" t="str">
        <f>IFERROR(INDEX(DATA!$A$46:$E$6000,A3552,2),"")</f>
        <v/>
      </c>
      <c r="E3552" s="99" t="str">
        <f>IFERROR(IF(C3552=設定・集計!$B$6,INDEX(DATA!$A$46:$E$6000,A3552,4),""),"")</f>
        <v/>
      </c>
      <c r="F3552" s="99" t="str">
        <f>IFERROR(IF(C3552=設定・集計!$B$6,"",INDEX(DATA!$A$46:$E$6000,A3552,4)),"")</f>
        <v/>
      </c>
    </row>
    <row r="3553" spans="1:6" ht="18.75" customHeight="1">
      <c r="A3553" s="82" t="str">
        <f>IFERROR(MATCH(ROW()-ROW($A$2),DATA!G:G,0)-DATA!$B$5+1,"")</f>
        <v/>
      </c>
      <c r="B3553" s="86" t="str">
        <f>IFERROR(INDEX(DATA!$A$46:$E$6000,A3553,5),"")</f>
        <v/>
      </c>
      <c r="C3553" s="87" t="str">
        <f>IFERROR(INDEX(DATA!$A$46:$E$6000,A3553,3),"")</f>
        <v/>
      </c>
      <c r="D3553" s="88" t="str">
        <f>IFERROR(INDEX(DATA!$A$46:$E$6000,A3553,2),"")</f>
        <v/>
      </c>
      <c r="E3553" s="99" t="str">
        <f>IFERROR(IF(C3553=設定・集計!$B$6,INDEX(DATA!$A$46:$E$6000,A3553,4),""),"")</f>
        <v/>
      </c>
      <c r="F3553" s="99" t="str">
        <f>IFERROR(IF(C3553=設定・集計!$B$6,"",INDEX(DATA!$A$46:$E$6000,A3553,4)),"")</f>
        <v/>
      </c>
    </row>
    <row r="3554" spans="1:6" ht="18.75" customHeight="1">
      <c r="A3554" s="82" t="str">
        <f>IFERROR(MATCH(ROW()-ROW($A$2),DATA!G:G,0)-DATA!$B$5+1,"")</f>
        <v/>
      </c>
      <c r="B3554" s="86" t="str">
        <f>IFERROR(INDEX(DATA!$A$46:$E$6000,A3554,5),"")</f>
        <v/>
      </c>
      <c r="C3554" s="87" t="str">
        <f>IFERROR(INDEX(DATA!$A$46:$E$6000,A3554,3),"")</f>
        <v/>
      </c>
      <c r="D3554" s="88" t="str">
        <f>IFERROR(INDEX(DATA!$A$46:$E$6000,A3554,2),"")</f>
        <v/>
      </c>
      <c r="E3554" s="99" t="str">
        <f>IFERROR(IF(C3554=設定・集計!$B$6,INDEX(DATA!$A$46:$E$6000,A3554,4),""),"")</f>
        <v/>
      </c>
      <c r="F3554" s="99" t="str">
        <f>IFERROR(IF(C3554=設定・集計!$B$6,"",INDEX(DATA!$A$46:$E$6000,A3554,4)),"")</f>
        <v/>
      </c>
    </row>
    <row r="3555" spans="1:6" ht="18.75" customHeight="1">
      <c r="A3555" s="82" t="str">
        <f>IFERROR(MATCH(ROW()-ROW($A$2),DATA!G:G,0)-DATA!$B$5+1,"")</f>
        <v/>
      </c>
      <c r="B3555" s="86" t="str">
        <f>IFERROR(INDEX(DATA!$A$46:$E$6000,A3555,5),"")</f>
        <v/>
      </c>
      <c r="C3555" s="87" t="str">
        <f>IFERROR(INDEX(DATA!$A$46:$E$6000,A3555,3),"")</f>
        <v/>
      </c>
      <c r="D3555" s="88" t="str">
        <f>IFERROR(INDEX(DATA!$A$46:$E$6000,A3555,2),"")</f>
        <v/>
      </c>
      <c r="E3555" s="99" t="str">
        <f>IFERROR(IF(C3555=設定・集計!$B$6,INDEX(DATA!$A$46:$E$6000,A3555,4),""),"")</f>
        <v/>
      </c>
      <c r="F3555" s="99" t="str">
        <f>IFERROR(IF(C3555=設定・集計!$B$6,"",INDEX(DATA!$A$46:$E$6000,A3555,4)),"")</f>
        <v/>
      </c>
    </row>
    <row r="3556" spans="1:6" ht="18.75" customHeight="1">
      <c r="A3556" s="82" t="str">
        <f>IFERROR(MATCH(ROW()-ROW($A$2),DATA!G:G,0)-DATA!$B$5+1,"")</f>
        <v/>
      </c>
      <c r="B3556" s="86" t="str">
        <f>IFERROR(INDEX(DATA!$A$46:$E$6000,A3556,5),"")</f>
        <v/>
      </c>
      <c r="C3556" s="87" t="str">
        <f>IFERROR(INDEX(DATA!$A$46:$E$6000,A3556,3),"")</f>
        <v/>
      </c>
      <c r="D3556" s="88" t="str">
        <f>IFERROR(INDEX(DATA!$A$46:$E$6000,A3556,2),"")</f>
        <v/>
      </c>
      <c r="E3556" s="99" t="str">
        <f>IFERROR(IF(C3556=設定・集計!$B$6,INDEX(DATA!$A$46:$E$6000,A3556,4),""),"")</f>
        <v/>
      </c>
      <c r="F3556" s="99" t="str">
        <f>IFERROR(IF(C3556=設定・集計!$B$6,"",INDEX(DATA!$A$46:$E$6000,A3556,4)),"")</f>
        <v/>
      </c>
    </row>
    <row r="3557" spans="1:6" ht="18.75" customHeight="1">
      <c r="A3557" s="82" t="str">
        <f>IFERROR(MATCH(ROW()-ROW($A$2),DATA!G:G,0)-DATA!$B$5+1,"")</f>
        <v/>
      </c>
      <c r="B3557" s="86" t="str">
        <f>IFERROR(INDEX(DATA!$A$46:$E$6000,A3557,5),"")</f>
        <v/>
      </c>
      <c r="C3557" s="87" t="str">
        <f>IFERROR(INDEX(DATA!$A$46:$E$6000,A3557,3),"")</f>
        <v/>
      </c>
      <c r="D3557" s="88" t="str">
        <f>IFERROR(INDEX(DATA!$A$46:$E$6000,A3557,2),"")</f>
        <v/>
      </c>
      <c r="E3557" s="99" t="str">
        <f>IFERROR(IF(C3557=設定・集計!$B$6,INDEX(DATA!$A$46:$E$6000,A3557,4),""),"")</f>
        <v/>
      </c>
      <c r="F3557" s="99" t="str">
        <f>IFERROR(IF(C3557=設定・集計!$B$6,"",INDEX(DATA!$A$46:$E$6000,A3557,4)),"")</f>
        <v/>
      </c>
    </row>
    <row r="3558" spans="1:6" ht="18.75" customHeight="1">
      <c r="A3558" s="82" t="str">
        <f>IFERROR(MATCH(ROW()-ROW($A$2),DATA!G:G,0)-DATA!$B$5+1,"")</f>
        <v/>
      </c>
      <c r="B3558" s="86" t="str">
        <f>IFERROR(INDEX(DATA!$A$46:$E$6000,A3558,5),"")</f>
        <v/>
      </c>
      <c r="C3558" s="87" t="str">
        <f>IFERROR(INDEX(DATA!$A$46:$E$6000,A3558,3),"")</f>
        <v/>
      </c>
      <c r="D3558" s="88" t="str">
        <f>IFERROR(INDEX(DATA!$A$46:$E$6000,A3558,2),"")</f>
        <v/>
      </c>
      <c r="E3558" s="99" t="str">
        <f>IFERROR(IF(C3558=設定・集計!$B$6,INDEX(DATA!$A$46:$E$6000,A3558,4),""),"")</f>
        <v/>
      </c>
      <c r="F3558" s="99" t="str">
        <f>IFERROR(IF(C3558=設定・集計!$B$6,"",INDEX(DATA!$A$46:$E$6000,A3558,4)),"")</f>
        <v/>
      </c>
    </row>
    <row r="3559" spans="1:6" ht="18.75" customHeight="1">
      <c r="A3559" s="82" t="str">
        <f>IFERROR(MATCH(ROW()-ROW($A$2),DATA!G:G,0)-DATA!$B$5+1,"")</f>
        <v/>
      </c>
      <c r="B3559" s="86" t="str">
        <f>IFERROR(INDEX(DATA!$A$46:$E$6000,A3559,5),"")</f>
        <v/>
      </c>
      <c r="C3559" s="87" t="str">
        <f>IFERROR(INDEX(DATA!$A$46:$E$6000,A3559,3),"")</f>
        <v/>
      </c>
      <c r="D3559" s="88" t="str">
        <f>IFERROR(INDEX(DATA!$A$46:$E$6000,A3559,2),"")</f>
        <v/>
      </c>
      <c r="E3559" s="99" t="str">
        <f>IFERROR(IF(C3559=設定・集計!$B$6,INDEX(DATA!$A$46:$E$6000,A3559,4),""),"")</f>
        <v/>
      </c>
      <c r="F3559" s="99" t="str">
        <f>IFERROR(IF(C3559=設定・集計!$B$6,"",INDEX(DATA!$A$46:$E$6000,A3559,4)),"")</f>
        <v/>
      </c>
    </row>
    <row r="3560" spans="1:6" ht="18.75" customHeight="1">
      <c r="A3560" s="82" t="str">
        <f>IFERROR(MATCH(ROW()-ROW($A$2),DATA!G:G,0)-DATA!$B$5+1,"")</f>
        <v/>
      </c>
      <c r="B3560" s="86" t="str">
        <f>IFERROR(INDEX(DATA!$A$46:$E$6000,A3560,5),"")</f>
        <v/>
      </c>
      <c r="C3560" s="87" t="str">
        <f>IFERROR(INDEX(DATA!$A$46:$E$6000,A3560,3),"")</f>
        <v/>
      </c>
      <c r="D3560" s="88" t="str">
        <f>IFERROR(INDEX(DATA!$A$46:$E$6000,A3560,2),"")</f>
        <v/>
      </c>
      <c r="E3560" s="99" t="str">
        <f>IFERROR(IF(C3560=設定・集計!$B$6,INDEX(DATA!$A$46:$E$6000,A3560,4),""),"")</f>
        <v/>
      </c>
      <c r="F3560" s="99" t="str">
        <f>IFERROR(IF(C3560=設定・集計!$B$6,"",INDEX(DATA!$A$46:$E$6000,A3560,4)),"")</f>
        <v/>
      </c>
    </row>
    <row r="3561" spans="1:6" ht="18.75" customHeight="1">
      <c r="A3561" s="82" t="str">
        <f>IFERROR(MATCH(ROW()-ROW($A$2),DATA!G:G,0)-DATA!$B$5+1,"")</f>
        <v/>
      </c>
      <c r="B3561" s="86" t="str">
        <f>IFERROR(INDEX(DATA!$A$46:$E$6000,A3561,5),"")</f>
        <v/>
      </c>
      <c r="C3561" s="87" t="str">
        <f>IFERROR(INDEX(DATA!$A$46:$E$6000,A3561,3),"")</f>
        <v/>
      </c>
      <c r="D3561" s="88" t="str">
        <f>IFERROR(INDEX(DATA!$A$46:$E$6000,A3561,2),"")</f>
        <v/>
      </c>
      <c r="E3561" s="99" t="str">
        <f>IFERROR(IF(C3561=設定・集計!$B$6,INDEX(DATA!$A$46:$E$6000,A3561,4),""),"")</f>
        <v/>
      </c>
      <c r="F3561" s="99" t="str">
        <f>IFERROR(IF(C3561=設定・集計!$B$6,"",INDEX(DATA!$A$46:$E$6000,A3561,4)),"")</f>
        <v/>
      </c>
    </row>
    <row r="3562" spans="1:6" ht="18.75" customHeight="1">
      <c r="A3562" s="82" t="str">
        <f>IFERROR(MATCH(ROW()-ROW($A$2),DATA!G:G,0)-DATA!$B$5+1,"")</f>
        <v/>
      </c>
      <c r="B3562" s="86" t="str">
        <f>IFERROR(INDEX(DATA!$A$46:$E$6000,A3562,5),"")</f>
        <v/>
      </c>
      <c r="C3562" s="87" t="str">
        <f>IFERROR(INDEX(DATA!$A$46:$E$6000,A3562,3),"")</f>
        <v/>
      </c>
      <c r="D3562" s="88" t="str">
        <f>IFERROR(INDEX(DATA!$A$46:$E$6000,A3562,2),"")</f>
        <v/>
      </c>
      <c r="E3562" s="99" t="str">
        <f>IFERROR(IF(C3562=設定・集計!$B$6,INDEX(DATA!$A$46:$E$6000,A3562,4),""),"")</f>
        <v/>
      </c>
      <c r="F3562" s="99" t="str">
        <f>IFERROR(IF(C3562=設定・集計!$B$6,"",INDEX(DATA!$A$46:$E$6000,A3562,4)),"")</f>
        <v/>
      </c>
    </row>
    <row r="3563" spans="1:6" ht="18.75" customHeight="1">
      <c r="A3563" s="82" t="str">
        <f>IFERROR(MATCH(ROW()-ROW($A$2),DATA!G:G,0)-DATA!$B$5+1,"")</f>
        <v/>
      </c>
      <c r="B3563" s="86" t="str">
        <f>IFERROR(INDEX(DATA!$A$46:$E$6000,A3563,5),"")</f>
        <v/>
      </c>
      <c r="C3563" s="87" t="str">
        <f>IFERROR(INDEX(DATA!$A$46:$E$6000,A3563,3),"")</f>
        <v/>
      </c>
      <c r="D3563" s="88" t="str">
        <f>IFERROR(INDEX(DATA!$A$46:$E$6000,A3563,2),"")</f>
        <v/>
      </c>
      <c r="E3563" s="99" t="str">
        <f>IFERROR(IF(C3563=設定・集計!$B$6,INDEX(DATA!$A$46:$E$6000,A3563,4),""),"")</f>
        <v/>
      </c>
      <c r="F3563" s="99" t="str">
        <f>IFERROR(IF(C3563=設定・集計!$B$6,"",INDEX(DATA!$A$46:$E$6000,A3563,4)),"")</f>
        <v/>
      </c>
    </row>
    <row r="3564" spans="1:6" ht="18.75" customHeight="1">
      <c r="A3564" s="82" t="str">
        <f>IFERROR(MATCH(ROW()-ROW($A$2),DATA!G:G,0)-DATA!$B$5+1,"")</f>
        <v/>
      </c>
      <c r="B3564" s="86" t="str">
        <f>IFERROR(INDEX(DATA!$A$46:$E$6000,A3564,5),"")</f>
        <v/>
      </c>
      <c r="C3564" s="87" t="str">
        <f>IFERROR(INDEX(DATA!$A$46:$E$6000,A3564,3),"")</f>
        <v/>
      </c>
      <c r="D3564" s="88" t="str">
        <f>IFERROR(INDEX(DATA!$A$46:$E$6000,A3564,2),"")</f>
        <v/>
      </c>
      <c r="E3564" s="99" t="str">
        <f>IFERROR(IF(C3564=設定・集計!$B$6,INDEX(DATA!$A$46:$E$6000,A3564,4),""),"")</f>
        <v/>
      </c>
      <c r="F3564" s="99" t="str">
        <f>IFERROR(IF(C3564=設定・集計!$B$6,"",INDEX(DATA!$A$46:$E$6000,A3564,4)),"")</f>
        <v/>
      </c>
    </row>
    <row r="3565" spans="1:6" ht="18.75" customHeight="1">
      <c r="A3565" s="82" t="str">
        <f>IFERROR(MATCH(ROW()-ROW($A$2),DATA!G:G,0)-DATA!$B$5+1,"")</f>
        <v/>
      </c>
      <c r="B3565" s="86" t="str">
        <f>IFERROR(INDEX(DATA!$A$46:$E$6000,A3565,5),"")</f>
        <v/>
      </c>
      <c r="C3565" s="87" t="str">
        <f>IFERROR(INDEX(DATA!$A$46:$E$6000,A3565,3),"")</f>
        <v/>
      </c>
      <c r="D3565" s="88" t="str">
        <f>IFERROR(INDEX(DATA!$A$46:$E$6000,A3565,2),"")</f>
        <v/>
      </c>
      <c r="E3565" s="99" t="str">
        <f>IFERROR(IF(C3565=設定・集計!$B$6,INDEX(DATA!$A$46:$E$6000,A3565,4),""),"")</f>
        <v/>
      </c>
      <c r="F3565" s="99" t="str">
        <f>IFERROR(IF(C3565=設定・集計!$B$6,"",INDEX(DATA!$A$46:$E$6000,A3565,4)),"")</f>
        <v/>
      </c>
    </row>
    <row r="3566" spans="1:6" ht="18.75" customHeight="1">
      <c r="A3566" s="82" t="str">
        <f>IFERROR(MATCH(ROW()-ROW($A$2),DATA!G:G,0)-DATA!$B$5+1,"")</f>
        <v/>
      </c>
      <c r="B3566" s="86" t="str">
        <f>IFERROR(INDEX(DATA!$A$46:$E$6000,A3566,5),"")</f>
        <v/>
      </c>
      <c r="C3566" s="87" t="str">
        <f>IFERROR(INDEX(DATA!$A$46:$E$6000,A3566,3),"")</f>
        <v/>
      </c>
      <c r="D3566" s="88" t="str">
        <f>IFERROR(INDEX(DATA!$A$46:$E$6000,A3566,2),"")</f>
        <v/>
      </c>
      <c r="E3566" s="99" t="str">
        <f>IFERROR(IF(C3566=設定・集計!$B$6,INDEX(DATA!$A$46:$E$6000,A3566,4),""),"")</f>
        <v/>
      </c>
      <c r="F3566" s="99" t="str">
        <f>IFERROR(IF(C3566=設定・集計!$B$6,"",INDEX(DATA!$A$46:$E$6000,A3566,4)),"")</f>
        <v/>
      </c>
    </row>
    <row r="3567" spans="1:6" ht="18.75" customHeight="1">
      <c r="A3567" s="82" t="str">
        <f>IFERROR(MATCH(ROW()-ROW($A$2),DATA!G:G,0)-DATA!$B$5+1,"")</f>
        <v/>
      </c>
      <c r="B3567" s="86" t="str">
        <f>IFERROR(INDEX(DATA!$A$46:$E$6000,A3567,5),"")</f>
        <v/>
      </c>
      <c r="C3567" s="87" t="str">
        <f>IFERROR(INDEX(DATA!$A$46:$E$6000,A3567,3),"")</f>
        <v/>
      </c>
      <c r="D3567" s="88" t="str">
        <f>IFERROR(INDEX(DATA!$A$46:$E$6000,A3567,2),"")</f>
        <v/>
      </c>
      <c r="E3567" s="99" t="str">
        <f>IFERROR(IF(C3567=設定・集計!$B$6,INDEX(DATA!$A$46:$E$6000,A3567,4),""),"")</f>
        <v/>
      </c>
      <c r="F3567" s="99" t="str">
        <f>IFERROR(IF(C3567=設定・集計!$B$6,"",INDEX(DATA!$A$46:$E$6000,A3567,4)),"")</f>
        <v/>
      </c>
    </row>
    <row r="3568" spans="1:6" ht="18.75" customHeight="1">
      <c r="A3568" s="82" t="str">
        <f>IFERROR(MATCH(ROW()-ROW($A$2),DATA!G:G,0)-DATA!$B$5+1,"")</f>
        <v/>
      </c>
      <c r="B3568" s="86" t="str">
        <f>IFERROR(INDEX(DATA!$A$46:$E$6000,A3568,5),"")</f>
        <v/>
      </c>
      <c r="C3568" s="87" t="str">
        <f>IFERROR(INDEX(DATA!$A$46:$E$6000,A3568,3),"")</f>
        <v/>
      </c>
      <c r="D3568" s="88" t="str">
        <f>IFERROR(INDEX(DATA!$A$46:$E$6000,A3568,2),"")</f>
        <v/>
      </c>
      <c r="E3568" s="99" t="str">
        <f>IFERROR(IF(C3568=設定・集計!$B$6,INDEX(DATA!$A$46:$E$6000,A3568,4),""),"")</f>
        <v/>
      </c>
      <c r="F3568" s="99" t="str">
        <f>IFERROR(IF(C3568=設定・集計!$B$6,"",INDEX(DATA!$A$46:$E$6000,A3568,4)),"")</f>
        <v/>
      </c>
    </row>
    <row r="3569" spans="1:6" ht="18.75" customHeight="1">
      <c r="A3569" s="82" t="str">
        <f>IFERROR(MATCH(ROW()-ROW($A$2),DATA!G:G,0)-DATA!$B$5+1,"")</f>
        <v/>
      </c>
      <c r="B3569" s="86" t="str">
        <f>IFERROR(INDEX(DATA!$A$46:$E$6000,A3569,5),"")</f>
        <v/>
      </c>
      <c r="C3569" s="87" t="str">
        <f>IFERROR(INDEX(DATA!$A$46:$E$6000,A3569,3),"")</f>
        <v/>
      </c>
      <c r="D3569" s="88" t="str">
        <f>IFERROR(INDEX(DATA!$A$46:$E$6000,A3569,2),"")</f>
        <v/>
      </c>
      <c r="E3569" s="99" t="str">
        <f>IFERROR(IF(C3569=設定・集計!$B$6,INDEX(DATA!$A$46:$E$6000,A3569,4),""),"")</f>
        <v/>
      </c>
      <c r="F3569" s="99" t="str">
        <f>IFERROR(IF(C3569=設定・集計!$B$6,"",INDEX(DATA!$A$46:$E$6000,A3569,4)),"")</f>
        <v/>
      </c>
    </row>
    <row r="3570" spans="1:6" ht="18.75" customHeight="1">
      <c r="A3570" s="82" t="str">
        <f>IFERROR(MATCH(ROW()-ROW($A$2),DATA!G:G,0)-DATA!$B$5+1,"")</f>
        <v/>
      </c>
      <c r="B3570" s="86" t="str">
        <f>IFERROR(INDEX(DATA!$A$46:$E$6000,A3570,5),"")</f>
        <v/>
      </c>
      <c r="C3570" s="87" t="str">
        <f>IFERROR(INDEX(DATA!$A$46:$E$6000,A3570,3),"")</f>
        <v/>
      </c>
      <c r="D3570" s="88" t="str">
        <f>IFERROR(INDEX(DATA!$A$46:$E$6000,A3570,2),"")</f>
        <v/>
      </c>
      <c r="E3570" s="99" t="str">
        <f>IFERROR(IF(C3570=設定・集計!$B$6,INDEX(DATA!$A$46:$E$6000,A3570,4),""),"")</f>
        <v/>
      </c>
      <c r="F3570" s="99" t="str">
        <f>IFERROR(IF(C3570=設定・集計!$B$6,"",INDEX(DATA!$A$46:$E$6000,A3570,4)),"")</f>
        <v/>
      </c>
    </row>
    <row r="3571" spans="1:6" ht="18.75" customHeight="1">
      <c r="A3571" s="82" t="str">
        <f>IFERROR(MATCH(ROW()-ROW($A$2),DATA!G:G,0)-DATA!$B$5+1,"")</f>
        <v/>
      </c>
      <c r="B3571" s="86" t="str">
        <f>IFERROR(INDEX(DATA!$A$46:$E$6000,A3571,5),"")</f>
        <v/>
      </c>
      <c r="C3571" s="87" t="str">
        <f>IFERROR(INDEX(DATA!$A$46:$E$6000,A3571,3),"")</f>
        <v/>
      </c>
      <c r="D3571" s="88" t="str">
        <f>IFERROR(INDEX(DATA!$A$46:$E$6000,A3571,2),"")</f>
        <v/>
      </c>
      <c r="E3571" s="99" t="str">
        <f>IFERROR(IF(C3571=設定・集計!$B$6,INDEX(DATA!$A$46:$E$6000,A3571,4),""),"")</f>
        <v/>
      </c>
      <c r="F3571" s="99" t="str">
        <f>IFERROR(IF(C3571=設定・集計!$B$6,"",INDEX(DATA!$A$46:$E$6000,A3571,4)),"")</f>
        <v/>
      </c>
    </row>
    <row r="3572" spans="1:6" ht="18.75" customHeight="1">
      <c r="A3572" s="82" t="str">
        <f>IFERROR(MATCH(ROW()-ROW($A$2),DATA!G:G,0)-DATA!$B$5+1,"")</f>
        <v/>
      </c>
      <c r="B3572" s="86" t="str">
        <f>IFERROR(INDEX(DATA!$A$46:$E$6000,A3572,5),"")</f>
        <v/>
      </c>
      <c r="C3572" s="87" t="str">
        <f>IFERROR(INDEX(DATA!$A$46:$E$6000,A3572,3),"")</f>
        <v/>
      </c>
      <c r="D3572" s="88" t="str">
        <f>IFERROR(INDEX(DATA!$A$46:$E$6000,A3572,2),"")</f>
        <v/>
      </c>
      <c r="E3572" s="99" t="str">
        <f>IFERROR(IF(C3572=設定・集計!$B$6,INDEX(DATA!$A$46:$E$6000,A3572,4),""),"")</f>
        <v/>
      </c>
      <c r="F3572" s="99" t="str">
        <f>IFERROR(IF(C3572=設定・集計!$B$6,"",INDEX(DATA!$A$46:$E$6000,A3572,4)),"")</f>
        <v/>
      </c>
    </row>
    <row r="3573" spans="1:6" ht="18.75" customHeight="1">
      <c r="A3573" s="82" t="str">
        <f>IFERROR(MATCH(ROW()-ROW($A$2),DATA!G:G,0)-DATA!$B$5+1,"")</f>
        <v/>
      </c>
      <c r="B3573" s="86" t="str">
        <f>IFERROR(INDEX(DATA!$A$46:$E$6000,A3573,5),"")</f>
        <v/>
      </c>
      <c r="C3573" s="87" t="str">
        <f>IFERROR(INDEX(DATA!$A$46:$E$6000,A3573,3),"")</f>
        <v/>
      </c>
      <c r="D3573" s="88" t="str">
        <f>IFERROR(INDEX(DATA!$A$46:$E$6000,A3573,2),"")</f>
        <v/>
      </c>
      <c r="E3573" s="99" t="str">
        <f>IFERROR(IF(C3573=設定・集計!$B$6,INDEX(DATA!$A$46:$E$6000,A3573,4),""),"")</f>
        <v/>
      </c>
      <c r="F3573" s="99" t="str">
        <f>IFERROR(IF(C3573=設定・集計!$B$6,"",INDEX(DATA!$A$46:$E$6000,A3573,4)),"")</f>
        <v/>
      </c>
    </row>
    <row r="3574" spans="1:6" ht="18.75" customHeight="1">
      <c r="A3574" s="82" t="str">
        <f>IFERROR(MATCH(ROW()-ROW($A$2),DATA!G:G,0)-DATA!$B$5+1,"")</f>
        <v/>
      </c>
      <c r="B3574" s="86" t="str">
        <f>IFERROR(INDEX(DATA!$A$46:$E$6000,A3574,5),"")</f>
        <v/>
      </c>
      <c r="C3574" s="87" t="str">
        <f>IFERROR(INDEX(DATA!$A$46:$E$6000,A3574,3),"")</f>
        <v/>
      </c>
      <c r="D3574" s="88" t="str">
        <f>IFERROR(INDEX(DATA!$A$46:$E$6000,A3574,2),"")</f>
        <v/>
      </c>
      <c r="E3574" s="99" t="str">
        <f>IFERROR(IF(C3574=設定・集計!$B$6,INDEX(DATA!$A$46:$E$6000,A3574,4),""),"")</f>
        <v/>
      </c>
      <c r="F3574" s="99" t="str">
        <f>IFERROR(IF(C3574=設定・集計!$B$6,"",INDEX(DATA!$A$46:$E$6000,A3574,4)),"")</f>
        <v/>
      </c>
    </row>
    <row r="3575" spans="1:6" ht="18.75" customHeight="1">
      <c r="A3575" s="82" t="str">
        <f>IFERROR(MATCH(ROW()-ROW($A$2),DATA!G:G,0)-DATA!$B$5+1,"")</f>
        <v/>
      </c>
      <c r="B3575" s="86" t="str">
        <f>IFERROR(INDEX(DATA!$A$46:$E$6000,A3575,5),"")</f>
        <v/>
      </c>
      <c r="C3575" s="87" t="str">
        <f>IFERROR(INDEX(DATA!$A$46:$E$6000,A3575,3),"")</f>
        <v/>
      </c>
      <c r="D3575" s="88" t="str">
        <f>IFERROR(INDEX(DATA!$A$46:$E$6000,A3575,2),"")</f>
        <v/>
      </c>
      <c r="E3575" s="99" t="str">
        <f>IFERROR(IF(C3575=設定・集計!$B$6,INDEX(DATA!$A$46:$E$6000,A3575,4),""),"")</f>
        <v/>
      </c>
      <c r="F3575" s="99" t="str">
        <f>IFERROR(IF(C3575=設定・集計!$B$6,"",INDEX(DATA!$A$46:$E$6000,A3575,4)),"")</f>
        <v/>
      </c>
    </row>
    <row r="3576" spans="1:6" ht="18.75" customHeight="1">
      <c r="A3576" s="82" t="str">
        <f>IFERROR(MATCH(ROW()-ROW($A$2),DATA!G:G,0)-DATA!$B$5+1,"")</f>
        <v/>
      </c>
      <c r="B3576" s="86" t="str">
        <f>IFERROR(INDEX(DATA!$A$46:$E$6000,A3576,5),"")</f>
        <v/>
      </c>
      <c r="C3576" s="87" t="str">
        <f>IFERROR(INDEX(DATA!$A$46:$E$6000,A3576,3),"")</f>
        <v/>
      </c>
      <c r="D3576" s="88" t="str">
        <f>IFERROR(INDEX(DATA!$A$46:$E$6000,A3576,2),"")</f>
        <v/>
      </c>
      <c r="E3576" s="99" t="str">
        <f>IFERROR(IF(C3576=設定・集計!$B$6,INDEX(DATA!$A$46:$E$6000,A3576,4),""),"")</f>
        <v/>
      </c>
      <c r="F3576" s="99" t="str">
        <f>IFERROR(IF(C3576=設定・集計!$B$6,"",INDEX(DATA!$A$46:$E$6000,A3576,4)),"")</f>
        <v/>
      </c>
    </row>
    <row r="3577" spans="1:6" ht="18.75" customHeight="1">
      <c r="A3577" s="82" t="str">
        <f>IFERROR(MATCH(ROW()-ROW($A$2),DATA!G:G,0)-DATA!$B$5+1,"")</f>
        <v/>
      </c>
      <c r="B3577" s="86" t="str">
        <f>IFERROR(INDEX(DATA!$A$46:$E$6000,A3577,5),"")</f>
        <v/>
      </c>
      <c r="C3577" s="87" t="str">
        <f>IFERROR(INDEX(DATA!$A$46:$E$6000,A3577,3),"")</f>
        <v/>
      </c>
      <c r="D3577" s="88" t="str">
        <f>IFERROR(INDEX(DATA!$A$46:$E$6000,A3577,2),"")</f>
        <v/>
      </c>
      <c r="E3577" s="99" t="str">
        <f>IFERROR(IF(C3577=設定・集計!$B$6,INDEX(DATA!$A$46:$E$6000,A3577,4),""),"")</f>
        <v/>
      </c>
      <c r="F3577" s="99" t="str">
        <f>IFERROR(IF(C3577=設定・集計!$B$6,"",INDEX(DATA!$A$46:$E$6000,A3577,4)),"")</f>
        <v/>
      </c>
    </row>
    <row r="3578" spans="1:6" ht="18.75" customHeight="1">
      <c r="A3578" s="82" t="str">
        <f>IFERROR(MATCH(ROW()-ROW($A$2),DATA!G:G,0)-DATA!$B$5+1,"")</f>
        <v/>
      </c>
      <c r="B3578" s="86" t="str">
        <f>IFERROR(INDEX(DATA!$A$46:$E$6000,A3578,5),"")</f>
        <v/>
      </c>
      <c r="C3578" s="87" t="str">
        <f>IFERROR(INDEX(DATA!$A$46:$E$6000,A3578,3),"")</f>
        <v/>
      </c>
      <c r="D3578" s="88" t="str">
        <f>IFERROR(INDEX(DATA!$A$46:$E$6000,A3578,2),"")</f>
        <v/>
      </c>
      <c r="E3578" s="99" t="str">
        <f>IFERROR(IF(C3578=設定・集計!$B$6,INDEX(DATA!$A$46:$E$6000,A3578,4),""),"")</f>
        <v/>
      </c>
      <c r="F3578" s="99" t="str">
        <f>IFERROR(IF(C3578=設定・集計!$B$6,"",INDEX(DATA!$A$46:$E$6000,A3578,4)),"")</f>
        <v/>
      </c>
    </row>
    <row r="3579" spans="1:6" ht="18.75" customHeight="1">
      <c r="A3579" s="82" t="str">
        <f>IFERROR(MATCH(ROW()-ROW($A$2),DATA!G:G,0)-DATA!$B$5+1,"")</f>
        <v/>
      </c>
      <c r="B3579" s="86" t="str">
        <f>IFERROR(INDEX(DATA!$A$46:$E$6000,A3579,5),"")</f>
        <v/>
      </c>
      <c r="C3579" s="87" t="str">
        <f>IFERROR(INDEX(DATA!$A$46:$E$6000,A3579,3),"")</f>
        <v/>
      </c>
      <c r="D3579" s="88" t="str">
        <f>IFERROR(INDEX(DATA!$A$46:$E$6000,A3579,2),"")</f>
        <v/>
      </c>
      <c r="E3579" s="99" t="str">
        <f>IFERROR(IF(C3579=設定・集計!$B$6,INDEX(DATA!$A$46:$E$6000,A3579,4),""),"")</f>
        <v/>
      </c>
      <c r="F3579" s="99" t="str">
        <f>IFERROR(IF(C3579=設定・集計!$B$6,"",INDEX(DATA!$A$46:$E$6000,A3579,4)),"")</f>
        <v/>
      </c>
    </row>
    <row r="3580" spans="1:6" ht="18.75" customHeight="1">
      <c r="A3580" s="82" t="str">
        <f>IFERROR(MATCH(ROW()-ROW($A$2),DATA!G:G,0)-DATA!$B$5+1,"")</f>
        <v/>
      </c>
      <c r="B3580" s="86" t="str">
        <f>IFERROR(INDEX(DATA!$A$46:$E$6000,A3580,5),"")</f>
        <v/>
      </c>
      <c r="C3580" s="87" t="str">
        <f>IFERROR(INDEX(DATA!$A$46:$E$6000,A3580,3),"")</f>
        <v/>
      </c>
      <c r="D3580" s="88" t="str">
        <f>IFERROR(INDEX(DATA!$A$46:$E$6000,A3580,2),"")</f>
        <v/>
      </c>
      <c r="E3580" s="99" t="str">
        <f>IFERROR(IF(C3580=設定・集計!$B$6,INDEX(DATA!$A$46:$E$6000,A3580,4),""),"")</f>
        <v/>
      </c>
      <c r="F3580" s="99" t="str">
        <f>IFERROR(IF(C3580=設定・集計!$B$6,"",INDEX(DATA!$A$46:$E$6000,A3580,4)),"")</f>
        <v/>
      </c>
    </row>
    <row r="3581" spans="1:6" ht="18.75" customHeight="1">
      <c r="A3581" s="82" t="str">
        <f>IFERROR(MATCH(ROW()-ROW($A$2),DATA!G:G,0)-DATA!$B$5+1,"")</f>
        <v/>
      </c>
      <c r="B3581" s="86" t="str">
        <f>IFERROR(INDEX(DATA!$A$46:$E$6000,A3581,5),"")</f>
        <v/>
      </c>
      <c r="C3581" s="87" t="str">
        <f>IFERROR(INDEX(DATA!$A$46:$E$6000,A3581,3),"")</f>
        <v/>
      </c>
      <c r="D3581" s="88" t="str">
        <f>IFERROR(INDEX(DATA!$A$46:$E$6000,A3581,2),"")</f>
        <v/>
      </c>
      <c r="E3581" s="99" t="str">
        <f>IFERROR(IF(C3581=設定・集計!$B$6,INDEX(DATA!$A$46:$E$6000,A3581,4),""),"")</f>
        <v/>
      </c>
      <c r="F3581" s="99" t="str">
        <f>IFERROR(IF(C3581=設定・集計!$B$6,"",INDEX(DATA!$A$46:$E$6000,A3581,4)),"")</f>
        <v/>
      </c>
    </row>
    <row r="3582" spans="1:6" ht="18.75" customHeight="1">
      <c r="A3582" s="82" t="str">
        <f>IFERROR(MATCH(ROW()-ROW($A$2),DATA!G:G,0)-DATA!$B$5+1,"")</f>
        <v/>
      </c>
      <c r="B3582" s="86" t="str">
        <f>IFERROR(INDEX(DATA!$A$46:$E$6000,A3582,5),"")</f>
        <v/>
      </c>
      <c r="C3582" s="87" t="str">
        <f>IFERROR(INDEX(DATA!$A$46:$E$6000,A3582,3),"")</f>
        <v/>
      </c>
      <c r="D3582" s="88" t="str">
        <f>IFERROR(INDEX(DATA!$A$46:$E$6000,A3582,2),"")</f>
        <v/>
      </c>
      <c r="E3582" s="99" t="str">
        <f>IFERROR(IF(C3582=設定・集計!$B$6,INDEX(DATA!$A$46:$E$6000,A3582,4),""),"")</f>
        <v/>
      </c>
      <c r="F3582" s="99" t="str">
        <f>IFERROR(IF(C3582=設定・集計!$B$6,"",INDEX(DATA!$A$46:$E$6000,A3582,4)),"")</f>
        <v/>
      </c>
    </row>
    <row r="3583" spans="1:6" ht="18.75" customHeight="1">
      <c r="A3583" s="82" t="str">
        <f>IFERROR(MATCH(ROW()-ROW($A$2),DATA!G:G,0)-DATA!$B$5+1,"")</f>
        <v/>
      </c>
      <c r="B3583" s="86" t="str">
        <f>IFERROR(INDEX(DATA!$A$46:$E$6000,A3583,5),"")</f>
        <v/>
      </c>
      <c r="C3583" s="87" t="str">
        <f>IFERROR(INDEX(DATA!$A$46:$E$6000,A3583,3),"")</f>
        <v/>
      </c>
      <c r="D3583" s="88" t="str">
        <f>IFERROR(INDEX(DATA!$A$46:$E$6000,A3583,2),"")</f>
        <v/>
      </c>
      <c r="E3583" s="99" t="str">
        <f>IFERROR(IF(C3583=設定・集計!$B$6,INDEX(DATA!$A$46:$E$6000,A3583,4),""),"")</f>
        <v/>
      </c>
      <c r="F3583" s="99" t="str">
        <f>IFERROR(IF(C3583=設定・集計!$B$6,"",INDEX(DATA!$A$46:$E$6000,A3583,4)),"")</f>
        <v/>
      </c>
    </row>
    <row r="3584" spans="1:6" ht="18.75" customHeight="1">
      <c r="A3584" s="82" t="str">
        <f>IFERROR(MATCH(ROW()-ROW($A$2),DATA!G:G,0)-DATA!$B$5+1,"")</f>
        <v/>
      </c>
      <c r="B3584" s="86" t="str">
        <f>IFERROR(INDEX(DATA!$A$46:$E$6000,A3584,5),"")</f>
        <v/>
      </c>
      <c r="C3584" s="87" t="str">
        <f>IFERROR(INDEX(DATA!$A$46:$E$6000,A3584,3),"")</f>
        <v/>
      </c>
      <c r="D3584" s="88" t="str">
        <f>IFERROR(INDEX(DATA!$A$46:$E$6000,A3584,2),"")</f>
        <v/>
      </c>
      <c r="E3584" s="99" t="str">
        <f>IFERROR(IF(C3584=設定・集計!$B$6,INDEX(DATA!$A$46:$E$6000,A3584,4),""),"")</f>
        <v/>
      </c>
      <c r="F3584" s="99" t="str">
        <f>IFERROR(IF(C3584=設定・集計!$B$6,"",INDEX(DATA!$A$46:$E$6000,A3584,4)),"")</f>
        <v/>
      </c>
    </row>
    <row r="3585" spans="1:6" ht="18.75" customHeight="1">
      <c r="A3585" s="82" t="str">
        <f>IFERROR(MATCH(ROW()-ROW($A$2),DATA!G:G,0)-DATA!$B$5+1,"")</f>
        <v/>
      </c>
      <c r="B3585" s="86" t="str">
        <f>IFERROR(INDEX(DATA!$A$46:$E$6000,A3585,5),"")</f>
        <v/>
      </c>
      <c r="C3585" s="87" t="str">
        <f>IFERROR(INDEX(DATA!$A$46:$E$6000,A3585,3),"")</f>
        <v/>
      </c>
      <c r="D3585" s="88" t="str">
        <f>IFERROR(INDEX(DATA!$A$46:$E$6000,A3585,2),"")</f>
        <v/>
      </c>
      <c r="E3585" s="99" t="str">
        <f>IFERROR(IF(C3585=設定・集計!$B$6,INDEX(DATA!$A$46:$E$6000,A3585,4),""),"")</f>
        <v/>
      </c>
      <c r="F3585" s="99" t="str">
        <f>IFERROR(IF(C3585=設定・集計!$B$6,"",INDEX(DATA!$A$46:$E$6000,A3585,4)),"")</f>
        <v/>
      </c>
    </row>
    <row r="3586" spans="1:6" ht="18.75" customHeight="1">
      <c r="A3586" s="82" t="str">
        <f>IFERROR(MATCH(ROW()-ROW($A$2),DATA!G:G,0)-DATA!$B$5+1,"")</f>
        <v/>
      </c>
      <c r="B3586" s="86" t="str">
        <f>IFERROR(INDEX(DATA!$A$46:$E$6000,A3586,5),"")</f>
        <v/>
      </c>
      <c r="C3586" s="87" t="str">
        <f>IFERROR(INDEX(DATA!$A$46:$E$6000,A3586,3),"")</f>
        <v/>
      </c>
      <c r="D3586" s="88" t="str">
        <f>IFERROR(INDEX(DATA!$A$46:$E$6000,A3586,2),"")</f>
        <v/>
      </c>
      <c r="E3586" s="99" t="str">
        <f>IFERROR(IF(C3586=設定・集計!$B$6,INDEX(DATA!$A$46:$E$6000,A3586,4),""),"")</f>
        <v/>
      </c>
      <c r="F3586" s="99" t="str">
        <f>IFERROR(IF(C3586=設定・集計!$B$6,"",INDEX(DATA!$A$46:$E$6000,A3586,4)),"")</f>
        <v/>
      </c>
    </row>
    <row r="3587" spans="1:6" ht="18.75" customHeight="1">
      <c r="A3587" s="82" t="str">
        <f>IFERROR(MATCH(ROW()-ROW($A$2),DATA!G:G,0)-DATA!$B$5+1,"")</f>
        <v/>
      </c>
      <c r="B3587" s="86" t="str">
        <f>IFERROR(INDEX(DATA!$A$46:$E$6000,A3587,5),"")</f>
        <v/>
      </c>
      <c r="C3587" s="87" t="str">
        <f>IFERROR(INDEX(DATA!$A$46:$E$6000,A3587,3),"")</f>
        <v/>
      </c>
      <c r="D3587" s="88" t="str">
        <f>IFERROR(INDEX(DATA!$A$46:$E$6000,A3587,2),"")</f>
        <v/>
      </c>
      <c r="E3587" s="99" t="str">
        <f>IFERROR(IF(C3587=設定・集計!$B$6,INDEX(DATA!$A$46:$E$6000,A3587,4),""),"")</f>
        <v/>
      </c>
      <c r="F3587" s="99" t="str">
        <f>IFERROR(IF(C3587=設定・集計!$B$6,"",INDEX(DATA!$A$46:$E$6000,A3587,4)),"")</f>
        <v/>
      </c>
    </row>
    <row r="3588" spans="1:6" ht="18.75" customHeight="1">
      <c r="A3588" s="82" t="str">
        <f>IFERROR(MATCH(ROW()-ROW($A$2),DATA!G:G,0)-DATA!$B$5+1,"")</f>
        <v/>
      </c>
      <c r="B3588" s="86" t="str">
        <f>IFERROR(INDEX(DATA!$A$46:$E$6000,A3588,5),"")</f>
        <v/>
      </c>
      <c r="C3588" s="87" t="str">
        <f>IFERROR(INDEX(DATA!$A$46:$E$6000,A3588,3),"")</f>
        <v/>
      </c>
      <c r="D3588" s="88" t="str">
        <f>IFERROR(INDEX(DATA!$A$46:$E$6000,A3588,2),"")</f>
        <v/>
      </c>
      <c r="E3588" s="99" t="str">
        <f>IFERROR(IF(C3588=設定・集計!$B$6,INDEX(DATA!$A$46:$E$6000,A3588,4),""),"")</f>
        <v/>
      </c>
      <c r="F3588" s="99" t="str">
        <f>IFERROR(IF(C3588=設定・集計!$B$6,"",INDEX(DATA!$A$46:$E$6000,A3588,4)),"")</f>
        <v/>
      </c>
    </row>
    <row r="3589" spans="1:6" ht="18.75" customHeight="1">
      <c r="A3589" s="82" t="str">
        <f>IFERROR(MATCH(ROW()-ROW($A$2),DATA!G:G,0)-DATA!$B$5+1,"")</f>
        <v/>
      </c>
      <c r="B3589" s="86" t="str">
        <f>IFERROR(INDEX(DATA!$A$46:$E$6000,A3589,5),"")</f>
        <v/>
      </c>
      <c r="C3589" s="87" t="str">
        <f>IFERROR(INDEX(DATA!$A$46:$E$6000,A3589,3),"")</f>
        <v/>
      </c>
      <c r="D3589" s="88" t="str">
        <f>IFERROR(INDEX(DATA!$A$46:$E$6000,A3589,2),"")</f>
        <v/>
      </c>
      <c r="E3589" s="99" t="str">
        <f>IFERROR(IF(C3589=設定・集計!$B$6,INDEX(DATA!$A$46:$E$6000,A3589,4),""),"")</f>
        <v/>
      </c>
      <c r="F3589" s="99" t="str">
        <f>IFERROR(IF(C3589=設定・集計!$B$6,"",INDEX(DATA!$A$46:$E$6000,A3589,4)),"")</f>
        <v/>
      </c>
    </row>
    <row r="3590" spans="1:6" ht="18.75" customHeight="1">
      <c r="A3590" s="82" t="str">
        <f>IFERROR(MATCH(ROW()-ROW($A$2),DATA!G:G,0)-DATA!$B$5+1,"")</f>
        <v/>
      </c>
      <c r="B3590" s="86" t="str">
        <f>IFERROR(INDEX(DATA!$A$46:$E$6000,A3590,5),"")</f>
        <v/>
      </c>
      <c r="C3590" s="87" t="str">
        <f>IFERROR(INDEX(DATA!$A$46:$E$6000,A3590,3),"")</f>
        <v/>
      </c>
      <c r="D3590" s="88" t="str">
        <f>IFERROR(INDEX(DATA!$A$46:$E$6000,A3590,2),"")</f>
        <v/>
      </c>
      <c r="E3590" s="99" t="str">
        <f>IFERROR(IF(C3590=設定・集計!$B$6,INDEX(DATA!$A$46:$E$6000,A3590,4),""),"")</f>
        <v/>
      </c>
      <c r="F3590" s="99" t="str">
        <f>IFERROR(IF(C3590=設定・集計!$B$6,"",INDEX(DATA!$A$46:$E$6000,A3590,4)),"")</f>
        <v/>
      </c>
    </row>
    <row r="3591" spans="1:6" ht="18.75" customHeight="1">
      <c r="A3591" s="82" t="str">
        <f>IFERROR(MATCH(ROW()-ROW($A$2),DATA!G:G,0)-DATA!$B$5+1,"")</f>
        <v/>
      </c>
      <c r="B3591" s="86" t="str">
        <f>IFERROR(INDEX(DATA!$A$46:$E$6000,A3591,5),"")</f>
        <v/>
      </c>
      <c r="C3591" s="87" t="str">
        <f>IFERROR(INDEX(DATA!$A$46:$E$6000,A3591,3),"")</f>
        <v/>
      </c>
      <c r="D3591" s="88" t="str">
        <f>IFERROR(INDEX(DATA!$A$46:$E$6000,A3591,2),"")</f>
        <v/>
      </c>
      <c r="E3591" s="99" t="str">
        <f>IFERROR(IF(C3591=設定・集計!$B$6,INDEX(DATA!$A$46:$E$6000,A3591,4),""),"")</f>
        <v/>
      </c>
      <c r="F3591" s="99" t="str">
        <f>IFERROR(IF(C3591=設定・集計!$B$6,"",INDEX(DATA!$A$46:$E$6000,A3591,4)),"")</f>
        <v/>
      </c>
    </row>
    <row r="3592" spans="1:6" ht="18.75" customHeight="1">
      <c r="A3592" s="82" t="str">
        <f>IFERROR(MATCH(ROW()-ROW($A$2),DATA!G:G,0)-DATA!$B$5+1,"")</f>
        <v/>
      </c>
      <c r="B3592" s="86" t="str">
        <f>IFERROR(INDEX(DATA!$A$46:$E$6000,A3592,5),"")</f>
        <v/>
      </c>
      <c r="C3592" s="87" t="str">
        <f>IFERROR(INDEX(DATA!$A$46:$E$6000,A3592,3),"")</f>
        <v/>
      </c>
      <c r="D3592" s="88" t="str">
        <f>IFERROR(INDEX(DATA!$A$46:$E$6000,A3592,2),"")</f>
        <v/>
      </c>
      <c r="E3592" s="99" t="str">
        <f>IFERROR(IF(C3592=設定・集計!$B$6,INDEX(DATA!$A$46:$E$6000,A3592,4),""),"")</f>
        <v/>
      </c>
      <c r="F3592" s="99" t="str">
        <f>IFERROR(IF(C3592=設定・集計!$B$6,"",INDEX(DATA!$A$46:$E$6000,A3592,4)),"")</f>
        <v/>
      </c>
    </row>
    <row r="3593" spans="1:6" ht="18.75" customHeight="1">
      <c r="A3593" s="82" t="str">
        <f>IFERROR(MATCH(ROW()-ROW($A$2),DATA!G:G,0)-DATA!$B$5+1,"")</f>
        <v/>
      </c>
      <c r="B3593" s="86" t="str">
        <f>IFERROR(INDEX(DATA!$A$46:$E$6000,A3593,5),"")</f>
        <v/>
      </c>
      <c r="C3593" s="87" t="str">
        <f>IFERROR(INDEX(DATA!$A$46:$E$6000,A3593,3),"")</f>
        <v/>
      </c>
      <c r="D3593" s="88" t="str">
        <f>IFERROR(INDEX(DATA!$A$46:$E$6000,A3593,2),"")</f>
        <v/>
      </c>
      <c r="E3593" s="99" t="str">
        <f>IFERROR(IF(C3593=設定・集計!$B$6,INDEX(DATA!$A$46:$E$6000,A3593,4),""),"")</f>
        <v/>
      </c>
      <c r="F3593" s="99" t="str">
        <f>IFERROR(IF(C3593=設定・集計!$B$6,"",INDEX(DATA!$A$46:$E$6000,A3593,4)),"")</f>
        <v/>
      </c>
    </row>
    <row r="3594" spans="1:6" ht="18.75" customHeight="1">
      <c r="A3594" s="82" t="str">
        <f>IFERROR(MATCH(ROW()-ROW($A$2),DATA!G:G,0)-DATA!$B$5+1,"")</f>
        <v/>
      </c>
      <c r="B3594" s="86" t="str">
        <f>IFERROR(INDEX(DATA!$A$46:$E$6000,A3594,5),"")</f>
        <v/>
      </c>
      <c r="C3594" s="87" t="str">
        <f>IFERROR(INDEX(DATA!$A$46:$E$6000,A3594,3),"")</f>
        <v/>
      </c>
      <c r="D3594" s="88" t="str">
        <f>IFERROR(INDEX(DATA!$A$46:$E$6000,A3594,2),"")</f>
        <v/>
      </c>
      <c r="E3594" s="99" t="str">
        <f>IFERROR(IF(C3594=設定・集計!$B$6,INDEX(DATA!$A$46:$E$6000,A3594,4),""),"")</f>
        <v/>
      </c>
      <c r="F3594" s="99" t="str">
        <f>IFERROR(IF(C3594=設定・集計!$B$6,"",INDEX(DATA!$A$46:$E$6000,A3594,4)),"")</f>
        <v/>
      </c>
    </row>
    <row r="3595" spans="1:6" ht="18.75" customHeight="1">
      <c r="A3595" s="82" t="str">
        <f>IFERROR(MATCH(ROW()-ROW($A$2),DATA!G:G,0)-DATA!$B$5+1,"")</f>
        <v/>
      </c>
      <c r="B3595" s="86" t="str">
        <f>IFERROR(INDEX(DATA!$A$46:$E$6000,A3595,5),"")</f>
        <v/>
      </c>
      <c r="C3595" s="87" t="str">
        <f>IFERROR(INDEX(DATA!$A$46:$E$6000,A3595,3),"")</f>
        <v/>
      </c>
      <c r="D3595" s="88" t="str">
        <f>IFERROR(INDEX(DATA!$A$46:$E$6000,A3595,2),"")</f>
        <v/>
      </c>
      <c r="E3595" s="99" t="str">
        <f>IFERROR(IF(C3595=設定・集計!$B$6,INDEX(DATA!$A$46:$E$6000,A3595,4),""),"")</f>
        <v/>
      </c>
      <c r="F3595" s="99" t="str">
        <f>IFERROR(IF(C3595=設定・集計!$B$6,"",INDEX(DATA!$A$46:$E$6000,A3595,4)),"")</f>
        <v/>
      </c>
    </row>
    <row r="3596" spans="1:6" ht="18.75" customHeight="1">
      <c r="A3596" s="82" t="str">
        <f>IFERROR(MATCH(ROW()-ROW($A$2),DATA!G:G,0)-DATA!$B$5+1,"")</f>
        <v/>
      </c>
      <c r="B3596" s="86" t="str">
        <f>IFERROR(INDEX(DATA!$A$46:$E$6000,A3596,5),"")</f>
        <v/>
      </c>
      <c r="C3596" s="87" t="str">
        <f>IFERROR(INDEX(DATA!$A$46:$E$6000,A3596,3),"")</f>
        <v/>
      </c>
      <c r="D3596" s="88" t="str">
        <f>IFERROR(INDEX(DATA!$A$46:$E$6000,A3596,2),"")</f>
        <v/>
      </c>
      <c r="E3596" s="99" t="str">
        <f>IFERROR(IF(C3596=設定・集計!$B$6,INDEX(DATA!$A$46:$E$6000,A3596,4),""),"")</f>
        <v/>
      </c>
      <c r="F3596" s="99" t="str">
        <f>IFERROR(IF(C3596=設定・集計!$B$6,"",INDEX(DATA!$A$46:$E$6000,A3596,4)),"")</f>
        <v/>
      </c>
    </row>
    <row r="3597" spans="1:6" ht="18.75" customHeight="1">
      <c r="A3597" s="82" t="str">
        <f>IFERROR(MATCH(ROW()-ROW($A$2),DATA!G:G,0)-DATA!$B$5+1,"")</f>
        <v/>
      </c>
      <c r="B3597" s="86" t="str">
        <f>IFERROR(INDEX(DATA!$A$46:$E$6000,A3597,5),"")</f>
        <v/>
      </c>
      <c r="C3597" s="87" t="str">
        <f>IFERROR(INDEX(DATA!$A$46:$E$6000,A3597,3),"")</f>
        <v/>
      </c>
      <c r="D3597" s="88" t="str">
        <f>IFERROR(INDEX(DATA!$A$46:$E$6000,A3597,2),"")</f>
        <v/>
      </c>
      <c r="E3597" s="99" t="str">
        <f>IFERROR(IF(C3597=設定・集計!$B$6,INDEX(DATA!$A$46:$E$6000,A3597,4),""),"")</f>
        <v/>
      </c>
      <c r="F3597" s="99" t="str">
        <f>IFERROR(IF(C3597=設定・集計!$B$6,"",INDEX(DATA!$A$46:$E$6000,A3597,4)),"")</f>
        <v/>
      </c>
    </row>
    <row r="3598" spans="1:6" ht="18.75" customHeight="1">
      <c r="A3598" s="82" t="str">
        <f>IFERROR(MATCH(ROW()-ROW($A$2),DATA!G:G,0)-DATA!$B$5+1,"")</f>
        <v/>
      </c>
      <c r="B3598" s="86" t="str">
        <f>IFERROR(INDEX(DATA!$A$46:$E$6000,A3598,5),"")</f>
        <v/>
      </c>
      <c r="C3598" s="87" t="str">
        <f>IFERROR(INDEX(DATA!$A$46:$E$6000,A3598,3),"")</f>
        <v/>
      </c>
      <c r="D3598" s="88" t="str">
        <f>IFERROR(INDEX(DATA!$A$46:$E$6000,A3598,2),"")</f>
        <v/>
      </c>
      <c r="E3598" s="99" t="str">
        <f>IFERROR(IF(C3598=設定・集計!$B$6,INDEX(DATA!$A$46:$E$6000,A3598,4),""),"")</f>
        <v/>
      </c>
      <c r="F3598" s="99" t="str">
        <f>IFERROR(IF(C3598=設定・集計!$B$6,"",INDEX(DATA!$A$46:$E$6000,A3598,4)),"")</f>
        <v/>
      </c>
    </row>
    <row r="3599" spans="1:6" ht="18.75" customHeight="1">
      <c r="A3599" s="82" t="str">
        <f>IFERROR(MATCH(ROW()-ROW($A$2),DATA!G:G,0)-DATA!$B$5+1,"")</f>
        <v/>
      </c>
      <c r="B3599" s="86" t="str">
        <f>IFERROR(INDEX(DATA!$A$46:$E$6000,A3599,5),"")</f>
        <v/>
      </c>
      <c r="C3599" s="87" t="str">
        <f>IFERROR(INDEX(DATA!$A$46:$E$6000,A3599,3),"")</f>
        <v/>
      </c>
      <c r="D3599" s="88" t="str">
        <f>IFERROR(INDEX(DATA!$A$46:$E$6000,A3599,2),"")</f>
        <v/>
      </c>
      <c r="E3599" s="99" t="str">
        <f>IFERROR(IF(C3599=設定・集計!$B$6,INDEX(DATA!$A$46:$E$6000,A3599,4),""),"")</f>
        <v/>
      </c>
      <c r="F3599" s="99" t="str">
        <f>IFERROR(IF(C3599=設定・集計!$B$6,"",INDEX(DATA!$A$46:$E$6000,A3599,4)),"")</f>
        <v/>
      </c>
    </row>
    <row r="3600" spans="1:6" ht="18.75" customHeight="1">
      <c r="A3600" s="82" t="str">
        <f>IFERROR(MATCH(ROW()-ROW($A$2),DATA!G:G,0)-DATA!$B$5+1,"")</f>
        <v/>
      </c>
      <c r="B3600" s="86" t="str">
        <f>IFERROR(INDEX(DATA!$A$46:$E$6000,A3600,5),"")</f>
        <v/>
      </c>
      <c r="C3600" s="87" t="str">
        <f>IFERROR(INDEX(DATA!$A$46:$E$6000,A3600,3),"")</f>
        <v/>
      </c>
      <c r="D3600" s="88" t="str">
        <f>IFERROR(INDEX(DATA!$A$46:$E$6000,A3600,2),"")</f>
        <v/>
      </c>
      <c r="E3600" s="99" t="str">
        <f>IFERROR(IF(C3600=設定・集計!$B$6,INDEX(DATA!$A$46:$E$6000,A3600,4),""),"")</f>
        <v/>
      </c>
      <c r="F3600" s="99" t="str">
        <f>IFERROR(IF(C3600=設定・集計!$B$6,"",INDEX(DATA!$A$46:$E$6000,A3600,4)),"")</f>
        <v/>
      </c>
    </row>
    <row r="3601" spans="1:6" ht="18.75" customHeight="1">
      <c r="A3601" s="82" t="str">
        <f>IFERROR(MATCH(ROW()-ROW($A$2),DATA!G:G,0)-DATA!$B$5+1,"")</f>
        <v/>
      </c>
      <c r="B3601" s="86" t="str">
        <f>IFERROR(INDEX(DATA!$A$46:$E$6000,A3601,5),"")</f>
        <v/>
      </c>
      <c r="C3601" s="87" t="str">
        <f>IFERROR(INDEX(DATA!$A$46:$E$6000,A3601,3),"")</f>
        <v/>
      </c>
      <c r="D3601" s="88" t="str">
        <f>IFERROR(INDEX(DATA!$A$46:$E$6000,A3601,2),"")</f>
        <v/>
      </c>
      <c r="E3601" s="99" t="str">
        <f>IFERROR(IF(C3601=設定・集計!$B$6,INDEX(DATA!$A$46:$E$6000,A3601,4),""),"")</f>
        <v/>
      </c>
      <c r="F3601" s="99" t="str">
        <f>IFERROR(IF(C3601=設定・集計!$B$6,"",INDEX(DATA!$A$46:$E$6000,A3601,4)),"")</f>
        <v/>
      </c>
    </row>
    <row r="3602" spans="1:6" ht="18.75" customHeight="1">
      <c r="A3602" s="82" t="str">
        <f>IFERROR(MATCH(ROW()-ROW($A$2),DATA!G:G,0)-DATA!$B$5+1,"")</f>
        <v/>
      </c>
      <c r="B3602" s="86" t="str">
        <f>IFERROR(INDEX(DATA!$A$46:$E$6000,A3602,5),"")</f>
        <v/>
      </c>
      <c r="C3602" s="87" t="str">
        <f>IFERROR(INDEX(DATA!$A$46:$E$6000,A3602,3),"")</f>
        <v/>
      </c>
      <c r="D3602" s="88" t="str">
        <f>IFERROR(INDEX(DATA!$A$46:$E$6000,A3602,2),"")</f>
        <v/>
      </c>
      <c r="E3602" s="99" t="str">
        <f>IFERROR(IF(C3602=設定・集計!$B$6,INDEX(DATA!$A$46:$E$6000,A3602,4),""),"")</f>
        <v/>
      </c>
      <c r="F3602" s="99" t="str">
        <f>IFERROR(IF(C3602=設定・集計!$B$6,"",INDEX(DATA!$A$46:$E$6000,A3602,4)),"")</f>
        <v/>
      </c>
    </row>
    <row r="3603" spans="1:6" ht="18.75" customHeight="1">
      <c r="A3603" s="82" t="str">
        <f>IFERROR(MATCH(ROW()-ROW($A$2),DATA!G:G,0)-DATA!$B$5+1,"")</f>
        <v/>
      </c>
      <c r="B3603" s="86" t="str">
        <f>IFERROR(INDEX(DATA!$A$46:$E$6000,A3603,5),"")</f>
        <v/>
      </c>
      <c r="C3603" s="87" t="str">
        <f>IFERROR(INDEX(DATA!$A$46:$E$6000,A3603,3),"")</f>
        <v/>
      </c>
      <c r="D3603" s="88" t="str">
        <f>IFERROR(INDEX(DATA!$A$46:$E$6000,A3603,2),"")</f>
        <v/>
      </c>
      <c r="E3603" s="99" t="str">
        <f>IFERROR(IF(C3603=設定・集計!$B$6,INDEX(DATA!$A$46:$E$6000,A3603,4),""),"")</f>
        <v/>
      </c>
      <c r="F3603" s="99" t="str">
        <f>IFERROR(IF(C3603=設定・集計!$B$6,"",INDEX(DATA!$A$46:$E$6000,A3603,4)),"")</f>
        <v/>
      </c>
    </row>
    <row r="3604" spans="1:6" ht="18.75" customHeight="1">
      <c r="A3604" s="82" t="str">
        <f>IFERROR(MATCH(ROW()-ROW($A$2),DATA!G:G,0)-DATA!$B$5+1,"")</f>
        <v/>
      </c>
      <c r="B3604" s="86" t="str">
        <f>IFERROR(INDEX(DATA!$A$46:$E$6000,A3604,5),"")</f>
        <v/>
      </c>
      <c r="C3604" s="87" t="str">
        <f>IFERROR(INDEX(DATA!$A$46:$E$6000,A3604,3),"")</f>
        <v/>
      </c>
      <c r="D3604" s="88" t="str">
        <f>IFERROR(INDEX(DATA!$A$46:$E$6000,A3604,2),"")</f>
        <v/>
      </c>
      <c r="E3604" s="99" t="str">
        <f>IFERROR(IF(C3604=設定・集計!$B$6,INDEX(DATA!$A$46:$E$6000,A3604,4),""),"")</f>
        <v/>
      </c>
      <c r="F3604" s="99" t="str">
        <f>IFERROR(IF(C3604=設定・集計!$B$6,"",INDEX(DATA!$A$46:$E$6000,A3604,4)),"")</f>
        <v/>
      </c>
    </row>
    <row r="3605" spans="1:6" ht="18.75" customHeight="1">
      <c r="A3605" s="82" t="str">
        <f>IFERROR(MATCH(ROW()-ROW($A$2),DATA!G:G,0)-DATA!$B$5+1,"")</f>
        <v/>
      </c>
      <c r="B3605" s="86" t="str">
        <f>IFERROR(INDEX(DATA!$A$46:$E$6000,A3605,5),"")</f>
        <v/>
      </c>
      <c r="C3605" s="87" t="str">
        <f>IFERROR(INDEX(DATA!$A$46:$E$6000,A3605,3),"")</f>
        <v/>
      </c>
      <c r="D3605" s="88" t="str">
        <f>IFERROR(INDEX(DATA!$A$46:$E$6000,A3605,2),"")</f>
        <v/>
      </c>
      <c r="E3605" s="99" t="str">
        <f>IFERROR(IF(C3605=設定・集計!$B$6,INDEX(DATA!$A$46:$E$6000,A3605,4),""),"")</f>
        <v/>
      </c>
      <c r="F3605" s="99" t="str">
        <f>IFERROR(IF(C3605=設定・集計!$B$6,"",INDEX(DATA!$A$46:$E$6000,A3605,4)),"")</f>
        <v/>
      </c>
    </row>
    <row r="3606" spans="1:6" ht="18.75" customHeight="1">
      <c r="A3606" s="82" t="str">
        <f>IFERROR(MATCH(ROW()-ROW($A$2),DATA!G:G,0)-DATA!$B$5+1,"")</f>
        <v/>
      </c>
      <c r="B3606" s="86" t="str">
        <f>IFERROR(INDEX(DATA!$A$46:$E$6000,A3606,5),"")</f>
        <v/>
      </c>
      <c r="C3606" s="87" t="str">
        <f>IFERROR(INDEX(DATA!$A$46:$E$6000,A3606,3),"")</f>
        <v/>
      </c>
      <c r="D3606" s="88" t="str">
        <f>IFERROR(INDEX(DATA!$A$46:$E$6000,A3606,2),"")</f>
        <v/>
      </c>
      <c r="E3606" s="99" t="str">
        <f>IFERROR(IF(C3606=設定・集計!$B$6,INDEX(DATA!$A$46:$E$6000,A3606,4),""),"")</f>
        <v/>
      </c>
      <c r="F3606" s="99" t="str">
        <f>IFERROR(IF(C3606=設定・集計!$B$6,"",INDEX(DATA!$A$46:$E$6000,A3606,4)),"")</f>
        <v/>
      </c>
    </row>
    <row r="3607" spans="1:6" ht="18.75" customHeight="1">
      <c r="A3607" s="82" t="str">
        <f>IFERROR(MATCH(ROW()-ROW($A$2),DATA!G:G,0)-DATA!$B$5+1,"")</f>
        <v/>
      </c>
      <c r="B3607" s="86" t="str">
        <f>IFERROR(INDEX(DATA!$A$46:$E$6000,A3607,5),"")</f>
        <v/>
      </c>
      <c r="C3607" s="87" t="str">
        <f>IFERROR(INDEX(DATA!$A$46:$E$6000,A3607,3),"")</f>
        <v/>
      </c>
      <c r="D3607" s="88" t="str">
        <f>IFERROR(INDEX(DATA!$A$46:$E$6000,A3607,2),"")</f>
        <v/>
      </c>
      <c r="E3607" s="99" t="str">
        <f>IFERROR(IF(C3607=設定・集計!$B$6,INDEX(DATA!$A$46:$E$6000,A3607,4),""),"")</f>
        <v/>
      </c>
      <c r="F3607" s="99" t="str">
        <f>IFERROR(IF(C3607=設定・集計!$B$6,"",INDEX(DATA!$A$46:$E$6000,A3607,4)),"")</f>
        <v/>
      </c>
    </row>
    <row r="3608" spans="1:6" ht="18.75" customHeight="1">
      <c r="A3608" s="82" t="str">
        <f>IFERROR(MATCH(ROW()-ROW($A$2),DATA!G:G,0)-DATA!$B$5+1,"")</f>
        <v/>
      </c>
      <c r="B3608" s="86" t="str">
        <f>IFERROR(INDEX(DATA!$A$46:$E$6000,A3608,5),"")</f>
        <v/>
      </c>
      <c r="C3608" s="87" t="str">
        <f>IFERROR(INDEX(DATA!$A$46:$E$6000,A3608,3),"")</f>
        <v/>
      </c>
      <c r="D3608" s="88" t="str">
        <f>IFERROR(INDEX(DATA!$A$46:$E$6000,A3608,2),"")</f>
        <v/>
      </c>
      <c r="E3608" s="99" t="str">
        <f>IFERROR(IF(C3608=設定・集計!$B$6,INDEX(DATA!$A$46:$E$6000,A3608,4),""),"")</f>
        <v/>
      </c>
      <c r="F3608" s="99" t="str">
        <f>IFERROR(IF(C3608=設定・集計!$B$6,"",INDEX(DATA!$A$46:$E$6000,A3608,4)),"")</f>
        <v/>
      </c>
    </row>
    <row r="3609" spans="1:6" ht="18.75" customHeight="1">
      <c r="A3609" s="82" t="str">
        <f>IFERROR(MATCH(ROW()-ROW($A$2),DATA!G:G,0)-DATA!$B$5+1,"")</f>
        <v/>
      </c>
      <c r="B3609" s="86" t="str">
        <f>IFERROR(INDEX(DATA!$A$46:$E$6000,A3609,5),"")</f>
        <v/>
      </c>
      <c r="C3609" s="87" t="str">
        <f>IFERROR(INDEX(DATA!$A$46:$E$6000,A3609,3),"")</f>
        <v/>
      </c>
      <c r="D3609" s="88" t="str">
        <f>IFERROR(INDEX(DATA!$A$46:$E$6000,A3609,2),"")</f>
        <v/>
      </c>
      <c r="E3609" s="99" t="str">
        <f>IFERROR(IF(C3609=設定・集計!$B$6,INDEX(DATA!$A$46:$E$6000,A3609,4),""),"")</f>
        <v/>
      </c>
      <c r="F3609" s="99" t="str">
        <f>IFERROR(IF(C3609=設定・集計!$B$6,"",INDEX(DATA!$A$46:$E$6000,A3609,4)),"")</f>
        <v/>
      </c>
    </row>
    <row r="3610" spans="1:6" ht="18.75" customHeight="1">
      <c r="A3610" s="82" t="str">
        <f>IFERROR(MATCH(ROW()-ROW($A$2),DATA!G:G,0)-DATA!$B$5+1,"")</f>
        <v/>
      </c>
      <c r="B3610" s="86" t="str">
        <f>IFERROR(INDEX(DATA!$A$46:$E$6000,A3610,5),"")</f>
        <v/>
      </c>
      <c r="C3610" s="87" t="str">
        <f>IFERROR(INDEX(DATA!$A$46:$E$6000,A3610,3),"")</f>
        <v/>
      </c>
      <c r="D3610" s="88" t="str">
        <f>IFERROR(INDEX(DATA!$A$46:$E$6000,A3610,2),"")</f>
        <v/>
      </c>
      <c r="E3610" s="99" t="str">
        <f>IFERROR(IF(C3610=設定・集計!$B$6,INDEX(DATA!$A$46:$E$6000,A3610,4),""),"")</f>
        <v/>
      </c>
      <c r="F3610" s="99" t="str">
        <f>IFERROR(IF(C3610=設定・集計!$B$6,"",INDEX(DATA!$A$46:$E$6000,A3610,4)),"")</f>
        <v/>
      </c>
    </row>
    <row r="3611" spans="1:6" ht="18.75" customHeight="1">
      <c r="A3611" s="82" t="str">
        <f>IFERROR(MATCH(ROW()-ROW($A$2),DATA!G:G,0)-DATA!$B$5+1,"")</f>
        <v/>
      </c>
      <c r="B3611" s="86" t="str">
        <f>IFERROR(INDEX(DATA!$A$46:$E$6000,A3611,5),"")</f>
        <v/>
      </c>
      <c r="C3611" s="87" t="str">
        <f>IFERROR(INDEX(DATA!$A$46:$E$6000,A3611,3),"")</f>
        <v/>
      </c>
      <c r="D3611" s="88" t="str">
        <f>IFERROR(INDEX(DATA!$A$46:$E$6000,A3611,2),"")</f>
        <v/>
      </c>
      <c r="E3611" s="99" t="str">
        <f>IFERROR(IF(C3611=設定・集計!$B$6,INDEX(DATA!$A$46:$E$6000,A3611,4),""),"")</f>
        <v/>
      </c>
      <c r="F3611" s="99" t="str">
        <f>IFERROR(IF(C3611=設定・集計!$B$6,"",INDEX(DATA!$A$46:$E$6000,A3611,4)),"")</f>
        <v/>
      </c>
    </row>
    <row r="3612" spans="1:6" ht="18.75" customHeight="1">
      <c r="A3612" s="82" t="str">
        <f>IFERROR(MATCH(ROW()-ROW($A$2),DATA!G:G,0)-DATA!$B$5+1,"")</f>
        <v/>
      </c>
      <c r="B3612" s="86" t="str">
        <f>IFERROR(INDEX(DATA!$A$46:$E$6000,A3612,5),"")</f>
        <v/>
      </c>
      <c r="C3612" s="87" t="str">
        <f>IFERROR(INDEX(DATA!$A$46:$E$6000,A3612,3),"")</f>
        <v/>
      </c>
      <c r="D3612" s="88" t="str">
        <f>IFERROR(INDEX(DATA!$A$46:$E$6000,A3612,2),"")</f>
        <v/>
      </c>
      <c r="E3612" s="99" t="str">
        <f>IFERROR(IF(C3612=設定・集計!$B$6,INDEX(DATA!$A$46:$E$6000,A3612,4),""),"")</f>
        <v/>
      </c>
      <c r="F3612" s="99" t="str">
        <f>IFERROR(IF(C3612=設定・集計!$B$6,"",INDEX(DATA!$A$46:$E$6000,A3612,4)),"")</f>
        <v/>
      </c>
    </row>
    <row r="3613" spans="1:6" ht="18.75" customHeight="1">
      <c r="A3613" s="82" t="str">
        <f>IFERROR(MATCH(ROW()-ROW($A$2),DATA!G:G,0)-DATA!$B$5+1,"")</f>
        <v/>
      </c>
      <c r="B3613" s="86" t="str">
        <f>IFERROR(INDEX(DATA!$A$46:$E$6000,A3613,5),"")</f>
        <v/>
      </c>
      <c r="C3613" s="87" t="str">
        <f>IFERROR(INDEX(DATA!$A$46:$E$6000,A3613,3),"")</f>
        <v/>
      </c>
      <c r="D3613" s="88" t="str">
        <f>IFERROR(INDEX(DATA!$A$46:$E$6000,A3613,2),"")</f>
        <v/>
      </c>
      <c r="E3613" s="99" t="str">
        <f>IFERROR(IF(C3613=設定・集計!$B$6,INDEX(DATA!$A$46:$E$6000,A3613,4),""),"")</f>
        <v/>
      </c>
      <c r="F3613" s="99" t="str">
        <f>IFERROR(IF(C3613=設定・集計!$B$6,"",INDEX(DATA!$A$46:$E$6000,A3613,4)),"")</f>
        <v/>
      </c>
    </row>
    <row r="3614" spans="1:6" ht="18.75" customHeight="1">
      <c r="A3614" s="82" t="str">
        <f>IFERROR(MATCH(ROW()-ROW($A$2),DATA!G:G,0)-DATA!$B$5+1,"")</f>
        <v/>
      </c>
      <c r="B3614" s="86" t="str">
        <f>IFERROR(INDEX(DATA!$A$46:$E$6000,A3614,5),"")</f>
        <v/>
      </c>
      <c r="C3614" s="87" t="str">
        <f>IFERROR(INDEX(DATA!$A$46:$E$6000,A3614,3),"")</f>
        <v/>
      </c>
      <c r="D3614" s="88" t="str">
        <f>IFERROR(INDEX(DATA!$A$46:$E$6000,A3614,2),"")</f>
        <v/>
      </c>
      <c r="E3614" s="99" t="str">
        <f>IFERROR(IF(C3614=設定・集計!$B$6,INDEX(DATA!$A$46:$E$6000,A3614,4),""),"")</f>
        <v/>
      </c>
      <c r="F3614" s="99" t="str">
        <f>IFERROR(IF(C3614=設定・集計!$B$6,"",INDEX(DATA!$A$46:$E$6000,A3614,4)),"")</f>
        <v/>
      </c>
    </row>
    <row r="3615" spans="1:6" ht="18.75" customHeight="1">
      <c r="A3615" s="82" t="str">
        <f>IFERROR(MATCH(ROW()-ROW($A$2),DATA!G:G,0)-DATA!$B$5+1,"")</f>
        <v/>
      </c>
      <c r="B3615" s="86" t="str">
        <f>IFERROR(INDEX(DATA!$A$46:$E$6000,A3615,5),"")</f>
        <v/>
      </c>
      <c r="C3615" s="87" t="str">
        <f>IFERROR(INDEX(DATA!$A$46:$E$6000,A3615,3),"")</f>
        <v/>
      </c>
      <c r="D3615" s="88" t="str">
        <f>IFERROR(INDEX(DATA!$A$46:$E$6000,A3615,2),"")</f>
        <v/>
      </c>
      <c r="E3615" s="99" t="str">
        <f>IFERROR(IF(C3615=設定・集計!$B$6,INDEX(DATA!$A$46:$E$6000,A3615,4),""),"")</f>
        <v/>
      </c>
      <c r="F3615" s="99" t="str">
        <f>IFERROR(IF(C3615=設定・集計!$B$6,"",INDEX(DATA!$A$46:$E$6000,A3615,4)),"")</f>
        <v/>
      </c>
    </row>
    <row r="3616" spans="1:6" ht="18.75" customHeight="1">
      <c r="A3616" s="82" t="str">
        <f>IFERROR(MATCH(ROW()-ROW($A$2),DATA!G:G,0)-DATA!$B$5+1,"")</f>
        <v/>
      </c>
      <c r="B3616" s="86" t="str">
        <f>IFERROR(INDEX(DATA!$A$46:$E$6000,A3616,5),"")</f>
        <v/>
      </c>
      <c r="C3616" s="87" t="str">
        <f>IFERROR(INDEX(DATA!$A$46:$E$6000,A3616,3),"")</f>
        <v/>
      </c>
      <c r="D3616" s="88" t="str">
        <f>IFERROR(INDEX(DATA!$A$46:$E$6000,A3616,2),"")</f>
        <v/>
      </c>
      <c r="E3616" s="99" t="str">
        <f>IFERROR(IF(C3616=設定・集計!$B$6,INDEX(DATA!$A$46:$E$6000,A3616,4),""),"")</f>
        <v/>
      </c>
      <c r="F3616" s="99" t="str">
        <f>IFERROR(IF(C3616=設定・集計!$B$6,"",INDEX(DATA!$A$46:$E$6000,A3616,4)),"")</f>
        <v/>
      </c>
    </row>
    <row r="3617" spans="1:6" ht="18.75" customHeight="1">
      <c r="A3617" s="82" t="str">
        <f>IFERROR(MATCH(ROW()-ROW($A$2),DATA!G:G,0)-DATA!$B$5+1,"")</f>
        <v/>
      </c>
      <c r="B3617" s="86" t="str">
        <f>IFERROR(INDEX(DATA!$A$46:$E$6000,A3617,5),"")</f>
        <v/>
      </c>
      <c r="C3617" s="87" t="str">
        <f>IFERROR(INDEX(DATA!$A$46:$E$6000,A3617,3),"")</f>
        <v/>
      </c>
      <c r="D3617" s="88" t="str">
        <f>IFERROR(INDEX(DATA!$A$46:$E$6000,A3617,2),"")</f>
        <v/>
      </c>
      <c r="E3617" s="99" t="str">
        <f>IFERROR(IF(C3617=設定・集計!$B$6,INDEX(DATA!$A$46:$E$6000,A3617,4),""),"")</f>
        <v/>
      </c>
      <c r="F3617" s="99" t="str">
        <f>IFERROR(IF(C3617=設定・集計!$B$6,"",INDEX(DATA!$A$46:$E$6000,A3617,4)),"")</f>
        <v/>
      </c>
    </row>
    <row r="3618" spans="1:6" ht="18.75" customHeight="1">
      <c r="A3618" s="82" t="str">
        <f>IFERROR(MATCH(ROW()-ROW($A$2),DATA!G:G,0)-DATA!$B$5+1,"")</f>
        <v/>
      </c>
      <c r="B3618" s="86" t="str">
        <f>IFERROR(INDEX(DATA!$A$46:$E$6000,A3618,5),"")</f>
        <v/>
      </c>
      <c r="C3618" s="87" t="str">
        <f>IFERROR(INDEX(DATA!$A$46:$E$6000,A3618,3),"")</f>
        <v/>
      </c>
      <c r="D3618" s="88" t="str">
        <f>IFERROR(INDEX(DATA!$A$46:$E$6000,A3618,2),"")</f>
        <v/>
      </c>
      <c r="E3618" s="99" t="str">
        <f>IFERROR(IF(C3618=設定・集計!$B$6,INDEX(DATA!$A$46:$E$6000,A3618,4),""),"")</f>
        <v/>
      </c>
      <c r="F3618" s="99" t="str">
        <f>IFERROR(IF(C3618=設定・集計!$B$6,"",INDEX(DATA!$A$46:$E$6000,A3618,4)),"")</f>
        <v/>
      </c>
    </row>
    <row r="3619" spans="1:6" ht="18.75" customHeight="1">
      <c r="A3619" s="82" t="str">
        <f>IFERROR(MATCH(ROW()-ROW($A$2),DATA!G:G,0)-DATA!$B$5+1,"")</f>
        <v/>
      </c>
      <c r="B3619" s="86" t="str">
        <f>IFERROR(INDEX(DATA!$A$46:$E$6000,A3619,5),"")</f>
        <v/>
      </c>
      <c r="C3619" s="87" t="str">
        <f>IFERROR(INDEX(DATA!$A$46:$E$6000,A3619,3),"")</f>
        <v/>
      </c>
      <c r="D3619" s="88" t="str">
        <f>IFERROR(INDEX(DATA!$A$46:$E$6000,A3619,2),"")</f>
        <v/>
      </c>
      <c r="E3619" s="99" t="str">
        <f>IFERROR(IF(C3619=設定・集計!$B$6,INDEX(DATA!$A$46:$E$6000,A3619,4),""),"")</f>
        <v/>
      </c>
      <c r="F3619" s="99" t="str">
        <f>IFERROR(IF(C3619=設定・集計!$B$6,"",INDEX(DATA!$A$46:$E$6000,A3619,4)),"")</f>
        <v/>
      </c>
    </row>
    <row r="3620" spans="1:6" ht="18.75" customHeight="1">
      <c r="A3620" s="82" t="str">
        <f>IFERROR(MATCH(ROW()-ROW($A$2),DATA!G:G,0)-DATA!$B$5+1,"")</f>
        <v/>
      </c>
      <c r="B3620" s="86" t="str">
        <f>IFERROR(INDEX(DATA!$A$46:$E$6000,A3620,5),"")</f>
        <v/>
      </c>
      <c r="C3620" s="87" t="str">
        <f>IFERROR(INDEX(DATA!$A$46:$E$6000,A3620,3),"")</f>
        <v/>
      </c>
      <c r="D3620" s="88" t="str">
        <f>IFERROR(INDEX(DATA!$A$46:$E$6000,A3620,2),"")</f>
        <v/>
      </c>
      <c r="E3620" s="99" t="str">
        <f>IFERROR(IF(C3620=設定・集計!$B$6,INDEX(DATA!$A$46:$E$6000,A3620,4),""),"")</f>
        <v/>
      </c>
      <c r="F3620" s="99" t="str">
        <f>IFERROR(IF(C3620=設定・集計!$B$6,"",INDEX(DATA!$A$46:$E$6000,A3620,4)),"")</f>
        <v/>
      </c>
    </row>
    <row r="3621" spans="1:6" ht="18.75" customHeight="1">
      <c r="A3621" s="82" t="str">
        <f>IFERROR(MATCH(ROW()-ROW($A$2),DATA!G:G,0)-DATA!$B$5+1,"")</f>
        <v/>
      </c>
      <c r="B3621" s="86" t="str">
        <f>IFERROR(INDEX(DATA!$A$46:$E$6000,A3621,5),"")</f>
        <v/>
      </c>
      <c r="C3621" s="87" t="str">
        <f>IFERROR(INDEX(DATA!$A$46:$E$6000,A3621,3),"")</f>
        <v/>
      </c>
      <c r="D3621" s="88" t="str">
        <f>IFERROR(INDEX(DATA!$A$46:$E$6000,A3621,2),"")</f>
        <v/>
      </c>
      <c r="E3621" s="99" t="str">
        <f>IFERROR(IF(C3621=設定・集計!$B$6,INDEX(DATA!$A$46:$E$6000,A3621,4),""),"")</f>
        <v/>
      </c>
      <c r="F3621" s="99" t="str">
        <f>IFERROR(IF(C3621=設定・集計!$B$6,"",INDEX(DATA!$A$46:$E$6000,A3621,4)),"")</f>
        <v/>
      </c>
    </row>
    <row r="3622" spans="1:6" ht="18.75" customHeight="1">
      <c r="A3622" s="82" t="str">
        <f>IFERROR(MATCH(ROW()-ROW($A$2),DATA!G:G,0)-DATA!$B$5+1,"")</f>
        <v/>
      </c>
      <c r="B3622" s="86" t="str">
        <f>IFERROR(INDEX(DATA!$A$46:$E$6000,A3622,5),"")</f>
        <v/>
      </c>
      <c r="C3622" s="87" t="str">
        <f>IFERROR(INDEX(DATA!$A$46:$E$6000,A3622,3),"")</f>
        <v/>
      </c>
      <c r="D3622" s="88" t="str">
        <f>IFERROR(INDEX(DATA!$A$46:$E$6000,A3622,2),"")</f>
        <v/>
      </c>
      <c r="E3622" s="99" t="str">
        <f>IFERROR(IF(C3622=設定・集計!$B$6,INDEX(DATA!$A$46:$E$6000,A3622,4),""),"")</f>
        <v/>
      </c>
      <c r="F3622" s="99" t="str">
        <f>IFERROR(IF(C3622=設定・集計!$B$6,"",INDEX(DATA!$A$46:$E$6000,A3622,4)),"")</f>
        <v/>
      </c>
    </row>
    <row r="3623" spans="1:6" ht="18.75" customHeight="1">
      <c r="A3623" s="82" t="str">
        <f>IFERROR(MATCH(ROW()-ROW($A$2),DATA!G:G,0)-DATA!$B$5+1,"")</f>
        <v/>
      </c>
      <c r="B3623" s="86" t="str">
        <f>IFERROR(INDEX(DATA!$A$46:$E$6000,A3623,5),"")</f>
        <v/>
      </c>
      <c r="C3623" s="87" t="str">
        <f>IFERROR(INDEX(DATA!$A$46:$E$6000,A3623,3),"")</f>
        <v/>
      </c>
      <c r="D3623" s="88" t="str">
        <f>IFERROR(INDEX(DATA!$A$46:$E$6000,A3623,2),"")</f>
        <v/>
      </c>
      <c r="E3623" s="99" t="str">
        <f>IFERROR(IF(C3623=設定・集計!$B$6,INDEX(DATA!$A$46:$E$6000,A3623,4),""),"")</f>
        <v/>
      </c>
      <c r="F3623" s="99" t="str">
        <f>IFERROR(IF(C3623=設定・集計!$B$6,"",INDEX(DATA!$A$46:$E$6000,A3623,4)),"")</f>
        <v/>
      </c>
    </row>
    <row r="3624" spans="1:6" ht="18.75" customHeight="1">
      <c r="A3624" s="82" t="str">
        <f>IFERROR(MATCH(ROW()-ROW($A$2),DATA!G:G,0)-DATA!$B$5+1,"")</f>
        <v/>
      </c>
      <c r="B3624" s="86" t="str">
        <f>IFERROR(INDEX(DATA!$A$46:$E$6000,A3624,5),"")</f>
        <v/>
      </c>
      <c r="C3624" s="87" t="str">
        <f>IFERROR(INDEX(DATA!$A$46:$E$6000,A3624,3),"")</f>
        <v/>
      </c>
      <c r="D3624" s="88" t="str">
        <f>IFERROR(INDEX(DATA!$A$46:$E$6000,A3624,2),"")</f>
        <v/>
      </c>
      <c r="E3624" s="99" t="str">
        <f>IFERROR(IF(C3624=設定・集計!$B$6,INDEX(DATA!$A$46:$E$6000,A3624,4),""),"")</f>
        <v/>
      </c>
      <c r="F3624" s="99" t="str">
        <f>IFERROR(IF(C3624=設定・集計!$B$6,"",INDEX(DATA!$A$46:$E$6000,A3624,4)),"")</f>
        <v/>
      </c>
    </row>
    <row r="3625" spans="1:6" ht="18.75" customHeight="1">
      <c r="A3625" s="82" t="str">
        <f>IFERROR(MATCH(ROW()-ROW($A$2),DATA!G:G,0)-DATA!$B$5+1,"")</f>
        <v/>
      </c>
      <c r="B3625" s="86" t="str">
        <f>IFERROR(INDEX(DATA!$A$46:$E$6000,A3625,5),"")</f>
        <v/>
      </c>
      <c r="C3625" s="87" t="str">
        <f>IFERROR(INDEX(DATA!$A$46:$E$6000,A3625,3),"")</f>
        <v/>
      </c>
      <c r="D3625" s="88" t="str">
        <f>IFERROR(INDEX(DATA!$A$46:$E$6000,A3625,2),"")</f>
        <v/>
      </c>
      <c r="E3625" s="99" t="str">
        <f>IFERROR(IF(C3625=設定・集計!$B$6,INDEX(DATA!$A$46:$E$6000,A3625,4),""),"")</f>
        <v/>
      </c>
      <c r="F3625" s="99" t="str">
        <f>IFERROR(IF(C3625=設定・集計!$B$6,"",INDEX(DATA!$A$46:$E$6000,A3625,4)),"")</f>
        <v/>
      </c>
    </row>
    <row r="3626" spans="1:6" ht="18.75" customHeight="1">
      <c r="A3626" s="82" t="str">
        <f>IFERROR(MATCH(ROW()-ROW($A$2),DATA!G:G,0)-DATA!$B$5+1,"")</f>
        <v/>
      </c>
      <c r="B3626" s="86" t="str">
        <f>IFERROR(INDEX(DATA!$A$46:$E$6000,A3626,5),"")</f>
        <v/>
      </c>
      <c r="C3626" s="87" t="str">
        <f>IFERROR(INDEX(DATA!$A$46:$E$6000,A3626,3),"")</f>
        <v/>
      </c>
      <c r="D3626" s="88" t="str">
        <f>IFERROR(INDEX(DATA!$A$46:$E$6000,A3626,2),"")</f>
        <v/>
      </c>
      <c r="E3626" s="99" t="str">
        <f>IFERROR(IF(C3626=設定・集計!$B$6,INDEX(DATA!$A$46:$E$6000,A3626,4),""),"")</f>
        <v/>
      </c>
      <c r="F3626" s="99" t="str">
        <f>IFERROR(IF(C3626=設定・集計!$B$6,"",INDEX(DATA!$A$46:$E$6000,A3626,4)),"")</f>
        <v/>
      </c>
    </row>
    <row r="3627" spans="1:6" ht="18.75" customHeight="1">
      <c r="A3627" s="82" t="str">
        <f>IFERROR(MATCH(ROW()-ROW($A$2),DATA!G:G,0)-DATA!$B$5+1,"")</f>
        <v/>
      </c>
      <c r="B3627" s="86" t="str">
        <f>IFERROR(INDEX(DATA!$A$46:$E$6000,A3627,5),"")</f>
        <v/>
      </c>
      <c r="C3627" s="87" t="str">
        <f>IFERROR(INDEX(DATA!$A$46:$E$6000,A3627,3),"")</f>
        <v/>
      </c>
      <c r="D3627" s="88" t="str">
        <f>IFERROR(INDEX(DATA!$A$46:$E$6000,A3627,2),"")</f>
        <v/>
      </c>
      <c r="E3627" s="99" t="str">
        <f>IFERROR(IF(C3627=設定・集計!$B$6,INDEX(DATA!$A$46:$E$6000,A3627,4),""),"")</f>
        <v/>
      </c>
      <c r="F3627" s="99" t="str">
        <f>IFERROR(IF(C3627=設定・集計!$B$6,"",INDEX(DATA!$A$46:$E$6000,A3627,4)),"")</f>
        <v/>
      </c>
    </row>
    <row r="3628" spans="1:6" ht="18.75" customHeight="1">
      <c r="A3628" s="82" t="str">
        <f>IFERROR(MATCH(ROW()-ROW($A$2),DATA!G:G,0)-DATA!$B$5+1,"")</f>
        <v/>
      </c>
      <c r="B3628" s="86" t="str">
        <f>IFERROR(INDEX(DATA!$A$46:$E$6000,A3628,5),"")</f>
        <v/>
      </c>
      <c r="C3628" s="87" t="str">
        <f>IFERROR(INDEX(DATA!$A$46:$E$6000,A3628,3),"")</f>
        <v/>
      </c>
      <c r="D3628" s="88" t="str">
        <f>IFERROR(INDEX(DATA!$A$46:$E$6000,A3628,2),"")</f>
        <v/>
      </c>
      <c r="E3628" s="99" t="str">
        <f>IFERROR(IF(C3628=設定・集計!$B$6,INDEX(DATA!$A$46:$E$6000,A3628,4),""),"")</f>
        <v/>
      </c>
      <c r="F3628" s="99" t="str">
        <f>IFERROR(IF(C3628=設定・集計!$B$6,"",INDEX(DATA!$A$46:$E$6000,A3628,4)),"")</f>
        <v/>
      </c>
    </row>
    <row r="3629" spans="1:6" ht="18.75" customHeight="1">
      <c r="A3629" s="82" t="str">
        <f>IFERROR(MATCH(ROW()-ROW($A$2),DATA!G:G,0)-DATA!$B$5+1,"")</f>
        <v/>
      </c>
      <c r="B3629" s="86" t="str">
        <f>IFERROR(INDEX(DATA!$A$46:$E$6000,A3629,5),"")</f>
        <v/>
      </c>
      <c r="C3629" s="87" t="str">
        <f>IFERROR(INDEX(DATA!$A$46:$E$6000,A3629,3),"")</f>
        <v/>
      </c>
      <c r="D3629" s="88" t="str">
        <f>IFERROR(INDEX(DATA!$A$46:$E$6000,A3629,2),"")</f>
        <v/>
      </c>
      <c r="E3629" s="99" t="str">
        <f>IFERROR(IF(C3629=設定・集計!$B$6,INDEX(DATA!$A$46:$E$6000,A3629,4),""),"")</f>
        <v/>
      </c>
      <c r="F3629" s="99" t="str">
        <f>IFERROR(IF(C3629=設定・集計!$B$6,"",INDEX(DATA!$A$46:$E$6000,A3629,4)),"")</f>
        <v/>
      </c>
    </row>
    <row r="3630" spans="1:6" ht="18.75" customHeight="1">
      <c r="A3630" s="82" t="str">
        <f>IFERROR(MATCH(ROW()-ROW($A$2),DATA!G:G,0)-DATA!$B$5+1,"")</f>
        <v/>
      </c>
      <c r="B3630" s="86" t="str">
        <f>IFERROR(INDEX(DATA!$A$46:$E$6000,A3630,5),"")</f>
        <v/>
      </c>
      <c r="C3630" s="87" t="str">
        <f>IFERROR(INDEX(DATA!$A$46:$E$6000,A3630,3),"")</f>
        <v/>
      </c>
      <c r="D3630" s="88" t="str">
        <f>IFERROR(INDEX(DATA!$A$46:$E$6000,A3630,2),"")</f>
        <v/>
      </c>
      <c r="E3630" s="99" t="str">
        <f>IFERROR(IF(C3630=設定・集計!$B$6,INDEX(DATA!$A$46:$E$6000,A3630,4),""),"")</f>
        <v/>
      </c>
      <c r="F3630" s="99" t="str">
        <f>IFERROR(IF(C3630=設定・集計!$B$6,"",INDEX(DATA!$A$46:$E$6000,A3630,4)),"")</f>
        <v/>
      </c>
    </row>
    <row r="3631" spans="1:6" ht="18.75" customHeight="1">
      <c r="A3631" s="82" t="str">
        <f>IFERROR(MATCH(ROW()-ROW($A$2),DATA!G:G,0)-DATA!$B$5+1,"")</f>
        <v/>
      </c>
      <c r="B3631" s="86" t="str">
        <f>IFERROR(INDEX(DATA!$A$46:$E$6000,A3631,5),"")</f>
        <v/>
      </c>
      <c r="C3631" s="87" t="str">
        <f>IFERROR(INDEX(DATA!$A$46:$E$6000,A3631,3),"")</f>
        <v/>
      </c>
      <c r="D3631" s="88" t="str">
        <f>IFERROR(INDEX(DATA!$A$46:$E$6000,A3631,2),"")</f>
        <v/>
      </c>
      <c r="E3631" s="99" t="str">
        <f>IFERROR(IF(C3631=設定・集計!$B$6,INDEX(DATA!$A$46:$E$6000,A3631,4),""),"")</f>
        <v/>
      </c>
      <c r="F3631" s="99" t="str">
        <f>IFERROR(IF(C3631=設定・集計!$B$6,"",INDEX(DATA!$A$46:$E$6000,A3631,4)),"")</f>
        <v/>
      </c>
    </row>
    <row r="3632" spans="1:6" ht="18.75" customHeight="1">
      <c r="A3632" s="82" t="str">
        <f>IFERROR(MATCH(ROW()-ROW($A$2),DATA!G:G,0)-DATA!$B$5+1,"")</f>
        <v/>
      </c>
      <c r="B3632" s="86" t="str">
        <f>IFERROR(INDEX(DATA!$A$46:$E$6000,A3632,5),"")</f>
        <v/>
      </c>
      <c r="C3632" s="87" t="str">
        <f>IFERROR(INDEX(DATA!$A$46:$E$6000,A3632,3),"")</f>
        <v/>
      </c>
      <c r="D3632" s="88" t="str">
        <f>IFERROR(INDEX(DATA!$A$46:$E$6000,A3632,2),"")</f>
        <v/>
      </c>
      <c r="E3632" s="99" t="str">
        <f>IFERROR(IF(C3632=設定・集計!$B$6,INDEX(DATA!$A$46:$E$6000,A3632,4),""),"")</f>
        <v/>
      </c>
      <c r="F3632" s="99" t="str">
        <f>IFERROR(IF(C3632=設定・集計!$B$6,"",INDEX(DATA!$A$46:$E$6000,A3632,4)),"")</f>
        <v/>
      </c>
    </row>
    <row r="3633" spans="1:6" ht="18.75" customHeight="1">
      <c r="A3633" s="82" t="str">
        <f>IFERROR(MATCH(ROW()-ROW($A$2),DATA!G:G,0)-DATA!$B$5+1,"")</f>
        <v/>
      </c>
      <c r="B3633" s="86" t="str">
        <f>IFERROR(INDEX(DATA!$A$46:$E$6000,A3633,5),"")</f>
        <v/>
      </c>
      <c r="C3633" s="87" t="str">
        <f>IFERROR(INDEX(DATA!$A$46:$E$6000,A3633,3),"")</f>
        <v/>
      </c>
      <c r="D3633" s="88" t="str">
        <f>IFERROR(INDEX(DATA!$A$46:$E$6000,A3633,2),"")</f>
        <v/>
      </c>
      <c r="E3633" s="99" t="str">
        <f>IFERROR(IF(C3633=設定・集計!$B$6,INDEX(DATA!$A$46:$E$6000,A3633,4),""),"")</f>
        <v/>
      </c>
      <c r="F3633" s="99" t="str">
        <f>IFERROR(IF(C3633=設定・集計!$B$6,"",INDEX(DATA!$A$46:$E$6000,A3633,4)),"")</f>
        <v/>
      </c>
    </row>
    <row r="3634" spans="1:6" ht="18.75" customHeight="1">
      <c r="A3634" s="82" t="str">
        <f>IFERROR(MATCH(ROW()-ROW($A$2),DATA!G:G,0)-DATA!$B$5+1,"")</f>
        <v/>
      </c>
      <c r="B3634" s="86" t="str">
        <f>IFERROR(INDEX(DATA!$A$46:$E$6000,A3634,5),"")</f>
        <v/>
      </c>
      <c r="C3634" s="87" t="str">
        <f>IFERROR(INDEX(DATA!$A$46:$E$6000,A3634,3),"")</f>
        <v/>
      </c>
      <c r="D3634" s="88" t="str">
        <f>IFERROR(INDEX(DATA!$A$46:$E$6000,A3634,2),"")</f>
        <v/>
      </c>
      <c r="E3634" s="99" t="str">
        <f>IFERROR(IF(C3634=設定・集計!$B$6,INDEX(DATA!$A$46:$E$6000,A3634,4),""),"")</f>
        <v/>
      </c>
      <c r="F3634" s="99" t="str">
        <f>IFERROR(IF(C3634=設定・集計!$B$6,"",INDEX(DATA!$A$46:$E$6000,A3634,4)),"")</f>
        <v/>
      </c>
    </row>
    <row r="3635" spans="1:6" ht="18.75" customHeight="1">
      <c r="A3635" s="82" t="str">
        <f>IFERROR(MATCH(ROW()-ROW($A$2),DATA!G:G,0)-DATA!$B$5+1,"")</f>
        <v/>
      </c>
      <c r="B3635" s="86" t="str">
        <f>IFERROR(INDEX(DATA!$A$46:$E$6000,A3635,5),"")</f>
        <v/>
      </c>
      <c r="C3635" s="87" t="str">
        <f>IFERROR(INDEX(DATA!$A$46:$E$6000,A3635,3),"")</f>
        <v/>
      </c>
      <c r="D3635" s="88" t="str">
        <f>IFERROR(INDEX(DATA!$A$46:$E$6000,A3635,2),"")</f>
        <v/>
      </c>
      <c r="E3635" s="99" t="str">
        <f>IFERROR(IF(C3635=設定・集計!$B$6,INDEX(DATA!$A$46:$E$6000,A3635,4),""),"")</f>
        <v/>
      </c>
      <c r="F3635" s="99" t="str">
        <f>IFERROR(IF(C3635=設定・集計!$B$6,"",INDEX(DATA!$A$46:$E$6000,A3635,4)),"")</f>
        <v/>
      </c>
    </row>
    <row r="3636" spans="1:6" ht="18.75" customHeight="1">
      <c r="A3636" s="82" t="str">
        <f>IFERROR(MATCH(ROW()-ROW($A$2),DATA!G:G,0)-DATA!$B$5+1,"")</f>
        <v/>
      </c>
      <c r="B3636" s="86" t="str">
        <f>IFERROR(INDEX(DATA!$A$46:$E$6000,A3636,5),"")</f>
        <v/>
      </c>
      <c r="C3636" s="87" t="str">
        <f>IFERROR(INDEX(DATA!$A$46:$E$6000,A3636,3),"")</f>
        <v/>
      </c>
      <c r="D3636" s="88" t="str">
        <f>IFERROR(INDEX(DATA!$A$46:$E$6000,A3636,2),"")</f>
        <v/>
      </c>
      <c r="E3636" s="99" t="str">
        <f>IFERROR(IF(C3636=設定・集計!$B$6,INDEX(DATA!$A$46:$E$6000,A3636,4),""),"")</f>
        <v/>
      </c>
      <c r="F3636" s="99" t="str">
        <f>IFERROR(IF(C3636=設定・集計!$B$6,"",INDEX(DATA!$A$46:$E$6000,A3636,4)),"")</f>
        <v/>
      </c>
    </row>
    <row r="3637" spans="1:6" ht="18.75" customHeight="1">
      <c r="A3637" s="82" t="str">
        <f>IFERROR(MATCH(ROW()-ROW($A$2),DATA!G:G,0)-DATA!$B$5+1,"")</f>
        <v/>
      </c>
      <c r="B3637" s="86" t="str">
        <f>IFERROR(INDEX(DATA!$A$46:$E$6000,A3637,5),"")</f>
        <v/>
      </c>
      <c r="C3637" s="87" t="str">
        <f>IFERROR(INDEX(DATA!$A$46:$E$6000,A3637,3),"")</f>
        <v/>
      </c>
      <c r="D3637" s="88" t="str">
        <f>IFERROR(INDEX(DATA!$A$46:$E$6000,A3637,2),"")</f>
        <v/>
      </c>
      <c r="E3637" s="99" t="str">
        <f>IFERROR(IF(C3637=設定・集計!$B$6,INDEX(DATA!$A$46:$E$6000,A3637,4),""),"")</f>
        <v/>
      </c>
      <c r="F3637" s="99" t="str">
        <f>IFERROR(IF(C3637=設定・集計!$B$6,"",INDEX(DATA!$A$46:$E$6000,A3637,4)),"")</f>
        <v/>
      </c>
    </row>
    <row r="3638" spans="1:6" ht="18.75" customHeight="1">
      <c r="A3638" s="82" t="str">
        <f>IFERROR(MATCH(ROW()-ROW($A$2),DATA!G:G,0)-DATA!$B$5+1,"")</f>
        <v/>
      </c>
      <c r="B3638" s="86" t="str">
        <f>IFERROR(INDEX(DATA!$A$46:$E$6000,A3638,5),"")</f>
        <v/>
      </c>
      <c r="C3638" s="87" t="str">
        <f>IFERROR(INDEX(DATA!$A$46:$E$6000,A3638,3),"")</f>
        <v/>
      </c>
      <c r="D3638" s="88" t="str">
        <f>IFERROR(INDEX(DATA!$A$46:$E$6000,A3638,2),"")</f>
        <v/>
      </c>
      <c r="E3638" s="99" t="str">
        <f>IFERROR(IF(C3638=設定・集計!$B$6,INDEX(DATA!$A$46:$E$6000,A3638,4),""),"")</f>
        <v/>
      </c>
      <c r="F3638" s="99" t="str">
        <f>IFERROR(IF(C3638=設定・集計!$B$6,"",INDEX(DATA!$A$46:$E$6000,A3638,4)),"")</f>
        <v/>
      </c>
    </row>
    <row r="3639" spans="1:6" ht="18.75" customHeight="1">
      <c r="A3639" s="82" t="str">
        <f>IFERROR(MATCH(ROW()-ROW($A$2),DATA!G:G,0)-DATA!$B$5+1,"")</f>
        <v/>
      </c>
      <c r="B3639" s="86" t="str">
        <f>IFERROR(INDEX(DATA!$A$46:$E$6000,A3639,5),"")</f>
        <v/>
      </c>
      <c r="C3639" s="87" t="str">
        <f>IFERROR(INDEX(DATA!$A$46:$E$6000,A3639,3),"")</f>
        <v/>
      </c>
      <c r="D3639" s="88" t="str">
        <f>IFERROR(INDEX(DATA!$A$46:$E$6000,A3639,2),"")</f>
        <v/>
      </c>
      <c r="E3639" s="99" t="str">
        <f>IFERROR(IF(C3639=設定・集計!$B$6,INDEX(DATA!$A$46:$E$6000,A3639,4),""),"")</f>
        <v/>
      </c>
      <c r="F3639" s="99" t="str">
        <f>IFERROR(IF(C3639=設定・集計!$B$6,"",INDEX(DATA!$A$46:$E$6000,A3639,4)),"")</f>
        <v/>
      </c>
    </row>
    <row r="3640" spans="1:6" ht="18.75" customHeight="1">
      <c r="A3640" s="82" t="str">
        <f>IFERROR(MATCH(ROW()-ROW($A$2),DATA!G:G,0)-DATA!$B$5+1,"")</f>
        <v/>
      </c>
      <c r="B3640" s="86" t="str">
        <f>IFERROR(INDEX(DATA!$A$46:$E$6000,A3640,5),"")</f>
        <v/>
      </c>
      <c r="C3640" s="87" t="str">
        <f>IFERROR(INDEX(DATA!$A$46:$E$6000,A3640,3),"")</f>
        <v/>
      </c>
      <c r="D3640" s="88" t="str">
        <f>IFERROR(INDEX(DATA!$A$46:$E$6000,A3640,2),"")</f>
        <v/>
      </c>
      <c r="E3640" s="99" t="str">
        <f>IFERROR(IF(C3640=設定・集計!$B$6,INDEX(DATA!$A$46:$E$6000,A3640,4),""),"")</f>
        <v/>
      </c>
      <c r="F3640" s="99" t="str">
        <f>IFERROR(IF(C3640=設定・集計!$B$6,"",INDEX(DATA!$A$46:$E$6000,A3640,4)),"")</f>
        <v/>
      </c>
    </row>
    <row r="3641" spans="1:6" ht="18.75" customHeight="1">
      <c r="A3641" s="82" t="str">
        <f>IFERROR(MATCH(ROW()-ROW($A$2),DATA!G:G,0)-DATA!$B$5+1,"")</f>
        <v/>
      </c>
      <c r="B3641" s="86" t="str">
        <f>IFERROR(INDEX(DATA!$A$46:$E$6000,A3641,5),"")</f>
        <v/>
      </c>
      <c r="C3641" s="87" t="str">
        <f>IFERROR(INDEX(DATA!$A$46:$E$6000,A3641,3),"")</f>
        <v/>
      </c>
      <c r="D3641" s="88" t="str">
        <f>IFERROR(INDEX(DATA!$A$46:$E$6000,A3641,2),"")</f>
        <v/>
      </c>
      <c r="E3641" s="99" t="str">
        <f>IFERROR(IF(C3641=設定・集計!$B$6,INDEX(DATA!$A$46:$E$6000,A3641,4),""),"")</f>
        <v/>
      </c>
      <c r="F3641" s="99" t="str">
        <f>IFERROR(IF(C3641=設定・集計!$B$6,"",INDEX(DATA!$A$46:$E$6000,A3641,4)),"")</f>
        <v/>
      </c>
    </row>
    <row r="3642" spans="1:6" ht="18.75" customHeight="1">
      <c r="A3642" s="82" t="str">
        <f>IFERROR(MATCH(ROW()-ROW($A$2),DATA!G:G,0)-DATA!$B$5+1,"")</f>
        <v/>
      </c>
      <c r="B3642" s="86" t="str">
        <f>IFERROR(INDEX(DATA!$A$46:$E$6000,A3642,5),"")</f>
        <v/>
      </c>
      <c r="C3642" s="87" t="str">
        <f>IFERROR(INDEX(DATA!$A$46:$E$6000,A3642,3),"")</f>
        <v/>
      </c>
      <c r="D3642" s="88" t="str">
        <f>IFERROR(INDEX(DATA!$A$46:$E$6000,A3642,2),"")</f>
        <v/>
      </c>
      <c r="E3642" s="99" t="str">
        <f>IFERROR(IF(C3642=設定・集計!$B$6,INDEX(DATA!$A$46:$E$6000,A3642,4),""),"")</f>
        <v/>
      </c>
      <c r="F3642" s="99" t="str">
        <f>IFERROR(IF(C3642=設定・集計!$B$6,"",INDEX(DATA!$A$46:$E$6000,A3642,4)),"")</f>
        <v/>
      </c>
    </row>
    <row r="3643" spans="1:6" ht="18.75" customHeight="1">
      <c r="A3643" s="82" t="str">
        <f>IFERROR(MATCH(ROW()-ROW($A$2),DATA!G:G,0)-DATA!$B$5+1,"")</f>
        <v/>
      </c>
      <c r="B3643" s="86" t="str">
        <f>IFERROR(INDEX(DATA!$A$46:$E$6000,A3643,5),"")</f>
        <v/>
      </c>
      <c r="C3643" s="87" t="str">
        <f>IFERROR(INDEX(DATA!$A$46:$E$6000,A3643,3),"")</f>
        <v/>
      </c>
      <c r="D3643" s="88" t="str">
        <f>IFERROR(INDEX(DATA!$A$46:$E$6000,A3643,2),"")</f>
        <v/>
      </c>
      <c r="E3643" s="99" t="str">
        <f>IFERROR(IF(C3643=設定・集計!$B$6,INDEX(DATA!$A$46:$E$6000,A3643,4),""),"")</f>
        <v/>
      </c>
      <c r="F3643" s="99" t="str">
        <f>IFERROR(IF(C3643=設定・集計!$B$6,"",INDEX(DATA!$A$46:$E$6000,A3643,4)),"")</f>
        <v/>
      </c>
    </row>
    <row r="3644" spans="1:6" ht="18.75" customHeight="1">
      <c r="A3644" s="82" t="str">
        <f>IFERROR(MATCH(ROW()-ROW($A$2),DATA!G:G,0)-DATA!$B$5+1,"")</f>
        <v/>
      </c>
      <c r="B3644" s="86" t="str">
        <f>IFERROR(INDEX(DATA!$A$46:$E$6000,A3644,5),"")</f>
        <v/>
      </c>
      <c r="C3644" s="87" t="str">
        <f>IFERROR(INDEX(DATA!$A$46:$E$6000,A3644,3),"")</f>
        <v/>
      </c>
      <c r="D3644" s="88" t="str">
        <f>IFERROR(INDEX(DATA!$A$46:$E$6000,A3644,2),"")</f>
        <v/>
      </c>
      <c r="E3644" s="99" t="str">
        <f>IFERROR(IF(C3644=設定・集計!$B$6,INDEX(DATA!$A$46:$E$6000,A3644,4),""),"")</f>
        <v/>
      </c>
      <c r="F3644" s="99" t="str">
        <f>IFERROR(IF(C3644=設定・集計!$B$6,"",INDEX(DATA!$A$46:$E$6000,A3644,4)),"")</f>
        <v/>
      </c>
    </row>
    <row r="3645" spans="1:6" ht="18.75" customHeight="1">
      <c r="A3645" s="82" t="str">
        <f>IFERROR(MATCH(ROW()-ROW($A$2),DATA!G:G,0)-DATA!$B$5+1,"")</f>
        <v/>
      </c>
      <c r="B3645" s="86" t="str">
        <f>IFERROR(INDEX(DATA!$A$46:$E$6000,A3645,5),"")</f>
        <v/>
      </c>
      <c r="C3645" s="87" t="str">
        <f>IFERROR(INDEX(DATA!$A$46:$E$6000,A3645,3),"")</f>
        <v/>
      </c>
      <c r="D3645" s="88" t="str">
        <f>IFERROR(INDEX(DATA!$A$46:$E$6000,A3645,2),"")</f>
        <v/>
      </c>
      <c r="E3645" s="99" t="str">
        <f>IFERROR(IF(C3645=設定・集計!$B$6,INDEX(DATA!$A$46:$E$6000,A3645,4),""),"")</f>
        <v/>
      </c>
      <c r="F3645" s="99" t="str">
        <f>IFERROR(IF(C3645=設定・集計!$B$6,"",INDEX(DATA!$A$46:$E$6000,A3645,4)),"")</f>
        <v/>
      </c>
    </row>
    <row r="3646" spans="1:6" ht="18.75" customHeight="1">
      <c r="A3646" s="82" t="str">
        <f>IFERROR(MATCH(ROW()-ROW($A$2),DATA!G:G,0)-DATA!$B$5+1,"")</f>
        <v/>
      </c>
      <c r="B3646" s="86" t="str">
        <f>IFERROR(INDEX(DATA!$A$46:$E$6000,A3646,5),"")</f>
        <v/>
      </c>
      <c r="C3646" s="87" t="str">
        <f>IFERROR(INDEX(DATA!$A$46:$E$6000,A3646,3),"")</f>
        <v/>
      </c>
      <c r="D3646" s="88" t="str">
        <f>IFERROR(INDEX(DATA!$A$46:$E$6000,A3646,2),"")</f>
        <v/>
      </c>
      <c r="E3646" s="99" t="str">
        <f>IFERROR(IF(C3646=設定・集計!$B$6,INDEX(DATA!$A$46:$E$6000,A3646,4),""),"")</f>
        <v/>
      </c>
      <c r="F3646" s="99" t="str">
        <f>IFERROR(IF(C3646=設定・集計!$B$6,"",INDEX(DATA!$A$46:$E$6000,A3646,4)),"")</f>
        <v/>
      </c>
    </row>
    <row r="3647" spans="1:6" ht="18.75" customHeight="1">
      <c r="A3647" s="82" t="str">
        <f>IFERROR(MATCH(ROW()-ROW($A$2),DATA!G:G,0)-DATA!$B$5+1,"")</f>
        <v/>
      </c>
      <c r="B3647" s="86" t="str">
        <f>IFERROR(INDEX(DATA!$A$46:$E$6000,A3647,5),"")</f>
        <v/>
      </c>
      <c r="C3647" s="87" t="str">
        <f>IFERROR(INDEX(DATA!$A$46:$E$6000,A3647,3),"")</f>
        <v/>
      </c>
      <c r="D3647" s="88" t="str">
        <f>IFERROR(INDEX(DATA!$A$46:$E$6000,A3647,2),"")</f>
        <v/>
      </c>
      <c r="E3647" s="99" t="str">
        <f>IFERROR(IF(C3647=設定・集計!$B$6,INDEX(DATA!$A$46:$E$6000,A3647,4),""),"")</f>
        <v/>
      </c>
      <c r="F3647" s="99" t="str">
        <f>IFERROR(IF(C3647=設定・集計!$B$6,"",INDEX(DATA!$A$46:$E$6000,A3647,4)),"")</f>
        <v/>
      </c>
    </row>
    <row r="3648" spans="1:6" ht="18.75" customHeight="1">
      <c r="A3648" s="82" t="str">
        <f>IFERROR(MATCH(ROW()-ROW($A$2),DATA!G:G,0)-DATA!$B$5+1,"")</f>
        <v/>
      </c>
      <c r="B3648" s="86" t="str">
        <f>IFERROR(INDEX(DATA!$A$46:$E$6000,A3648,5),"")</f>
        <v/>
      </c>
      <c r="C3648" s="87" t="str">
        <f>IFERROR(INDEX(DATA!$A$46:$E$6000,A3648,3),"")</f>
        <v/>
      </c>
      <c r="D3648" s="88" t="str">
        <f>IFERROR(INDEX(DATA!$A$46:$E$6000,A3648,2),"")</f>
        <v/>
      </c>
      <c r="E3648" s="99" t="str">
        <f>IFERROR(IF(C3648=設定・集計!$B$6,INDEX(DATA!$A$46:$E$6000,A3648,4),""),"")</f>
        <v/>
      </c>
      <c r="F3648" s="99" t="str">
        <f>IFERROR(IF(C3648=設定・集計!$B$6,"",INDEX(DATA!$A$46:$E$6000,A3648,4)),"")</f>
        <v/>
      </c>
    </row>
    <row r="3649" spans="1:6" ht="18.75" customHeight="1">
      <c r="A3649" s="82" t="str">
        <f>IFERROR(MATCH(ROW()-ROW($A$2),DATA!G:G,0)-DATA!$B$5+1,"")</f>
        <v/>
      </c>
      <c r="B3649" s="86" t="str">
        <f>IFERROR(INDEX(DATA!$A$46:$E$6000,A3649,5),"")</f>
        <v/>
      </c>
      <c r="C3649" s="87" t="str">
        <f>IFERROR(INDEX(DATA!$A$46:$E$6000,A3649,3),"")</f>
        <v/>
      </c>
      <c r="D3649" s="88" t="str">
        <f>IFERROR(INDEX(DATA!$A$46:$E$6000,A3649,2),"")</f>
        <v/>
      </c>
      <c r="E3649" s="99" t="str">
        <f>IFERROR(IF(C3649=設定・集計!$B$6,INDEX(DATA!$A$46:$E$6000,A3649,4),""),"")</f>
        <v/>
      </c>
      <c r="F3649" s="99" t="str">
        <f>IFERROR(IF(C3649=設定・集計!$B$6,"",INDEX(DATA!$A$46:$E$6000,A3649,4)),"")</f>
        <v/>
      </c>
    </row>
    <row r="3650" spans="1:6" ht="18.75" customHeight="1">
      <c r="A3650" s="82" t="str">
        <f>IFERROR(MATCH(ROW()-ROW($A$2),DATA!G:G,0)-DATA!$B$5+1,"")</f>
        <v/>
      </c>
      <c r="B3650" s="86" t="str">
        <f>IFERROR(INDEX(DATA!$A$46:$E$6000,A3650,5),"")</f>
        <v/>
      </c>
      <c r="C3650" s="87" t="str">
        <f>IFERROR(INDEX(DATA!$A$46:$E$6000,A3650,3),"")</f>
        <v/>
      </c>
      <c r="D3650" s="88" t="str">
        <f>IFERROR(INDEX(DATA!$A$46:$E$6000,A3650,2),"")</f>
        <v/>
      </c>
      <c r="E3650" s="99" t="str">
        <f>IFERROR(IF(C3650=設定・集計!$B$6,INDEX(DATA!$A$46:$E$6000,A3650,4),""),"")</f>
        <v/>
      </c>
      <c r="F3650" s="99" t="str">
        <f>IFERROR(IF(C3650=設定・集計!$B$6,"",INDEX(DATA!$A$46:$E$6000,A3650,4)),"")</f>
        <v/>
      </c>
    </row>
    <row r="3651" spans="1:6" ht="18.75" customHeight="1">
      <c r="A3651" s="82" t="str">
        <f>IFERROR(MATCH(ROW()-ROW($A$2),DATA!G:G,0)-DATA!$B$5+1,"")</f>
        <v/>
      </c>
      <c r="B3651" s="86" t="str">
        <f>IFERROR(INDEX(DATA!$A$46:$E$6000,A3651,5),"")</f>
        <v/>
      </c>
      <c r="C3651" s="87" t="str">
        <f>IFERROR(INDEX(DATA!$A$46:$E$6000,A3651,3),"")</f>
        <v/>
      </c>
      <c r="D3651" s="88" t="str">
        <f>IFERROR(INDEX(DATA!$A$46:$E$6000,A3651,2),"")</f>
        <v/>
      </c>
      <c r="E3651" s="99" t="str">
        <f>IFERROR(IF(C3651=設定・集計!$B$6,INDEX(DATA!$A$46:$E$6000,A3651,4),""),"")</f>
        <v/>
      </c>
      <c r="F3651" s="99" t="str">
        <f>IFERROR(IF(C3651=設定・集計!$B$6,"",INDEX(DATA!$A$46:$E$6000,A3651,4)),"")</f>
        <v/>
      </c>
    </row>
    <row r="3652" spans="1:6" ht="18.75" customHeight="1">
      <c r="A3652" s="82" t="str">
        <f>IFERROR(MATCH(ROW()-ROW($A$2),DATA!G:G,0)-DATA!$B$5+1,"")</f>
        <v/>
      </c>
      <c r="B3652" s="86" t="str">
        <f>IFERROR(INDEX(DATA!$A$46:$E$6000,A3652,5),"")</f>
        <v/>
      </c>
      <c r="C3652" s="87" t="str">
        <f>IFERROR(INDEX(DATA!$A$46:$E$6000,A3652,3),"")</f>
        <v/>
      </c>
      <c r="D3652" s="88" t="str">
        <f>IFERROR(INDEX(DATA!$A$46:$E$6000,A3652,2),"")</f>
        <v/>
      </c>
      <c r="E3652" s="99" t="str">
        <f>IFERROR(IF(C3652=設定・集計!$B$6,INDEX(DATA!$A$46:$E$6000,A3652,4),""),"")</f>
        <v/>
      </c>
      <c r="F3652" s="99" t="str">
        <f>IFERROR(IF(C3652=設定・集計!$B$6,"",INDEX(DATA!$A$46:$E$6000,A3652,4)),"")</f>
        <v/>
      </c>
    </row>
    <row r="3653" spans="1:6" ht="18.75" customHeight="1">
      <c r="A3653" s="82" t="str">
        <f>IFERROR(MATCH(ROW()-ROW($A$2),DATA!G:G,0)-DATA!$B$5+1,"")</f>
        <v/>
      </c>
      <c r="B3653" s="86" t="str">
        <f>IFERROR(INDEX(DATA!$A$46:$E$6000,A3653,5),"")</f>
        <v/>
      </c>
      <c r="C3653" s="87" t="str">
        <f>IFERROR(INDEX(DATA!$A$46:$E$6000,A3653,3),"")</f>
        <v/>
      </c>
      <c r="D3653" s="88" t="str">
        <f>IFERROR(INDEX(DATA!$A$46:$E$6000,A3653,2),"")</f>
        <v/>
      </c>
      <c r="E3653" s="99" t="str">
        <f>IFERROR(IF(C3653=設定・集計!$B$6,INDEX(DATA!$A$46:$E$6000,A3653,4),""),"")</f>
        <v/>
      </c>
      <c r="F3653" s="99" t="str">
        <f>IFERROR(IF(C3653=設定・集計!$B$6,"",INDEX(DATA!$A$46:$E$6000,A3653,4)),"")</f>
        <v/>
      </c>
    </row>
    <row r="3654" spans="1:6" ht="18.75" customHeight="1">
      <c r="A3654" s="82" t="str">
        <f>IFERROR(MATCH(ROW()-ROW($A$2),DATA!G:G,0)-DATA!$B$5+1,"")</f>
        <v/>
      </c>
      <c r="B3654" s="86" t="str">
        <f>IFERROR(INDEX(DATA!$A$46:$E$6000,A3654,5),"")</f>
        <v/>
      </c>
      <c r="C3654" s="87" t="str">
        <f>IFERROR(INDEX(DATA!$A$46:$E$6000,A3654,3),"")</f>
        <v/>
      </c>
      <c r="D3654" s="88" t="str">
        <f>IFERROR(INDEX(DATA!$A$46:$E$6000,A3654,2),"")</f>
        <v/>
      </c>
      <c r="E3654" s="99" t="str">
        <f>IFERROR(IF(C3654=設定・集計!$B$6,INDEX(DATA!$A$46:$E$6000,A3654,4),""),"")</f>
        <v/>
      </c>
      <c r="F3654" s="99" t="str">
        <f>IFERROR(IF(C3654=設定・集計!$B$6,"",INDEX(DATA!$A$46:$E$6000,A3654,4)),"")</f>
        <v/>
      </c>
    </row>
    <row r="3655" spans="1:6" ht="18.75" customHeight="1">
      <c r="A3655" s="82" t="str">
        <f>IFERROR(MATCH(ROW()-ROW($A$2),DATA!G:G,0)-DATA!$B$5+1,"")</f>
        <v/>
      </c>
      <c r="B3655" s="86" t="str">
        <f>IFERROR(INDEX(DATA!$A$46:$E$6000,A3655,5),"")</f>
        <v/>
      </c>
      <c r="C3655" s="87" t="str">
        <f>IFERROR(INDEX(DATA!$A$46:$E$6000,A3655,3),"")</f>
        <v/>
      </c>
      <c r="D3655" s="88" t="str">
        <f>IFERROR(INDEX(DATA!$A$46:$E$6000,A3655,2),"")</f>
        <v/>
      </c>
      <c r="E3655" s="99" t="str">
        <f>IFERROR(IF(C3655=設定・集計!$B$6,INDEX(DATA!$A$46:$E$6000,A3655,4),""),"")</f>
        <v/>
      </c>
      <c r="F3655" s="99" t="str">
        <f>IFERROR(IF(C3655=設定・集計!$B$6,"",INDEX(DATA!$A$46:$E$6000,A3655,4)),"")</f>
        <v/>
      </c>
    </row>
    <row r="3656" spans="1:6" ht="18.75" customHeight="1">
      <c r="A3656" s="82" t="str">
        <f>IFERROR(MATCH(ROW()-ROW($A$2),DATA!G:G,0)-DATA!$B$5+1,"")</f>
        <v/>
      </c>
      <c r="B3656" s="86" t="str">
        <f>IFERROR(INDEX(DATA!$A$46:$E$6000,A3656,5),"")</f>
        <v/>
      </c>
      <c r="C3656" s="87" t="str">
        <f>IFERROR(INDEX(DATA!$A$46:$E$6000,A3656,3),"")</f>
        <v/>
      </c>
      <c r="D3656" s="88" t="str">
        <f>IFERROR(INDEX(DATA!$A$46:$E$6000,A3656,2),"")</f>
        <v/>
      </c>
      <c r="E3656" s="99" t="str">
        <f>IFERROR(IF(C3656=設定・集計!$B$6,INDEX(DATA!$A$46:$E$6000,A3656,4),""),"")</f>
        <v/>
      </c>
      <c r="F3656" s="99" t="str">
        <f>IFERROR(IF(C3656=設定・集計!$B$6,"",INDEX(DATA!$A$46:$E$6000,A3656,4)),"")</f>
        <v/>
      </c>
    </row>
    <row r="3657" spans="1:6" ht="18.75" customHeight="1">
      <c r="A3657" s="82" t="str">
        <f>IFERROR(MATCH(ROW()-ROW($A$2),DATA!G:G,0)-DATA!$B$5+1,"")</f>
        <v/>
      </c>
      <c r="B3657" s="86" t="str">
        <f>IFERROR(INDEX(DATA!$A$46:$E$6000,A3657,5),"")</f>
        <v/>
      </c>
      <c r="C3657" s="87" t="str">
        <f>IFERROR(INDEX(DATA!$A$46:$E$6000,A3657,3),"")</f>
        <v/>
      </c>
      <c r="D3657" s="88" t="str">
        <f>IFERROR(INDEX(DATA!$A$46:$E$6000,A3657,2),"")</f>
        <v/>
      </c>
      <c r="E3657" s="99" t="str">
        <f>IFERROR(IF(C3657=設定・集計!$B$6,INDEX(DATA!$A$46:$E$6000,A3657,4),""),"")</f>
        <v/>
      </c>
      <c r="F3657" s="99" t="str">
        <f>IFERROR(IF(C3657=設定・集計!$B$6,"",INDEX(DATA!$A$46:$E$6000,A3657,4)),"")</f>
        <v/>
      </c>
    </row>
    <row r="3658" spans="1:6" ht="18.75" customHeight="1">
      <c r="A3658" s="82" t="str">
        <f>IFERROR(MATCH(ROW()-ROW($A$2),DATA!G:G,0)-DATA!$B$5+1,"")</f>
        <v/>
      </c>
      <c r="B3658" s="86" t="str">
        <f>IFERROR(INDEX(DATA!$A$46:$E$6000,A3658,5),"")</f>
        <v/>
      </c>
      <c r="C3658" s="87" t="str">
        <f>IFERROR(INDEX(DATA!$A$46:$E$6000,A3658,3),"")</f>
        <v/>
      </c>
      <c r="D3658" s="88" t="str">
        <f>IFERROR(INDEX(DATA!$A$46:$E$6000,A3658,2),"")</f>
        <v/>
      </c>
      <c r="E3658" s="99" t="str">
        <f>IFERROR(IF(C3658=設定・集計!$B$6,INDEX(DATA!$A$46:$E$6000,A3658,4),""),"")</f>
        <v/>
      </c>
      <c r="F3658" s="99" t="str">
        <f>IFERROR(IF(C3658=設定・集計!$B$6,"",INDEX(DATA!$A$46:$E$6000,A3658,4)),"")</f>
        <v/>
      </c>
    </row>
    <row r="3659" spans="1:6" ht="18.75" customHeight="1">
      <c r="A3659" s="82" t="str">
        <f>IFERROR(MATCH(ROW()-ROW($A$2),DATA!G:G,0)-DATA!$B$5+1,"")</f>
        <v/>
      </c>
      <c r="B3659" s="86" t="str">
        <f>IFERROR(INDEX(DATA!$A$46:$E$6000,A3659,5),"")</f>
        <v/>
      </c>
      <c r="C3659" s="87" t="str">
        <f>IFERROR(INDEX(DATA!$A$46:$E$6000,A3659,3),"")</f>
        <v/>
      </c>
      <c r="D3659" s="88" t="str">
        <f>IFERROR(INDEX(DATA!$A$46:$E$6000,A3659,2),"")</f>
        <v/>
      </c>
      <c r="E3659" s="99" t="str">
        <f>IFERROR(IF(C3659=設定・集計!$B$6,INDEX(DATA!$A$46:$E$6000,A3659,4),""),"")</f>
        <v/>
      </c>
      <c r="F3659" s="99" t="str">
        <f>IFERROR(IF(C3659=設定・集計!$B$6,"",INDEX(DATA!$A$46:$E$6000,A3659,4)),"")</f>
        <v/>
      </c>
    </row>
    <row r="3660" spans="1:6" ht="18.75" customHeight="1">
      <c r="A3660" s="82" t="str">
        <f>IFERROR(MATCH(ROW()-ROW($A$2),DATA!G:G,0)-DATA!$B$5+1,"")</f>
        <v/>
      </c>
      <c r="B3660" s="86" t="str">
        <f>IFERROR(INDEX(DATA!$A$46:$E$6000,A3660,5),"")</f>
        <v/>
      </c>
      <c r="C3660" s="87" t="str">
        <f>IFERROR(INDEX(DATA!$A$46:$E$6000,A3660,3),"")</f>
        <v/>
      </c>
      <c r="D3660" s="88" t="str">
        <f>IFERROR(INDEX(DATA!$A$46:$E$6000,A3660,2),"")</f>
        <v/>
      </c>
      <c r="E3660" s="99" t="str">
        <f>IFERROR(IF(C3660=設定・集計!$B$6,INDEX(DATA!$A$46:$E$6000,A3660,4),""),"")</f>
        <v/>
      </c>
      <c r="F3660" s="99" t="str">
        <f>IFERROR(IF(C3660=設定・集計!$B$6,"",INDEX(DATA!$A$46:$E$6000,A3660,4)),"")</f>
        <v/>
      </c>
    </row>
    <row r="3661" spans="1:6" ht="18.75" customHeight="1">
      <c r="A3661" s="82" t="str">
        <f>IFERROR(MATCH(ROW()-ROW($A$2),DATA!G:G,0)-DATA!$B$5+1,"")</f>
        <v/>
      </c>
      <c r="B3661" s="86" t="str">
        <f>IFERROR(INDEX(DATA!$A$46:$E$6000,A3661,5),"")</f>
        <v/>
      </c>
      <c r="C3661" s="87" t="str">
        <f>IFERROR(INDEX(DATA!$A$46:$E$6000,A3661,3),"")</f>
        <v/>
      </c>
      <c r="D3661" s="88" t="str">
        <f>IFERROR(INDEX(DATA!$A$46:$E$6000,A3661,2),"")</f>
        <v/>
      </c>
      <c r="E3661" s="99" t="str">
        <f>IFERROR(IF(C3661=設定・集計!$B$6,INDEX(DATA!$A$46:$E$6000,A3661,4),""),"")</f>
        <v/>
      </c>
      <c r="F3661" s="99" t="str">
        <f>IFERROR(IF(C3661=設定・集計!$B$6,"",INDEX(DATA!$A$46:$E$6000,A3661,4)),"")</f>
        <v/>
      </c>
    </row>
    <row r="3662" spans="1:6" ht="18.75" customHeight="1">
      <c r="A3662" s="82" t="str">
        <f>IFERROR(MATCH(ROW()-ROW($A$2),DATA!G:G,0)-DATA!$B$5+1,"")</f>
        <v/>
      </c>
      <c r="B3662" s="86" t="str">
        <f>IFERROR(INDEX(DATA!$A$46:$E$6000,A3662,5),"")</f>
        <v/>
      </c>
      <c r="C3662" s="87" t="str">
        <f>IFERROR(INDEX(DATA!$A$46:$E$6000,A3662,3),"")</f>
        <v/>
      </c>
      <c r="D3662" s="88" t="str">
        <f>IFERROR(INDEX(DATA!$A$46:$E$6000,A3662,2),"")</f>
        <v/>
      </c>
      <c r="E3662" s="99" t="str">
        <f>IFERROR(IF(C3662=設定・集計!$B$6,INDEX(DATA!$A$46:$E$6000,A3662,4),""),"")</f>
        <v/>
      </c>
      <c r="F3662" s="99" t="str">
        <f>IFERROR(IF(C3662=設定・集計!$B$6,"",INDEX(DATA!$A$46:$E$6000,A3662,4)),"")</f>
        <v/>
      </c>
    </row>
    <row r="3663" spans="1:6" ht="18.75" customHeight="1">
      <c r="A3663" s="82" t="str">
        <f>IFERROR(MATCH(ROW()-ROW($A$2),DATA!G:G,0)-DATA!$B$5+1,"")</f>
        <v/>
      </c>
      <c r="B3663" s="86" t="str">
        <f>IFERROR(INDEX(DATA!$A$46:$E$6000,A3663,5),"")</f>
        <v/>
      </c>
      <c r="C3663" s="87" t="str">
        <f>IFERROR(INDEX(DATA!$A$46:$E$6000,A3663,3),"")</f>
        <v/>
      </c>
      <c r="D3663" s="88" t="str">
        <f>IFERROR(INDEX(DATA!$A$46:$E$6000,A3663,2),"")</f>
        <v/>
      </c>
      <c r="E3663" s="99" t="str">
        <f>IFERROR(IF(C3663=設定・集計!$B$6,INDEX(DATA!$A$46:$E$6000,A3663,4),""),"")</f>
        <v/>
      </c>
      <c r="F3663" s="99" t="str">
        <f>IFERROR(IF(C3663=設定・集計!$B$6,"",INDEX(DATA!$A$46:$E$6000,A3663,4)),"")</f>
        <v/>
      </c>
    </row>
    <row r="3664" spans="1:6" ht="18.75" customHeight="1">
      <c r="A3664" s="82" t="str">
        <f>IFERROR(MATCH(ROW()-ROW($A$2),DATA!G:G,0)-DATA!$B$5+1,"")</f>
        <v/>
      </c>
      <c r="B3664" s="86" t="str">
        <f>IFERROR(INDEX(DATA!$A$46:$E$6000,A3664,5),"")</f>
        <v/>
      </c>
      <c r="C3664" s="87" t="str">
        <f>IFERROR(INDEX(DATA!$A$46:$E$6000,A3664,3),"")</f>
        <v/>
      </c>
      <c r="D3664" s="88" t="str">
        <f>IFERROR(INDEX(DATA!$A$46:$E$6000,A3664,2),"")</f>
        <v/>
      </c>
      <c r="E3664" s="99" t="str">
        <f>IFERROR(IF(C3664=設定・集計!$B$6,INDEX(DATA!$A$46:$E$6000,A3664,4),""),"")</f>
        <v/>
      </c>
      <c r="F3664" s="99" t="str">
        <f>IFERROR(IF(C3664=設定・集計!$B$6,"",INDEX(DATA!$A$46:$E$6000,A3664,4)),"")</f>
        <v/>
      </c>
    </row>
    <row r="3665" spans="1:6" ht="18.75" customHeight="1">
      <c r="A3665" s="82" t="str">
        <f>IFERROR(MATCH(ROW()-ROW($A$2),DATA!G:G,0)-DATA!$B$5+1,"")</f>
        <v/>
      </c>
      <c r="B3665" s="86" t="str">
        <f>IFERROR(INDEX(DATA!$A$46:$E$6000,A3665,5),"")</f>
        <v/>
      </c>
      <c r="C3665" s="87" t="str">
        <f>IFERROR(INDEX(DATA!$A$46:$E$6000,A3665,3),"")</f>
        <v/>
      </c>
      <c r="D3665" s="88" t="str">
        <f>IFERROR(INDEX(DATA!$A$46:$E$6000,A3665,2),"")</f>
        <v/>
      </c>
      <c r="E3665" s="99" t="str">
        <f>IFERROR(IF(C3665=設定・集計!$B$6,INDEX(DATA!$A$46:$E$6000,A3665,4),""),"")</f>
        <v/>
      </c>
      <c r="F3665" s="99" t="str">
        <f>IFERROR(IF(C3665=設定・集計!$B$6,"",INDEX(DATA!$A$46:$E$6000,A3665,4)),"")</f>
        <v/>
      </c>
    </row>
    <row r="3666" spans="1:6" ht="18.75" customHeight="1">
      <c r="A3666" s="82" t="str">
        <f>IFERROR(MATCH(ROW()-ROW($A$2),DATA!G:G,0)-DATA!$B$5+1,"")</f>
        <v/>
      </c>
      <c r="B3666" s="86" t="str">
        <f>IFERROR(INDEX(DATA!$A$46:$E$6000,A3666,5),"")</f>
        <v/>
      </c>
      <c r="C3666" s="87" t="str">
        <f>IFERROR(INDEX(DATA!$A$46:$E$6000,A3666,3),"")</f>
        <v/>
      </c>
      <c r="D3666" s="88" t="str">
        <f>IFERROR(INDEX(DATA!$A$46:$E$6000,A3666,2),"")</f>
        <v/>
      </c>
      <c r="E3666" s="99" t="str">
        <f>IFERROR(IF(C3666=設定・集計!$B$6,INDEX(DATA!$A$46:$E$6000,A3666,4),""),"")</f>
        <v/>
      </c>
      <c r="F3666" s="99" t="str">
        <f>IFERROR(IF(C3666=設定・集計!$B$6,"",INDEX(DATA!$A$46:$E$6000,A3666,4)),"")</f>
        <v/>
      </c>
    </row>
    <row r="3667" spans="1:6" ht="18.75" customHeight="1">
      <c r="A3667" s="82" t="str">
        <f>IFERROR(MATCH(ROW()-ROW($A$2),DATA!G:G,0)-DATA!$B$5+1,"")</f>
        <v/>
      </c>
      <c r="B3667" s="86" t="str">
        <f>IFERROR(INDEX(DATA!$A$46:$E$6000,A3667,5),"")</f>
        <v/>
      </c>
      <c r="C3667" s="87" t="str">
        <f>IFERROR(INDEX(DATA!$A$46:$E$6000,A3667,3),"")</f>
        <v/>
      </c>
      <c r="D3667" s="88" t="str">
        <f>IFERROR(INDEX(DATA!$A$46:$E$6000,A3667,2),"")</f>
        <v/>
      </c>
      <c r="E3667" s="99" t="str">
        <f>IFERROR(IF(C3667=設定・集計!$B$6,INDEX(DATA!$A$46:$E$6000,A3667,4),""),"")</f>
        <v/>
      </c>
      <c r="F3667" s="99" t="str">
        <f>IFERROR(IF(C3667=設定・集計!$B$6,"",INDEX(DATA!$A$46:$E$6000,A3667,4)),"")</f>
        <v/>
      </c>
    </row>
    <row r="3668" spans="1:6" ht="18.75" customHeight="1">
      <c r="A3668" s="82" t="str">
        <f>IFERROR(MATCH(ROW()-ROW($A$2),DATA!G:G,0)-DATA!$B$5+1,"")</f>
        <v/>
      </c>
      <c r="B3668" s="86" t="str">
        <f>IFERROR(INDEX(DATA!$A$46:$E$6000,A3668,5),"")</f>
        <v/>
      </c>
      <c r="C3668" s="87" t="str">
        <f>IFERROR(INDEX(DATA!$A$46:$E$6000,A3668,3),"")</f>
        <v/>
      </c>
      <c r="D3668" s="88" t="str">
        <f>IFERROR(INDEX(DATA!$A$46:$E$6000,A3668,2),"")</f>
        <v/>
      </c>
      <c r="E3668" s="99" t="str">
        <f>IFERROR(IF(C3668=設定・集計!$B$6,INDEX(DATA!$A$46:$E$6000,A3668,4),""),"")</f>
        <v/>
      </c>
      <c r="F3668" s="99" t="str">
        <f>IFERROR(IF(C3668=設定・集計!$B$6,"",INDEX(DATA!$A$46:$E$6000,A3668,4)),"")</f>
        <v/>
      </c>
    </row>
    <row r="3669" spans="1:6" ht="18.75" customHeight="1">
      <c r="A3669" s="82" t="str">
        <f>IFERROR(MATCH(ROW()-ROW($A$2),DATA!G:G,0)-DATA!$B$5+1,"")</f>
        <v/>
      </c>
      <c r="B3669" s="86" t="str">
        <f>IFERROR(INDEX(DATA!$A$46:$E$6000,A3669,5),"")</f>
        <v/>
      </c>
      <c r="C3669" s="87" t="str">
        <f>IFERROR(INDEX(DATA!$A$46:$E$6000,A3669,3),"")</f>
        <v/>
      </c>
      <c r="D3669" s="88" t="str">
        <f>IFERROR(INDEX(DATA!$A$46:$E$6000,A3669,2),"")</f>
        <v/>
      </c>
      <c r="E3669" s="99" t="str">
        <f>IFERROR(IF(C3669=設定・集計!$B$6,INDEX(DATA!$A$46:$E$6000,A3669,4),""),"")</f>
        <v/>
      </c>
      <c r="F3669" s="99" t="str">
        <f>IFERROR(IF(C3669=設定・集計!$B$6,"",INDEX(DATA!$A$46:$E$6000,A3669,4)),"")</f>
        <v/>
      </c>
    </row>
    <row r="3670" spans="1:6" ht="18.75" customHeight="1">
      <c r="A3670" s="82" t="str">
        <f>IFERROR(MATCH(ROW()-ROW($A$2),DATA!G:G,0)-DATA!$B$5+1,"")</f>
        <v/>
      </c>
      <c r="B3670" s="86" t="str">
        <f>IFERROR(INDEX(DATA!$A$46:$E$6000,A3670,5),"")</f>
        <v/>
      </c>
      <c r="C3670" s="87" t="str">
        <f>IFERROR(INDEX(DATA!$A$46:$E$6000,A3670,3),"")</f>
        <v/>
      </c>
      <c r="D3670" s="88" t="str">
        <f>IFERROR(INDEX(DATA!$A$46:$E$6000,A3670,2),"")</f>
        <v/>
      </c>
      <c r="E3670" s="99" t="str">
        <f>IFERROR(IF(C3670=設定・集計!$B$6,INDEX(DATA!$A$46:$E$6000,A3670,4),""),"")</f>
        <v/>
      </c>
      <c r="F3670" s="99" t="str">
        <f>IFERROR(IF(C3670=設定・集計!$B$6,"",INDEX(DATA!$A$46:$E$6000,A3670,4)),"")</f>
        <v/>
      </c>
    </row>
    <row r="3671" spans="1:6" ht="18.75" customHeight="1">
      <c r="A3671" s="82" t="str">
        <f>IFERROR(MATCH(ROW()-ROW($A$2),DATA!G:G,0)-DATA!$B$5+1,"")</f>
        <v/>
      </c>
      <c r="B3671" s="86" t="str">
        <f>IFERROR(INDEX(DATA!$A$46:$E$6000,A3671,5),"")</f>
        <v/>
      </c>
      <c r="C3671" s="87" t="str">
        <f>IFERROR(INDEX(DATA!$A$46:$E$6000,A3671,3),"")</f>
        <v/>
      </c>
      <c r="D3671" s="88" t="str">
        <f>IFERROR(INDEX(DATA!$A$46:$E$6000,A3671,2),"")</f>
        <v/>
      </c>
      <c r="E3671" s="99" t="str">
        <f>IFERROR(IF(C3671=設定・集計!$B$6,INDEX(DATA!$A$46:$E$6000,A3671,4),""),"")</f>
        <v/>
      </c>
      <c r="F3671" s="99" t="str">
        <f>IFERROR(IF(C3671=設定・集計!$B$6,"",INDEX(DATA!$A$46:$E$6000,A3671,4)),"")</f>
        <v/>
      </c>
    </row>
    <row r="3672" spans="1:6" ht="18.75" customHeight="1">
      <c r="A3672" s="82" t="str">
        <f>IFERROR(MATCH(ROW()-ROW($A$2),DATA!G:G,0)-DATA!$B$5+1,"")</f>
        <v/>
      </c>
      <c r="B3672" s="86" t="str">
        <f>IFERROR(INDEX(DATA!$A$46:$E$6000,A3672,5),"")</f>
        <v/>
      </c>
      <c r="C3672" s="87" t="str">
        <f>IFERROR(INDEX(DATA!$A$46:$E$6000,A3672,3),"")</f>
        <v/>
      </c>
      <c r="D3672" s="88" t="str">
        <f>IFERROR(INDEX(DATA!$A$46:$E$6000,A3672,2),"")</f>
        <v/>
      </c>
      <c r="E3672" s="99" t="str">
        <f>IFERROR(IF(C3672=設定・集計!$B$6,INDEX(DATA!$A$46:$E$6000,A3672,4),""),"")</f>
        <v/>
      </c>
      <c r="F3672" s="99" t="str">
        <f>IFERROR(IF(C3672=設定・集計!$B$6,"",INDEX(DATA!$A$46:$E$6000,A3672,4)),"")</f>
        <v/>
      </c>
    </row>
    <row r="3673" spans="1:6" ht="18.75" customHeight="1">
      <c r="A3673" s="82" t="str">
        <f>IFERROR(MATCH(ROW()-ROW($A$2),DATA!G:G,0)-DATA!$B$5+1,"")</f>
        <v/>
      </c>
      <c r="B3673" s="86" t="str">
        <f>IFERROR(INDEX(DATA!$A$46:$E$6000,A3673,5),"")</f>
        <v/>
      </c>
      <c r="C3673" s="87" t="str">
        <f>IFERROR(INDEX(DATA!$A$46:$E$6000,A3673,3),"")</f>
        <v/>
      </c>
      <c r="D3673" s="88" t="str">
        <f>IFERROR(INDEX(DATA!$A$46:$E$6000,A3673,2),"")</f>
        <v/>
      </c>
      <c r="E3673" s="99" t="str">
        <f>IFERROR(IF(C3673=設定・集計!$B$6,INDEX(DATA!$A$46:$E$6000,A3673,4),""),"")</f>
        <v/>
      </c>
      <c r="F3673" s="99" t="str">
        <f>IFERROR(IF(C3673=設定・集計!$B$6,"",INDEX(DATA!$A$46:$E$6000,A3673,4)),"")</f>
        <v/>
      </c>
    </row>
    <row r="3674" spans="1:6" ht="18.75" customHeight="1">
      <c r="A3674" s="82" t="str">
        <f>IFERROR(MATCH(ROW()-ROW($A$2),DATA!G:G,0)-DATA!$B$5+1,"")</f>
        <v/>
      </c>
      <c r="B3674" s="86" t="str">
        <f>IFERROR(INDEX(DATA!$A$46:$E$6000,A3674,5),"")</f>
        <v/>
      </c>
      <c r="C3674" s="87" t="str">
        <f>IFERROR(INDEX(DATA!$A$46:$E$6000,A3674,3),"")</f>
        <v/>
      </c>
      <c r="D3674" s="88" t="str">
        <f>IFERROR(INDEX(DATA!$A$46:$E$6000,A3674,2),"")</f>
        <v/>
      </c>
      <c r="E3674" s="99" t="str">
        <f>IFERROR(IF(C3674=設定・集計!$B$6,INDEX(DATA!$A$46:$E$6000,A3674,4),""),"")</f>
        <v/>
      </c>
      <c r="F3674" s="99" t="str">
        <f>IFERROR(IF(C3674=設定・集計!$B$6,"",INDEX(DATA!$A$46:$E$6000,A3674,4)),"")</f>
        <v/>
      </c>
    </row>
    <row r="3675" spans="1:6" ht="18.75" customHeight="1">
      <c r="A3675" s="82" t="str">
        <f>IFERROR(MATCH(ROW()-ROW($A$2),DATA!G:G,0)-DATA!$B$5+1,"")</f>
        <v/>
      </c>
      <c r="B3675" s="86" t="str">
        <f>IFERROR(INDEX(DATA!$A$46:$E$6000,A3675,5),"")</f>
        <v/>
      </c>
      <c r="C3675" s="87" t="str">
        <f>IFERROR(INDEX(DATA!$A$46:$E$6000,A3675,3),"")</f>
        <v/>
      </c>
      <c r="D3675" s="88" t="str">
        <f>IFERROR(INDEX(DATA!$A$46:$E$6000,A3675,2),"")</f>
        <v/>
      </c>
      <c r="E3675" s="99" t="str">
        <f>IFERROR(IF(C3675=設定・集計!$B$6,INDEX(DATA!$A$46:$E$6000,A3675,4),""),"")</f>
        <v/>
      </c>
      <c r="F3675" s="99" t="str">
        <f>IFERROR(IF(C3675=設定・集計!$B$6,"",INDEX(DATA!$A$46:$E$6000,A3675,4)),"")</f>
        <v/>
      </c>
    </row>
    <row r="3676" spans="1:6" ht="18.75" customHeight="1">
      <c r="A3676" s="82" t="str">
        <f>IFERROR(MATCH(ROW()-ROW($A$2),DATA!G:G,0)-DATA!$B$5+1,"")</f>
        <v/>
      </c>
      <c r="B3676" s="86" t="str">
        <f>IFERROR(INDEX(DATA!$A$46:$E$6000,A3676,5),"")</f>
        <v/>
      </c>
      <c r="C3676" s="87" t="str">
        <f>IFERROR(INDEX(DATA!$A$46:$E$6000,A3676,3),"")</f>
        <v/>
      </c>
      <c r="D3676" s="88" t="str">
        <f>IFERROR(INDEX(DATA!$A$46:$E$6000,A3676,2),"")</f>
        <v/>
      </c>
      <c r="E3676" s="99" t="str">
        <f>IFERROR(IF(C3676=設定・集計!$B$6,INDEX(DATA!$A$46:$E$6000,A3676,4),""),"")</f>
        <v/>
      </c>
      <c r="F3676" s="99" t="str">
        <f>IFERROR(IF(C3676=設定・集計!$B$6,"",INDEX(DATA!$A$46:$E$6000,A3676,4)),"")</f>
        <v/>
      </c>
    </row>
    <row r="3677" spans="1:6" ht="18.75" customHeight="1">
      <c r="A3677" s="82" t="str">
        <f>IFERROR(MATCH(ROW()-ROW($A$2),DATA!G:G,0)-DATA!$B$5+1,"")</f>
        <v/>
      </c>
      <c r="B3677" s="86" t="str">
        <f>IFERROR(INDEX(DATA!$A$46:$E$6000,A3677,5),"")</f>
        <v/>
      </c>
      <c r="C3677" s="87" t="str">
        <f>IFERROR(INDEX(DATA!$A$46:$E$6000,A3677,3),"")</f>
        <v/>
      </c>
      <c r="D3677" s="88" t="str">
        <f>IFERROR(INDEX(DATA!$A$46:$E$6000,A3677,2),"")</f>
        <v/>
      </c>
      <c r="E3677" s="99" t="str">
        <f>IFERROR(IF(C3677=設定・集計!$B$6,INDEX(DATA!$A$46:$E$6000,A3677,4),""),"")</f>
        <v/>
      </c>
      <c r="F3677" s="99" t="str">
        <f>IFERROR(IF(C3677=設定・集計!$B$6,"",INDEX(DATA!$A$46:$E$6000,A3677,4)),"")</f>
        <v/>
      </c>
    </row>
    <row r="3678" spans="1:6" ht="18.75" customHeight="1">
      <c r="A3678" s="82" t="str">
        <f>IFERROR(MATCH(ROW()-ROW($A$2),DATA!G:G,0)-DATA!$B$5+1,"")</f>
        <v/>
      </c>
      <c r="B3678" s="86" t="str">
        <f>IFERROR(INDEX(DATA!$A$46:$E$6000,A3678,5),"")</f>
        <v/>
      </c>
      <c r="C3678" s="87" t="str">
        <f>IFERROR(INDEX(DATA!$A$46:$E$6000,A3678,3),"")</f>
        <v/>
      </c>
      <c r="D3678" s="88" t="str">
        <f>IFERROR(INDEX(DATA!$A$46:$E$6000,A3678,2),"")</f>
        <v/>
      </c>
      <c r="E3678" s="99" t="str">
        <f>IFERROR(IF(C3678=設定・集計!$B$6,INDEX(DATA!$A$46:$E$6000,A3678,4),""),"")</f>
        <v/>
      </c>
      <c r="F3678" s="99" t="str">
        <f>IFERROR(IF(C3678=設定・集計!$B$6,"",INDEX(DATA!$A$46:$E$6000,A3678,4)),"")</f>
        <v/>
      </c>
    </row>
    <row r="3679" spans="1:6" ht="18.75" customHeight="1">
      <c r="A3679" s="82" t="str">
        <f>IFERROR(MATCH(ROW()-ROW($A$2),DATA!G:G,0)-DATA!$B$5+1,"")</f>
        <v/>
      </c>
      <c r="B3679" s="86" t="str">
        <f>IFERROR(INDEX(DATA!$A$46:$E$6000,A3679,5),"")</f>
        <v/>
      </c>
      <c r="C3679" s="87" t="str">
        <f>IFERROR(INDEX(DATA!$A$46:$E$6000,A3679,3),"")</f>
        <v/>
      </c>
      <c r="D3679" s="88" t="str">
        <f>IFERROR(INDEX(DATA!$A$46:$E$6000,A3679,2),"")</f>
        <v/>
      </c>
      <c r="E3679" s="99" t="str">
        <f>IFERROR(IF(C3679=設定・集計!$B$6,INDEX(DATA!$A$46:$E$6000,A3679,4),""),"")</f>
        <v/>
      </c>
      <c r="F3679" s="99" t="str">
        <f>IFERROR(IF(C3679=設定・集計!$B$6,"",INDEX(DATA!$A$46:$E$6000,A3679,4)),"")</f>
        <v/>
      </c>
    </row>
    <row r="3680" spans="1:6" ht="18.75" customHeight="1">
      <c r="A3680" s="82" t="str">
        <f>IFERROR(MATCH(ROW()-ROW($A$2),DATA!G:G,0)-DATA!$B$5+1,"")</f>
        <v/>
      </c>
      <c r="B3680" s="86" t="str">
        <f>IFERROR(INDEX(DATA!$A$46:$E$6000,A3680,5),"")</f>
        <v/>
      </c>
      <c r="C3680" s="87" t="str">
        <f>IFERROR(INDEX(DATA!$A$46:$E$6000,A3680,3),"")</f>
        <v/>
      </c>
      <c r="D3680" s="88" t="str">
        <f>IFERROR(INDEX(DATA!$A$46:$E$6000,A3680,2),"")</f>
        <v/>
      </c>
      <c r="E3680" s="99" t="str">
        <f>IFERROR(IF(C3680=設定・集計!$B$6,INDEX(DATA!$A$46:$E$6000,A3680,4),""),"")</f>
        <v/>
      </c>
      <c r="F3680" s="99" t="str">
        <f>IFERROR(IF(C3680=設定・集計!$B$6,"",INDEX(DATA!$A$46:$E$6000,A3680,4)),"")</f>
        <v/>
      </c>
    </row>
    <row r="3681" spans="1:6" ht="18.75" customHeight="1">
      <c r="A3681" s="82" t="str">
        <f>IFERROR(MATCH(ROW()-ROW($A$2),DATA!G:G,0)-DATA!$B$5+1,"")</f>
        <v/>
      </c>
      <c r="B3681" s="86" t="str">
        <f>IFERROR(INDEX(DATA!$A$46:$E$6000,A3681,5),"")</f>
        <v/>
      </c>
      <c r="C3681" s="87" t="str">
        <f>IFERROR(INDEX(DATA!$A$46:$E$6000,A3681,3),"")</f>
        <v/>
      </c>
      <c r="D3681" s="88" t="str">
        <f>IFERROR(INDEX(DATA!$A$46:$E$6000,A3681,2),"")</f>
        <v/>
      </c>
      <c r="E3681" s="99" t="str">
        <f>IFERROR(IF(C3681=設定・集計!$B$6,INDEX(DATA!$A$46:$E$6000,A3681,4),""),"")</f>
        <v/>
      </c>
      <c r="F3681" s="99" t="str">
        <f>IFERROR(IF(C3681=設定・集計!$B$6,"",INDEX(DATA!$A$46:$E$6000,A3681,4)),"")</f>
        <v/>
      </c>
    </row>
    <row r="3682" spans="1:6" ht="18.75" customHeight="1">
      <c r="A3682" s="82" t="str">
        <f>IFERROR(MATCH(ROW()-ROW($A$2),DATA!G:G,0)-DATA!$B$5+1,"")</f>
        <v/>
      </c>
      <c r="B3682" s="86" t="str">
        <f>IFERROR(INDEX(DATA!$A$46:$E$6000,A3682,5),"")</f>
        <v/>
      </c>
      <c r="C3682" s="87" t="str">
        <f>IFERROR(INDEX(DATA!$A$46:$E$6000,A3682,3),"")</f>
        <v/>
      </c>
      <c r="D3682" s="88" t="str">
        <f>IFERROR(INDEX(DATA!$A$46:$E$6000,A3682,2),"")</f>
        <v/>
      </c>
      <c r="E3682" s="99" t="str">
        <f>IFERROR(IF(C3682=設定・集計!$B$6,INDEX(DATA!$A$46:$E$6000,A3682,4),""),"")</f>
        <v/>
      </c>
      <c r="F3682" s="99" t="str">
        <f>IFERROR(IF(C3682=設定・集計!$B$6,"",INDEX(DATA!$A$46:$E$6000,A3682,4)),"")</f>
        <v/>
      </c>
    </row>
    <row r="3683" spans="1:6" ht="18.75" customHeight="1">
      <c r="A3683" s="82" t="str">
        <f>IFERROR(MATCH(ROW()-ROW($A$2),DATA!G:G,0)-DATA!$B$5+1,"")</f>
        <v/>
      </c>
      <c r="B3683" s="86" t="str">
        <f>IFERROR(INDEX(DATA!$A$46:$E$6000,A3683,5),"")</f>
        <v/>
      </c>
      <c r="C3683" s="87" t="str">
        <f>IFERROR(INDEX(DATA!$A$46:$E$6000,A3683,3),"")</f>
        <v/>
      </c>
      <c r="D3683" s="88" t="str">
        <f>IFERROR(INDEX(DATA!$A$46:$E$6000,A3683,2),"")</f>
        <v/>
      </c>
      <c r="E3683" s="99" t="str">
        <f>IFERROR(IF(C3683=設定・集計!$B$6,INDEX(DATA!$A$46:$E$6000,A3683,4),""),"")</f>
        <v/>
      </c>
      <c r="F3683" s="99" t="str">
        <f>IFERROR(IF(C3683=設定・集計!$B$6,"",INDEX(DATA!$A$46:$E$6000,A3683,4)),"")</f>
        <v/>
      </c>
    </row>
    <row r="3684" spans="1:6" ht="18.75" customHeight="1">
      <c r="A3684" s="82" t="str">
        <f>IFERROR(MATCH(ROW()-ROW($A$2),DATA!G:G,0)-DATA!$B$5+1,"")</f>
        <v/>
      </c>
      <c r="B3684" s="86" t="str">
        <f>IFERROR(INDEX(DATA!$A$46:$E$6000,A3684,5),"")</f>
        <v/>
      </c>
      <c r="C3684" s="87" t="str">
        <f>IFERROR(INDEX(DATA!$A$46:$E$6000,A3684,3),"")</f>
        <v/>
      </c>
      <c r="D3684" s="88" t="str">
        <f>IFERROR(INDEX(DATA!$A$46:$E$6000,A3684,2),"")</f>
        <v/>
      </c>
      <c r="E3684" s="99" t="str">
        <f>IFERROR(IF(C3684=設定・集計!$B$6,INDEX(DATA!$A$46:$E$6000,A3684,4),""),"")</f>
        <v/>
      </c>
      <c r="F3684" s="99" t="str">
        <f>IFERROR(IF(C3684=設定・集計!$B$6,"",INDEX(DATA!$A$46:$E$6000,A3684,4)),"")</f>
        <v/>
      </c>
    </row>
    <row r="3685" spans="1:6" ht="18.75" customHeight="1">
      <c r="A3685" s="82" t="str">
        <f>IFERROR(MATCH(ROW()-ROW($A$2),DATA!G:G,0)-DATA!$B$5+1,"")</f>
        <v/>
      </c>
      <c r="B3685" s="86" t="str">
        <f>IFERROR(INDEX(DATA!$A$46:$E$6000,A3685,5),"")</f>
        <v/>
      </c>
      <c r="C3685" s="87" t="str">
        <f>IFERROR(INDEX(DATA!$A$46:$E$6000,A3685,3),"")</f>
        <v/>
      </c>
      <c r="D3685" s="88" t="str">
        <f>IFERROR(INDEX(DATA!$A$46:$E$6000,A3685,2),"")</f>
        <v/>
      </c>
      <c r="E3685" s="99" t="str">
        <f>IFERROR(IF(C3685=設定・集計!$B$6,INDEX(DATA!$A$46:$E$6000,A3685,4),""),"")</f>
        <v/>
      </c>
      <c r="F3685" s="99" t="str">
        <f>IFERROR(IF(C3685=設定・集計!$B$6,"",INDEX(DATA!$A$46:$E$6000,A3685,4)),"")</f>
        <v/>
      </c>
    </row>
    <row r="3686" spans="1:6" ht="18.75" customHeight="1">
      <c r="A3686" s="82" t="str">
        <f>IFERROR(MATCH(ROW()-ROW($A$2),DATA!G:G,0)-DATA!$B$5+1,"")</f>
        <v/>
      </c>
      <c r="B3686" s="86" t="str">
        <f>IFERROR(INDEX(DATA!$A$46:$E$6000,A3686,5),"")</f>
        <v/>
      </c>
      <c r="C3686" s="87" t="str">
        <f>IFERROR(INDEX(DATA!$A$46:$E$6000,A3686,3),"")</f>
        <v/>
      </c>
      <c r="D3686" s="88" t="str">
        <f>IFERROR(INDEX(DATA!$A$46:$E$6000,A3686,2),"")</f>
        <v/>
      </c>
      <c r="E3686" s="99" t="str">
        <f>IFERROR(IF(C3686=設定・集計!$B$6,INDEX(DATA!$A$46:$E$6000,A3686,4),""),"")</f>
        <v/>
      </c>
      <c r="F3686" s="99" t="str">
        <f>IFERROR(IF(C3686=設定・集計!$B$6,"",INDEX(DATA!$A$46:$E$6000,A3686,4)),"")</f>
        <v/>
      </c>
    </row>
    <row r="3687" spans="1:6" ht="18.75" customHeight="1">
      <c r="A3687" s="82" t="str">
        <f>IFERROR(MATCH(ROW()-ROW($A$2),DATA!G:G,0)-DATA!$B$5+1,"")</f>
        <v/>
      </c>
      <c r="B3687" s="86" t="str">
        <f>IFERROR(INDEX(DATA!$A$46:$E$6000,A3687,5),"")</f>
        <v/>
      </c>
      <c r="C3687" s="87" t="str">
        <f>IFERROR(INDEX(DATA!$A$46:$E$6000,A3687,3),"")</f>
        <v/>
      </c>
      <c r="D3687" s="88" t="str">
        <f>IFERROR(INDEX(DATA!$A$46:$E$6000,A3687,2),"")</f>
        <v/>
      </c>
      <c r="E3687" s="99" t="str">
        <f>IFERROR(IF(C3687=設定・集計!$B$6,INDEX(DATA!$A$46:$E$6000,A3687,4),""),"")</f>
        <v/>
      </c>
      <c r="F3687" s="99" t="str">
        <f>IFERROR(IF(C3687=設定・集計!$B$6,"",INDEX(DATA!$A$46:$E$6000,A3687,4)),"")</f>
        <v/>
      </c>
    </row>
    <row r="3688" spans="1:6" ht="18.75" customHeight="1">
      <c r="A3688" s="82" t="str">
        <f>IFERROR(MATCH(ROW()-ROW($A$2),DATA!G:G,0)-DATA!$B$5+1,"")</f>
        <v/>
      </c>
      <c r="B3688" s="86" t="str">
        <f>IFERROR(INDEX(DATA!$A$46:$E$6000,A3688,5),"")</f>
        <v/>
      </c>
      <c r="C3688" s="87" t="str">
        <f>IFERROR(INDEX(DATA!$A$46:$E$6000,A3688,3),"")</f>
        <v/>
      </c>
      <c r="D3688" s="88" t="str">
        <f>IFERROR(INDEX(DATA!$A$46:$E$6000,A3688,2),"")</f>
        <v/>
      </c>
      <c r="E3688" s="99" t="str">
        <f>IFERROR(IF(C3688=設定・集計!$B$6,INDEX(DATA!$A$46:$E$6000,A3688,4),""),"")</f>
        <v/>
      </c>
      <c r="F3688" s="99" t="str">
        <f>IFERROR(IF(C3688=設定・集計!$B$6,"",INDEX(DATA!$A$46:$E$6000,A3688,4)),"")</f>
        <v/>
      </c>
    </row>
    <row r="3689" spans="1:6" ht="18.75" customHeight="1">
      <c r="A3689" s="82" t="str">
        <f>IFERROR(MATCH(ROW()-ROW($A$2),DATA!G:G,0)-DATA!$B$5+1,"")</f>
        <v/>
      </c>
      <c r="B3689" s="86" t="str">
        <f>IFERROR(INDEX(DATA!$A$46:$E$6000,A3689,5),"")</f>
        <v/>
      </c>
      <c r="C3689" s="87" t="str">
        <f>IFERROR(INDEX(DATA!$A$46:$E$6000,A3689,3),"")</f>
        <v/>
      </c>
      <c r="D3689" s="88" t="str">
        <f>IFERROR(INDEX(DATA!$A$46:$E$6000,A3689,2),"")</f>
        <v/>
      </c>
      <c r="E3689" s="99" t="str">
        <f>IFERROR(IF(C3689=設定・集計!$B$6,INDEX(DATA!$A$46:$E$6000,A3689,4),""),"")</f>
        <v/>
      </c>
      <c r="F3689" s="99" t="str">
        <f>IFERROR(IF(C3689=設定・集計!$B$6,"",INDEX(DATA!$A$46:$E$6000,A3689,4)),"")</f>
        <v/>
      </c>
    </row>
    <row r="3690" spans="1:6" ht="18.75" customHeight="1">
      <c r="A3690" s="82" t="str">
        <f>IFERROR(MATCH(ROW()-ROW($A$2),DATA!G:G,0)-DATA!$B$5+1,"")</f>
        <v/>
      </c>
      <c r="B3690" s="86" t="str">
        <f>IFERROR(INDEX(DATA!$A$46:$E$6000,A3690,5),"")</f>
        <v/>
      </c>
      <c r="C3690" s="87" t="str">
        <f>IFERROR(INDEX(DATA!$A$46:$E$6000,A3690,3),"")</f>
        <v/>
      </c>
      <c r="D3690" s="88" t="str">
        <f>IFERROR(INDEX(DATA!$A$46:$E$6000,A3690,2),"")</f>
        <v/>
      </c>
      <c r="E3690" s="99" t="str">
        <f>IFERROR(IF(C3690=設定・集計!$B$6,INDEX(DATA!$A$46:$E$6000,A3690,4),""),"")</f>
        <v/>
      </c>
      <c r="F3690" s="99" t="str">
        <f>IFERROR(IF(C3690=設定・集計!$B$6,"",INDEX(DATA!$A$46:$E$6000,A3690,4)),"")</f>
        <v/>
      </c>
    </row>
    <row r="3691" spans="1:6" ht="18.75" customHeight="1">
      <c r="A3691" s="82" t="str">
        <f>IFERROR(MATCH(ROW()-ROW($A$2),DATA!G:G,0)-DATA!$B$5+1,"")</f>
        <v/>
      </c>
      <c r="B3691" s="86" t="str">
        <f>IFERROR(INDEX(DATA!$A$46:$E$6000,A3691,5),"")</f>
        <v/>
      </c>
      <c r="C3691" s="87" t="str">
        <f>IFERROR(INDEX(DATA!$A$46:$E$6000,A3691,3),"")</f>
        <v/>
      </c>
      <c r="D3691" s="88" t="str">
        <f>IFERROR(INDEX(DATA!$A$46:$E$6000,A3691,2),"")</f>
        <v/>
      </c>
      <c r="E3691" s="99" t="str">
        <f>IFERROR(IF(C3691=設定・集計!$B$6,INDEX(DATA!$A$46:$E$6000,A3691,4),""),"")</f>
        <v/>
      </c>
      <c r="F3691" s="99" t="str">
        <f>IFERROR(IF(C3691=設定・集計!$B$6,"",INDEX(DATA!$A$46:$E$6000,A3691,4)),"")</f>
        <v/>
      </c>
    </row>
    <row r="3692" spans="1:6" ht="18.75" customHeight="1">
      <c r="A3692" s="82" t="str">
        <f>IFERROR(MATCH(ROW()-ROW($A$2),DATA!G:G,0)-DATA!$B$5+1,"")</f>
        <v/>
      </c>
      <c r="B3692" s="86" t="str">
        <f>IFERROR(INDEX(DATA!$A$46:$E$6000,A3692,5),"")</f>
        <v/>
      </c>
      <c r="C3692" s="87" t="str">
        <f>IFERROR(INDEX(DATA!$A$46:$E$6000,A3692,3),"")</f>
        <v/>
      </c>
      <c r="D3692" s="88" t="str">
        <f>IFERROR(INDEX(DATA!$A$46:$E$6000,A3692,2),"")</f>
        <v/>
      </c>
      <c r="E3692" s="99" t="str">
        <f>IFERROR(IF(C3692=設定・集計!$B$6,INDEX(DATA!$A$46:$E$6000,A3692,4),""),"")</f>
        <v/>
      </c>
      <c r="F3692" s="99" t="str">
        <f>IFERROR(IF(C3692=設定・集計!$B$6,"",INDEX(DATA!$A$46:$E$6000,A3692,4)),"")</f>
        <v/>
      </c>
    </row>
    <row r="3693" spans="1:6" ht="18.75" customHeight="1">
      <c r="A3693" s="82" t="str">
        <f>IFERROR(MATCH(ROW()-ROW($A$2),DATA!G:G,0)-DATA!$B$5+1,"")</f>
        <v/>
      </c>
      <c r="B3693" s="86" t="str">
        <f>IFERROR(INDEX(DATA!$A$46:$E$6000,A3693,5),"")</f>
        <v/>
      </c>
      <c r="C3693" s="87" t="str">
        <f>IFERROR(INDEX(DATA!$A$46:$E$6000,A3693,3),"")</f>
        <v/>
      </c>
      <c r="D3693" s="88" t="str">
        <f>IFERROR(INDEX(DATA!$A$46:$E$6000,A3693,2),"")</f>
        <v/>
      </c>
      <c r="E3693" s="99" t="str">
        <f>IFERROR(IF(C3693=設定・集計!$B$6,INDEX(DATA!$A$46:$E$6000,A3693,4),""),"")</f>
        <v/>
      </c>
      <c r="F3693" s="99" t="str">
        <f>IFERROR(IF(C3693=設定・集計!$B$6,"",INDEX(DATA!$A$46:$E$6000,A3693,4)),"")</f>
        <v/>
      </c>
    </row>
    <row r="3694" spans="1:6" ht="18.75" customHeight="1">
      <c r="A3694" s="82" t="str">
        <f>IFERROR(MATCH(ROW()-ROW($A$2),DATA!G:G,0)-DATA!$B$5+1,"")</f>
        <v/>
      </c>
      <c r="B3694" s="86" t="str">
        <f>IFERROR(INDEX(DATA!$A$46:$E$6000,A3694,5),"")</f>
        <v/>
      </c>
      <c r="C3694" s="87" t="str">
        <f>IFERROR(INDEX(DATA!$A$46:$E$6000,A3694,3),"")</f>
        <v/>
      </c>
      <c r="D3694" s="88" t="str">
        <f>IFERROR(INDEX(DATA!$A$46:$E$6000,A3694,2),"")</f>
        <v/>
      </c>
      <c r="E3694" s="99" t="str">
        <f>IFERROR(IF(C3694=設定・集計!$B$6,INDEX(DATA!$A$46:$E$6000,A3694,4),""),"")</f>
        <v/>
      </c>
      <c r="F3694" s="99" t="str">
        <f>IFERROR(IF(C3694=設定・集計!$B$6,"",INDEX(DATA!$A$46:$E$6000,A3694,4)),"")</f>
        <v/>
      </c>
    </row>
    <row r="3695" spans="1:6" ht="18.75" customHeight="1">
      <c r="A3695" s="82" t="str">
        <f>IFERROR(MATCH(ROW()-ROW($A$2),DATA!G:G,0)-DATA!$B$5+1,"")</f>
        <v/>
      </c>
      <c r="B3695" s="86" t="str">
        <f>IFERROR(INDEX(DATA!$A$46:$E$6000,A3695,5),"")</f>
        <v/>
      </c>
      <c r="C3695" s="87" t="str">
        <f>IFERROR(INDEX(DATA!$A$46:$E$6000,A3695,3),"")</f>
        <v/>
      </c>
      <c r="D3695" s="88" t="str">
        <f>IFERROR(INDEX(DATA!$A$46:$E$6000,A3695,2),"")</f>
        <v/>
      </c>
      <c r="E3695" s="99" t="str">
        <f>IFERROR(IF(C3695=設定・集計!$B$6,INDEX(DATA!$A$46:$E$6000,A3695,4),""),"")</f>
        <v/>
      </c>
      <c r="F3695" s="99" t="str">
        <f>IFERROR(IF(C3695=設定・集計!$B$6,"",INDEX(DATA!$A$46:$E$6000,A3695,4)),"")</f>
        <v/>
      </c>
    </row>
    <row r="3696" spans="1:6" ht="18.75" customHeight="1">
      <c r="A3696" s="82" t="str">
        <f>IFERROR(MATCH(ROW()-ROW($A$2),DATA!G:G,0)-DATA!$B$5+1,"")</f>
        <v/>
      </c>
      <c r="B3696" s="86" t="str">
        <f>IFERROR(INDEX(DATA!$A$46:$E$6000,A3696,5),"")</f>
        <v/>
      </c>
      <c r="C3696" s="87" t="str">
        <f>IFERROR(INDEX(DATA!$A$46:$E$6000,A3696,3),"")</f>
        <v/>
      </c>
      <c r="D3696" s="88" t="str">
        <f>IFERROR(INDEX(DATA!$A$46:$E$6000,A3696,2),"")</f>
        <v/>
      </c>
      <c r="E3696" s="99" t="str">
        <f>IFERROR(IF(C3696=設定・集計!$B$6,INDEX(DATA!$A$46:$E$6000,A3696,4),""),"")</f>
        <v/>
      </c>
      <c r="F3696" s="99" t="str">
        <f>IFERROR(IF(C3696=設定・集計!$B$6,"",INDEX(DATA!$A$46:$E$6000,A3696,4)),"")</f>
        <v/>
      </c>
    </row>
    <row r="3697" spans="1:6" ht="18.75" customHeight="1">
      <c r="A3697" s="82" t="str">
        <f>IFERROR(MATCH(ROW()-ROW($A$2),DATA!G:G,0)-DATA!$B$5+1,"")</f>
        <v/>
      </c>
      <c r="B3697" s="86" t="str">
        <f>IFERROR(INDEX(DATA!$A$46:$E$6000,A3697,5),"")</f>
        <v/>
      </c>
      <c r="C3697" s="87" t="str">
        <f>IFERROR(INDEX(DATA!$A$46:$E$6000,A3697,3),"")</f>
        <v/>
      </c>
      <c r="D3697" s="88" t="str">
        <f>IFERROR(INDEX(DATA!$A$46:$E$6000,A3697,2),"")</f>
        <v/>
      </c>
      <c r="E3697" s="99" t="str">
        <f>IFERROR(IF(C3697=設定・集計!$B$6,INDEX(DATA!$A$46:$E$6000,A3697,4),""),"")</f>
        <v/>
      </c>
      <c r="F3697" s="99" t="str">
        <f>IFERROR(IF(C3697=設定・集計!$B$6,"",INDEX(DATA!$A$46:$E$6000,A3697,4)),"")</f>
        <v/>
      </c>
    </row>
    <row r="3698" spans="1:6" ht="18.75" customHeight="1">
      <c r="A3698" s="82" t="str">
        <f>IFERROR(MATCH(ROW()-ROW($A$2),DATA!G:G,0)-DATA!$B$5+1,"")</f>
        <v/>
      </c>
      <c r="B3698" s="86" t="str">
        <f>IFERROR(INDEX(DATA!$A$46:$E$6000,A3698,5),"")</f>
        <v/>
      </c>
      <c r="C3698" s="87" t="str">
        <f>IFERROR(INDEX(DATA!$A$46:$E$6000,A3698,3),"")</f>
        <v/>
      </c>
      <c r="D3698" s="88" t="str">
        <f>IFERROR(INDEX(DATA!$A$46:$E$6000,A3698,2),"")</f>
        <v/>
      </c>
      <c r="E3698" s="99" t="str">
        <f>IFERROR(IF(C3698=設定・集計!$B$6,INDEX(DATA!$A$46:$E$6000,A3698,4),""),"")</f>
        <v/>
      </c>
      <c r="F3698" s="99" t="str">
        <f>IFERROR(IF(C3698=設定・集計!$B$6,"",INDEX(DATA!$A$46:$E$6000,A3698,4)),"")</f>
        <v/>
      </c>
    </row>
    <row r="3699" spans="1:6" ht="18.75" customHeight="1">
      <c r="A3699" s="82" t="str">
        <f>IFERROR(MATCH(ROW()-ROW($A$2),DATA!G:G,0)-DATA!$B$5+1,"")</f>
        <v/>
      </c>
      <c r="B3699" s="86" t="str">
        <f>IFERROR(INDEX(DATA!$A$46:$E$6000,A3699,5),"")</f>
        <v/>
      </c>
      <c r="C3699" s="87" t="str">
        <f>IFERROR(INDEX(DATA!$A$46:$E$6000,A3699,3),"")</f>
        <v/>
      </c>
      <c r="D3699" s="88" t="str">
        <f>IFERROR(INDEX(DATA!$A$46:$E$6000,A3699,2),"")</f>
        <v/>
      </c>
      <c r="E3699" s="99" t="str">
        <f>IFERROR(IF(C3699=設定・集計!$B$6,INDEX(DATA!$A$46:$E$6000,A3699,4),""),"")</f>
        <v/>
      </c>
      <c r="F3699" s="99" t="str">
        <f>IFERROR(IF(C3699=設定・集計!$B$6,"",INDEX(DATA!$A$46:$E$6000,A3699,4)),"")</f>
        <v/>
      </c>
    </row>
    <row r="3700" spans="1:6" ht="18.75" customHeight="1">
      <c r="A3700" s="82" t="str">
        <f>IFERROR(MATCH(ROW()-ROW($A$2),DATA!G:G,0)-DATA!$B$5+1,"")</f>
        <v/>
      </c>
      <c r="B3700" s="86" t="str">
        <f>IFERROR(INDEX(DATA!$A$46:$E$6000,A3700,5),"")</f>
        <v/>
      </c>
      <c r="C3700" s="87" t="str">
        <f>IFERROR(INDEX(DATA!$A$46:$E$6000,A3700,3),"")</f>
        <v/>
      </c>
      <c r="D3700" s="88" t="str">
        <f>IFERROR(INDEX(DATA!$A$46:$E$6000,A3700,2),"")</f>
        <v/>
      </c>
      <c r="E3700" s="99" t="str">
        <f>IFERROR(IF(C3700=設定・集計!$B$6,INDEX(DATA!$A$46:$E$6000,A3700,4),""),"")</f>
        <v/>
      </c>
      <c r="F3700" s="99" t="str">
        <f>IFERROR(IF(C3700=設定・集計!$B$6,"",INDEX(DATA!$A$46:$E$6000,A3700,4)),"")</f>
        <v/>
      </c>
    </row>
    <row r="3701" spans="1:6" ht="18.75" customHeight="1">
      <c r="A3701" s="82" t="str">
        <f>IFERROR(MATCH(ROW()-ROW($A$2),DATA!G:G,0)-DATA!$B$5+1,"")</f>
        <v/>
      </c>
      <c r="B3701" s="86" t="str">
        <f>IFERROR(INDEX(DATA!$A$46:$E$6000,A3701,5),"")</f>
        <v/>
      </c>
      <c r="C3701" s="87" t="str">
        <f>IFERROR(INDEX(DATA!$A$46:$E$6000,A3701,3),"")</f>
        <v/>
      </c>
      <c r="D3701" s="88" t="str">
        <f>IFERROR(INDEX(DATA!$A$46:$E$6000,A3701,2),"")</f>
        <v/>
      </c>
      <c r="E3701" s="99" t="str">
        <f>IFERROR(IF(C3701=設定・集計!$B$6,INDEX(DATA!$A$46:$E$6000,A3701,4),""),"")</f>
        <v/>
      </c>
      <c r="F3701" s="99" t="str">
        <f>IFERROR(IF(C3701=設定・集計!$B$6,"",INDEX(DATA!$A$46:$E$6000,A3701,4)),"")</f>
        <v/>
      </c>
    </row>
    <row r="3702" spans="1:6" ht="18.75" customHeight="1">
      <c r="A3702" s="82" t="str">
        <f>IFERROR(MATCH(ROW()-ROW($A$2),DATA!G:G,0)-DATA!$B$5+1,"")</f>
        <v/>
      </c>
      <c r="B3702" s="86" t="str">
        <f>IFERROR(INDEX(DATA!$A$46:$E$6000,A3702,5),"")</f>
        <v/>
      </c>
      <c r="C3702" s="87" t="str">
        <f>IFERROR(INDEX(DATA!$A$46:$E$6000,A3702,3),"")</f>
        <v/>
      </c>
      <c r="D3702" s="88" t="str">
        <f>IFERROR(INDEX(DATA!$A$46:$E$6000,A3702,2),"")</f>
        <v/>
      </c>
      <c r="E3702" s="99" t="str">
        <f>IFERROR(IF(C3702=設定・集計!$B$6,INDEX(DATA!$A$46:$E$6000,A3702,4),""),"")</f>
        <v/>
      </c>
      <c r="F3702" s="99" t="str">
        <f>IFERROR(IF(C3702=設定・集計!$B$6,"",INDEX(DATA!$A$46:$E$6000,A3702,4)),"")</f>
        <v/>
      </c>
    </row>
    <row r="3703" spans="1:6" ht="18.75" customHeight="1">
      <c r="A3703" s="82" t="str">
        <f>IFERROR(MATCH(ROW()-ROW($A$2),DATA!G:G,0)-DATA!$B$5+1,"")</f>
        <v/>
      </c>
      <c r="B3703" s="86" t="str">
        <f>IFERROR(INDEX(DATA!$A$46:$E$6000,A3703,5),"")</f>
        <v/>
      </c>
      <c r="C3703" s="87" t="str">
        <f>IFERROR(INDEX(DATA!$A$46:$E$6000,A3703,3),"")</f>
        <v/>
      </c>
      <c r="D3703" s="88" t="str">
        <f>IFERROR(INDEX(DATA!$A$46:$E$6000,A3703,2),"")</f>
        <v/>
      </c>
      <c r="E3703" s="99" t="str">
        <f>IFERROR(IF(C3703=設定・集計!$B$6,INDEX(DATA!$A$46:$E$6000,A3703,4),""),"")</f>
        <v/>
      </c>
      <c r="F3703" s="99" t="str">
        <f>IFERROR(IF(C3703=設定・集計!$B$6,"",INDEX(DATA!$A$46:$E$6000,A3703,4)),"")</f>
        <v/>
      </c>
    </row>
    <row r="3704" spans="1:6" ht="18.75" customHeight="1">
      <c r="A3704" s="82" t="str">
        <f>IFERROR(MATCH(ROW()-ROW($A$2),DATA!G:G,0)-DATA!$B$5+1,"")</f>
        <v/>
      </c>
      <c r="B3704" s="86" t="str">
        <f>IFERROR(INDEX(DATA!$A$46:$E$6000,A3704,5),"")</f>
        <v/>
      </c>
      <c r="C3704" s="87" t="str">
        <f>IFERROR(INDEX(DATA!$A$46:$E$6000,A3704,3),"")</f>
        <v/>
      </c>
      <c r="D3704" s="88" t="str">
        <f>IFERROR(INDEX(DATA!$A$46:$E$6000,A3704,2),"")</f>
        <v/>
      </c>
      <c r="E3704" s="99" t="str">
        <f>IFERROR(IF(C3704=設定・集計!$B$6,INDEX(DATA!$A$46:$E$6000,A3704,4),""),"")</f>
        <v/>
      </c>
      <c r="F3704" s="99" t="str">
        <f>IFERROR(IF(C3704=設定・集計!$B$6,"",INDEX(DATA!$A$46:$E$6000,A3704,4)),"")</f>
        <v/>
      </c>
    </row>
    <row r="3705" spans="1:6" ht="18.75" customHeight="1">
      <c r="A3705" s="82" t="str">
        <f>IFERROR(MATCH(ROW()-ROW($A$2),DATA!G:G,0)-DATA!$B$5+1,"")</f>
        <v/>
      </c>
      <c r="B3705" s="86" t="str">
        <f>IFERROR(INDEX(DATA!$A$46:$E$6000,A3705,5),"")</f>
        <v/>
      </c>
      <c r="C3705" s="87" t="str">
        <f>IFERROR(INDEX(DATA!$A$46:$E$6000,A3705,3),"")</f>
        <v/>
      </c>
      <c r="D3705" s="88" t="str">
        <f>IFERROR(INDEX(DATA!$A$46:$E$6000,A3705,2),"")</f>
        <v/>
      </c>
      <c r="E3705" s="99" t="str">
        <f>IFERROR(IF(C3705=設定・集計!$B$6,INDEX(DATA!$A$46:$E$6000,A3705,4),""),"")</f>
        <v/>
      </c>
      <c r="F3705" s="99" t="str">
        <f>IFERROR(IF(C3705=設定・集計!$B$6,"",INDEX(DATA!$A$46:$E$6000,A3705,4)),"")</f>
        <v/>
      </c>
    </row>
    <row r="3706" spans="1:6" ht="18.75" customHeight="1">
      <c r="A3706" s="82" t="str">
        <f>IFERROR(MATCH(ROW()-ROW($A$2),DATA!G:G,0)-DATA!$B$5+1,"")</f>
        <v/>
      </c>
      <c r="B3706" s="86" t="str">
        <f>IFERROR(INDEX(DATA!$A$46:$E$6000,A3706,5),"")</f>
        <v/>
      </c>
      <c r="C3706" s="87" t="str">
        <f>IFERROR(INDEX(DATA!$A$46:$E$6000,A3706,3),"")</f>
        <v/>
      </c>
      <c r="D3706" s="88" t="str">
        <f>IFERROR(INDEX(DATA!$A$46:$E$6000,A3706,2),"")</f>
        <v/>
      </c>
      <c r="E3706" s="99" t="str">
        <f>IFERROR(IF(C3706=設定・集計!$B$6,INDEX(DATA!$A$46:$E$6000,A3706,4),""),"")</f>
        <v/>
      </c>
      <c r="F3706" s="99" t="str">
        <f>IFERROR(IF(C3706=設定・集計!$B$6,"",INDEX(DATA!$A$46:$E$6000,A3706,4)),"")</f>
        <v/>
      </c>
    </row>
    <row r="3707" spans="1:6" ht="18.75" customHeight="1">
      <c r="A3707" s="82" t="str">
        <f>IFERROR(MATCH(ROW()-ROW($A$2),DATA!G:G,0)-DATA!$B$5+1,"")</f>
        <v/>
      </c>
      <c r="B3707" s="86" t="str">
        <f>IFERROR(INDEX(DATA!$A$46:$E$6000,A3707,5),"")</f>
        <v/>
      </c>
      <c r="C3707" s="87" t="str">
        <f>IFERROR(INDEX(DATA!$A$46:$E$6000,A3707,3),"")</f>
        <v/>
      </c>
      <c r="D3707" s="88" t="str">
        <f>IFERROR(INDEX(DATA!$A$46:$E$6000,A3707,2),"")</f>
        <v/>
      </c>
      <c r="E3707" s="99" t="str">
        <f>IFERROR(IF(C3707=設定・集計!$B$6,INDEX(DATA!$A$46:$E$6000,A3707,4),""),"")</f>
        <v/>
      </c>
      <c r="F3707" s="99" t="str">
        <f>IFERROR(IF(C3707=設定・集計!$B$6,"",INDEX(DATA!$A$46:$E$6000,A3707,4)),"")</f>
        <v/>
      </c>
    </row>
    <row r="3708" spans="1:6" ht="18.75" customHeight="1">
      <c r="A3708" s="82" t="str">
        <f>IFERROR(MATCH(ROW()-ROW($A$2),DATA!G:G,0)-DATA!$B$5+1,"")</f>
        <v/>
      </c>
      <c r="B3708" s="86" t="str">
        <f>IFERROR(INDEX(DATA!$A$46:$E$6000,A3708,5),"")</f>
        <v/>
      </c>
      <c r="C3708" s="87" t="str">
        <f>IFERROR(INDEX(DATA!$A$46:$E$6000,A3708,3),"")</f>
        <v/>
      </c>
      <c r="D3708" s="88" t="str">
        <f>IFERROR(INDEX(DATA!$A$46:$E$6000,A3708,2),"")</f>
        <v/>
      </c>
      <c r="E3708" s="99" t="str">
        <f>IFERROR(IF(C3708=設定・集計!$B$6,INDEX(DATA!$A$46:$E$6000,A3708,4),""),"")</f>
        <v/>
      </c>
      <c r="F3708" s="99" t="str">
        <f>IFERROR(IF(C3708=設定・集計!$B$6,"",INDEX(DATA!$A$46:$E$6000,A3708,4)),"")</f>
        <v/>
      </c>
    </row>
    <row r="3709" spans="1:6" ht="18.75" customHeight="1">
      <c r="A3709" s="82" t="str">
        <f>IFERROR(MATCH(ROW()-ROW($A$2),DATA!G:G,0)-DATA!$B$5+1,"")</f>
        <v/>
      </c>
      <c r="B3709" s="86" t="str">
        <f>IFERROR(INDEX(DATA!$A$46:$E$6000,A3709,5),"")</f>
        <v/>
      </c>
      <c r="C3709" s="87" t="str">
        <f>IFERROR(INDEX(DATA!$A$46:$E$6000,A3709,3),"")</f>
        <v/>
      </c>
      <c r="D3709" s="88" t="str">
        <f>IFERROR(INDEX(DATA!$A$46:$E$6000,A3709,2),"")</f>
        <v/>
      </c>
      <c r="E3709" s="99" t="str">
        <f>IFERROR(IF(C3709=設定・集計!$B$6,INDEX(DATA!$A$46:$E$6000,A3709,4),""),"")</f>
        <v/>
      </c>
      <c r="F3709" s="99" t="str">
        <f>IFERROR(IF(C3709=設定・集計!$B$6,"",INDEX(DATA!$A$46:$E$6000,A3709,4)),"")</f>
        <v/>
      </c>
    </row>
    <row r="3710" spans="1:6" ht="18.75" customHeight="1">
      <c r="A3710" s="82" t="str">
        <f>IFERROR(MATCH(ROW()-ROW($A$2),DATA!G:G,0)-DATA!$B$5+1,"")</f>
        <v/>
      </c>
      <c r="B3710" s="86" t="str">
        <f>IFERROR(INDEX(DATA!$A$46:$E$6000,A3710,5),"")</f>
        <v/>
      </c>
      <c r="C3710" s="87" t="str">
        <f>IFERROR(INDEX(DATA!$A$46:$E$6000,A3710,3),"")</f>
        <v/>
      </c>
      <c r="D3710" s="88" t="str">
        <f>IFERROR(INDEX(DATA!$A$46:$E$6000,A3710,2),"")</f>
        <v/>
      </c>
      <c r="E3710" s="99" t="str">
        <f>IFERROR(IF(C3710=設定・集計!$B$6,INDEX(DATA!$A$46:$E$6000,A3710,4),""),"")</f>
        <v/>
      </c>
      <c r="F3710" s="99" t="str">
        <f>IFERROR(IF(C3710=設定・集計!$B$6,"",INDEX(DATA!$A$46:$E$6000,A3710,4)),"")</f>
        <v/>
      </c>
    </row>
    <row r="3711" spans="1:6" ht="18.75" customHeight="1">
      <c r="A3711" s="82" t="str">
        <f>IFERROR(MATCH(ROW()-ROW($A$2),DATA!G:G,0)-DATA!$B$5+1,"")</f>
        <v/>
      </c>
      <c r="B3711" s="86" t="str">
        <f>IFERROR(INDEX(DATA!$A$46:$E$6000,A3711,5),"")</f>
        <v/>
      </c>
      <c r="C3711" s="87" t="str">
        <f>IFERROR(INDEX(DATA!$A$46:$E$6000,A3711,3),"")</f>
        <v/>
      </c>
      <c r="D3711" s="88" t="str">
        <f>IFERROR(INDEX(DATA!$A$46:$E$6000,A3711,2),"")</f>
        <v/>
      </c>
      <c r="E3711" s="99" t="str">
        <f>IFERROR(IF(C3711=設定・集計!$B$6,INDEX(DATA!$A$46:$E$6000,A3711,4),""),"")</f>
        <v/>
      </c>
      <c r="F3711" s="99" t="str">
        <f>IFERROR(IF(C3711=設定・集計!$B$6,"",INDEX(DATA!$A$46:$E$6000,A3711,4)),"")</f>
        <v/>
      </c>
    </row>
    <row r="3712" spans="1:6" ht="18.75" customHeight="1">
      <c r="A3712" s="82" t="str">
        <f>IFERROR(MATCH(ROW()-ROW($A$2),DATA!G:G,0)-DATA!$B$5+1,"")</f>
        <v/>
      </c>
      <c r="B3712" s="86" t="str">
        <f>IFERROR(INDEX(DATA!$A$46:$E$6000,A3712,5),"")</f>
        <v/>
      </c>
      <c r="C3712" s="87" t="str">
        <f>IFERROR(INDEX(DATA!$A$46:$E$6000,A3712,3),"")</f>
        <v/>
      </c>
      <c r="D3712" s="88" t="str">
        <f>IFERROR(INDEX(DATA!$A$46:$E$6000,A3712,2),"")</f>
        <v/>
      </c>
      <c r="E3712" s="99" t="str">
        <f>IFERROR(IF(C3712=設定・集計!$B$6,INDEX(DATA!$A$46:$E$6000,A3712,4),""),"")</f>
        <v/>
      </c>
      <c r="F3712" s="99" t="str">
        <f>IFERROR(IF(C3712=設定・集計!$B$6,"",INDEX(DATA!$A$46:$E$6000,A3712,4)),"")</f>
        <v/>
      </c>
    </row>
    <row r="3713" spans="1:6" ht="18.75" customHeight="1">
      <c r="A3713" s="82" t="str">
        <f>IFERROR(MATCH(ROW()-ROW($A$2),DATA!G:G,0)-DATA!$B$5+1,"")</f>
        <v/>
      </c>
      <c r="B3713" s="86" t="str">
        <f>IFERROR(INDEX(DATA!$A$46:$E$6000,A3713,5),"")</f>
        <v/>
      </c>
      <c r="C3713" s="87" t="str">
        <f>IFERROR(INDEX(DATA!$A$46:$E$6000,A3713,3),"")</f>
        <v/>
      </c>
      <c r="D3713" s="88" t="str">
        <f>IFERROR(INDEX(DATA!$A$46:$E$6000,A3713,2),"")</f>
        <v/>
      </c>
      <c r="E3713" s="99" t="str">
        <f>IFERROR(IF(C3713=設定・集計!$B$6,INDEX(DATA!$A$46:$E$6000,A3713,4),""),"")</f>
        <v/>
      </c>
      <c r="F3713" s="99" t="str">
        <f>IFERROR(IF(C3713=設定・集計!$B$6,"",INDEX(DATA!$A$46:$E$6000,A3713,4)),"")</f>
        <v/>
      </c>
    </row>
    <row r="3714" spans="1:6" ht="18.75" customHeight="1">
      <c r="A3714" s="82" t="str">
        <f>IFERROR(MATCH(ROW()-ROW($A$2),DATA!G:G,0)-DATA!$B$5+1,"")</f>
        <v/>
      </c>
      <c r="B3714" s="86" t="str">
        <f>IFERROR(INDEX(DATA!$A$46:$E$6000,A3714,5),"")</f>
        <v/>
      </c>
      <c r="C3714" s="87" t="str">
        <f>IFERROR(INDEX(DATA!$A$46:$E$6000,A3714,3),"")</f>
        <v/>
      </c>
      <c r="D3714" s="88" t="str">
        <f>IFERROR(INDEX(DATA!$A$46:$E$6000,A3714,2),"")</f>
        <v/>
      </c>
      <c r="E3714" s="99" t="str">
        <f>IFERROR(IF(C3714=設定・集計!$B$6,INDEX(DATA!$A$46:$E$6000,A3714,4),""),"")</f>
        <v/>
      </c>
      <c r="F3714" s="99" t="str">
        <f>IFERROR(IF(C3714=設定・集計!$B$6,"",INDEX(DATA!$A$46:$E$6000,A3714,4)),"")</f>
        <v/>
      </c>
    </row>
    <row r="3715" spans="1:6" ht="18.75" customHeight="1">
      <c r="A3715" s="82" t="str">
        <f>IFERROR(MATCH(ROW()-ROW($A$2),DATA!G:G,0)-DATA!$B$5+1,"")</f>
        <v/>
      </c>
      <c r="B3715" s="86" t="str">
        <f>IFERROR(INDEX(DATA!$A$46:$E$6000,A3715,5),"")</f>
        <v/>
      </c>
      <c r="C3715" s="87" t="str">
        <f>IFERROR(INDEX(DATA!$A$46:$E$6000,A3715,3),"")</f>
        <v/>
      </c>
      <c r="D3715" s="88" t="str">
        <f>IFERROR(INDEX(DATA!$A$46:$E$6000,A3715,2),"")</f>
        <v/>
      </c>
      <c r="E3715" s="99" t="str">
        <f>IFERROR(IF(C3715=設定・集計!$B$6,INDEX(DATA!$A$46:$E$6000,A3715,4),""),"")</f>
        <v/>
      </c>
      <c r="F3715" s="99" t="str">
        <f>IFERROR(IF(C3715=設定・集計!$B$6,"",INDEX(DATA!$A$46:$E$6000,A3715,4)),"")</f>
        <v/>
      </c>
    </row>
    <row r="3716" spans="1:6" ht="18.75" customHeight="1">
      <c r="A3716" s="82" t="str">
        <f>IFERROR(MATCH(ROW()-ROW($A$2),DATA!G:G,0)-DATA!$B$5+1,"")</f>
        <v/>
      </c>
      <c r="B3716" s="86" t="str">
        <f>IFERROR(INDEX(DATA!$A$46:$E$6000,A3716,5),"")</f>
        <v/>
      </c>
      <c r="C3716" s="87" t="str">
        <f>IFERROR(INDEX(DATA!$A$46:$E$6000,A3716,3),"")</f>
        <v/>
      </c>
      <c r="D3716" s="88" t="str">
        <f>IFERROR(INDEX(DATA!$A$46:$E$6000,A3716,2),"")</f>
        <v/>
      </c>
      <c r="E3716" s="99" t="str">
        <f>IFERROR(IF(C3716=設定・集計!$B$6,INDEX(DATA!$A$46:$E$6000,A3716,4),""),"")</f>
        <v/>
      </c>
      <c r="F3716" s="99" t="str">
        <f>IFERROR(IF(C3716=設定・集計!$B$6,"",INDEX(DATA!$A$46:$E$6000,A3716,4)),"")</f>
        <v/>
      </c>
    </row>
    <row r="3717" spans="1:6" ht="18.75" customHeight="1">
      <c r="A3717" s="82" t="str">
        <f>IFERROR(MATCH(ROW()-ROW($A$2),DATA!G:G,0)-DATA!$B$5+1,"")</f>
        <v/>
      </c>
      <c r="B3717" s="86" t="str">
        <f>IFERROR(INDEX(DATA!$A$46:$E$6000,A3717,5),"")</f>
        <v/>
      </c>
      <c r="C3717" s="87" t="str">
        <f>IFERROR(INDEX(DATA!$A$46:$E$6000,A3717,3),"")</f>
        <v/>
      </c>
      <c r="D3717" s="88" t="str">
        <f>IFERROR(INDEX(DATA!$A$46:$E$6000,A3717,2),"")</f>
        <v/>
      </c>
      <c r="E3717" s="99" t="str">
        <f>IFERROR(IF(C3717=設定・集計!$B$6,INDEX(DATA!$A$46:$E$6000,A3717,4),""),"")</f>
        <v/>
      </c>
      <c r="F3717" s="99" t="str">
        <f>IFERROR(IF(C3717=設定・集計!$B$6,"",INDEX(DATA!$A$46:$E$6000,A3717,4)),"")</f>
        <v/>
      </c>
    </row>
    <row r="3718" spans="1:6" ht="18.75" customHeight="1">
      <c r="A3718" s="82" t="str">
        <f>IFERROR(MATCH(ROW()-ROW($A$2),DATA!G:G,0)-DATA!$B$5+1,"")</f>
        <v/>
      </c>
      <c r="B3718" s="86" t="str">
        <f>IFERROR(INDEX(DATA!$A$46:$E$6000,A3718,5),"")</f>
        <v/>
      </c>
      <c r="C3718" s="87" t="str">
        <f>IFERROR(INDEX(DATA!$A$46:$E$6000,A3718,3),"")</f>
        <v/>
      </c>
      <c r="D3718" s="88" t="str">
        <f>IFERROR(INDEX(DATA!$A$46:$E$6000,A3718,2),"")</f>
        <v/>
      </c>
      <c r="E3718" s="99" t="str">
        <f>IFERROR(IF(C3718=設定・集計!$B$6,INDEX(DATA!$A$46:$E$6000,A3718,4),""),"")</f>
        <v/>
      </c>
      <c r="F3718" s="99" t="str">
        <f>IFERROR(IF(C3718=設定・集計!$B$6,"",INDEX(DATA!$A$46:$E$6000,A3718,4)),"")</f>
        <v/>
      </c>
    </row>
    <row r="3719" spans="1:6" ht="18.75" customHeight="1">
      <c r="A3719" s="82" t="str">
        <f>IFERROR(MATCH(ROW()-ROW($A$2),DATA!G:G,0)-DATA!$B$5+1,"")</f>
        <v/>
      </c>
      <c r="B3719" s="86" t="str">
        <f>IFERROR(INDEX(DATA!$A$46:$E$6000,A3719,5),"")</f>
        <v/>
      </c>
      <c r="C3719" s="87" t="str">
        <f>IFERROR(INDEX(DATA!$A$46:$E$6000,A3719,3),"")</f>
        <v/>
      </c>
      <c r="D3719" s="88" t="str">
        <f>IFERROR(INDEX(DATA!$A$46:$E$6000,A3719,2),"")</f>
        <v/>
      </c>
      <c r="E3719" s="99" t="str">
        <f>IFERROR(IF(C3719=設定・集計!$B$6,INDEX(DATA!$A$46:$E$6000,A3719,4),""),"")</f>
        <v/>
      </c>
      <c r="F3719" s="99" t="str">
        <f>IFERROR(IF(C3719=設定・集計!$B$6,"",INDEX(DATA!$A$46:$E$6000,A3719,4)),"")</f>
        <v/>
      </c>
    </row>
    <row r="3720" spans="1:6" ht="18.75" customHeight="1">
      <c r="A3720" s="82" t="str">
        <f>IFERROR(MATCH(ROW()-ROW($A$2),DATA!G:G,0)-DATA!$B$5+1,"")</f>
        <v/>
      </c>
      <c r="B3720" s="86" t="str">
        <f>IFERROR(INDEX(DATA!$A$46:$E$6000,A3720,5),"")</f>
        <v/>
      </c>
      <c r="C3720" s="87" t="str">
        <f>IFERROR(INDEX(DATA!$A$46:$E$6000,A3720,3),"")</f>
        <v/>
      </c>
      <c r="D3720" s="88" t="str">
        <f>IFERROR(INDEX(DATA!$A$46:$E$6000,A3720,2),"")</f>
        <v/>
      </c>
      <c r="E3720" s="99" t="str">
        <f>IFERROR(IF(C3720=設定・集計!$B$6,INDEX(DATA!$A$46:$E$6000,A3720,4),""),"")</f>
        <v/>
      </c>
      <c r="F3720" s="99" t="str">
        <f>IFERROR(IF(C3720=設定・集計!$B$6,"",INDEX(DATA!$A$46:$E$6000,A3720,4)),"")</f>
        <v/>
      </c>
    </row>
    <row r="3721" spans="1:6" ht="18.75" customHeight="1">
      <c r="A3721" s="82" t="str">
        <f>IFERROR(MATCH(ROW()-ROW($A$2),DATA!G:G,0)-DATA!$B$5+1,"")</f>
        <v/>
      </c>
      <c r="B3721" s="86" t="str">
        <f>IFERROR(INDEX(DATA!$A$46:$E$6000,A3721,5),"")</f>
        <v/>
      </c>
      <c r="C3721" s="87" t="str">
        <f>IFERROR(INDEX(DATA!$A$46:$E$6000,A3721,3),"")</f>
        <v/>
      </c>
      <c r="D3721" s="88" t="str">
        <f>IFERROR(INDEX(DATA!$A$46:$E$6000,A3721,2),"")</f>
        <v/>
      </c>
      <c r="E3721" s="99" t="str">
        <f>IFERROR(IF(C3721=設定・集計!$B$6,INDEX(DATA!$A$46:$E$6000,A3721,4),""),"")</f>
        <v/>
      </c>
      <c r="F3721" s="99" t="str">
        <f>IFERROR(IF(C3721=設定・集計!$B$6,"",INDEX(DATA!$A$46:$E$6000,A3721,4)),"")</f>
        <v/>
      </c>
    </row>
    <row r="3722" spans="1:6" ht="18.75" customHeight="1">
      <c r="A3722" s="82" t="str">
        <f>IFERROR(MATCH(ROW()-ROW($A$2),DATA!G:G,0)-DATA!$B$5+1,"")</f>
        <v/>
      </c>
      <c r="B3722" s="86" t="str">
        <f>IFERROR(INDEX(DATA!$A$46:$E$6000,A3722,5),"")</f>
        <v/>
      </c>
      <c r="C3722" s="87" t="str">
        <f>IFERROR(INDEX(DATA!$A$46:$E$6000,A3722,3),"")</f>
        <v/>
      </c>
      <c r="D3722" s="88" t="str">
        <f>IFERROR(INDEX(DATA!$A$46:$E$6000,A3722,2),"")</f>
        <v/>
      </c>
      <c r="E3722" s="99" t="str">
        <f>IFERROR(IF(C3722=設定・集計!$B$6,INDEX(DATA!$A$46:$E$6000,A3722,4),""),"")</f>
        <v/>
      </c>
      <c r="F3722" s="99" t="str">
        <f>IFERROR(IF(C3722=設定・集計!$B$6,"",INDEX(DATA!$A$46:$E$6000,A3722,4)),"")</f>
        <v/>
      </c>
    </row>
    <row r="3723" spans="1:6" ht="18.75" customHeight="1">
      <c r="A3723" s="82" t="str">
        <f>IFERROR(MATCH(ROW()-ROW($A$2),DATA!G:G,0)-DATA!$B$5+1,"")</f>
        <v/>
      </c>
      <c r="B3723" s="86" t="str">
        <f>IFERROR(INDEX(DATA!$A$46:$E$6000,A3723,5),"")</f>
        <v/>
      </c>
      <c r="C3723" s="87" t="str">
        <f>IFERROR(INDEX(DATA!$A$46:$E$6000,A3723,3),"")</f>
        <v/>
      </c>
      <c r="D3723" s="88" t="str">
        <f>IFERROR(INDEX(DATA!$A$46:$E$6000,A3723,2),"")</f>
        <v/>
      </c>
      <c r="E3723" s="99" t="str">
        <f>IFERROR(IF(C3723=設定・集計!$B$6,INDEX(DATA!$A$46:$E$6000,A3723,4),""),"")</f>
        <v/>
      </c>
      <c r="F3723" s="99" t="str">
        <f>IFERROR(IF(C3723=設定・集計!$B$6,"",INDEX(DATA!$A$46:$E$6000,A3723,4)),"")</f>
        <v/>
      </c>
    </row>
    <row r="3724" spans="1:6" ht="18.75" customHeight="1">
      <c r="A3724" s="82" t="str">
        <f>IFERROR(MATCH(ROW()-ROW($A$2),DATA!G:G,0)-DATA!$B$5+1,"")</f>
        <v/>
      </c>
      <c r="B3724" s="86" t="str">
        <f>IFERROR(INDEX(DATA!$A$46:$E$6000,A3724,5),"")</f>
        <v/>
      </c>
      <c r="C3724" s="87" t="str">
        <f>IFERROR(INDEX(DATA!$A$46:$E$6000,A3724,3),"")</f>
        <v/>
      </c>
      <c r="D3724" s="88" t="str">
        <f>IFERROR(INDEX(DATA!$A$46:$E$6000,A3724,2),"")</f>
        <v/>
      </c>
      <c r="E3724" s="99" t="str">
        <f>IFERROR(IF(C3724=設定・集計!$B$6,INDEX(DATA!$A$46:$E$6000,A3724,4),""),"")</f>
        <v/>
      </c>
      <c r="F3724" s="99" t="str">
        <f>IFERROR(IF(C3724=設定・集計!$B$6,"",INDEX(DATA!$A$46:$E$6000,A3724,4)),"")</f>
        <v/>
      </c>
    </row>
    <row r="3725" spans="1:6" ht="18.75" customHeight="1">
      <c r="A3725" s="82" t="str">
        <f>IFERROR(MATCH(ROW()-ROW($A$2),DATA!G:G,0)-DATA!$B$5+1,"")</f>
        <v/>
      </c>
      <c r="B3725" s="86" t="str">
        <f>IFERROR(INDEX(DATA!$A$46:$E$6000,A3725,5),"")</f>
        <v/>
      </c>
      <c r="C3725" s="87" t="str">
        <f>IFERROR(INDEX(DATA!$A$46:$E$6000,A3725,3),"")</f>
        <v/>
      </c>
      <c r="D3725" s="88" t="str">
        <f>IFERROR(INDEX(DATA!$A$46:$E$6000,A3725,2),"")</f>
        <v/>
      </c>
      <c r="E3725" s="99" t="str">
        <f>IFERROR(IF(C3725=設定・集計!$B$6,INDEX(DATA!$A$46:$E$6000,A3725,4),""),"")</f>
        <v/>
      </c>
      <c r="F3725" s="99" t="str">
        <f>IFERROR(IF(C3725=設定・集計!$B$6,"",INDEX(DATA!$A$46:$E$6000,A3725,4)),"")</f>
        <v/>
      </c>
    </row>
    <row r="3726" spans="1:6" ht="18.75" customHeight="1">
      <c r="A3726" s="82" t="str">
        <f>IFERROR(MATCH(ROW()-ROW($A$2),DATA!G:G,0)-DATA!$B$5+1,"")</f>
        <v/>
      </c>
      <c r="B3726" s="86" t="str">
        <f>IFERROR(INDEX(DATA!$A$46:$E$6000,A3726,5),"")</f>
        <v/>
      </c>
      <c r="C3726" s="87" t="str">
        <f>IFERROR(INDEX(DATA!$A$46:$E$6000,A3726,3),"")</f>
        <v/>
      </c>
      <c r="D3726" s="88" t="str">
        <f>IFERROR(INDEX(DATA!$A$46:$E$6000,A3726,2),"")</f>
        <v/>
      </c>
      <c r="E3726" s="99" t="str">
        <f>IFERROR(IF(C3726=設定・集計!$B$6,INDEX(DATA!$A$46:$E$6000,A3726,4),""),"")</f>
        <v/>
      </c>
      <c r="F3726" s="99" t="str">
        <f>IFERROR(IF(C3726=設定・集計!$B$6,"",INDEX(DATA!$A$46:$E$6000,A3726,4)),"")</f>
        <v/>
      </c>
    </row>
    <row r="3727" spans="1:6" ht="18.75" customHeight="1">
      <c r="A3727" s="82" t="str">
        <f>IFERROR(MATCH(ROW()-ROW($A$2),DATA!G:G,0)-DATA!$B$5+1,"")</f>
        <v/>
      </c>
      <c r="B3727" s="86" t="str">
        <f>IFERROR(INDEX(DATA!$A$46:$E$6000,A3727,5),"")</f>
        <v/>
      </c>
      <c r="C3727" s="87" t="str">
        <f>IFERROR(INDEX(DATA!$A$46:$E$6000,A3727,3),"")</f>
        <v/>
      </c>
      <c r="D3727" s="88" t="str">
        <f>IFERROR(INDEX(DATA!$A$46:$E$6000,A3727,2),"")</f>
        <v/>
      </c>
      <c r="E3727" s="99" t="str">
        <f>IFERROR(IF(C3727=設定・集計!$B$6,INDEX(DATA!$A$46:$E$6000,A3727,4),""),"")</f>
        <v/>
      </c>
      <c r="F3727" s="99" t="str">
        <f>IFERROR(IF(C3727=設定・集計!$B$6,"",INDEX(DATA!$A$46:$E$6000,A3727,4)),"")</f>
        <v/>
      </c>
    </row>
    <row r="3728" spans="1:6" ht="18.75" customHeight="1">
      <c r="A3728" s="82" t="str">
        <f>IFERROR(MATCH(ROW()-ROW($A$2),DATA!G:G,0)-DATA!$B$5+1,"")</f>
        <v/>
      </c>
      <c r="B3728" s="86" t="str">
        <f>IFERROR(INDEX(DATA!$A$46:$E$6000,A3728,5),"")</f>
        <v/>
      </c>
      <c r="C3728" s="87" t="str">
        <f>IFERROR(INDEX(DATA!$A$46:$E$6000,A3728,3),"")</f>
        <v/>
      </c>
      <c r="D3728" s="88" t="str">
        <f>IFERROR(INDEX(DATA!$A$46:$E$6000,A3728,2),"")</f>
        <v/>
      </c>
      <c r="E3728" s="99" t="str">
        <f>IFERROR(IF(C3728=設定・集計!$B$6,INDEX(DATA!$A$46:$E$6000,A3728,4),""),"")</f>
        <v/>
      </c>
      <c r="F3728" s="99" t="str">
        <f>IFERROR(IF(C3728=設定・集計!$B$6,"",INDEX(DATA!$A$46:$E$6000,A3728,4)),"")</f>
        <v/>
      </c>
    </row>
    <row r="3729" spans="1:6" ht="18.75" customHeight="1">
      <c r="A3729" s="82" t="str">
        <f>IFERROR(MATCH(ROW()-ROW($A$2),DATA!G:G,0)-DATA!$B$5+1,"")</f>
        <v/>
      </c>
      <c r="B3729" s="86" t="str">
        <f>IFERROR(INDEX(DATA!$A$46:$E$6000,A3729,5),"")</f>
        <v/>
      </c>
      <c r="C3729" s="87" t="str">
        <f>IFERROR(INDEX(DATA!$A$46:$E$6000,A3729,3),"")</f>
        <v/>
      </c>
      <c r="D3729" s="88" t="str">
        <f>IFERROR(INDEX(DATA!$A$46:$E$6000,A3729,2),"")</f>
        <v/>
      </c>
      <c r="E3729" s="99" t="str">
        <f>IFERROR(IF(C3729=設定・集計!$B$6,INDEX(DATA!$A$46:$E$6000,A3729,4),""),"")</f>
        <v/>
      </c>
      <c r="F3729" s="99" t="str">
        <f>IFERROR(IF(C3729=設定・集計!$B$6,"",INDEX(DATA!$A$46:$E$6000,A3729,4)),"")</f>
        <v/>
      </c>
    </row>
    <row r="3730" spans="1:6" ht="18.75" customHeight="1">
      <c r="A3730" s="82" t="str">
        <f>IFERROR(MATCH(ROW()-ROW($A$2),DATA!G:G,0)-DATA!$B$5+1,"")</f>
        <v/>
      </c>
      <c r="B3730" s="86" t="str">
        <f>IFERROR(INDEX(DATA!$A$46:$E$6000,A3730,5),"")</f>
        <v/>
      </c>
      <c r="C3730" s="87" t="str">
        <f>IFERROR(INDEX(DATA!$A$46:$E$6000,A3730,3),"")</f>
        <v/>
      </c>
      <c r="D3730" s="88" t="str">
        <f>IFERROR(INDEX(DATA!$A$46:$E$6000,A3730,2),"")</f>
        <v/>
      </c>
      <c r="E3730" s="99" t="str">
        <f>IFERROR(IF(C3730=設定・集計!$B$6,INDEX(DATA!$A$46:$E$6000,A3730,4),""),"")</f>
        <v/>
      </c>
      <c r="F3730" s="99" t="str">
        <f>IFERROR(IF(C3730=設定・集計!$B$6,"",INDEX(DATA!$A$46:$E$6000,A3730,4)),"")</f>
        <v/>
      </c>
    </row>
    <row r="3731" spans="1:6" ht="18.75" customHeight="1">
      <c r="A3731" s="82" t="str">
        <f>IFERROR(MATCH(ROW()-ROW($A$2),DATA!G:G,0)-DATA!$B$5+1,"")</f>
        <v/>
      </c>
      <c r="B3731" s="86" t="str">
        <f>IFERROR(INDEX(DATA!$A$46:$E$6000,A3731,5),"")</f>
        <v/>
      </c>
      <c r="C3731" s="87" t="str">
        <f>IFERROR(INDEX(DATA!$A$46:$E$6000,A3731,3),"")</f>
        <v/>
      </c>
      <c r="D3731" s="88" t="str">
        <f>IFERROR(INDEX(DATA!$A$46:$E$6000,A3731,2),"")</f>
        <v/>
      </c>
      <c r="E3731" s="99" t="str">
        <f>IFERROR(IF(C3731=設定・集計!$B$6,INDEX(DATA!$A$46:$E$6000,A3731,4),""),"")</f>
        <v/>
      </c>
      <c r="F3731" s="99" t="str">
        <f>IFERROR(IF(C3731=設定・集計!$B$6,"",INDEX(DATA!$A$46:$E$6000,A3731,4)),"")</f>
        <v/>
      </c>
    </row>
    <row r="3732" spans="1:6" ht="18.75" customHeight="1">
      <c r="A3732" s="82" t="str">
        <f>IFERROR(MATCH(ROW()-ROW($A$2),DATA!G:G,0)-DATA!$B$5+1,"")</f>
        <v/>
      </c>
      <c r="B3732" s="86" t="str">
        <f>IFERROR(INDEX(DATA!$A$46:$E$6000,A3732,5),"")</f>
        <v/>
      </c>
      <c r="C3732" s="87" t="str">
        <f>IFERROR(INDEX(DATA!$A$46:$E$6000,A3732,3),"")</f>
        <v/>
      </c>
      <c r="D3732" s="88" t="str">
        <f>IFERROR(INDEX(DATA!$A$46:$E$6000,A3732,2),"")</f>
        <v/>
      </c>
      <c r="E3732" s="99" t="str">
        <f>IFERROR(IF(C3732=設定・集計!$B$6,INDEX(DATA!$A$46:$E$6000,A3732,4),""),"")</f>
        <v/>
      </c>
      <c r="F3732" s="99" t="str">
        <f>IFERROR(IF(C3732=設定・集計!$B$6,"",INDEX(DATA!$A$46:$E$6000,A3732,4)),"")</f>
        <v/>
      </c>
    </row>
    <row r="3733" spans="1:6" ht="18.75" customHeight="1">
      <c r="A3733" s="82" t="str">
        <f>IFERROR(MATCH(ROW()-ROW($A$2),DATA!G:G,0)-DATA!$B$5+1,"")</f>
        <v/>
      </c>
      <c r="B3733" s="86" t="str">
        <f>IFERROR(INDEX(DATA!$A$46:$E$6000,A3733,5),"")</f>
        <v/>
      </c>
      <c r="C3733" s="87" t="str">
        <f>IFERROR(INDEX(DATA!$A$46:$E$6000,A3733,3),"")</f>
        <v/>
      </c>
      <c r="D3733" s="88" t="str">
        <f>IFERROR(INDEX(DATA!$A$46:$E$6000,A3733,2),"")</f>
        <v/>
      </c>
      <c r="E3733" s="99" t="str">
        <f>IFERROR(IF(C3733=設定・集計!$B$6,INDEX(DATA!$A$46:$E$6000,A3733,4),""),"")</f>
        <v/>
      </c>
      <c r="F3733" s="99" t="str">
        <f>IFERROR(IF(C3733=設定・集計!$B$6,"",INDEX(DATA!$A$46:$E$6000,A3733,4)),"")</f>
        <v/>
      </c>
    </row>
    <row r="3734" spans="1:6" ht="18.75" customHeight="1">
      <c r="A3734" s="82" t="str">
        <f>IFERROR(MATCH(ROW()-ROW($A$2),DATA!G:G,0)-DATA!$B$5+1,"")</f>
        <v/>
      </c>
      <c r="B3734" s="86" t="str">
        <f>IFERROR(INDEX(DATA!$A$46:$E$6000,A3734,5),"")</f>
        <v/>
      </c>
      <c r="C3734" s="87" t="str">
        <f>IFERROR(INDEX(DATA!$A$46:$E$6000,A3734,3),"")</f>
        <v/>
      </c>
      <c r="D3734" s="88" t="str">
        <f>IFERROR(INDEX(DATA!$A$46:$E$6000,A3734,2),"")</f>
        <v/>
      </c>
      <c r="E3734" s="99" t="str">
        <f>IFERROR(IF(C3734=設定・集計!$B$6,INDEX(DATA!$A$46:$E$6000,A3734,4),""),"")</f>
        <v/>
      </c>
      <c r="F3734" s="99" t="str">
        <f>IFERROR(IF(C3734=設定・集計!$B$6,"",INDEX(DATA!$A$46:$E$6000,A3734,4)),"")</f>
        <v/>
      </c>
    </row>
    <row r="3735" spans="1:6" ht="18.75" customHeight="1">
      <c r="A3735" s="82" t="str">
        <f>IFERROR(MATCH(ROW()-ROW($A$2),DATA!G:G,0)-DATA!$B$5+1,"")</f>
        <v/>
      </c>
      <c r="B3735" s="86" t="str">
        <f>IFERROR(INDEX(DATA!$A$46:$E$6000,A3735,5),"")</f>
        <v/>
      </c>
      <c r="C3735" s="87" t="str">
        <f>IFERROR(INDEX(DATA!$A$46:$E$6000,A3735,3),"")</f>
        <v/>
      </c>
      <c r="D3735" s="88" t="str">
        <f>IFERROR(INDEX(DATA!$A$46:$E$6000,A3735,2),"")</f>
        <v/>
      </c>
      <c r="E3735" s="99" t="str">
        <f>IFERROR(IF(C3735=設定・集計!$B$6,INDEX(DATA!$A$46:$E$6000,A3735,4),""),"")</f>
        <v/>
      </c>
      <c r="F3735" s="99" t="str">
        <f>IFERROR(IF(C3735=設定・集計!$B$6,"",INDEX(DATA!$A$46:$E$6000,A3735,4)),"")</f>
        <v/>
      </c>
    </row>
    <row r="3736" spans="1:6" ht="18.75" customHeight="1">
      <c r="A3736" s="82" t="str">
        <f>IFERROR(MATCH(ROW()-ROW($A$2),DATA!G:G,0)-DATA!$B$5+1,"")</f>
        <v/>
      </c>
      <c r="B3736" s="86" t="str">
        <f>IFERROR(INDEX(DATA!$A$46:$E$6000,A3736,5),"")</f>
        <v/>
      </c>
      <c r="C3736" s="87" t="str">
        <f>IFERROR(INDEX(DATA!$A$46:$E$6000,A3736,3),"")</f>
        <v/>
      </c>
      <c r="D3736" s="88" t="str">
        <f>IFERROR(INDEX(DATA!$A$46:$E$6000,A3736,2),"")</f>
        <v/>
      </c>
      <c r="E3736" s="99" t="str">
        <f>IFERROR(IF(C3736=設定・集計!$B$6,INDEX(DATA!$A$46:$E$6000,A3736,4),""),"")</f>
        <v/>
      </c>
      <c r="F3736" s="99" t="str">
        <f>IFERROR(IF(C3736=設定・集計!$B$6,"",INDEX(DATA!$A$46:$E$6000,A3736,4)),"")</f>
        <v/>
      </c>
    </row>
    <row r="3737" spans="1:6" ht="18.75" customHeight="1">
      <c r="A3737" s="82" t="str">
        <f>IFERROR(MATCH(ROW()-ROW($A$2),DATA!G:G,0)-DATA!$B$5+1,"")</f>
        <v/>
      </c>
      <c r="B3737" s="86" t="str">
        <f>IFERROR(INDEX(DATA!$A$46:$E$6000,A3737,5),"")</f>
        <v/>
      </c>
      <c r="C3737" s="87" t="str">
        <f>IFERROR(INDEX(DATA!$A$46:$E$6000,A3737,3),"")</f>
        <v/>
      </c>
      <c r="D3737" s="88" t="str">
        <f>IFERROR(INDEX(DATA!$A$46:$E$6000,A3737,2),"")</f>
        <v/>
      </c>
      <c r="E3737" s="99" t="str">
        <f>IFERROR(IF(C3737=設定・集計!$B$6,INDEX(DATA!$A$46:$E$6000,A3737,4),""),"")</f>
        <v/>
      </c>
      <c r="F3737" s="99" t="str">
        <f>IFERROR(IF(C3737=設定・集計!$B$6,"",INDEX(DATA!$A$46:$E$6000,A3737,4)),"")</f>
        <v/>
      </c>
    </row>
    <row r="3738" spans="1:6" ht="18.75" customHeight="1">
      <c r="A3738" s="82" t="str">
        <f>IFERROR(MATCH(ROW()-ROW($A$2),DATA!G:G,0)-DATA!$B$5+1,"")</f>
        <v/>
      </c>
      <c r="B3738" s="86" t="str">
        <f>IFERROR(INDEX(DATA!$A$46:$E$6000,A3738,5),"")</f>
        <v/>
      </c>
      <c r="C3738" s="87" t="str">
        <f>IFERROR(INDEX(DATA!$A$46:$E$6000,A3738,3),"")</f>
        <v/>
      </c>
      <c r="D3738" s="88" t="str">
        <f>IFERROR(INDEX(DATA!$A$46:$E$6000,A3738,2),"")</f>
        <v/>
      </c>
      <c r="E3738" s="99" t="str">
        <f>IFERROR(IF(C3738=設定・集計!$B$6,INDEX(DATA!$A$46:$E$6000,A3738,4),""),"")</f>
        <v/>
      </c>
      <c r="F3738" s="99" t="str">
        <f>IFERROR(IF(C3738=設定・集計!$B$6,"",INDEX(DATA!$A$46:$E$6000,A3738,4)),"")</f>
        <v/>
      </c>
    </row>
    <row r="3739" spans="1:6" ht="18.75" customHeight="1">
      <c r="A3739" s="82" t="str">
        <f>IFERROR(MATCH(ROW()-ROW($A$2),DATA!G:G,0)-DATA!$B$5+1,"")</f>
        <v/>
      </c>
      <c r="B3739" s="86" t="str">
        <f>IFERROR(INDEX(DATA!$A$46:$E$6000,A3739,5),"")</f>
        <v/>
      </c>
      <c r="C3739" s="87" t="str">
        <f>IFERROR(INDEX(DATA!$A$46:$E$6000,A3739,3),"")</f>
        <v/>
      </c>
      <c r="D3739" s="88" t="str">
        <f>IFERROR(INDEX(DATA!$A$46:$E$6000,A3739,2),"")</f>
        <v/>
      </c>
      <c r="E3739" s="99" t="str">
        <f>IFERROR(IF(C3739=設定・集計!$B$6,INDEX(DATA!$A$46:$E$6000,A3739,4),""),"")</f>
        <v/>
      </c>
      <c r="F3739" s="99" t="str">
        <f>IFERROR(IF(C3739=設定・集計!$B$6,"",INDEX(DATA!$A$46:$E$6000,A3739,4)),"")</f>
        <v/>
      </c>
    </row>
    <row r="3740" spans="1:6" ht="18.75" customHeight="1">
      <c r="A3740" s="82" t="str">
        <f>IFERROR(MATCH(ROW()-ROW($A$2),DATA!G:G,0)-DATA!$B$5+1,"")</f>
        <v/>
      </c>
      <c r="B3740" s="86" t="str">
        <f>IFERROR(INDEX(DATA!$A$46:$E$6000,A3740,5),"")</f>
        <v/>
      </c>
      <c r="C3740" s="87" t="str">
        <f>IFERROR(INDEX(DATA!$A$46:$E$6000,A3740,3),"")</f>
        <v/>
      </c>
      <c r="D3740" s="88" t="str">
        <f>IFERROR(INDEX(DATA!$A$46:$E$6000,A3740,2),"")</f>
        <v/>
      </c>
      <c r="E3740" s="99" t="str">
        <f>IFERROR(IF(C3740=設定・集計!$B$6,INDEX(DATA!$A$46:$E$6000,A3740,4),""),"")</f>
        <v/>
      </c>
      <c r="F3740" s="99" t="str">
        <f>IFERROR(IF(C3740=設定・集計!$B$6,"",INDEX(DATA!$A$46:$E$6000,A3740,4)),"")</f>
        <v/>
      </c>
    </row>
    <row r="3741" spans="1:6" ht="18.75" customHeight="1">
      <c r="A3741" s="82" t="str">
        <f>IFERROR(MATCH(ROW()-ROW($A$2),DATA!G:G,0)-DATA!$B$5+1,"")</f>
        <v/>
      </c>
      <c r="B3741" s="86" t="str">
        <f>IFERROR(INDEX(DATA!$A$46:$E$6000,A3741,5),"")</f>
        <v/>
      </c>
      <c r="C3741" s="87" t="str">
        <f>IFERROR(INDEX(DATA!$A$46:$E$6000,A3741,3),"")</f>
        <v/>
      </c>
      <c r="D3741" s="88" t="str">
        <f>IFERROR(INDEX(DATA!$A$46:$E$6000,A3741,2),"")</f>
        <v/>
      </c>
      <c r="E3741" s="99" t="str">
        <f>IFERROR(IF(C3741=設定・集計!$B$6,INDEX(DATA!$A$46:$E$6000,A3741,4),""),"")</f>
        <v/>
      </c>
      <c r="F3741" s="99" t="str">
        <f>IFERROR(IF(C3741=設定・集計!$B$6,"",INDEX(DATA!$A$46:$E$6000,A3741,4)),"")</f>
        <v/>
      </c>
    </row>
    <row r="3742" spans="1:6" ht="18.75" customHeight="1">
      <c r="A3742" s="82" t="str">
        <f>IFERROR(MATCH(ROW()-ROW($A$2),DATA!G:G,0)-DATA!$B$5+1,"")</f>
        <v/>
      </c>
      <c r="B3742" s="86" t="str">
        <f>IFERROR(INDEX(DATA!$A$46:$E$6000,A3742,5),"")</f>
        <v/>
      </c>
      <c r="C3742" s="87" t="str">
        <f>IFERROR(INDEX(DATA!$A$46:$E$6000,A3742,3),"")</f>
        <v/>
      </c>
      <c r="D3742" s="88" t="str">
        <f>IFERROR(INDEX(DATA!$A$46:$E$6000,A3742,2),"")</f>
        <v/>
      </c>
      <c r="E3742" s="99" t="str">
        <f>IFERROR(IF(C3742=設定・集計!$B$6,INDEX(DATA!$A$46:$E$6000,A3742,4),""),"")</f>
        <v/>
      </c>
      <c r="F3742" s="99" t="str">
        <f>IFERROR(IF(C3742=設定・集計!$B$6,"",INDEX(DATA!$A$46:$E$6000,A3742,4)),"")</f>
        <v/>
      </c>
    </row>
    <row r="3743" spans="1:6" ht="18.75" customHeight="1">
      <c r="A3743" s="82" t="str">
        <f>IFERROR(MATCH(ROW()-ROW($A$2),DATA!G:G,0)-DATA!$B$5+1,"")</f>
        <v/>
      </c>
      <c r="B3743" s="86" t="str">
        <f>IFERROR(INDEX(DATA!$A$46:$E$6000,A3743,5),"")</f>
        <v/>
      </c>
      <c r="C3743" s="87" t="str">
        <f>IFERROR(INDEX(DATA!$A$46:$E$6000,A3743,3),"")</f>
        <v/>
      </c>
      <c r="D3743" s="88" t="str">
        <f>IFERROR(INDEX(DATA!$A$46:$E$6000,A3743,2),"")</f>
        <v/>
      </c>
      <c r="E3743" s="99" t="str">
        <f>IFERROR(IF(C3743=設定・集計!$B$6,INDEX(DATA!$A$46:$E$6000,A3743,4),""),"")</f>
        <v/>
      </c>
      <c r="F3743" s="99" t="str">
        <f>IFERROR(IF(C3743=設定・集計!$B$6,"",INDEX(DATA!$A$46:$E$6000,A3743,4)),"")</f>
        <v/>
      </c>
    </row>
    <row r="3744" spans="1:6" ht="18.75" customHeight="1">
      <c r="A3744" s="82" t="str">
        <f>IFERROR(MATCH(ROW()-ROW($A$2),DATA!G:G,0)-DATA!$B$5+1,"")</f>
        <v/>
      </c>
      <c r="B3744" s="86" t="str">
        <f>IFERROR(INDEX(DATA!$A$46:$E$6000,A3744,5),"")</f>
        <v/>
      </c>
      <c r="C3744" s="87" t="str">
        <f>IFERROR(INDEX(DATA!$A$46:$E$6000,A3744,3),"")</f>
        <v/>
      </c>
      <c r="D3744" s="88" t="str">
        <f>IFERROR(INDEX(DATA!$A$46:$E$6000,A3744,2),"")</f>
        <v/>
      </c>
      <c r="E3744" s="99" t="str">
        <f>IFERROR(IF(C3744=設定・集計!$B$6,INDEX(DATA!$A$46:$E$6000,A3744,4),""),"")</f>
        <v/>
      </c>
      <c r="F3744" s="99" t="str">
        <f>IFERROR(IF(C3744=設定・集計!$B$6,"",INDEX(DATA!$A$46:$E$6000,A3744,4)),"")</f>
        <v/>
      </c>
    </row>
    <row r="3745" spans="1:6" ht="18.75" customHeight="1">
      <c r="A3745" s="82" t="str">
        <f>IFERROR(MATCH(ROW()-ROW($A$2),DATA!G:G,0)-DATA!$B$5+1,"")</f>
        <v/>
      </c>
      <c r="B3745" s="86" t="str">
        <f>IFERROR(INDEX(DATA!$A$46:$E$6000,A3745,5),"")</f>
        <v/>
      </c>
      <c r="C3745" s="87" t="str">
        <f>IFERROR(INDEX(DATA!$A$46:$E$6000,A3745,3),"")</f>
        <v/>
      </c>
      <c r="D3745" s="88" t="str">
        <f>IFERROR(INDEX(DATA!$A$46:$E$6000,A3745,2),"")</f>
        <v/>
      </c>
      <c r="E3745" s="99" t="str">
        <f>IFERROR(IF(C3745=設定・集計!$B$6,INDEX(DATA!$A$46:$E$6000,A3745,4),""),"")</f>
        <v/>
      </c>
      <c r="F3745" s="99" t="str">
        <f>IFERROR(IF(C3745=設定・集計!$B$6,"",INDEX(DATA!$A$46:$E$6000,A3745,4)),"")</f>
        <v/>
      </c>
    </row>
    <row r="3746" spans="1:6" ht="18.75" customHeight="1">
      <c r="A3746" s="82" t="str">
        <f>IFERROR(MATCH(ROW()-ROW($A$2),DATA!G:G,0)-DATA!$B$5+1,"")</f>
        <v/>
      </c>
      <c r="B3746" s="86" t="str">
        <f>IFERROR(INDEX(DATA!$A$46:$E$6000,A3746,5),"")</f>
        <v/>
      </c>
      <c r="C3746" s="87" t="str">
        <f>IFERROR(INDEX(DATA!$A$46:$E$6000,A3746,3),"")</f>
        <v/>
      </c>
      <c r="D3746" s="88" t="str">
        <f>IFERROR(INDEX(DATA!$A$46:$E$6000,A3746,2),"")</f>
        <v/>
      </c>
      <c r="E3746" s="99" t="str">
        <f>IFERROR(IF(C3746=設定・集計!$B$6,INDEX(DATA!$A$46:$E$6000,A3746,4),""),"")</f>
        <v/>
      </c>
      <c r="F3746" s="99" t="str">
        <f>IFERROR(IF(C3746=設定・集計!$B$6,"",INDEX(DATA!$A$46:$E$6000,A3746,4)),"")</f>
        <v/>
      </c>
    </row>
    <row r="3747" spans="1:6" ht="18.75" customHeight="1">
      <c r="A3747" s="82" t="str">
        <f>IFERROR(MATCH(ROW()-ROW($A$2),DATA!G:G,0)-DATA!$B$5+1,"")</f>
        <v/>
      </c>
      <c r="B3747" s="86" t="str">
        <f>IFERROR(INDEX(DATA!$A$46:$E$6000,A3747,5),"")</f>
        <v/>
      </c>
      <c r="C3747" s="87" t="str">
        <f>IFERROR(INDEX(DATA!$A$46:$E$6000,A3747,3),"")</f>
        <v/>
      </c>
      <c r="D3747" s="88" t="str">
        <f>IFERROR(INDEX(DATA!$A$46:$E$6000,A3747,2),"")</f>
        <v/>
      </c>
      <c r="E3747" s="99" t="str">
        <f>IFERROR(IF(C3747=設定・集計!$B$6,INDEX(DATA!$A$46:$E$6000,A3747,4),""),"")</f>
        <v/>
      </c>
      <c r="F3747" s="99" t="str">
        <f>IFERROR(IF(C3747=設定・集計!$B$6,"",INDEX(DATA!$A$46:$E$6000,A3747,4)),"")</f>
        <v/>
      </c>
    </row>
    <row r="3748" spans="1:6" ht="18.75" customHeight="1">
      <c r="A3748" s="82" t="str">
        <f>IFERROR(MATCH(ROW()-ROW($A$2),DATA!G:G,0)-DATA!$B$5+1,"")</f>
        <v/>
      </c>
      <c r="B3748" s="86" t="str">
        <f>IFERROR(INDEX(DATA!$A$46:$E$6000,A3748,5),"")</f>
        <v/>
      </c>
      <c r="C3748" s="87" t="str">
        <f>IFERROR(INDEX(DATA!$A$46:$E$6000,A3748,3),"")</f>
        <v/>
      </c>
      <c r="D3748" s="88" t="str">
        <f>IFERROR(INDEX(DATA!$A$46:$E$6000,A3748,2),"")</f>
        <v/>
      </c>
      <c r="E3748" s="99" t="str">
        <f>IFERROR(IF(C3748=設定・集計!$B$6,INDEX(DATA!$A$46:$E$6000,A3748,4),""),"")</f>
        <v/>
      </c>
      <c r="F3748" s="99" t="str">
        <f>IFERROR(IF(C3748=設定・集計!$B$6,"",INDEX(DATA!$A$46:$E$6000,A3748,4)),"")</f>
        <v/>
      </c>
    </row>
    <row r="3749" spans="1:6" ht="18.75" customHeight="1">
      <c r="A3749" s="82" t="str">
        <f>IFERROR(MATCH(ROW()-ROW($A$2),DATA!G:G,0)-DATA!$B$5+1,"")</f>
        <v/>
      </c>
      <c r="B3749" s="86" t="str">
        <f>IFERROR(INDEX(DATA!$A$46:$E$6000,A3749,5),"")</f>
        <v/>
      </c>
      <c r="C3749" s="87" t="str">
        <f>IFERROR(INDEX(DATA!$A$46:$E$6000,A3749,3),"")</f>
        <v/>
      </c>
      <c r="D3749" s="88" t="str">
        <f>IFERROR(INDEX(DATA!$A$46:$E$6000,A3749,2),"")</f>
        <v/>
      </c>
      <c r="E3749" s="99" t="str">
        <f>IFERROR(IF(C3749=設定・集計!$B$6,INDEX(DATA!$A$46:$E$6000,A3749,4),""),"")</f>
        <v/>
      </c>
      <c r="F3749" s="99" t="str">
        <f>IFERROR(IF(C3749=設定・集計!$B$6,"",INDEX(DATA!$A$46:$E$6000,A3749,4)),"")</f>
        <v/>
      </c>
    </row>
    <row r="3750" spans="1:6" ht="18.75" customHeight="1">
      <c r="A3750" s="82" t="str">
        <f>IFERROR(MATCH(ROW()-ROW($A$2),DATA!G:G,0)-DATA!$B$5+1,"")</f>
        <v/>
      </c>
      <c r="B3750" s="86" t="str">
        <f>IFERROR(INDEX(DATA!$A$46:$E$6000,A3750,5),"")</f>
        <v/>
      </c>
      <c r="C3750" s="87" t="str">
        <f>IFERROR(INDEX(DATA!$A$46:$E$6000,A3750,3),"")</f>
        <v/>
      </c>
      <c r="D3750" s="88" t="str">
        <f>IFERROR(INDEX(DATA!$A$46:$E$6000,A3750,2),"")</f>
        <v/>
      </c>
      <c r="E3750" s="99" t="str">
        <f>IFERROR(IF(C3750=設定・集計!$B$6,INDEX(DATA!$A$46:$E$6000,A3750,4),""),"")</f>
        <v/>
      </c>
      <c r="F3750" s="99" t="str">
        <f>IFERROR(IF(C3750=設定・集計!$B$6,"",INDEX(DATA!$A$46:$E$6000,A3750,4)),"")</f>
        <v/>
      </c>
    </row>
    <row r="3751" spans="1:6" ht="18.75" customHeight="1">
      <c r="A3751" s="82" t="str">
        <f>IFERROR(MATCH(ROW()-ROW($A$2),DATA!G:G,0)-DATA!$B$5+1,"")</f>
        <v/>
      </c>
      <c r="B3751" s="86" t="str">
        <f>IFERROR(INDEX(DATA!$A$46:$E$6000,A3751,5),"")</f>
        <v/>
      </c>
      <c r="C3751" s="87" t="str">
        <f>IFERROR(INDEX(DATA!$A$46:$E$6000,A3751,3),"")</f>
        <v/>
      </c>
      <c r="D3751" s="88" t="str">
        <f>IFERROR(INDEX(DATA!$A$46:$E$6000,A3751,2),"")</f>
        <v/>
      </c>
      <c r="E3751" s="99" t="str">
        <f>IFERROR(IF(C3751=設定・集計!$B$6,INDEX(DATA!$A$46:$E$6000,A3751,4),""),"")</f>
        <v/>
      </c>
      <c r="F3751" s="99" t="str">
        <f>IFERROR(IF(C3751=設定・集計!$B$6,"",INDEX(DATA!$A$46:$E$6000,A3751,4)),"")</f>
        <v/>
      </c>
    </row>
    <row r="3752" spans="1:6" ht="18.75" customHeight="1">
      <c r="A3752" s="82" t="str">
        <f>IFERROR(MATCH(ROW()-ROW($A$2),DATA!G:G,0)-DATA!$B$5+1,"")</f>
        <v/>
      </c>
      <c r="B3752" s="86" t="str">
        <f>IFERROR(INDEX(DATA!$A$46:$E$6000,A3752,5),"")</f>
        <v/>
      </c>
      <c r="C3752" s="87" t="str">
        <f>IFERROR(INDEX(DATA!$A$46:$E$6000,A3752,3),"")</f>
        <v/>
      </c>
      <c r="D3752" s="88" t="str">
        <f>IFERROR(INDEX(DATA!$A$46:$E$6000,A3752,2),"")</f>
        <v/>
      </c>
      <c r="E3752" s="99" t="str">
        <f>IFERROR(IF(C3752=設定・集計!$B$6,INDEX(DATA!$A$46:$E$6000,A3752,4),""),"")</f>
        <v/>
      </c>
      <c r="F3752" s="99" t="str">
        <f>IFERROR(IF(C3752=設定・集計!$B$6,"",INDEX(DATA!$A$46:$E$6000,A3752,4)),"")</f>
        <v/>
      </c>
    </row>
    <row r="3753" spans="1:6" ht="18.75" customHeight="1">
      <c r="A3753" s="82" t="str">
        <f>IFERROR(MATCH(ROW()-ROW($A$2),DATA!G:G,0)-DATA!$B$5+1,"")</f>
        <v/>
      </c>
      <c r="B3753" s="86" t="str">
        <f>IFERROR(INDEX(DATA!$A$46:$E$6000,A3753,5),"")</f>
        <v/>
      </c>
      <c r="C3753" s="87" t="str">
        <f>IFERROR(INDEX(DATA!$A$46:$E$6000,A3753,3),"")</f>
        <v/>
      </c>
      <c r="D3753" s="88" t="str">
        <f>IFERROR(INDEX(DATA!$A$46:$E$6000,A3753,2),"")</f>
        <v/>
      </c>
      <c r="E3753" s="99" t="str">
        <f>IFERROR(IF(C3753=設定・集計!$B$6,INDEX(DATA!$A$46:$E$6000,A3753,4),""),"")</f>
        <v/>
      </c>
      <c r="F3753" s="99" t="str">
        <f>IFERROR(IF(C3753=設定・集計!$B$6,"",INDEX(DATA!$A$46:$E$6000,A3753,4)),"")</f>
        <v/>
      </c>
    </row>
    <row r="3754" spans="1:6" ht="18.75" customHeight="1">
      <c r="A3754" s="82" t="str">
        <f>IFERROR(MATCH(ROW()-ROW($A$2),DATA!G:G,0)-DATA!$B$5+1,"")</f>
        <v/>
      </c>
      <c r="B3754" s="86" t="str">
        <f>IFERROR(INDEX(DATA!$A$46:$E$6000,A3754,5),"")</f>
        <v/>
      </c>
      <c r="C3754" s="87" t="str">
        <f>IFERROR(INDEX(DATA!$A$46:$E$6000,A3754,3),"")</f>
        <v/>
      </c>
      <c r="D3754" s="88" t="str">
        <f>IFERROR(INDEX(DATA!$A$46:$E$6000,A3754,2),"")</f>
        <v/>
      </c>
      <c r="E3754" s="99" t="str">
        <f>IFERROR(IF(C3754=設定・集計!$B$6,INDEX(DATA!$A$46:$E$6000,A3754,4),""),"")</f>
        <v/>
      </c>
      <c r="F3754" s="99" t="str">
        <f>IFERROR(IF(C3754=設定・集計!$B$6,"",INDEX(DATA!$A$46:$E$6000,A3754,4)),"")</f>
        <v/>
      </c>
    </row>
    <row r="3755" spans="1:6" ht="18.75" customHeight="1">
      <c r="A3755" s="82" t="str">
        <f>IFERROR(MATCH(ROW()-ROW($A$2),DATA!G:G,0)-DATA!$B$5+1,"")</f>
        <v/>
      </c>
      <c r="B3755" s="86" t="str">
        <f>IFERROR(INDEX(DATA!$A$46:$E$6000,A3755,5),"")</f>
        <v/>
      </c>
      <c r="C3755" s="87" t="str">
        <f>IFERROR(INDEX(DATA!$A$46:$E$6000,A3755,3),"")</f>
        <v/>
      </c>
      <c r="D3755" s="88" t="str">
        <f>IFERROR(INDEX(DATA!$A$46:$E$6000,A3755,2),"")</f>
        <v/>
      </c>
      <c r="E3755" s="99" t="str">
        <f>IFERROR(IF(C3755=設定・集計!$B$6,INDEX(DATA!$A$46:$E$6000,A3755,4),""),"")</f>
        <v/>
      </c>
      <c r="F3755" s="99" t="str">
        <f>IFERROR(IF(C3755=設定・集計!$B$6,"",INDEX(DATA!$A$46:$E$6000,A3755,4)),"")</f>
        <v/>
      </c>
    </row>
    <row r="3756" spans="1:6" ht="18.75" customHeight="1">
      <c r="A3756" s="82" t="str">
        <f>IFERROR(MATCH(ROW()-ROW($A$2),DATA!G:G,0)-DATA!$B$5+1,"")</f>
        <v/>
      </c>
      <c r="B3756" s="86" t="str">
        <f>IFERROR(INDEX(DATA!$A$46:$E$6000,A3756,5),"")</f>
        <v/>
      </c>
      <c r="C3756" s="87" t="str">
        <f>IFERROR(INDEX(DATA!$A$46:$E$6000,A3756,3),"")</f>
        <v/>
      </c>
      <c r="D3756" s="88" t="str">
        <f>IFERROR(INDEX(DATA!$A$46:$E$6000,A3756,2),"")</f>
        <v/>
      </c>
      <c r="E3756" s="99" t="str">
        <f>IFERROR(IF(C3756=設定・集計!$B$6,INDEX(DATA!$A$46:$E$6000,A3756,4),""),"")</f>
        <v/>
      </c>
      <c r="F3756" s="99" t="str">
        <f>IFERROR(IF(C3756=設定・集計!$B$6,"",INDEX(DATA!$A$46:$E$6000,A3756,4)),"")</f>
        <v/>
      </c>
    </row>
    <row r="3757" spans="1:6" ht="18.75" customHeight="1">
      <c r="A3757" s="82" t="str">
        <f>IFERROR(MATCH(ROW()-ROW($A$2),DATA!G:G,0)-DATA!$B$5+1,"")</f>
        <v/>
      </c>
      <c r="B3757" s="86" t="str">
        <f>IFERROR(INDEX(DATA!$A$46:$E$6000,A3757,5),"")</f>
        <v/>
      </c>
      <c r="C3757" s="87" t="str">
        <f>IFERROR(INDEX(DATA!$A$46:$E$6000,A3757,3),"")</f>
        <v/>
      </c>
      <c r="D3757" s="88" t="str">
        <f>IFERROR(INDEX(DATA!$A$46:$E$6000,A3757,2),"")</f>
        <v/>
      </c>
      <c r="E3757" s="99" t="str">
        <f>IFERROR(IF(C3757=設定・集計!$B$6,INDEX(DATA!$A$46:$E$6000,A3757,4),""),"")</f>
        <v/>
      </c>
      <c r="F3757" s="99" t="str">
        <f>IFERROR(IF(C3757=設定・集計!$B$6,"",INDEX(DATA!$A$46:$E$6000,A3757,4)),"")</f>
        <v/>
      </c>
    </row>
    <row r="3758" spans="1:6" ht="18.75" customHeight="1">
      <c r="A3758" s="82" t="str">
        <f>IFERROR(MATCH(ROW()-ROW($A$2),DATA!G:G,0)-DATA!$B$5+1,"")</f>
        <v/>
      </c>
      <c r="B3758" s="86" t="str">
        <f>IFERROR(INDEX(DATA!$A$46:$E$6000,A3758,5),"")</f>
        <v/>
      </c>
      <c r="C3758" s="87" t="str">
        <f>IFERROR(INDEX(DATA!$A$46:$E$6000,A3758,3),"")</f>
        <v/>
      </c>
      <c r="D3758" s="88" t="str">
        <f>IFERROR(INDEX(DATA!$A$46:$E$6000,A3758,2),"")</f>
        <v/>
      </c>
      <c r="E3758" s="99" t="str">
        <f>IFERROR(IF(C3758=設定・集計!$B$6,INDEX(DATA!$A$46:$E$6000,A3758,4),""),"")</f>
        <v/>
      </c>
      <c r="F3758" s="99" t="str">
        <f>IFERROR(IF(C3758=設定・集計!$B$6,"",INDEX(DATA!$A$46:$E$6000,A3758,4)),"")</f>
        <v/>
      </c>
    </row>
    <row r="3759" spans="1:6" ht="18.75" customHeight="1">
      <c r="A3759" s="82" t="str">
        <f>IFERROR(MATCH(ROW()-ROW($A$2),DATA!G:G,0)-DATA!$B$5+1,"")</f>
        <v/>
      </c>
      <c r="B3759" s="86" t="str">
        <f>IFERROR(INDEX(DATA!$A$46:$E$6000,A3759,5),"")</f>
        <v/>
      </c>
      <c r="C3759" s="87" t="str">
        <f>IFERROR(INDEX(DATA!$A$46:$E$6000,A3759,3),"")</f>
        <v/>
      </c>
      <c r="D3759" s="88" t="str">
        <f>IFERROR(INDEX(DATA!$A$46:$E$6000,A3759,2),"")</f>
        <v/>
      </c>
      <c r="E3759" s="99" t="str">
        <f>IFERROR(IF(C3759=設定・集計!$B$6,INDEX(DATA!$A$46:$E$6000,A3759,4),""),"")</f>
        <v/>
      </c>
      <c r="F3759" s="99" t="str">
        <f>IFERROR(IF(C3759=設定・集計!$B$6,"",INDEX(DATA!$A$46:$E$6000,A3759,4)),"")</f>
        <v/>
      </c>
    </row>
    <row r="3760" spans="1:6" ht="18.75" customHeight="1">
      <c r="A3760" s="82" t="str">
        <f>IFERROR(MATCH(ROW()-ROW($A$2),DATA!G:G,0)-DATA!$B$5+1,"")</f>
        <v/>
      </c>
      <c r="B3760" s="86" t="str">
        <f>IFERROR(INDEX(DATA!$A$46:$E$6000,A3760,5),"")</f>
        <v/>
      </c>
      <c r="C3760" s="87" t="str">
        <f>IFERROR(INDEX(DATA!$A$46:$E$6000,A3760,3),"")</f>
        <v/>
      </c>
      <c r="D3760" s="88" t="str">
        <f>IFERROR(INDEX(DATA!$A$46:$E$6000,A3760,2),"")</f>
        <v/>
      </c>
      <c r="E3760" s="99" t="str">
        <f>IFERROR(IF(C3760=設定・集計!$B$6,INDEX(DATA!$A$46:$E$6000,A3760,4),""),"")</f>
        <v/>
      </c>
      <c r="F3760" s="99" t="str">
        <f>IFERROR(IF(C3760=設定・集計!$B$6,"",INDEX(DATA!$A$46:$E$6000,A3760,4)),"")</f>
        <v/>
      </c>
    </row>
    <row r="3761" spans="1:6" ht="18.75" customHeight="1">
      <c r="A3761" s="82" t="str">
        <f>IFERROR(MATCH(ROW()-ROW($A$2),DATA!G:G,0)-DATA!$B$5+1,"")</f>
        <v/>
      </c>
      <c r="B3761" s="86" t="str">
        <f>IFERROR(INDEX(DATA!$A$46:$E$6000,A3761,5),"")</f>
        <v/>
      </c>
      <c r="C3761" s="87" t="str">
        <f>IFERROR(INDEX(DATA!$A$46:$E$6000,A3761,3),"")</f>
        <v/>
      </c>
      <c r="D3761" s="88" t="str">
        <f>IFERROR(INDEX(DATA!$A$46:$E$6000,A3761,2),"")</f>
        <v/>
      </c>
      <c r="E3761" s="99" t="str">
        <f>IFERROR(IF(C3761=設定・集計!$B$6,INDEX(DATA!$A$46:$E$6000,A3761,4),""),"")</f>
        <v/>
      </c>
      <c r="F3761" s="99" t="str">
        <f>IFERROR(IF(C3761=設定・集計!$B$6,"",INDEX(DATA!$A$46:$E$6000,A3761,4)),"")</f>
        <v/>
      </c>
    </row>
    <row r="3762" spans="1:6" ht="18.75" customHeight="1">
      <c r="A3762" s="82" t="str">
        <f>IFERROR(MATCH(ROW()-ROW($A$2),DATA!G:G,0)-DATA!$B$5+1,"")</f>
        <v/>
      </c>
      <c r="B3762" s="86" t="str">
        <f>IFERROR(INDEX(DATA!$A$46:$E$6000,A3762,5),"")</f>
        <v/>
      </c>
      <c r="C3762" s="87" t="str">
        <f>IFERROR(INDEX(DATA!$A$46:$E$6000,A3762,3),"")</f>
        <v/>
      </c>
      <c r="D3762" s="88" t="str">
        <f>IFERROR(INDEX(DATA!$A$46:$E$6000,A3762,2),"")</f>
        <v/>
      </c>
      <c r="E3762" s="99" t="str">
        <f>IFERROR(IF(C3762=設定・集計!$B$6,INDEX(DATA!$A$46:$E$6000,A3762,4),""),"")</f>
        <v/>
      </c>
      <c r="F3762" s="99" t="str">
        <f>IFERROR(IF(C3762=設定・集計!$B$6,"",INDEX(DATA!$A$46:$E$6000,A3762,4)),"")</f>
        <v/>
      </c>
    </row>
    <row r="3763" spans="1:6" ht="18.75" customHeight="1">
      <c r="A3763" s="82" t="str">
        <f>IFERROR(MATCH(ROW()-ROW($A$2),DATA!G:G,0)-DATA!$B$5+1,"")</f>
        <v/>
      </c>
      <c r="B3763" s="86" t="str">
        <f>IFERROR(INDEX(DATA!$A$46:$E$6000,A3763,5),"")</f>
        <v/>
      </c>
      <c r="C3763" s="87" t="str">
        <f>IFERROR(INDEX(DATA!$A$46:$E$6000,A3763,3),"")</f>
        <v/>
      </c>
      <c r="D3763" s="88" t="str">
        <f>IFERROR(INDEX(DATA!$A$46:$E$6000,A3763,2),"")</f>
        <v/>
      </c>
      <c r="E3763" s="99" t="str">
        <f>IFERROR(IF(C3763=設定・集計!$B$6,INDEX(DATA!$A$46:$E$6000,A3763,4),""),"")</f>
        <v/>
      </c>
      <c r="F3763" s="99" t="str">
        <f>IFERROR(IF(C3763=設定・集計!$B$6,"",INDEX(DATA!$A$46:$E$6000,A3763,4)),"")</f>
        <v/>
      </c>
    </row>
    <row r="3764" spans="1:6" ht="18.75" customHeight="1">
      <c r="A3764" s="82" t="str">
        <f>IFERROR(MATCH(ROW()-ROW($A$2),DATA!G:G,0)-DATA!$B$5+1,"")</f>
        <v/>
      </c>
      <c r="B3764" s="86" t="str">
        <f>IFERROR(INDEX(DATA!$A$46:$E$6000,A3764,5),"")</f>
        <v/>
      </c>
      <c r="C3764" s="87" t="str">
        <f>IFERROR(INDEX(DATA!$A$46:$E$6000,A3764,3),"")</f>
        <v/>
      </c>
      <c r="D3764" s="88" t="str">
        <f>IFERROR(INDEX(DATA!$A$46:$E$6000,A3764,2),"")</f>
        <v/>
      </c>
      <c r="E3764" s="99" t="str">
        <f>IFERROR(IF(C3764=設定・集計!$B$6,INDEX(DATA!$A$46:$E$6000,A3764,4),""),"")</f>
        <v/>
      </c>
      <c r="F3764" s="99" t="str">
        <f>IFERROR(IF(C3764=設定・集計!$B$6,"",INDEX(DATA!$A$46:$E$6000,A3764,4)),"")</f>
        <v/>
      </c>
    </row>
    <row r="3765" spans="1:6" ht="18.75" customHeight="1">
      <c r="A3765" s="82" t="str">
        <f>IFERROR(MATCH(ROW()-ROW($A$2),DATA!G:G,0)-DATA!$B$5+1,"")</f>
        <v/>
      </c>
      <c r="B3765" s="86" t="str">
        <f>IFERROR(INDEX(DATA!$A$46:$E$6000,A3765,5),"")</f>
        <v/>
      </c>
      <c r="C3765" s="87" t="str">
        <f>IFERROR(INDEX(DATA!$A$46:$E$6000,A3765,3),"")</f>
        <v/>
      </c>
      <c r="D3765" s="88" t="str">
        <f>IFERROR(INDEX(DATA!$A$46:$E$6000,A3765,2),"")</f>
        <v/>
      </c>
      <c r="E3765" s="99" t="str">
        <f>IFERROR(IF(C3765=設定・集計!$B$6,INDEX(DATA!$A$46:$E$6000,A3765,4),""),"")</f>
        <v/>
      </c>
      <c r="F3765" s="99" t="str">
        <f>IFERROR(IF(C3765=設定・集計!$B$6,"",INDEX(DATA!$A$46:$E$6000,A3765,4)),"")</f>
        <v/>
      </c>
    </row>
    <row r="3766" spans="1:6" ht="18.75" customHeight="1">
      <c r="A3766" s="82" t="str">
        <f>IFERROR(MATCH(ROW()-ROW($A$2),DATA!G:G,0)-DATA!$B$5+1,"")</f>
        <v/>
      </c>
      <c r="B3766" s="86" t="str">
        <f>IFERROR(INDEX(DATA!$A$46:$E$6000,A3766,5),"")</f>
        <v/>
      </c>
      <c r="C3766" s="87" t="str">
        <f>IFERROR(INDEX(DATA!$A$46:$E$6000,A3766,3),"")</f>
        <v/>
      </c>
      <c r="D3766" s="88" t="str">
        <f>IFERROR(INDEX(DATA!$A$46:$E$6000,A3766,2),"")</f>
        <v/>
      </c>
      <c r="E3766" s="99" t="str">
        <f>IFERROR(IF(C3766=設定・集計!$B$6,INDEX(DATA!$A$46:$E$6000,A3766,4),""),"")</f>
        <v/>
      </c>
      <c r="F3766" s="99" t="str">
        <f>IFERROR(IF(C3766=設定・集計!$B$6,"",INDEX(DATA!$A$46:$E$6000,A3766,4)),"")</f>
        <v/>
      </c>
    </row>
    <row r="3767" spans="1:6" ht="18.75" customHeight="1">
      <c r="A3767" s="82" t="str">
        <f>IFERROR(MATCH(ROW()-ROW($A$2),DATA!G:G,0)-DATA!$B$5+1,"")</f>
        <v/>
      </c>
      <c r="B3767" s="86" t="str">
        <f>IFERROR(INDEX(DATA!$A$46:$E$6000,A3767,5),"")</f>
        <v/>
      </c>
      <c r="C3767" s="87" t="str">
        <f>IFERROR(INDEX(DATA!$A$46:$E$6000,A3767,3),"")</f>
        <v/>
      </c>
      <c r="D3767" s="88" t="str">
        <f>IFERROR(INDEX(DATA!$A$46:$E$6000,A3767,2),"")</f>
        <v/>
      </c>
      <c r="E3767" s="99" t="str">
        <f>IFERROR(IF(C3767=設定・集計!$B$6,INDEX(DATA!$A$46:$E$6000,A3767,4),""),"")</f>
        <v/>
      </c>
      <c r="F3767" s="99" t="str">
        <f>IFERROR(IF(C3767=設定・集計!$B$6,"",INDEX(DATA!$A$46:$E$6000,A3767,4)),"")</f>
        <v/>
      </c>
    </row>
    <row r="3768" spans="1:6" ht="18.75" customHeight="1">
      <c r="A3768" s="82" t="str">
        <f>IFERROR(MATCH(ROW()-ROW($A$2),DATA!G:G,0)-DATA!$B$5+1,"")</f>
        <v/>
      </c>
      <c r="B3768" s="86" t="str">
        <f>IFERROR(INDEX(DATA!$A$46:$E$6000,A3768,5),"")</f>
        <v/>
      </c>
      <c r="C3768" s="87" t="str">
        <f>IFERROR(INDEX(DATA!$A$46:$E$6000,A3768,3),"")</f>
        <v/>
      </c>
      <c r="D3768" s="88" t="str">
        <f>IFERROR(INDEX(DATA!$A$46:$E$6000,A3768,2),"")</f>
        <v/>
      </c>
      <c r="E3768" s="99" t="str">
        <f>IFERROR(IF(C3768=設定・集計!$B$6,INDEX(DATA!$A$46:$E$6000,A3768,4),""),"")</f>
        <v/>
      </c>
      <c r="F3768" s="99" t="str">
        <f>IFERROR(IF(C3768=設定・集計!$B$6,"",INDEX(DATA!$A$46:$E$6000,A3768,4)),"")</f>
        <v/>
      </c>
    </row>
    <row r="3769" spans="1:6" ht="18.75" customHeight="1">
      <c r="A3769" s="82" t="str">
        <f>IFERROR(MATCH(ROW()-ROW($A$2),DATA!G:G,0)-DATA!$B$5+1,"")</f>
        <v/>
      </c>
      <c r="B3769" s="86" t="str">
        <f>IFERROR(INDEX(DATA!$A$46:$E$6000,A3769,5),"")</f>
        <v/>
      </c>
      <c r="C3769" s="87" t="str">
        <f>IFERROR(INDEX(DATA!$A$46:$E$6000,A3769,3),"")</f>
        <v/>
      </c>
      <c r="D3769" s="88" t="str">
        <f>IFERROR(INDEX(DATA!$A$46:$E$6000,A3769,2),"")</f>
        <v/>
      </c>
      <c r="E3769" s="99" t="str">
        <f>IFERROR(IF(C3769=設定・集計!$B$6,INDEX(DATA!$A$46:$E$6000,A3769,4),""),"")</f>
        <v/>
      </c>
      <c r="F3769" s="99" t="str">
        <f>IFERROR(IF(C3769=設定・集計!$B$6,"",INDEX(DATA!$A$46:$E$6000,A3769,4)),"")</f>
        <v/>
      </c>
    </row>
    <row r="3770" spans="1:6" ht="18.75" customHeight="1">
      <c r="A3770" s="82" t="str">
        <f>IFERROR(MATCH(ROW()-ROW($A$2),DATA!G:G,0)-DATA!$B$5+1,"")</f>
        <v/>
      </c>
      <c r="B3770" s="86" t="str">
        <f>IFERROR(INDEX(DATA!$A$46:$E$6000,A3770,5),"")</f>
        <v/>
      </c>
      <c r="C3770" s="87" t="str">
        <f>IFERROR(INDEX(DATA!$A$46:$E$6000,A3770,3),"")</f>
        <v/>
      </c>
      <c r="D3770" s="88" t="str">
        <f>IFERROR(INDEX(DATA!$A$46:$E$6000,A3770,2),"")</f>
        <v/>
      </c>
      <c r="E3770" s="99" t="str">
        <f>IFERROR(IF(C3770=設定・集計!$B$6,INDEX(DATA!$A$46:$E$6000,A3770,4),""),"")</f>
        <v/>
      </c>
      <c r="F3770" s="99" t="str">
        <f>IFERROR(IF(C3770=設定・集計!$B$6,"",INDEX(DATA!$A$46:$E$6000,A3770,4)),"")</f>
        <v/>
      </c>
    </row>
    <row r="3771" spans="1:6" ht="18.75" customHeight="1">
      <c r="A3771" s="82" t="str">
        <f>IFERROR(MATCH(ROW()-ROW($A$2),DATA!G:G,0)-DATA!$B$5+1,"")</f>
        <v/>
      </c>
      <c r="B3771" s="86" t="str">
        <f>IFERROR(INDEX(DATA!$A$46:$E$6000,A3771,5),"")</f>
        <v/>
      </c>
      <c r="C3771" s="87" t="str">
        <f>IFERROR(INDEX(DATA!$A$46:$E$6000,A3771,3),"")</f>
        <v/>
      </c>
      <c r="D3771" s="88" t="str">
        <f>IFERROR(INDEX(DATA!$A$46:$E$6000,A3771,2),"")</f>
        <v/>
      </c>
      <c r="E3771" s="99" t="str">
        <f>IFERROR(IF(C3771=設定・集計!$B$6,INDEX(DATA!$A$46:$E$6000,A3771,4),""),"")</f>
        <v/>
      </c>
      <c r="F3771" s="99" t="str">
        <f>IFERROR(IF(C3771=設定・集計!$B$6,"",INDEX(DATA!$A$46:$E$6000,A3771,4)),"")</f>
        <v/>
      </c>
    </row>
    <row r="3772" spans="1:6" ht="18.75" customHeight="1">
      <c r="A3772" s="82" t="str">
        <f>IFERROR(MATCH(ROW()-ROW($A$2),DATA!G:G,0)-DATA!$B$5+1,"")</f>
        <v/>
      </c>
      <c r="B3772" s="86" t="str">
        <f>IFERROR(INDEX(DATA!$A$46:$E$6000,A3772,5),"")</f>
        <v/>
      </c>
      <c r="C3772" s="87" t="str">
        <f>IFERROR(INDEX(DATA!$A$46:$E$6000,A3772,3),"")</f>
        <v/>
      </c>
      <c r="D3772" s="88" t="str">
        <f>IFERROR(INDEX(DATA!$A$46:$E$6000,A3772,2),"")</f>
        <v/>
      </c>
      <c r="E3772" s="99" t="str">
        <f>IFERROR(IF(C3772=設定・集計!$B$6,INDEX(DATA!$A$46:$E$6000,A3772,4),""),"")</f>
        <v/>
      </c>
      <c r="F3772" s="99" t="str">
        <f>IFERROR(IF(C3772=設定・集計!$B$6,"",INDEX(DATA!$A$46:$E$6000,A3772,4)),"")</f>
        <v/>
      </c>
    </row>
    <row r="3773" spans="1:6" ht="18.75" customHeight="1">
      <c r="A3773" s="82" t="str">
        <f>IFERROR(MATCH(ROW()-ROW($A$2),DATA!G:G,0)-DATA!$B$5+1,"")</f>
        <v/>
      </c>
      <c r="B3773" s="86" t="str">
        <f>IFERROR(INDEX(DATA!$A$46:$E$6000,A3773,5),"")</f>
        <v/>
      </c>
      <c r="C3773" s="87" t="str">
        <f>IFERROR(INDEX(DATA!$A$46:$E$6000,A3773,3),"")</f>
        <v/>
      </c>
      <c r="D3773" s="88" t="str">
        <f>IFERROR(INDEX(DATA!$A$46:$E$6000,A3773,2),"")</f>
        <v/>
      </c>
      <c r="E3773" s="99" t="str">
        <f>IFERROR(IF(C3773=設定・集計!$B$6,INDEX(DATA!$A$46:$E$6000,A3773,4),""),"")</f>
        <v/>
      </c>
      <c r="F3773" s="99" t="str">
        <f>IFERROR(IF(C3773=設定・集計!$B$6,"",INDEX(DATA!$A$46:$E$6000,A3773,4)),"")</f>
        <v/>
      </c>
    </row>
    <row r="3774" spans="1:6" ht="18.75" customHeight="1">
      <c r="A3774" s="82" t="str">
        <f>IFERROR(MATCH(ROW()-ROW($A$2),DATA!G:G,0)-DATA!$B$5+1,"")</f>
        <v/>
      </c>
      <c r="B3774" s="86" t="str">
        <f>IFERROR(INDEX(DATA!$A$46:$E$6000,A3774,5),"")</f>
        <v/>
      </c>
      <c r="C3774" s="87" t="str">
        <f>IFERROR(INDEX(DATA!$A$46:$E$6000,A3774,3),"")</f>
        <v/>
      </c>
      <c r="D3774" s="88" t="str">
        <f>IFERROR(INDEX(DATA!$A$46:$E$6000,A3774,2),"")</f>
        <v/>
      </c>
      <c r="E3774" s="99" t="str">
        <f>IFERROR(IF(C3774=設定・集計!$B$6,INDEX(DATA!$A$46:$E$6000,A3774,4),""),"")</f>
        <v/>
      </c>
      <c r="F3774" s="99" t="str">
        <f>IFERROR(IF(C3774=設定・集計!$B$6,"",INDEX(DATA!$A$46:$E$6000,A3774,4)),"")</f>
        <v/>
      </c>
    </row>
    <row r="3775" spans="1:6" ht="18.75" customHeight="1">
      <c r="A3775" s="82" t="str">
        <f>IFERROR(MATCH(ROW()-ROW($A$2),DATA!G:G,0)-DATA!$B$5+1,"")</f>
        <v/>
      </c>
      <c r="B3775" s="86" t="str">
        <f>IFERROR(INDEX(DATA!$A$46:$E$6000,A3775,5),"")</f>
        <v/>
      </c>
      <c r="C3775" s="87" t="str">
        <f>IFERROR(INDEX(DATA!$A$46:$E$6000,A3775,3),"")</f>
        <v/>
      </c>
      <c r="D3775" s="88" t="str">
        <f>IFERROR(INDEX(DATA!$A$46:$E$6000,A3775,2),"")</f>
        <v/>
      </c>
      <c r="E3775" s="99" t="str">
        <f>IFERROR(IF(C3775=設定・集計!$B$6,INDEX(DATA!$A$46:$E$6000,A3775,4),""),"")</f>
        <v/>
      </c>
      <c r="F3775" s="99" t="str">
        <f>IFERROR(IF(C3775=設定・集計!$B$6,"",INDEX(DATA!$A$46:$E$6000,A3775,4)),"")</f>
        <v/>
      </c>
    </row>
    <row r="3776" spans="1:6" ht="18.75" customHeight="1">
      <c r="A3776" s="82" t="str">
        <f>IFERROR(MATCH(ROW()-ROW($A$2),DATA!G:G,0)-DATA!$B$5+1,"")</f>
        <v/>
      </c>
      <c r="B3776" s="86" t="str">
        <f>IFERROR(INDEX(DATA!$A$46:$E$6000,A3776,5),"")</f>
        <v/>
      </c>
      <c r="C3776" s="87" t="str">
        <f>IFERROR(INDEX(DATA!$A$46:$E$6000,A3776,3),"")</f>
        <v/>
      </c>
      <c r="D3776" s="88" t="str">
        <f>IFERROR(INDEX(DATA!$A$46:$E$6000,A3776,2),"")</f>
        <v/>
      </c>
      <c r="E3776" s="99" t="str">
        <f>IFERROR(IF(C3776=設定・集計!$B$6,INDEX(DATA!$A$46:$E$6000,A3776,4),""),"")</f>
        <v/>
      </c>
      <c r="F3776" s="99" t="str">
        <f>IFERROR(IF(C3776=設定・集計!$B$6,"",INDEX(DATA!$A$46:$E$6000,A3776,4)),"")</f>
        <v/>
      </c>
    </row>
    <row r="3777" spans="1:6" ht="18.75" customHeight="1">
      <c r="A3777" s="82" t="str">
        <f>IFERROR(MATCH(ROW()-ROW($A$2),DATA!G:G,0)-DATA!$B$5+1,"")</f>
        <v/>
      </c>
      <c r="B3777" s="86" t="str">
        <f>IFERROR(INDEX(DATA!$A$46:$E$6000,A3777,5),"")</f>
        <v/>
      </c>
      <c r="C3777" s="87" t="str">
        <f>IFERROR(INDEX(DATA!$A$46:$E$6000,A3777,3),"")</f>
        <v/>
      </c>
      <c r="D3777" s="88" t="str">
        <f>IFERROR(INDEX(DATA!$A$46:$E$6000,A3777,2),"")</f>
        <v/>
      </c>
      <c r="E3777" s="99" t="str">
        <f>IFERROR(IF(C3777=設定・集計!$B$6,INDEX(DATA!$A$46:$E$6000,A3777,4),""),"")</f>
        <v/>
      </c>
      <c r="F3777" s="99" t="str">
        <f>IFERROR(IF(C3777=設定・集計!$B$6,"",INDEX(DATA!$A$46:$E$6000,A3777,4)),"")</f>
        <v/>
      </c>
    </row>
    <row r="3778" spans="1:6" ht="18.75" customHeight="1">
      <c r="A3778" s="82" t="str">
        <f>IFERROR(MATCH(ROW()-ROW($A$2),DATA!G:G,0)-DATA!$B$5+1,"")</f>
        <v/>
      </c>
      <c r="B3778" s="86" t="str">
        <f>IFERROR(INDEX(DATA!$A$46:$E$6000,A3778,5),"")</f>
        <v/>
      </c>
      <c r="C3778" s="87" t="str">
        <f>IFERROR(INDEX(DATA!$A$46:$E$6000,A3778,3),"")</f>
        <v/>
      </c>
      <c r="D3778" s="88" t="str">
        <f>IFERROR(INDEX(DATA!$A$46:$E$6000,A3778,2),"")</f>
        <v/>
      </c>
      <c r="E3778" s="99" t="str">
        <f>IFERROR(IF(C3778=設定・集計!$B$6,INDEX(DATA!$A$46:$E$6000,A3778,4),""),"")</f>
        <v/>
      </c>
      <c r="F3778" s="99" t="str">
        <f>IFERROR(IF(C3778=設定・集計!$B$6,"",INDEX(DATA!$A$46:$E$6000,A3778,4)),"")</f>
        <v/>
      </c>
    </row>
    <row r="3779" spans="1:6" ht="18.75" customHeight="1">
      <c r="A3779" s="82" t="str">
        <f>IFERROR(MATCH(ROW()-ROW($A$2),DATA!G:G,0)-DATA!$B$5+1,"")</f>
        <v/>
      </c>
      <c r="B3779" s="86" t="str">
        <f>IFERROR(INDEX(DATA!$A$46:$E$6000,A3779,5),"")</f>
        <v/>
      </c>
      <c r="C3779" s="87" t="str">
        <f>IFERROR(INDEX(DATA!$A$46:$E$6000,A3779,3),"")</f>
        <v/>
      </c>
      <c r="D3779" s="88" t="str">
        <f>IFERROR(INDEX(DATA!$A$46:$E$6000,A3779,2),"")</f>
        <v/>
      </c>
      <c r="E3779" s="99" t="str">
        <f>IFERROR(IF(C3779=設定・集計!$B$6,INDEX(DATA!$A$46:$E$6000,A3779,4),""),"")</f>
        <v/>
      </c>
      <c r="F3779" s="99" t="str">
        <f>IFERROR(IF(C3779=設定・集計!$B$6,"",INDEX(DATA!$A$46:$E$6000,A3779,4)),"")</f>
        <v/>
      </c>
    </row>
    <row r="3780" spans="1:6" ht="18.75" customHeight="1">
      <c r="A3780" s="82" t="str">
        <f>IFERROR(MATCH(ROW()-ROW($A$2),DATA!G:G,0)-DATA!$B$5+1,"")</f>
        <v/>
      </c>
      <c r="B3780" s="86" t="str">
        <f>IFERROR(INDEX(DATA!$A$46:$E$6000,A3780,5),"")</f>
        <v/>
      </c>
      <c r="C3780" s="87" t="str">
        <f>IFERROR(INDEX(DATA!$A$46:$E$6000,A3780,3),"")</f>
        <v/>
      </c>
      <c r="D3780" s="88" t="str">
        <f>IFERROR(INDEX(DATA!$A$46:$E$6000,A3780,2),"")</f>
        <v/>
      </c>
      <c r="E3780" s="99" t="str">
        <f>IFERROR(IF(C3780=設定・集計!$B$6,INDEX(DATA!$A$46:$E$6000,A3780,4),""),"")</f>
        <v/>
      </c>
      <c r="F3780" s="99" t="str">
        <f>IFERROR(IF(C3780=設定・集計!$B$6,"",INDEX(DATA!$A$46:$E$6000,A3780,4)),"")</f>
        <v/>
      </c>
    </row>
    <row r="3781" spans="1:6" ht="18.75" customHeight="1">
      <c r="A3781" s="82" t="str">
        <f>IFERROR(MATCH(ROW()-ROW($A$2),DATA!G:G,0)-DATA!$B$5+1,"")</f>
        <v/>
      </c>
      <c r="B3781" s="86" t="str">
        <f>IFERROR(INDEX(DATA!$A$46:$E$6000,A3781,5),"")</f>
        <v/>
      </c>
      <c r="C3781" s="87" t="str">
        <f>IFERROR(INDEX(DATA!$A$46:$E$6000,A3781,3),"")</f>
        <v/>
      </c>
      <c r="D3781" s="88" t="str">
        <f>IFERROR(INDEX(DATA!$A$46:$E$6000,A3781,2),"")</f>
        <v/>
      </c>
      <c r="E3781" s="99" t="str">
        <f>IFERROR(IF(C3781=設定・集計!$B$6,INDEX(DATA!$A$46:$E$6000,A3781,4),""),"")</f>
        <v/>
      </c>
      <c r="F3781" s="99" t="str">
        <f>IFERROR(IF(C3781=設定・集計!$B$6,"",INDEX(DATA!$A$46:$E$6000,A3781,4)),"")</f>
        <v/>
      </c>
    </row>
    <row r="3782" spans="1:6" ht="18.75" customHeight="1">
      <c r="A3782" s="82" t="str">
        <f>IFERROR(MATCH(ROW()-ROW($A$2),DATA!G:G,0)-DATA!$B$5+1,"")</f>
        <v/>
      </c>
      <c r="B3782" s="86" t="str">
        <f>IFERROR(INDEX(DATA!$A$46:$E$6000,A3782,5),"")</f>
        <v/>
      </c>
      <c r="C3782" s="87" t="str">
        <f>IFERROR(INDEX(DATA!$A$46:$E$6000,A3782,3),"")</f>
        <v/>
      </c>
      <c r="D3782" s="88" t="str">
        <f>IFERROR(INDEX(DATA!$A$46:$E$6000,A3782,2),"")</f>
        <v/>
      </c>
      <c r="E3782" s="99" t="str">
        <f>IFERROR(IF(C3782=設定・集計!$B$6,INDEX(DATA!$A$46:$E$6000,A3782,4),""),"")</f>
        <v/>
      </c>
      <c r="F3782" s="99" t="str">
        <f>IFERROR(IF(C3782=設定・集計!$B$6,"",INDEX(DATA!$A$46:$E$6000,A3782,4)),"")</f>
        <v/>
      </c>
    </row>
    <row r="3783" spans="1:6" ht="18.75" customHeight="1">
      <c r="A3783" s="82" t="str">
        <f>IFERROR(MATCH(ROW()-ROW($A$2),DATA!G:G,0)-DATA!$B$5+1,"")</f>
        <v/>
      </c>
      <c r="B3783" s="86" t="str">
        <f>IFERROR(INDEX(DATA!$A$46:$E$6000,A3783,5),"")</f>
        <v/>
      </c>
      <c r="C3783" s="87" t="str">
        <f>IFERROR(INDEX(DATA!$A$46:$E$6000,A3783,3),"")</f>
        <v/>
      </c>
      <c r="D3783" s="88" t="str">
        <f>IFERROR(INDEX(DATA!$A$46:$E$6000,A3783,2),"")</f>
        <v/>
      </c>
      <c r="E3783" s="99" t="str">
        <f>IFERROR(IF(C3783=設定・集計!$B$6,INDEX(DATA!$A$46:$E$6000,A3783,4),""),"")</f>
        <v/>
      </c>
      <c r="F3783" s="99" t="str">
        <f>IFERROR(IF(C3783=設定・集計!$B$6,"",INDEX(DATA!$A$46:$E$6000,A3783,4)),"")</f>
        <v/>
      </c>
    </row>
    <row r="3784" spans="1:6" ht="18.75" customHeight="1">
      <c r="A3784" s="82" t="str">
        <f>IFERROR(MATCH(ROW()-ROW($A$2),DATA!G:G,0)-DATA!$B$5+1,"")</f>
        <v/>
      </c>
      <c r="B3784" s="86" t="str">
        <f>IFERROR(INDEX(DATA!$A$46:$E$6000,A3784,5),"")</f>
        <v/>
      </c>
      <c r="C3784" s="87" t="str">
        <f>IFERROR(INDEX(DATA!$A$46:$E$6000,A3784,3),"")</f>
        <v/>
      </c>
      <c r="D3784" s="88" t="str">
        <f>IFERROR(INDEX(DATA!$A$46:$E$6000,A3784,2),"")</f>
        <v/>
      </c>
      <c r="E3784" s="99" t="str">
        <f>IFERROR(IF(C3784=設定・集計!$B$6,INDEX(DATA!$A$46:$E$6000,A3784,4),""),"")</f>
        <v/>
      </c>
      <c r="F3784" s="99" t="str">
        <f>IFERROR(IF(C3784=設定・集計!$B$6,"",INDEX(DATA!$A$46:$E$6000,A3784,4)),"")</f>
        <v/>
      </c>
    </row>
    <row r="3785" spans="1:6" ht="18.75" customHeight="1">
      <c r="A3785" s="82" t="str">
        <f>IFERROR(MATCH(ROW()-ROW($A$2),DATA!G:G,0)-DATA!$B$5+1,"")</f>
        <v/>
      </c>
      <c r="B3785" s="86" t="str">
        <f>IFERROR(INDEX(DATA!$A$46:$E$6000,A3785,5),"")</f>
        <v/>
      </c>
      <c r="C3785" s="87" t="str">
        <f>IFERROR(INDEX(DATA!$A$46:$E$6000,A3785,3),"")</f>
        <v/>
      </c>
      <c r="D3785" s="88" t="str">
        <f>IFERROR(INDEX(DATA!$A$46:$E$6000,A3785,2),"")</f>
        <v/>
      </c>
      <c r="E3785" s="99" t="str">
        <f>IFERROR(IF(C3785=設定・集計!$B$6,INDEX(DATA!$A$46:$E$6000,A3785,4),""),"")</f>
        <v/>
      </c>
      <c r="F3785" s="99" t="str">
        <f>IFERROR(IF(C3785=設定・集計!$B$6,"",INDEX(DATA!$A$46:$E$6000,A3785,4)),"")</f>
        <v/>
      </c>
    </row>
    <row r="3786" spans="1:6" ht="18.75" customHeight="1">
      <c r="A3786" s="82" t="str">
        <f>IFERROR(MATCH(ROW()-ROW($A$2),DATA!G:G,0)-DATA!$B$5+1,"")</f>
        <v/>
      </c>
      <c r="B3786" s="86" t="str">
        <f>IFERROR(INDEX(DATA!$A$46:$E$6000,A3786,5),"")</f>
        <v/>
      </c>
      <c r="C3786" s="87" t="str">
        <f>IFERROR(INDEX(DATA!$A$46:$E$6000,A3786,3),"")</f>
        <v/>
      </c>
      <c r="D3786" s="88" t="str">
        <f>IFERROR(INDEX(DATA!$A$46:$E$6000,A3786,2),"")</f>
        <v/>
      </c>
      <c r="E3786" s="99" t="str">
        <f>IFERROR(IF(C3786=設定・集計!$B$6,INDEX(DATA!$A$46:$E$6000,A3786,4),""),"")</f>
        <v/>
      </c>
      <c r="F3786" s="99" t="str">
        <f>IFERROR(IF(C3786=設定・集計!$B$6,"",INDEX(DATA!$A$46:$E$6000,A3786,4)),"")</f>
        <v/>
      </c>
    </row>
    <row r="3787" spans="1:6" ht="18.75" customHeight="1">
      <c r="A3787" s="82" t="str">
        <f>IFERROR(MATCH(ROW()-ROW($A$2),DATA!G:G,0)-DATA!$B$5+1,"")</f>
        <v/>
      </c>
      <c r="B3787" s="86" t="str">
        <f>IFERROR(INDEX(DATA!$A$46:$E$6000,A3787,5),"")</f>
        <v/>
      </c>
      <c r="C3787" s="87" t="str">
        <f>IFERROR(INDEX(DATA!$A$46:$E$6000,A3787,3),"")</f>
        <v/>
      </c>
      <c r="D3787" s="88" t="str">
        <f>IFERROR(INDEX(DATA!$A$46:$E$6000,A3787,2),"")</f>
        <v/>
      </c>
      <c r="E3787" s="99" t="str">
        <f>IFERROR(IF(C3787=設定・集計!$B$6,INDEX(DATA!$A$46:$E$6000,A3787,4),""),"")</f>
        <v/>
      </c>
      <c r="F3787" s="99" t="str">
        <f>IFERROR(IF(C3787=設定・集計!$B$6,"",INDEX(DATA!$A$46:$E$6000,A3787,4)),"")</f>
        <v/>
      </c>
    </row>
    <row r="3788" spans="1:6" ht="18.75" customHeight="1">
      <c r="A3788" s="82" t="str">
        <f>IFERROR(MATCH(ROW()-ROW($A$2),DATA!G:G,0)-DATA!$B$5+1,"")</f>
        <v/>
      </c>
      <c r="B3788" s="86" t="str">
        <f>IFERROR(INDEX(DATA!$A$46:$E$6000,A3788,5),"")</f>
        <v/>
      </c>
      <c r="C3788" s="87" t="str">
        <f>IFERROR(INDEX(DATA!$A$46:$E$6000,A3788,3),"")</f>
        <v/>
      </c>
      <c r="D3788" s="88" t="str">
        <f>IFERROR(INDEX(DATA!$A$46:$E$6000,A3788,2),"")</f>
        <v/>
      </c>
      <c r="E3788" s="99" t="str">
        <f>IFERROR(IF(C3788=設定・集計!$B$6,INDEX(DATA!$A$46:$E$6000,A3788,4),""),"")</f>
        <v/>
      </c>
      <c r="F3788" s="99" t="str">
        <f>IFERROR(IF(C3788=設定・集計!$B$6,"",INDEX(DATA!$A$46:$E$6000,A3788,4)),"")</f>
        <v/>
      </c>
    </row>
    <row r="3789" spans="1:6" ht="18.75" customHeight="1">
      <c r="A3789" s="82" t="str">
        <f>IFERROR(MATCH(ROW()-ROW($A$2),DATA!G:G,0)-DATA!$B$5+1,"")</f>
        <v/>
      </c>
      <c r="B3789" s="86" t="str">
        <f>IFERROR(INDEX(DATA!$A$46:$E$6000,A3789,5),"")</f>
        <v/>
      </c>
      <c r="C3789" s="87" t="str">
        <f>IFERROR(INDEX(DATA!$A$46:$E$6000,A3789,3),"")</f>
        <v/>
      </c>
      <c r="D3789" s="88" t="str">
        <f>IFERROR(INDEX(DATA!$A$46:$E$6000,A3789,2),"")</f>
        <v/>
      </c>
      <c r="E3789" s="99" t="str">
        <f>IFERROR(IF(C3789=設定・集計!$B$6,INDEX(DATA!$A$46:$E$6000,A3789,4),""),"")</f>
        <v/>
      </c>
      <c r="F3789" s="99" t="str">
        <f>IFERROR(IF(C3789=設定・集計!$B$6,"",INDEX(DATA!$A$46:$E$6000,A3789,4)),"")</f>
        <v/>
      </c>
    </row>
    <row r="3790" spans="1:6" ht="18.75" customHeight="1">
      <c r="A3790" s="82" t="str">
        <f>IFERROR(MATCH(ROW()-ROW($A$2),DATA!G:G,0)-DATA!$B$5+1,"")</f>
        <v/>
      </c>
      <c r="B3790" s="86" t="str">
        <f>IFERROR(INDEX(DATA!$A$46:$E$6000,A3790,5),"")</f>
        <v/>
      </c>
      <c r="C3790" s="87" t="str">
        <f>IFERROR(INDEX(DATA!$A$46:$E$6000,A3790,3),"")</f>
        <v/>
      </c>
      <c r="D3790" s="88" t="str">
        <f>IFERROR(INDEX(DATA!$A$46:$E$6000,A3790,2),"")</f>
        <v/>
      </c>
      <c r="E3790" s="99" t="str">
        <f>IFERROR(IF(C3790=設定・集計!$B$6,INDEX(DATA!$A$46:$E$6000,A3790,4),""),"")</f>
        <v/>
      </c>
      <c r="F3790" s="99" t="str">
        <f>IFERROR(IF(C3790=設定・集計!$B$6,"",INDEX(DATA!$A$46:$E$6000,A3790,4)),"")</f>
        <v/>
      </c>
    </row>
    <row r="3791" spans="1:6" ht="18.75" customHeight="1">
      <c r="A3791" s="82" t="str">
        <f>IFERROR(MATCH(ROW()-ROW($A$2),DATA!G:G,0)-DATA!$B$5+1,"")</f>
        <v/>
      </c>
      <c r="B3791" s="86" t="str">
        <f>IFERROR(INDEX(DATA!$A$46:$E$6000,A3791,5),"")</f>
        <v/>
      </c>
      <c r="C3791" s="87" t="str">
        <f>IFERROR(INDEX(DATA!$A$46:$E$6000,A3791,3),"")</f>
        <v/>
      </c>
      <c r="D3791" s="88" t="str">
        <f>IFERROR(INDEX(DATA!$A$46:$E$6000,A3791,2),"")</f>
        <v/>
      </c>
      <c r="E3791" s="99" t="str">
        <f>IFERROR(IF(C3791=設定・集計!$B$6,INDEX(DATA!$A$46:$E$6000,A3791,4),""),"")</f>
        <v/>
      </c>
      <c r="F3791" s="99" t="str">
        <f>IFERROR(IF(C3791=設定・集計!$B$6,"",INDEX(DATA!$A$46:$E$6000,A3791,4)),"")</f>
        <v/>
      </c>
    </row>
    <row r="3792" spans="1:6" ht="18.75" customHeight="1">
      <c r="A3792" s="82" t="str">
        <f>IFERROR(MATCH(ROW()-ROW($A$2),DATA!G:G,0)-DATA!$B$5+1,"")</f>
        <v/>
      </c>
      <c r="B3792" s="86" t="str">
        <f>IFERROR(INDEX(DATA!$A$46:$E$6000,A3792,5),"")</f>
        <v/>
      </c>
      <c r="C3792" s="87" t="str">
        <f>IFERROR(INDEX(DATA!$A$46:$E$6000,A3792,3),"")</f>
        <v/>
      </c>
      <c r="D3792" s="88" t="str">
        <f>IFERROR(INDEX(DATA!$A$46:$E$6000,A3792,2),"")</f>
        <v/>
      </c>
      <c r="E3792" s="99" t="str">
        <f>IFERROR(IF(C3792=設定・集計!$B$6,INDEX(DATA!$A$46:$E$6000,A3792,4),""),"")</f>
        <v/>
      </c>
      <c r="F3792" s="99" t="str">
        <f>IFERROR(IF(C3792=設定・集計!$B$6,"",INDEX(DATA!$A$46:$E$6000,A3792,4)),"")</f>
        <v/>
      </c>
    </row>
    <row r="3793" spans="1:6" ht="18.75" customHeight="1">
      <c r="A3793" s="82" t="str">
        <f>IFERROR(MATCH(ROW()-ROW($A$2),DATA!G:G,0)-DATA!$B$5+1,"")</f>
        <v/>
      </c>
      <c r="B3793" s="86" t="str">
        <f>IFERROR(INDEX(DATA!$A$46:$E$6000,A3793,5),"")</f>
        <v/>
      </c>
      <c r="C3793" s="87" t="str">
        <f>IFERROR(INDEX(DATA!$A$46:$E$6000,A3793,3),"")</f>
        <v/>
      </c>
      <c r="D3793" s="88" t="str">
        <f>IFERROR(INDEX(DATA!$A$46:$E$6000,A3793,2),"")</f>
        <v/>
      </c>
      <c r="E3793" s="99" t="str">
        <f>IFERROR(IF(C3793=設定・集計!$B$6,INDEX(DATA!$A$46:$E$6000,A3793,4),""),"")</f>
        <v/>
      </c>
      <c r="F3793" s="99" t="str">
        <f>IFERROR(IF(C3793=設定・集計!$B$6,"",INDEX(DATA!$A$46:$E$6000,A3793,4)),"")</f>
        <v/>
      </c>
    </row>
    <row r="3794" spans="1:6" ht="18.75" customHeight="1">
      <c r="A3794" s="82" t="str">
        <f>IFERROR(MATCH(ROW()-ROW($A$2),DATA!G:G,0)-DATA!$B$5+1,"")</f>
        <v/>
      </c>
      <c r="B3794" s="86" t="str">
        <f>IFERROR(INDEX(DATA!$A$46:$E$6000,A3794,5),"")</f>
        <v/>
      </c>
      <c r="C3794" s="87" t="str">
        <f>IFERROR(INDEX(DATA!$A$46:$E$6000,A3794,3),"")</f>
        <v/>
      </c>
      <c r="D3794" s="88" t="str">
        <f>IFERROR(INDEX(DATA!$A$46:$E$6000,A3794,2),"")</f>
        <v/>
      </c>
      <c r="E3794" s="99" t="str">
        <f>IFERROR(IF(C3794=設定・集計!$B$6,INDEX(DATA!$A$46:$E$6000,A3794,4),""),"")</f>
        <v/>
      </c>
      <c r="F3794" s="99" t="str">
        <f>IFERROR(IF(C3794=設定・集計!$B$6,"",INDEX(DATA!$A$46:$E$6000,A3794,4)),"")</f>
        <v/>
      </c>
    </row>
    <row r="3795" spans="1:6" ht="18.75" customHeight="1">
      <c r="A3795" s="82" t="str">
        <f>IFERROR(MATCH(ROW()-ROW($A$2),DATA!G:G,0)-DATA!$B$5+1,"")</f>
        <v/>
      </c>
      <c r="B3795" s="86" t="str">
        <f>IFERROR(INDEX(DATA!$A$46:$E$6000,A3795,5),"")</f>
        <v/>
      </c>
      <c r="C3795" s="87" t="str">
        <f>IFERROR(INDEX(DATA!$A$46:$E$6000,A3795,3),"")</f>
        <v/>
      </c>
      <c r="D3795" s="88" t="str">
        <f>IFERROR(INDEX(DATA!$A$46:$E$6000,A3795,2),"")</f>
        <v/>
      </c>
      <c r="E3795" s="99" t="str">
        <f>IFERROR(IF(C3795=設定・集計!$B$6,INDEX(DATA!$A$46:$E$6000,A3795,4),""),"")</f>
        <v/>
      </c>
      <c r="F3795" s="99" t="str">
        <f>IFERROR(IF(C3795=設定・集計!$B$6,"",INDEX(DATA!$A$46:$E$6000,A3795,4)),"")</f>
        <v/>
      </c>
    </row>
    <row r="3796" spans="1:6" ht="18.75" customHeight="1">
      <c r="A3796" s="82" t="str">
        <f>IFERROR(MATCH(ROW()-ROW($A$2),DATA!G:G,0)-DATA!$B$5+1,"")</f>
        <v/>
      </c>
      <c r="B3796" s="86" t="str">
        <f>IFERROR(INDEX(DATA!$A$46:$E$6000,A3796,5),"")</f>
        <v/>
      </c>
      <c r="C3796" s="87" t="str">
        <f>IFERROR(INDEX(DATA!$A$46:$E$6000,A3796,3),"")</f>
        <v/>
      </c>
      <c r="D3796" s="88" t="str">
        <f>IFERROR(INDEX(DATA!$A$46:$E$6000,A3796,2),"")</f>
        <v/>
      </c>
      <c r="E3796" s="99" t="str">
        <f>IFERROR(IF(C3796=設定・集計!$B$6,INDEX(DATA!$A$46:$E$6000,A3796,4),""),"")</f>
        <v/>
      </c>
      <c r="F3796" s="99" t="str">
        <f>IFERROR(IF(C3796=設定・集計!$B$6,"",INDEX(DATA!$A$46:$E$6000,A3796,4)),"")</f>
        <v/>
      </c>
    </row>
    <row r="3797" spans="1:6" ht="18.75" customHeight="1">
      <c r="A3797" s="82" t="str">
        <f>IFERROR(MATCH(ROW()-ROW($A$2),DATA!G:G,0)-DATA!$B$5+1,"")</f>
        <v/>
      </c>
      <c r="B3797" s="86" t="str">
        <f>IFERROR(INDEX(DATA!$A$46:$E$6000,A3797,5),"")</f>
        <v/>
      </c>
      <c r="C3797" s="87" t="str">
        <f>IFERROR(INDEX(DATA!$A$46:$E$6000,A3797,3),"")</f>
        <v/>
      </c>
      <c r="D3797" s="88" t="str">
        <f>IFERROR(INDEX(DATA!$A$46:$E$6000,A3797,2),"")</f>
        <v/>
      </c>
      <c r="E3797" s="99" t="str">
        <f>IFERROR(IF(C3797=設定・集計!$B$6,INDEX(DATA!$A$46:$E$6000,A3797,4),""),"")</f>
        <v/>
      </c>
      <c r="F3797" s="99" t="str">
        <f>IFERROR(IF(C3797=設定・集計!$B$6,"",INDEX(DATA!$A$46:$E$6000,A3797,4)),"")</f>
        <v/>
      </c>
    </row>
    <row r="3798" spans="1:6" ht="18.75" customHeight="1">
      <c r="A3798" s="82" t="str">
        <f>IFERROR(MATCH(ROW()-ROW($A$2),DATA!G:G,0)-DATA!$B$5+1,"")</f>
        <v/>
      </c>
      <c r="B3798" s="86" t="str">
        <f>IFERROR(INDEX(DATA!$A$46:$E$6000,A3798,5),"")</f>
        <v/>
      </c>
      <c r="C3798" s="87" t="str">
        <f>IFERROR(INDEX(DATA!$A$46:$E$6000,A3798,3),"")</f>
        <v/>
      </c>
      <c r="D3798" s="88" t="str">
        <f>IFERROR(INDEX(DATA!$A$46:$E$6000,A3798,2),"")</f>
        <v/>
      </c>
      <c r="E3798" s="99" t="str">
        <f>IFERROR(IF(C3798=設定・集計!$B$6,INDEX(DATA!$A$46:$E$6000,A3798,4),""),"")</f>
        <v/>
      </c>
      <c r="F3798" s="99" t="str">
        <f>IFERROR(IF(C3798=設定・集計!$B$6,"",INDEX(DATA!$A$46:$E$6000,A3798,4)),"")</f>
        <v/>
      </c>
    </row>
    <row r="3799" spans="1:6" ht="18.75" customHeight="1">
      <c r="A3799" s="82" t="str">
        <f>IFERROR(MATCH(ROW()-ROW($A$2),DATA!G:G,0)-DATA!$B$5+1,"")</f>
        <v/>
      </c>
      <c r="B3799" s="86" t="str">
        <f>IFERROR(INDEX(DATA!$A$46:$E$6000,A3799,5),"")</f>
        <v/>
      </c>
      <c r="C3799" s="87" t="str">
        <f>IFERROR(INDEX(DATA!$A$46:$E$6000,A3799,3),"")</f>
        <v/>
      </c>
      <c r="D3799" s="88" t="str">
        <f>IFERROR(INDEX(DATA!$A$46:$E$6000,A3799,2),"")</f>
        <v/>
      </c>
      <c r="E3799" s="99" t="str">
        <f>IFERROR(IF(C3799=設定・集計!$B$6,INDEX(DATA!$A$46:$E$6000,A3799,4),""),"")</f>
        <v/>
      </c>
      <c r="F3799" s="99" t="str">
        <f>IFERROR(IF(C3799=設定・集計!$B$6,"",INDEX(DATA!$A$46:$E$6000,A3799,4)),"")</f>
        <v/>
      </c>
    </row>
    <row r="3800" spans="1:6" ht="18.75" customHeight="1">
      <c r="A3800" s="82" t="str">
        <f>IFERROR(MATCH(ROW()-ROW($A$2),DATA!G:G,0)-DATA!$B$5+1,"")</f>
        <v/>
      </c>
      <c r="B3800" s="86" t="str">
        <f>IFERROR(INDEX(DATA!$A$46:$E$6000,A3800,5),"")</f>
        <v/>
      </c>
      <c r="C3800" s="87" t="str">
        <f>IFERROR(INDEX(DATA!$A$46:$E$6000,A3800,3),"")</f>
        <v/>
      </c>
      <c r="D3800" s="88" t="str">
        <f>IFERROR(INDEX(DATA!$A$46:$E$6000,A3800,2),"")</f>
        <v/>
      </c>
      <c r="E3800" s="99" t="str">
        <f>IFERROR(IF(C3800=設定・集計!$B$6,INDEX(DATA!$A$46:$E$6000,A3800,4),""),"")</f>
        <v/>
      </c>
      <c r="F3800" s="99" t="str">
        <f>IFERROR(IF(C3800=設定・集計!$B$6,"",INDEX(DATA!$A$46:$E$6000,A3800,4)),"")</f>
        <v/>
      </c>
    </row>
    <row r="3801" spans="1:6" ht="18.75" customHeight="1">
      <c r="A3801" s="82" t="str">
        <f>IFERROR(MATCH(ROW()-ROW($A$2),DATA!G:G,0)-DATA!$B$5+1,"")</f>
        <v/>
      </c>
      <c r="B3801" s="86" t="str">
        <f>IFERROR(INDEX(DATA!$A$46:$E$6000,A3801,5),"")</f>
        <v/>
      </c>
      <c r="C3801" s="87" t="str">
        <f>IFERROR(INDEX(DATA!$A$46:$E$6000,A3801,3),"")</f>
        <v/>
      </c>
      <c r="D3801" s="88" t="str">
        <f>IFERROR(INDEX(DATA!$A$46:$E$6000,A3801,2),"")</f>
        <v/>
      </c>
      <c r="E3801" s="99" t="str">
        <f>IFERROR(IF(C3801=設定・集計!$B$6,INDEX(DATA!$A$46:$E$6000,A3801,4),""),"")</f>
        <v/>
      </c>
      <c r="F3801" s="99" t="str">
        <f>IFERROR(IF(C3801=設定・集計!$B$6,"",INDEX(DATA!$A$46:$E$6000,A3801,4)),"")</f>
        <v/>
      </c>
    </row>
    <row r="3802" spans="1:6" ht="18.75" customHeight="1">
      <c r="A3802" s="82" t="str">
        <f>IFERROR(MATCH(ROW()-ROW($A$2),DATA!G:G,0)-DATA!$B$5+1,"")</f>
        <v/>
      </c>
      <c r="B3802" s="86" t="str">
        <f>IFERROR(INDEX(DATA!$A$46:$E$6000,A3802,5),"")</f>
        <v/>
      </c>
      <c r="C3802" s="87" t="str">
        <f>IFERROR(INDEX(DATA!$A$46:$E$6000,A3802,3),"")</f>
        <v/>
      </c>
      <c r="D3802" s="88" t="str">
        <f>IFERROR(INDEX(DATA!$A$46:$E$6000,A3802,2),"")</f>
        <v/>
      </c>
      <c r="E3802" s="99" t="str">
        <f>IFERROR(IF(C3802=設定・集計!$B$6,INDEX(DATA!$A$46:$E$6000,A3802,4),""),"")</f>
        <v/>
      </c>
      <c r="F3802" s="99" t="str">
        <f>IFERROR(IF(C3802=設定・集計!$B$6,"",INDEX(DATA!$A$46:$E$6000,A3802,4)),"")</f>
        <v/>
      </c>
    </row>
    <row r="3803" spans="1:6" ht="18.75" customHeight="1">
      <c r="A3803" s="82" t="str">
        <f>IFERROR(MATCH(ROW()-ROW($A$2),DATA!G:G,0)-DATA!$B$5+1,"")</f>
        <v/>
      </c>
      <c r="B3803" s="86" t="str">
        <f>IFERROR(INDEX(DATA!$A$46:$E$6000,A3803,5),"")</f>
        <v/>
      </c>
      <c r="C3803" s="87" t="str">
        <f>IFERROR(INDEX(DATA!$A$46:$E$6000,A3803,3),"")</f>
        <v/>
      </c>
      <c r="D3803" s="88" t="str">
        <f>IFERROR(INDEX(DATA!$A$46:$E$6000,A3803,2),"")</f>
        <v/>
      </c>
      <c r="E3803" s="99" t="str">
        <f>IFERROR(IF(C3803=設定・集計!$B$6,INDEX(DATA!$A$46:$E$6000,A3803,4),""),"")</f>
        <v/>
      </c>
      <c r="F3803" s="99" t="str">
        <f>IFERROR(IF(C3803=設定・集計!$B$6,"",INDEX(DATA!$A$46:$E$6000,A3803,4)),"")</f>
        <v/>
      </c>
    </row>
    <row r="3804" spans="1:6" ht="18.75" customHeight="1">
      <c r="A3804" s="82" t="str">
        <f>IFERROR(MATCH(ROW()-ROW($A$2),DATA!G:G,0)-DATA!$B$5+1,"")</f>
        <v/>
      </c>
      <c r="B3804" s="86" t="str">
        <f>IFERROR(INDEX(DATA!$A$46:$E$6000,A3804,5),"")</f>
        <v/>
      </c>
      <c r="C3804" s="87" t="str">
        <f>IFERROR(INDEX(DATA!$A$46:$E$6000,A3804,3),"")</f>
        <v/>
      </c>
      <c r="D3804" s="88" t="str">
        <f>IFERROR(INDEX(DATA!$A$46:$E$6000,A3804,2),"")</f>
        <v/>
      </c>
      <c r="E3804" s="99" t="str">
        <f>IFERROR(IF(C3804=設定・集計!$B$6,INDEX(DATA!$A$46:$E$6000,A3804,4),""),"")</f>
        <v/>
      </c>
      <c r="F3804" s="99" t="str">
        <f>IFERROR(IF(C3804=設定・集計!$B$6,"",INDEX(DATA!$A$46:$E$6000,A3804,4)),"")</f>
        <v/>
      </c>
    </row>
    <row r="3805" spans="1:6" ht="18.75" customHeight="1">
      <c r="A3805" s="82" t="str">
        <f>IFERROR(MATCH(ROW()-ROW($A$2),DATA!G:G,0)-DATA!$B$5+1,"")</f>
        <v/>
      </c>
      <c r="B3805" s="86" t="str">
        <f>IFERROR(INDEX(DATA!$A$46:$E$6000,A3805,5),"")</f>
        <v/>
      </c>
      <c r="C3805" s="87" t="str">
        <f>IFERROR(INDEX(DATA!$A$46:$E$6000,A3805,3),"")</f>
        <v/>
      </c>
      <c r="D3805" s="88" t="str">
        <f>IFERROR(INDEX(DATA!$A$46:$E$6000,A3805,2),"")</f>
        <v/>
      </c>
      <c r="E3805" s="99" t="str">
        <f>IFERROR(IF(C3805=設定・集計!$B$6,INDEX(DATA!$A$46:$E$6000,A3805,4),""),"")</f>
        <v/>
      </c>
      <c r="F3805" s="99" t="str">
        <f>IFERROR(IF(C3805=設定・集計!$B$6,"",INDEX(DATA!$A$46:$E$6000,A3805,4)),"")</f>
        <v/>
      </c>
    </row>
    <row r="3806" spans="1:6" ht="18.75" customHeight="1">
      <c r="A3806" s="82" t="str">
        <f>IFERROR(MATCH(ROW()-ROW($A$2),DATA!G:G,0)-DATA!$B$5+1,"")</f>
        <v/>
      </c>
      <c r="B3806" s="86" t="str">
        <f>IFERROR(INDEX(DATA!$A$46:$E$6000,A3806,5),"")</f>
        <v/>
      </c>
      <c r="C3806" s="87" t="str">
        <f>IFERROR(INDEX(DATA!$A$46:$E$6000,A3806,3),"")</f>
        <v/>
      </c>
      <c r="D3806" s="88" t="str">
        <f>IFERROR(INDEX(DATA!$A$46:$E$6000,A3806,2),"")</f>
        <v/>
      </c>
      <c r="E3806" s="99" t="str">
        <f>IFERROR(IF(C3806=設定・集計!$B$6,INDEX(DATA!$A$46:$E$6000,A3806,4),""),"")</f>
        <v/>
      </c>
      <c r="F3806" s="99" t="str">
        <f>IFERROR(IF(C3806=設定・集計!$B$6,"",INDEX(DATA!$A$46:$E$6000,A3806,4)),"")</f>
        <v/>
      </c>
    </row>
    <row r="3807" spans="1:6" ht="18.75" customHeight="1">
      <c r="A3807" s="82" t="str">
        <f>IFERROR(MATCH(ROW()-ROW($A$2),DATA!G:G,0)-DATA!$B$5+1,"")</f>
        <v/>
      </c>
      <c r="B3807" s="86" t="str">
        <f>IFERROR(INDEX(DATA!$A$46:$E$6000,A3807,5),"")</f>
        <v/>
      </c>
      <c r="C3807" s="87" t="str">
        <f>IFERROR(INDEX(DATA!$A$46:$E$6000,A3807,3),"")</f>
        <v/>
      </c>
      <c r="D3807" s="88" t="str">
        <f>IFERROR(INDEX(DATA!$A$46:$E$6000,A3807,2),"")</f>
        <v/>
      </c>
      <c r="E3807" s="99" t="str">
        <f>IFERROR(IF(C3807=設定・集計!$B$6,INDEX(DATA!$A$46:$E$6000,A3807,4),""),"")</f>
        <v/>
      </c>
      <c r="F3807" s="99" t="str">
        <f>IFERROR(IF(C3807=設定・集計!$B$6,"",INDEX(DATA!$A$46:$E$6000,A3807,4)),"")</f>
        <v/>
      </c>
    </row>
    <row r="3808" spans="1:6" ht="18.75" customHeight="1">
      <c r="A3808" s="82" t="str">
        <f>IFERROR(MATCH(ROW()-ROW($A$2),DATA!G:G,0)-DATA!$B$5+1,"")</f>
        <v/>
      </c>
      <c r="B3808" s="86" t="str">
        <f>IFERROR(INDEX(DATA!$A$46:$E$6000,A3808,5),"")</f>
        <v/>
      </c>
      <c r="C3808" s="87" t="str">
        <f>IFERROR(INDEX(DATA!$A$46:$E$6000,A3808,3),"")</f>
        <v/>
      </c>
      <c r="D3808" s="88" t="str">
        <f>IFERROR(INDEX(DATA!$A$46:$E$6000,A3808,2),"")</f>
        <v/>
      </c>
      <c r="E3808" s="99" t="str">
        <f>IFERROR(IF(C3808=設定・集計!$B$6,INDEX(DATA!$A$46:$E$6000,A3808,4),""),"")</f>
        <v/>
      </c>
      <c r="F3808" s="99" t="str">
        <f>IFERROR(IF(C3808=設定・集計!$B$6,"",INDEX(DATA!$A$46:$E$6000,A3808,4)),"")</f>
        <v/>
      </c>
    </row>
    <row r="3809" spans="1:6" ht="18.75" customHeight="1">
      <c r="A3809" s="82" t="str">
        <f>IFERROR(MATCH(ROW()-ROW($A$2),DATA!G:G,0)-DATA!$B$5+1,"")</f>
        <v/>
      </c>
      <c r="B3809" s="86" t="str">
        <f>IFERROR(INDEX(DATA!$A$46:$E$6000,A3809,5),"")</f>
        <v/>
      </c>
      <c r="C3809" s="87" t="str">
        <f>IFERROR(INDEX(DATA!$A$46:$E$6000,A3809,3),"")</f>
        <v/>
      </c>
      <c r="D3809" s="88" t="str">
        <f>IFERROR(INDEX(DATA!$A$46:$E$6000,A3809,2),"")</f>
        <v/>
      </c>
      <c r="E3809" s="99" t="str">
        <f>IFERROR(IF(C3809=設定・集計!$B$6,INDEX(DATA!$A$46:$E$6000,A3809,4),""),"")</f>
        <v/>
      </c>
      <c r="F3809" s="99" t="str">
        <f>IFERROR(IF(C3809=設定・集計!$B$6,"",INDEX(DATA!$A$46:$E$6000,A3809,4)),"")</f>
        <v/>
      </c>
    </row>
    <row r="3810" spans="1:6" ht="18.75" customHeight="1">
      <c r="A3810" s="82" t="str">
        <f>IFERROR(MATCH(ROW()-ROW($A$2),DATA!G:G,0)-DATA!$B$5+1,"")</f>
        <v/>
      </c>
      <c r="B3810" s="86" t="str">
        <f>IFERROR(INDEX(DATA!$A$46:$E$6000,A3810,5),"")</f>
        <v/>
      </c>
      <c r="C3810" s="87" t="str">
        <f>IFERROR(INDEX(DATA!$A$46:$E$6000,A3810,3),"")</f>
        <v/>
      </c>
      <c r="D3810" s="88" t="str">
        <f>IFERROR(INDEX(DATA!$A$46:$E$6000,A3810,2),"")</f>
        <v/>
      </c>
      <c r="E3810" s="99" t="str">
        <f>IFERROR(IF(C3810=設定・集計!$B$6,INDEX(DATA!$A$46:$E$6000,A3810,4),""),"")</f>
        <v/>
      </c>
      <c r="F3810" s="99" t="str">
        <f>IFERROR(IF(C3810=設定・集計!$B$6,"",INDEX(DATA!$A$46:$E$6000,A3810,4)),"")</f>
        <v/>
      </c>
    </row>
    <row r="3811" spans="1:6" ht="18.75" customHeight="1">
      <c r="A3811" s="82" t="str">
        <f>IFERROR(MATCH(ROW()-ROW($A$2),DATA!G:G,0)-DATA!$B$5+1,"")</f>
        <v/>
      </c>
      <c r="B3811" s="86" t="str">
        <f>IFERROR(INDEX(DATA!$A$46:$E$6000,A3811,5),"")</f>
        <v/>
      </c>
      <c r="C3811" s="87" t="str">
        <f>IFERROR(INDEX(DATA!$A$46:$E$6000,A3811,3),"")</f>
        <v/>
      </c>
      <c r="D3811" s="88" t="str">
        <f>IFERROR(INDEX(DATA!$A$46:$E$6000,A3811,2),"")</f>
        <v/>
      </c>
      <c r="E3811" s="99" t="str">
        <f>IFERROR(IF(C3811=設定・集計!$B$6,INDEX(DATA!$A$46:$E$6000,A3811,4),""),"")</f>
        <v/>
      </c>
      <c r="F3811" s="99" t="str">
        <f>IFERROR(IF(C3811=設定・集計!$B$6,"",INDEX(DATA!$A$46:$E$6000,A3811,4)),"")</f>
        <v/>
      </c>
    </row>
    <row r="3812" spans="1:6" ht="18.75" customHeight="1">
      <c r="A3812" s="82" t="str">
        <f>IFERROR(MATCH(ROW()-ROW($A$2),DATA!G:G,0)-DATA!$B$5+1,"")</f>
        <v/>
      </c>
      <c r="B3812" s="86" t="str">
        <f>IFERROR(INDEX(DATA!$A$46:$E$6000,A3812,5),"")</f>
        <v/>
      </c>
      <c r="C3812" s="87" t="str">
        <f>IFERROR(INDEX(DATA!$A$46:$E$6000,A3812,3),"")</f>
        <v/>
      </c>
      <c r="D3812" s="88" t="str">
        <f>IFERROR(INDEX(DATA!$A$46:$E$6000,A3812,2),"")</f>
        <v/>
      </c>
      <c r="E3812" s="99" t="str">
        <f>IFERROR(IF(C3812=設定・集計!$B$6,INDEX(DATA!$A$46:$E$6000,A3812,4),""),"")</f>
        <v/>
      </c>
      <c r="F3812" s="99" t="str">
        <f>IFERROR(IF(C3812=設定・集計!$B$6,"",INDEX(DATA!$A$46:$E$6000,A3812,4)),"")</f>
        <v/>
      </c>
    </row>
    <row r="3813" spans="1:6" ht="18.75" customHeight="1">
      <c r="A3813" s="82" t="str">
        <f>IFERROR(MATCH(ROW()-ROW($A$2),DATA!G:G,0)-DATA!$B$5+1,"")</f>
        <v/>
      </c>
      <c r="B3813" s="86" t="str">
        <f>IFERROR(INDEX(DATA!$A$46:$E$6000,A3813,5),"")</f>
        <v/>
      </c>
      <c r="C3813" s="87" t="str">
        <f>IFERROR(INDEX(DATA!$A$46:$E$6000,A3813,3),"")</f>
        <v/>
      </c>
      <c r="D3813" s="88" t="str">
        <f>IFERROR(INDEX(DATA!$A$46:$E$6000,A3813,2),"")</f>
        <v/>
      </c>
      <c r="E3813" s="99" t="str">
        <f>IFERROR(IF(C3813=設定・集計!$B$6,INDEX(DATA!$A$46:$E$6000,A3813,4),""),"")</f>
        <v/>
      </c>
      <c r="F3813" s="99" t="str">
        <f>IFERROR(IF(C3813=設定・集計!$B$6,"",INDEX(DATA!$A$46:$E$6000,A3813,4)),"")</f>
        <v/>
      </c>
    </row>
    <row r="3814" spans="1:6" ht="18.75" customHeight="1">
      <c r="A3814" s="82" t="str">
        <f>IFERROR(MATCH(ROW()-ROW($A$2),DATA!G:G,0)-DATA!$B$5+1,"")</f>
        <v/>
      </c>
      <c r="B3814" s="86" t="str">
        <f>IFERROR(INDEX(DATA!$A$46:$E$6000,A3814,5),"")</f>
        <v/>
      </c>
      <c r="C3814" s="87" t="str">
        <f>IFERROR(INDEX(DATA!$A$46:$E$6000,A3814,3),"")</f>
        <v/>
      </c>
      <c r="D3814" s="88" t="str">
        <f>IFERROR(INDEX(DATA!$A$46:$E$6000,A3814,2),"")</f>
        <v/>
      </c>
      <c r="E3814" s="99" t="str">
        <f>IFERROR(IF(C3814=設定・集計!$B$6,INDEX(DATA!$A$46:$E$6000,A3814,4),""),"")</f>
        <v/>
      </c>
      <c r="F3814" s="99" t="str">
        <f>IFERROR(IF(C3814=設定・集計!$B$6,"",INDEX(DATA!$A$46:$E$6000,A3814,4)),"")</f>
        <v/>
      </c>
    </row>
    <row r="3815" spans="1:6" ht="18.75" customHeight="1">
      <c r="A3815" s="82" t="str">
        <f>IFERROR(MATCH(ROW()-ROW($A$2),DATA!G:G,0)-DATA!$B$5+1,"")</f>
        <v/>
      </c>
      <c r="B3815" s="86" t="str">
        <f>IFERROR(INDEX(DATA!$A$46:$E$6000,A3815,5),"")</f>
        <v/>
      </c>
      <c r="C3815" s="87" t="str">
        <f>IFERROR(INDEX(DATA!$A$46:$E$6000,A3815,3),"")</f>
        <v/>
      </c>
      <c r="D3815" s="88" t="str">
        <f>IFERROR(INDEX(DATA!$A$46:$E$6000,A3815,2),"")</f>
        <v/>
      </c>
      <c r="E3815" s="99" t="str">
        <f>IFERROR(IF(C3815=設定・集計!$B$6,INDEX(DATA!$A$46:$E$6000,A3815,4),""),"")</f>
        <v/>
      </c>
      <c r="F3815" s="99" t="str">
        <f>IFERROR(IF(C3815=設定・集計!$B$6,"",INDEX(DATA!$A$46:$E$6000,A3815,4)),"")</f>
        <v/>
      </c>
    </row>
    <row r="3816" spans="1:6" ht="18.75" customHeight="1">
      <c r="A3816" s="82" t="str">
        <f>IFERROR(MATCH(ROW()-ROW($A$2),DATA!G:G,0)-DATA!$B$5+1,"")</f>
        <v/>
      </c>
      <c r="B3816" s="86" t="str">
        <f>IFERROR(INDEX(DATA!$A$46:$E$6000,A3816,5),"")</f>
        <v/>
      </c>
      <c r="C3816" s="87" t="str">
        <f>IFERROR(INDEX(DATA!$A$46:$E$6000,A3816,3),"")</f>
        <v/>
      </c>
      <c r="D3816" s="88" t="str">
        <f>IFERROR(INDEX(DATA!$A$46:$E$6000,A3816,2),"")</f>
        <v/>
      </c>
      <c r="E3816" s="99" t="str">
        <f>IFERROR(IF(C3816=設定・集計!$B$6,INDEX(DATA!$A$46:$E$6000,A3816,4),""),"")</f>
        <v/>
      </c>
      <c r="F3816" s="99" t="str">
        <f>IFERROR(IF(C3816=設定・集計!$B$6,"",INDEX(DATA!$A$46:$E$6000,A3816,4)),"")</f>
        <v/>
      </c>
    </row>
    <row r="3817" spans="1:6" ht="18.75" customHeight="1">
      <c r="A3817" s="82" t="str">
        <f>IFERROR(MATCH(ROW()-ROW($A$2),DATA!G:G,0)-DATA!$B$5+1,"")</f>
        <v/>
      </c>
      <c r="B3817" s="86" t="str">
        <f>IFERROR(INDEX(DATA!$A$46:$E$6000,A3817,5),"")</f>
        <v/>
      </c>
      <c r="C3817" s="87" t="str">
        <f>IFERROR(INDEX(DATA!$A$46:$E$6000,A3817,3),"")</f>
        <v/>
      </c>
      <c r="D3817" s="88" t="str">
        <f>IFERROR(INDEX(DATA!$A$46:$E$6000,A3817,2),"")</f>
        <v/>
      </c>
      <c r="E3817" s="99" t="str">
        <f>IFERROR(IF(C3817=設定・集計!$B$6,INDEX(DATA!$A$46:$E$6000,A3817,4),""),"")</f>
        <v/>
      </c>
      <c r="F3817" s="99" t="str">
        <f>IFERROR(IF(C3817=設定・集計!$B$6,"",INDEX(DATA!$A$46:$E$6000,A3817,4)),"")</f>
        <v/>
      </c>
    </row>
    <row r="3818" spans="1:6" ht="18.75" customHeight="1">
      <c r="A3818" s="82" t="str">
        <f>IFERROR(MATCH(ROW()-ROW($A$2),DATA!G:G,0)-DATA!$B$5+1,"")</f>
        <v/>
      </c>
      <c r="B3818" s="86" t="str">
        <f>IFERROR(INDEX(DATA!$A$46:$E$6000,A3818,5),"")</f>
        <v/>
      </c>
      <c r="C3818" s="87" t="str">
        <f>IFERROR(INDEX(DATA!$A$46:$E$6000,A3818,3),"")</f>
        <v/>
      </c>
      <c r="D3818" s="88" t="str">
        <f>IFERROR(INDEX(DATA!$A$46:$E$6000,A3818,2),"")</f>
        <v/>
      </c>
      <c r="E3818" s="99" t="str">
        <f>IFERROR(IF(C3818=設定・集計!$B$6,INDEX(DATA!$A$46:$E$6000,A3818,4),""),"")</f>
        <v/>
      </c>
      <c r="F3818" s="99" t="str">
        <f>IFERROR(IF(C3818=設定・集計!$B$6,"",INDEX(DATA!$A$46:$E$6000,A3818,4)),"")</f>
        <v/>
      </c>
    </row>
    <row r="3819" spans="1:6" ht="18.75" customHeight="1">
      <c r="A3819" s="82" t="str">
        <f>IFERROR(MATCH(ROW()-ROW($A$2),DATA!G:G,0)-DATA!$B$5+1,"")</f>
        <v/>
      </c>
      <c r="B3819" s="86" t="str">
        <f>IFERROR(INDEX(DATA!$A$46:$E$6000,A3819,5),"")</f>
        <v/>
      </c>
      <c r="C3819" s="87" t="str">
        <f>IFERROR(INDEX(DATA!$A$46:$E$6000,A3819,3),"")</f>
        <v/>
      </c>
      <c r="D3819" s="88" t="str">
        <f>IFERROR(INDEX(DATA!$A$46:$E$6000,A3819,2),"")</f>
        <v/>
      </c>
      <c r="E3819" s="99" t="str">
        <f>IFERROR(IF(C3819=設定・集計!$B$6,INDEX(DATA!$A$46:$E$6000,A3819,4),""),"")</f>
        <v/>
      </c>
      <c r="F3819" s="99" t="str">
        <f>IFERROR(IF(C3819=設定・集計!$B$6,"",INDEX(DATA!$A$46:$E$6000,A3819,4)),"")</f>
        <v/>
      </c>
    </row>
    <row r="3820" spans="1:6" ht="18.75" customHeight="1">
      <c r="A3820" s="82" t="str">
        <f>IFERROR(MATCH(ROW()-ROW($A$2),DATA!G:G,0)-DATA!$B$5+1,"")</f>
        <v/>
      </c>
      <c r="B3820" s="86" t="str">
        <f>IFERROR(INDEX(DATA!$A$46:$E$6000,A3820,5),"")</f>
        <v/>
      </c>
      <c r="C3820" s="87" t="str">
        <f>IFERROR(INDEX(DATA!$A$46:$E$6000,A3820,3),"")</f>
        <v/>
      </c>
      <c r="D3820" s="88" t="str">
        <f>IFERROR(INDEX(DATA!$A$46:$E$6000,A3820,2),"")</f>
        <v/>
      </c>
      <c r="E3820" s="99" t="str">
        <f>IFERROR(IF(C3820=設定・集計!$B$6,INDEX(DATA!$A$46:$E$6000,A3820,4),""),"")</f>
        <v/>
      </c>
      <c r="F3820" s="99" t="str">
        <f>IFERROR(IF(C3820=設定・集計!$B$6,"",INDEX(DATA!$A$46:$E$6000,A3820,4)),"")</f>
        <v/>
      </c>
    </row>
    <row r="3821" spans="1:6" ht="18.75" customHeight="1">
      <c r="A3821" s="82" t="str">
        <f>IFERROR(MATCH(ROW()-ROW($A$2),DATA!G:G,0)-DATA!$B$5+1,"")</f>
        <v/>
      </c>
      <c r="B3821" s="86" t="str">
        <f>IFERROR(INDEX(DATA!$A$46:$E$6000,A3821,5),"")</f>
        <v/>
      </c>
      <c r="C3821" s="87" t="str">
        <f>IFERROR(INDEX(DATA!$A$46:$E$6000,A3821,3),"")</f>
        <v/>
      </c>
      <c r="D3821" s="88" t="str">
        <f>IFERROR(INDEX(DATA!$A$46:$E$6000,A3821,2),"")</f>
        <v/>
      </c>
      <c r="E3821" s="99" t="str">
        <f>IFERROR(IF(C3821=設定・集計!$B$6,INDEX(DATA!$A$46:$E$6000,A3821,4),""),"")</f>
        <v/>
      </c>
      <c r="F3821" s="99" t="str">
        <f>IFERROR(IF(C3821=設定・集計!$B$6,"",INDEX(DATA!$A$46:$E$6000,A3821,4)),"")</f>
        <v/>
      </c>
    </row>
    <row r="3822" spans="1:6" ht="18.75" customHeight="1">
      <c r="A3822" s="82" t="str">
        <f>IFERROR(MATCH(ROW()-ROW($A$2),DATA!G:G,0)-DATA!$B$5+1,"")</f>
        <v/>
      </c>
      <c r="B3822" s="86" t="str">
        <f>IFERROR(INDEX(DATA!$A$46:$E$6000,A3822,5),"")</f>
        <v/>
      </c>
      <c r="C3822" s="87" t="str">
        <f>IFERROR(INDEX(DATA!$A$46:$E$6000,A3822,3),"")</f>
        <v/>
      </c>
      <c r="D3822" s="88" t="str">
        <f>IFERROR(INDEX(DATA!$A$46:$E$6000,A3822,2),"")</f>
        <v/>
      </c>
      <c r="E3822" s="99" t="str">
        <f>IFERROR(IF(C3822=設定・集計!$B$6,INDEX(DATA!$A$46:$E$6000,A3822,4),""),"")</f>
        <v/>
      </c>
      <c r="F3822" s="99" t="str">
        <f>IFERROR(IF(C3822=設定・集計!$B$6,"",INDEX(DATA!$A$46:$E$6000,A3822,4)),"")</f>
        <v/>
      </c>
    </row>
    <row r="3823" spans="1:6" ht="18.75" customHeight="1">
      <c r="A3823" s="82" t="str">
        <f>IFERROR(MATCH(ROW()-ROW($A$2),DATA!G:G,0)-DATA!$B$5+1,"")</f>
        <v/>
      </c>
      <c r="B3823" s="86" t="str">
        <f>IFERROR(INDEX(DATA!$A$46:$E$6000,A3823,5),"")</f>
        <v/>
      </c>
      <c r="C3823" s="87" t="str">
        <f>IFERROR(INDEX(DATA!$A$46:$E$6000,A3823,3),"")</f>
        <v/>
      </c>
      <c r="D3823" s="88" t="str">
        <f>IFERROR(INDEX(DATA!$A$46:$E$6000,A3823,2),"")</f>
        <v/>
      </c>
      <c r="E3823" s="99" t="str">
        <f>IFERROR(IF(C3823=設定・集計!$B$6,INDEX(DATA!$A$46:$E$6000,A3823,4),""),"")</f>
        <v/>
      </c>
      <c r="F3823" s="99" t="str">
        <f>IFERROR(IF(C3823=設定・集計!$B$6,"",INDEX(DATA!$A$46:$E$6000,A3823,4)),"")</f>
        <v/>
      </c>
    </row>
    <row r="3824" spans="1:6" ht="18.75" customHeight="1">
      <c r="A3824" s="82" t="str">
        <f>IFERROR(MATCH(ROW()-ROW($A$2),DATA!G:G,0)-DATA!$B$5+1,"")</f>
        <v/>
      </c>
      <c r="B3824" s="86" t="str">
        <f>IFERROR(INDEX(DATA!$A$46:$E$6000,A3824,5),"")</f>
        <v/>
      </c>
      <c r="C3824" s="87" t="str">
        <f>IFERROR(INDEX(DATA!$A$46:$E$6000,A3824,3),"")</f>
        <v/>
      </c>
      <c r="D3824" s="88" t="str">
        <f>IFERROR(INDEX(DATA!$A$46:$E$6000,A3824,2),"")</f>
        <v/>
      </c>
      <c r="E3824" s="99" t="str">
        <f>IFERROR(IF(C3824=設定・集計!$B$6,INDEX(DATA!$A$46:$E$6000,A3824,4),""),"")</f>
        <v/>
      </c>
      <c r="F3824" s="99" t="str">
        <f>IFERROR(IF(C3824=設定・集計!$B$6,"",INDEX(DATA!$A$46:$E$6000,A3824,4)),"")</f>
        <v/>
      </c>
    </row>
    <row r="3825" spans="1:6" ht="18.75" customHeight="1">
      <c r="A3825" s="82" t="str">
        <f>IFERROR(MATCH(ROW()-ROW($A$2),DATA!G:G,0)-DATA!$B$5+1,"")</f>
        <v/>
      </c>
      <c r="B3825" s="86" t="str">
        <f>IFERROR(INDEX(DATA!$A$46:$E$6000,A3825,5),"")</f>
        <v/>
      </c>
      <c r="C3825" s="87" t="str">
        <f>IFERROR(INDEX(DATA!$A$46:$E$6000,A3825,3),"")</f>
        <v/>
      </c>
      <c r="D3825" s="88" t="str">
        <f>IFERROR(INDEX(DATA!$A$46:$E$6000,A3825,2),"")</f>
        <v/>
      </c>
      <c r="E3825" s="99" t="str">
        <f>IFERROR(IF(C3825=設定・集計!$B$6,INDEX(DATA!$A$46:$E$6000,A3825,4),""),"")</f>
        <v/>
      </c>
      <c r="F3825" s="99" t="str">
        <f>IFERROR(IF(C3825=設定・集計!$B$6,"",INDEX(DATA!$A$46:$E$6000,A3825,4)),"")</f>
        <v/>
      </c>
    </row>
    <row r="3826" spans="1:6" ht="18.75" customHeight="1">
      <c r="A3826" s="82" t="str">
        <f>IFERROR(MATCH(ROW()-ROW($A$2),DATA!G:G,0)-DATA!$B$5+1,"")</f>
        <v/>
      </c>
      <c r="B3826" s="86" t="str">
        <f>IFERROR(INDEX(DATA!$A$46:$E$6000,A3826,5),"")</f>
        <v/>
      </c>
      <c r="C3826" s="87" t="str">
        <f>IFERROR(INDEX(DATA!$A$46:$E$6000,A3826,3),"")</f>
        <v/>
      </c>
      <c r="D3826" s="88" t="str">
        <f>IFERROR(INDEX(DATA!$A$46:$E$6000,A3826,2),"")</f>
        <v/>
      </c>
      <c r="E3826" s="99" t="str">
        <f>IFERROR(IF(C3826=設定・集計!$B$6,INDEX(DATA!$A$46:$E$6000,A3826,4),""),"")</f>
        <v/>
      </c>
      <c r="F3826" s="99" t="str">
        <f>IFERROR(IF(C3826=設定・集計!$B$6,"",INDEX(DATA!$A$46:$E$6000,A3826,4)),"")</f>
        <v/>
      </c>
    </row>
    <row r="3827" spans="1:6" ht="18.75" customHeight="1">
      <c r="A3827" s="82" t="str">
        <f>IFERROR(MATCH(ROW()-ROW($A$2),DATA!G:G,0)-DATA!$B$5+1,"")</f>
        <v/>
      </c>
      <c r="B3827" s="86" t="str">
        <f>IFERROR(INDEX(DATA!$A$46:$E$6000,A3827,5),"")</f>
        <v/>
      </c>
      <c r="C3827" s="87" t="str">
        <f>IFERROR(INDEX(DATA!$A$46:$E$6000,A3827,3),"")</f>
        <v/>
      </c>
      <c r="D3827" s="88" t="str">
        <f>IFERROR(INDEX(DATA!$A$46:$E$6000,A3827,2),"")</f>
        <v/>
      </c>
      <c r="E3827" s="99" t="str">
        <f>IFERROR(IF(C3827=設定・集計!$B$6,INDEX(DATA!$A$46:$E$6000,A3827,4),""),"")</f>
        <v/>
      </c>
      <c r="F3827" s="99" t="str">
        <f>IFERROR(IF(C3827=設定・集計!$B$6,"",INDEX(DATA!$A$46:$E$6000,A3827,4)),"")</f>
        <v/>
      </c>
    </row>
    <row r="3828" spans="1:6" ht="18.75" customHeight="1">
      <c r="A3828" s="82" t="str">
        <f>IFERROR(MATCH(ROW()-ROW($A$2),DATA!G:G,0)-DATA!$B$5+1,"")</f>
        <v/>
      </c>
      <c r="B3828" s="86" t="str">
        <f>IFERROR(INDEX(DATA!$A$46:$E$6000,A3828,5),"")</f>
        <v/>
      </c>
      <c r="C3828" s="87" t="str">
        <f>IFERROR(INDEX(DATA!$A$46:$E$6000,A3828,3),"")</f>
        <v/>
      </c>
      <c r="D3828" s="88" t="str">
        <f>IFERROR(INDEX(DATA!$A$46:$E$6000,A3828,2),"")</f>
        <v/>
      </c>
      <c r="E3828" s="99" t="str">
        <f>IFERROR(IF(C3828=設定・集計!$B$6,INDEX(DATA!$A$46:$E$6000,A3828,4),""),"")</f>
        <v/>
      </c>
      <c r="F3828" s="99" t="str">
        <f>IFERROR(IF(C3828=設定・集計!$B$6,"",INDEX(DATA!$A$46:$E$6000,A3828,4)),"")</f>
        <v/>
      </c>
    </row>
    <row r="3829" spans="1:6" ht="18.75" customHeight="1">
      <c r="A3829" s="82" t="str">
        <f>IFERROR(MATCH(ROW()-ROW($A$2),DATA!G:G,0)-DATA!$B$5+1,"")</f>
        <v/>
      </c>
      <c r="B3829" s="86" t="str">
        <f>IFERROR(INDEX(DATA!$A$46:$E$6000,A3829,5),"")</f>
        <v/>
      </c>
      <c r="C3829" s="87" t="str">
        <f>IFERROR(INDEX(DATA!$A$46:$E$6000,A3829,3),"")</f>
        <v/>
      </c>
      <c r="D3829" s="88" t="str">
        <f>IFERROR(INDEX(DATA!$A$46:$E$6000,A3829,2),"")</f>
        <v/>
      </c>
      <c r="E3829" s="99" t="str">
        <f>IFERROR(IF(C3829=設定・集計!$B$6,INDEX(DATA!$A$46:$E$6000,A3829,4),""),"")</f>
        <v/>
      </c>
      <c r="F3829" s="99" t="str">
        <f>IFERROR(IF(C3829=設定・集計!$B$6,"",INDEX(DATA!$A$46:$E$6000,A3829,4)),"")</f>
        <v/>
      </c>
    </row>
    <row r="3830" spans="1:6" ht="18.75" customHeight="1">
      <c r="A3830" s="82" t="str">
        <f>IFERROR(MATCH(ROW()-ROW($A$2),DATA!G:G,0)-DATA!$B$5+1,"")</f>
        <v/>
      </c>
      <c r="B3830" s="86" t="str">
        <f>IFERROR(INDEX(DATA!$A$46:$E$6000,A3830,5),"")</f>
        <v/>
      </c>
      <c r="C3830" s="87" t="str">
        <f>IFERROR(INDEX(DATA!$A$46:$E$6000,A3830,3),"")</f>
        <v/>
      </c>
      <c r="D3830" s="88" t="str">
        <f>IFERROR(INDEX(DATA!$A$46:$E$6000,A3830,2),"")</f>
        <v/>
      </c>
      <c r="E3830" s="99" t="str">
        <f>IFERROR(IF(C3830=設定・集計!$B$6,INDEX(DATA!$A$46:$E$6000,A3830,4),""),"")</f>
        <v/>
      </c>
      <c r="F3830" s="99" t="str">
        <f>IFERROR(IF(C3830=設定・集計!$B$6,"",INDEX(DATA!$A$46:$E$6000,A3830,4)),"")</f>
        <v/>
      </c>
    </row>
    <row r="3831" spans="1:6" ht="18.75" customHeight="1">
      <c r="A3831" s="82" t="str">
        <f>IFERROR(MATCH(ROW()-ROW($A$2),DATA!G:G,0)-DATA!$B$5+1,"")</f>
        <v/>
      </c>
      <c r="B3831" s="86" t="str">
        <f>IFERROR(INDEX(DATA!$A$46:$E$6000,A3831,5),"")</f>
        <v/>
      </c>
      <c r="C3831" s="87" t="str">
        <f>IFERROR(INDEX(DATA!$A$46:$E$6000,A3831,3),"")</f>
        <v/>
      </c>
      <c r="D3831" s="88" t="str">
        <f>IFERROR(INDEX(DATA!$A$46:$E$6000,A3831,2),"")</f>
        <v/>
      </c>
      <c r="E3831" s="99" t="str">
        <f>IFERROR(IF(C3831=設定・集計!$B$6,INDEX(DATA!$A$46:$E$6000,A3831,4),""),"")</f>
        <v/>
      </c>
      <c r="F3831" s="99" t="str">
        <f>IFERROR(IF(C3831=設定・集計!$B$6,"",INDEX(DATA!$A$46:$E$6000,A3831,4)),"")</f>
        <v/>
      </c>
    </row>
    <row r="3832" spans="1:6" ht="18.75" customHeight="1">
      <c r="A3832" s="82" t="str">
        <f>IFERROR(MATCH(ROW()-ROW($A$2),DATA!G:G,0)-DATA!$B$5+1,"")</f>
        <v/>
      </c>
      <c r="B3832" s="86" t="str">
        <f>IFERROR(INDEX(DATA!$A$46:$E$6000,A3832,5),"")</f>
        <v/>
      </c>
      <c r="C3832" s="87" t="str">
        <f>IFERROR(INDEX(DATA!$A$46:$E$6000,A3832,3),"")</f>
        <v/>
      </c>
      <c r="D3832" s="88" t="str">
        <f>IFERROR(INDEX(DATA!$A$46:$E$6000,A3832,2),"")</f>
        <v/>
      </c>
      <c r="E3832" s="99" t="str">
        <f>IFERROR(IF(C3832=設定・集計!$B$6,INDEX(DATA!$A$46:$E$6000,A3832,4),""),"")</f>
        <v/>
      </c>
      <c r="F3832" s="99" t="str">
        <f>IFERROR(IF(C3832=設定・集計!$B$6,"",INDEX(DATA!$A$46:$E$6000,A3832,4)),"")</f>
        <v/>
      </c>
    </row>
    <row r="3833" spans="1:6" ht="18.75" customHeight="1">
      <c r="A3833" s="82" t="str">
        <f>IFERROR(MATCH(ROW()-ROW($A$2),DATA!G:G,0)-DATA!$B$5+1,"")</f>
        <v/>
      </c>
      <c r="B3833" s="86" t="str">
        <f>IFERROR(INDEX(DATA!$A$46:$E$6000,A3833,5),"")</f>
        <v/>
      </c>
      <c r="C3833" s="87" t="str">
        <f>IFERROR(INDEX(DATA!$A$46:$E$6000,A3833,3),"")</f>
        <v/>
      </c>
      <c r="D3833" s="88" t="str">
        <f>IFERROR(INDEX(DATA!$A$46:$E$6000,A3833,2),"")</f>
        <v/>
      </c>
      <c r="E3833" s="99" t="str">
        <f>IFERROR(IF(C3833=設定・集計!$B$6,INDEX(DATA!$A$46:$E$6000,A3833,4),""),"")</f>
        <v/>
      </c>
      <c r="F3833" s="99" t="str">
        <f>IFERROR(IF(C3833=設定・集計!$B$6,"",INDEX(DATA!$A$46:$E$6000,A3833,4)),"")</f>
        <v/>
      </c>
    </row>
    <row r="3834" spans="1:6" ht="18.75" customHeight="1">
      <c r="A3834" s="82" t="str">
        <f>IFERROR(MATCH(ROW()-ROW($A$2),DATA!G:G,0)-DATA!$B$5+1,"")</f>
        <v/>
      </c>
      <c r="B3834" s="86" t="str">
        <f>IFERROR(INDEX(DATA!$A$46:$E$6000,A3834,5),"")</f>
        <v/>
      </c>
      <c r="C3834" s="87" t="str">
        <f>IFERROR(INDEX(DATA!$A$46:$E$6000,A3834,3),"")</f>
        <v/>
      </c>
      <c r="D3834" s="88" t="str">
        <f>IFERROR(INDEX(DATA!$A$46:$E$6000,A3834,2),"")</f>
        <v/>
      </c>
      <c r="E3834" s="99" t="str">
        <f>IFERROR(IF(C3834=設定・集計!$B$6,INDEX(DATA!$A$46:$E$6000,A3834,4),""),"")</f>
        <v/>
      </c>
      <c r="F3834" s="99" t="str">
        <f>IFERROR(IF(C3834=設定・集計!$B$6,"",INDEX(DATA!$A$46:$E$6000,A3834,4)),"")</f>
        <v/>
      </c>
    </row>
    <row r="3835" spans="1:6" ht="18.75" customHeight="1">
      <c r="A3835" s="82" t="str">
        <f>IFERROR(MATCH(ROW()-ROW($A$2),DATA!G:G,0)-DATA!$B$5+1,"")</f>
        <v/>
      </c>
      <c r="B3835" s="86" t="str">
        <f>IFERROR(INDEX(DATA!$A$46:$E$6000,A3835,5),"")</f>
        <v/>
      </c>
      <c r="C3835" s="87" t="str">
        <f>IFERROR(INDEX(DATA!$A$46:$E$6000,A3835,3),"")</f>
        <v/>
      </c>
      <c r="D3835" s="88" t="str">
        <f>IFERROR(INDEX(DATA!$A$46:$E$6000,A3835,2),"")</f>
        <v/>
      </c>
      <c r="E3835" s="99" t="str">
        <f>IFERROR(IF(C3835=設定・集計!$B$6,INDEX(DATA!$A$46:$E$6000,A3835,4),""),"")</f>
        <v/>
      </c>
      <c r="F3835" s="99" t="str">
        <f>IFERROR(IF(C3835=設定・集計!$B$6,"",INDEX(DATA!$A$46:$E$6000,A3835,4)),"")</f>
        <v/>
      </c>
    </row>
    <row r="3836" spans="1:6" ht="18.75" customHeight="1">
      <c r="A3836" s="82" t="str">
        <f>IFERROR(MATCH(ROW()-ROW($A$2),DATA!G:G,0)-DATA!$B$5+1,"")</f>
        <v/>
      </c>
      <c r="B3836" s="86" t="str">
        <f>IFERROR(INDEX(DATA!$A$46:$E$6000,A3836,5),"")</f>
        <v/>
      </c>
      <c r="C3836" s="87" t="str">
        <f>IFERROR(INDEX(DATA!$A$46:$E$6000,A3836,3),"")</f>
        <v/>
      </c>
      <c r="D3836" s="88" t="str">
        <f>IFERROR(INDEX(DATA!$A$46:$E$6000,A3836,2),"")</f>
        <v/>
      </c>
      <c r="E3836" s="99" t="str">
        <f>IFERROR(IF(C3836=設定・集計!$B$6,INDEX(DATA!$A$46:$E$6000,A3836,4),""),"")</f>
        <v/>
      </c>
      <c r="F3836" s="99" t="str">
        <f>IFERROR(IF(C3836=設定・集計!$B$6,"",INDEX(DATA!$A$46:$E$6000,A3836,4)),"")</f>
        <v/>
      </c>
    </row>
    <row r="3837" spans="1:6" ht="18.75" customHeight="1">
      <c r="A3837" s="82" t="str">
        <f>IFERROR(MATCH(ROW()-ROW($A$2),DATA!G:G,0)-DATA!$B$5+1,"")</f>
        <v/>
      </c>
      <c r="B3837" s="86" t="str">
        <f>IFERROR(INDEX(DATA!$A$46:$E$6000,A3837,5),"")</f>
        <v/>
      </c>
      <c r="C3837" s="87" t="str">
        <f>IFERROR(INDEX(DATA!$A$46:$E$6000,A3837,3),"")</f>
        <v/>
      </c>
      <c r="D3837" s="88" t="str">
        <f>IFERROR(INDEX(DATA!$A$46:$E$6000,A3837,2),"")</f>
        <v/>
      </c>
      <c r="E3837" s="99" t="str">
        <f>IFERROR(IF(C3837=設定・集計!$B$6,INDEX(DATA!$A$46:$E$6000,A3837,4),""),"")</f>
        <v/>
      </c>
      <c r="F3837" s="99" t="str">
        <f>IFERROR(IF(C3837=設定・集計!$B$6,"",INDEX(DATA!$A$46:$E$6000,A3837,4)),"")</f>
        <v/>
      </c>
    </row>
    <row r="3838" spans="1:6" ht="18.75" customHeight="1">
      <c r="A3838" s="82" t="str">
        <f>IFERROR(MATCH(ROW()-ROW($A$2),DATA!G:G,0)-DATA!$B$5+1,"")</f>
        <v/>
      </c>
      <c r="B3838" s="86" t="str">
        <f>IFERROR(INDEX(DATA!$A$46:$E$6000,A3838,5),"")</f>
        <v/>
      </c>
      <c r="C3838" s="87" t="str">
        <f>IFERROR(INDEX(DATA!$A$46:$E$6000,A3838,3),"")</f>
        <v/>
      </c>
      <c r="D3838" s="88" t="str">
        <f>IFERROR(INDEX(DATA!$A$46:$E$6000,A3838,2),"")</f>
        <v/>
      </c>
      <c r="E3838" s="99" t="str">
        <f>IFERROR(IF(C3838=設定・集計!$B$6,INDEX(DATA!$A$46:$E$6000,A3838,4),""),"")</f>
        <v/>
      </c>
      <c r="F3838" s="99" t="str">
        <f>IFERROR(IF(C3838=設定・集計!$B$6,"",INDEX(DATA!$A$46:$E$6000,A3838,4)),"")</f>
        <v/>
      </c>
    </row>
    <row r="3839" spans="1:6" ht="18.75" customHeight="1">
      <c r="A3839" s="82" t="str">
        <f>IFERROR(MATCH(ROW()-ROW($A$2),DATA!G:G,0)-DATA!$B$5+1,"")</f>
        <v/>
      </c>
      <c r="B3839" s="86" t="str">
        <f>IFERROR(INDEX(DATA!$A$46:$E$6000,A3839,5),"")</f>
        <v/>
      </c>
      <c r="C3839" s="87" t="str">
        <f>IFERROR(INDEX(DATA!$A$46:$E$6000,A3839,3),"")</f>
        <v/>
      </c>
      <c r="D3839" s="88" t="str">
        <f>IFERROR(INDEX(DATA!$A$46:$E$6000,A3839,2),"")</f>
        <v/>
      </c>
      <c r="E3839" s="99" t="str">
        <f>IFERROR(IF(C3839=設定・集計!$B$6,INDEX(DATA!$A$46:$E$6000,A3839,4),""),"")</f>
        <v/>
      </c>
      <c r="F3839" s="99" t="str">
        <f>IFERROR(IF(C3839=設定・集計!$B$6,"",INDEX(DATA!$A$46:$E$6000,A3839,4)),"")</f>
        <v/>
      </c>
    </row>
    <row r="3840" spans="1:6" ht="18.75" customHeight="1">
      <c r="A3840" s="82" t="str">
        <f>IFERROR(MATCH(ROW()-ROW($A$2),DATA!G:G,0)-DATA!$B$5+1,"")</f>
        <v/>
      </c>
      <c r="B3840" s="86" t="str">
        <f>IFERROR(INDEX(DATA!$A$46:$E$6000,A3840,5),"")</f>
        <v/>
      </c>
      <c r="C3840" s="87" t="str">
        <f>IFERROR(INDEX(DATA!$A$46:$E$6000,A3840,3),"")</f>
        <v/>
      </c>
      <c r="D3840" s="88" t="str">
        <f>IFERROR(INDEX(DATA!$A$46:$E$6000,A3840,2),"")</f>
        <v/>
      </c>
      <c r="E3840" s="99" t="str">
        <f>IFERROR(IF(C3840=設定・集計!$B$6,INDEX(DATA!$A$46:$E$6000,A3840,4),""),"")</f>
        <v/>
      </c>
      <c r="F3840" s="99" t="str">
        <f>IFERROR(IF(C3840=設定・集計!$B$6,"",INDEX(DATA!$A$46:$E$6000,A3840,4)),"")</f>
        <v/>
      </c>
    </row>
    <row r="3841" spans="1:6" ht="18.75" customHeight="1">
      <c r="A3841" s="82" t="str">
        <f>IFERROR(MATCH(ROW()-ROW($A$2),DATA!G:G,0)-DATA!$B$5+1,"")</f>
        <v/>
      </c>
      <c r="B3841" s="86" t="str">
        <f>IFERROR(INDEX(DATA!$A$46:$E$6000,A3841,5),"")</f>
        <v/>
      </c>
      <c r="C3841" s="87" t="str">
        <f>IFERROR(INDEX(DATA!$A$46:$E$6000,A3841,3),"")</f>
        <v/>
      </c>
      <c r="D3841" s="88" t="str">
        <f>IFERROR(INDEX(DATA!$A$46:$E$6000,A3841,2),"")</f>
        <v/>
      </c>
      <c r="E3841" s="99" t="str">
        <f>IFERROR(IF(C3841=設定・集計!$B$6,INDEX(DATA!$A$46:$E$6000,A3841,4),""),"")</f>
        <v/>
      </c>
      <c r="F3841" s="99" t="str">
        <f>IFERROR(IF(C3841=設定・集計!$B$6,"",INDEX(DATA!$A$46:$E$6000,A3841,4)),"")</f>
        <v/>
      </c>
    </row>
    <row r="3842" spans="1:6" ht="18.75" customHeight="1">
      <c r="A3842" s="82" t="str">
        <f>IFERROR(MATCH(ROW()-ROW($A$2),DATA!G:G,0)-DATA!$B$5+1,"")</f>
        <v/>
      </c>
      <c r="B3842" s="86" t="str">
        <f>IFERROR(INDEX(DATA!$A$46:$E$6000,A3842,5),"")</f>
        <v/>
      </c>
      <c r="C3842" s="87" t="str">
        <f>IFERROR(INDEX(DATA!$A$46:$E$6000,A3842,3),"")</f>
        <v/>
      </c>
      <c r="D3842" s="88" t="str">
        <f>IFERROR(INDEX(DATA!$A$46:$E$6000,A3842,2),"")</f>
        <v/>
      </c>
      <c r="E3842" s="99" t="str">
        <f>IFERROR(IF(C3842=設定・集計!$B$6,INDEX(DATA!$A$46:$E$6000,A3842,4),""),"")</f>
        <v/>
      </c>
      <c r="F3842" s="99" t="str">
        <f>IFERROR(IF(C3842=設定・集計!$B$6,"",INDEX(DATA!$A$46:$E$6000,A3842,4)),"")</f>
        <v/>
      </c>
    </row>
    <row r="3843" spans="1:6" ht="18.75" customHeight="1">
      <c r="A3843" s="82" t="str">
        <f>IFERROR(MATCH(ROW()-ROW($A$2),DATA!G:G,0)-DATA!$B$5+1,"")</f>
        <v/>
      </c>
      <c r="B3843" s="86" t="str">
        <f>IFERROR(INDEX(DATA!$A$46:$E$6000,A3843,5),"")</f>
        <v/>
      </c>
      <c r="C3843" s="87" t="str">
        <f>IFERROR(INDEX(DATA!$A$46:$E$6000,A3843,3),"")</f>
        <v/>
      </c>
      <c r="D3843" s="88" t="str">
        <f>IFERROR(INDEX(DATA!$A$46:$E$6000,A3843,2),"")</f>
        <v/>
      </c>
      <c r="E3843" s="99" t="str">
        <f>IFERROR(IF(C3843=設定・集計!$B$6,INDEX(DATA!$A$46:$E$6000,A3843,4),""),"")</f>
        <v/>
      </c>
      <c r="F3843" s="99" t="str">
        <f>IFERROR(IF(C3843=設定・集計!$B$6,"",INDEX(DATA!$A$46:$E$6000,A3843,4)),"")</f>
        <v/>
      </c>
    </row>
    <row r="3844" spans="1:6" ht="18.75" customHeight="1">
      <c r="A3844" s="82" t="str">
        <f>IFERROR(MATCH(ROW()-ROW($A$2),DATA!G:G,0)-DATA!$B$5+1,"")</f>
        <v/>
      </c>
      <c r="B3844" s="86" t="str">
        <f>IFERROR(INDEX(DATA!$A$46:$E$6000,A3844,5),"")</f>
        <v/>
      </c>
      <c r="C3844" s="87" t="str">
        <f>IFERROR(INDEX(DATA!$A$46:$E$6000,A3844,3),"")</f>
        <v/>
      </c>
      <c r="D3844" s="88" t="str">
        <f>IFERROR(INDEX(DATA!$A$46:$E$6000,A3844,2),"")</f>
        <v/>
      </c>
      <c r="E3844" s="99" t="str">
        <f>IFERROR(IF(C3844=設定・集計!$B$6,INDEX(DATA!$A$46:$E$6000,A3844,4),""),"")</f>
        <v/>
      </c>
      <c r="F3844" s="99" t="str">
        <f>IFERROR(IF(C3844=設定・集計!$B$6,"",INDEX(DATA!$A$46:$E$6000,A3844,4)),"")</f>
        <v/>
      </c>
    </row>
    <row r="3845" spans="1:6" ht="18.75" customHeight="1">
      <c r="A3845" s="82" t="str">
        <f>IFERROR(MATCH(ROW()-ROW($A$2),DATA!G:G,0)-DATA!$B$5+1,"")</f>
        <v/>
      </c>
      <c r="B3845" s="86" t="str">
        <f>IFERROR(INDEX(DATA!$A$46:$E$6000,A3845,5),"")</f>
        <v/>
      </c>
      <c r="C3845" s="87" t="str">
        <f>IFERROR(INDEX(DATA!$A$46:$E$6000,A3845,3),"")</f>
        <v/>
      </c>
      <c r="D3845" s="88" t="str">
        <f>IFERROR(INDEX(DATA!$A$46:$E$6000,A3845,2),"")</f>
        <v/>
      </c>
      <c r="E3845" s="99" t="str">
        <f>IFERROR(IF(C3845=設定・集計!$B$6,INDEX(DATA!$A$46:$E$6000,A3845,4),""),"")</f>
        <v/>
      </c>
      <c r="F3845" s="99" t="str">
        <f>IFERROR(IF(C3845=設定・集計!$B$6,"",INDEX(DATA!$A$46:$E$6000,A3845,4)),"")</f>
        <v/>
      </c>
    </row>
    <row r="3846" spans="1:6" ht="18.75" customHeight="1">
      <c r="A3846" s="82" t="str">
        <f>IFERROR(MATCH(ROW()-ROW($A$2),DATA!G:G,0)-DATA!$B$5+1,"")</f>
        <v/>
      </c>
      <c r="B3846" s="86" t="str">
        <f>IFERROR(INDEX(DATA!$A$46:$E$6000,A3846,5),"")</f>
        <v/>
      </c>
      <c r="C3846" s="87" t="str">
        <f>IFERROR(INDEX(DATA!$A$46:$E$6000,A3846,3),"")</f>
        <v/>
      </c>
      <c r="D3846" s="88" t="str">
        <f>IFERROR(INDEX(DATA!$A$46:$E$6000,A3846,2),"")</f>
        <v/>
      </c>
      <c r="E3846" s="99" t="str">
        <f>IFERROR(IF(C3846=設定・集計!$B$6,INDEX(DATA!$A$46:$E$6000,A3846,4),""),"")</f>
        <v/>
      </c>
      <c r="F3846" s="99" t="str">
        <f>IFERROR(IF(C3846=設定・集計!$B$6,"",INDEX(DATA!$A$46:$E$6000,A3846,4)),"")</f>
        <v/>
      </c>
    </row>
    <row r="3847" spans="1:6" ht="18.75" customHeight="1">
      <c r="A3847" s="82" t="str">
        <f>IFERROR(MATCH(ROW()-ROW($A$2),DATA!G:G,0)-DATA!$B$5+1,"")</f>
        <v/>
      </c>
      <c r="B3847" s="86" t="str">
        <f>IFERROR(INDEX(DATA!$A$46:$E$6000,A3847,5),"")</f>
        <v/>
      </c>
      <c r="C3847" s="87" t="str">
        <f>IFERROR(INDEX(DATA!$A$46:$E$6000,A3847,3),"")</f>
        <v/>
      </c>
      <c r="D3847" s="88" t="str">
        <f>IFERROR(INDEX(DATA!$A$46:$E$6000,A3847,2),"")</f>
        <v/>
      </c>
      <c r="E3847" s="99" t="str">
        <f>IFERROR(IF(C3847=設定・集計!$B$6,INDEX(DATA!$A$46:$E$6000,A3847,4),""),"")</f>
        <v/>
      </c>
      <c r="F3847" s="99" t="str">
        <f>IFERROR(IF(C3847=設定・集計!$B$6,"",INDEX(DATA!$A$46:$E$6000,A3847,4)),"")</f>
        <v/>
      </c>
    </row>
    <row r="3848" spans="1:6" ht="18.75" customHeight="1">
      <c r="A3848" s="82" t="str">
        <f>IFERROR(MATCH(ROW()-ROW($A$2),DATA!G:G,0)-DATA!$B$5+1,"")</f>
        <v/>
      </c>
      <c r="B3848" s="86" t="str">
        <f>IFERROR(INDEX(DATA!$A$46:$E$6000,A3848,5),"")</f>
        <v/>
      </c>
      <c r="C3848" s="87" t="str">
        <f>IFERROR(INDEX(DATA!$A$46:$E$6000,A3848,3),"")</f>
        <v/>
      </c>
      <c r="D3848" s="88" t="str">
        <f>IFERROR(INDEX(DATA!$A$46:$E$6000,A3848,2),"")</f>
        <v/>
      </c>
      <c r="E3848" s="99" t="str">
        <f>IFERROR(IF(C3848=設定・集計!$B$6,INDEX(DATA!$A$46:$E$6000,A3848,4),""),"")</f>
        <v/>
      </c>
      <c r="F3848" s="99" t="str">
        <f>IFERROR(IF(C3848=設定・集計!$B$6,"",INDEX(DATA!$A$46:$E$6000,A3848,4)),"")</f>
        <v/>
      </c>
    </row>
    <row r="3849" spans="1:6" ht="18.75" customHeight="1">
      <c r="A3849" s="82" t="str">
        <f>IFERROR(MATCH(ROW()-ROW($A$2),DATA!G:G,0)-DATA!$B$5+1,"")</f>
        <v/>
      </c>
      <c r="B3849" s="86" t="str">
        <f>IFERROR(INDEX(DATA!$A$46:$E$6000,A3849,5),"")</f>
        <v/>
      </c>
      <c r="C3849" s="87" t="str">
        <f>IFERROR(INDEX(DATA!$A$46:$E$6000,A3849,3),"")</f>
        <v/>
      </c>
      <c r="D3849" s="88" t="str">
        <f>IFERROR(INDEX(DATA!$A$46:$E$6000,A3849,2),"")</f>
        <v/>
      </c>
      <c r="E3849" s="99" t="str">
        <f>IFERROR(IF(C3849=設定・集計!$B$6,INDEX(DATA!$A$46:$E$6000,A3849,4),""),"")</f>
        <v/>
      </c>
      <c r="F3849" s="99" t="str">
        <f>IFERROR(IF(C3849=設定・集計!$B$6,"",INDEX(DATA!$A$46:$E$6000,A3849,4)),"")</f>
        <v/>
      </c>
    </row>
    <row r="3850" spans="1:6" ht="18.75" customHeight="1">
      <c r="A3850" s="82" t="str">
        <f>IFERROR(MATCH(ROW()-ROW($A$2),DATA!G:G,0)-DATA!$B$5+1,"")</f>
        <v/>
      </c>
      <c r="B3850" s="86" t="str">
        <f>IFERROR(INDEX(DATA!$A$46:$E$6000,A3850,5),"")</f>
        <v/>
      </c>
      <c r="C3850" s="87" t="str">
        <f>IFERROR(INDEX(DATA!$A$46:$E$6000,A3850,3),"")</f>
        <v/>
      </c>
      <c r="D3850" s="88" t="str">
        <f>IFERROR(INDEX(DATA!$A$46:$E$6000,A3850,2),"")</f>
        <v/>
      </c>
      <c r="E3850" s="99" t="str">
        <f>IFERROR(IF(C3850=設定・集計!$B$6,INDEX(DATA!$A$46:$E$6000,A3850,4),""),"")</f>
        <v/>
      </c>
      <c r="F3850" s="99" t="str">
        <f>IFERROR(IF(C3850=設定・集計!$B$6,"",INDEX(DATA!$A$46:$E$6000,A3850,4)),"")</f>
        <v/>
      </c>
    </row>
    <row r="3851" spans="1:6" ht="18.75" customHeight="1">
      <c r="A3851" s="82" t="str">
        <f>IFERROR(MATCH(ROW()-ROW($A$2),DATA!G:G,0)-DATA!$B$5+1,"")</f>
        <v/>
      </c>
      <c r="B3851" s="86" t="str">
        <f>IFERROR(INDEX(DATA!$A$46:$E$6000,A3851,5),"")</f>
        <v/>
      </c>
      <c r="C3851" s="87" t="str">
        <f>IFERROR(INDEX(DATA!$A$46:$E$6000,A3851,3),"")</f>
        <v/>
      </c>
      <c r="D3851" s="88" t="str">
        <f>IFERROR(INDEX(DATA!$A$46:$E$6000,A3851,2),"")</f>
        <v/>
      </c>
      <c r="E3851" s="99" t="str">
        <f>IFERROR(IF(C3851=設定・集計!$B$6,INDEX(DATA!$A$46:$E$6000,A3851,4),""),"")</f>
        <v/>
      </c>
      <c r="F3851" s="99" t="str">
        <f>IFERROR(IF(C3851=設定・集計!$B$6,"",INDEX(DATA!$A$46:$E$6000,A3851,4)),"")</f>
        <v/>
      </c>
    </row>
    <row r="3852" spans="1:6" ht="18.75" customHeight="1">
      <c r="A3852" s="82" t="str">
        <f>IFERROR(MATCH(ROW()-ROW($A$2),DATA!G:G,0)-DATA!$B$5+1,"")</f>
        <v/>
      </c>
      <c r="B3852" s="86" t="str">
        <f>IFERROR(INDEX(DATA!$A$46:$E$6000,A3852,5),"")</f>
        <v/>
      </c>
      <c r="C3852" s="87" t="str">
        <f>IFERROR(INDEX(DATA!$A$46:$E$6000,A3852,3),"")</f>
        <v/>
      </c>
      <c r="D3852" s="88" t="str">
        <f>IFERROR(INDEX(DATA!$A$46:$E$6000,A3852,2),"")</f>
        <v/>
      </c>
      <c r="E3852" s="99" t="str">
        <f>IFERROR(IF(C3852=設定・集計!$B$6,INDEX(DATA!$A$46:$E$6000,A3852,4),""),"")</f>
        <v/>
      </c>
      <c r="F3852" s="99" t="str">
        <f>IFERROR(IF(C3852=設定・集計!$B$6,"",INDEX(DATA!$A$46:$E$6000,A3852,4)),"")</f>
        <v/>
      </c>
    </row>
    <row r="3853" spans="1:6" ht="18.75" customHeight="1">
      <c r="A3853" s="82" t="str">
        <f>IFERROR(MATCH(ROW()-ROW($A$2),DATA!G:G,0)-DATA!$B$5+1,"")</f>
        <v/>
      </c>
      <c r="B3853" s="86" t="str">
        <f>IFERROR(INDEX(DATA!$A$46:$E$6000,A3853,5),"")</f>
        <v/>
      </c>
      <c r="C3853" s="87" t="str">
        <f>IFERROR(INDEX(DATA!$A$46:$E$6000,A3853,3),"")</f>
        <v/>
      </c>
      <c r="D3853" s="88" t="str">
        <f>IFERROR(INDEX(DATA!$A$46:$E$6000,A3853,2),"")</f>
        <v/>
      </c>
      <c r="E3853" s="99" t="str">
        <f>IFERROR(IF(C3853=設定・集計!$B$6,INDEX(DATA!$A$46:$E$6000,A3853,4),""),"")</f>
        <v/>
      </c>
      <c r="F3853" s="99" t="str">
        <f>IFERROR(IF(C3853=設定・集計!$B$6,"",INDEX(DATA!$A$46:$E$6000,A3853,4)),"")</f>
        <v/>
      </c>
    </row>
    <row r="3854" spans="1:6" ht="18.75" customHeight="1">
      <c r="A3854" s="82" t="str">
        <f>IFERROR(MATCH(ROW()-ROW($A$2),DATA!G:G,0)-DATA!$B$5+1,"")</f>
        <v/>
      </c>
      <c r="B3854" s="86" t="str">
        <f>IFERROR(INDEX(DATA!$A$46:$E$6000,A3854,5),"")</f>
        <v/>
      </c>
      <c r="C3854" s="87" t="str">
        <f>IFERROR(INDEX(DATA!$A$46:$E$6000,A3854,3),"")</f>
        <v/>
      </c>
      <c r="D3854" s="88" t="str">
        <f>IFERROR(INDEX(DATA!$A$46:$E$6000,A3854,2),"")</f>
        <v/>
      </c>
      <c r="E3854" s="99" t="str">
        <f>IFERROR(IF(C3854=設定・集計!$B$6,INDEX(DATA!$A$46:$E$6000,A3854,4),""),"")</f>
        <v/>
      </c>
      <c r="F3854" s="99" t="str">
        <f>IFERROR(IF(C3854=設定・集計!$B$6,"",INDEX(DATA!$A$46:$E$6000,A3854,4)),"")</f>
        <v/>
      </c>
    </row>
    <row r="3855" spans="1:6" ht="18.75" customHeight="1">
      <c r="A3855" s="82" t="str">
        <f>IFERROR(MATCH(ROW()-ROW($A$2),DATA!G:G,0)-DATA!$B$5+1,"")</f>
        <v/>
      </c>
      <c r="B3855" s="86" t="str">
        <f>IFERROR(INDEX(DATA!$A$46:$E$6000,A3855,5),"")</f>
        <v/>
      </c>
      <c r="C3855" s="87" t="str">
        <f>IFERROR(INDEX(DATA!$A$46:$E$6000,A3855,3),"")</f>
        <v/>
      </c>
      <c r="D3855" s="88" t="str">
        <f>IFERROR(INDEX(DATA!$A$46:$E$6000,A3855,2),"")</f>
        <v/>
      </c>
      <c r="E3855" s="99" t="str">
        <f>IFERROR(IF(C3855=設定・集計!$B$6,INDEX(DATA!$A$46:$E$6000,A3855,4),""),"")</f>
        <v/>
      </c>
      <c r="F3855" s="99" t="str">
        <f>IFERROR(IF(C3855=設定・集計!$B$6,"",INDEX(DATA!$A$46:$E$6000,A3855,4)),"")</f>
        <v/>
      </c>
    </row>
    <row r="3856" spans="1:6" ht="18.75" customHeight="1">
      <c r="A3856" s="82" t="str">
        <f>IFERROR(MATCH(ROW()-ROW($A$2),DATA!G:G,0)-DATA!$B$5+1,"")</f>
        <v/>
      </c>
      <c r="B3856" s="86" t="str">
        <f>IFERROR(INDEX(DATA!$A$46:$E$6000,A3856,5),"")</f>
        <v/>
      </c>
      <c r="C3856" s="87" t="str">
        <f>IFERROR(INDEX(DATA!$A$46:$E$6000,A3856,3),"")</f>
        <v/>
      </c>
      <c r="D3856" s="88" t="str">
        <f>IFERROR(INDEX(DATA!$A$46:$E$6000,A3856,2),"")</f>
        <v/>
      </c>
      <c r="E3856" s="99" t="str">
        <f>IFERROR(IF(C3856=設定・集計!$B$6,INDEX(DATA!$A$46:$E$6000,A3856,4),""),"")</f>
        <v/>
      </c>
      <c r="F3856" s="99" t="str">
        <f>IFERROR(IF(C3856=設定・集計!$B$6,"",INDEX(DATA!$A$46:$E$6000,A3856,4)),"")</f>
        <v/>
      </c>
    </row>
    <row r="3857" spans="1:6" ht="18.75" customHeight="1">
      <c r="A3857" s="82" t="str">
        <f>IFERROR(MATCH(ROW()-ROW($A$2),DATA!G:G,0)-DATA!$B$5+1,"")</f>
        <v/>
      </c>
      <c r="B3857" s="86" t="str">
        <f>IFERROR(INDEX(DATA!$A$46:$E$6000,A3857,5),"")</f>
        <v/>
      </c>
      <c r="C3857" s="87" t="str">
        <f>IFERROR(INDEX(DATA!$A$46:$E$6000,A3857,3),"")</f>
        <v/>
      </c>
      <c r="D3857" s="88" t="str">
        <f>IFERROR(INDEX(DATA!$A$46:$E$6000,A3857,2),"")</f>
        <v/>
      </c>
      <c r="E3857" s="99" t="str">
        <f>IFERROR(IF(C3857=設定・集計!$B$6,INDEX(DATA!$A$46:$E$6000,A3857,4),""),"")</f>
        <v/>
      </c>
      <c r="F3857" s="99" t="str">
        <f>IFERROR(IF(C3857=設定・集計!$B$6,"",INDEX(DATA!$A$46:$E$6000,A3857,4)),"")</f>
        <v/>
      </c>
    </row>
    <row r="3858" spans="1:6" ht="18.75" customHeight="1">
      <c r="A3858" s="82" t="str">
        <f>IFERROR(MATCH(ROW()-ROW($A$2),DATA!G:G,0)-DATA!$B$5+1,"")</f>
        <v/>
      </c>
      <c r="B3858" s="86" t="str">
        <f>IFERROR(INDEX(DATA!$A$46:$E$6000,A3858,5),"")</f>
        <v/>
      </c>
      <c r="C3858" s="87" t="str">
        <f>IFERROR(INDEX(DATA!$A$46:$E$6000,A3858,3),"")</f>
        <v/>
      </c>
      <c r="D3858" s="88" t="str">
        <f>IFERROR(INDEX(DATA!$A$46:$E$6000,A3858,2),"")</f>
        <v/>
      </c>
      <c r="E3858" s="99" t="str">
        <f>IFERROR(IF(C3858=設定・集計!$B$6,INDEX(DATA!$A$46:$E$6000,A3858,4),""),"")</f>
        <v/>
      </c>
      <c r="F3858" s="99" t="str">
        <f>IFERROR(IF(C3858=設定・集計!$B$6,"",INDEX(DATA!$A$46:$E$6000,A3858,4)),"")</f>
        <v/>
      </c>
    </row>
    <row r="3859" spans="1:6" ht="18.75" customHeight="1">
      <c r="A3859" s="82" t="str">
        <f>IFERROR(MATCH(ROW()-ROW($A$2),DATA!G:G,0)-DATA!$B$5+1,"")</f>
        <v/>
      </c>
      <c r="B3859" s="86" t="str">
        <f>IFERROR(INDEX(DATA!$A$46:$E$6000,A3859,5),"")</f>
        <v/>
      </c>
      <c r="C3859" s="87" t="str">
        <f>IFERROR(INDEX(DATA!$A$46:$E$6000,A3859,3),"")</f>
        <v/>
      </c>
      <c r="D3859" s="88" t="str">
        <f>IFERROR(INDEX(DATA!$A$46:$E$6000,A3859,2),"")</f>
        <v/>
      </c>
      <c r="E3859" s="99" t="str">
        <f>IFERROR(IF(C3859=設定・集計!$B$6,INDEX(DATA!$A$46:$E$6000,A3859,4),""),"")</f>
        <v/>
      </c>
      <c r="F3859" s="99" t="str">
        <f>IFERROR(IF(C3859=設定・集計!$B$6,"",INDEX(DATA!$A$46:$E$6000,A3859,4)),"")</f>
        <v/>
      </c>
    </row>
    <row r="3860" spans="1:6" ht="18.75" customHeight="1">
      <c r="A3860" s="82" t="str">
        <f>IFERROR(MATCH(ROW()-ROW($A$2),DATA!G:G,0)-DATA!$B$5+1,"")</f>
        <v/>
      </c>
      <c r="B3860" s="86" t="str">
        <f>IFERROR(INDEX(DATA!$A$46:$E$6000,A3860,5),"")</f>
        <v/>
      </c>
      <c r="C3860" s="87" t="str">
        <f>IFERROR(INDEX(DATA!$A$46:$E$6000,A3860,3),"")</f>
        <v/>
      </c>
      <c r="D3860" s="88" t="str">
        <f>IFERROR(INDEX(DATA!$A$46:$E$6000,A3860,2),"")</f>
        <v/>
      </c>
      <c r="E3860" s="99" t="str">
        <f>IFERROR(IF(C3860=設定・集計!$B$6,INDEX(DATA!$A$46:$E$6000,A3860,4),""),"")</f>
        <v/>
      </c>
      <c r="F3860" s="99" t="str">
        <f>IFERROR(IF(C3860=設定・集計!$B$6,"",INDEX(DATA!$A$46:$E$6000,A3860,4)),"")</f>
        <v/>
      </c>
    </row>
    <row r="3861" spans="1:6" ht="18.75" customHeight="1">
      <c r="A3861" s="82" t="str">
        <f>IFERROR(MATCH(ROW()-ROW($A$2),DATA!G:G,0)-DATA!$B$5+1,"")</f>
        <v/>
      </c>
      <c r="B3861" s="86" t="str">
        <f>IFERROR(INDEX(DATA!$A$46:$E$6000,A3861,5),"")</f>
        <v/>
      </c>
      <c r="C3861" s="87" t="str">
        <f>IFERROR(INDEX(DATA!$A$46:$E$6000,A3861,3),"")</f>
        <v/>
      </c>
      <c r="D3861" s="88" t="str">
        <f>IFERROR(INDEX(DATA!$A$46:$E$6000,A3861,2),"")</f>
        <v/>
      </c>
      <c r="E3861" s="99" t="str">
        <f>IFERROR(IF(C3861=設定・集計!$B$6,INDEX(DATA!$A$46:$E$6000,A3861,4),""),"")</f>
        <v/>
      </c>
      <c r="F3861" s="99" t="str">
        <f>IFERROR(IF(C3861=設定・集計!$B$6,"",INDEX(DATA!$A$46:$E$6000,A3861,4)),"")</f>
        <v/>
      </c>
    </row>
    <row r="3862" spans="1:6" ht="18.75" customHeight="1">
      <c r="A3862" s="82" t="str">
        <f>IFERROR(MATCH(ROW()-ROW($A$2),DATA!G:G,0)-DATA!$B$5+1,"")</f>
        <v/>
      </c>
      <c r="B3862" s="86" t="str">
        <f>IFERROR(INDEX(DATA!$A$46:$E$6000,A3862,5),"")</f>
        <v/>
      </c>
      <c r="C3862" s="87" t="str">
        <f>IFERROR(INDEX(DATA!$A$46:$E$6000,A3862,3),"")</f>
        <v/>
      </c>
      <c r="D3862" s="88" t="str">
        <f>IFERROR(INDEX(DATA!$A$46:$E$6000,A3862,2),"")</f>
        <v/>
      </c>
      <c r="E3862" s="99" t="str">
        <f>IFERROR(IF(C3862=設定・集計!$B$6,INDEX(DATA!$A$46:$E$6000,A3862,4),""),"")</f>
        <v/>
      </c>
      <c r="F3862" s="99" t="str">
        <f>IFERROR(IF(C3862=設定・集計!$B$6,"",INDEX(DATA!$A$46:$E$6000,A3862,4)),"")</f>
        <v/>
      </c>
    </row>
    <row r="3863" spans="1:6" ht="18.75" customHeight="1">
      <c r="A3863" s="82" t="str">
        <f>IFERROR(MATCH(ROW()-ROW($A$2),DATA!G:G,0)-DATA!$B$5+1,"")</f>
        <v/>
      </c>
      <c r="B3863" s="86" t="str">
        <f>IFERROR(INDEX(DATA!$A$46:$E$6000,A3863,5),"")</f>
        <v/>
      </c>
      <c r="C3863" s="87" t="str">
        <f>IFERROR(INDEX(DATA!$A$46:$E$6000,A3863,3),"")</f>
        <v/>
      </c>
      <c r="D3863" s="88" t="str">
        <f>IFERROR(INDEX(DATA!$A$46:$E$6000,A3863,2),"")</f>
        <v/>
      </c>
      <c r="E3863" s="99" t="str">
        <f>IFERROR(IF(C3863=設定・集計!$B$6,INDEX(DATA!$A$46:$E$6000,A3863,4),""),"")</f>
        <v/>
      </c>
      <c r="F3863" s="99" t="str">
        <f>IFERROR(IF(C3863=設定・集計!$B$6,"",INDEX(DATA!$A$46:$E$6000,A3863,4)),"")</f>
        <v/>
      </c>
    </row>
    <row r="3864" spans="1:6" ht="18.75" customHeight="1">
      <c r="A3864" s="82" t="str">
        <f>IFERROR(MATCH(ROW()-ROW($A$2),DATA!G:G,0)-DATA!$B$5+1,"")</f>
        <v/>
      </c>
      <c r="B3864" s="86" t="str">
        <f>IFERROR(INDEX(DATA!$A$46:$E$6000,A3864,5),"")</f>
        <v/>
      </c>
      <c r="C3864" s="87" t="str">
        <f>IFERROR(INDEX(DATA!$A$46:$E$6000,A3864,3),"")</f>
        <v/>
      </c>
      <c r="D3864" s="88" t="str">
        <f>IFERROR(INDEX(DATA!$A$46:$E$6000,A3864,2),"")</f>
        <v/>
      </c>
      <c r="E3864" s="99" t="str">
        <f>IFERROR(IF(C3864=設定・集計!$B$6,INDEX(DATA!$A$46:$E$6000,A3864,4),""),"")</f>
        <v/>
      </c>
      <c r="F3864" s="99" t="str">
        <f>IFERROR(IF(C3864=設定・集計!$B$6,"",INDEX(DATA!$A$46:$E$6000,A3864,4)),"")</f>
        <v/>
      </c>
    </row>
    <row r="3865" spans="1:6" ht="18.75" customHeight="1">
      <c r="A3865" s="82" t="str">
        <f>IFERROR(MATCH(ROW()-ROW($A$2),DATA!G:G,0)-DATA!$B$5+1,"")</f>
        <v/>
      </c>
      <c r="B3865" s="86" t="str">
        <f>IFERROR(INDEX(DATA!$A$46:$E$6000,A3865,5),"")</f>
        <v/>
      </c>
      <c r="C3865" s="87" t="str">
        <f>IFERROR(INDEX(DATA!$A$46:$E$6000,A3865,3),"")</f>
        <v/>
      </c>
      <c r="D3865" s="88" t="str">
        <f>IFERROR(INDEX(DATA!$A$46:$E$6000,A3865,2),"")</f>
        <v/>
      </c>
      <c r="E3865" s="99" t="str">
        <f>IFERROR(IF(C3865=設定・集計!$B$6,INDEX(DATA!$A$46:$E$6000,A3865,4),""),"")</f>
        <v/>
      </c>
      <c r="F3865" s="99" t="str">
        <f>IFERROR(IF(C3865=設定・集計!$B$6,"",INDEX(DATA!$A$46:$E$6000,A3865,4)),"")</f>
        <v/>
      </c>
    </row>
    <row r="3866" spans="1:6" ht="18.75" customHeight="1">
      <c r="A3866" s="82" t="str">
        <f>IFERROR(MATCH(ROW()-ROW($A$2),DATA!G:G,0)-DATA!$B$5+1,"")</f>
        <v/>
      </c>
      <c r="B3866" s="86" t="str">
        <f>IFERROR(INDEX(DATA!$A$46:$E$6000,A3866,5),"")</f>
        <v/>
      </c>
      <c r="C3866" s="87" t="str">
        <f>IFERROR(INDEX(DATA!$A$46:$E$6000,A3866,3),"")</f>
        <v/>
      </c>
      <c r="D3866" s="88" t="str">
        <f>IFERROR(INDEX(DATA!$A$46:$E$6000,A3866,2),"")</f>
        <v/>
      </c>
      <c r="E3866" s="99" t="str">
        <f>IFERROR(IF(C3866=設定・集計!$B$6,INDEX(DATA!$A$46:$E$6000,A3866,4),""),"")</f>
        <v/>
      </c>
      <c r="F3866" s="99" t="str">
        <f>IFERROR(IF(C3866=設定・集計!$B$6,"",INDEX(DATA!$A$46:$E$6000,A3866,4)),"")</f>
        <v/>
      </c>
    </row>
    <row r="3867" spans="1:6" ht="18.75" customHeight="1">
      <c r="A3867" s="82" t="str">
        <f>IFERROR(MATCH(ROW()-ROW($A$2),DATA!G:G,0)-DATA!$B$5+1,"")</f>
        <v/>
      </c>
      <c r="B3867" s="86" t="str">
        <f>IFERROR(INDEX(DATA!$A$46:$E$6000,A3867,5),"")</f>
        <v/>
      </c>
      <c r="C3867" s="87" t="str">
        <f>IFERROR(INDEX(DATA!$A$46:$E$6000,A3867,3),"")</f>
        <v/>
      </c>
      <c r="D3867" s="88" t="str">
        <f>IFERROR(INDEX(DATA!$A$46:$E$6000,A3867,2),"")</f>
        <v/>
      </c>
      <c r="E3867" s="99" t="str">
        <f>IFERROR(IF(C3867=設定・集計!$B$6,INDEX(DATA!$A$46:$E$6000,A3867,4),""),"")</f>
        <v/>
      </c>
      <c r="F3867" s="99" t="str">
        <f>IFERROR(IF(C3867=設定・集計!$B$6,"",INDEX(DATA!$A$46:$E$6000,A3867,4)),"")</f>
        <v/>
      </c>
    </row>
    <row r="3868" spans="1:6" ht="18.75" customHeight="1">
      <c r="A3868" s="82" t="str">
        <f>IFERROR(MATCH(ROW()-ROW($A$2),DATA!G:G,0)-DATA!$B$5+1,"")</f>
        <v/>
      </c>
      <c r="B3868" s="86" t="str">
        <f>IFERROR(INDEX(DATA!$A$46:$E$6000,A3868,5),"")</f>
        <v/>
      </c>
      <c r="C3868" s="87" t="str">
        <f>IFERROR(INDEX(DATA!$A$46:$E$6000,A3868,3),"")</f>
        <v/>
      </c>
      <c r="D3868" s="88" t="str">
        <f>IFERROR(INDEX(DATA!$A$46:$E$6000,A3868,2),"")</f>
        <v/>
      </c>
      <c r="E3868" s="99" t="str">
        <f>IFERROR(IF(C3868=設定・集計!$B$6,INDEX(DATA!$A$46:$E$6000,A3868,4),""),"")</f>
        <v/>
      </c>
      <c r="F3868" s="99" t="str">
        <f>IFERROR(IF(C3868=設定・集計!$B$6,"",INDEX(DATA!$A$46:$E$6000,A3868,4)),"")</f>
        <v/>
      </c>
    </row>
    <row r="3869" spans="1:6" ht="18.75" customHeight="1">
      <c r="A3869" s="82" t="str">
        <f>IFERROR(MATCH(ROW()-ROW($A$2),DATA!G:G,0)-DATA!$B$5+1,"")</f>
        <v/>
      </c>
      <c r="B3869" s="86" t="str">
        <f>IFERROR(INDEX(DATA!$A$46:$E$6000,A3869,5),"")</f>
        <v/>
      </c>
      <c r="C3869" s="87" t="str">
        <f>IFERROR(INDEX(DATA!$A$46:$E$6000,A3869,3),"")</f>
        <v/>
      </c>
      <c r="D3869" s="88" t="str">
        <f>IFERROR(INDEX(DATA!$A$46:$E$6000,A3869,2),"")</f>
        <v/>
      </c>
      <c r="E3869" s="99" t="str">
        <f>IFERROR(IF(C3869=設定・集計!$B$6,INDEX(DATA!$A$46:$E$6000,A3869,4),""),"")</f>
        <v/>
      </c>
      <c r="F3869" s="99" t="str">
        <f>IFERROR(IF(C3869=設定・集計!$B$6,"",INDEX(DATA!$A$46:$E$6000,A3869,4)),"")</f>
        <v/>
      </c>
    </row>
    <row r="3870" spans="1:6" ht="18.75" customHeight="1">
      <c r="A3870" s="82" t="str">
        <f>IFERROR(MATCH(ROW()-ROW($A$2),DATA!G:G,0)-DATA!$B$5+1,"")</f>
        <v/>
      </c>
      <c r="B3870" s="86" t="str">
        <f>IFERROR(INDEX(DATA!$A$46:$E$6000,A3870,5),"")</f>
        <v/>
      </c>
      <c r="C3870" s="87" t="str">
        <f>IFERROR(INDEX(DATA!$A$46:$E$6000,A3870,3),"")</f>
        <v/>
      </c>
      <c r="D3870" s="88" t="str">
        <f>IFERROR(INDEX(DATA!$A$46:$E$6000,A3870,2),"")</f>
        <v/>
      </c>
      <c r="E3870" s="99" t="str">
        <f>IFERROR(IF(C3870=設定・集計!$B$6,INDEX(DATA!$A$46:$E$6000,A3870,4),""),"")</f>
        <v/>
      </c>
      <c r="F3870" s="99" t="str">
        <f>IFERROR(IF(C3870=設定・集計!$B$6,"",INDEX(DATA!$A$46:$E$6000,A3870,4)),"")</f>
        <v/>
      </c>
    </row>
    <row r="3871" spans="1:6" ht="18.75" customHeight="1">
      <c r="A3871" s="82" t="str">
        <f>IFERROR(MATCH(ROW()-ROW($A$2),DATA!G:G,0)-DATA!$B$5+1,"")</f>
        <v/>
      </c>
      <c r="B3871" s="86" t="str">
        <f>IFERROR(INDEX(DATA!$A$46:$E$6000,A3871,5),"")</f>
        <v/>
      </c>
      <c r="C3871" s="87" t="str">
        <f>IFERROR(INDEX(DATA!$A$46:$E$6000,A3871,3),"")</f>
        <v/>
      </c>
      <c r="D3871" s="88" t="str">
        <f>IFERROR(INDEX(DATA!$A$46:$E$6000,A3871,2),"")</f>
        <v/>
      </c>
      <c r="E3871" s="99" t="str">
        <f>IFERROR(IF(C3871=設定・集計!$B$6,INDEX(DATA!$A$46:$E$6000,A3871,4),""),"")</f>
        <v/>
      </c>
      <c r="F3871" s="99" t="str">
        <f>IFERROR(IF(C3871=設定・集計!$B$6,"",INDEX(DATA!$A$46:$E$6000,A3871,4)),"")</f>
        <v/>
      </c>
    </row>
    <row r="3872" spans="1:6" ht="18.75" customHeight="1">
      <c r="A3872" s="82" t="str">
        <f>IFERROR(MATCH(ROW()-ROW($A$2),DATA!G:G,0)-DATA!$B$5+1,"")</f>
        <v/>
      </c>
      <c r="B3872" s="86" t="str">
        <f>IFERROR(INDEX(DATA!$A$46:$E$6000,A3872,5),"")</f>
        <v/>
      </c>
      <c r="C3872" s="87" t="str">
        <f>IFERROR(INDEX(DATA!$A$46:$E$6000,A3872,3),"")</f>
        <v/>
      </c>
      <c r="D3872" s="88" t="str">
        <f>IFERROR(INDEX(DATA!$A$46:$E$6000,A3872,2),"")</f>
        <v/>
      </c>
      <c r="E3872" s="99" t="str">
        <f>IFERROR(IF(C3872=設定・集計!$B$6,INDEX(DATA!$A$46:$E$6000,A3872,4),""),"")</f>
        <v/>
      </c>
      <c r="F3872" s="99" t="str">
        <f>IFERROR(IF(C3872=設定・集計!$B$6,"",INDEX(DATA!$A$46:$E$6000,A3872,4)),"")</f>
        <v/>
      </c>
    </row>
    <row r="3873" spans="1:6" ht="18.75" customHeight="1">
      <c r="A3873" s="82" t="str">
        <f>IFERROR(MATCH(ROW()-ROW($A$2),DATA!G:G,0)-DATA!$B$5+1,"")</f>
        <v/>
      </c>
      <c r="B3873" s="86" t="str">
        <f>IFERROR(INDEX(DATA!$A$46:$E$6000,A3873,5),"")</f>
        <v/>
      </c>
      <c r="C3873" s="87" t="str">
        <f>IFERROR(INDEX(DATA!$A$46:$E$6000,A3873,3),"")</f>
        <v/>
      </c>
      <c r="D3873" s="88" t="str">
        <f>IFERROR(INDEX(DATA!$A$46:$E$6000,A3873,2),"")</f>
        <v/>
      </c>
      <c r="E3873" s="99" t="str">
        <f>IFERROR(IF(C3873=設定・集計!$B$6,INDEX(DATA!$A$46:$E$6000,A3873,4),""),"")</f>
        <v/>
      </c>
      <c r="F3873" s="99" t="str">
        <f>IFERROR(IF(C3873=設定・集計!$B$6,"",INDEX(DATA!$A$46:$E$6000,A3873,4)),"")</f>
        <v/>
      </c>
    </row>
    <row r="3874" spans="1:6" ht="18.75" customHeight="1">
      <c r="A3874" s="82" t="str">
        <f>IFERROR(MATCH(ROW()-ROW($A$2),DATA!G:G,0)-DATA!$B$5+1,"")</f>
        <v/>
      </c>
      <c r="B3874" s="86" t="str">
        <f>IFERROR(INDEX(DATA!$A$46:$E$6000,A3874,5),"")</f>
        <v/>
      </c>
      <c r="C3874" s="87" t="str">
        <f>IFERROR(INDEX(DATA!$A$46:$E$6000,A3874,3),"")</f>
        <v/>
      </c>
      <c r="D3874" s="88" t="str">
        <f>IFERROR(INDEX(DATA!$A$46:$E$6000,A3874,2),"")</f>
        <v/>
      </c>
      <c r="E3874" s="99" t="str">
        <f>IFERROR(IF(C3874=設定・集計!$B$6,INDEX(DATA!$A$46:$E$6000,A3874,4),""),"")</f>
        <v/>
      </c>
      <c r="F3874" s="99" t="str">
        <f>IFERROR(IF(C3874=設定・集計!$B$6,"",INDEX(DATA!$A$46:$E$6000,A3874,4)),"")</f>
        <v/>
      </c>
    </row>
    <row r="3875" spans="1:6" ht="18.75" customHeight="1">
      <c r="A3875" s="82" t="str">
        <f>IFERROR(MATCH(ROW()-ROW($A$2),DATA!G:G,0)-DATA!$B$5+1,"")</f>
        <v/>
      </c>
      <c r="B3875" s="86" t="str">
        <f>IFERROR(INDEX(DATA!$A$46:$E$6000,A3875,5),"")</f>
        <v/>
      </c>
      <c r="C3875" s="87" t="str">
        <f>IFERROR(INDEX(DATA!$A$46:$E$6000,A3875,3),"")</f>
        <v/>
      </c>
      <c r="D3875" s="88" t="str">
        <f>IFERROR(INDEX(DATA!$A$46:$E$6000,A3875,2),"")</f>
        <v/>
      </c>
      <c r="E3875" s="99" t="str">
        <f>IFERROR(IF(C3875=設定・集計!$B$6,INDEX(DATA!$A$46:$E$6000,A3875,4),""),"")</f>
        <v/>
      </c>
      <c r="F3875" s="99" t="str">
        <f>IFERROR(IF(C3875=設定・集計!$B$6,"",INDEX(DATA!$A$46:$E$6000,A3875,4)),"")</f>
        <v/>
      </c>
    </row>
    <row r="3876" spans="1:6" ht="18.75" customHeight="1">
      <c r="A3876" s="82" t="str">
        <f>IFERROR(MATCH(ROW()-ROW($A$2),DATA!G:G,0)-DATA!$B$5+1,"")</f>
        <v/>
      </c>
      <c r="B3876" s="86" t="str">
        <f>IFERROR(INDEX(DATA!$A$46:$E$6000,A3876,5),"")</f>
        <v/>
      </c>
      <c r="C3876" s="87" t="str">
        <f>IFERROR(INDEX(DATA!$A$46:$E$6000,A3876,3),"")</f>
        <v/>
      </c>
      <c r="D3876" s="88" t="str">
        <f>IFERROR(INDEX(DATA!$A$46:$E$6000,A3876,2),"")</f>
        <v/>
      </c>
      <c r="E3876" s="99" t="str">
        <f>IFERROR(IF(C3876=設定・集計!$B$6,INDEX(DATA!$A$46:$E$6000,A3876,4),""),"")</f>
        <v/>
      </c>
      <c r="F3876" s="99" t="str">
        <f>IFERROR(IF(C3876=設定・集計!$B$6,"",INDEX(DATA!$A$46:$E$6000,A3876,4)),"")</f>
        <v/>
      </c>
    </row>
    <row r="3877" spans="1:6" ht="18.75" customHeight="1">
      <c r="A3877" s="82" t="str">
        <f>IFERROR(MATCH(ROW()-ROW($A$2),DATA!G:G,0)-DATA!$B$5+1,"")</f>
        <v/>
      </c>
      <c r="B3877" s="86" t="str">
        <f>IFERROR(INDEX(DATA!$A$46:$E$6000,A3877,5),"")</f>
        <v/>
      </c>
      <c r="C3877" s="87" t="str">
        <f>IFERROR(INDEX(DATA!$A$46:$E$6000,A3877,3),"")</f>
        <v/>
      </c>
      <c r="D3877" s="88" t="str">
        <f>IFERROR(INDEX(DATA!$A$46:$E$6000,A3877,2),"")</f>
        <v/>
      </c>
      <c r="E3877" s="99" t="str">
        <f>IFERROR(IF(C3877=設定・集計!$B$6,INDEX(DATA!$A$46:$E$6000,A3877,4),""),"")</f>
        <v/>
      </c>
      <c r="F3877" s="99" t="str">
        <f>IFERROR(IF(C3877=設定・集計!$B$6,"",INDEX(DATA!$A$46:$E$6000,A3877,4)),"")</f>
        <v/>
      </c>
    </row>
    <row r="3878" spans="1:6" ht="18.75" customHeight="1">
      <c r="A3878" s="82" t="str">
        <f>IFERROR(MATCH(ROW()-ROW($A$2),DATA!G:G,0)-DATA!$B$5+1,"")</f>
        <v/>
      </c>
      <c r="B3878" s="86" t="str">
        <f>IFERROR(INDEX(DATA!$A$46:$E$6000,A3878,5),"")</f>
        <v/>
      </c>
      <c r="C3878" s="87" t="str">
        <f>IFERROR(INDEX(DATA!$A$46:$E$6000,A3878,3),"")</f>
        <v/>
      </c>
      <c r="D3878" s="88" t="str">
        <f>IFERROR(INDEX(DATA!$A$46:$E$6000,A3878,2),"")</f>
        <v/>
      </c>
      <c r="E3878" s="99" t="str">
        <f>IFERROR(IF(C3878=設定・集計!$B$6,INDEX(DATA!$A$46:$E$6000,A3878,4),""),"")</f>
        <v/>
      </c>
      <c r="F3878" s="99" t="str">
        <f>IFERROR(IF(C3878=設定・集計!$B$6,"",INDEX(DATA!$A$46:$E$6000,A3878,4)),"")</f>
        <v/>
      </c>
    </row>
    <row r="3879" spans="1:6" ht="18.75" customHeight="1">
      <c r="A3879" s="82" t="str">
        <f>IFERROR(MATCH(ROW()-ROW($A$2),DATA!G:G,0)-DATA!$B$5+1,"")</f>
        <v/>
      </c>
      <c r="B3879" s="86" t="str">
        <f>IFERROR(INDEX(DATA!$A$46:$E$6000,A3879,5),"")</f>
        <v/>
      </c>
      <c r="C3879" s="87" t="str">
        <f>IFERROR(INDEX(DATA!$A$46:$E$6000,A3879,3),"")</f>
        <v/>
      </c>
      <c r="D3879" s="88" t="str">
        <f>IFERROR(INDEX(DATA!$A$46:$E$6000,A3879,2),"")</f>
        <v/>
      </c>
      <c r="E3879" s="99" t="str">
        <f>IFERROR(IF(C3879=設定・集計!$B$6,INDEX(DATA!$A$46:$E$6000,A3879,4),""),"")</f>
        <v/>
      </c>
      <c r="F3879" s="99" t="str">
        <f>IFERROR(IF(C3879=設定・集計!$B$6,"",INDEX(DATA!$A$46:$E$6000,A3879,4)),"")</f>
        <v/>
      </c>
    </row>
    <row r="3880" spans="1:6" ht="18.75" customHeight="1">
      <c r="A3880" s="82" t="str">
        <f>IFERROR(MATCH(ROW()-ROW($A$2),DATA!G:G,0)-DATA!$B$5+1,"")</f>
        <v/>
      </c>
      <c r="B3880" s="86" t="str">
        <f>IFERROR(INDEX(DATA!$A$46:$E$6000,A3880,5),"")</f>
        <v/>
      </c>
      <c r="C3880" s="87" t="str">
        <f>IFERROR(INDEX(DATA!$A$46:$E$6000,A3880,3),"")</f>
        <v/>
      </c>
      <c r="D3880" s="88" t="str">
        <f>IFERROR(INDEX(DATA!$A$46:$E$6000,A3880,2),"")</f>
        <v/>
      </c>
      <c r="E3880" s="99" t="str">
        <f>IFERROR(IF(C3880=設定・集計!$B$6,INDEX(DATA!$A$46:$E$6000,A3880,4),""),"")</f>
        <v/>
      </c>
      <c r="F3880" s="99" t="str">
        <f>IFERROR(IF(C3880=設定・集計!$B$6,"",INDEX(DATA!$A$46:$E$6000,A3880,4)),"")</f>
        <v/>
      </c>
    </row>
    <row r="3881" spans="1:6" ht="18.75" customHeight="1">
      <c r="A3881" s="82" t="str">
        <f>IFERROR(MATCH(ROW()-ROW($A$2),DATA!G:G,0)-DATA!$B$5+1,"")</f>
        <v/>
      </c>
      <c r="B3881" s="86" t="str">
        <f>IFERROR(INDEX(DATA!$A$46:$E$6000,A3881,5),"")</f>
        <v/>
      </c>
      <c r="C3881" s="87" t="str">
        <f>IFERROR(INDEX(DATA!$A$46:$E$6000,A3881,3),"")</f>
        <v/>
      </c>
      <c r="D3881" s="88" t="str">
        <f>IFERROR(INDEX(DATA!$A$46:$E$6000,A3881,2),"")</f>
        <v/>
      </c>
      <c r="E3881" s="99" t="str">
        <f>IFERROR(IF(C3881=設定・集計!$B$6,INDEX(DATA!$A$46:$E$6000,A3881,4),""),"")</f>
        <v/>
      </c>
      <c r="F3881" s="99" t="str">
        <f>IFERROR(IF(C3881=設定・集計!$B$6,"",INDEX(DATA!$A$46:$E$6000,A3881,4)),"")</f>
        <v/>
      </c>
    </row>
    <row r="3882" spans="1:6" ht="18.75" customHeight="1">
      <c r="A3882" s="82" t="str">
        <f>IFERROR(MATCH(ROW()-ROW($A$2),DATA!G:G,0)-DATA!$B$5+1,"")</f>
        <v/>
      </c>
      <c r="B3882" s="86" t="str">
        <f>IFERROR(INDEX(DATA!$A$46:$E$6000,A3882,5),"")</f>
        <v/>
      </c>
      <c r="C3882" s="87" t="str">
        <f>IFERROR(INDEX(DATA!$A$46:$E$6000,A3882,3),"")</f>
        <v/>
      </c>
      <c r="D3882" s="88" t="str">
        <f>IFERROR(INDEX(DATA!$A$46:$E$6000,A3882,2),"")</f>
        <v/>
      </c>
      <c r="E3882" s="99" t="str">
        <f>IFERROR(IF(C3882=設定・集計!$B$6,INDEX(DATA!$A$46:$E$6000,A3882,4),""),"")</f>
        <v/>
      </c>
      <c r="F3882" s="99" t="str">
        <f>IFERROR(IF(C3882=設定・集計!$B$6,"",INDEX(DATA!$A$46:$E$6000,A3882,4)),"")</f>
        <v/>
      </c>
    </row>
    <row r="3883" spans="1:6" ht="18.75" customHeight="1">
      <c r="A3883" s="82" t="str">
        <f>IFERROR(MATCH(ROW()-ROW($A$2),DATA!G:G,0)-DATA!$B$5+1,"")</f>
        <v/>
      </c>
      <c r="B3883" s="86" t="str">
        <f>IFERROR(INDEX(DATA!$A$46:$E$6000,A3883,5),"")</f>
        <v/>
      </c>
      <c r="C3883" s="87" t="str">
        <f>IFERROR(INDEX(DATA!$A$46:$E$6000,A3883,3),"")</f>
        <v/>
      </c>
      <c r="D3883" s="88" t="str">
        <f>IFERROR(INDEX(DATA!$A$46:$E$6000,A3883,2),"")</f>
        <v/>
      </c>
      <c r="E3883" s="99" t="str">
        <f>IFERROR(IF(C3883=設定・集計!$B$6,INDEX(DATA!$A$46:$E$6000,A3883,4),""),"")</f>
        <v/>
      </c>
      <c r="F3883" s="99" t="str">
        <f>IFERROR(IF(C3883=設定・集計!$B$6,"",INDEX(DATA!$A$46:$E$6000,A3883,4)),"")</f>
        <v/>
      </c>
    </row>
    <row r="3884" spans="1:6" ht="18.75" customHeight="1">
      <c r="A3884" s="82" t="str">
        <f>IFERROR(MATCH(ROW()-ROW($A$2),DATA!G:G,0)-DATA!$B$5+1,"")</f>
        <v/>
      </c>
      <c r="B3884" s="86" t="str">
        <f>IFERROR(INDEX(DATA!$A$46:$E$6000,A3884,5),"")</f>
        <v/>
      </c>
      <c r="C3884" s="87" t="str">
        <f>IFERROR(INDEX(DATA!$A$46:$E$6000,A3884,3),"")</f>
        <v/>
      </c>
      <c r="D3884" s="88" t="str">
        <f>IFERROR(INDEX(DATA!$A$46:$E$6000,A3884,2),"")</f>
        <v/>
      </c>
      <c r="E3884" s="99" t="str">
        <f>IFERROR(IF(C3884=設定・集計!$B$6,INDEX(DATA!$A$46:$E$6000,A3884,4),""),"")</f>
        <v/>
      </c>
      <c r="F3884" s="99" t="str">
        <f>IFERROR(IF(C3884=設定・集計!$B$6,"",INDEX(DATA!$A$46:$E$6000,A3884,4)),"")</f>
        <v/>
      </c>
    </row>
    <row r="3885" spans="1:6" ht="18.75" customHeight="1">
      <c r="A3885" s="82" t="str">
        <f>IFERROR(MATCH(ROW()-ROW($A$2),DATA!G:G,0)-DATA!$B$5+1,"")</f>
        <v/>
      </c>
      <c r="B3885" s="86" t="str">
        <f>IFERROR(INDEX(DATA!$A$46:$E$6000,A3885,5),"")</f>
        <v/>
      </c>
      <c r="C3885" s="87" t="str">
        <f>IFERROR(INDEX(DATA!$A$46:$E$6000,A3885,3),"")</f>
        <v/>
      </c>
      <c r="D3885" s="88" t="str">
        <f>IFERROR(INDEX(DATA!$A$46:$E$6000,A3885,2),"")</f>
        <v/>
      </c>
      <c r="E3885" s="99" t="str">
        <f>IFERROR(IF(C3885=設定・集計!$B$6,INDEX(DATA!$A$46:$E$6000,A3885,4),""),"")</f>
        <v/>
      </c>
      <c r="F3885" s="99" t="str">
        <f>IFERROR(IF(C3885=設定・集計!$B$6,"",INDEX(DATA!$A$46:$E$6000,A3885,4)),"")</f>
        <v/>
      </c>
    </row>
    <row r="3886" spans="1:6" ht="18.75" customHeight="1">
      <c r="A3886" s="82" t="str">
        <f>IFERROR(MATCH(ROW()-ROW($A$2),DATA!G:G,0)-DATA!$B$5+1,"")</f>
        <v/>
      </c>
      <c r="B3886" s="86" t="str">
        <f>IFERROR(INDEX(DATA!$A$46:$E$6000,A3886,5),"")</f>
        <v/>
      </c>
      <c r="C3886" s="87" t="str">
        <f>IFERROR(INDEX(DATA!$A$46:$E$6000,A3886,3),"")</f>
        <v/>
      </c>
      <c r="D3886" s="88" t="str">
        <f>IFERROR(INDEX(DATA!$A$46:$E$6000,A3886,2),"")</f>
        <v/>
      </c>
      <c r="E3886" s="99" t="str">
        <f>IFERROR(IF(C3886=設定・集計!$B$6,INDEX(DATA!$A$46:$E$6000,A3886,4),""),"")</f>
        <v/>
      </c>
      <c r="F3886" s="99" t="str">
        <f>IFERROR(IF(C3886=設定・集計!$B$6,"",INDEX(DATA!$A$46:$E$6000,A3886,4)),"")</f>
        <v/>
      </c>
    </row>
    <row r="3887" spans="1:6" ht="18.75" customHeight="1">
      <c r="A3887" s="82" t="str">
        <f>IFERROR(MATCH(ROW()-ROW($A$2),DATA!G:G,0)-DATA!$B$5+1,"")</f>
        <v/>
      </c>
      <c r="B3887" s="86" t="str">
        <f>IFERROR(INDEX(DATA!$A$46:$E$6000,A3887,5),"")</f>
        <v/>
      </c>
      <c r="C3887" s="87" t="str">
        <f>IFERROR(INDEX(DATA!$A$46:$E$6000,A3887,3),"")</f>
        <v/>
      </c>
      <c r="D3887" s="88" t="str">
        <f>IFERROR(INDEX(DATA!$A$46:$E$6000,A3887,2),"")</f>
        <v/>
      </c>
      <c r="E3887" s="99" t="str">
        <f>IFERROR(IF(C3887=設定・集計!$B$6,INDEX(DATA!$A$46:$E$6000,A3887,4),""),"")</f>
        <v/>
      </c>
      <c r="F3887" s="99" t="str">
        <f>IFERROR(IF(C3887=設定・集計!$B$6,"",INDEX(DATA!$A$46:$E$6000,A3887,4)),"")</f>
        <v/>
      </c>
    </row>
    <row r="3888" spans="1:6" ht="18.75" customHeight="1">
      <c r="A3888" s="82" t="str">
        <f>IFERROR(MATCH(ROW()-ROW($A$2),DATA!G:G,0)-DATA!$B$5+1,"")</f>
        <v/>
      </c>
      <c r="B3888" s="86" t="str">
        <f>IFERROR(INDEX(DATA!$A$46:$E$6000,A3888,5),"")</f>
        <v/>
      </c>
      <c r="C3888" s="87" t="str">
        <f>IFERROR(INDEX(DATA!$A$46:$E$6000,A3888,3),"")</f>
        <v/>
      </c>
      <c r="D3888" s="88" t="str">
        <f>IFERROR(INDEX(DATA!$A$46:$E$6000,A3888,2),"")</f>
        <v/>
      </c>
      <c r="E3888" s="99" t="str">
        <f>IFERROR(IF(C3888=設定・集計!$B$6,INDEX(DATA!$A$46:$E$6000,A3888,4),""),"")</f>
        <v/>
      </c>
      <c r="F3888" s="99" t="str">
        <f>IFERROR(IF(C3888=設定・集計!$B$6,"",INDEX(DATA!$A$46:$E$6000,A3888,4)),"")</f>
        <v/>
      </c>
    </row>
    <row r="3889" spans="1:6" ht="18.75" customHeight="1">
      <c r="A3889" s="82" t="str">
        <f>IFERROR(MATCH(ROW()-ROW($A$2),DATA!G:G,0)-DATA!$B$5+1,"")</f>
        <v/>
      </c>
      <c r="B3889" s="86" t="str">
        <f>IFERROR(INDEX(DATA!$A$46:$E$6000,A3889,5),"")</f>
        <v/>
      </c>
      <c r="C3889" s="87" t="str">
        <f>IFERROR(INDEX(DATA!$A$46:$E$6000,A3889,3),"")</f>
        <v/>
      </c>
      <c r="D3889" s="88" t="str">
        <f>IFERROR(INDEX(DATA!$A$46:$E$6000,A3889,2),"")</f>
        <v/>
      </c>
      <c r="E3889" s="99" t="str">
        <f>IFERROR(IF(C3889=設定・集計!$B$6,INDEX(DATA!$A$46:$E$6000,A3889,4),""),"")</f>
        <v/>
      </c>
      <c r="F3889" s="99" t="str">
        <f>IFERROR(IF(C3889=設定・集計!$B$6,"",INDEX(DATA!$A$46:$E$6000,A3889,4)),"")</f>
        <v/>
      </c>
    </row>
    <row r="3890" spans="1:6" ht="18.75" customHeight="1">
      <c r="A3890" s="82" t="str">
        <f>IFERROR(MATCH(ROW()-ROW($A$2),DATA!G:G,0)-DATA!$B$5+1,"")</f>
        <v/>
      </c>
      <c r="B3890" s="86" t="str">
        <f>IFERROR(INDEX(DATA!$A$46:$E$6000,A3890,5),"")</f>
        <v/>
      </c>
      <c r="C3890" s="87" t="str">
        <f>IFERROR(INDEX(DATA!$A$46:$E$6000,A3890,3),"")</f>
        <v/>
      </c>
      <c r="D3890" s="88" t="str">
        <f>IFERROR(INDEX(DATA!$A$46:$E$6000,A3890,2),"")</f>
        <v/>
      </c>
      <c r="E3890" s="99" t="str">
        <f>IFERROR(IF(C3890=設定・集計!$B$6,INDEX(DATA!$A$46:$E$6000,A3890,4),""),"")</f>
        <v/>
      </c>
      <c r="F3890" s="99" t="str">
        <f>IFERROR(IF(C3890=設定・集計!$B$6,"",INDEX(DATA!$A$46:$E$6000,A3890,4)),"")</f>
        <v/>
      </c>
    </row>
    <row r="3891" spans="1:6" ht="18.75" customHeight="1">
      <c r="A3891" s="82" t="str">
        <f>IFERROR(MATCH(ROW()-ROW($A$2),DATA!G:G,0)-DATA!$B$5+1,"")</f>
        <v/>
      </c>
      <c r="B3891" s="86" t="str">
        <f>IFERROR(INDEX(DATA!$A$46:$E$6000,A3891,5),"")</f>
        <v/>
      </c>
      <c r="C3891" s="87" t="str">
        <f>IFERROR(INDEX(DATA!$A$46:$E$6000,A3891,3),"")</f>
        <v/>
      </c>
      <c r="D3891" s="88" t="str">
        <f>IFERROR(INDEX(DATA!$A$46:$E$6000,A3891,2),"")</f>
        <v/>
      </c>
      <c r="E3891" s="99" t="str">
        <f>IFERROR(IF(C3891=設定・集計!$B$6,INDEX(DATA!$A$46:$E$6000,A3891,4),""),"")</f>
        <v/>
      </c>
      <c r="F3891" s="99" t="str">
        <f>IFERROR(IF(C3891=設定・集計!$B$6,"",INDEX(DATA!$A$46:$E$6000,A3891,4)),"")</f>
        <v/>
      </c>
    </row>
    <row r="3892" spans="1:6" ht="18.75" customHeight="1">
      <c r="A3892" s="82" t="str">
        <f>IFERROR(MATCH(ROW()-ROW($A$2),DATA!G:G,0)-DATA!$B$5+1,"")</f>
        <v/>
      </c>
      <c r="B3892" s="86" t="str">
        <f>IFERROR(INDEX(DATA!$A$46:$E$6000,A3892,5),"")</f>
        <v/>
      </c>
      <c r="C3892" s="87" t="str">
        <f>IFERROR(INDEX(DATA!$A$46:$E$6000,A3892,3),"")</f>
        <v/>
      </c>
      <c r="D3892" s="88" t="str">
        <f>IFERROR(INDEX(DATA!$A$46:$E$6000,A3892,2),"")</f>
        <v/>
      </c>
      <c r="E3892" s="99" t="str">
        <f>IFERROR(IF(C3892=設定・集計!$B$6,INDEX(DATA!$A$46:$E$6000,A3892,4),""),"")</f>
        <v/>
      </c>
      <c r="F3892" s="99" t="str">
        <f>IFERROR(IF(C3892=設定・集計!$B$6,"",INDEX(DATA!$A$46:$E$6000,A3892,4)),"")</f>
        <v/>
      </c>
    </row>
    <row r="3893" spans="1:6" ht="18.75" customHeight="1">
      <c r="A3893" s="82" t="str">
        <f>IFERROR(MATCH(ROW()-ROW($A$2),DATA!G:G,0)-DATA!$B$5+1,"")</f>
        <v/>
      </c>
      <c r="B3893" s="86" t="str">
        <f>IFERROR(INDEX(DATA!$A$46:$E$6000,A3893,5),"")</f>
        <v/>
      </c>
      <c r="C3893" s="87" t="str">
        <f>IFERROR(INDEX(DATA!$A$46:$E$6000,A3893,3),"")</f>
        <v/>
      </c>
      <c r="D3893" s="88" t="str">
        <f>IFERROR(INDEX(DATA!$A$46:$E$6000,A3893,2),"")</f>
        <v/>
      </c>
      <c r="E3893" s="99" t="str">
        <f>IFERROR(IF(C3893=設定・集計!$B$6,INDEX(DATA!$A$46:$E$6000,A3893,4),""),"")</f>
        <v/>
      </c>
      <c r="F3893" s="99" t="str">
        <f>IFERROR(IF(C3893=設定・集計!$B$6,"",INDEX(DATA!$A$46:$E$6000,A3893,4)),"")</f>
        <v/>
      </c>
    </row>
    <row r="3894" spans="1:6" ht="18.75" customHeight="1">
      <c r="A3894" s="82" t="str">
        <f>IFERROR(MATCH(ROW()-ROW($A$2),DATA!G:G,0)-DATA!$B$5+1,"")</f>
        <v/>
      </c>
      <c r="B3894" s="86" t="str">
        <f>IFERROR(INDEX(DATA!$A$46:$E$6000,A3894,5),"")</f>
        <v/>
      </c>
      <c r="C3894" s="87" t="str">
        <f>IFERROR(INDEX(DATA!$A$46:$E$6000,A3894,3),"")</f>
        <v/>
      </c>
      <c r="D3894" s="88" t="str">
        <f>IFERROR(INDEX(DATA!$A$46:$E$6000,A3894,2),"")</f>
        <v/>
      </c>
      <c r="E3894" s="99" t="str">
        <f>IFERROR(IF(C3894=設定・集計!$B$6,INDEX(DATA!$A$46:$E$6000,A3894,4),""),"")</f>
        <v/>
      </c>
      <c r="F3894" s="99" t="str">
        <f>IFERROR(IF(C3894=設定・集計!$B$6,"",INDEX(DATA!$A$46:$E$6000,A3894,4)),"")</f>
        <v/>
      </c>
    </row>
    <row r="3895" spans="1:6" ht="18.75" customHeight="1">
      <c r="A3895" s="82" t="str">
        <f>IFERROR(MATCH(ROW()-ROW($A$2),DATA!G:G,0)-DATA!$B$5+1,"")</f>
        <v/>
      </c>
      <c r="B3895" s="86" t="str">
        <f>IFERROR(INDEX(DATA!$A$46:$E$6000,A3895,5),"")</f>
        <v/>
      </c>
      <c r="C3895" s="87" t="str">
        <f>IFERROR(INDEX(DATA!$A$46:$E$6000,A3895,3),"")</f>
        <v/>
      </c>
      <c r="D3895" s="88" t="str">
        <f>IFERROR(INDEX(DATA!$A$46:$E$6000,A3895,2),"")</f>
        <v/>
      </c>
      <c r="E3895" s="99" t="str">
        <f>IFERROR(IF(C3895=設定・集計!$B$6,INDEX(DATA!$A$46:$E$6000,A3895,4),""),"")</f>
        <v/>
      </c>
      <c r="F3895" s="99" t="str">
        <f>IFERROR(IF(C3895=設定・集計!$B$6,"",INDEX(DATA!$A$46:$E$6000,A3895,4)),"")</f>
        <v/>
      </c>
    </row>
    <row r="3896" spans="1:6" ht="18.75" customHeight="1">
      <c r="A3896" s="82" t="str">
        <f>IFERROR(MATCH(ROW()-ROW($A$2),DATA!G:G,0)-DATA!$B$5+1,"")</f>
        <v/>
      </c>
      <c r="B3896" s="86" t="str">
        <f>IFERROR(INDEX(DATA!$A$46:$E$6000,A3896,5),"")</f>
        <v/>
      </c>
      <c r="C3896" s="87" t="str">
        <f>IFERROR(INDEX(DATA!$A$46:$E$6000,A3896,3),"")</f>
        <v/>
      </c>
      <c r="D3896" s="88" t="str">
        <f>IFERROR(INDEX(DATA!$A$46:$E$6000,A3896,2),"")</f>
        <v/>
      </c>
      <c r="E3896" s="99" t="str">
        <f>IFERROR(IF(C3896=設定・集計!$B$6,INDEX(DATA!$A$46:$E$6000,A3896,4),""),"")</f>
        <v/>
      </c>
      <c r="F3896" s="99" t="str">
        <f>IFERROR(IF(C3896=設定・集計!$B$6,"",INDEX(DATA!$A$46:$E$6000,A3896,4)),"")</f>
        <v/>
      </c>
    </row>
    <row r="3897" spans="1:6" ht="18.75" customHeight="1">
      <c r="A3897" s="82" t="str">
        <f>IFERROR(MATCH(ROW()-ROW($A$2),DATA!G:G,0)-DATA!$B$5+1,"")</f>
        <v/>
      </c>
      <c r="B3897" s="86" t="str">
        <f>IFERROR(INDEX(DATA!$A$46:$E$6000,A3897,5),"")</f>
        <v/>
      </c>
      <c r="C3897" s="87" t="str">
        <f>IFERROR(INDEX(DATA!$A$46:$E$6000,A3897,3),"")</f>
        <v/>
      </c>
      <c r="D3897" s="88" t="str">
        <f>IFERROR(INDEX(DATA!$A$46:$E$6000,A3897,2),"")</f>
        <v/>
      </c>
      <c r="E3897" s="99" t="str">
        <f>IFERROR(IF(C3897=設定・集計!$B$6,INDEX(DATA!$A$46:$E$6000,A3897,4),""),"")</f>
        <v/>
      </c>
      <c r="F3897" s="99" t="str">
        <f>IFERROR(IF(C3897=設定・集計!$B$6,"",INDEX(DATA!$A$46:$E$6000,A3897,4)),"")</f>
        <v/>
      </c>
    </row>
    <row r="3898" spans="1:6" ht="18.75" customHeight="1">
      <c r="A3898" s="82" t="str">
        <f>IFERROR(MATCH(ROW()-ROW($A$2),DATA!G:G,0)-DATA!$B$5+1,"")</f>
        <v/>
      </c>
      <c r="B3898" s="86" t="str">
        <f>IFERROR(INDEX(DATA!$A$46:$E$6000,A3898,5),"")</f>
        <v/>
      </c>
      <c r="C3898" s="87" t="str">
        <f>IFERROR(INDEX(DATA!$A$46:$E$6000,A3898,3),"")</f>
        <v/>
      </c>
      <c r="D3898" s="88" t="str">
        <f>IFERROR(INDEX(DATA!$A$46:$E$6000,A3898,2),"")</f>
        <v/>
      </c>
      <c r="E3898" s="99" t="str">
        <f>IFERROR(IF(C3898=設定・集計!$B$6,INDEX(DATA!$A$46:$E$6000,A3898,4),""),"")</f>
        <v/>
      </c>
      <c r="F3898" s="99" t="str">
        <f>IFERROR(IF(C3898=設定・集計!$B$6,"",INDEX(DATA!$A$46:$E$6000,A3898,4)),"")</f>
        <v/>
      </c>
    </row>
    <row r="3899" spans="1:6" ht="18.75" customHeight="1">
      <c r="A3899" s="82" t="str">
        <f>IFERROR(MATCH(ROW()-ROW($A$2),DATA!G:G,0)-DATA!$B$5+1,"")</f>
        <v/>
      </c>
      <c r="B3899" s="86" t="str">
        <f>IFERROR(INDEX(DATA!$A$46:$E$6000,A3899,5),"")</f>
        <v/>
      </c>
      <c r="C3899" s="87" t="str">
        <f>IFERROR(INDEX(DATA!$A$46:$E$6000,A3899,3),"")</f>
        <v/>
      </c>
      <c r="D3899" s="88" t="str">
        <f>IFERROR(INDEX(DATA!$A$46:$E$6000,A3899,2),"")</f>
        <v/>
      </c>
      <c r="E3899" s="99" t="str">
        <f>IFERROR(IF(C3899=設定・集計!$B$6,INDEX(DATA!$A$46:$E$6000,A3899,4),""),"")</f>
        <v/>
      </c>
      <c r="F3899" s="99" t="str">
        <f>IFERROR(IF(C3899=設定・集計!$B$6,"",INDEX(DATA!$A$46:$E$6000,A3899,4)),"")</f>
        <v/>
      </c>
    </row>
    <row r="3900" spans="1:6" ht="18.75" customHeight="1">
      <c r="A3900" s="82" t="str">
        <f>IFERROR(MATCH(ROW()-ROW($A$2),DATA!G:G,0)-DATA!$B$5+1,"")</f>
        <v/>
      </c>
      <c r="B3900" s="86" t="str">
        <f>IFERROR(INDEX(DATA!$A$46:$E$6000,A3900,5),"")</f>
        <v/>
      </c>
      <c r="C3900" s="87" t="str">
        <f>IFERROR(INDEX(DATA!$A$46:$E$6000,A3900,3),"")</f>
        <v/>
      </c>
      <c r="D3900" s="88" t="str">
        <f>IFERROR(INDEX(DATA!$A$46:$E$6000,A3900,2),"")</f>
        <v/>
      </c>
      <c r="E3900" s="99" t="str">
        <f>IFERROR(IF(C3900=設定・集計!$B$6,INDEX(DATA!$A$46:$E$6000,A3900,4),""),"")</f>
        <v/>
      </c>
      <c r="F3900" s="99" t="str">
        <f>IFERROR(IF(C3900=設定・集計!$B$6,"",INDEX(DATA!$A$46:$E$6000,A3900,4)),"")</f>
        <v/>
      </c>
    </row>
    <row r="3901" spans="1:6" ht="18.75" customHeight="1">
      <c r="A3901" s="82" t="str">
        <f>IFERROR(MATCH(ROW()-ROW($A$2),DATA!G:G,0)-DATA!$B$5+1,"")</f>
        <v/>
      </c>
      <c r="B3901" s="86" t="str">
        <f>IFERROR(INDEX(DATA!$A$46:$E$6000,A3901,5),"")</f>
        <v/>
      </c>
      <c r="C3901" s="87" t="str">
        <f>IFERROR(INDEX(DATA!$A$46:$E$6000,A3901,3),"")</f>
        <v/>
      </c>
      <c r="D3901" s="88" t="str">
        <f>IFERROR(INDEX(DATA!$A$46:$E$6000,A3901,2),"")</f>
        <v/>
      </c>
      <c r="E3901" s="99" t="str">
        <f>IFERROR(IF(C3901=設定・集計!$B$6,INDEX(DATA!$A$46:$E$6000,A3901,4),""),"")</f>
        <v/>
      </c>
      <c r="F3901" s="99" t="str">
        <f>IFERROR(IF(C3901=設定・集計!$B$6,"",INDEX(DATA!$A$46:$E$6000,A3901,4)),"")</f>
        <v/>
      </c>
    </row>
    <row r="3902" spans="1:6" ht="18.75" customHeight="1">
      <c r="A3902" s="82" t="str">
        <f>IFERROR(MATCH(ROW()-ROW($A$2),DATA!G:G,0)-DATA!$B$5+1,"")</f>
        <v/>
      </c>
      <c r="B3902" s="86" t="str">
        <f>IFERROR(INDEX(DATA!$A$46:$E$6000,A3902,5),"")</f>
        <v/>
      </c>
      <c r="C3902" s="87" t="str">
        <f>IFERROR(INDEX(DATA!$A$46:$E$6000,A3902,3),"")</f>
        <v/>
      </c>
      <c r="D3902" s="88" t="str">
        <f>IFERROR(INDEX(DATA!$A$46:$E$6000,A3902,2),"")</f>
        <v/>
      </c>
      <c r="E3902" s="99" t="str">
        <f>IFERROR(IF(C3902=設定・集計!$B$6,INDEX(DATA!$A$46:$E$6000,A3902,4),""),"")</f>
        <v/>
      </c>
      <c r="F3902" s="99" t="str">
        <f>IFERROR(IF(C3902=設定・集計!$B$6,"",INDEX(DATA!$A$46:$E$6000,A3902,4)),"")</f>
        <v/>
      </c>
    </row>
    <row r="3903" spans="1:6" ht="18.75" customHeight="1">
      <c r="A3903" s="82" t="str">
        <f>IFERROR(MATCH(ROW()-ROW($A$2),DATA!G:G,0)-DATA!$B$5+1,"")</f>
        <v/>
      </c>
      <c r="B3903" s="86" t="str">
        <f>IFERROR(INDEX(DATA!$A$46:$E$6000,A3903,5),"")</f>
        <v/>
      </c>
      <c r="C3903" s="87" t="str">
        <f>IFERROR(INDEX(DATA!$A$46:$E$6000,A3903,3),"")</f>
        <v/>
      </c>
      <c r="D3903" s="88" t="str">
        <f>IFERROR(INDEX(DATA!$A$46:$E$6000,A3903,2),"")</f>
        <v/>
      </c>
      <c r="E3903" s="99" t="str">
        <f>IFERROR(IF(C3903=設定・集計!$B$6,INDEX(DATA!$A$46:$E$6000,A3903,4),""),"")</f>
        <v/>
      </c>
      <c r="F3903" s="99" t="str">
        <f>IFERROR(IF(C3903=設定・集計!$B$6,"",INDEX(DATA!$A$46:$E$6000,A3903,4)),"")</f>
        <v/>
      </c>
    </row>
    <row r="3904" spans="1:6" ht="18.75" customHeight="1">
      <c r="A3904" s="82" t="str">
        <f>IFERROR(MATCH(ROW()-ROW($A$2),DATA!G:G,0)-DATA!$B$5+1,"")</f>
        <v/>
      </c>
      <c r="B3904" s="86" t="str">
        <f>IFERROR(INDEX(DATA!$A$46:$E$6000,A3904,5),"")</f>
        <v/>
      </c>
      <c r="C3904" s="87" t="str">
        <f>IFERROR(INDEX(DATA!$A$46:$E$6000,A3904,3),"")</f>
        <v/>
      </c>
      <c r="D3904" s="88" t="str">
        <f>IFERROR(INDEX(DATA!$A$46:$E$6000,A3904,2),"")</f>
        <v/>
      </c>
      <c r="E3904" s="99" t="str">
        <f>IFERROR(IF(C3904=設定・集計!$B$6,INDEX(DATA!$A$46:$E$6000,A3904,4),""),"")</f>
        <v/>
      </c>
      <c r="F3904" s="99" t="str">
        <f>IFERROR(IF(C3904=設定・集計!$B$6,"",INDEX(DATA!$A$46:$E$6000,A3904,4)),"")</f>
        <v/>
      </c>
    </row>
    <row r="3905" spans="1:6" ht="18.75" customHeight="1">
      <c r="A3905" s="82" t="str">
        <f>IFERROR(MATCH(ROW()-ROW($A$2),DATA!G:G,0)-DATA!$B$5+1,"")</f>
        <v/>
      </c>
      <c r="B3905" s="86" t="str">
        <f>IFERROR(INDEX(DATA!$A$46:$E$6000,A3905,5),"")</f>
        <v/>
      </c>
      <c r="C3905" s="87" t="str">
        <f>IFERROR(INDEX(DATA!$A$46:$E$6000,A3905,3),"")</f>
        <v/>
      </c>
      <c r="D3905" s="88" t="str">
        <f>IFERROR(INDEX(DATA!$A$46:$E$6000,A3905,2),"")</f>
        <v/>
      </c>
      <c r="E3905" s="99" t="str">
        <f>IFERROR(IF(C3905=設定・集計!$B$6,INDEX(DATA!$A$46:$E$6000,A3905,4),""),"")</f>
        <v/>
      </c>
      <c r="F3905" s="99" t="str">
        <f>IFERROR(IF(C3905=設定・集計!$B$6,"",INDEX(DATA!$A$46:$E$6000,A3905,4)),"")</f>
        <v/>
      </c>
    </row>
    <row r="3906" spans="1:6" ht="18.75" customHeight="1">
      <c r="A3906" s="82" t="str">
        <f>IFERROR(MATCH(ROW()-ROW($A$2),DATA!G:G,0)-DATA!$B$5+1,"")</f>
        <v/>
      </c>
      <c r="B3906" s="86" t="str">
        <f>IFERROR(INDEX(DATA!$A$46:$E$6000,A3906,5),"")</f>
        <v/>
      </c>
      <c r="C3906" s="87" t="str">
        <f>IFERROR(INDEX(DATA!$A$46:$E$6000,A3906,3),"")</f>
        <v/>
      </c>
      <c r="D3906" s="88" t="str">
        <f>IFERROR(INDEX(DATA!$A$46:$E$6000,A3906,2),"")</f>
        <v/>
      </c>
      <c r="E3906" s="99" t="str">
        <f>IFERROR(IF(C3906=設定・集計!$B$6,INDEX(DATA!$A$46:$E$6000,A3906,4),""),"")</f>
        <v/>
      </c>
      <c r="F3906" s="99" t="str">
        <f>IFERROR(IF(C3906=設定・集計!$B$6,"",INDEX(DATA!$A$46:$E$6000,A3906,4)),"")</f>
        <v/>
      </c>
    </row>
    <row r="3907" spans="1:6" ht="18.75" customHeight="1">
      <c r="A3907" s="82" t="str">
        <f>IFERROR(MATCH(ROW()-ROW($A$2),DATA!G:G,0)-DATA!$B$5+1,"")</f>
        <v/>
      </c>
      <c r="B3907" s="86" t="str">
        <f>IFERROR(INDEX(DATA!$A$46:$E$6000,A3907,5),"")</f>
        <v/>
      </c>
      <c r="C3907" s="87" t="str">
        <f>IFERROR(INDEX(DATA!$A$46:$E$6000,A3907,3),"")</f>
        <v/>
      </c>
      <c r="D3907" s="88" t="str">
        <f>IFERROR(INDEX(DATA!$A$46:$E$6000,A3907,2),"")</f>
        <v/>
      </c>
      <c r="E3907" s="99" t="str">
        <f>IFERROR(IF(C3907=設定・集計!$B$6,INDEX(DATA!$A$46:$E$6000,A3907,4),""),"")</f>
        <v/>
      </c>
      <c r="F3907" s="99" t="str">
        <f>IFERROR(IF(C3907=設定・集計!$B$6,"",INDEX(DATA!$A$46:$E$6000,A3907,4)),"")</f>
        <v/>
      </c>
    </row>
    <row r="3908" spans="1:6" ht="18.75" customHeight="1">
      <c r="A3908" s="82" t="str">
        <f>IFERROR(MATCH(ROW()-ROW($A$2),DATA!G:G,0)-DATA!$B$5+1,"")</f>
        <v/>
      </c>
      <c r="B3908" s="86" t="str">
        <f>IFERROR(INDEX(DATA!$A$46:$E$6000,A3908,5),"")</f>
        <v/>
      </c>
      <c r="C3908" s="87" t="str">
        <f>IFERROR(INDEX(DATA!$A$46:$E$6000,A3908,3),"")</f>
        <v/>
      </c>
      <c r="D3908" s="88" t="str">
        <f>IFERROR(INDEX(DATA!$A$46:$E$6000,A3908,2),"")</f>
        <v/>
      </c>
      <c r="E3908" s="99" t="str">
        <f>IFERROR(IF(C3908=設定・集計!$B$6,INDEX(DATA!$A$46:$E$6000,A3908,4),""),"")</f>
        <v/>
      </c>
      <c r="F3908" s="99" t="str">
        <f>IFERROR(IF(C3908=設定・集計!$B$6,"",INDEX(DATA!$A$46:$E$6000,A3908,4)),"")</f>
        <v/>
      </c>
    </row>
    <row r="3909" spans="1:6" ht="18.75" customHeight="1">
      <c r="A3909" s="82" t="str">
        <f>IFERROR(MATCH(ROW()-ROW($A$2),DATA!G:G,0)-DATA!$B$5+1,"")</f>
        <v/>
      </c>
      <c r="B3909" s="86" t="str">
        <f>IFERROR(INDEX(DATA!$A$46:$E$6000,A3909,5),"")</f>
        <v/>
      </c>
      <c r="C3909" s="87" t="str">
        <f>IFERROR(INDEX(DATA!$A$46:$E$6000,A3909,3),"")</f>
        <v/>
      </c>
      <c r="D3909" s="88" t="str">
        <f>IFERROR(INDEX(DATA!$A$46:$E$6000,A3909,2),"")</f>
        <v/>
      </c>
      <c r="E3909" s="99" t="str">
        <f>IFERROR(IF(C3909=設定・集計!$B$6,INDEX(DATA!$A$46:$E$6000,A3909,4),""),"")</f>
        <v/>
      </c>
      <c r="F3909" s="99" t="str">
        <f>IFERROR(IF(C3909=設定・集計!$B$6,"",INDEX(DATA!$A$46:$E$6000,A3909,4)),"")</f>
        <v/>
      </c>
    </row>
    <row r="3910" spans="1:6" ht="18.75" customHeight="1">
      <c r="A3910" s="82" t="str">
        <f>IFERROR(MATCH(ROW()-ROW($A$2),DATA!G:G,0)-DATA!$B$5+1,"")</f>
        <v/>
      </c>
      <c r="B3910" s="86" t="str">
        <f>IFERROR(INDEX(DATA!$A$46:$E$6000,A3910,5),"")</f>
        <v/>
      </c>
      <c r="C3910" s="87" t="str">
        <f>IFERROR(INDEX(DATA!$A$46:$E$6000,A3910,3),"")</f>
        <v/>
      </c>
      <c r="D3910" s="88" t="str">
        <f>IFERROR(INDEX(DATA!$A$46:$E$6000,A3910,2),"")</f>
        <v/>
      </c>
      <c r="E3910" s="99" t="str">
        <f>IFERROR(IF(C3910=設定・集計!$B$6,INDEX(DATA!$A$46:$E$6000,A3910,4),""),"")</f>
        <v/>
      </c>
      <c r="F3910" s="99" t="str">
        <f>IFERROR(IF(C3910=設定・集計!$B$6,"",INDEX(DATA!$A$46:$E$6000,A3910,4)),"")</f>
        <v/>
      </c>
    </row>
    <row r="3911" spans="1:6" ht="18.75" customHeight="1">
      <c r="A3911" s="82" t="str">
        <f>IFERROR(MATCH(ROW()-ROW($A$2),DATA!G:G,0)-DATA!$B$5+1,"")</f>
        <v/>
      </c>
      <c r="B3911" s="86" t="str">
        <f>IFERROR(INDEX(DATA!$A$46:$E$6000,A3911,5),"")</f>
        <v/>
      </c>
      <c r="C3911" s="87" t="str">
        <f>IFERROR(INDEX(DATA!$A$46:$E$6000,A3911,3),"")</f>
        <v/>
      </c>
      <c r="D3911" s="88" t="str">
        <f>IFERROR(INDEX(DATA!$A$46:$E$6000,A3911,2),"")</f>
        <v/>
      </c>
      <c r="E3911" s="99" t="str">
        <f>IFERROR(IF(C3911=設定・集計!$B$6,INDEX(DATA!$A$46:$E$6000,A3911,4),""),"")</f>
        <v/>
      </c>
      <c r="F3911" s="99" t="str">
        <f>IFERROR(IF(C3911=設定・集計!$B$6,"",INDEX(DATA!$A$46:$E$6000,A3911,4)),"")</f>
        <v/>
      </c>
    </row>
    <row r="3912" spans="1:6" ht="18.75" customHeight="1">
      <c r="A3912" s="82" t="str">
        <f>IFERROR(MATCH(ROW()-ROW($A$2),DATA!G:G,0)-DATA!$B$5+1,"")</f>
        <v/>
      </c>
      <c r="B3912" s="86" t="str">
        <f>IFERROR(INDEX(DATA!$A$46:$E$6000,A3912,5),"")</f>
        <v/>
      </c>
      <c r="C3912" s="87" t="str">
        <f>IFERROR(INDEX(DATA!$A$46:$E$6000,A3912,3),"")</f>
        <v/>
      </c>
      <c r="D3912" s="88" t="str">
        <f>IFERROR(INDEX(DATA!$A$46:$E$6000,A3912,2),"")</f>
        <v/>
      </c>
      <c r="E3912" s="99" t="str">
        <f>IFERROR(IF(C3912=設定・集計!$B$6,INDEX(DATA!$A$46:$E$6000,A3912,4),""),"")</f>
        <v/>
      </c>
      <c r="F3912" s="99" t="str">
        <f>IFERROR(IF(C3912=設定・集計!$B$6,"",INDEX(DATA!$A$46:$E$6000,A3912,4)),"")</f>
        <v/>
      </c>
    </row>
    <row r="3913" spans="1:6" ht="18.75" customHeight="1">
      <c r="A3913" s="82" t="str">
        <f>IFERROR(MATCH(ROW()-ROW($A$2),DATA!G:G,0)-DATA!$B$5+1,"")</f>
        <v/>
      </c>
      <c r="B3913" s="86" t="str">
        <f>IFERROR(INDEX(DATA!$A$46:$E$6000,A3913,5),"")</f>
        <v/>
      </c>
      <c r="C3913" s="87" t="str">
        <f>IFERROR(INDEX(DATA!$A$46:$E$6000,A3913,3),"")</f>
        <v/>
      </c>
      <c r="D3913" s="88" t="str">
        <f>IFERROR(INDEX(DATA!$A$46:$E$6000,A3913,2),"")</f>
        <v/>
      </c>
      <c r="E3913" s="99" t="str">
        <f>IFERROR(IF(C3913=設定・集計!$B$6,INDEX(DATA!$A$46:$E$6000,A3913,4),""),"")</f>
        <v/>
      </c>
      <c r="F3913" s="99" t="str">
        <f>IFERROR(IF(C3913=設定・集計!$B$6,"",INDEX(DATA!$A$46:$E$6000,A3913,4)),"")</f>
        <v/>
      </c>
    </row>
    <row r="3914" spans="1:6" ht="18.75" customHeight="1">
      <c r="A3914" s="82" t="str">
        <f>IFERROR(MATCH(ROW()-ROW($A$2),DATA!G:G,0)-DATA!$B$5+1,"")</f>
        <v/>
      </c>
      <c r="B3914" s="86" t="str">
        <f>IFERROR(INDEX(DATA!$A$46:$E$6000,A3914,5),"")</f>
        <v/>
      </c>
      <c r="C3914" s="87" t="str">
        <f>IFERROR(INDEX(DATA!$A$46:$E$6000,A3914,3),"")</f>
        <v/>
      </c>
      <c r="D3914" s="88" t="str">
        <f>IFERROR(INDEX(DATA!$A$46:$E$6000,A3914,2),"")</f>
        <v/>
      </c>
      <c r="E3914" s="99" t="str">
        <f>IFERROR(IF(C3914=設定・集計!$B$6,INDEX(DATA!$A$46:$E$6000,A3914,4),""),"")</f>
        <v/>
      </c>
      <c r="F3914" s="99" t="str">
        <f>IFERROR(IF(C3914=設定・集計!$B$6,"",INDEX(DATA!$A$46:$E$6000,A3914,4)),"")</f>
        <v/>
      </c>
    </row>
    <row r="3915" spans="1:6" ht="18.75" customHeight="1">
      <c r="A3915" s="82" t="str">
        <f>IFERROR(MATCH(ROW()-ROW($A$2),DATA!G:G,0)-DATA!$B$5+1,"")</f>
        <v/>
      </c>
      <c r="B3915" s="86" t="str">
        <f>IFERROR(INDEX(DATA!$A$46:$E$6000,A3915,5),"")</f>
        <v/>
      </c>
      <c r="C3915" s="87" t="str">
        <f>IFERROR(INDEX(DATA!$A$46:$E$6000,A3915,3),"")</f>
        <v/>
      </c>
      <c r="D3915" s="88" t="str">
        <f>IFERROR(INDEX(DATA!$A$46:$E$6000,A3915,2),"")</f>
        <v/>
      </c>
      <c r="E3915" s="99" t="str">
        <f>IFERROR(IF(C3915=設定・集計!$B$6,INDEX(DATA!$A$46:$E$6000,A3915,4),""),"")</f>
        <v/>
      </c>
      <c r="F3915" s="99" t="str">
        <f>IFERROR(IF(C3915=設定・集計!$B$6,"",INDEX(DATA!$A$46:$E$6000,A3915,4)),"")</f>
        <v/>
      </c>
    </row>
    <row r="3916" spans="1:6" ht="18.75" customHeight="1">
      <c r="A3916" s="82" t="str">
        <f>IFERROR(MATCH(ROW()-ROW($A$2),DATA!G:G,0)-DATA!$B$5+1,"")</f>
        <v/>
      </c>
      <c r="B3916" s="86" t="str">
        <f>IFERROR(INDEX(DATA!$A$46:$E$6000,A3916,5),"")</f>
        <v/>
      </c>
      <c r="C3916" s="87" t="str">
        <f>IFERROR(INDEX(DATA!$A$46:$E$6000,A3916,3),"")</f>
        <v/>
      </c>
      <c r="D3916" s="88" t="str">
        <f>IFERROR(INDEX(DATA!$A$46:$E$6000,A3916,2),"")</f>
        <v/>
      </c>
      <c r="E3916" s="99" t="str">
        <f>IFERROR(IF(C3916=設定・集計!$B$6,INDEX(DATA!$A$46:$E$6000,A3916,4),""),"")</f>
        <v/>
      </c>
      <c r="F3916" s="99" t="str">
        <f>IFERROR(IF(C3916=設定・集計!$B$6,"",INDEX(DATA!$A$46:$E$6000,A3916,4)),"")</f>
        <v/>
      </c>
    </row>
    <row r="3917" spans="1:6" ht="18.75" customHeight="1">
      <c r="A3917" s="82" t="str">
        <f>IFERROR(MATCH(ROW()-ROW($A$2),DATA!G:G,0)-DATA!$B$5+1,"")</f>
        <v/>
      </c>
      <c r="B3917" s="86" t="str">
        <f>IFERROR(INDEX(DATA!$A$46:$E$6000,A3917,5),"")</f>
        <v/>
      </c>
      <c r="C3917" s="87" t="str">
        <f>IFERROR(INDEX(DATA!$A$46:$E$6000,A3917,3),"")</f>
        <v/>
      </c>
      <c r="D3917" s="88" t="str">
        <f>IFERROR(INDEX(DATA!$A$46:$E$6000,A3917,2),"")</f>
        <v/>
      </c>
      <c r="E3917" s="99" t="str">
        <f>IFERROR(IF(C3917=設定・集計!$B$6,INDEX(DATA!$A$46:$E$6000,A3917,4),""),"")</f>
        <v/>
      </c>
      <c r="F3917" s="99" t="str">
        <f>IFERROR(IF(C3917=設定・集計!$B$6,"",INDEX(DATA!$A$46:$E$6000,A3917,4)),"")</f>
        <v/>
      </c>
    </row>
    <row r="3918" spans="1:6" ht="18.75" customHeight="1">
      <c r="A3918" s="82" t="str">
        <f>IFERROR(MATCH(ROW()-ROW($A$2),DATA!G:G,0)-DATA!$B$5+1,"")</f>
        <v/>
      </c>
      <c r="B3918" s="86" t="str">
        <f>IFERROR(INDEX(DATA!$A$46:$E$6000,A3918,5),"")</f>
        <v/>
      </c>
      <c r="C3918" s="87" t="str">
        <f>IFERROR(INDEX(DATA!$A$46:$E$6000,A3918,3),"")</f>
        <v/>
      </c>
      <c r="D3918" s="88" t="str">
        <f>IFERROR(INDEX(DATA!$A$46:$E$6000,A3918,2),"")</f>
        <v/>
      </c>
      <c r="E3918" s="99" t="str">
        <f>IFERROR(IF(C3918=設定・集計!$B$6,INDEX(DATA!$A$46:$E$6000,A3918,4),""),"")</f>
        <v/>
      </c>
      <c r="F3918" s="99" t="str">
        <f>IFERROR(IF(C3918=設定・集計!$B$6,"",INDEX(DATA!$A$46:$E$6000,A3918,4)),"")</f>
        <v/>
      </c>
    </row>
    <row r="3919" spans="1:6" ht="18.75" customHeight="1">
      <c r="A3919" s="82" t="str">
        <f>IFERROR(MATCH(ROW()-ROW($A$2),DATA!G:G,0)-DATA!$B$5+1,"")</f>
        <v/>
      </c>
      <c r="B3919" s="86" t="str">
        <f>IFERROR(INDEX(DATA!$A$46:$E$6000,A3919,5),"")</f>
        <v/>
      </c>
      <c r="C3919" s="87" t="str">
        <f>IFERROR(INDEX(DATA!$A$46:$E$6000,A3919,3),"")</f>
        <v/>
      </c>
      <c r="D3919" s="88" t="str">
        <f>IFERROR(INDEX(DATA!$A$46:$E$6000,A3919,2),"")</f>
        <v/>
      </c>
      <c r="E3919" s="99" t="str">
        <f>IFERROR(IF(C3919=設定・集計!$B$6,INDEX(DATA!$A$46:$E$6000,A3919,4),""),"")</f>
        <v/>
      </c>
      <c r="F3919" s="99" t="str">
        <f>IFERROR(IF(C3919=設定・集計!$B$6,"",INDEX(DATA!$A$46:$E$6000,A3919,4)),"")</f>
        <v/>
      </c>
    </row>
    <row r="3920" spans="1:6" ht="18.75" customHeight="1">
      <c r="A3920" s="82" t="str">
        <f>IFERROR(MATCH(ROW()-ROW($A$2),DATA!G:G,0)-DATA!$B$5+1,"")</f>
        <v/>
      </c>
      <c r="B3920" s="86" t="str">
        <f>IFERROR(INDEX(DATA!$A$46:$E$6000,A3920,5),"")</f>
        <v/>
      </c>
      <c r="C3920" s="87" t="str">
        <f>IFERROR(INDEX(DATA!$A$46:$E$6000,A3920,3),"")</f>
        <v/>
      </c>
      <c r="D3920" s="88" t="str">
        <f>IFERROR(INDEX(DATA!$A$46:$E$6000,A3920,2),"")</f>
        <v/>
      </c>
      <c r="E3920" s="99" t="str">
        <f>IFERROR(IF(C3920=設定・集計!$B$6,INDEX(DATA!$A$46:$E$6000,A3920,4),""),"")</f>
        <v/>
      </c>
      <c r="F3920" s="99" t="str">
        <f>IFERROR(IF(C3920=設定・集計!$B$6,"",INDEX(DATA!$A$46:$E$6000,A3920,4)),"")</f>
        <v/>
      </c>
    </row>
    <row r="3921" spans="1:6" ht="18.75" customHeight="1">
      <c r="A3921" s="82" t="str">
        <f>IFERROR(MATCH(ROW()-ROW($A$2),DATA!G:G,0)-DATA!$B$5+1,"")</f>
        <v/>
      </c>
      <c r="B3921" s="86" t="str">
        <f>IFERROR(INDEX(DATA!$A$46:$E$6000,A3921,5),"")</f>
        <v/>
      </c>
      <c r="C3921" s="87" t="str">
        <f>IFERROR(INDEX(DATA!$A$46:$E$6000,A3921,3),"")</f>
        <v/>
      </c>
      <c r="D3921" s="88" t="str">
        <f>IFERROR(INDEX(DATA!$A$46:$E$6000,A3921,2),"")</f>
        <v/>
      </c>
      <c r="E3921" s="99" t="str">
        <f>IFERROR(IF(C3921=設定・集計!$B$6,INDEX(DATA!$A$46:$E$6000,A3921,4),""),"")</f>
        <v/>
      </c>
      <c r="F3921" s="99" t="str">
        <f>IFERROR(IF(C3921=設定・集計!$B$6,"",INDEX(DATA!$A$46:$E$6000,A3921,4)),"")</f>
        <v/>
      </c>
    </row>
    <row r="3922" spans="1:6" ht="18.75" customHeight="1">
      <c r="A3922" s="82" t="str">
        <f>IFERROR(MATCH(ROW()-ROW($A$2),DATA!G:G,0)-DATA!$B$5+1,"")</f>
        <v/>
      </c>
      <c r="B3922" s="86" t="str">
        <f>IFERROR(INDEX(DATA!$A$46:$E$6000,A3922,5),"")</f>
        <v/>
      </c>
      <c r="C3922" s="87" t="str">
        <f>IFERROR(INDEX(DATA!$A$46:$E$6000,A3922,3),"")</f>
        <v/>
      </c>
      <c r="D3922" s="88" t="str">
        <f>IFERROR(INDEX(DATA!$A$46:$E$6000,A3922,2),"")</f>
        <v/>
      </c>
      <c r="E3922" s="99" t="str">
        <f>IFERROR(IF(C3922=設定・集計!$B$6,INDEX(DATA!$A$46:$E$6000,A3922,4),""),"")</f>
        <v/>
      </c>
      <c r="F3922" s="99" t="str">
        <f>IFERROR(IF(C3922=設定・集計!$B$6,"",INDEX(DATA!$A$46:$E$6000,A3922,4)),"")</f>
        <v/>
      </c>
    </row>
    <row r="3923" spans="1:6" ht="18.75" customHeight="1">
      <c r="A3923" s="82" t="str">
        <f>IFERROR(MATCH(ROW()-ROW($A$2),DATA!G:G,0)-DATA!$B$5+1,"")</f>
        <v/>
      </c>
      <c r="B3923" s="86" t="str">
        <f>IFERROR(INDEX(DATA!$A$46:$E$6000,A3923,5),"")</f>
        <v/>
      </c>
      <c r="C3923" s="87" t="str">
        <f>IFERROR(INDEX(DATA!$A$46:$E$6000,A3923,3),"")</f>
        <v/>
      </c>
      <c r="D3923" s="88" t="str">
        <f>IFERROR(INDEX(DATA!$A$46:$E$6000,A3923,2),"")</f>
        <v/>
      </c>
      <c r="E3923" s="99" t="str">
        <f>IFERROR(IF(C3923=設定・集計!$B$6,INDEX(DATA!$A$46:$E$6000,A3923,4),""),"")</f>
        <v/>
      </c>
      <c r="F3923" s="99" t="str">
        <f>IFERROR(IF(C3923=設定・集計!$B$6,"",INDEX(DATA!$A$46:$E$6000,A3923,4)),"")</f>
        <v/>
      </c>
    </row>
    <row r="3924" spans="1:6" ht="18.75" customHeight="1">
      <c r="A3924" s="82" t="str">
        <f>IFERROR(MATCH(ROW()-ROW($A$2),DATA!G:G,0)-DATA!$B$5+1,"")</f>
        <v/>
      </c>
      <c r="B3924" s="86" t="str">
        <f>IFERROR(INDEX(DATA!$A$46:$E$6000,A3924,5),"")</f>
        <v/>
      </c>
      <c r="C3924" s="87" t="str">
        <f>IFERROR(INDEX(DATA!$A$46:$E$6000,A3924,3),"")</f>
        <v/>
      </c>
      <c r="D3924" s="88" t="str">
        <f>IFERROR(INDEX(DATA!$A$46:$E$6000,A3924,2),"")</f>
        <v/>
      </c>
      <c r="E3924" s="99" t="str">
        <f>IFERROR(IF(C3924=設定・集計!$B$6,INDEX(DATA!$A$46:$E$6000,A3924,4),""),"")</f>
        <v/>
      </c>
      <c r="F3924" s="99" t="str">
        <f>IFERROR(IF(C3924=設定・集計!$B$6,"",INDEX(DATA!$A$46:$E$6000,A3924,4)),"")</f>
        <v/>
      </c>
    </row>
    <row r="3925" spans="1:6" ht="18.75" customHeight="1">
      <c r="A3925" s="82" t="str">
        <f>IFERROR(MATCH(ROW()-ROW($A$2),DATA!G:G,0)-DATA!$B$5+1,"")</f>
        <v/>
      </c>
      <c r="B3925" s="86" t="str">
        <f>IFERROR(INDEX(DATA!$A$46:$E$6000,A3925,5),"")</f>
        <v/>
      </c>
      <c r="C3925" s="87" t="str">
        <f>IFERROR(INDEX(DATA!$A$46:$E$6000,A3925,3),"")</f>
        <v/>
      </c>
      <c r="D3925" s="88" t="str">
        <f>IFERROR(INDEX(DATA!$A$46:$E$6000,A3925,2),"")</f>
        <v/>
      </c>
      <c r="E3925" s="99" t="str">
        <f>IFERROR(IF(C3925=設定・集計!$B$6,INDEX(DATA!$A$46:$E$6000,A3925,4),""),"")</f>
        <v/>
      </c>
      <c r="F3925" s="99" t="str">
        <f>IFERROR(IF(C3925=設定・集計!$B$6,"",INDEX(DATA!$A$46:$E$6000,A3925,4)),"")</f>
        <v/>
      </c>
    </row>
    <row r="3926" spans="1:6" ht="18.75" customHeight="1">
      <c r="A3926" s="82" t="str">
        <f>IFERROR(MATCH(ROW()-ROW($A$2),DATA!G:G,0)-DATA!$B$5+1,"")</f>
        <v/>
      </c>
      <c r="B3926" s="86" t="str">
        <f>IFERROR(INDEX(DATA!$A$46:$E$6000,A3926,5),"")</f>
        <v/>
      </c>
      <c r="C3926" s="87" t="str">
        <f>IFERROR(INDEX(DATA!$A$46:$E$6000,A3926,3),"")</f>
        <v/>
      </c>
      <c r="D3926" s="88" t="str">
        <f>IFERROR(INDEX(DATA!$A$46:$E$6000,A3926,2),"")</f>
        <v/>
      </c>
      <c r="E3926" s="99" t="str">
        <f>IFERROR(IF(C3926=設定・集計!$B$6,INDEX(DATA!$A$46:$E$6000,A3926,4),""),"")</f>
        <v/>
      </c>
      <c r="F3926" s="99" t="str">
        <f>IFERROR(IF(C3926=設定・集計!$B$6,"",INDEX(DATA!$A$46:$E$6000,A3926,4)),"")</f>
        <v/>
      </c>
    </row>
    <row r="3927" spans="1:6" ht="18.75" customHeight="1">
      <c r="A3927" s="82" t="str">
        <f>IFERROR(MATCH(ROW()-ROW($A$2),DATA!G:G,0)-DATA!$B$5+1,"")</f>
        <v/>
      </c>
      <c r="B3927" s="86" t="str">
        <f>IFERROR(INDEX(DATA!$A$46:$E$6000,A3927,5),"")</f>
        <v/>
      </c>
      <c r="C3927" s="87" t="str">
        <f>IFERROR(INDEX(DATA!$A$46:$E$6000,A3927,3),"")</f>
        <v/>
      </c>
      <c r="D3927" s="88" t="str">
        <f>IFERROR(INDEX(DATA!$A$46:$E$6000,A3927,2),"")</f>
        <v/>
      </c>
      <c r="E3927" s="99" t="str">
        <f>IFERROR(IF(C3927=設定・集計!$B$6,INDEX(DATA!$A$46:$E$6000,A3927,4),""),"")</f>
        <v/>
      </c>
      <c r="F3927" s="99" t="str">
        <f>IFERROR(IF(C3927=設定・集計!$B$6,"",INDEX(DATA!$A$46:$E$6000,A3927,4)),"")</f>
        <v/>
      </c>
    </row>
    <row r="3928" spans="1:6" ht="18.75" customHeight="1">
      <c r="A3928" s="82" t="str">
        <f>IFERROR(MATCH(ROW()-ROW($A$2),DATA!G:G,0)-DATA!$B$5+1,"")</f>
        <v/>
      </c>
      <c r="B3928" s="86" t="str">
        <f>IFERROR(INDEX(DATA!$A$46:$E$6000,A3928,5),"")</f>
        <v/>
      </c>
      <c r="C3928" s="87" t="str">
        <f>IFERROR(INDEX(DATA!$A$46:$E$6000,A3928,3),"")</f>
        <v/>
      </c>
      <c r="D3928" s="88" t="str">
        <f>IFERROR(INDEX(DATA!$A$46:$E$6000,A3928,2),"")</f>
        <v/>
      </c>
      <c r="E3928" s="99" t="str">
        <f>IFERROR(IF(C3928=設定・集計!$B$6,INDEX(DATA!$A$46:$E$6000,A3928,4),""),"")</f>
        <v/>
      </c>
      <c r="F3928" s="99" t="str">
        <f>IFERROR(IF(C3928=設定・集計!$B$6,"",INDEX(DATA!$A$46:$E$6000,A3928,4)),"")</f>
        <v/>
      </c>
    </row>
    <row r="3929" spans="1:6" ht="18.75" customHeight="1">
      <c r="A3929" s="82" t="str">
        <f>IFERROR(MATCH(ROW()-ROW($A$2),DATA!G:G,0)-DATA!$B$5+1,"")</f>
        <v/>
      </c>
      <c r="B3929" s="86" t="str">
        <f>IFERROR(INDEX(DATA!$A$46:$E$6000,A3929,5),"")</f>
        <v/>
      </c>
      <c r="C3929" s="87" t="str">
        <f>IFERROR(INDEX(DATA!$A$46:$E$6000,A3929,3),"")</f>
        <v/>
      </c>
      <c r="D3929" s="88" t="str">
        <f>IFERROR(INDEX(DATA!$A$46:$E$6000,A3929,2),"")</f>
        <v/>
      </c>
      <c r="E3929" s="99" t="str">
        <f>IFERROR(IF(C3929=設定・集計!$B$6,INDEX(DATA!$A$46:$E$6000,A3929,4),""),"")</f>
        <v/>
      </c>
      <c r="F3929" s="99" t="str">
        <f>IFERROR(IF(C3929=設定・集計!$B$6,"",INDEX(DATA!$A$46:$E$6000,A3929,4)),"")</f>
        <v/>
      </c>
    </row>
    <row r="3930" spans="1:6" ht="18.75" customHeight="1">
      <c r="A3930" s="82" t="str">
        <f>IFERROR(MATCH(ROW()-ROW($A$2),DATA!G:G,0)-DATA!$B$5+1,"")</f>
        <v/>
      </c>
      <c r="B3930" s="86" t="str">
        <f>IFERROR(INDEX(DATA!$A$46:$E$6000,A3930,5),"")</f>
        <v/>
      </c>
      <c r="C3930" s="87" t="str">
        <f>IFERROR(INDEX(DATA!$A$46:$E$6000,A3930,3),"")</f>
        <v/>
      </c>
      <c r="D3930" s="88" t="str">
        <f>IFERROR(INDEX(DATA!$A$46:$E$6000,A3930,2),"")</f>
        <v/>
      </c>
      <c r="E3930" s="99" t="str">
        <f>IFERROR(IF(C3930=設定・集計!$B$6,INDEX(DATA!$A$46:$E$6000,A3930,4),""),"")</f>
        <v/>
      </c>
      <c r="F3930" s="99" t="str">
        <f>IFERROR(IF(C3930=設定・集計!$B$6,"",INDEX(DATA!$A$46:$E$6000,A3930,4)),"")</f>
        <v/>
      </c>
    </row>
    <row r="3931" spans="1:6" ht="18.75" customHeight="1">
      <c r="A3931" s="82" t="str">
        <f>IFERROR(MATCH(ROW()-ROW($A$2),DATA!G:G,0)-DATA!$B$5+1,"")</f>
        <v/>
      </c>
      <c r="B3931" s="86" t="str">
        <f>IFERROR(INDEX(DATA!$A$46:$E$6000,A3931,5),"")</f>
        <v/>
      </c>
      <c r="C3931" s="87" t="str">
        <f>IFERROR(INDEX(DATA!$A$46:$E$6000,A3931,3),"")</f>
        <v/>
      </c>
      <c r="D3931" s="88" t="str">
        <f>IFERROR(INDEX(DATA!$A$46:$E$6000,A3931,2),"")</f>
        <v/>
      </c>
      <c r="E3931" s="99" t="str">
        <f>IFERROR(IF(C3931=設定・集計!$B$6,INDEX(DATA!$A$46:$E$6000,A3931,4),""),"")</f>
        <v/>
      </c>
      <c r="F3931" s="99" t="str">
        <f>IFERROR(IF(C3931=設定・集計!$B$6,"",INDEX(DATA!$A$46:$E$6000,A3931,4)),"")</f>
        <v/>
      </c>
    </row>
    <row r="3932" spans="1:6" ht="18.75" customHeight="1">
      <c r="A3932" s="82" t="str">
        <f>IFERROR(MATCH(ROW()-ROW($A$2),DATA!G:G,0)-DATA!$B$5+1,"")</f>
        <v/>
      </c>
      <c r="B3932" s="86" t="str">
        <f>IFERROR(INDEX(DATA!$A$46:$E$6000,A3932,5),"")</f>
        <v/>
      </c>
      <c r="C3932" s="87" t="str">
        <f>IFERROR(INDEX(DATA!$A$46:$E$6000,A3932,3),"")</f>
        <v/>
      </c>
      <c r="D3932" s="88" t="str">
        <f>IFERROR(INDEX(DATA!$A$46:$E$6000,A3932,2),"")</f>
        <v/>
      </c>
      <c r="E3932" s="99" t="str">
        <f>IFERROR(IF(C3932=設定・集計!$B$6,INDEX(DATA!$A$46:$E$6000,A3932,4),""),"")</f>
        <v/>
      </c>
      <c r="F3932" s="99" t="str">
        <f>IFERROR(IF(C3932=設定・集計!$B$6,"",INDEX(DATA!$A$46:$E$6000,A3932,4)),"")</f>
        <v/>
      </c>
    </row>
    <row r="3933" spans="1:6" ht="18.75" customHeight="1">
      <c r="A3933" s="82" t="str">
        <f>IFERROR(MATCH(ROW()-ROW($A$2),DATA!G:G,0)-DATA!$B$5+1,"")</f>
        <v/>
      </c>
      <c r="B3933" s="86" t="str">
        <f>IFERROR(INDEX(DATA!$A$46:$E$6000,A3933,5),"")</f>
        <v/>
      </c>
      <c r="C3933" s="87" t="str">
        <f>IFERROR(INDEX(DATA!$A$46:$E$6000,A3933,3),"")</f>
        <v/>
      </c>
      <c r="D3933" s="88" t="str">
        <f>IFERROR(INDEX(DATA!$A$46:$E$6000,A3933,2),"")</f>
        <v/>
      </c>
      <c r="E3933" s="99" t="str">
        <f>IFERROR(IF(C3933=設定・集計!$B$6,INDEX(DATA!$A$46:$E$6000,A3933,4),""),"")</f>
        <v/>
      </c>
      <c r="F3933" s="99" t="str">
        <f>IFERROR(IF(C3933=設定・集計!$B$6,"",INDEX(DATA!$A$46:$E$6000,A3933,4)),"")</f>
        <v/>
      </c>
    </row>
    <row r="3934" spans="1:6" ht="18.75" customHeight="1">
      <c r="A3934" s="82" t="str">
        <f>IFERROR(MATCH(ROW()-ROW($A$2),DATA!G:G,0)-DATA!$B$5+1,"")</f>
        <v/>
      </c>
      <c r="B3934" s="86" t="str">
        <f>IFERROR(INDEX(DATA!$A$46:$E$6000,A3934,5),"")</f>
        <v/>
      </c>
      <c r="C3934" s="87" t="str">
        <f>IFERROR(INDEX(DATA!$A$46:$E$6000,A3934,3),"")</f>
        <v/>
      </c>
      <c r="D3934" s="88" t="str">
        <f>IFERROR(INDEX(DATA!$A$46:$E$6000,A3934,2),"")</f>
        <v/>
      </c>
      <c r="E3934" s="99" t="str">
        <f>IFERROR(IF(C3934=設定・集計!$B$6,INDEX(DATA!$A$46:$E$6000,A3934,4),""),"")</f>
        <v/>
      </c>
      <c r="F3934" s="99" t="str">
        <f>IFERROR(IF(C3934=設定・集計!$B$6,"",INDEX(DATA!$A$46:$E$6000,A3934,4)),"")</f>
        <v/>
      </c>
    </row>
    <row r="3935" spans="1:6" ht="18.75" customHeight="1">
      <c r="A3935" s="82" t="str">
        <f>IFERROR(MATCH(ROW()-ROW($A$2),DATA!G:G,0)-DATA!$B$5+1,"")</f>
        <v/>
      </c>
      <c r="B3935" s="86" t="str">
        <f>IFERROR(INDEX(DATA!$A$46:$E$6000,A3935,5),"")</f>
        <v/>
      </c>
      <c r="C3935" s="87" t="str">
        <f>IFERROR(INDEX(DATA!$A$46:$E$6000,A3935,3),"")</f>
        <v/>
      </c>
      <c r="D3935" s="88" t="str">
        <f>IFERROR(INDEX(DATA!$A$46:$E$6000,A3935,2),"")</f>
        <v/>
      </c>
      <c r="E3935" s="99" t="str">
        <f>IFERROR(IF(C3935=設定・集計!$B$6,INDEX(DATA!$A$46:$E$6000,A3935,4),""),"")</f>
        <v/>
      </c>
      <c r="F3935" s="99" t="str">
        <f>IFERROR(IF(C3935=設定・集計!$B$6,"",INDEX(DATA!$A$46:$E$6000,A3935,4)),"")</f>
        <v/>
      </c>
    </row>
    <row r="3936" spans="1:6" ht="18.75" customHeight="1">
      <c r="A3936" s="82" t="str">
        <f>IFERROR(MATCH(ROW()-ROW($A$2),DATA!G:G,0)-DATA!$B$5+1,"")</f>
        <v/>
      </c>
      <c r="B3936" s="86" t="str">
        <f>IFERROR(INDEX(DATA!$A$46:$E$6000,A3936,5),"")</f>
        <v/>
      </c>
      <c r="C3936" s="87" t="str">
        <f>IFERROR(INDEX(DATA!$A$46:$E$6000,A3936,3),"")</f>
        <v/>
      </c>
      <c r="D3936" s="88" t="str">
        <f>IFERROR(INDEX(DATA!$A$46:$E$6000,A3936,2),"")</f>
        <v/>
      </c>
      <c r="E3936" s="99" t="str">
        <f>IFERROR(IF(C3936=設定・集計!$B$6,INDEX(DATA!$A$46:$E$6000,A3936,4),""),"")</f>
        <v/>
      </c>
      <c r="F3936" s="99" t="str">
        <f>IFERROR(IF(C3936=設定・集計!$B$6,"",INDEX(DATA!$A$46:$E$6000,A3936,4)),"")</f>
        <v/>
      </c>
    </row>
    <row r="3937" spans="1:6" ht="18.75" customHeight="1">
      <c r="A3937" s="82" t="str">
        <f>IFERROR(MATCH(ROW()-ROW($A$2),DATA!G:G,0)-DATA!$B$5+1,"")</f>
        <v/>
      </c>
      <c r="B3937" s="86" t="str">
        <f>IFERROR(INDEX(DATA!$A$46:$E$6000,A3937,5),"")</f>
        <v/>
      </c>
      <c r="C3937" s="87" t="str">
        <f>IFERROR(INDEX(DATA!$A$46:$E$6000,A3937,3),"")</f>
        <v/>
      </c>
      <c r="D3937" s="88" t="str">
        <f>IFERROR(INDEX(DATA!$A$46:$E$6000,A3937,2),"")</f>
        <v/>
      </c>
      <c r="E3937" s="99" t="str">
        <f>IFERROR(IF(C3937=設定・集計!$B$6,INDEX(DATA!$A$46:$E$6000,A3937,4),""),"")</f>
        <v/>
      </c>
      <c r="F3937" s="99" t="str">
        <f>IFERROR(IF(C3937=設定・集計!$B$6,"",INDEX(DATA!$A$46:$E$6000,A3937,4)),"")</f>
        <v/>
      </c>
    </row>
    <row r="3938" spans="1:6" ht="18.75" customHeight="1">
      <c r="A3938" s="82" t="str">
        <f>IFERROR(MATCH(ROW()-ROW($A$2),DATA!G:G,0)-DATA!$B$5+1,"")</f>
        <v/>
      </c>
      <c r="B3938" s="86" t="str">
        <f>IFERROR(INDEX(DATA!$A$46:$E$6000,A3938,5),"")</f>
        <v/>
      </c>
      <c r="C3938" s="87" t="str">
        <f>IFERROR(INDEX(DATA!$A$46:$E$6000,A3938,3),"")</f>
        <v/>
      </c>
      <c r="D3938" s="88" t="str">
        <f>IFERROR(INDEX(DATA!$A$46:$E$6000,A3938,2),"")</f>
        <v/>
      </c>
      <c r="E3938" s="99" t="str">
        <f>IFERROR(IF(C3938=設定・集計!$B$6,INDEX(DATA!$A$46:$E$6000,A3938,4),""),"")</f>
        <v/>
      </c>
      <c r="F3938" s="99" t="str">
        <f>IFERROR(IF(C3938=設定・集計!$B$6,"",INDEX(DATA!$A$46:$E$6000,A3938,4)),"")</f>
        <v/>
      </c>
    </row>
    <row r="3939" spans="1:6" ht="18.75" customHeight="1">
      <c r="A3939" s="82" t="str">
        <f>IFERROR(MATCH(ROW()-ROW($A$2),DATA!G:G,0)-DATA!$B$5+1,"")</f>
        <v/>
      </c>
      <c r="B3939" s="86" t="str">
        <f>IFERROR(INDEX(DATA!$A$46:$E$6000,A3939,5),"")</f>
        <v/>
      </c>
      <c r="C3939" s="87" t="str">
        <f>IFERROR(INDEX(DATA!$A$46:$E$6000,A3939,3),"")</f>
        <v/>
      </c>
      <c r="D3939" s="88" t="str">
        <f>IFERROR(INDEX(DATA!$A$46:$E$6000,A3939,2),"")</f>
        <v/>
      </c>
      <c r="E3939" s="99" t="str">
        <f>IFERROR(IF(C3939=設定・集計!$B$6,INDEX(DATA!$A$46:$E$6000,A3939,4),""),"")</f>
        <v/>
      </c>
      <c r="F3939" s="99" t="str">
        <f>IFERROR(IF(C3939=設定・集計!$B$6,"",INDEX(DATA!$A$46:$E$6000,A3939,4)),"")</f>
        <v/>
      </c>
    </row>
    <row r="3940" spans="1:6" ht="18.75" customHeight="1">
      <c r="A3940" s="82" t="str">
        <f>IFERROR(MATCH(ROW()-ROW($A$2),DATA!G:G,0)-DATA!$B$5+1,"")</f>
        <v/>
      </c>
      <c r="B3940" s="86" t="str">
        <f>IFERROR(INDEX(DATA!$A$46:$E$6000,A3940,5),"")</f>
        <v/>
      </c>
      <c r="C3940" s="87" t="str">
        <f>IFERROR(INDEX(DATA!$A$46:$E$6000,A3940,3),"")</f>
        <v/>
      </c>
      <c r="D3940" s="88" t="str">
        <f>IFERROR(INDEX(DATA!$A$46:$E$6000,A3940,2),"")</f>
        <v/>
      </c>
      <c r="E3940" s="99" t="str">
        <f>IFERROR(IF(C3940=設定・集計!$B$6,INDEX(DATA!$A$46:$E$6000,A3940,4),""),"")</f>
        <v/>
      </c>
      <c r="F3940" s="99" t="str">
        <f>IFERROR(IF(C3940=設定・集計!$B$6,"",INDEX(DATA!$A$46:$E$6000,A3940,4)),"")</f>
        <v/>
      </c>
    </row>
    <row r="3941" spans="1:6" ht="18.75" customHeight="1">
      <c r="A3941" s="82" t="str">
        <f>IFERROR(MATCH(ROW()-ROW($A$2),DATA!G:G,0)-DATA!$B$5+1,"")</f>
        <v/>
      </c>
      <c r="B3941" s="86" t="str">
        <f>IFERROR(INDEX(DATA!$A$46:$E$6000,A3941,5),"")</f>
        <v/>
      </c>
      <c r="C3941" s="87" t="str">
        <f>IFERROR(INDEX(DATA!$A$46:$E$6000,A3941,3),"")</f>
        <v/>
      </c>
      <c r="D3941" s="88" t="str">
        <f>IFERROR(INDEX(DATA!$A$46:$E$6000,A3941,2),"")</f>
        <v/>
      </c>
      <c r="E3941" s="99" t="str">
        <f>IFERROR(IF(C3941=設定・集計!$B$6,INDEX(DATA!$A$46:$E$6000,A3941,4),""),"")</f>
        <v/>
      </c>
      <c r="F3941" s="99" t="str">
        <f>IFERROR(IF(C3941=設定・集計!$B$6,"",INDEX(DATA!$A$46:$E$6000,A3941,4)),"")</f>
        <v/>
      </c>
    </row>
    <row r="3942" spans="1:6" ht="18.75" customHeight="1">
      <c r="A3942" s="82" t="str">
        <f>IFERROR(MATCH(ROW()-ROW($A$2),DATA!G:G,0)-DATA!$B$5+1,"")</f>
        <v/>
      </c>
      <c r="B3942" s="86" t="str">
        <f>IFERROR(INDEX(DATA!$A$46:$E$6000,A3942,5),"")</f>
        <v/>
      </c>
      <c r="C3942" s="87" t="str">
        <f>IFERROR(INDEX(DATA!$A$46:$E$6000,A3942,3),"")</f>
        <v/>
      </c>
      <c r="D3942" s="88" t="str">
        <f>IFERROR(INDEX(DATA!$A$46:$E$6000,A3942,2),"")</f>
        <v/>
      </c>
      <c r="E3942" s="99" t="str">
        <f>IFERROR(IF(C3942=設定・集計!$B$6,INDEX(DATA!$A$46:$E$6000,A3942,4),""),"")</f>
        <v/>
      </c>
      <c r="F3942" s="99" t="str">
        <f>IFERROR(IF(C3942=設定・集計!$B$6,"",INDEX(DATA!$A$46:$E$6000,A3942,4)),"")</f>
        <v/>
      </c>
    </row>
    <row r="3943" spans="1:6" ht="18.75" customHeight="1">
      <c r="A3943" s="82" t="str">
        <f>IFERROR(MATCH(ROW()-ROW($A$2),DATA!G:G,0)-DATA!$B$5+1,"")</f>
        <v/>
      </c>
      <c r="B3943" s="86" t="str">
        <f>IFERROR(INDEX(DATA!$A$46:$E$6000,A3943,5),"")</f>
        <v/>
      </c>
      <c r="C3943" s="87" t="str">
        <f>IFERROR(INDEX(DATA!$A$46:$E$6000,A3943,3),"")</f>
        <v/>
      </c>
      <c r="D3943" s="88" t="str">
        <f>IFERROR(INDEX(DATA!$A$46:$E$6000,A3943,2),"")</f>
        <v/>
      </c>
      <c r="E3943" s="99" t="str">
        <f>IFERROR(IF(C3943=設定・集計!$B$6,INDEX(DATA!$A$46:$E$6000,A3943,4),""),"")</f>
        <v/>
      </c>
      <c r="F3943" s="99" t="str">
        <f>IFERROR(IF(C3943=設定・集計!$B$6,"",INDEX(DATA!$A$46:$E$6000,A3943,4)),"")</f>
        <v/>
      </c>
    </row>
    <row r="3944" spans="1:6" ht="18.75" customHeight="1">
      <c r="A3944" s="82" t="str">
        <f>IFERROR(MATCH(ROW()-ROW($A$2),DATA!G:G,0)-DATA!$B$5+1,"")</f>
        <v/>
      </c>
      <c r="B3944" s="86" t="str">
        <f>IFERROR(INDEX(DATA!$A$46:$E$6000,A3944,5),"")</f>
        <v/>
      </c>
      <c r="C3944" s="87" t="str">
        <f>IFERROR(INDEX(DATA!$A$46:$E$6000,A3944,3),"")</f>
        <v/>
      </c>
      <c r="D3944" s="88" t="str">
        <f>IFERROR(INDEX(DATA!$A$46:$E$6000,A3944,2),"")</f>
        <v/>
      </c>
      <c r="E3944" s="99" t="str">
        <f>IFERROR(IF(C3944=設定・集計!$B$6,INDEX(DATA!$A$46:$E$6000,A3944,4),""),"")</f>
        <v/>
      </c>
      <c r="F3944" s="99" t="str">
        <f>IFERROR(IF(C3944=設定・集計!$B$6,"",INDEX(DATA!$A$46:$E$6000,A3944,4)),"")</f>
        <v/>
      </c>
    </row>
    <row r="3945" spans="1:6" ht="18.75" customHeight="1">
      <c r="A3945" s="82" t="str">
        <f>IFERROR(MATCH(ROW()-ROW($A$2),DATA!G:G,0)-DATA!$B$5+1,"")</f>
        <v/>
      </c>
      <c r="B3945" s="86" t="str">
        <f>IFERROR(INDEX(DATA!$A$46:$E$6000,A3945,5),"")</f>
        <v/>
      </c>
      <c r="C3945" s="87" t="str">
        <f>IFERROR(INDEX(DATA!$A$46:$E$6000,A3945,3),"")</f>
        <v/>
      </c>
      <c r="D3945" s="88" t="str">
        <f>IFERROR(INDEX(DATA!$A$46:$E$6000,A3945,2),"")</f>
        <v/>
      </c>
      <c r="E3945" s="99" t="str">
        <f>IFERROR(IF(C3945=設定・集計!$B$6,INDEX(DATA!$A$46:$E$6000,A3945,4),""),"")</f>
        <v/>
      </c>
      <c r="F3945" s="99" t="str">
        <f>IFERROR(IF(C3945=設定・集計!$B$6,"",INDEX(DATA!$A$46:$E$6000,A3945,4)),"")</f>
        <v/>
      </c>
    </row>
    <row r="3946" spans="1:6" ht="18.75" customHeight="1">
      <c r="A3946" s="82" t="str">
        <f>IFERROR(MATCH(ROW()-ROW($A$2),DATA!G:G,0)-DATA!$B$5+1,"")</f>
        <v/>
      </c>
      <c r="B3946" s="86" t="str">
        <f>IFERROR(INDEX(DATA!$A$46:$E$6000,A3946,5),"")</f>
        <v/>
      </c>
      <c r="C3946" s="87" t="str">
        <f>IFERROR(INDEX(DATA!$A$46:$E$6000,A3946,3),"")</f>
        <v/>
      </c>
      <c r="D3946" s="88" t="str">
        <f>IFERROR(INDEX(DATA!$A$46:$E$6000,A3946,2),"")</f>
        <v/>
      </c>
      <c r="E3946" s="99" t="str">
        <f>IFERROR(IF(C3946=設定・集計!$B$6,INDEX(DATA!$A$46:$E$6000,A3946,4),""),"")</f>
        <v/>
      </c>
      <c r="F3946" s="99" t="str">
        <f>IFERROR(IF(C3946=設定・集計!$B$6,"",INDEX(DATA!$A$46:$E$6000,A3946,4)),"")</f>
        <v/>
      </c>
    </row>
    <row r="3947" spans="1:6" ht="18.75" customHeight="1">
      <c r="A3947" s="82" t="str">
        <f>IFERROR(MATCH(ROW()-ROW($A$2),DATA!G:G,0)-DATA!$B$5+1,"")</f>
        <v/>
      </c>
      <c r="B3947" s="86" t="str">
        <f>IFERROR(INDEX(DATA!$A$46:$E$6000,A3947,5),"")</f>
        <v/>
      </c>
      <c r="C3947" s="87" t="str">
        <f>IFERROR(INDEX(DATA!$A$46:$E$6000,A3947,3),"")</f>
        <v/>
      </c>
      <c r="D3947" s="88" t="str">
        <f>IFERROR(INDEX(DATA!$A$46:$E$6000,A3947,2),"")</f>
        <v/>
      </c>
      <c r="E3947" s="99" t="str">
        <f>IFERROR(IF(C3947=設定・集計!$B$6,INDEX(DATA!$A$46:$E$6000,A3947,4),""),"")</f>
        <v/>
      </c>
      <c r="F3947" s="99" t="str">
        <f>IFERROR(IF(C3947=設定・集計!$B$6,"",INDEX(DATA!$A$46:$E$6000,A3947,4)),"")</f>
        <v/>
      </c>
    </row>
    <row r="3948" spans="1:6" ht="18.75" customHeight="1">
      <c r="A3948" s="82" t="str">
        <f>IFERROR(MATCH(ROW()-ROW($A$2),DATA!G:G,0)-DATA!$B$5+1,"")</f>
        <v/>
      </c>
      <c r="B3948" s="86" t="str">
        <f>IFERROR(INDEX(DATA!$A$46:$E$6000,A3948,5),"")</f>
        <v/>
      </c>
      <c r="C3948" s="87" t="str">
        <f>IFERROR(INDEX(DATA!$A$46:$E$6000,A3948,3),"")</f>
        <v/>
      </c>
      <c r="D3948" s="88" t="str">
        <f>IFERROR(INDEX(DATA!$A$46:$E$6000,A3948,2),"")</f>
        <v/>
      </c>
      <c r="E3948" s="99" t="str">
        <f>IFERROR(IF(C3948=設定・集計!$B$6,INDEX(DATA!$A$46:$E$6000,A3948,4),""),"")</f>
        <v/>
      </c>
      <c r="F3948" s="99" t="str">
        <f>IFERROR(IF(C3948=設定・集計!$B$6,"",INDEX(DATA!$A$46:$E$6000,A3948,4)),"")</f>
        <v/>
      </c>
    </row>
    <row r="3949" spans="1:6" ht="18.75" customHeight="1">
      <c r="A3949" s="82" t="str">
        <f>IFERROR(MATCH(ROW()-ROW($A$2),DATA!G:G,0)-DATA!$B$5+1,"")</f>
        <v/>
      </c>
      <c r="B3949" s="86" t="str">
        <f>IFERROR(INDEX(DATA!$A$46:$E$6000,A3949,5),"")</f>
        <v/>
      </c>
      <c r="C3949" s="87" t="str">
        <f>IFERROR(INDEX(DATA!$A$46:$E$6000,A3949,3),"")</f>
        <v/>
      </c>
      <c r="D3949" s="88" t="str">
        <f>IFERROR(INDEX(DATA!$A$46:$E$6000,A3949,2),"")</f>
        <v/>
      </c>
      <c r="E3949" s="99" t="str">
        <f>IFERROR(IF(C3949=設定・集計!$B$6,INDEX(DATA!$A$46:$E$6000,A3949,4),""),"")</f>
        <v/>
      </c>
      <c r="F3949" s="99" t="str">
        <f>IFERROR(IF(C3949=設定・集計!$B$6,"",INDEX(DATA!$A$46:$E$6000,A3949,4)),"")</f>
        <v/>
      </c>
    </row>
    <row r="3950" spans="1:6" ht="18.75" customHeight="1">
      <c r="A3950" s="82" t="str">
        <f>IFERROR(MATCH(ROW()-ROW($A$2),DATA!G:G,0)-DATA!$B$5+1,"")</f>
        <v/>
      </c>
      <c r="B3950" s="86" t="str">
        <f>IFERROR(INDEX(DATA!$A$46:$E$6000,A3950,5),"")</f>
        <v/>
      </c>
      <c r="C3950" s="87" t="str">
        <f>IFERROR(INDEX(DATA!$A$46:$E$6000,A3950,3),"")</f>
        <v/>
      </c>
      <c r="D3950" s="88" t="str">
        <f>IFERROR(INDEX(DATA!$A$46:$E$6000,A3950,2),"")</f>
        <v/>
      </c>
      <c r="E3950" s="99" t="str">
        <f>IFERROR(IF(C3950=設定・集計!$B$6,INDEX(DATA!$A$46:$E$6000,A3950,4),""),"")</f>
        <v/>
      </c>
      <c r="F3950" s="99" t="str">
        <f>IFERROR(IF(C3950=設定・集計!$B$6,"",INDEX(DATA!$A$46:$E$6000,A3950,4)),"")</f>
        <v/>
      </c>
    </row>
    <row r="3951" spans="1:6" ht="18.75" customHeight="1">
      <c r="A3951" s="82" t="str">
        <f>IFERROR(MATCH(ROW()-ROW($A$2),DATA!G:G,0)-DATA!$B$5+1,"")</f>
        <v/>
      </c>
      <c r="B3951" s="86" t="str">
        <f>IFERROR(INDEX(DATA!$A$46:$E$6000,A3951,5),"")</f>
        <v/>
      </c>
      <c r="C3951" s="87" t="str">
        <f>IFERROR(INDEX(DATA!$A$46:$E$6000,A3951,3),"")</f>
        <v/>
      </c>
      <c r="D3951" s="88" t="str">
        <f>IFERROR(INDEX(DATA!$A$46:$E$6000,A3951,2),"")</f>
        <v/>
      </c>
      <c r="E3951" s="99" t="str">
        <f>IFERROR(IF(C3951=設定・集計!$B$6,INDEX(DATA!$A$46:$E$6000,A3951,4),""),"")</f>
        <v/>
      </c>
      <c r="F3951" s="99" t="str">
        <f>IFERROR(IF(C3951=設定・集計!$B$6,"",INDEX(DATA!$A$46:$E$6000,A3951,4)),"")</f>
        <v/>
      </c>
    </row>
    <row r="3952" spans="1:6" ht="18.75" customHeight="1">
      <c r="A3952" s="82" t="str">
        <f>IFERROR(MATCH(ROW()-ROW($A$2),DATA!G:G,0)-DATA!$B$5+1,"")</f>
        <v/>
      </c>
      <c r="B3952" s="86" t="str">
        <f>IFERROR(INDEX(DATA!$A$46:$E$6000,A3952,5),"")</f>
        <v/>
      </c>
      <c r="C3952" s="87" t="str">
        <f>IFERROR(INDEX(DATA!$A$46:$E$6000,A3952,3),"")</f>
        <v/>
      </c>
      <c r="D3952" s="88" t="str">
        <f>IFERROR(INDEX(DATA!$A$46:$E$6000,A3952,2),"")</f>
        <v/>
      </c>
      <c r="E3952" s="99" t="str">
        <f>IFERROR(IF(C3952=設定・集計!$B$6,INDEX(DATA!$A$46:$E$6000,A3952,4),""),"")</f>
        <v/>
      </c>
      <c r="F3952" s="99" t="str">
        <f>IFERROR(IF(C3952=設定・集計!$B$6,"",INDEX(DATA!$A$46:$E$6000,A3952,4)),"")</f>
        <v/>
      </c>
    </row>
    <row r="3953" spans="1:6" ht="18.75" customHeight="1">
      <c r="A3953" s="82" t="str">
        <f>IFERROR(MATCH(ROW()-ROW($A$2),DATA!G:G,0)-DATA!$B$5+1,"")</f>
        <v/>
      </c>
      <c r="B3953" s="86" t="str">
        <f>IFERROR(INDEX(DATA!$A$46:$E$6000,A3953,5),"")</f>
        <v/>
      </c>
      <c r="C3953" s="87" t="str">
        <f>IFERROR(INDEX(DATA!$A$46:$E$6000,A3953,3),"")</f>
        <v/>
      </c>
      <c r="D3953" s="88" t="str">
        <f>IFERROR(INDEX(DATA!$A$46:$E$6000,A3953,2),"")</f>
        <v/>
      </c>
      <c r="E3953" s="99" t="str">
        <f>IFERROR(IF(C3953=設定・集計!$B$6,INDEX(DATA!$A$46:$E$6000,A3953,4),""),"")</f>
        <v/>
      </c>
      <c r="F3953" s="99" t="str">
        <f>IFERROR(IF(C3953=設定・集計!$B$6,"",INDEX(DATA!$A$46:$E$6000,A3953,4)),"")</f>
        <v/>
      </c>
    </row>
    <row r="3954" spans="1:6" ht="18.75" customHeight="1">
      <c r="A3954" s="82" t="str">
        <f>IFERROR(MATCH(ROW()-ROW($A$2),DATA!G:G,0)-DATA!$B$5+1,"")</f>
        <v/>
      </c>
      <c r="B3954" s="86" t="str">
        <f>IFERROR(INDEX(DATA!$A$46:$E$6000,A3954,5),"")</f>
        <v/>
      </c>
      <c r="C3954" s="87" t="str">
        <f>IFERROR(INDEX(DATA!$A$46:$E$6000,A3954,3),"")</f>
        <v/>
      </c>
      <c r="D3954" s="88" t="str">
        <f>IFERROR(INDEX(DATA!$A$46:$E$6000,A3954,2),"")</f>
        <v/>
      </c>
      <c r="E3954" s="99" t="str">
        <f>IFERROR(IF(C3954=設定・集計!$B$6,INDEX(DATA!$A$46:$E$6000,A3954,4),""),"")</f>
        <v/>
      </c>
      <c r="F3954" s="99" t="str">
        <f>IFERROR(IF(C3954=設定・集計!$B$6,"",INDEX(DATA!$A$46:$E$6000,A3954,4)),"")</f>
        <v/>
      </c>
    </row>
    <row r="3955" spans="1:6" ht="18.75" customHeight="1">
      <c r="A3955" s="82" t="str">
        <f>IFERROR(MATCH(ROW()-ROW($A$2),DATA!G:G,0)-DATA!$B$5+1,"")</f>
        <v/>
      </c>
      <c r="B3955" s="86" t="str">
        <f>IFERROR(INDEX(DATA!$A$46:$E$6000,A3955,5),"")</f>
        <v/>
      </c>
      <c r="C3955" s="87" t="str">
        <f>IFERROR(INDEX(DATA!$A$46:$E$6000,A3955,3),"")</f>
        <v/>
      </c>
      <c r="D3955" s="88" t="str">
        <f>IFERROR(INDEX(DATA!$A$46:$E$6000,A3955,2),"")</f>
        <v/>
      </c>
      <c r="E3955" s="99" t="str">
        <f>IFERROR(IF(C3955=設定・集計!$B$6,INDEX(DATA!$A$46:$E$6000,A3955,4),""),"")</f>
        <v/>
      </c>
      <c r="F3955" s="99" t="str">
        <f>IFERROR(IF(C3955=設定・集計!$B$6,"",INDEX(DATA!$A$46:$E$6000,A3955,4)),"")</f>
        <v/>
      </c>
    </row>
    <row r="3956" spans="1:6" ht="18.75" customHeight="1">
      <c r="A3956" s="82" t="str">
        <f>IFERROR(MATCH(ROW()-ROW($A$2),DATA!G:G,0)-DATA!$B$5+1,"")</f>
        <v/>
      </c>
      <c r="B3956" s="86" t="str">
        <f>IFERROR(INDEX(DATA!$A$46:$E$6000,A3956,5),"")</f>
        <v/>
      </c>
      <c r="C3956" s="87" t="str">
        <f>IFERROR(INDEX(DATA!$A$46:$E$6000,A3956,3),"")</f>
        <v/>
      </c>
      <c r="D3956" s="88" t="str">
        <f>IFERROR(INDEX(DATA!$A$46:$E$6000,A3956,2),"")</f>
        <v/>
      </c>
      <c r="E3956" s="99" t="str">
        <f>IFERROR(IF(C3956=設定・集計!$B$6,INDEX(DATA!$A$46:$E$6000,A3956,4),""),"")</f>
        <v/>
      </c>
      <c r="F3956" s="99" t="str">
        <f>IFERROR(IF(C3956=設定・集計!$B$6,"",INDEX(DATA!$A$46:$E$6000,A3956,4)),"")</f>
        <v/>
      </c>
    </row>
    <row r="3957" spans="1:6" ht="18.75" customHeight="1">
      <c r="A3957" s="82" t="str">
        <f>IFERROR(MATCH(ROW()-ROW($A$2),DATA!G:G,0)-DATA!$B$5+1,"")</f>
        <v/>
      </c>
      <c r="B3957" s="86" t="str">
        <f>IFERROR(INDEX(DATA!$A$46:$E$6000,A3957,5),"")</f>
        <v/>
      </c>
      <c r="C3957" s="87" t="str">
        <f>IFERROR(INDEX(DATA!$A$46:$E$6000,A3957,3),"")</f>
        <v/>
      </c>
      <c r="D3957" s="88" t="str">
        <f>IFERROR(INDEX(DATA!$A$46:$E$6000,A3957,2),"")</f>
        <v/>
      </c>
      <c r="E3957" s="99" t="str">
        <f>IFERROR(IF(C3957=設定・集計!$B$6,INDEX(DATA!$A$46:$E$6000,A3957,4),""),"")</f>
        <v/>
      </c>
      <c r="F3957" s="99" t="str">
        <f>IFERROR(IF(C3957=設定・集計!$B$6,"",INDEX(DATA!$A$46:$E$6000,A3957,4)),"")</f>
        <v/>
      </c>
    </row>
    <row r="3958" spans="1:6" ht="18.75" customHeight="1">
      <c r="A3958" s="82" t="str">
        <f>IFERROR(MATCH(ROW()-ROW($A$2),DATA!G:G,0)-DATA!$B$5+1,"")</f>
        <v/>
      </c>
      <c r="B3958" s="86" t="str">
        <f>IFERROR(INDEX(DATA!$A$46:$E$6000,A3958,5),"")</f>
        <v/>
      </c>
      <c r="C3958" s="87" t="str">
        <f>IFERROR(INDEX(DATA!$A$46:$E$6000,A3958,3),"")</f>
        <v/>
      </c>
      <c r="D3958" s="88" t="str">
        <f>IFERROR(INDEX(DATA!$A$46:$E$6000,A3958,2),"")</f>
        <v/>
      </c>
      <c r="E3958" s="99" t="str">
        <f>IFERROR(IF(C3958=設定・集計!$B$6,INDEX(DATA!$A$46:$E$6000,A3958,4),""),"")</f>
        <v/>
      </c>
      <c r="F3958" s="99" t="str">
        <f>IFERROR(IF(C3958=設定・集計!$B$6,"",INDEX(DATA!$A$46:$E$6000,A3958,4)),"")</f>
        <v/>
      </c>
    </row>
    <row r="3959" spans="1:6" ht="18.75" customHeight="1">
      <c r="A3959" s="82" t="str">
        <f>IFERROR(MATCH(ROW()-ROW($A$2),DATA!G:G,0)-DATA!$B$5+1,"")</f>
        <v/>
      </c>
      <c r="B3959" s="86" t="str">
        <f>IFERROR(INDEX(DATA!$A$46:$E$6000,A3959,5),"")</f>
        <v/>
      </c>
      <c r="C3959" s="87" t="str">
        <f>IFERROR(INDEX(DATA!$A$46:$E$6000,A3959,3),"")</f>
        <v/>
      </c>
      <c r="D3959" s="88" t="str">
        <f>IFERROR(INDEX(DATA!$A$46:$E$6000,A3959,2),"")</f>
        <v/>
      </c>
      <c r="E3959" s="99" t="str">
        <f>IFERROR(IF(C3959=設定・集計!$B$6,INDEX(DATA!$A$46:$E$6000,A3959,4),""),"")</f>
        <v/>
      </c>
      <c r="F3959" s="99" t="str">
        <f>IFERROR(IF(C3959=設定・集計!$B$6,"",INDEX(DATA!$A$46:$E$6000,A3959,4)),"")</f>
        <v/>
      </c>
    </row>
    <row r="3960" spans="1:6" ht="18.75" customHeight="1">
      <c r="A3960" s="82" t="str">
        <f>IFERROR(MATCH(ROW()-ROW($A$2),DATA!G:G,0)-DATA!$B$5+1,"")</f>
        <v/>
      </c>
      <c r="B3960" s="86" t="str">
        <f>IFERROR(INDEX(DATA!$A$46:$E$6000,A3960,5),"")</f>
        <v/>
      </c>
      <c r="C3960" s="87" t="str">
        <f>IFERROR(INDEX(DATA!$A$46:$E$6000,A3960,3),"")</f>
        <v/>
      </c>
      <c r="D3960" s="88" t="str">
        <f>IFERROR(INDEX(DATA!$A$46:$E$6000,A3960,2),"")</f>
        <v/>
      </c>
      <c r="E3960" s="99" t="str">
        <f>IFERROR(IF(C3960=設定・集計!$B$6,INDEX(DATA!$A$46:$E$6000,A3960,4),""),"")</f>
        <v/>
      </c>
      <c r="F3960" s="99" t="str">
        <f>IFERROR(IF(C3960=設定・集計!$B$6,"",INDEX(DATA!$A$46:$E$6000,A3960,4)),"")</f>
        <v/>
      </c>
    </row>
    <row r="3961" spans="1:6" ht="18.75" customHeight="1">
      <c r="A3961" s="82" t="str">
        <f>IFERROR(MATCH(ROW()-ROW($A$2),DATA!G:G,0)-DATA!$B$5+1,"")</f>
        <v/>
      </c>
      <c r="B3961" s="86" t="str">
        <f>IFERROR(INDEX(DATA!$A$46:$E$6000,A3961,5),"")</f>
        <v/>
      </c>
      <c r="C3961" s="87" t="str">
        <f>IFERROR(INDEX(DATA!$A$46:$E$6000,A3961,3),"")</f>
        <v/>
      </c>
      <c r="D3961" s="88" t="str">
        <f>IFERROR(INDEX(DATA!$A$46:$E$6000,A3961,2),"")</f>
        <v/>
      </c>
      <c r="E3961" s="99" t="str">
        <f>IFERROR(IF(C3961=設定・集計!$B$6,INDEX(DATA!$A$46:$E$6000,A3961,4),""),"")</f>
        <v/>
      </c>
      <c r="F3961" s="99" t="str">
        <f>IFERROR(IF(C3961=設定・集計!$B$6,"",INDEX(DATA!$A$46:$E$6000,A3961,4)),"")</f>
        <v/>
      </c>
    </row>
    <row r="3962" spans="1:6" ht="18.75" customHeight="1">
      <c r="A3962" s="82" t="str">
        <f>IFERROR(MATCH(ROW()-ROW($A$2),DATA!G:G,0)-DATA!$B$5+1,"")</f>
        <v/>
      </c>
      <c r="B3962" s="86" t="str">
        <f>IFERROR(INDEX(DATA!$A$46:$E$6000,A3962,5),"")</f>
        <v/>
      </c>
      <c r="C3962" s="87" t="str">
        <f>IFERROR(INDEX(DATA!$A$46:$E$6000,A3962,3),"")</f>
        <v/>
      </c>
      <c r="D3962" s="88" t="str">
        <f>IFERROR(INDEX(DATA!$A$46:$E$6000,A3962,2),"")</f>
        <v/>
      </c>
      <c r="E3962" s="99" t="str">
        <f>IFERROR(IF(C3962=設定・集計!$B$6,INDEX(DATA!$A$46:$E$6000,A3962,4),""),"")</f>
        <v/>
      </c>
      <c r="F3962" s="99" t="str">
        <f>IFERROR(IF(C3962=設定・集計!$B$6,"",INDEX(DATA!$A$46:$E$6000,A3962,4)),"")</f>
        <v/>
      </c>
    </row>
    <row r="3963" spans="1:6" ht="18.75" customHeight="1">
      <c r="A3963" s="82" t="str">
        <f>IFERROR(MATCH(ROW()-ROW($A$2),DATA!G:G,0)-DATA!$B$5+1,"")</f>
        <v/>
      </c>
      <c r="B3963" s="86" t="str">
        <f>IFERROR(INDEX(DATA!$A$46:$E$6000,A3963,5),"")</f>
        <v/>
      </c>
      <c r="C3963" s="87" t="str">
        <f>IFERROR(INDEX(DATA!$A$46:$E$6000,A3963,3),"")</f>
        <v/>
      </c>
      <c r="D3963" s="88" t="str">
        <f>IFERROR(INDEX(DATA!$A$46:$E$6000,A3963,2),"")</f>
        <v/>
      </c>
      <c r="E3963" s="99" t="str">
        <f>IFERROR(IF(C3963=設定・集計!$B$6,INDEX(DATA!$A$46:$E$6000,A3963,4),""),"")</f>
        <v/>
      </c>
      <c r="F3963" s="99" t="str">
        <f>IFERROR(IF(C3963=設定・集計!$B$6,"",INDEX(DATA!$A$46:$E$6000,A3963,4)),"")</f>
        <v/>
      </c>
    </row>
    <row r="3964" spans="1:6" ht="18.75" customHeight="1">
      <c r="A3964" s="82" t="str">
        <f>IFERROR(MATCH(ROW()-ROW($A$2),DATA!G:G,0)-DATA!$B$5+1,"")</f>
        <v/>
      </c>
      <c r="B3964" s="86" t="str">
        <f>IFERROR(INDEX(DATA!$A$46:$E$6000,A3964,5),"")</f>
        <v/>
      </c>
      <c r="C3964" s="87" t="str">
        <f>IFERROR(INDEX(DATA!$A$46:$E$6000,A3964,3),"")</f>
        <v/>
      </c>
      <c r="D3964" s="88" t="str">
        <f>IFERROR(INDEX(DATA!$A$46:$E$6000,A3964,2),"")</f>
        <v/>
      </c>
      <c r="E3964" s="99" t="str">
        <f>IFERROR(IF(C3964=設定・集計!$B$6,INDEX(DATA!$A$46:$E$6000,A3964,4),""),"")</f>
        <v/>
      </c>
      <c r="F3964" s="99" t="str">
        <f>IFERROR(IF(C3964=設定・集計!$B$6,"",INDEX(DATA!$A$46:$E$6000,A3964,4)),"")</f>
        <v/>
      </c>
    </row>
    <row r="3965" spans="1:6" ht="18.75" customHeight="1">
      <c r="A3965" s="82" t="str">
        <f>IFERROR(MATCH(ROW()-ROW($A$2),DATA!G:G,0)-DATA!$B$5+1,"")</f>
        <v/>
      </c>
      <c r="B3965" s="86" t="str">
        <f>IFERROR(INDEX(DATA!$A$46:$E$6000,A3965,5),"")</f>
        <v/>
      </c>
      <c r="C3965" s="87" t="str">
        <f>IFERROR(INDEX(DATA!$A$46:$E$6000,A3965,3),"")</f>
        <v/>
      </c>
      <c r="D3965" s="88" t="str">
        <f>IFERROR(INDEX(DATA!$A$46:$E$6000,A3965,2),"")</f>
        <v/>
      </c>
      <c r="E3965" s="99" t="str">
        <f>IFERROR(IF(C3965=設定・集計!$B$6,INDEX(DATA!$A$46:$E$6000,A3965,4),""),"")</f>
        <v/>
      </c>
      <c r="F3965" s="99" t="str">
        <f>IFERROR(IF(C3965=設定・集計!$B$6,"",INDEX(DATA!$A$46:$E$6000,A3965,4)),"")</f>
        <v/>
      </c>
    </row>
    <row r="3966" spans="1:6" ht="18.75" customHeight="1">
      <c r="A3966" s="82" t="str">
        <f>IFERROR(MATCH(ROW()-ROW($A$2),DATA!G:G,0)-DATA!$B$5+1,"")</f>
        <v/>
      </c>
      <c r="B3966" s="86" t="str">
        <f>IFERROR(INDEX(DATA!$A$46:$E$6000,A3966,5),"")</f>
        <v/>
      </c>
      <c r="C3966" s="87" t="str">
        <f>IFERROR(INDEX(DATA!$A$46:$E$6000,A3966,3),"")</f>
        <v/>
      </c>
      <c r="D3966" s="88" t="str">
        <f>IFERROR(INDEX(DATA!$A$46:$E$6000,A3966,2),"")</f>
        <v/>
      </c>
      <c r="E3966" s="99" t="str">
        <f>IFERROR(IF(C3966=設定・集計!$B$6,INDEX(DATA!$A$46:$E$6000,A3966,4),""),"")</f>
        <v/>
      </c>
      <c r="F3966" s="99" t="str">
        <f>IFERROR(IF(C3966=設定・集計!$B$6,"",INDEX(DATA!$A$46:$E$6000,A3966,4)),"")</f>
        <v/>
      </c>
    </row>
    <row r="3967" spans="1:6" ht="18.75" customHeight="1">
      <c r="A3967" s="82" t="str">
        <f>IFERROR(MATCH(ROW()-ROW($A$2),DATA!G:G,0)-DATA!$B$5+1,"")</f>
        <v/>
      </c>
      <c r="B3967" s="86" t="str">
        <f>IFERROR(INDEX(DATA!$A$46:$E$6000,A3967,5),"")</f>
        <v/>
      </c>
      <c r="C3967" s="87" t="str">
        <f>IFERROR(INDEX(DATA!$A$46:$E$6000,A3967,3),"")</f>
        <v/>
      </c>
      <c r="D3967" s="88" t="str">
        <f>IFERROR(INDEX(DATA!$A$46:$E$6000,A3967,2),"")</f>
        <v/>
      </c>
      <c r="E3967" s="99" t="str">
        <f>IFERROR(IF(C3967=設定・集計!$B$6,INDEX(DATA!$A$46:$E$6000,A3967,4),""),"")</f>
        <v/>
      </c>
      <c r="F3967" s="99" t="str">
        <f>IFERROR(IF(C3967=設定・集計!$B$6,"",INDEX(DATA!$A$46:$E$6000,A3967,4)),"")</f>
        <v/>
      </c>
    </row>
    <row r="3968" spans="1:6" ht="18.75" customHeight="1">
      <c r="A3968" s="82" t="str">
        <f>IFERROR(MATCH(ROW()-ROW($A$2),DATA!G:G,0)-DATA!$B$5+1,"")</f>
        <v/>
      </c>
      <c r="B3968" s="86" t="str">
        <f>IFERROR(INDEX(DATA!$A$46:$E$6000,A3968,5),"")</f>
        <v/>
      </c>
      <c r="C3968" s="87" t="str">
        <f>IFERROR(INDEX(DATA!$A$46:$E$6000,A3968,3),"")</f>
        <v/>
      </c>
      <c r="D3968" s="88" t="str">
        <f>IFERROR(INDEX(DATA!$A$46:$E$6000,A3968,2),"")</f>
        <v/>
      </c>
      <c r="E3968" s="99" t="str">
        <f>IFERROR(IF(C3968=設定・集計!$B$6,INDEX(DATA!$A$46:$E$6000,A3968,4),""),"")</f>
        <v/>
      </c>
      <c r="F3968" s="99" t="str">
        <f>IFERROR(IF(C3968=設定・集計!$B$6,"",INDEX(DATA!$A$46:$E$6000,A3968,4)),"")</f>
        <v/>
      </c>
    </row>
    <row r="3969" spans="1:6" ht="18.75" customHeight="1">
      <c r="A3969" s="82" t="str">
        <f>IFERROR(MATCH(ROW()-ROW($A$2),DATA!G:G,0)-DATA!$B$5+1,"")</f>
        <v/>
      </c>
      <c r="B3969" s="86" t="str">
        <f>IFERROR(INDEX(DATA!$A$46:$E$6000,A3969,5),"")</f>
        <v/>
      </c>
      <c r="C3969" s="87" t="str">
        <f>IFERROR(INDEX(DATA!$A$46:$E$6000,A3969,3),"")</f>
        <v/>
      </c>
      <c r="D3969" s="88" t="str">
        <f>IFERROR(INDEX(DATA!$A$46:$E$6000,A3969,2),"")</f>
        <v/>
      </c>
      <c r="E3969" s="99" t="str">
        <f>IFERROR(IF(C3969=設定・集計!$B$6,INDEX(DATA!$A$46:$E$6000,A3969,4),""),"")</f>
        <v/>
      </c>
      <c r="F3969" s="99" t="str">
        <f>IFERROR(IF(C3969=設定・集計!$B$6,"",INDEX(DATA!$A$46:$E$6000,A3969,4)),"")</f>
        <v/>
      </c>
    </row>
    <row r="3970" spans="1:6" ht="18.75" customHeight="1">
      <c r="A3970" s="82" t="str">
        <f>IFERROR(MATCH(ROW()-ROW($A$2),DATA!G:G,0)-DATA!$B$5+1,"")</f>
        <v/>
      </c>
      <c r="B3970" s="86" t="str">
        <f>IFERROR(INDEX(DATA!$A$46:$E$6000,A3970,5),"")</f>
        <v/>
      </c>
      <c r="C3970" s="87" t="str">
        <f>IFERROR(INDEX(DATA!$A$46:$E$6000,A3970,3),"")</f>
        <v/>
      </c>
      <c r="D3970" s="88" t="str">
        <f>IFERROR(INDEX(DATA!$A$46:$E$6000,A3970,2),"")</f>
        <v/>
      </c>
      <c r="E3970" s="99" t="str">
        <f>IFERROR(IF(C3970=設定・集計!$B$6,INDEX(DATA!$A$46:$E$6000,A3970,4),""),"")</f>
        <v/>
      </c>
      <c r="F3970" s="99" t="str">
        <f>IFERROR(IF(C3970=設定・集計!$B$6,"",INDEX(DATA!$A$46:$E$6000,A3970,4)),"")</f>
        <v/>
      </c>
    </row>
    <row r="3971" spans="1:6" ht="18.75" customHeight="1">
      <c r="A3971" s="82" t="str">
        <f>IFERROR(MATCH(ROW()-ROW($A$2),DATA!G:G,0)-DATA!$B$5+1,"")</f>
        <v/>
      </c>
      <c r="B3971" s="86" t="str">
        <f>IFERROR(INDEX(DATA!$A$46:$E$6000,A3971,5),"")</f>
        <v/>
      </c>
      <c r="C3971" s="87" t="str">
        <f>IFERROR(INDEX(DATA!$A$46:$E$6000,A3971,3),"")</f>
        <v/>
      </c>
      <c r="D3971" s="88" t="str">
        <f>IFERROR(INDEX(DATA!$A$46:$E$6000,A3971,2),"")</f>
        <v/>
      </c>
      <c r="E3971" s="99" t="str">
        <f>IFERROR(IF(C3971=設定・集計!$B$6,INDEX(DATA!$A$46:$E$6000,A3971,4),""),"")</f>
        <v/>
      </c>
      <c r="F3971" s="99" t="str">
        <f>IFERROR(IF(C3971=設定・集計!$B$6,"",INDEX(DATA!$A$46:$E$6000,A3971,4)),"")</f>
        <v/>
      </c>
    </row>
    <row r="3972" spans="1:6" ht="18.75" customHeight="1">
      <c r="A3972" s="82" t="str">
        <f>IFERROR(MATCH(ROW()-ROW($A$2),DATA!G:G,0)-DATA!$B$5+1,"")</f>
        <v/>
      </c>
      <c r="B3972" s="86" t="str">
        <f>IFERROR(INDEX(DATA!$A$46:$E$6000,A3972,5),"")</f>
        <v/>
      </c>
      <c r="C3972" s="87" t="str">
        <f>IFERROR(INDEX(DATA!$A$46:$E$6000,A3972,3),"")</f>
        <v/>
      </c>
      <c r="D3972" s="88" t="str">
        <f>IFERROR(INDEX(DATA!$A$46:$E$6000,A3972,2),"")</f>
        <v/>
      </c>
      <c r="E3972" s="99" t="str">
        <f>IFERROR(IF(C3972=設定・集計!$B$6,INDEX(DATA!$A$46:$E$6000,A3972,4),""),"")</f>
        <v/>
      </c>
      <c r="F3972" s="99" t="str">
        <f>IFERROR(IF(C3972=設定・集計!$B$6,"",INDEX(DATA!$A$46:$E$6000,A3972,4)),"")</f>
        <v/>
      </c>
    </row>
    <row r="3973" spans="1:6" ht="18.75" customHeight="1">
      <c r="A3973" s="82" t="str">
        <f>IFERROR(MATCH(ROW()-ROW($A$2),DATA!G:G,0)-DATA!$B$5+1,"")</f>
        <v/>
      </c>
      <c r="B3973" s="86" t="str">
        <f>IFERROR(INDEX(DATA!$A$46:$E$6000,A3973,5),"")</f>
        <v/>
      </c>
      <c r="C3973" s="87" t="str">
        <f>IFERROR(INDEX(DATA!$A$46:$E$6000,A3973,3),"")</f>
        <v/>
      </c>
      <c r="D3973" s="88" t="str">
        <f>IFERROR(INDEX(DATA!$A$46:$E$6000,A3973,2),"")</f>
        <v/>
      </c>
      <c r="E3973" s="99" t="str">
        <f>IFERROR(IF(C3973=設定・集計!$B$6,INDEX(DATA!$A$46:$E$6000,A3973,4),""),"")</f>
        <v/>
      </c>
      <c r="F3973" s="99" t="str">
        <f>IFERROR(IF(C3973=設定・集計!$B$6,"",INDEX(DATA!$A$46:$E$6000,A3973,4)),"")</f>
        <v/>
      </c>
    </row>
    <row r="3974" spans="1:6" ht="18.75" customHeight="1">
      <c r="A3974" s="82" t="str">
        <f>IFERROR(MATCH(ROW()-ROW($A$2),DATA!G:G,0)-DATA!$B$5+1,"")</f>
        <v/>
      </c>
      <c r="B3974" s="86" t="str">
        <f>IFERROR(INDEX(DATA!$A$46:$E$6000,A3974,5),"")</f>
        <v/>
      </c>
      <c r="C3974" s="87" t="str">
        <f>IFERROR(INDEX(DATA!$A$46:$E$6000,A3974,3),"")</f>
        <v/>
      </c>
      <c r="D3974" s="88" t="str">
        <f>IFERROR(INDEX(DATA!$A$46:$E$6000,A3974,2),"")</f>
        <v/>
      </c>
      <c r="E3974" s="99" t="str">
        <f>IFERROR(IF(C3974=設定・集計!$B$6,INDEX(DATA!$A$46:$E$6000,A3974,4),""),"")</f>
        <v/>
      </c>
      <c r="F3974" s="99" t="str">
        <f>IFERROR(IF(C3974=設定・集計!$B$6,"",INDEX(DATA!$A$46:$E$6000,A3974,4)),"")</f>
        <v/>
      </c>
    </row>
    <row r="3975" spans="1:6" ht="18.75" customHeight="1">
      <c r="A3975" s="82" t="str">
        <f>IFERROR(MATCH(ROW()-ROW($A$2),DATA!G:G,0)-DATA!$B$5+1,"")</f>
        <v/>
      </c>
      <c r="B3975" s="86" t="str">
        <f>IFERROR(INDEX(DATA!$A$46:$E$6000,A3975,5),"")</f>
        <v/>
      </c>
      <c r="C3975" s="87" t="str">
        <f>IFERROR(INDEX(DATA!$A$46:$E$6000,A3975,3),"")</f>
        <v/>
      </c>
      <c r="D3975" s="88" t="str">
        <f>IFERROR(INDEX(DATA!$A$46:$E$6000,A3975,2),"")</f>
        <v/>
      </c>
      <c r="E3975" s="99" t="str">
        <f>IFERROR(IF(C3975=設定・集計!$B$6,INDEX(DATA!$A$46:$E$6000,A3975,4),""),"")</f>
        <v/>
      </c>
      <c r="F3975" s="99" t="str">
        <f>IFERROR(IF(C3975=設定・集計!$B$6,"",INDEX(DATA!$A$46:$E$6000,A3975,4)),"")</f>
        <v/>
      </c>
    </row>
    <row r="3976" spans="1:6" ht="18.75" customHeight="1">
      <c r="A3976" s="82" t="str">
        <f>IFERROR(MATCH(ROW()-ROW($A$2),DATA!G:G,0)-DATA!$B$5+1,"")</f>
        <v/>
      </c>
      <c r="B3976" s="86" t="str">
        <f>IFERROR(INDEX(DATA!$A$46:$E$6000,A3976,5),"")</f>
        <v/>
      </c>
      <c r="C3976" s="87" t="str">
        <f>IFERROR(INDEX(DATA!$A$46:$E$6000,A3976,3),"")</f>
        <v/>
      </c>
      <c r="D3976" s="88" t="str">
        <f>IFERROR(INDEX(DATA!$A$46:$E$6000,A3976,2),"")</f>
        <v/>
      </c>
      <c r="E3976" s="99" t="str">
        <f>IFERROR(IF(C3976=設定・集計!$B$6,INDEX(DATA!$A$46:$E$6000,A3976,4),""),"")</f>
        <v/>
      </c>
      <c r="F3976" s="99" t="str">
        <f>IFERROR(IF(C3976=設定・集計!$B$6,"",INDEX(DATA!$A$46:$E$6000,A3976,4)),"")</f>
        <v/>
      </c>
    </row>
    <row r="3977" spans="1:6" ht="18.75" customHeight="1">
      <c r="A3977" s="82" t="str">
        <f>IFERROR(MATCH(ROW()-ROW($A$2),DATA!G:G,0)-DATA!$B$5+1,"")</f>
        <v/>
      </c>
      <c r="B3977" s="86" t="str">
        <f>IFERROR(INDEX(DATA!$A$46:$E$6000,A3977,5),"")</f>
        <v/>
      </c>
      <c r="C3977" s="87" t="str">
        <f>IFERROR(INDEX(DATA!$A$46:$E$6000,A3977,3),"")</f>
        <v/>
      </c>
      <c r="D3977" s="88" t="str">
        <f>IFERROR(INDEX(DATA!$A$46:$E$6000,A3977,2),"")</f>
        <v/>
      </c>
      <c r="E3977" s="99" t="str">
        <f>IFERROR(IF(C3977=設定・集計!$B$6,INDEX(DATA!$A$46:$E$6000,A3977,4),""),"")</f>
        <v/>
      </c>
      <c r="F3977" s="99" t="str">
        <f>IFERROR(IF(C3977=設定・集計!$B$6,"",INDEX(DATA!$A$46:$E$6000,A3977,4)),"")</f>
        <v/>
      </c>
    </row>
    <row r="3978" spans="1:6" ht="18.75" customHeight="1">
      <c r="A3978" s="82" t="str">
        <f>IFERROR(MATCH(ROW()-ROW($A$2),DATA!G:G,0)-DATA!$B$5+1,"")</f>
        <v/>
      </c>
      <c r="B3978" s="86" t="str">
        <f>IFERROR(INDEX(DATA!$A$46:$E$6000,A3978,5),"")</f>
        <v/>
      </c>
      <c r="C3978" s="87" t="str">
        <f>IFERROR(INDEX(DATA!$A$46:$E$6000,A3978,3),"")</f>
        <v/>
      </c>
      <c r="D3978" s="88" t="str">
        <f>IFERROR(INDEX(DATA!$A$46:$E$6000,A3978,2),"")</f>
        <v/>
      </c>
      <c r="E3978" s="99" t="str">
        <f>IFERROR(IF(C3978=設定・集計!$B$6,INDEX(DATA!$A$46:$E$6000,A3978,4),""),"")</f>
        <v/>
      </c>
      <c r="F3978" s="99" t="str">
        <f>IFERROR(IF(C3978=設定・集計!$B$6,"",INDEX(DATA!$A$46:$E$6000,A3978,4)),"")</f>
        <v/>
      </c>
    </row>
    <row r="3979" spans="1:6" ht="18.75" customHeight="1">
      <c r="A3979" s="82" t="str">
        <f>IFERROR(MATCH(ROW()-ROW($A$2),DATA!G:G,0)-DATA!$B$5+1,"")</f>
        <v/>
      </c>
      <c r="B3979" s="86" t="str">
        <f>IFERROR(INDEX(DATA!$A$46:$E$6000,A3979,5),"")</f>
        <v/>
      </c>
      <c r="C3979" s="87" t="str">
        <f>IFERROR(INDEX(DATA!$A$46:$E$6000,A3979,3),"")</f>
        <v/>
      </c>
      <c r="D3979" s="88" t="str">
        <f>IFERROR(INDEX(DATA!$A$46:$E$6000,A3979,2),"")</f>
        <v/>
      </c>
      <c r="E3979" s="99" t="str">
        <f>IFERROR(IF(C3979=設定・集計!$B$6,INDEX(DATA!$A$46:$E$6000,A3979,4),""),"")</f>
        <v/>
      </c>
      <c r="F3979" s="99" t="str">
        <f>IFERROR(IF(C3979=設定・集計!$B$6,"",INDEX(DATA!$A$46:$E$6000,A3979,4)),"")</f>
        <v/>
      </c>
    </row>
    <row r="3980" spans="1:6" ht="18.75" customHeight="1">
      <c r="A3980" s="82" t="str">
        <f>IFERROR(MATCH(ROW()-ROW($A$2),DATA!G:G,0)-DATA!$B$5+1,"")</f>
        <v/>
      </c>
      <c r="B3980" s="86" t="str">
        <f>IFERROR(INDEX(DATA!$A$46:$E$6000,A3980,5),"")</f>
        <v/>
      </c>
      <c r="C3980" s="87" t="str">
        <f>IFERROR(INDEX(DATA!$A$46:$E$6000,A3980,3),"")</f>
        <v/>
      </c>
      <c r="D3980" s="88" t="str">
        <f>IFERROR(INDEX(DATA!$A$46:$E$6000,A3980,2),"")</f>
        <v/>
      </c>
      <c r="E3980" s="99" t="str">
        <f>IFERROR(IF(C3980=設定・集計!$B$6,INDEX(DATA!$A$46:$E$6000,A3980,4),""),"")</f>
        <v/>
      </c>
      <c r="F3980" s="99" t="str">
        <f>IFERROR(IF(C3980=設定・集計!$B$6,"",INDEX(DATA!$A$46:$E$6000,A3980,4)),"")</f>
        <v/>
      </c>
    </row>
    <row r="3981" spans="1:6" ht="18.75" customHeight="1">
      <c r="A3981" s="82" t="str">
        <f>IFERROR(MATCH(ROW()-ROW($A$2),DATA!G:G,0)-DATA!$B$5+1,"")</f>
        <v/>
      </c>
      <c r="B3981" s="86" t="str">
        <f>IFERROR(INDEX(DATA!$A$46:$E$6000,A3981,5),"")</f>
        <v/>
      </c>
      <c r="C3981" s="87" t="str">
        <f>IFERROR(INDEX(DATA!$A$46:$E$6000,A3981,3),"")</f>
        <v/>
      </c>
      <c r="D3981" s="88" t="str">
        <f>IFERROR(INDEX(DATA!$A$46:$E$6000,A3981,2),"")</f>
        <v/>
      </c>
      <c r="E3981" s="99" t="str">
        <f>IFERROR(IF(C3981=設定・集計!$B$6,INDEX(DATA!$A$46:$E$6000,A3981,4),""),"")</f>
        <v/>
      </c>
      <c r="F3981" s="99" t="str">
        <f>IFERROR(IF(C3981=設定・集計!$B$6,"",INDEX(DATA!$A$46:$E$6000,A3981,4)),"")</f>
        <v/>
      </c>
    </row>
    <row r="3982" spans="1:6" ht="18.75" customHeight="1">
      <c r="A3982" s="82" t="str">
        <f>IFERROR(MATCH(ROW()-ROW($A$2),DATA!G:G,0)-DATA!$B$5+1,"")</f>
        <v/>
      </c>
      <c r="B3982" s="86" t="str">
        <f>IFERROR(INDEX(DATA!$A$46:$E$6000,A3982,5),"")</f>
        <v/>
      </c>
      <c r="C3982" s="87" t="str">
        <f>IFERROR(INDEX(DATA!$A$46:$E$6000,A3982,3),"")</f>
        <v/>
      </c>
      <c r="D3982" s="88" t="str">
        <f>IFERROR(INDEX(DATA!$A$46:$E$6000,A3982,2),"")</f>
        <v/>
      </c>
      <c r="E3982" s="99" t="str">
        <f>IFERROR(IF(C3982=設定・集計!$B$6,INDEX(DATA!$A$46:$E$6000,A3982,4),""),"")</f>
        <v/>
      </c>
      <c r="F3982" s="99" t="str">
        <f>IFERROR(IF(C3982=設定・集計!$B$6,"",INDEX(DATA!$A$46:$E$6000,A3982,4)),"")</f>
        <v/>
      </c>
    </row>
    <row r="3983" spans="1:6" ht="18.75" customHeight="1">
      <c r="A3983" s="82" t="str">
        <f>IFERROR(MATCH(ROW()-ROW($A$2),DATA!G:G,0)-DATA!$B$5+1,"")</f>
        <v/>
      </c>
      <c r="B3983" s="86" t="str">
        <f>IFERROR(INDEX(DATA!$A$46:$E$6000,A3983,5),"")</f>
        <v/>
      </c>
      <c r="C3983" s="87" t="str">
        <f>IFERROR(INDEX(DATA!$A$46:$E$6000,A3983,3),"")</f>
        <v/>
      </c>
      <c r="D3983" s="88" t="str">
        <f>IFERROR(INDEX(DATA!$A$46:$E$6000,A3983,2),"")</f>
        <v/>
      </c>
      <c r="E3983" s="99" t="str">
        <f>IFERROR(IF(C3983=設定・集計!$B$6,INDEX(DATA!$A$46:$E$6000,A3983,4),""),"")</f>
        <v/>
      </c>
      <c r="F3983" s="99" t="str">
        <f>IFERROR(IF(C3983=設定・集計!$B$6,"",INDEX(DATA!$A$46:$E$6000,A3983,4)),"")</f>
        <v/>
      </c>
    </row>
    <row r="3984" spans="1:6" ht="18.75" customHeight="1">
      <c r="A3984" s="82" t="str">
        <f>IFERROR(MATCH(ROW()-ROW($A$2),DATA!G:G,0)-DATA!$B$5+1,"")</f>
        <v/>
      </c>
      <c r="B3984" s="86" t="str">
        <f>IFERROR(INDEX(DATA!$A$46:$E$6000,A3984,5),"")</f>
        <v/>
      </c>
      <c r="C3984" s="87" t="str">
        <f>IFERROR(INDEX(DATA!$A$46:$E$6000,A3984,3),"")</f>
        <v/>
      </c>
      <c r="D3984" s="88" t="str">
        <f>IFERROR(INDEX(DATA!$A$46:$E$6000,A3984,2),"")</f>
        <v/>
      </c>
      <c r="E3984" s="99" t="str">
        <f>IFERROR(IF(C3984=設定・集計!$B$6,INDEX(DATA!$A$46:$E$6000,A3984,4),""),"")</f>
        <v/>
      </c>
      <c r="F3984" s="99" t="str">
        <f>IFERROR(IF(C3984=設定・集計!$B$6,"",INDEX(DATA!$A$46:$E$6000,A3984,4)),"")</f>
        <v/>
      </c>
    </row>
    <row r="3985" spans="1:6" ht="18.75" customHeight="1">
      <c r="A3985" s="82" t="str">
        <f>IFERROR(MATCH(ROW()-ROW($A$2),DATA!G:G,0)-DATA!$B$5+1,"")</f>
        <v/>
      </c>
      <c r="B3985" s="86" t="str">
        <f>IFERROR(INDEX(DATA!$A$46:$E$6000,A3985,5),"")</f>
        <v/>
      </c>
      <c r="C3985" s="87" t="str">
        <f>IFERROR(INDEX(DATA!$A$46:$E$6000,A3985,3),"")</f>
        <v/>
      </c>
      <c r="D3985" s="88" t="str">
        <f>IFERROR(INDEX(DATA!$A$46:$E$6000,A3985,2),"")</f>
        <v/>
      </c>
      <c r="E3985" s="99" t="str">
        <f>IFERROR(IF(C3985=設定・集計!$B$6,INDEX(DATA!$A$46:$E$6000,A3985,4),""),"")</f>
        <v/>
      </c>
      <c r="F3985" s="99" t="str">
        <f>IFERROR(IF(C3985=設定・集計!$B$6,"",INDEX(DATA!$A$46:$E$6000,A3985,4)),"")</f>
        <v/>
      </c>
    </row>
    <row r="3986" spans="1:6" ht="18.75" customHeight="1">
      <c r="A3986" s="82" t="str">
        <f>IFERROR(MATCH(ROW()-ROW($A$2),DATA!G:G,0)-DATA!$B$5+1,"")</f>
        <v/>
      </c>
      <c r="B3986" s="86" t="str">
        <f>IFERROR(INDEX(DATA!$A$46:$E$6000,A3986,5),"")</f>
        <v/>
      </c>
      <c r="C3986" s="87" t="str">
        <f>IFERROR(INDEX(DATA!$A$46:$E$6000,A3986,3),"")</f>
        <v/>
      </c>
      <c r="D3986" s="88" t="str">
        <f>IFERROR(INDEX(DATA!$A$46:$E$6000,A3986,2),"")</f>
        <v/>
      </c>
      <c r="E3986" s="99" t="str">
        <f>IFERROR(IF(C3986=設定・集計!$B$6,INDEX(DATA!$A$46:$E$6000,A3986,4),""),"")</f>
        <v/>
      </c>
      <c r="F3986" s="99" t="str">
        <f>IFERROR(IF(C3986=設定・集計!$B$6,"",INDEX(DATA!$A$46:$E$6000,A3986,4)),"")</f>
        <v/>
      </c>
    </row>
    <row r="3987" spans="1:6" ht="18.75" customHeight="1">
      <c r="A3987" s="82" t="str">
        <f>IFERROR(MATCH(ROW()-ROW($A$2),DATA!G:G,0)-DATA!$B$5+1,"")</f>
        <v/>
      </c>
      <c r="B3987" s="86" t="str">
        <f>IFERROR(INDEX(DATA!$A$46:$E$6000,A3987,5),"")</f>
        <v/>
      </c>
      <c r="C3987" s="87" t="str">
        <f>IFERROR(INDEX(DATA!$A$46:$E$6000,A3987,3),"")</f>
        <v/>
      </c>
      <c r="D3987" s="88" t="str">
        <f>IFERROR(INDEX(DATA!$A$46:$E$6000,A3987,2),"")</f>
        <v/>
      </c>
      <c r="E3987" s="99" t="str">
        <f>IFERROR(IF(C3987=設定・集計!$B$6,INDEX(DATA!$A$46:$E$6000,A3987,4),""),"")</f>
        <v/>
      </c>
      <c r="F3987" s="99" t="str">
        <f>IFERROR(IF(C3987=設定・集計!$B$6,"",INDEX(DATA!$A$46:$E$6000,A3987,4)),"")</f>
        <v/>
      </c>
    </row>
    <row r="3988" spans="1:6" ht="18.75" customHeight="1">
      <c r="A3988" s="82" t="str">
        <f>IFERROR(MATCH(ROW()-ROW($A$2),DATA!G:G,0)-DATA!$B$5+1,"")</f>
        <v/>
      </c>
      <c r="B3988" s="86" t="str">
        <f>IFERROR(INDEX(DATA!$A$46:$E$6000,A3988,5),"")</f>
        <v/>
      </c>
      <c r="C3988" s="87" t="str">
        <f>IFERROR(INDEX(DATA!$A$46:$E$6000,A3988,3),"")</f>
        <v/>
      </c>
      <c r="D3988" s="88" t="str">
        <f>IFERROR(INDEX(DATA!$A$46:$E$6000,A3988,2),"")</f>
        <v/>
      </c>
      <c r="E3988" s="99" t="str">
        <f>IFERROR(IF(C3988=設定・集計!$B$6,INDEX(DATA!$A$46:$E$6000,A3988,4),""),"")</f>
        <v/>
      </c>
      <c r="F3988" s="99" t="str">
        <f>IFERROR(IF(C3988=設定・集計!$B$6,"",INDEX(DATA!$A$46:$E$6000,A3988,4)),"")</f>
        <v/>
      </c>
    </row>
    <row r="3989" spans="1:6" ht="18.75" customHeight="1">
      <c r="A3989" s="82" t="str">
        <f>IFERROR(MATCH(ROW()-ROW($A$2),DATA!G:G,0)-DATA!$B$5+1,"")</f>
        <v/>
      </c>
      <c r="B3989" s="86" t="str">
        <f>IFERROR(INDEX(DATA!$A$46:$E$6000,A3989,5),"")</f>
        <v/>
      </c>
      <c r="C3989" s="87" t="str">
        <f>IFERROR(INDEX(DATA!$A$46:$E$6000,A3989,3),"")</f>
        <v/>
      </c>
      <c r="D3989" s="88" t="str">
        <f>IFERROR(INDEX(DATA!$A$46:$E$6000,A3989,2),"")</f>
        <v/>
      </c>
      <c r="E3989" s="99" t="str">
        <f>IFERROR(IF(C3989=設定・集計!$B$6,INDEX(DATA!$A$46:$E$6000,A3989,4),""),"")</f>
        <v/>
      </c>
      <c r="F3989" s="99" t="str">
        <f>IFERROR(IF(C3989=設定・集計!$B$6,"",INDEX(DATA!$A$46:$E$6000,A3989,4)),"")</f>
        <v/>
      </c>
    </row>
    <row r="3990" spans="1:6" ht="18.75" customHeight="1">
      <c r="A3990" s="82" t="str">
        <f>IFERROR(MATCH(ROW()-ROW($A$2),DATA!G:G,0)-DATA!$B$5+1,"")</f>
        <v/>
      </c>
      <c r="B3990" s="86" t="str">
        <f>IFERROR(INDEX(DATA!$A$46:$E$6000,A3990,5),"")</f>
        <v/>
      </c>
      <c r="C3990" s="87" t="str">
        <f>IFERROR(INDEX(DATA!$A$46:$E$6000,A3990,3),"")</f>
        <v/>
      </c>
      <c r="D3990" s="88" t="str">
        <f>IFERROR(INDEX(DATA!$A$46:$E$6000,A3990,2),"")</f>
        <v/>
      </c>
      <c r="E3990" s="99" t="str">
        <f>IFERROR(IF(C3990=設定・集計!$B$6,INDEX(DATA!$A$46:$E$6000,A3990,4),""),"")</f>
        <v/>
      </c>
      <c r="F3990" s="99" t="str">
        <f>IFERROR(IF(C3990=設定・集計!$B$6,"",INDEX(DATA!$A$46:$E$6000,A3990,4)),"")</f>
        <v/>
      </c>
    </row>
    <row r="3991" spans="1:6" ht="18.75" customHeight="1">
      <c r="A3991" s="82" t="str">
        <f>IFERROR(MATCH(ROW()-ROW($A$2),DATA!G:G,0)-DATA!$B$5+1,"")</f>
        <v/>
      </c>
      <c r="B3991" s="86" t="str">
        <f>IFERROR(INDEX(DATA!$A$46:$E$6000,A3991,5),"")</f>
        <v/>
      </c>
      <c r="C3991" s="87" t="str">
        <f>IFERROR(INDEX(DATA!$A$46:$E$6000,A3991,3),"")</f>
        <v/>
      </c>
      <c r="D3991" s="88" t="str">
        <f>IFERROR(INDEX(DATA!$A$46:$E$6000,A3991,2),"")</f>
        <v/>
      </c>
      <c r="E3991" s="99" t="str">
        <f>IFERROR(IF(C3991=設定・集計!$B$6,INDEX(DATA!$A$46:$E$6000,A3991,4),""),"")</f>
        <v/>
      </c>
      <c r="F3991" s="99" t="str">
        <f>IFERROR(IF(C3991=設定・集計!$B$6,"",INDEX(DATA!$A$46:$E$6000,A3991,4)),"")</f>
        <v/>
      </c>
    </row>
    <row r="3992" spans="1:6" ht="18.75" customHeight="1">
      <c r="A3992" s="82" t="str">
        <f>IFERROR(MATCH(ROW()-ROW($A$2),DATA!G:G,0)-DATA!$B$5+1,"")</f>
        <v/>
      </c>
      <c r="B3992" s="86" t="str">
        <f>IFERROR(INDEX(DATA!$A$46:$E$6000,A3992,5),"")</f>
        <v/>
      </c>
      <c r="C3992" s="87" t="str">
        <f>IFERROR(INDEX(DATA!$A$46:$E$6000,A3992,3),"")</f>
        <v/>
      </c>
      <c r="D3992" s="88" t="str">
        <f>IFERROR(INDEX(DATA!$A$46:$E$6000,A3992,2),"")</f>
        <v/>
      </c>
      <c r="E3992" s="99" t="str">
        <f>IFERROR(IF(C3992=設定・集計!$B$6,INDEX(DATA!$A$46:$E$6000,A3992,4),""),"")</f>
        <v/>
      </c>
      <c r="F3992" s="99" t="str">
        <f>IFERROR(IF(C3992=設定・集計!$B$6,"",INDEX(DATA!$A$46:$E$6000,A3992,4)),"")</f>
        <v/>
      </c>
    </row>
    <row r="3993" spans="1:6" ht="18.75" customHeight="1">
      <c r="A3993" s="82" t="str">
        <f>IFERROR(MATCH(ROW()-ROW($A$2),DATA!G:G,0)-DATA!$B$5+1,"")</f>
        <v/>
      </c>
      <c r="B3993" s="86" t="str">
        <f>IFERROR(INDEX(DATA!$A$46:$E$6000,A3993,5),"")</f>
        <v/>
      </c>
      <c r="C3993" s="87" t="str">
        <f>IFERROR(INDEX(DATA!$A$46:$E$6000,A3993,3),"")</f>
        <v/>
      </c>
      <c r="D3993" s="88" t="str">
        <f>IFERROR(INDEX(DATA!$A$46:$E$6000,A3993,2),"")</f>
        <v/>
      </c>
      <c r="E3993" s="99" t="str">
        <f>IFERROR(IF(C3993=設定・集計!$B$6,INDEX(DATA!$A$46:$E$6000,A3993,4),""),"")</f>
        <v/>
      </c>
      <c r="F3993" s="99" t="str">
        <f>IFERROR(IF(C3993=設定・集計!$B$6,"",INDEX(DATA!$A$46:$E$6000,A3993,4)),"")</f>
        <v/>
      </c>
    </row>
    <row r="3994" spans="1:6" ht="18.75" customHeight="1">
      <c r="A3994" s="82" t="str">
        <f>IFERROR(MATCH(ROW()-ROW($A$2),DATA!G:G,0)-DATA!$B$5+1,"")</f>
        <v/>
      </c>
      <c r="B3994" s="86" t="str">
        <f>IFERROR(INDEX(DATA!$A$46:$E$6000,A3994,5),"")</f>
        <v/>
      </c>
      <c r="C3994" s="87" t="str">
        <f>IFERROR(INDEX(DATA!$A$46:$E$6000,A3994,3),"")</f>
        <v/>
      </c>
      <c r="D3994" s="88" t="str">
        <f>IFERROR(INDEX(DATA!$A$46:$E$6000,A3994,2),"")</f>
        <v/>
      </c>
      <c r="E3994" s="99" t="str">
        <f>IFERROR(IF(C3994=設定・集計!$B$6,INDEX(DATA!$A$46:$E$6000,A3994,4),""),"")</f>
        <v/>
      </c>
      <c r="F3994" s="99" t="str">
        <f>IFERROR(IF(C3994=設定・集計!$B$6,"",INDEX(DATA!$A$46:$E$6000,A3994,4)),"")</f>
        <v/>
      </c>
    </row>
    <row r="3995" spans="1:6" ht="18.75" customHeight="1">
      <c r="A3995" s="82" t="str">
        <f>IFERROR(MATCH(ROW()-ROW($A$2),DATA!G:G,0)-DATA!$B$5+1,"")</f>
        <v/>
      </c>
      <c r="B3995" s="86" t="str">
        <f>IFERROR(INDEX(DATA!$A$46:$E$6000,A3995,5),"")</f>
        <v/>
      </c>
      <c r="C3995" s="87" t="str">
        <f>IFERROR(INDEX(DATA!$A$46:$E$6000,A3995,3),"")</f>
        <v/>
      </c>
      <c r="D3995" s="88" t="str">
        <f>IFERROR(INDEX(DATA!$A$46:$E$6000,A3995,2),"")</f>
        <v/>
      </c>
      <c r="E3995" s="99" t="str">
        <f>IFERROR(IF(C3995=設定・集計!$B$6,INDEX(DATA!$A$46:$E$6000,A3995,4),""),"")</f>
        <v/>
      </c>
      <c r="F3995" s="99" t="str">
        <f>IFERROR(IF(C3995=設定・集計!$B$6,"",INDEX(DATA!$A$46:$E$6000,A3995,4)),"")</f>
        <v/>
      </c>
    </row>
    <row r="3996" spans="1:6" ht="18.75" customHeight="1">
      <c r="A3996" s="82" t="str">
        <f>IFERROR(MATCH(ROW()-ROW($A$2),DATA!G:G,0)-DATA!$B$5+1,"")</f>
        <v/>
      </c>
      <c r="B3996" s="86" t="str">
        <f>IFERROR(INDEX(DATA!$A$46:$E$6000,A3996,5),"")</f>
        <v/>
      </c>
      <c r="C3996" s="87" t="str">
        <f>IFERROR(INDEX(DATA!$A$46:$E$6000,A3996,3),"")</f>
        <v/>
      </c>
      <c r="D3996" s="88" t="str">
        <f>IFERROR(INDEX(DATA!$A$46:$E$6000,A3996,2),"")</f>
        <v/>
      </c>
      <c r="E3996" s="99" t="str">
        <f>IFERROR(IF(C3996=設定・集計!$B$6,INDEX(DATA!$A$46:$E$6000,A3996,4),""),"")</f>
        <v/>
      </c>
      <c r="F3996" s="99" t="str">
        <f>IFERROR(IF(C3996=設定・集計!$B$6,"",INDEX(DATA!$A$46:$E$6000,A3996,4)),"")</f>
        <v/>
      </c>
    </row>
    <row r="3997" spans="1:6" ht="18.75" customHeight="1">
      <c r="A3997" s="82" t="str">
        <f>IFERROR(MATCH(ROW()-ROW($A$2),DATA!G:G,0)-DATA!$B$5+1,"")</f>
        <v/>
      </c>
      <c r="B3997" s="86" t="str">
        <f>IFERROR(INDEX(DATA!$A$46:$E$6000,A3997,5),"")</f>
        <v/>
      </c>
      <c r="C3997" s="87" t="str">
        <f>IFERROR(INDEX(DATA!$A$46:$E$6000,A3997,3),"")</f>
        <v/>
      </c>
      <c r="D3997" s="88" t="str">
        <f>IFERROR(INDEX(DATA!$A$46:$E$6000,A3997,2),"")</f>
        <v/>
      </c>
      <c r="E3997" s="99" t="str">
        <f>IFERROR(IF(C3997=設定・集計!$B$6,INDEX(DATA!$A$46:$E$6000,A3997,4),""),"")</f>
        <v/>
      </c>
      <c r="F3997" s="99" t="str">
        <f>IFERROR(IF(C3997=設定・集計!$B$6,"",INDEX(DATA!$A$46:$E$6000,A3997,4)),"")</f>
        <v/>
      </c>
    </row>
    <row r="3998" spans="1:6" ht="18.75" customHeight="1">
      <c r="A3998" s="82" t="str">
        <f>IFERROR(MATCH(ROW()-ROW($A$2),DATA!G:G,0)-DATA!$B$5+1,"")</f>
        <v/>
      </c>
      <c r="B3998" s="86" t="str">
        <f>IFERROR(INDEX(DATA!$A$46:$E$6000,A3998,5),"")</f>
        <v/>
      </c>
      <c r="C3998" s="87" t="str">
        <f>IFERROR(INDEX(DATA!$A$46:$E$6000,A3998,3),"")</f>
        <v/>
      </c>
      <c r="D3998" s="88" t="str">
        <f>IFERROR(INDEX(DATA!$A$46:$E$6000,A3998,2),"")</f>
        <v/>
      </c>
      <c r="E3998" s="99" t="str">
        <f>IFERROR(IF(C3998=設定・集計!$B$6,INDEX(DATA!$A$46:$E$6000,A3998,4),""),"")</f>
        <v/>
      </c>
      <c r="F3998" s="99" t="str">
        <f>IFERROR(IF(C3998=設定・集計!$B$6,"",INDEX(DATA!$A$46:$E$6000,A3998,4)),"")</f>
        <v/>
      </c>
    </row>
    <row r="3999" spans="1:6" ht="18.75" customHeight="1">
      <c r="A3999" s="82" t="str">
        <f>IFERROR(MATCH(ROW()-ROW($A$2),DATA!G:G,0)-DATA!$B$5+1,"")</f>
        <v/>
      </c>
      <c r="B3999" s="86" t="str">
        <f>IFERROR(INDEX(DATA!$A$46:$E$6000,A3999,5),"")</f>
        <v/>
      </c>
      <c r="C3999" s="87" t="str">
        <f>IFERROR(INDEX(DATA!$A$46:$E$6000,A3999,3),"")</f>
        <v/>
      </c>
      <c r="D3999" s="88" t="str">
        <f>IFERROR(INDEX(DATA!$A$46:$E$6000,A3999,2),"")</f>
        <v/>
      </c>
      <c r="E3999" s="99" t="str">
        <f>IFERROR(IF(C3999=設定・集計!$B$6,INDEX(DATA!$A$46:$E$6000,A3999,4),""),"")</f>
        <v/>
      </c>
      <c r="F3999" s="99" t="str">
        <f>IFERROR(IF(C3999=設定・集計!$B$6,"",INDEX(DATA!$A$46:$E$6000,A3999,4)),"")</f>
        <v/>
      </c>
    </row>
    <row r="4000" spans="1:6" ht="18.75" customHeight="1">
      <c r="A4000" s="82" t="str">
        <f>IFERROR(MATCH(ROW()-ROW($A$2),DATA!G:G,0)-DATA!$B$5+1,"")</f>
        <v/>
      </c>
      <c r="B4000" s="86" t="str">
        <f>IFERROR(INDEX(DATA!$A$46:$E$6000,A4000,5),"")</f>
        <v/>
      </c>
      <c r="C4000" s="87" t="str">
        <f>IFERROR(INDEX(DATA!$A$46:$E$6000,A4000,3),"")</f>
        <v/>
      </c>
      <c r="D4000" s="88" t="str">
        <f>IFERROR(INDEX(DATA!$A$46:$E$6000,A4000,2),"")</f>
        <v/>
      </c>
      <c r="E4000" s="99" t="str">
        <f>IFERROR(IF(C4000=設定・集計!$B$6,INDEX(DATA!$A$46:$E$6000,A4000,4),""),"")</f>
        <v/>
      </c>
      <c r="F4000" s="99" t="str">
        <f>IFERROR(IF(C4000=設定・集計!$B$6,"",INDEX(DATA!$A$46:$E$6000,A4000,4)),"")</f>
        <v/>
      </c>
    </row>
    <row r="4001" spans="1:6" ht="18.75" customHeight="1">
      <c r="A4001" s="82" t="str">
        <f>IFERROR(MATCH(ROW()-ROW($A$2),DATA!G:G,0)-DATA!$B$5+1,"")</f>
        <v/>
      </c>
      <c r="B4001" s="86" t="str">
        <f>IFERROR(INDEX(DATA!$A$46:$E$6000,A4001,5),"")</f>
        <v/>
      </c>
      <c r="C4001" s="87" t="str">
        <f>IFERROR(INDEX(DATA!$A$46:$E$6000,A4001,3),"")</f>
        <v/>
      </c>
      <c r="D4001" s="88" t="str">
        <f>IFERROR(INDEX(DATA!$A$46:$E$6000,A4001,2),"")</f>
        <v/>
      </c>
      <c r="E4001" s="99" t="str">
        <f>IFERROR(IF(C4001=設定・集計!$B$6,INDEX(DATA!$A$46:$E$6000,A4001,4),""),"")</f>
        <v/>
      </c>
      <c r="F4001" s="99" t="str">
        <f>IFERROR(IF(C4001=設定・集計!$B$6,"",INDEX(DATA!$A$46:$E$6000,A4001,4)),"")</f>
        <v/>
      </c>
    </row>
    <row r="4002" spans="1:6" ht="18.75" customHeight="1">
      <c r="A4002" s="82" t="str">
        <f>IFERROR(MATCH(ROW()-ROW($A$2),DATA!G:G,0)-DATA!$B$5+1,"")</f>
        <v/>
      </c>
      <c r="B4002" s="86" t="str">
        <f>IFERROR(INDEX(DATA!$A$46:$E$6000,A4002,5),"")</f>
        <v/>
      </c>
      <c r="C4002" s="87" t="str">
        <f>IFERROR(INDEX(DATA!$A$46:$E$6000,A4002,3),"")</f>
        <v/>
      </c>
      <c r="D4002" s="88" t="str">
        <f>IFERROR(INDEX(DATA!$A$46:$E$6000,A4002,2),"")</f>
        <v/>
      </c>
      <c r="E4002" s="99" t="str">
        <f>IFERROR(IF(C4002=設定・集計!$B$6,INDEX(DATA!$A$46:$E$6000,A4002,4),""),"")</f>
        <v/>
      </c>
      <c r="F4002" s="99" t="str">
        <f>IFERROR(IF(C4002=設定・集計!$B$6,"",INDEX(DATA!$A$46:$E$6000,A4002,4)),"")</f>
        <v/>
      </c>
    </row>
    <row r="4003" spans="1:6" ht="18.75" customHeight="1">
      <c r="A4003" s="82" t="str">
        <f>IFERROR(MATCH(ROW()-ROW($A$2),DATA!G:G,0)-DATA!$B$5+1,"")</f>
        <v/>
      </c>
      <c r="B4003" s="86" t="str">
        <f>IFERROR(INDEX(DATA!$A$46:$E$6000,A4003,5),"")</f>
        <v/>
      </c>
      <c r="C4003" s="87" t="str">
        <f>IFERROR(INDEX(DATA!$A$46:$E$6000,A4003,3),"")</f>
        <v/>
      </c>
      <c r="D4003" s="88" t="str">
        <f>IFERROR(INDEX(DATA!$A$46:$E$6000,A4003,2),"")</f>
        <v/>
      </c>
      <c r="E4003" s="99" t="str">
        <f>IFERROR(IF(C4003=設定・集計!$B$6,INDEX(DATA!$A$46:$E$6000,A4003,4),""),"")</f>
        <v/>
      </c>
      <c r="F4003" s="99" t="str">
        <f>IFERROR(IF(C4003=設定・集計!$B$6,"",INDEX(DATA!$A$46:$E$6000,A4003,4)),"")</f>
        <v/>
      </c>
    </row>
    <row r="4004" spans="1:6" ht="18.75" customHeight="1">
      <c r="A4004" s="82" t="str">
        <f>IFERROR(MATCH(ROW()-ROW($A$2),DATA!G:G,0)-DATA!$B$5+1,"")</f>
        <v/>
      </c>
      <c r="B4004" s="86" t="str">
        <f>IFERROR(INDEX(DATA!$A$46:$E$6000,A4004,5),"")</f>
        <v/>
      </c>
      <c r="C4004" s="87" t="str">
        <f>IFERROR(INDEX(DATA!$A$46:$E$6000,A4004,3),"")</f>
        <v/>
      </c>
      <c r="D4004" s="88" t="str">
        <f>IFERROR(INDEX(DATA!$A$46:$E$6000,A4004,2),"")</f>
        <v/>
      </c>
      <c r="E4004" s="99" t="str">
        <f>IFERROR(IF(C4004=設定・集計!$B$6,INDEX(DATA!$A$46:$E$6000,A4004,4),""),"")</f>
        <v/>
      </c>
      <c r="F4004" s="99" t="str">
        <f>IFERROR(IF(C4004=設定・集計!$B$6,"",INDEX(DATA!$A$46:$E$6000,A4004,4)),"")</f>
        <v/>
      </c>
    </row>
    <row r="4005" spans="1:6" ht="18.75" customHeight="1">
      <c r="A4005" s="82" t="str">
        <f>IFERROR(MATCH(ROW()-ROW($A$2),DATA!G:G,0)-DATA!$B$5+1,"")</f>
        <v/>
      </c>
      <c r="B4005" s="86" t="str">
        <f>IFERROR(INDEX(DATA!$A$46:$E$6000,A4005,5),"")</f>
        <v/>
      </c>
      <c r="C4005" s="87" t="str">
        <f>IFERROR(INDEX(DATA!$A$46:$E$6000,A4005,3),"")</f>
        <v/>
      </c>
      <c r="D4005" s="88" t="str">
        <f>IFERROR(INDEX(DATA!$A$46:$E$6000,A4005,2),"")</f>
        <v/>
      </c>
      <c r="E4005" s="99" t="str">
        <f>IFERROR(IF(C4005=設定・集計!$B$6,INDEX(DATA!$A$46:$E$6000,A4005,4),""),"")</f>
        <v/>
      </c>
      <c r="F4005" s="99" t="str">
        <f>IFERROR(IF(C4005=設定・集計!$B$6,"",INDEX(DATA!$A$46:$E$6000,A4005,4)),"")</f>
        <v/>
      </c>
    </row>
    <row r="4006" spans="1:6" ht="18.75" customHeight="1">
      <c r="A4006" s="82" t="str">
        <f>IFERROR(MATCH(ROW()-ROW($A$2),DATA!G:G,0)-DATA!$B$5+1,"")</f>
        <v/>
      </c>
      <c r="B4006" s="86" t="str">
        <f>IFERROR(INDEX(DATA!$A$46:$E$6000,A4006,5),"")</f>
        <v/>
      </c>
      <c r="C4006" s="87" t="str">
        <f>IFERROR(INDEX(DATA!$A$46:$E$6000,A4006,3),"")</f>
        <v/>
      </c>
      <c r="D4006" s="88" t="str">
        <f>IFERROR(INDEX(DATA!$A$46:$E$6000,A4006,2),"")</f>
        <v/>
      </c>
      <c r="E4006" s="99" t="str">
        <f>IFERROR(IF(C4006=設定・集計!$B$6,INDEX(DATA!$A$46:$E$6000,A4006,4),""),"")</f>
        <v/>
      </c>
      <c r="F4006" s="99" t="str">
        <f>IFERROR(IF(C4006=設定・集計!$B$6,"",INDEX(DATA!$A$46:$E$6000,A4006,4)),"")</f>
        <v/>
      </c>
    </row>
    <row r="4007" spans="1:6" ht="18.75" customHeight="1">
      <c r="A4007" s="82" t="str">
        <f>IFERROR(MATCH(ROW()-ROW($A$2),DATA!G:G,0)-DATA!$B$5+1,"")</f>
        <v/>
      </c>
      <c r="B4007" s="86" t="str">
        <f>IFERROR(INDEX(DATA!$A$46:$E$6000,A4007,5),"")</f>
        <v/>
      </c>
      <c r="C4007" s="87" t="str">
        <f>IFERROR(INDEX(DATA!$A$46:$E$6000,A4007,3),"")</f>
        <v/>
      </c>
      <c r="D4007" s="88" t="str">
        <f>IFERROR(INDEX(DATA!$A$46:$E$6000,A4007,2),"")</f>
        <v/>
      </c>
      <c r="E4007" s="99" t="str">
        <f>IFERROR(IF(C4007=設定・集計!$B$6,INDEX(DATA!$A$46:$E$6000,A4007,4),""),"")</f>
        <v/>
      </c>
      <c r="F4007" s="99" t="str">
        <f>IFERROR(IF(C4007=設定・集計!$B$6,"",INDEX(DATA!$A$46:$E$6000,A4007,4)),"")</f>
        <v/>
      </c>
    </row>
    <row r="4008" spans="1:6" ht="18.75" customHeight="1">
      <c r="A4008" s="82" t="str">
        <f>IFERROR(MATCH(ROW()-ROW($A$2),DATA!G:G,0)-DATA!$B$5+1,"")</f>
        <v/>
      </c>
      <c r="B4008" s="86" t="str">
        <f>IFERROR(INDEX(DATA!$A$46:$E$6000,A4008,5),"")</f>
        <v/>
      </c>
      <c r="C4008" s="87" t="str">
        <f>IFERROR(INDEX(DATA!$A$46:$E$6000,A4008,3),"")</f>
        <v/>
      </c>
      <c r="D4008" s="88" t="str">
        <f>IFERROR(INDEX(DATA!$A$46:$E$6000,A4008,2),"")</f>
        <v/>
      </c>
      <c r="E4008" s="99" t="str">
        <f>IFERROR(IF(C4008=設定・集計!$B$6,INDEX(DATA!$A$46:$E$6000,A4008,4),""),"")</f>
        <v/>
      </c>
      <c r="F4008" s="99" t="str">
        <f>IFERROR(IF(C4008=設定・集計!$B$6,"",INDEX(DATA!$A$46:$E$6000,A4008,4)),"")</f>
        <v/>
      </c>
    </row>
    <row r="4009" spans="1:6" ht="18.75" customHeight="1">
      <c r="A4009" s="82" t="str">
        <f>IFERROR(MATCH(ROW()-ROW($A$2),DATA!G:G,0)-DATA!$B$5+1,"")</f>
        <v/>
      </c>
      <c r="B4009" s="86" t="str">
        <f>IFERROR(INDEX(DATA!$A$46:$E$6000,A4009,5),"")</f>
        <v/>
      </c>
      <c r="C4009" s="87" t="str">
        <f>IFERROR(INDEX(DATA!$A$46:$E$6000,A4009,3),"")</f>
        <v/>
      </c>
      <c r="D4009" s="88" t="str">
        <f>IFERROR(INDEX(DATA!$A$46:$E$6000,A4009,2),"")</f>
        <v/>
      </c>
      <c r="E4009" s="99" t="str">
        <f>IFERROR(IF(C4009=設定・集計!$B$6,INDEX(DATA!$A$46:$E$6000,A4009,4),""),"")</f>
        <v/>
      </c>
      <c r="F4009" s="99" t="str">
        <f>IFERROR(IF(C4009=設定・集計!$B$6,"",INDEX(DATA!$A$46:$E$6000,A4009,4)),"")</f>
        <v/>
      </c>
    </row>
    <row r="4010" spans="1:6" ht="18.75" customHeight="1">
      <c r="A4010" s="82" t="str">
        <f>IFERROR(MATCH(ROW()-ROW($A$2),DATA!G:G,0)-DATA!$B$5+1,"")</f>
        <v/>
      </c>
      <c r="B4010" s="86" t="str">
        <f>IFERROR(INDEX(DATA!$A$46:$E$6000,A4010,5),"")</f>
        <v/>
      </c>
      <c r="C4010" s="87" t="str">
        <f>IFERROR(INDEX(DATA!$A$46:$E$6000,A4010,3),"")</f>
        <v/>
      </c>
      <c r="D4010" s="88" t="str">
        <f>IFERROR(INDEX(DATA!$A$46:$E$6000,A4010,2),"")</f>
        <v/>
      </c>
      <c r="E4010" s="99" t="str">
        <f>IFERROR(IF(C4010=設定・集計!$B$6,INDEX(DATA!$A$46:$E$6000,A4010,4),""),"")</f>
        <v/>
      </c>
      <c r="F4010" s="99" t="str">
        <f>IFERROR(IF(C4010=設定・集計!$B$6,"",INDEX(DATA!$A$46:$E$6000,A4010,4)),"")</f>
        <v/>
      </c>
    </row>
    <row r="4011" spans="1:6" ht="18.75" customHeight="1">
      <c r="A4011" s="82" t="str">
        <f>IFERROR(MATCH(ROW()-ROW($A$2),DATA!G:G,0)-DATA!$B$5+1,"")</f>
        <v/>
      </c>
      <c r="B4011" s="86" t="str">
        <f>IFERROR(INDEX(DATA!$A$46:$E$6000,A4011,5),"")</f>
        <v/>
      </c>
      <c r="C4011" s="87" t="str">
        <f>IFERROR(INDEX(DATA!$A$46:$E$6000,A4011,3),"")</f>
        <v/>
      </c>
      <c r="D4011" s="88" t="str">
        <f>IFERROR(INDEX(DATA!$A$46:$E$6000,A4011,2),"")</f>
        <v/>
      </c>
      <c r="E4011" s="99" t="str">
        <f>IFERROR(IF(C4011=設定・集計!$B$6,INDEX(DATA!$A$46:$E$6000,A4011,4),""),"")</f>
        <v/>
      </c>
      <c r="F4011" s="99" t="str">
        <f>IFERROR(IF(C4011=設定・集計!$B$6,"",INDEX(DATA!$A$46:$E$6000,A4011,4)),"")</f>
        <v/>
      </c>
    </row>
    <row r="4012" spans="1:6" ht="18.75" customHeight="1">
      <c r="A4012" s="82" t="str">
        <f>IFERROR(MATCH(ROW()-ROW($A$2),DATA!G:G,0)-DATA!$B$5+1,"")</f>
        <v/>
      </c>
      <c r="B4012" s="86" t="str">
        <f>IFERROR(INDEX(DATA!$A$46:$E$6000,A4012,5),"")</f>
        <v/>
      </c>
      <c r="C4012" s="87" t="str">
        <f>IFERROR(INDEX(DATA!$A$46:$E$6000,A4012,3),"")</f>
        <v/>
      </c>
      <c r="D4012" s="88" t="str">
        <f>IFERROR(INDEX(DATA!$A$46:$E$6000,A4012,2),"")</f>
        <v/>
      </c>
      <c r="E4012" s="99" t="str">
        <f>IFERROR(IF(C4012=設定・集計!$B$6,INDEX(DATA!$A$46:$E$6000,A4012,4),""),"")</f>
        <v/>
      </c>
      <c r="F4012" s="99" t="str">
        <f>IFERROR(IF(C4012=設定・集計!$B$6,"",INDEX(DATA!$A$46:$E$6000,A4012,4)),"")</f>
        <v/>
      </c>
    </row>
    <row r="4013" spans="1:6" ht="18.75" customHeight="1">
      <c r="A4013" s="82" t="str">
        <f>IFERROR(MATCH(ROW()-ROW($A$2),DATA!G:G,0)-DATA!$B$5+1,"")</f>
        <v/>
      </c>
      <c r="B4013" s="86" t="str">
        <f>IFERROR(INDEX(DATA!$A$46:$E$6000,A4013,5),"")</f>
        <v/>
      </c>
      <c r="C4013" s="87" t="str">
        <f>IFERROR(INDEX(DATA!$A$46:$E$6000,A4013,3),"")</f>
        <v/>
      </c>
      <c r="D4013" s="88" t="str">
        <f>IFERROR(INDEX(DATA!$A$46:$E$6000,A4013,2),"")</f>
        <v/>
      </c>
      <c r="E4013" s="99" t="str">
        <f>IFERROR(IF(C4013=設定・集計!$B$6,INDEX(DATA!$A$46:$E$6000,A4013,4),""),"")</f>
        <v/>
      </c>
      <c r="F4013" s="99" t="str">
        <f>IFERROR(IF(C4013=設定・集計!$B$6,"",INDEX(DATA!$A$46:$E$6000,A4013,4)),"")</f>
        <v/>
      </c>
    </row>
    <row r="4014" spans="1:6" ht="18.75" customHeight="1">
      <c r="A4014" s="82" t="str">
        <f>IFERROR(MATCH(ROW()-ROW($A$2),DATA!G:G,0)-DATA!$B$5+1,"")</f>
        <v/>
      </c>
      <c r="B4014" s="86" t="str">
        <f>IFERROR(INDEX(DATA!$A$46:$E$6000,A4014,5),"")</f>
        <v/>
      </c>
      <c r="C4014" s="87" t="str">
        <f>IFERROR(INDEX(DATA!$A$46:$E$6000,A4014,3),"")</f>
        <v/>
      </c>
      <c r="D4014" s="88" t="str">
        <f>IFERROR(INDEX(DATA!$A$46:$E$6000,A4014,2),"")</f>
        <v/>
      </c>
      <c r="E4014" s="99" t="str">
        <f>IFERROR(IF(C4014=設定・集計!$B$6,INDEX(DATA!$A$46:$E$6000,A4014,4),""),"")</f>
        <v/>
      </c>
      <c r="F4014" s="99" t="str">
        <f>IFERROR(IF(C4014=設定・集計!$B$6,"",INDEX(DATA!$A$46:$E$6000,A4014,4)),"")</f>
        <v/>
      </c>
    </row>
    <row r="4015" spans="1:6" ht="18.75" customHeight="1">
      <c r="A4015" s="82" t="str">
        <f>IFERROR(MATCH(ROW()-ROW($A$2),DATA!G:G,0)-DATA!$B$5+1,"")</f>
        <v/>
      </c>
      <c r="B4015" s="86" t="str">
        <f>IFERROR(INDEX(DATA!$A$46:$E$6000,A4015,5),"")</f>
        <v/>
      </c>
      <c r="C4015" s="87" t="str">
        <f>IFERROR(INDEX(DATA!$A$46:$E$6000,A4015,3),"")</f>
        <v/>
      </c>
      <c r="D4015" s="88" t="str">
        <f>IFERROR(INDEX(DATA!$A$46:$E$6000,A4015,2),"")</f>
        <v/>
      </c>
      <c r="E4015" s="99" t="str">
        <f>IFERROR(IF(C4015=設定・集計!$B$6,INDEX(DATA!$A$46:$E$6000,A4015,4),""),"")</f>
        <v/>
      </c>
      <c r="F4015" s="99" t="str">
        <f>IFERROR(IF(C4015=設定・集計!$B$6,"",INDEX(DATA!$A$46:$E$6000,A4015,4)),"")</f>
        <v/>
      </c>
    </row>
    <row r="4016" spans="1:6" ht="18.75" customHeight="1">
      <c r="A4016" s="82" t="str">
        <f>IFERROR(MATCH(ROW()-ROW($A$2),DATA!G:G,0)-DATA!$B$5+1,"")</f>
        <v/>
      </c>
      <c r="B4016" s="86" t="str">
        <f>IFERROR(INDEX(DATA!$A$46:$E$6000,A4016,5),"")</f>
        <v/>
      </c>
      <c r="C4016" s="87" t="str">
        <f>IFERROR(INDEX(DATA!$A$46:$E$6000,A4016,3),"")</f>
        <v/>
      </c>
      <c r="D4016" s="88" t="str">
        <f>IFERROR(INDEX(DATA!$A$46:$E$6000,A4016,2),"")</f>
        <v/>
      </c>
      <c r="E4016" s="99" t="str">
        <f>IFERROR(IF(C4016=設定・集計!$B$6,INDEX(DATA!$A$46:$E$6000,A4016,4),""),"")</f>
        <v/>
      </c>
      <c r="F4016" s="99" t="str">
        <f>IFERROR(IF(C4016=設定・集計!$B$6,"",INDEX(DATA!$A$46:$E$6000,A4016,4)),"")</f>
        <v/>
      </c>
    </row>
    <row r="4017" spans="1:6" ht="18.75" customHeight="1">
      <c r="A4017" s="82" t="str">
        <f>IFERROR(MATCH(ROW()-ROW($A$2),DATA!G:G,0)-DATA!$B$5+1,"")</f>
        <v/>
      </c>
      <c r="B4017" s="86" t="str">
        <f>IFERROR(INDEX(DATA!$A$46:$E$6000,A4017,5),"")</f>
        <v/>
      </c>
      <c r="C4017" s="87" t="str">
        <f>IFERROR(INDEX(DATA!$A$46:$E$6000,A4017,3),"")</f>
        <v/>
      </c>
      <c r="D4017" s="88" t="str">
        <f>IFERROR(INDEX(DATA!$A$46:$E$6000,A4017,2),"")</f>
        <v/>
      </c>
      <c r="E4017" s="99" t="str">
        <f>IFERROR(IF(C4017=設定・集計!$B$6,INDEX(DATA!$A$46:$E$6000,A4017,4),""),"")</f>
        <v/>
      </c>
      <c r="F4017" s="99" t="str">
        <f>IFERROR(IF(C4017=設定・集計!$B$6,"",INDEX(DATA!$A$46:$E$6000,A4017,4)),"")</f>
        <v/>
      </c>
    </row>
    <row r="4018" spans="1:6" ht="18.75" customHeight="1">
      <c r="A4018" s="82" t="str">
        <f>IFERROR(MATCH(ROW()-ROW($A$2),DATA!G:G,0)-DATA!$B$5+1,"")</f>
        <v/>
      </c>
      <c r="B4018" s="86" t="str">
        <f>IFERROR(INDEX(DATA!$A$46:$E$6000,A4018,5),"")</f>
        <v/>
      </c>
      <c r="C4018" s="87" t="str">
        <f>IFERROR(INDEX(DATA!$A$46:$E$6000,A4018,3),"")</f>
        <v/>
      </c>
      <c r="D4018" s="88" t="str">
        <f>IFERROR(INDEX(DATA!$A$46:$E$6000,A4018,2),"")</f>
        <v/>
      </c>
      <c r="E4018" s="99" t="str">
        <f>IFERROR(IF(C4018=設定・集計!$B$6,INDEX(DATA!$A$46:$E$6000,A4018,4),""),"")</f>
        <v/>
      </c>
      <c r="F4018" s="99" t="str">
        <f>IFERROR(IF(C4018=設定・集計!$B$6,"",INDEX(DATA!$A$46:$E$6000,A4018,4)),"")</f>
        <v/>
      </c>
    </row>
    <row r="4019" spans="1:6" ht="18.75" customHeight="1">
      <c r="A4019" s="82" t="str">
        <f>IFERROR(MATCH(ROW()-ROW($A$2),DATA!G:G,0)-DATA!$B$5+1,"")</f>
        <v/>
      </c>
      <c r="B4019" s="86" t="str">
        <f>IFERROR(INDEX(DATA!$A$46:$E$6000,A4019,5),"")</f>
        <v/>
      </c>
      <c r="C4019" s="87" t="str">
        <f>IFERROR(INDEX(DATA!$A$46:$E$6000,A4019,3),"")</f>
        <v/>
      </c>
      <c r="D4019" s="88" t="str">
        <f>IFERROR(INDEX(DATA!$A$46:$E$6000,A4019,2),"")</f>
        <v/>
      </c>
      <c r="E4019" s="99" t="str">
        <f>IFERROR(IF(C4019=設定・集計!$B$6,INDEX(DATA!$A$46:$E$6000,A4019,4),""),"")</f>
        <v/>
      </c>
      <c r="F4019" s="99" t="str">
        <f>IFERROR(IF(C4019=設定・集計!$B$6,"",INDEX(DATA!$A$46:$E$6000,A4019,4)),"")</f>
        <v/>
      </c>
    </row>
    <row r="4020" spans="1:6" ht="18.75" customHeight="1">
      <c r="A4020" s="82" t="str">
        <f>IFERROR(MATCH(ROW()-ROW($A$2),DATA!G:G,0)-DATA!$B$5+1,"")</f>
        <v/>
      </c>
      <c r="B4020" s="86" t="str">
        <f>IFERROR(INDEX(DATA!$A$46:$E$6000,A4020,5),"")</f>
        <v/>
      </c>
      <c r="C4020" s="87" t="str">
        <f>IFERROR(INDEX(DATA!$A$46:$E$6000,A4020,3),"")</f>
        <v/>
      </c>
      <c r="D4020" s="88" t="str">
        <f>IFERROR(INDEX(DATA!$A$46:$E$6000,A4020,2),"")</f>
        <v/>
      </c>
      <c r="E4020" s="99" t="str">
        <f>IFERROR(IF(C4020=設定・集計!$B$6,INDEX(DATA!$A$46:$E$6000,A4020,4),""),"")</f>
        <v/>
      </c>
      <c r="F4020" s="99" t="str">
        <f>IFERROR(IF(C4020=設定・集計!$B$6,"",INDEX(DATA!$A$46:$E$6000,A4020,4)),"")</f>
        <v/>
      </c>
    </row>
    <row r="4021" spans="1:6" ht="18.75" customHeight="1">
      <c r="A4021" s="82" t="str">
        <f>IFERROR(MATCH(ROW()-ROW($A$2),DATA!G:G,0)-DATA!$B$5+1,"")</f>
        <v/>
      </c>
      <c r="B4021" s="86" t="str">
        <f>IFERROR(INDEX(DATA!$A$46:$E$6000,A4021,5),"")</f>
        <v/>
      </c>
      <c r="C4021" s="87" t="str">
        <f>IFERROR(INDEX(DATA!$A$46:$E$6000,A4021,3),"")</f>
        <v/>
      </c>
      <c r="D4021" s="88" t="str">
        <f>IFERROR(INDEX(DATA!$A$46:$E$6000,A4021,2),"")</f>
        <v/>
      </c>
      <c r="E4021" s="99" t="str">
        <f>IFERROR(IF(C4021=設定・集計!$B$6,INDEX(DATA!$A$46:$E$6000,A4021,4),""),"")</f>
        <v/>
      </c>
      <c r="F4021" s="99" t="str">
        <f>IFERROR(IF(C4021=設定・集計!$B$6,"",INDEX(DATA!$A$46:$E$6000,A4021,4)),"")</f>
        <v/>
      </c>
    </row>
    <row r="4022" spans="1:6" ht="18.75" customHeight="1">
      <c r="A4022" s="82" t="str">
        <f>IFERROR(MATCH(ROW()-ROW($A$2),DATA!G:G,0)-DATA!$B$5+1,"")</f>
        <v/>
      </c>
      <c r="B4022" s="86" t="str">
        <f>IFERROR(INDEX(DATA!$A$46:$E$6000,A4022,5),"")</f>
        <v/>
      </c>
      <c r="C4022" s="87" t="str">
        <f>IFERROR(INDEX(DATA!$A$46:$E$6000,A4022,3),"")</f>
        <v/>
      </c>
      <c r="D4022" s="88" t="str">
        <f>IFERROR(INDEX(DATA!$A$46:$E$6000,A4022,2),"")</f>
        <v/>
      </c>
      <c r="E4022" s="99" t="str">
        <f>IFERROR(IF(C4022=設定・集計!$B$6,INDEX(DATA!$A$46:$E$6000,A4022,4),""),"")</f>
        <v/>
      </c>
      <c r="F4022" s="99" t="str">
        <f>IFERROR(IF(C4022=設定・集計!$B$6,"",INDEX(DATA!$A$46:$E$6000,A4022,4)),"")</f>
        <v/>
      </c>
    </row>
    <row r="4023" spans="1:6" ht="18.75" customHeight="1">
      <c r="A4023" s="82" t="str">
        <f>IFERROR(MATCH(ROW()-ROW($A$2),DATA!G:G,0)-DATA!$B$5+1,"")</f>
        <v/>
      </c>
      <c r="B4023" s="86" t="str">
        <f>IFERROR(INDEX(DATA!$A$46:$E$6000,A4023,5),"")</f>
        <v/>
      </c>
      <c r="C4023" s="87" t="str">
        <f>IFERROR(INDEX(DATA!$A$46:$E$6000,A4023,3),"")</f>
        <v/>
      </c>
      <c r="D4023" s="88" t="str">
        <f>IFERROR(INDEX(DATA!$A$46:$E$6000,A4023,2),"")</f>
        <v/>
      </c>
      <c r="E4023" s="99" t="str">
        <f>IFERROR(IF(C4023=設定・集計!$B$6,INDEX(DATA!$A$46:$E$6000,A4023,4),""),"")</f>
        <v/>
      </c>
      <c r="F4023" s="99" t="str">
        <f>IFERROR(IF(C4023=設定・集計!$B$6,"",INDEX(DATA!$A$46:$E$6000,A4023,4)),"")</f>
        <v/>
      </c>
    </row>
    <row r="4024" spans="1:6" ht="18.75" customHeight="1">
      <c r="A4024" s="82" t="str">
        <f>IFERROR(MATCH(ROW()-ROW($A$2),DATA!G:G,0)-DATA!$B$5+1,"")</f>
        <v/>
      </c>
      <c r="B4024" s="86" t="str">
        <f>IFERROR(INDEX(DATA!$A$46:$E$6000,A4024,5),"")</f>
        <v/>
      </c>
      <c r="C4024" s="87" t="str">
        <f>IFERROR(INDEX(DATA!$A$46:$E$6000,A4024,3),"")</f>
        <v/>
      </c>
      <c r="D4024" s="88" t="str">
        <f>IFERROR(INDEX(DATA!$A$46:$E$6000,A4024,2),"")</f>
        <v/>
      </c>
      <c r="E4024" s="99" t="str">
        <f>IFERROR(IF(C4024=設定・集計!$B$6,INDEX(DATA!$A$46:$E$6000,A4024,4),""),"")</f>
        <v/>
      </c>
      <c r="F4024" s="99" t="str">
        <f>IFERROR(IF(C4024=設定・集計!$B$6,"",INDEX(DATA!$A$46:$E$6000,A4024,4)),"")</f>
        <v/>
      </c>
    </row>
    <row r="4025" spans="1:6" ht="18.75" customHeight="1">
      <c r="A4025" s="82" t="str">
        <f>IFERROR(MATCH(ROW()-ROW($A$2),DATA!G:G,0)-DATA!$B$5+1,"")</f>
        <v/>
      </c>
      <c r="B4025" s="86" t="str">
        <f>IFERROR(INDEX(DATA!$A$46:$E$6000,A4025,5),"")</f>
        <v/>
      </c>
      <c r="C4025" s="87" t="str">
        <f>IFERROR(INDEX(DATA!$A$46:$E$6000,A4025,3),"")</f>
        <v/>
      </c>
      <c r="D4025" s="88" t="str">
        <f>IFERROR(INDEX(DATA!$A$46:$E$6000,A4025,2),"")</f>
        <v/>
      </c>
      <c r="E4025" s="99" t="str">
        <f>IFERROR(IF(C4025=設定・集計!$B$6,INDEX(DATA!$A$46:$E$6000,A4025,4),""),"")</f>
        <v/>
      </c>
      <c r="F4025" s="99" t="str">
        <f>IFERROR(IF(C4025=設定・集計!$B$6,"",INDEX(DATA!$A$46:$E$6000,A4025,4)),"")</f>
        <v/>
      </c>
    </row>
    <row r="4026" spans="1:6" ht="18.75" customHeight="1">
      <c r="A4026" s="82" t="str">
        <f>IFERROR(MATCH(ROW()-ROW($A$2),DATA!G:G,0)-DATA!$B$5+1,"")</f>
        <v/>
      </c>
      <c r="B4026" s="86" t="str">
        <f>IFERROR(INDEX(DATA!$A$46:$E$6000,A4026,5),"")</f>
        <v/>
      </c>
      <c r="C4026" s="87" t="str">
        <f>IFERROR(INDEX(DATA!$A$46:$E$6000,A4026,3),"")</f>
        <v/>
      </c>
      <c r="D4026" s="88" t="str">
        <f>IFERROR(INDEX(DATA!$A$46:$E$6000,A4026,2),"")</f>
        <v/>
      </c>
      <c r="E4026" s="99" t="str">
        <f>IFERROR(IF(C4026=設定・集計!$B$6,INDEX(DATA!$A$46:$E$6000,A4026,4),""),"")</f>
        <v/>
      </c>
      <c r="F4026" s="99" t="str">
        <f>IFERROR(IF(C4026=設定・集計!$B$6,"",INDEX(DATA!$A$46:$E$6000,A4026,4)),"")</f>
        <v/>
      </c>
    </row>
    <row r="4027" spans="1:6" ht="18.75" customHeight="1">
      <c r="A4027" s="82" t="str">
        <f>IFERROR(MATCH(ROW()-ROW($A$2),DATA!G:G,0)-DATA!$B$5+1,"")</f>
        <v/>
      </c>
      <c r="B4027" s="86" t="str">
        <f>IFERROR(INDEX(DATA!$A$46:$E$6000,A4027,5),"")</f>
        <v/>
      </c>
      <c r="C4027" s="87" t="str">
        <f>IFERROR(INDEX(DATA!$A$46:$E$6000,A4027,3),"")</f>
        <v/>
      </c>
      <c r="D4027" s="88" t="str">
        <f>IFERROR(INDEX(DATA!$A$46:$E$6000,A4027,2),"")</f>
        <v/>
      </c>
      <c r="E4027" s="99" t="str">
        <f>IFERROR(IF(C4027=設定・集計!$B$6,INDEX(DATA!$A$46:$E$6000,A4027,4),""),"")</f>
        <v/>
      </c>
      <c r="F4027" s="99" t="str">
        <f>IFERROR(IF(C4027=設定・集計!$B$6,"",INDEX(DATA!$A$46:$E$6000,A4027,4)),"")</f>
        <v/>
      </c>
    </row>
    <row r="4028" spans="1:6" ht="18.75" customHeight="1">
      <c r="A4028" s="82" t="str">
        <f>IFERROR(MATCH(ROW()-ROW($A$2),DATA!G:G,0)-DATA!$B$5+1,"")</f>
        <v/>
      </c>
      <c r="B4028" s="86" t="str">
        <f>IFERROR(INDEX(DATA!$A$46:$E$6000,A4028,5),"")</f>
        <v/>
      </c>
      <c r="C4028" s="87" t="str">
        <f>IFERROR(INDEX(DATA!$A$46:$E$6000,A4028,3),"")</f>
        <v/>
      </c>
      <c r="D4028" s="88" t="str">
        <f>IFERROR(INDEX(DATA!$A$46:$E$6000,A4028,2),"")</f>
        <v/>
      </c>
      <c r="E4028" s="99" t="str">
        <f>IFERROR(IF(C4028=設定・集計!$B$6,INDEX(DATA!$A$46:$E$6000,A4028,4),""),"")</f>
        <v/>
      </c>
      <c r="F4028" s="99" t="str">
        <f>IFERROR(IF(C4028=設定・集計!$B$6,"",INDEX(DATA!$A$46:$E$6000,A4028,4)),"")</f>
        <v/>
      </c>
    </row>
    <row r="4029" spans="1:6" ht="18.75" customHeight="1">
      <c r="A4029" s="82" t="str">
        <f>IFERROR(MATCH(ROW()-ROW($A$2),DATA!G:G,0)-DATA!$B$5+1,"")</f>
        <v/>
      </c>
      <c r="B4029" s="86" t="str">
        <f>IFERROR(INDEX(DATA!$A$46:$E$6000,A4029,5),"")</f>
        <v/>
      </c>
      <c r="C4029" s="87" t="str">
        <f>IFERROR(INDEX(DATA!$A$46:$E$6000,A4029,3),"")</f>
        <v/>
      </c>
      <c r="D4029" s="88" t="str">
        <f>IFERROR(INDEX(DATA!$A$46:$E$6000,A4029,2),"")</f>
        <v/>
      </c>
      <c r="E4029" s="99" t="str">
        <f>IFERROR(IF(C4029=設定・集計!$B$6,INDEX(DATA!$A$46:$E$6000,A4029,4),""),"")</f>
        <v/>
      </c>
      <c r="F4029" s="99" t="str">
        <f>IFERROR(IF(C4029=設定・集計!$B$6,"",INDEX(DATA!$A$46:$E$6000,A4029,4)),"")</f>
        <v/>
      </c>
    </row>
    <row r="4030" spans="1:6" ht="18.75" customHeight="1">
      <c r="A4030" s="82" t="str">
        <f>IFERROR(MATCH(ROW()-ROW($A$2),DATA!G:G,0)-DATA!$B$5+1,"")</f>
        <v/>
      </c>
      <c r="B4030" s="86" t="str">
        <f>IFERROR(INDEX(DATA!$A$46:$E$6000,A4030,5),"")</f>
        <v/>
      </c>
      <c r="C4030" s="87" t="str">
        <f>IFERROR(INDEX(DATA!$A$46:$E$6000,A4030,3),"")</f>
        <v/>
      </c>
      <c r="D4030" s="88" t="str">
        <f>IFERROR(INDEX(DATA!$A$46:$E$6000,A4030,2),"")</f>
        <v/>
      </c>
      <c r="E4030" s="99" t="str">
        <f>IFERROR(IF(C4030=設定・集計!$B$6,INDEX(DATA!$A$46:$E$6000,A4030,4),""),"")</f>
        <v/>
      </c>
      <c r="F4030" s="99" t="str">
        <f>IFERROR(IF(C4030=設定・集計!$B$6,"",INDEX(DATA!$A$46:$E$6000,A4030,4)),"")</f>
        <v/>
      </c>
    </row>
    <row r="4031" spans="1:6" ht="18.75" customHeight="1">
      <c r="A4031" s="82" t="str">
        <f>IFERROR(MATCH(ROW()-ROW($A$2),DATA!G:G,0)-DATA!$B$5+1,"")</f>
        <v/>
      </c>
      <c r="B4031" s="86" t="str">
        <f>IFERROR(INDEX(DATA!$A$46:$E$6000,A4031,5),"")</f>
        <v/>
      </c>
      <c r="C4031" s="87" t="str">
        <f>IFERROR(INDEX(DATA!$A$46:$E$6000,A4031,3),"")</f>
        <v/>
      </c>
      <c r="D4031" s="88" t="str">
        <f>IFERROR(INDEX(DATA!$A$46:$E$6000,A4031,2),"")</f>
        <v/>
      </c>
      <c r="E4031" s="99" t="str">
        <f>IFERROR(IF(C4031=設定・集計!$B$6,INDEX(DATA!$A$46:$E$6000,A4031,4),""),"")</f>
        <v/>
      </c>
      <c r="F4031" s="99" t="str">
        <f>IFERROR(IF(C4031=設定・集計!$B$6,"",INDEX(DATA!$A$46:$E$6000,A4031,4)),"")</f>
        <v/>
      </c>
    </row>
    <row r="4032" spans="1:6" ht="18.75" customHeight="1">
      <c r="A4032" s="82" t="str">
        <f>IFERROR(MATCH(ROW()-ROW($A$2),DATA!G:G,0)-DATA!$B$5+1,"")</f>
        <v/>
      </c>
      <c r="B4032" s="86" t="str">
        <f>IFERROR(INDEX(DATA!$A$46:$E$6000,A4032,5),"")</f>
        <v/>
      </c>
      <c r="C4032" s="87" t="str">
        <f>IFERROR(INDEX(DATA!$A$46:$E$6000,A4032,3),"")</f>
        <v/>
      </c>
      <c r="D4032" s="88" t="str">
        <f>IFERROR(INDEX(DATA!$A$46:$E$6000,A4032,2),"")</f>
        <v/>
      </c>
      <c r="E4032" s="99" t="str">
        <f>IFERROR(IF(C4032=設定・集計!$B$6,INDEX(DATA!$A$46:$E$6000,A4032,4),""),"")</f>
        <v/>
      </c>
      <c r="F4032" s="99" t="str">
        <f>IFERROR(IF(C4032=設定・集計!$B$6,"",INDEX(DATA!$A$46:$E$6000,A4032,4)),"")</f>
        <v/>
      </c>
    </row>
    <row r="4033" spans="1:6" ht="18.75" customHeight="1">
      <c r="A4033" s="82" t="str">
        <f>IFERROR(MATCH(ROW()-ROW($A$2),DATA!G:G,0)-DATA!$B$5+1,"")</f>
        <v/>
      </c>
      <c r="B4033" s="86" t="str">
        <f>IFERROR(INDEX(DATA!$A$46:$E$6000,A4033,5),"")</f>
        <v/>
      </c>
      <c r="C4033" s="87" t="str">
        <f>IFERROR(INDEX(DATA!$A$46:$E$6000,A4033,3),"")</f>
        <v/>
      </c>
      <c r="D4033" s="88" t="str">
        <f>IFERROR(INDEX(DATA!$A$46:$E$6000,A4033,2),"")</f>
        <v/>
      </c>
      <c r="E4033" s="99" t="str">
        <f>IFERROR(IF(C4033=設定・集計!$B$6,INDEX(DATA!$A$46:$E$6000,A4033,4),""),"")</f>
        <v/>
      </c>
      <c r="F4033" s="99" t="str">
        <f>IFERROR(IF(C4033=設定・集計!$B$6,"",INDEX(DATA!$A$46:$E$6000,A4033,4)),"")</f>
        <v/>
      </c>
    </row>
    <row r="4034" spans="1:6" ht="18.75" customHeight="1">
      <c r="A4034" s="82" t="str">
        <f>IFERROR(MATCH(ROW()-ROW($A$2),DATA!G:G,0)-DATA!$B$5+1,"")</f>
        <v/>
      </c>
      <c r="B4034" s="86" t="str">
        <f>IFERROR(INDEX(DATA!$A$46:$E$6000,A4034,5),"")</f>
        <v/>
      </c>
      <c r="C4034" s="87" t="str">
        <f>IFERROR(INDEX(DATA!$A$46:$E$6000,A4034,3),"")</f>
        <v/>
      </c>
      <c r="D4034" s="88" t="str">
        <f>IFERROR(INDEX(DATA!$A$46:$E$6000,A4034,2),"")</f>
        <v/>
      </c>
      <c r="E4034" s="99" t="str">
        <f>IFERROR(IF(C4034=設定・集計!$B$6,INDEX(DATA!$A$46:$E$6000,A4034,4),""),"")</f>
        <v/>
      </c>
      <c r="F4034" s="99" t="str">
        <f>IFERROR(IF(C4034=設定・集計!$B$6,"",INDEX(DATA!$A$46:$E$6000,A4034,4)),"")</f>
        <v/>
      </c>
    </row>
    <row r="4035" spans="1:6" ht="18.75" customHeight="1">
      <c r="A4035" s="82" t="str">
        <f>IFERROR(MATCH(ROW()-ROW($A$2),DATA!G:G,0)-DATA!$B$5+1,"")</f>
        <v/>
      </c>
      <c r="B4035" s="86" t="str">
        <f>IFERROR(INDEX(DATA!$A$46:$E$6000,A4035,5),"")</f>
        <v/>
      </c>
      <c r="C4035" s="87" t="str">
        <f>IFERROR(INDEX(DATA!$A$46:$E$6000,A4035,3),"")</f>
        <v/>
      </c>
      <c r="D4035" s="88" t="str">
        <f>IFERROR(INDEX(DATA!$A$46:$E$6000,A4035,2),"")</f>
        <v/>
      </c>
      <c r="E4035" s="99" t="str">
        <f>IFERROR(IF(C4035=設定・集計!$B$6,INDEX(DATA!$A$46:$E$6000,A4035,4),""),"")</f>
        <v/>
      </c>
      <c r="F4035" s="99" t="str">
        <f>IFERROR(IF(C4035=設定・集計!$B$6,"",INDEX(DATA!$A$46:$E$6000,A4035,4)),"")</f>
        <v/>
      </c>
    </row>
    <row r="4036" spans="1:6" ht="18.75" customHeight="1">
      <c r="A4036" s="82" t="str">
        <f>IFERROR(MATCH(ROW()-ROW($A$2),DATA!G:G,0)-DATA!$B$5+1,"")</f>
        <v/>
      </c>
      <c r="B4036" s="86" t="str">
        <f>IFERROR(INDEX(DATA!$A$46:$E$6000,A4036,5),"")</f>
        <v/>
      </c>
      <c r="C4036" s="87" t="str">
        <f>IFERROR(INDEX(DATA!$A$46:$E$6000,A4036,3),"")</f>
        <v/>
      </c>
      <c r="D4036" s="88" t="str">
        <f>IFERROR(INDEX(DATA!$A$46:$E$6000,A4036,2),"")</f>
        <v/>
      </c>
      <c r="E4036" s="99" t="str">
        <f>IFERROR(IF(C4036=設定・集計!$B$6,INDEX(DATA!$A$46:$E$6000,A4036,4),""),"")</f>
        <v/>
      </c>
      <c r="F4036" s="99" t="str">
        <f>IFERROR(IF(C4036=設定・集計!$B$6,"",INDEX(DATA!$A$46:$E$6000,A4036,4)),"")</f>
        <v/>
      </c>
    </row>
    <row r="4037" spans="1:6" ht="18.75" customHeight="1">
      <c r="A4037" s="82" t="str">
        <f>IFERROR(MATCH(ROW()-ROW($A$2),DATA!G:G,0)-DATA!$B$5+1,"")</f>
        <v/>
      </c>
      <c r="B4037" s="86" t="str">
        <f>IFERROR(INDEX(DATA!$A$46:$E$6000,A4037,5),"")</f>
        <v/>
      </c>
      <c r="C4037" s="87" t="str">
        <f>IFERROR(INDEX(DATA!$A$46:$E$6000,A4037,3),"")</f>
        <v/>
      </c>
      <c r="D4037" s="88" t="str">
        <f>IFERROR(INDEX(DATA!$A$46:$E$6000,A4037,2),"")</f>
        <v/>
      </c>
      <c r="E4037" s="99" t="str">
        <f>IFERROR(IF(C4037=設定・集計!$B$6,INDEX(DATA!$A$46:$E$6000,A4037,4),""),"")</f>
        <v/>
      </c>
      <c r="F4037" s="99" t="str">
        <f>IFERROR(IF(C4037=設定・集計!$B$6,"",INDEX(DATA!$A$46:$E$6000,A4037,4)),"")</f>
        <v/>
      </c>
    </row>
    <row r="4038" spans="1:6" ht="18.75" customHeight="1">
      <c r="A4038" s="82" t="str">
        <f>IFERROR(MATCH(ROW()-ROW($A$2),DATA!G:G,0)-DATA!$B$5+1,"")</f>
        <v/>
      </c>
      <c r="B4038" s="86" t="str">
        <f>IFERROR(INDEX(DATA!$A$46:$E$6000,A4038,5),"")</f>
        <v/>
      </c>
      <c r="C4038" s="87" t="str">
        <f>IFERROR(INDEX(DATA!$A$46:$E$6000,A4038,3),"")</f>
        <v/>
      </c>
      <c r="D4038" s="88" t="str">
        <f>IFERROR(INDEX(DATA!$A$46:$E$6000,A4038,2),"")</f>
        <v/>
      </c>
      <c r="E4038" s="99" t="str">
        <f>IFERROR(IF(C4038=設定・集計!$B$6,INDEX(DATA!$A$46:$E$6000,A4038,4),""),"")</f>
        <v/>
      </c>
      <c r="F4038" s="99" t="str">
        <f>IFERROR(IF(C4038=設定・集計!$B$6,"",INDEX(DATA!$A$46:$E$6000,A4038,4)),"")</f>
        <v/>
      </c>
    </row>
    <row r="4039" spans="1:6" ht="18.75" customHeight="1">
      <c r="A4039" s="82" t="str">
        <f>IFERROR(MATCH(ROW()-ROW($A$2),DATA!G:G,0)-DATA!$B$5+1,"")</f>
        <v/>
      </c>
      <c r="B4039" s="86" t="str">
        <f>IFERROR(INDEX(DATA!$A$46:$E$6000,A4039,5),"")</f>
        <v/>
      </c>
      <c r="C4039" s="87" t="str">
        <f>IFERROR(INDEX(DATA!$A$46:$E$6000,A4039,3),"")</f>
        <v/>
      </c>
      <c r="D4039" s="88" t="str">
        <f>IFERROR(INDEX(DATA!$A$46:$E$6000,A4039,2),"")</f>
        <v/>
      </c>
      <c r="E4039" s="99" t="str">
        <f>IFERROR(IF(C4039=設定・集計!$B$6,INDEX(DATA!$A$46:$E$6000,A4039,4),""),"")</f>
        <v/>
      </c>
      <c r="F4039" s="99" t="str">
        <f>IFERROR(IF(C4039=設定・集計!$B$6,"",INDEX(DATA!$A$46:$E$6000,A4039,4)),"")</f>
        <v/>
      </c>
    </row>
    <row r="4040" spans="1:6" ht="18.75" customHeight="1">
      <c r="A4040" s="82" t="str">
        <f>IFERROR(MATCH(ROW()-ROW($A$2),DATA!G:G,0)-DATA!$B$5+1,"")</f>
        <v/>
      </c>
      <c r="B4040" s="86" t="str">
        <f>IFERROR(INDEX(DATA!$A$46:$E$6000,A4040,5),"")</f>
        <v/>
      </c>
      <c r="C4040" s="87" t="str">
        <f>IFERROR(INDEX(DATA!$A$46:$E$6000,A4040,3),"")</f>
        <v/>
      </c>
      <c r="D4040" s="88" t="str">
        <f>IFERROR(INDEX(DATA!$A$46:$E$6000,A4040,2),"")</f>
        <v/>
      </c>
      <c r="E4040" s="99" t="str">
        <f>IFERROR(IF(C4040=設定・集計!$B$6,INDEX(DATA!$A$46:$E$6000,A4040,4),""),"")</f>
        <v/>
      </c>
      <c r="F4040" s="99" t="str">
        <f>IFERROR(IF(C4040=設定・集計!$B$6,"",INDEX(DATA!$A$46:$E$6000,A4040,4)),"")</f>
        <v/>
      </c>
    </row>
    <row r="4041" spans="1:6" ht="18.75" customHeight="1">
      <c r="A4041" s="82" t="str">
        <f>IFERROR(MATCH(ROW()-ROW($A$2),DATA!G:G,0)-DATA!$B$5+1,"")</f>
        <v/>
      </c>
      <c r="B4041" s="86" t="str">
        <f>IFERROR(INDEX(DATA!$A$46:$E$6000,A4041,5),"")</f>
        <v/>
      </c>
      <c r="C4041" s="87" t="str">
        <f>IFERROR(INDEX(DATA!$A$46:$E$6000,A4041,3),"")</f>
        <v/>
      </c>
      <c r="D4041" s="88" t="str">
        <f>IFERROR(INDEX(DATA!$A$46:$E$6000,A4041,2),"")</f>
        <v/>
      </c>
      <c r="E4041" s="99" t="str">
        <f>IFERROR(IF(C4041=設定・集計!$B$6,INDEX(DATA!$A$46:$E$6000,A4041,4),""),"")</f>
        <v/>
      </c>
      <c r="F4041" s="99" t="str">
        <f>IFERROR(IF(C4041=設定・集計!$B$6,"",INDEX(DATA!$A$46:$E$6000,A4041,4)),"")</f>
        <v/>
      </c>
    </row>
    <row r="4042" spans="1:6" ht="18.75" customHeight="1">
      <c r="A4042" s="82" t="str">
        <f>IFERROR(MATCH(ROW()-ROW($A$2),DATA!G:G,0)-DATA!$B$5+1,"")</f>
        <v/>
      </c>
      <c r="B4042" s="86" t="str">
        <f>IFERROR(INDEX(DATA!$A$46:$E$6000,A4042,5),"")</f>
        <v/>
      </c>
      <c r="C4042" s="87" t="str">
        <f>IFERROR(INDEX(DATA!$A$46:$E$6000,A4042,3),"")</f>
        <v/>
      </c>
      <c r="D4042" s="88" t="str">
        <f>IFERROR(INDEX(DATA!$A$46:$E$6000,A4042,2),"")</f>
        <v/>
      </c>
      <c r="E4042" s="99" t="str">
        <f>IFERROR(IF(C4042=設定・集計!$B$6,INDEX(DATA!$A$46:$E$6000,A4042,4),""),"")</f>
        <v/>
      </c>
      <c r="F4042" s="99" t="str">
        <f>IFERROR(IF(C4042=設定・集計!$B$6,"",INDEX(DATA!$A$46:$E$6000,A4042,4)),"")</f>
        <v/>
      </c>
    </row>
    <row r="4043" spans="1:6" ht="18.75" customHeight="1">
      <c r="A4043" s="82" t="str">
        <f>IFERROR(MATCH(ROW()-ROW($A$2),DATA!G:G,0)-DATA!$B$5+1,"")</f>
        <v/>
      </c>
      <c r="B4043" s="86" t="str">
        <f>IFERROR(INDEX(DATA!$A$46:$E$6000,A4043,5),"")</f>
        <v/>
      </c>
      <c r="C4043" s="87" t="str">
        <f>IFERROR(INDEX(DATA!$A$46:$E$6000,A4043,3),"")</f>
        <v/>
      </c>
      <c r="D4043" s="88" t="str">
        <f>IFERROR(INDEX(DATA!$A$46:$E$6000,A4043,2),"")</f>
        <v/>
      </c>
      <c r="E4043" s="99" t="str">
        <f>IFERROR(IF(C4043=設定・集計!$B$6,INDEX(DATA!$A$46:$E$6000,A4043,4),""),"")</f>
        <v/>
      </c>
      <c r="F4043" s="99" t="str">
        <f>IFERROR(IF(C4043=設定・集計!$B$6,"",INDEX(DATA!$A$46:$E$6000,A4043,4)),"")</f>
        <v/>
      </c>
    </row>
    <row r="4044" spans="1:6" ht="18.75" customHeight="1">
      <c r="A4044" s="82" t="str">
        <f>IFERROR(MATCH(ROW()-ROW($A$2),DATA!G:G,0)-DATA!$B$5+1,"")</f>
        <v/>
      </c>
      <c r="B4044" s="86" t="str">
        <f>IFERROR(INDEX(DATA!$A$46:$E$6000,A4044,5),"")</f>
        <v/>
      </c>
      <c r="C4044" s="87" t="str">
        <f>IFERROR(INDEX(DATA!$A$46:$E$6000,A4044,3),"")</f>
        <v/>
      </c>
      <c r="D4044" s="88" t="str">
        <f>IFERROR(INDEX(DATA!$A$46:$E$6000,A4044,2),"")</f>
        <v/>
      </c>
      <c r="E4044" s="99" t="str">
        <f>IFERROR(IF(C4044=設定・集計!$B$6,INDEX(DATA!$A$46:$E$6000,A4044,4),""),"")</f>
        <v/>
      </c>
      <c r="F4044" s="99" t="str">
        <f>IFERROR(IF(C4044=設定・集計!$B$6,"",INDEX(DATA!$A$46:$E$6000,A4044,4)),"")</f>
        <v/>
      </c>
    </row>
    <row r="4045" spans="1:6" ht="18.75" customHeight="1">
      <c r="A4045" s="82" t="str">
        <f>IFERROR(MATCH(ROW()-ROW($A$2),DATA!G:G,0)-DATA!$B$5+1,"")</f>
        <v/>
      </c>
      <c r="B4045" s="86" t="str">
        <f>IFERROR(INDEX(DATA!$A$46:$E$6000,A4045,5),"")</f>
        <v/>
      </c>
      <c r="C4045" s="87" t="str">
        <f>IFERROR(INDEX(DATA!$A$46:$E$6000,A4045,3),"")</f>
        <v/>
      </c>
      <c r="D4045" s="88" t="str">
        <f>IFERROR(INDEX(DATA!$A$46:$E$6000,A4045,2),"")</f>
        <v/>
      </c>
      <c r="E4045" s="99" t="str">
        <f>IFERROR(IF(C4045=設定・集計!$B$6,INDEX(DATA!$A$46:$E$6000,A4045,4),""),"")</f>
        <v/>
      </c>
      <c r="F4045" s="99" t="str">
        <f>IFERROR(IF(C4045=設定・集計!$B$6,"",INDEX(DATA!$A$46:$E$6000,A4045,4)),"")</f>
        <v/>
      </c>
    </row>
    <row r="4046" spans="1:6" ht="18.75" customHeight="1">
      <c r="A4046" s="82" t="str">
        <f>IFERROR(MATCH(ROW()-ROW($A$2),DATA!G:G,0)-DATA!$B$5+1,"")</f>
        <v/>
      </c>
      <c r="B4046" s="86" t="str">
        <f>IFERROR(INDEX(DATA!$A$46:$E$6000,A4046,5),"")</f>
        <v/>
      </c>
      <c r="C4046" s="87" t="str">
        <f>IFERROR(INDEX(DATA!$A$46:$E$6000,A4046,3),"")</f>
        <v/>
      </c>
      <c r="D4046" s="88" t="str">
        <f>IFERROR(INDEX(DATA!$A$46:$E$6000,A4046,2),"")</f>
        <v/>
      </c>
      <c r="E4046" s="99" t="str">
        <f>IFERROR(IF(C4046=設定・集計!$B$6,INDEX(DATA!$A$46:$E$6000,A4046,4),""),"")</f>
        <v/>
      </c>
      <c r="F4046" s="99" t="str">
        <f>IFERROR(IF(C4046=設定・集計!$B$6,"",INDEX(DATA!$A$46:$E$6000,A4046,4)),"")</f>
        <v/>
      </c>
    </row>
    <row r="4047" spans="1:6" ht="18.75" customHeight="1">
      <c r="A4047" s="82" t="str">
        <f>IFERROR(MATCH(ROW()-ROW($A$2),DATA!G:G,0)-DATA!$B$5+1,"")</f>
        <v/>
      </c>
      <c r="B4047" s="86" t="str">
        <f>IFERROR(INDEX(DATA!$A$46:$E$6000,A4047,5),"")</f>
        <v/>
      </c>
      <c r="C4047" s="87" t="str">
        <f>IFERROR(INDEX(DATA!$A$46:$E$6000,A4047,3),"")</f>
        <v/>
      </c>
      <c r="D4047" s="88" t="str">
        <f>IFERROR(INDEX(DATA!$A$46:$E$6000,A4047,2),"")</f>
        <v/>
      </c>
      <c r="E4047" s="99" t="str">
        <f>IFERROR(IF(C4047=設定・集計!$B$6,INDEX(DATA!$A$46:$E$6000,A4047,4),""),"")</f>
        <v/>
      </c>
      <c r="F4047" s="99" t="str">
        <f>IFERROR(IF(C4047=設定・集計!$B$6,"",INDEX(DATA!$A$46:$E$6000,A4047,4)),"")</f>
        <v/>
      </c>
    </row>
    <row r="4048" spans="1:6" ht="18.75" customHeight="1">
      <c r="A4048" s="82" t="str">
        <f>IFERROR(MATCH(ROW()-ROW($A$2),DATA!G:G,0)-DATA!$B$5+1,"")</f>
        <v/>
      </c>
      <c r="B4048" s="86" t="str">
        <f>IFERROR(INDEX(DATA!$A$46:$E$6000,A4048,5),"")</f>
        <v/>
      </c>
      <c r="C4048" s="87" t="str">
        <f>IFERROR(INDEX(DATA!$A$46:$E$6000,A4048,3),"")</f>
        <v/>
      </c>
      <c r="D4048" s="88" t="str">
        <f>IFERROR(INDEX(DATA!$A$46:$E$6000,A4048,2),"")</f>
        <v/>
      </c>
      <c r="E4048" s="99" t="str">
        <f>IFERROR(IF(C4048=設定・集計!$B$6,INDEX(DATA!$A$46:$E$6000,A4048,4),""),"")</f>
        <v/>
      </c>
      <c r="F4048" s="99" t="str">
        <f>IFERROR(IF(C4048=設定・集計!$B$6,"",INDEX(DATA!$A$46:$E$6000,A4048,4)),"")</f>
        <v/>
      </c>
    </row>
    <row r="4049" spans="1:6" ht="18.75" customHeight="1">
      <c r="A4049" s="82" t="str">
        <f>IFERROR(MATCH(ROW()-ROW($A$2),DATA!G:G,0)-DATA!$B$5+1,"")</f>
        <v/>
      </c>
      <c r="B4049" s="86" t="str">
        <f>IFERROR(INDEX(DATA!$A$46:$E$6000,A4049,5),"")</f>
        <v/>
      </c>
      <c r="C4049" s="87" t="str">
        <f>IFERROR(INDEX(DATA!$A$46:$E$6000,A4049,3),"")</f>
        <v/>
      </c>
      <c r="D4049" s="88" t="str">
        <f>IFERROR(INDEX(DATA!$A$46:$E$6000,A4049,2),"")</f>
        <v/>
      </c>
      <c r="E4049" s="99" t="str">
        <f>IFERROR(IF(C4049=設定・集計!$B$6,INDEX(DATA!$A$46:$E$6000,A4049,4),""),"")</f>
        <v/>
      </c>
      <c r="F4049" s="99" t="str">
        <f>IFERROR(IF(C4049=設定・集計!$B$6,"",INDEX(DATA!$A$46:$E$6000,A4049,4)),"")</f>
        <v/>
      </c>
    </row>
    <row r="4050" spans="1:6" ht="18.75" customHeight="1">
      <c r="A4050" s="82" t="str">
        <f>IFERROR(MATCH(ROW()-ROW($A$2),DATA!G:G,0)-DATA!$B$5+1,"")</f>
        <v/>
      </c>
      <c r="B4050" s="86" t="str">
        <f>IFERROR(INDEX(DATA!$A$46:$E$6000,A4050,5),"")</f>
        <v/>
      </c>
      <c r="C4050" s="87" t="str">
        <f>IFERROR(INDEX(DATA!$A$46:$E$6000,A4050,3),"")</f>
        <v/>
      </c>
      <c r="D4050" s="88" t="str">
        <f>IFERROR(INDEX(DATA!$A$46:$E$6000,A4050,2),"")</f>
        <v/>
      </c>
      <c r="E4050" s="99" t="str">
        <f>IFERROR(IF(C4050=設定・集計!$B$6,INDEX(DATA!$A$46:$E$6000,A4050,4),""),"")</f>
        <v/>
      </c>
      <c r="F4050" s="99" t="str">
        <f>IFERROR(IF(C4050=設定・集計!$B$6,"",INDEX(DATA!$A$46:$E$6000,A4050,4)),"")</f>
        <v/>
      </c>
    </row>
    <row r="4051" spans="1:6" ht="18.75" customHeight="1">
      <c r="A4051" s="82" t="str">
        <f>IFERROR(MATCH(ROW()-ROW($A$2),DATA!G:G,0)-DATA!$B$5+1,"")</f>
        <v/>
      </c>
      <c r="B4051" s="86" t="str">
        <f>IFERROR(INDEX(DATA!$A$46:$E$6000,A4051,5),"")</f>
        <v/>
      </c>
      <c r="C4051" s="87" t="str">
        <f>IFERROR(INDEX(DATA!$A$46:$E$6000,A4051,3),"")</f>
        <v/>
      </c>
      <c r="D4051" s="88" t="str">
        <f>IFERROR(INDEX(DATA!$A$46:$E$6000,A4051,2),"")</f>
        <v/>
      </c>
      <c r="E4051" s="99" t="str">
        <f>IFERROR(IF(C4051=設定・集計!$B$6,INDEX(DATA!$A$46:$E$6000,A4051,4),""),"")</f>
        <v/>
      </c>
      <c r="F4051" s="99" t="str">
        <f>IFERROR(IF(C4051=設定・集計!$B$6,"",INDEX(DATA!$A$46:$E$6000,A4051,4)),"")</f>
        <v/>
      </c>
    </row>
    <row r="4052" spans="1:6" ht="18.75" customHeight="1">
      <c r="A4052" s="82" t="str">
        <f>IFERROR(MATCH(ROW()-ROW($A$2),DATA!G:G,0)-DATA!$B$5+1,"")</f>
        <v/>
      </c>
      <c r="B4052" s="86" t="str">
        <f>IFERROR(INDEX(DATA!$A$46:$E$6000,A4052,5),"")</f>
        <v/>
      </c>
      <c r="C4052" s="87" t="str">
        <f>IFERROR(INDEX(DATA!$A$46:$E$6000,A4052,3),"")</f>
        <v/>
      </c>
      <c r="D4052" s="88" t="str">
        <f>IFERROR(INDEX(DATA!$A$46:$E$6000,A4052,2),"")</f>
        <v/>
      </c>
      <c r="E4052" s="99" t="str">
        <f>IFERROR(IF(C4052=設定・集計!$B$6,INDEX(DATA!$A$46:$E$6000,A4052,4),""),"")</f>
        <v/>
      </c>
      <c r="F4052" s="99" t="str">
        <f>IFERROR(IF(C4052=設定・集計!$B$6,"",INDEX(DATA!$A$46:$E$6000,A4052,4)),"")</f>
        <v/>
      </c>
    </row>
    <row r="4053" spans="1:6" ht="18.75" customHeight="1">
      <c r="A4053" s="82" t="str">
        <f>IFERROR(MATCH(ROW()-ROW($A$2),DATA!G:G,0)-DATA!$B$5+1,"")</f>
        <v/>
      </c>
      <c r="B4053" s="86" t="str">
        <f>IFERROR(INDEX(DATA!$A$46:$E$6000,A4053,5),"")</f>
        <v/>
      </c>
      <c r="C4053" s="87" t="str">
        <f>IFERROR(INDEX(DATA!$A$46:$E$6000,A4053,3),"")</f>
        <v/>
      </c>
      <c r="D4053" s="88" t="str">
        <f>IFERROR(INDEX(DATA!$A$46:$E$6000,A4053,2),"")</f>
        <v/>
      </c>
      <c r="E4053" s="99" t="str">
        <f>IFERROR(IF(C4053=設定・集計!$B$6,INDEX(DATA!$A$46:$E$6000,A4053,4),""),"")</f>
        <v/>
      </c>
      <c r="F4053" s="99" t="str">
        <f>IFERROR(IF(C4053=設定・集計!$B$6,"",INDEX(DATA!$A$46:$E$6000,A4053,4)),"")</f>
        <v/>
      </c>
    </row>
    <row r="4054" spans="1:6" ht="18.75" customHeight="1">
      <c r="A4054" s="82" t="str">
        <f>IFERROR(MATCH(ROW()-ROW($A$2),DATA!G:G,0)-DATA!$B$5+1,"")</f>
        <v/>
      </c>
      <c r="B4054" s="86" t="str">
        <f>IFERROR(INDEX(DATA!$A$46:$E$6000,A4054,5),"")</f>
        <v/>
      </c>
      <c r="C4054" s="87" t="str">
        <f>IFERROR(INDEX(DATA!$A$46:$E$6000,A4054,3),"")</f>
        <v/>
      </c>
      <c r="D4054" s="88" t="str">
        <f>IFERROR(INDEX(DATA!$A$46:$E$6000,A4054,2),"")</f>
        <v/>
      </c>
      <c r="E4054" s="99" t="str">
        <f>IFERROR(IF(C4054=設定・集計!$B$6,INDEX(DATA!$A$46:$E$6000,A4054,4),""),"")</f>
        <v/>
      </c>
      <c r="F4054" s="99" t="str">
        <f>IFERROR(IF(C4054=設定・集計!$B$6,"",INDEX(DATA!$A$46:$E$6000,A4054,4)),"")</f>
        <v/>
      </c>
    </row>
    <row r="4055" spans="1:6" ht="18.75" customHeight="1">
      <c r="A4055" s="82" t="str">
        <f>IFERROR(MATCH(ROW()-ROW($A$2),DATA!G:G,0)-DATA!$B$5+1,"")</f>
        <v/>
      </c>
      <c r="B4055" s="86" t="str">
        <f>IFERROR(INDEX(DATA!$A$46:$E$6000,A4055,5),"")</f>
        <v/>
      </c>
      <c r="C4055" s="87" t="str">
        <f>IFERROR(INDEX(DATA!$A$46:$E$6000,A4055,3),"")</f>
        <v/>
      </c>
      <c r="D4055" s="88" t="str">
        <f>IFERROR(INDEX(DATA!$A$46:$E$6000,A4055,2),"")</f>
        <v/>
      </c>
      <c r="E4055" s="99" t="str">
        <f>IFERROR(IF(C4055=設定・集計!$B$6,INDEX(DATA!$A$46:$E$6000,A4055,4),""),"")</f>
        <v/>
      </c>
      <c r="F4055" s="99" t="str">
        <f>IFERROR(IF(C4055=設定・集計!$B$6,"",INDEX(DATA!$A$46:$E$6000,A4055,4)),"")</f>
        <v/>
      </c>
    </row>
    <row r="4056" spans="1:6" ht="18.75" customHeight="1">
      <c r="A4056" s="82" t="str">
        <f>IFERROR(MATCH(ROW()-ROW($A$2),DATA!G:G,0)-DATA!$B$5+1,"")</f>
        <v/>
      </c>
      <c r="B4056" s="86" t="str">
        <f>IFERROR(INDEX(DATA!$A$46:$E$6000,A4056,5),"")</f>
        <v/>
      </c>
      <c r="C4056" s="87" t="str">
        <f>IFERROR(INDEX(DATA!$A$46:$E$6000,A4056,3),"")</f>
        <v/>
      </c>
      <c r="D4056" s="88" t="str">
        <f>IFERROR(INDEX(DATA!$A$46:$E$6000,A4056,2),"")</f>
        <v/>
      </c>
      <c r="E4056" s="99" t="str">
        <f>IFERROR(IF(C4056=設定・集計!$B$6,INDEX(DATA!$A$46:$E$6000,A4056,4),""),"")</f>
        <v/>
      </c>
      <c r="F4056" s="99" t="str">
        <f>IFERROR(IF(C4056=設定・集計!$B$6,"",INDEX(DATA!$A$46:$E$6000,A4056,4)),"")</f>
        <v/>
      </c>
    </row>
    <row r="4057" spans="1:6" ht="18.75" customHeight="1">
      <c r="A4057" s="82" t="str">
        <f>IFERROR(MATCH(ROW()-ROW($A$2),DATA!G:G,0)-DATA!$B$5+1,"")</f>
        <v/>
      </c>
      <c r="B4057" s="86" t="str">
        <f>IFERROR(INDEX(DATA!$A$46:$E$6000,A4057,5),"")</f>
        <v/>
      </c>
      <c r="C4057" s="87" t="str">
        <f>IFERROR(INDEX(DATA!$A$46:$E$6000,A4057,3),"")</f>
        <v/>
      </c>
      <c r="D4057" s="88" t="str">
        <f>IFERROR(INDEX(DATA!$A$46:$E$6000,A4057,2),"")</f>
        <v/>
      </c>
      <c r="E4057" s="99" t="str">
        <f>IFERROR(IF(C4057=設定・集計!$B$6,INDEX(DATA!$A$46:$E$6000,A4057,4),""),"")</f>
        <v/>
      </c>
      <c r="F4057" s="99" t="str">
        <f>IFERROR(IF(C4057=設定・集計!$B$6,"",INDEX(DATA!$A$46:$E$6000,A4057,4)),"")</f>
        <v/>
      </c>
    </row>
    <row r="4058" spans="1:6" ht="18.75" customHeight="1">
      <c r="A4058" s="82" t="str">
        <f>IFERROR(MATCH(ROW()-ROW($A$2),DATA!G:G,0)-DATA!$B$5+1,"")</f>
        <v/>
      </c>
      <c r="B4058" s="86" t="str">
        <f>IFERROR(INDEX(DATA!$A$46:$E$6000,A4058,5),"")</f>
        <v/>
      </c>
      <c r="C4058" s="87" t="str">
        <f>IFERROR(INDEX(DATA!$A$46:$E$6000,A4058,3),"")</f>
        <v/>
      </c>
      <c r="D4058" s="88" t="str">
        <f>IFERROR(INDEX(DATA!$A$46:$E$6000,A4058,2),"")</f>
        <v/>
      </c>
      <c r="E4058" s="99" t="str">
        <f>IFERROR(IF(C4058=設定・集計!$B$6,INDEX(DATA!$A$46:$E$6000,A4058,4),""),"")</f>
        <v/>
      </c>
      <c r="F4058" s="99" t="str">
        <f>IFERROR(IF(C4058=設定・集計!$B$6,"",INDEX(DATA!$A$46:$E$6000,A4058,4)),"")</f>
        <v/>
      </c>
    </row>
    <row r="4059" spans="1:6" ht="18.75" customHeight="1">
      <c r="A4059" s="82" t="str">
        <f>IFERROR(MATCH(ROW()-ROW($A$2),DATA!G:G,0)-DATA!$B$5+1,"")</f>
        <v/>
      </c>
      <c r="B4059" s="86" t="str">
        <f>IFERROR(INDEX(DATA!$A$46:$E$6000,A4059,5),"")</f>
        <v/>
      </c>
      <c r="C4059" s="87" t="str">
        <f>IFERROR(INDEX(DATA!$A$46:$E$6000,A4059,3),"")</f>
        <v/>
      </c>
      <c r="D4059" s="88" t="str">
        <f>IFERROR(INDEX(DATA!$A$46:$E$6000,A4059,2),"")</f>
        <v/>
      </c>
      <c r="E4059" s="99" t="str">
        <f>IFERROR(IF(C4059=設定・集計!$B$6,INDEX(DATA!$A$46:$E$6000,A4059,4),""),"")</f>
        <v/>
      </c>
      <c r="F4059" s="99" t="str">
        <f>IFERROR(IF(C4059=設定・集計!$B$6,"",INDEX(DATA!$A$46:$E$6000,A4059,4)),"")</f>
        <v/>
      </c>
    </row>
    <row r="4060" spans="1:6" ht="18.75" customHeight="1">
      <c r="A4060" s="82" t="str">
        <f>IFERROR(MATCH(ROW()-ROW($A$2),DATA!G:G,0)-DATA!$B$5+1,"")</f>
        <v/>
      </c>
      <c r="B4060" s="86" t="str">
        <f>IFERROR(INDEX(DATA!$A$46:$E$6000,A4060,5),"")</f>
        <v/>
      </c>
      <c r="C4060" s="87" t="str">
        <f>IFERROR(INDEX(DATA!$A$46:$E$6000,A4060,3),"")</f>
        <v/>
      </c>
      <c r="D4060" s="88" t="str">
        <f>IFERROR(INDEX(DATA!$A$46:$E$6000,A4060,2),"")</f>
        <v/>
      </c>
      <c r="E4060" s="99" t="str">
        <f>IFERROR(IF(C4060=設定・集計!$B$6,INDEX(DATA!$A$46:$E$6000,A4060,4),""),"")</f>
        <v/>
      </c>
      <c r="F4060" s="99" t="str">
        <f>IFERROR(IF(C4060=設定・集計!$B$6,"",INDEX(DATA!$A$46:$E$6000,A4060,4)),"")</f>
        <v/>
      </c>
    </row>
    <row r="4061" spans="1:6" ht="18.75" customHeight="1">
      <c r="A4061" s="82" t="str">
        <f>IFERROR(MATCH(ROW()-ROW($A$2),DATA!G:G,0)-DATA!$B$5+1,"")</f>
        <v/>
      </c>
      <c r="B4061" s="86" t="str">
        <f>IFERROR(INDEX(DATA!$A$46:$E$6000,A4061,5),"")</f>
        <v/>
      </c>
      <c r="C4061" s="87" t="str">
        <f>IFERROR(INDEX(DATA!$A$46:$E$6000,A4061,3),"")</f>
        <v/>
      </c>
      <c r="D4061" s="88" t="str">
        <f>IFERROR(INDEX(DATA!$A$46:$E$6000,A4061,2),"")</f>
        <v/>
      </c>
      <c r="E4061" s="99" t="str">
        <f>IFERROR(IF(C4061=設定・集計!$B$6,INDEX(DATA!$A$46:$E$6000,A4061,4),""),"")</f>
        <v/>
      </c>
      <c r="F4061" s="99" t="str">
        <f>IFERROR(IF(C4061=設定・集計!$B$6,"",INDEX(DATA!$A$46:$E$6000,A4061,4)),"")</f>
        <v/>
      </c>
    </row>
    <row r="4062" spans="1:6" ht="18.75" customHeight="1">
      <c r="A4062" s="82" t="str">
        <f>IFERROR(MATCH(ROW()-ROW($A$2),DATA!G:G,0)-DATA!$B$5+1,"")</f>
        <v/>
      </c>
      <c r="B4062" s="86" t="str">
        <f>IFERROR(INDEX(DATA!$A$46:$E$6000,A4062,5),"")</f>
        <v/>
      </c>
      <c r="C4062" s="87" t="str">
        <f>IFERROR(INDEX(DATA!$A$46:$E$6000,A4062,3),"")</f>
        <v/>
      </c>
      <c r="D4062" s="88" t="str">
        <f>IFERROR(INDEX(DATA!$A$46:$E$6000,A4062,2),"")</f>
        <v/>
      </c>
      <c r="E4062" s="99" t="str">
        <f>IFERROR(IF(C4062=設定・集計!$B$6,INDEX(DATA!$A$46:$E$6000,A4062,4),""),"")</f>
        <v/>
      </c>
      <c r="F4062" s="99" t="str">
        <f>IFERROR(IF(C4062=設定・集計!$B$6,"",INDEX(DATA!$A$46:$E$6000,A4062,4)),"")</f>
        <v/>
      </c>
    </row>
    <row r="4063" spans="1:6" ht="18.75" customHeight="1">
      <c r="A4063" s="82" t="str">
        <f>IFERROR(MATCH(ROW()-ROW($A$2),DATA!G:G,0)-DATA!$B$5+1,"")</f>
        <v/>
      </c>
      <c r="B4063" s="86" t="str">
        <f>IFERROR(INDEX(DATA!$A$46:$E$6000,A4063,5),"")</f>
        <v/>
      </c>
      <c r="C4063" s="87" t="str">
        <f>IFERROR(INDEX(DATA!$A$46:$E$6000,A4063,3),"")</f>
        <v/>
      </c>
      <c r="D4063" s="88" t="str">
        <f>IFERROR(INDEX(DATA!$A$46:$E$6000,A4063,2),"")</f>
        <v/>
      </c>
      <c r="E4063" s="99" t="str">
        <f>IFERROR(IF(C4063=設定・集計!$B$6,INDEX(DATA!$A$46:$E$6000,A4063,4),""),"")</f>
        <v/>
      </c>
      <c r="F4063" s="99" t="str">
        <f>IFERROR(IF(C4063=設定・集計!$B$6,"",INDEX(DATA!$A$46:$E$6000,A4063,4)),"")</f>
        <v/>
      </c>
    </row>
    <row r="4064" spans="1:6" ht="18.75" customHeight="1">
      <c r="A4064" s="82" t="str">
        <f>IFERROR(MATCH(ROW()-ROW($A$2),DATA!G:G,0)-DATA!$B$5+1,"")</f>
        <v/>
      </c>
      <c r="B4064" s="86" t="str">
        <f>IFERROR(INDEX(DATA!$A$46:$E$6000,A4064,5),"")</f>
        <v/>
      </c>
      <c r="C4064" s="87" t="str">
        <f>IFERROR(INDEX(DATA!$A$46:$E$6000,A4064,3),"")</f>
        <v/>
      </c>
      <c r="D4064" s="88" t="str">
        <f>IFERROR(INDEX(DATA!$A$46:$E$6000,A4064,2),"")</f>
        <v/>
      </c>
      <c r="E4064" s="99" t="str">
        <f>IFERROR(IF(C4064=設定・集計!$B$6,INDEX(DATA!$A$46:$E$6000,A4064,4),""),"")</f>
        <v/>
      </c>
      <c r="F4064" s="99" t="str">
        <f>IFERROR(IF(C4064=設定・集計!$B$6,"",INDEX(DATA!$A$46:$E$6000,A4064,4)),"")</f>
        <v/>
      </c>
    </row>
    <row r="4065" spans="1:6" ht="18.75" customHeight="1">
      <c r="A4065" s="82" t="str">
        <f>IFERROR(MATCH(ROW()-ROW($A$2),DATA!G:G,0)-DATA!$B$5+1,"")</f>
        <v/>
      </c>
      <c r="B4065" s="86" t="str">
        <f>IFERROR(INDEX(DATA!$A$46:$E$6000,A4065,5),"")</f>
        <v/>
      </c>
      <c r="C4065" s="87" t="str">
        <f>IFERROR(INDEX(DATA!$A$46:$E$6000,A4065,3),"")</f>
        <v/>
      </c>
      <c r="D4065" s="88" t="str">
        <f>IFERROR(INDEX(DATA!$A$46:$E$6000,A4065,2),"")</f>
        <v/>
      </c>
      <c r="E4065" s="99" t="str">
        <f>IFERROR(IF(C4065=設定・集計!$B$6,INDEX(DATA!$A$46:$E$6000,A4065,4),""),"")</f>
        <v/>
      </c>
      <c r="F4065" s="99" t="str">
        <f>IFERROR(IF(C4065=設定・集計!$B$6,"",INDEX(DATA!$A$46:$E$6000,A4065,4)),"")</f>
        <v/>
      </c>
    </row>
    <row r="4066" spans="1:6" ht="18.75" customHeight="1">
      <c r="A4066" s="82" t="str">
        <f>IFERROR(MATCH(ROW()-ROW($A$2),DATA!G:G,0)-DATA!$B$5+1,"")</f>
        <v/>
      </c>
      <c r="B4066" s="86" t="str">
        <f>IFERROR(INDEX(DATA!$A$46:$E$6000,A4066,5),"")</f>
        <v/>
      </c>
      <c r="C4066" s="87" t="str">
        <f>IFERROR(INDEX(DATA!$A$46:$E$6000,A4066,3),"")</f>
        <v/>
      </c>
      <c r="D4066" s="88" t="str">
        <f>IFERROR(INDEX(DATA!$A$46:$E$6000,A4066,2),"")</f>
        <v/>
      </c>
      <c r="E4066" s="99" t="str">
        <f>IFERROR(IF(C4066=設定・集計!$B$6,INDEX(DATA!$A$46:$E$6000,A4066,4),""),"")</f>
        <v/>
      </c>
      <c r="F4066" s="99" t="str">
        <f>IFERROR(IF(C4066=設定・集計!$B$6,"",INDEX(DATA!$A$46:$E$6000,A4066,4)),"")</f>
        <v/>
      </c>
    </row>
    <row r="4067" spans="1:6" ht="18.75" customHeight="1">
      <c r="A4067" s="82" t="str">
        <f>IFERROR(MATCH(ROW()-ROW($A$2),DATA!G:G,0)-DATA!$B$5+1,"")</f>
        <v/>
      </c>
      <c r="B4067" s="86" t="str">
        <f>IFERROR(INDEX(DATA!$A$46:$E$6000,A4067,5),"")</f>
        <v/>
      </c>
      <c r="C4067" s="87" t="str">
        <f>IFERROR(INDEX(DATA!$A$46:$E$6000,A4067,3),"")</f>
        <v/>
      </c>
      <c r="D4067" s="88" t="str">
        <f>IFERROR(INDEX(DATA!$A$46:$E$6000,A4067,2),"")</f>
        <v/>
      </c>
      <c r="E4067" s="99" t="str">
        <f>IFERROR(IF(C4067=設定・集計!$B$6,INDEX(DATA!$A$46:$E$6000,A4067,4),""),"")</f>
        <v/>
      </c>
      <c r="F4067" s="99" t="str">
        <f>IFERROR(IF(C4067=設定・集計!$B$6,"",INDEX(DATA!$A$46:$E$6000,A4067,4)),"")</f>
        <v/>
      </c>
    </row>
    <row r="4068" spans="1:6" ht="18.75" customHeight="1">
      <c r="A4068" s="82" t="str">
        <f>IFERROR(MATCH(ROW()-ROW($A$2),DATA!G:G,0)-DATA!$B$5+1,"")</f>
        <v/>
      </c>
      <c r="B4068" s="86" t="str">
        <f>IFERROR(INDEX(DATA!$A$46:$E$6000,A4068,5),"")</f>
        <v/>
      </c>
      <c r="C4068" s="87" t="str">
        <f>IFERROR(INDEX(DATA!$A$46:$E$6000,A4068,3),"")</f>
        <v/>
      </c>
      <c r="D4068" s="88" t="str">
        <f>IFERROR(INDEX(DATA!$A$46:$E$6000,A4068,2),"")</f>
        <v/>
      </c>
      <c r="E4068" s="99" t="str">
        <f>IFERROR(IF(C4068=設定・集計!$B$6,INDEX(DATA!$A$46:$E$6000,A4068,4),""),"")</f>
        <v/>
      </c>
      <c r="F4068" s="99" t="str">
        <f>IFERROR(IF(C4068=設定・集計!$B$6,"",INDEX(DATA!$A$46:$E$6000,A4068,4)),"")</f>
        <v/>
      </c>
    </row>
    <row r="4069" spans="1:6" ht="18.75" customHeight="1">
      <c r="A4069" s="82" t="str">
        <f>IFERROR(MATCH(ROW()-ROW($A$2),DATA!G:G,0)-DATA!$B$5+1,"")</f>
        <v/>
      </c>
      <c r="B4069" s="86" t="str">
        <f>IFERROR(INDEX(DATA!$A$46:$E$6000,A4069,5),"")</f>
        <v/>
      </c>
      <c r="C4069" s="87" t="str">
        <f>IFERROR(INDEX(DATA!$A$46:$E$6000,A4069,3),"")</f>
        <v/>
      </c>
      <c r="D4069" s="88" t="str">
        <f>IFERROR(INDEX(DATA!$A$46:$E$6000,A4069,2),"")</f>
        <v/>
      </c>
      <c r="E4069" s="99" t="str">
        <f>IFERROR(IF(C4069=設定・集計!$B$6,INDEX(DATA!$A$46:$E$6000,A4069,4),""),"")</f>
        <v/>
      </c>
      <c r="F4069" s="99" t="str">
        <f>IFERROR(IF(C4069=設定・集計!$B$6,"",INDEX(DATA!$A$46:$E$6000,A4069,4)),"")</f>
        <v/>
      </c>
    </row>
    <row r="4070" spans="1:6" ht="18.75" customHeight="1">
      <c r="A4070" s="82" t="str">
        <f>IFERROR(MATCH(ROW()-ROW($A$2),DATA!G:G,0)-DATA!$B$5+1,"")</f>
        <v/>
      </c>
      <c r="B4070" s="86" t="str">
        <f>IFERROR(INDEX(DATA!$A$46:$E$6000,A4070,5),"")</f>
        <v/>
      </c>
      <c r="C4070" s="87" t="str">
        <f>IFERROR(INDEX(DATA!$A$46:$E$6000,A4070,3),"")</f>
        <v/>
      </c>
      <c r="D4070" s="88" t="str">
        <f>IFERROR(INDEX(DATA!$A$46:$E$6000,A4070,2),"")</f>
        <v/>
      </c>
      <c r="E4070" s="99" t="str">
        <f>IFERROR(IF(C4070=設定・集計!$B$6,INDEX(DATA!$A$46:$E$6000,A4070,4),""),"")</f>
        <v/>
      </c>
      <c r="F4070" s="99" t="str">
        <f>IFERROR(IF(C4070=設定・集計!$B$6,"",INDEX(DATA!$A$46:$E$6000,A4070,4)),"")</f>
        <v/>
      </c>
    </row>
    <row r="4071" spans="1:6" ht="18.75" customHeight="1">
      <c r="A4071" s="82" t="str">
        <f>IFERROR(MATCH(ROW()-ROW($A$2),DATA!G:G,0)-DATA!$B$5+1,"")</f>
        <v/>
      </c>
      <c r="B4071" s="86" t="str">
        <f>IFERROR(INDEX(DATA!$A$46:$E$6000,A4071,5),"")</f>
        <v/>
      </c>
      <c r="C4071" s="87" t="str">
        <f>IFERROR(INDEX(DATA!$A$46:$E$6000,A4071,3),"")</f>
        <v/>
      </c>
      <c r="D4071" s="88" t="str">
        <f>IFERROR(INDEX(DATA!$A$46:$E$6000,A4071,2),"")</f>
        <v/>
      </c>
      <c r="E4071" s="99" t="str">
        <f>IFERROR(IF(C4071=設定・集計!$B$6,INDEX(DATA!$A$46:$E$6000,A4071,4),""),"")</f>
        <v/>
      </c>
      <c r="F4071" s="99" t="str">
        <f>IFERROR(IF(C4071=設定・集計!$B$6,"",INDEX(DATA!$A$46:$E$6000,A4071,4)),"")</f>
        <v/>
      </c>
    </row>
    <row r="4072" spans="1:6" ht="18.75" customHeight="1">
      <c r="A4072" s="82" t="str">
        <f>IFERROR(MATCH(ROW()-ROW($A$2),DATA!G:G,0)-DATA!$B$5+1,"")</f>
        <v/>
      </c>
      <c r="B4072" s="86" t="str">
        <f>IFERROR(INDEX(DATA!$A$46:$E$6000,A4072,5),"")</f>
        <v/>
      </c>
      <c r="C4072" s="87" t="str">
        <f>IFERROR(INDEX(DATA!$A$46:$E$6000,A4072,3),"")</f>
        <v/>
      </c>
      <c r="D4072" s="88" t="str">
        <f>IFERROR(INDEX(DATA!$A$46:$E$6000,A4072,2),"")</f>
        <v/>
      </c>
      <c r="E4072" s="99" t="str">
        <f>IFERROR(IF(C4072=設定・集計!$B$6,INDEX(DATA!$A$46:$E$6000,A4072,4),""),"")</f>
        <v/>
      </c>
      <c r="F4072" s="99" t="str">
        <f>IFERROR(IF(C4072=設定・集計!$B$6,"",INDEX(DATA!$A$46:$E$6000,A4072,4)),"")</f>
        <v/>
      </c>
    </row>
    <row r="4073" spans="1:6" ht="18.75" customHeight="1">
      <c r="A4073" s="82" t="str">
        <f>IFERROR(MATCH(ROW()-ROW($A$2),DATA!G:G,0)-DATA!$B$5+1,"")</f>
        <v/>
      </c>
      <c r="B4073" s="86" t="str">
        <f>IFERROR(INDEX(DATA!$A$46:$E$6000,A4073,5),"")</f>
        <v/>
      </c>
      <c r="C4073" s="87" t="str">
        <f>IFERROR(INDEX(DATA!$A$46:$E$6000,A4073,3),"")</f>
        <v/>
      </c>
      <c r="D4073" s="88" t="str">
        <f>IFERROR(INDEX(DATA!$A$46:$E$6000,A4073,2),"")</f>
        <v/>
      </c>
      <c r="E4073" s="99" t="str">
        <f>IFERROR(IF(C4073=設定・集計!$B$6,INDEX(DATA!$A$46:$E$6000,A4073,4),""),"")</f>
        <v/>
      </c>
      <c r="F4073" s="99" t="str">
        <f>IFERROR(IF(C4073=設定・集計!$B$6,"",INDEX(DATA!$A$46:$E$6000,A4073,4)),"")</f>
        <v/>
      </c>
    </row>
    <row r="4074" spans="1:6" ht="18.75" customHeight="1">
      <c r="A4074" s="82" t="str">
        <f>IFERROR(MATCH(ROW()-ROW($A$2),DATA!G:G,0)-DATA!$B$5+1,"")</f>
        <v/>
      </c>
      <c r="B4074" s="86" t="str">
        <f>IFERROR(INDEX(DATA!$A$46:$E$6000,A4074,5),"")</f>
        <v/>
      </c>
      <c r="C4074" s="87" t="str">
        <f>IFERROR(INDEX(DATA!$A$46:$E$6000,A4074,3),"")</f>
        <v/>
      </c>
      <c r="D4074" s="88" t="str">
        <f>IFERROR(INDEX(DATA!$A$46:$E$6000,A4074,2),"")</f>
        <v/>
      </c>
      <c r="E4074" s="99" t="str">
        <f>IFERROR(IF(C4074=設定・集計!$B$6,INDEX(DATA!$A$46:$E$6000,A4074,4),""),"")</f>
        <v/>
      </c>
      <c r="F4074" s="99" t="str">
        <f>IFERROR(IF(C4074=設定・集計!$B$6,"",INDEX(DATA!$A$46:$E$6000,A4074,4)),"")</f>
        <v/>
      </c>
    </row>
    <row r="4075" spans="1:6" ht="18.75" customHeight="1">
      <c r="A4075" s="82" t="str">
        <f>IFERROR(MATCH(ROW()-ROW($A$2),DATA!G:G,0)-DATA!$B$5+1,"")</f>
        <v/>
      </c>
      <c r="B4075" s="86" t="str">
        <f>IFERROR(INDEX(DATA!$A$46:$E$6000,A4075,5),"")</f>
        <v/>
      </c>
      <c r="C4075" s="87" t="str">
        <f>IFERROR(INDEX(DATA!$A$46:$E$6000,A4075,3),"")</f>
        <v/>
      </c>
      <c r="D4075" s="88" t="str">
        <f>IFERROR(INDEX(DATA!$A$46:$E$6000,A4075,2),"")</f>
        <v/>
      </c>
      <c r="E4075" s="99" t="str">
        <f>IFERROR(IF(C4075=設定・集計!$B$6,INDEX(DATA!$A$46:$E$6000,A4075,4),""),"")</f>
        <v/>
      </c>
      <c r="F4075" s="99" t="str">
        <f>IFERROR(IF(C4075=設定・集計!$B$6,"",INDEX(DATA!$A$46:$E$6000,A4075,4)),"")</f>
        <v/>
      </c>
    </row>
    <row r="4076" spans="1:6" ht="18.75" customHeight="1">
      <c r="A4076" s="82" t="str">
        <f>IFERROR(MATCH(ROW()-ROW($A$2),DATA!G:G,0)-DATA!$B$5+1,"")</f>
        <v/>
      </c>
      <c r="B4076" s="86" t="str">
        <f>IFERROR(INDEX(DATA!$A$46:$E$6000,A4076,5),"")</f>
        <v/>
      </c>
      <c r="C4076" s="87" t="str">
        <f>IFERROR(INDEX(DATA!$A$46:$E$6000,A4076,3),"")</f>
        <v/>
      </c>
      <c r="D4076" s="88" t="str">
        <f>IFERROR(INDEX(DATA!$A$46:$E$6000,A4076,2),"")</f>
        <v/>
      </c>
      <c r="E4076" s="99" t="str">
        <f>IFERROR(IF(C4076=設定・集計!$B$6,INDEX(DATA!$A$46:$E$6000,A4076,4),""),"")</f>
        <v/>
      </c>
      <c r="F4076" s="99" t="str">
        <f>IFERROR(IF(C4076=設定・集計!$B$6,"",INDEX(DATA!$A$46:$E$6000,A4076,4)),"")</f>
        <v/>
      </c>
    </row>
    <row r="4077" spans="1:6" ht="18.75" customHeight="1">
      <c r="A4077" s="82" t="str">
        <f>IFERROR(MATCH(ROW()-ROW($A$2),DATA!G:G,0)-DATA!$B$5+1,"")</f>
        <v/>
      </c>
      <c r="B4077" s="86" t="str">
        <f>IFERROR(INDEX(DATA!$A$46:$E$6000,A4077,5),"")</f>
        <v/>
      </c>
      <c r="C4077" s="87" t="str">
        <f>IFERROR(INDEX(DATA!$A$46:$E$6000,A4077,3),"")</f>
        <v/>
      </c>
      <c r="D4077" s="88" t="str">
        <f>IFERROR(INDEX(DATA!$A$46:$E$6000,A4077,2),"")</f>
        <v/>
      </c>
      <c r="E4077" s="99" t="str">
        <f>IFERROR(IF(C4077=設定・集計!$B$6,INDEX(DATA!$A$46:$E$6000,A4077,4),""),"")</f>
        <v/>
      </c>
      <c r="F4077" s="99" t="str">
        <f>IFERROR(IF(C4077=設定・集計!$B$6,"",INDEX(DATA!$A$46:$E$6000,A4077,4)),"")</f>
        <v/>
      </c>
    </row>
    <row r="4078" spans="1:6" ht="18.75" customHeight="1">
      <c r="A4078" s="82" t="str">
        <f>IFERROR(MATCH(ROW()-ROW($A$2),DATA!G:G,0)-DATA!$B$5+1,"")</f>
        <v/>
      </c>
      <c r="B4078" s="86" t="str">
        <f>IFERROR(INDEX(DATA!$A$46:$E$6000,A4078,5),"")</f>
        <v/>
      </c>
      <c r="C4078" s="87" t="str">
        <f>IFERROR(INDEX(DATA!$A$46:$E$6000,A4078,3),"")</f>
        <v/>
      </c>
      <c r="D4078" s="88" t="str">
        <f>IFERROR(INDEX(DATA!$A$46:$E$6000,A4078,2),"")</f>
        <v/>
      </c>
      <c r="E4078" s="99" t="str">
        <f>IFERROR(IF(C4078=設定・集計!$B$6,INDEX(DATA!$A$46:$E$6000,A4078,4),""),"")</f>
        <v/>
      </c>
      <c r="F4078" s="99" t="str">
        <f>IFERROR(IF(C4078=設定・集計!$B$6,"",INDEX(DATA!$A$46:$E$6000,A4078,4)),"")</f>
        <v/>
      </c>
    </row>
    <row r="4079" spans="1:6" ht="18.75" customHeight="1">
      <c r="A4079" s="82" t="str">
        <f>IFERROR(MATCH(ROW()-ROW($A$2),DATA!G:G,0)-DATA!$B$5+1,"")</f>
        <v/>
      </c>
      <c r="B4079" s="86" t="str">
        <f>IFERROR(INDEX(DATA!$A$46:$E$6000,A4079,5),"")</f>
        <v/>
      </c>
      <c r="C4079" s="87" t="str">
        <f>IFERROR(INDEX(DATA!$A$46:$E$6000,A4079,3),"")</f>
        <v/>
      </c>
      <c r="D4079" s="88" t="str">
        <f>IFERROR(INDEX(DATA!$A$46:$E$6000,A4079,2),"")</f>
        <v/>
      </c>
      <c r="E4079" s="99" t="str">
        <f>IFERROR(IF(C4079=設定・集計!$B$6,INDEX(DATA!$A$46:$E$6000,A4079,4),""),"")</f>
        <v/>
      </c>
      <c r="F4079" s="99" t="str">
        <f>IFERROR(IF(C4079=設定・集計!$B$6,"",INDEX(DATA!$A$46:$E$6000,A4079,4)),"")</f>
        <v/>
      </c>
    </row>
    <row r="4080" spans="1:6" ht="18.75" customHeight="1">
      <c r="A4080" s="82" t="str">
        <f>IFERROR(MATCH(ROW()-ROW($A$2),DATA!G:G,0)-DATA!$B$5+1,"")</f>
        <v/>
      </c>
      <c r="B4080" s="86" t="str">
        <f>IFERROR(INDEX(DATA!$A$46:$E$6000,A4080,5),"")</f>
        <v/>
      </c>
      <c r="C4080" s="87" t="str">
        <f>IFERROR(INDEX(DATA!$A$46:$E$6000,A4080,3),"")</f>
        <v/>
      </c>
      <c r="D4080" s="88" t="str">
        <f>IFERROR(INDEX(DATA!$A$46:$E$6000,A4080,2),"")</f>
        <v/>
      </c>
      <c r="E4080" s="99" t="str">
        <f>IFERROR(IF(C4080=設定・集計!$B$6,INDEX(DATA!$A$46:$E$6000,A4080,4),""),"")</f>
        <v/>
      </c>
      <c r="F4080" s="99" t="str">
        <f>IFERROR(IF(C4080=設定・集計!$B$6,"",INDEX(DATA!$A$46:$E$6000,A4080,4)),"")</f>
        <v/>
      </c>
    </row>
    <row r="4081" spans="1:6" ht="18.75" customHeight="1">
      <c r="A4081" s="82" t="str">
        <f>IFERROR(MATCH(ROW()-ROW($A$2),DATA!G:G,0)-DATA!$B$5+1,"")</f>
        <v/>
      </c>
      <c r="B4081" s="86" t="str">
        <f>IFERROR(INDEX(DATA!$A$46:$E$6000,A4081,5),"")</f>
        <v/>
      </c>
      <c r="C4081" s="87" t="str">
        <f>IFERROR(INDEX(DATA!$A$46:$E$6000,A4081,3),"")</f>
        <v/>
      </c>
      <c r="D4081" s="88" t="str">
        <f>IFERROR(INDEX(DATA!$A$46:$E$6000,A4081,2),"")</f>
        <v/>
      </c>
      <c r="E4081" s="99" t="str">
        <f>IFERROR(IF(C4081=設定・集計!$B$6,INDEX(DATA!$A$46:$E$6000,A4081,4),""),"")</f>
        <v/>
      </c>
      <c r="F4081" s="99" t="str">
        <f>IFERROR(IF(C4081=設定・集計!$B$6,"",INDEX(DATA!$A$46:$E$6000,A4081,4)),"")</f>
        <v/>
      </c>
    </row>
    <row r="4082" spans="1:6" ht="18.75" customHeight="1">
      <c r="A4082" s="82" t="str">
        <f>IFERROR(MATCH(ROW()-ROW($A$2),DATA!G:G,0)-DATA!$B$5+1,"")</f>
        <v/>
      </c>
      <c r="B4082" s="86" t="str">
        <f>IFERROR(INDEX(DATA!$A$46:$E$6000,A4082,5),"")</f>
        <v/>
      </c>
      <c r="C4082" s="87" t="str">
        <f>IFERROR(INDEX(DATA!$A$46:$E$6000,A4082,3),"")</f>
        <v/>
      </c>
      <c r="D4082" s="88" t="str">
        <f>IFERROR(INDEX(DATA!$A$46:$E$6000,A4082,2),"")</f>
        <v/>
      </c>
      <c r="E4082" s="99" t="str">
        <f>IFERROR(IF(C4082=設定・集計!$B$6,INDEX(DATA!$A$46:$E$6000,A4082,4),""),"")</f>
        <v/>
      </c>
      <c r="F4082" s="99" t="str">
        <f>IFERROR(IF(C4082=設定・集計!$B$6,"",INDEX(DATA!$A$46:$E$6000,A4082,4)),"")</f>
        <v/>
      </c>
    </row>
    <row r="4083" spans="1:6" ht="18.75" customHeight="1">
      <c r="A4083" s="82" t="str">
        <f>IFERROR(MATCH(ROW()-ROW($A$2),DATA!G:G,0)-DATA!$B$5+1,"")</f>
        <v/>
      </c>
      <c r="B4083" s="86" t="str">
        <f>IFERROR(INDEX(DATA!$A$46:$E$6000,A4083,5),"")</f>
        <v/>
      </c>
      <c r="C4083" s="87" t="str">
        <f>IFERROR(INDEX(DATA!$A$46:$E$6000,A4083,3),"")</f>
        <v/>
      </c>
      <c r="D4083" s="88" t="str">
        <f>IFERROR(INDEX(DATA!$A$46:$E$6000,A4083,2),"")</f>
        <v/>
      </c>
      <c r="E4083" s="99" t="str">
        <f>IFERROR(IF(C4083=設定・集計!$B$6,INDEX(DATA!$A$46:$E$6000,A4083,4),""),"")</f>
        <v/>
      </c>
      <c r="F4083" s="99" t="str">
        <f>IFERROR(IF(C4083=設定・集計!$B$6,"",INDEX(DATA!$A$46:$E$6000,A4083,4)),"")</f>
        <v/>
      </c>
    </row>
    <row r="4084" spans="1:6" ht="18.75" customHeight="1">
      <c r="A4084" s="82" t="str">
        <f>IFERROR(MATCH(ROW()-ROW($A$2),DATA!G:G,0)-DATA!$B$5+1,"")</f>
        <v/>
      </c>
      <c r="B4084" s="86" t="str">
        <f>IFERROR(INDEX(DATA!$A$46:$E$6000,A4084,5),"")</f>
        <v/>
      </c>
      <c r="C4084" s="87" t="str">
        <f>IFERROR(INDEX(DATA!$A$46:$E$6000,A4084,3),"")</f>
        <v/>
      </c>
      <c r="D4084" s="88" t="str">
        <f>IFERROR(INDEX(DATA!$A$46:$E$6000,A4084,2),"")</f>
        <v/>
      </c>
      <c r="E4084" s="99" t="str">
        <f>IFERROR(IF(C4084=設定・集計!$B$6,INDEX(DATA!$A$46:$E$6000,A4084,4),""),"")</f>
        <v/>
      </c>
      <c r="F4084" s="99" t="str">
        <f>IFERROR(IF(C4084=設定・集計!$B$6,"",INDEX(DATA!$A$46:$E$6000,A4084,4)),"")</f>
        <v/>
      </c>
    </row>
    <row r="4085" spans="1:6" ht="18.75" customHeight="1">
      <c r="A4085" s="82" t="str">
        <f>IFERROR(MATCH(ROW()-ROW($A$2),DATA!G:G,0)-DATA!$B$5+1,"")</f>
        <v/>
      </c>
      <c r="B4085" s="86" t="str">
        <f>IFERROR(INDEX(DATA!$A$46:$E$6000,A4085,5),"")</f>
        <v/>
      </c>
      <c r="C4085" s="87" t="str">
        <f>IFERROR(INDEX(DATA!$A$46:$E$6000,A4085,3),"")</f>
        <v/>
      </c>
      <c r="D4085" s="88" t="str">
        <f>IFERROR(INDEX(DATA!$A$46:$E$6000,A4085,2),"")</f>
        <v/>
      </c>
      <c r="E4085" s="99" t="str">
        <f>IFERROR(IF(C4085=設定・集計!$B$6,INDEX(DATA!$A$46:$E$6000,A4085,4),""),"")</f>
        <v/>
      </c>
      <c r="F4085" s="99" t="str">
        <f>IFERROR(IF(C4085=設定・集計!$B$6,"",INDEX(DATA!$A$46:$E$6000,A4085,4)),"")</f>
        <v/>
      </c>
    </row>
    <row r="4086" spans="1:6" ht="18.75" customHeight="1">
      <c r="A4086" s="82" t="str">
        <f>IFERROR(MATCH(ROW()-ROW($A$2),DATA!G:G,0)-DATA!$B$5+1,"")</f>
        <v/>
      </c>
      <c r="B4086" s="86" t="str">
        <f>IFERROR(INDEX(DATA!$A$46:$E$6000,A4086,5),"")</f>
        <v/>
      </c>
      <c r="C4086" s="87" t="str">
        <f>IFERROR(INDEX(DATA!$A$46:$E$6000,A4086,3),"")</f>
        <v/>
      </c>
      <c r="D4086" s="88" t="str">
        <f>IFERROR(INDEX(DATA!$A$46:$E$6000,A4086,2),"")</f>
        <v/>
      </c>
      <c r="E4086" s="99" t="str">
        <f>IFERROR(IF(C4086=設定・集計!$B$6,INDEX(DATA!$A$46:$E$6000,A4086,4),""),"")</f>
        <v/>
      </c>
      <c r="F4086" s="99" t="str">
        <f>IFERROR(IF(C4086=設定・集計!$B$6,"",INDEX(DATA!$A$46:$E$6000,A4086,4)),"")</f>
        <v/>
      </c>
    </row>
    <row r="4087" spans="1:6" ht="18.75" customHeight="1">
      <c r="A4087" s="82" t="str">
        <f>IFERROR(MATCH(ROW()-ROW($A$2),DATA!G:G,0)-DATA!$B$5+1,"")</f>
        <v/>
      </c>
      <c r="B4087" s="86" t="str">
        <f>IFERROR(INDEX(DATA!$A$46:$E$6000,A4087,5),"")</f>
        <v/>
      </c>
      <c r="C4087" s="87" t="str">
        <f>IFERROR(INDEX(DATA!$A$46:$E$6000,A4087,3),"")</f>
        <v/>
      </c>
      <c r="D4087" s="88" t="str">
        <f>IFERROR(INDEX(DATA!$A$46:$E$6000,A4087,2),"")</f>
        <v/>
      </c>
      <c r="E4087" s="99" t="str">
        <f>IFERROR(IF(C4087=設定・集計!$B$6,INDEX(DATA!$A$46:$E$6000,A4087,4),""),"")</f>
        <v/>
      </c>
      <c r="F4087" s="99" t="str">
        <f>IFERROR(IF(C4087=設定・集計!$B$6,"",INDEX(DATA!$A$46:$E$6000,A4087,4)),"")</f>
        <v/>
      </c>
    </row>
    <row r="4088" spans="1:6" ht="18.75" customHeight="1">
      <c r="A4088" s="82" t="str">
        <f>IFERROR(MATCH(ROW()-ROW($A$2),DATA!G:G,0)-DATA!$B$5+1,"")</f>
        <v/>
      </c>
      <c r="B4088" s="86" t="str">
        <f>IFERROR(INDEX(DATA!$A$46:$E$6000,A4088,5),"")</f>
        <v/>
      </c>
      <c r="C4088" s="87" t="str">
        <f>IFERROR(INDEX(DATA!$A$46:$E$6000,A4088,3),"")</f>
        <v/>
      </c>
      <c r="D4088" s="88" t="str">
        <f>IFERROR(INDEX(DATA!$A$46:$E$6000,A4088,2),"")</f>
        <v/>
      </c>
      <c r="E4088" s="99" t="str">
        <f>IFERROR(IF(C4088=設定・集計!$B$6,INDEX(DATA!$A$46:$E$6000,A4088,4),""),"")</f>
        <v/>
      </c>
      <c r="F4088" s="99" t="str">
        <f>IFERROR(IF(C4088=設定・集計!$B$6,"",INDEX(DATA!$A$46:$E$6000,A4088,4)),"")</f>
        <v/>
      </c>
    </row>
    <row r="4089" spans="1:6" ht="18.75" customHeight="1">
      <c r="A4089" s="82" t="str">
        <f>IFERROR(MATCH(ROW()-ROW($A$2),DATA!G:G,0)-DATA!$B$5+1,"")</f>
        <v/>
      </c>
      <c r="B4089" s="86" t="str">
        <f>IFERROR(INDEX(DATA!$A$46:$E$6000,A4089,5),"")</f>
        <v/>
      </c>
      <c r="C4089" s="87" t="str">
        <f>IFERROR(INDEX(DATA!$A$46:$E$6000,A4089,3),"")</f>
        <v/>
      </c>
      <c r="D4089" s="88" t="str">
        <f>IFERROR(INDEX(DATA!$A$46:$E$6000,A4089,2),"")</f>
        <v/>
      </c>
      <c r="E4089" s="99" t="str">
        <f>IFERROR(IF(C4089=設定・集計!$B$6,INDEX(DATA!$A$46:$E$6000,A4089,4),""),"")</f>
        <v/>
      </c>
      <c r="F4089" s="99" t="str">
        <f>IFERROR(IF(C4089=設定・集計!$B$6,"",INDEX(DATA!$A$46:$E$6000,A4089,4)),"")</f>
        <v/>
      </c>
    </row>
    <row r="4090" spans="1:6" ht="18.75" customHeight="1">
      <c r="A4090" s="82" t="str">
        <f>IFERROR(MATCH(ROW()-ROW($A$2),DATA!G:G,0)-DATA!$B$5+1,"")</f>
        <v/>
      </c>
      <c r="B4090" s="86" t="str">
        <f>IFERROR(INDEX(DATA!$A$46:$E$6000,A4090,5),"")</f>
        <v/>
      </c>
      <c r="C4090" s="87" t="str">
        <f>IFERROR(INDEX(DATA!$A$46:$E$6000,A4090,3),"")</f>
        <v/>
      </c>
      <c r="D4090" s="88" t="str">
        <f>IFERROR(INDEX(DATA!$A$46:$E$6000,A4090,2),"")</f>
        <v/>
      </c>
      <c r="E4090" s="99" t="str">
        <f>IFERROR(IF(C4090=設定・集計!$B$6,INDEX(DATA!$A$46:$E$6000,A4090,4),""),"")</f>
        <v/>
      </c>
      <c r="F4090" s="99" t="str">
        <f>IFERROR(IF(C4090=設定・集計!$B$6,"",INDEX(DATA!$A$46:$E$6000,A4090,4)),"")</f>
        <v/>
      </c>
    </row>
    <row r="4091" spans="1:6" ht="18.75" customHeight="1">
      <c r="A4091" s="82" t="str">
        <f>IFERROR(MATCH(ROW()-ROW($A$2),DATA!G:G,0)-DATA!$B$5+1,"")</f>
        <v/>
      </c>
      <c r="B4091" s="86" t="str">
        <f>IFERROR(INDEX(DATA!$A$46:$E$6000,A4091,5),"")</f>
        <v/>
      </c>
      <c r="C4091" s="87" t="str">
        <f>IFERROR(INDEX(DATA!$A$46:$E$6000,A4091,3),"")</f>
        <v/>
      </c>
      <c r="D4091" s="88" t="str">
        <f>IFERROR(INDEX(DATA!$A$46:$E$6000,A4091,2),"")</f>
        <v/>
      </c>
      <c r="E4091" s="99" t="str">
        <f>IFERROR(IF(C4091=設定・集計!$B$6,INDEX(DATA!$A$46:$E$6000,A4091,4),""),"")</f>
        <v/>
      </c>
      <c r="F4091" s="99" t="str">
        <f>IFERROR(IF(C4091=設定・集計!$B$6,"",INDEX(DATA!$A$46:$E$6000,A4091,4)),"")</f>
        <v/>
      </c>
    </row>
    <row r="4092" spans="1:6" ht="18.75" customHeight="1">
      <c r="A4092" s="82" t="str">
        <f>IFERROR(MATCH(ROW()-ROW($A$2),DATA!G:G,0)-DATA!$B$5+1,"")</f>
        <v/>
      </c>
      <c r="B4092" s="86" t="str">
        <f>IFERROR(INDEX(DATA!$A$46:$E$6000,A4092,5),"")</f>
        <v/>
      </c>
      <c r="C4092" s="87" t="str">
        <f>IFERROR(INDEX(DATA!$A$46:$E$6000,A4092,3),"")</f>
        <v/>
      </c>
      <c r="D4092" s="88" t="str">
        <f>IFERROR(INDEX(DATA!$A$46:$E$6000,A4092,2),"")</f>
        <v/>
      </c>
      <c r="E4092" s="99" t="str">
        <f>IFERROR(IF(C4092=設定・集計!$B$6,INDEX(DATA!$A$46:$E$6000,A4092,4),""),"")</f>
        <v/>
      </c>
      <c r="F4092" s="99" t="str">
        <f>IFERROR(IF(C4092=設定・集計!$B$6,"",INDEX(DATA!$A$46:$E$6000,A4092,4)),"")</f>
        <v/>
      </c>
    </row>
    <row r="4093" spans="1:6" ht="18.75" customHeight="1">
      <c r="A4093" s="82" t="str">
        <f>IFERROR(MATCH(ROW()-ROW($A$2),DATA!G:G,0)-DATA!$B$5+1,"")</f>
        <v/>
      </c>
      <c r="B4093" s="86" t="str">
        <f>IFERROR(INDEX(DATA!$A$46:$E$6000,A4093,5),"")</f>
        <v/>
      </c>
      <c r="C4093" s="87" t="str">
        <f>IFERROR(INDEX(DATA!$A$46:$E$6000,A4093,3),"")</f>
        <v/>
      </c>
      <c r="D4093" s="88" t="str">
        <f>IFERROR(INDEX(DATA!$A$46:$E$6000,A4093,2),"")</f>
        <v/>
      </c>
      <c r="E4093" s="99" t="str">
        <f>IFERROR(IF(C4093=設定・集計!$B$6,INDEX(DATA!$A$46:$E$6000,A4093,4),""),"")</f>
        <v/>
      </c>
      <c r="F4093" s="99" t="str">
        <f>IFERROR(IF(C4093=設定・集計!$B$6,"",INDEX(DATA!$A$46:$E$6000,A4093,4)),"")</f>
        <v/>
      </c>
    </row>
    <row r="4094" spans="1:6" ht="18.75" customHeight="1">
      <c r="A4094" s="82" t="str">
        <f>IFERROR(MATCH(ROW()-ROW($A$2),DATA!G:G,0)-DATA!$B$5+1,"")</f>
        <v/>
      </c>
      <c r="B4094" s="86" t="str">
        <f>IFERROR(INDEX(DATA!$A$46:$E$6000,A4094,5),"")</f>
        <v/>
      </c>
      <c r="C4094" s="87" t="str">
        <f>IFERROR(INDEX(DATA!$A$46:$E$6000,A4094,3),"")</f>
        <v/>
      </c>
      <c r="D4094" s="88" t="str">
        <f>IFERROR(INDEX(DATA!$A$46:$E$6000,A4094,2),"")</f>
        <v/>
      </c>
      <c r="E4094" s="99" t="str">
        <f>IFERROR(IF(C4094=設定・集計!$B$6,INDEX(DATA!$A$46:$E$6000,A4094,4),""),"")</f>
        <v/>
      </c>
      <c r="F4094" s="99" t="str">
        <f>IFERROR(IF(C4094=設定・集計!$B$6,"",INDEX(DATA!$A$46:$E$6000,A4094,4)),"")</f>
        <v/>
      </c>
    </row>
    <row r="4095" spans="1:6" ht="18.75" customHeight="1">
      <c r="A4095" s="82" t="str">
        <f>IFERROR(MATCH(ROW()-ROW($A$2),DATA!G:G,0)-DATA!$B$5+1,"")</f>
        <v/>
      </c>
      <c r="B4095" s="86" t="str">
        <f>IFERROR(INDEX(DATA!$A$46:$E$6000,A4095,5),"")</f>
        <v/>
      </c>
      <c r="C4095" s="87" t="str">
        <f>IFERROR(INDEX(DATA!$A$46:$E$6000,A4095,3),"")</f>
        <v/>
      </c>
      <c r="D4095" s="88" t="str">
        <f>IFERROR(INDEX(DATA!$A$46:$E$6000,A4095,2),"")</f>
        <v/>
      </c>
      <c r="E4095" s="99" t="str">
        <f>IFERROR(IF(C4095=設定・集計!$B$6,INDEX(DATA!$A$46:$E$6000,A4095,4),""),"")</f>
        <v/>
      </c>
      <c r="F4095" s="99" t="str">
        <f>IFERROR(IF(C4095=設定・集計!$B$6,"",INDEX(DATA!$A$46:$E$6000,A4095,4)),"")</f>
        <v/>
      </c>
    </row>
    <row r="4096" spans="1:6" ht="18.75" customHeight="1">
      <c r="A4096" s="82" t="str">
        <f>IFERROR(MATCH(ROW()-ROW($A$2),DATA!G:G,0)-DATA!$B$5+1,"")</f>
        <v/>
      </c>
      <c r="B4096" s="86" t="str">
        <f>IFERROR(INDEX(DATA!$A$46:$E$6000,A4096,5),"")</f>
        <v/>
      </c>
      <c r="C4096" s="87" t="str">
        <f>IFERROR(INDEX(DATA!$A$46:$E$6000,A4096,3),"")</f>
        <v/>
      </c>
      <c r="D4096" s="88" t="str">
        <f>IFERROR(INDEX(DATA!$A$46:$E$6000,A4096,2),"")</f>
        <v/>
      </c>
      <c r="E4096" s="99" t="str">
        <f>IFERROR(IF(C4096=設定・集計!$B$6,INDEX(DATA!$A$46:$E$6000,A4096,4),""),"")</f>
        <v/>
      </c>
      <c r="F4096" s="99" t="str">
        <f>IFERROR(IF(C4096=設定・集計!$B$6,"",INDEX(DATA!$A$46:$E$6000,A4096,4)),"")</f>
        <v/>
      </c>
    </row>
    <row r="4097" spans="1:6" ht="18.75" customHeight="1">
      <c r="A4097" s="82" t="str">
        <f>IFERROR(MATCH(ROW()-ROW($A$2),DATA!G:G,0)-DATA!$B$5+1,"")</f>
        <v/>
      </c>
      <c r="B4097" s="86" t="str">
        <f>IFERROR(INDEX(DATA!$A$46:$E$6000,A4097,5),"")</f>
        <v/>
      </c>
      <c r="C4097" s="87" t="str">
        <f>IFERROR(INDEX(DATA!$A$46:$E$6000,A4097,3),"")</f>
        <v/>
      </c>
      <c r="D4097" s="88" t="str">
        <f>IFERROR(INDEX(DATA!$A$46:$E$6000,A4097,2),"")</f>
        <v/>
      </c>
      <c r="E4097" s="99" t="str">
        <f>IFERROR(IF(C4097=設定・集計!$B$6,INDEX(DATA!$A$46:$E$6000,A4097,4),""),"")</f>
        <v/>
      </c>
      <c r="F4097" s="99" t="str">
        <f>IFERROR(IF(C4097=設定・集計!$B$6,"",INDEX(DATA!$A$46:$E$6000,A4097,4)),"")</f>
        <v/>
      </c>
    </row>
    <row r="4098" spans="1:6" ht="18.75" customHeight="1">
      <c r="A4098" s="82" t="str">
        <f>IFERROR(MATCH(ROW()-ROW($A$2),DATA!G:G,0)-DATA!$B$5+1,"")</f>
        <v/>
      </c>
      <c r="B4098" s="86" t="str">
        <f>IFERROR(INDEX(DATA!$A$46:$E$6000,A4098,5),"")</f>
        <v/>
      </c>
      <c r="C4098" s="87" t="str">
        <f>IFERROR(INDEX(DATA!$A$46:$E$6000,A4098,3),"")</f>
        <v/>
      </c>
      <c r="D4098" s="88" t="str">
        <f>IFERROR(INDEX(DATA!$A$46:$E$6000,A4098,2),"")</f>
        <v/>
      </c>
      <c r="E4098" s="99" t="str">
        <f>IFERROR(IF(C4098=設定・集計!$B$6,INDEX(DATA!$A$46:$E$6000,A4098,4),""),"")</f>
        <v/>
      </c>
      <c r="F4098" s="99" t="str">
        <f>IFERROR(IF(C4098=設定・集計!$B$6,"",INDEX(DATA!$A$46:$E$6000,A4098,4)),"")</f>
        <v/>
      </c>
    </row>
    <row r="4099" spans="1:6" ht="18.75" customHeight="1">
      <c r="A4099" s="82" t="str">
        <f>IFERROR(MATCH(ROW()-ROW($A$2),DATA!G:G,0)-DATA!$B$5+1,"")</f>
        <v/>
      </c>
      <c r="B4099" s="86" t="str">
        <f>IFERROR(INDEX(DATA!$A$46:$E$6000,A4099,5),"")</f>
        <v/>
      </c>
      <c r="C4099" s="87" t="str">
        <f>IFERROR(INDEX(DATA!$A$46:$E$6000,A4099,3),"")</f>
        <v/>
      </c>
      <c r="D4099" s="88" t="str">
        <f>IFERROR(INDEX(DATA!$A$46:$E$6000,A4099,2),"")</f>
        <v/>
      </c>
      <c r="E4099" s="99" t="str">
        <f>IFERROR(IF(C4099=設定・集計!$B$6,INDEX(DATA!$A$46:$E$6000,A4099,4),""),"")</f>
        <v/>
      </c>
      <c r="F4099" s="99" t="str">
        <f>IFERROR(IF(C4099=設定・集計!$B$6,"",INDEX(DATA!$A$46:$E$6000,A4099,4)),"")</f>
        <v/>
      </c>
    </row>
    <row r="4100" spans="1:6" ht="18.75" customHeight="1">
      <c r="A4100" s="82" t="str">
        <f>IFERROR(MATCH(ROW()-ROW($A$2),DATA!G:G,0)-DATA!$B$5+1,"")</f>
        <v/>
      </c>
      <c r="B4100" s="86" t="str">
        <f>IFERROR(INDEX(DATA!$A$46:$E$6000,A4100,5),"")</f>
        <v/>
      </c>
      <c r="C4100" s="87" t="str">
        <f>IFERROR(INDEX(DATA!$A$46:$E$6000,A4100,3),"")</f>
        <v/>
      </c>
      <c r="D4100" s="88" t="str">
        <f>IFERROR(INDEX(DATA!$A$46:$E$6000,A4100,2),"")</f>
        <v/>
      </c>
      <c r="E4100" s="99" t="str">
        <f>IFERROR(IF(C4100=設定・集計!$B$6,INDEX(DATA!$A$46:$E$6000,A4100,4),""),"")</f>
        <v/>
      </c>
      <c r="F4100" s="99" t="str">
        <f>IFERROR(IF(C4100=設定・集計!$B$6,"",INDEX(DATA!$A$46:$E$6000,A4100,4)),"")</f>
        <v/>
      </c>
    </row>
    <row r="4101" spans="1:6" ht="18.75" customHeight="1">
      <c r="A4101" s="82" t="str">
        <f>IFERROR(MATCH(ROW()-ROW($A$2),DATA!G:G,0)-DATA!$B$5+1,"")</f>
        <v/>
      </c>
      <c r="B4101" s="86" t="str">
        <f>IFERROR(INDEX(DATA!$A$46:$E$6000,A4101,5),"")</f>
        <v/>
      </c>
      <c r="C4101" s="87" t="str">
        <f>IFERROR(INDEX(DATA!$A$46:$E$6000,A4101,3),"")</f>
        <v/>
      </c>
      <c r="D4101" s="88" t="str">
        <f>IFERROR(INDEX(DATA!$A$46:$E$6000,A4101,2),"")</f>
        <v/>
      </c>
      <c r="E4101" s="99" t="str">
        <f>IFERROR(IF(C4101=設定・集計!$B$6,INDEX(DATA!$A$46:$E$6000,A4101,4),""),"")</f>
        <v/>
      </c>
      <c r="F4101" s="99" t="str">
        <f>IFERROR(IF(C4101=設定・集計!$B$6,"",INDEX(DATA!$A$46:$E$6000,A4101,4)),"")</f>
        <v/>
      </c>
    </row>
    <row r="4102" spans="1:6" ht="18.75" customHeight="1">
      <c r="A4102" s="82" t="str">
        <f>IFERROR(MATCH(ROW()-ROW($A$2),DATA!G:G,0)-DATA!$B$5+1,"")</f>
        <v/>
      </c>
      <c r="B4102" s="86" t="str">
        <f>IFERROR(INDEX(DATA!$A$46:$E$6000,A4102,5),"")</f>
        <v/>
      </c>
      <c r="C4102" s="87" t="str">
        <f>IFERROR(INDEX(DATA!$A$46:$E$6000,A4102,3),"")</f>
        <v/>
      </c>
      <c r="D4102" s="88" t="str">
        <f>IFERROR(INDEX(DATA!$A$46:$E$6000,A4102,2),"")</f>
        <v/>
      </c>
      <c r="E4102" s="99" t="str">
        <f>IFERROR(IF(C4102=設定・集計!$B$6,INDEX(DATA!$A$46:$E$6000,A4102,4),""),"")</f>
        <v/>
      </c>
      <c r="F4102" s="99" t="str">
        <f>IFERROR(IF(C4102=設定・集計!$B$6,"",INDEX(DATA!$A$46:$E$6000,A4102,4)),"")</f>
        <v/>
      </c>
    </row>
    <row r="4103" spans="1:6" ht="18.75" customHeight="1">
      <c r="A4103" s="82" t="str">
        <f>IFERROR(MATCH(ROW()-ROW($A$2),DATA!G:G,0)-DATA!$B$5+1,"")</f>
        <v/>
      </c>
      <c r="B4103" s="86" t="str">
        <f>IFERROR(INDEX(DATA!$A$46:$E$6000,A4103,5),"")</f>
        <v/>
      </c>
      <c r="C4103" s="87" t="str">
        <f>IFERROR(INDEX(DATA!$A$46:$E$6000,A4103,3),"")</f>
        <v/>
      </c>
      <c r="D4103" s="88" t="str">
        <f>IFERROR(INDEX(DATA!$A$46:$E$6000,A4103,2),"")</f>
        <v/>
      </c>
      <c r="E4103" s="99" t="str">
        <f>IFERROR(IF(C4103=設定・集計!$B$6,INDEX(DATA!$A$46:$E$6000,A4103,4),""),"")</f>
        <v/>
      </c>
      <c r="F4103" s="99" t="str">
        <f>IFERROR(IF(C4103=設定・集計!$B$6,"",INDEX(DATA!$A$46:$E$6000,A4103,4)),"")</f>
        <v/>
      </c>
    </row>
    <row r="4104" spans="1:6" ht="18.75" customHeight="1">
      <c r="A4104" s="82" t="str">
        <f>IFERROR(MATCH(ROW()-ROW($A$2),DATA!G:G,0)-DATA!$B$5+1,"")</f>
        <v/>
      </c>
      <c r="B4104" s="86" t="str">
        <f>IFERROR(INDEX(DATA!$A$46:$E$6000,A4104,5),"")</f>
        <v/>
      </c>
      <c r="C4104" s="87" t="str">
        <f>IFERROR(INDEX(DATA!$A$46:$E$6000,A4104,3),"")</f>
        <v/>
      </c>
      <c r="D4104" s="88" t="str">
        <f>IFERROR(INDEX(DATA!$A$46:$E$6000,A4104,2),"")</f>
        <v/>
      </c>
      <c r="E4104" s="99" t="str">
        <f>IFERROR(IF(C4104=設定・集計!$B$6,INDEX(DATA!$A$46:$E$6000,A4104,4),""),"")</f>
        <v/>
      </c>
      <c r="F4104" s="99" t="str">
        <f>IFERROR(IF(C4104=設定・集計!$B$6,"",INDEX(DATA!$A$46:$E$6000,A4104,4)),"")</f>
        <v/>
      </c>
    </row>
    <row r="4105" spans="1:6" ht="18.75" customHeight="1">
      <c r="A4105" s="82" t="str">
        <f>IFERROR(MATCH(ROW()-ROW($A$2),DATA!G:G,0)-DATA!$B$5+1,"")</f>
        <v/>
      </c>
      <c r="B4105" s="86" t="str">
        <f>IFERROR(INDEX(DATA!$A$46:$E$6000,A4105,5),"")</f>
        <v/>
      </c>
      <c r="C4105" s="87" t="str">
        <f>IFERROR(INDEX(DATA!$A$46:$E$6000,A4105,3),"")</f>
        <v/>
      </c>
      <c r="D4105" s="88" t="str">
        <f>IFERROR(INDEX(DATA!$A$46:$E$6000,A4105,2),"")</f>
        <v/>
      </c>
      <c r="E4105" s="99" t="str">
        <f>IFERROR(IF(C4105=設定・集計!$B$6,INDEX(DATA!$A$46:$E$6000,A4105,4),""),"")</f>
        <v/>
      </c>
      <c r="F4105" s="99" t="str">
        <f>IFERROR(IF(C4105=設定・集計!$B$6,"",INDEX(DATA!$A$46:$E$6000,A4105,4)),"")</f>
        <v/>
      </c>
    </row>
    <row r="4106" spans="1:6" ht="18.75" customHeight="1">
      <c r="A4106" s="82" t="str">
        <f>IFERROR(MATCH(ROW()-ROW($A$2),DATA!G:G,0)-DATA!$B$5+1,"")</f>
        <v/>
      </c>
      <c r="B4106" s="86" t="str">
        <f>IFERROR(INDEX(DATA!$A$46:$E$6000,A4106,5),"")</f>
        <v/>
      </c>
      <c r="C4106" s="87" t="str">
        <f>IFERROR(INDEX(DATA!$A$46:$E$6000,A4106,3),"")</f>
        <v/>
      </c>
      <c r="D4106" s="88" t="str">
        <f>IFERROR(INDEX(DATA!$A$46:$E$6000,A4106,2),"")</f>
        <v/>
      </c>
      <c r="E4106" s="99" t="str">
        <f>IFERROR(IF(C4106=設定・集計!$B$6,INDEX(DATA!$A$46:$E$6000,A4106,4),""),"")</f>
        <v/>
      </c>
      <c r="F4106" s="99" t="str">
        <f>IFERROR(IF(C4106=設定・集計!$B$6,"",INDEX(DATA!$A$46:$E$6000,A4106,4)),"")</f>
        <v/>
      </c>
    </row>
    <row r="4107" spans="1:6" ht="18.75" customHeight="1">
      <c r="A4107" s="82" t="str">
        <f>IFERROR(MATCH(ROW()-ROW($A$2),DATA!G:G,0)-DATA!$B$5+1,"")</f>
        <v/>
      </c>
      <c r="B4107" s="86" t="str">
        <f>IFERROR(INDEX(DATA!$A$46:$E$6000,A4107,5),"")</f>
        <v/>
      </c>
      <c r="C4107" s="87" t="str">
        <f>IFERROR(INDEX(DATA!$A$46:$E$6000,A4107,3),"")</f>
        <v/>
      </c>
      <c r="D4107" s="88" t="str">
        <f>IFERROR(INDEX(DATA!$A$46:$E$6000,A4107,2),"")</f>
        <v/>
      </c>
      <c r="E4107" s="99" t="str">
        <f>IFERROR(IF(C4107=設定・集計!$B$6,INDEX(DATA!$A$46:$E$6000,A4107,4),""),"")</f>
        <v/>
      </c>
      <c r="F4107" s="99" t="str">
        <f>IFERROR(IF(C4107=設定・集計!$B$6,"",INDEX(DATA!$A$46:$E$6000,A4107,4)),"")</f>
        <v/>
      </c>
    </row>
    <row r="4108" spans="1:6" ht="18.75" customHeight="1">
      <c r="A4108" s="82" t="str">
        <f>IFERROR(MATCH(ROW()-ROW($A$2),DATA!G:G,0)-DATA!$B$5+1,"")</f>
        <v/>
      </c>
      <c r="B4108" s="86" t="str">
        <f>IFERROR(INDEX(DATA!$A$46:$E$6000,A4108,5),"")</f>
        <v/>
      </c>
      <c r="C4108" s="87" t="str">
        <f>IFERROR(INDEX(DATA!$A$46:$E$6000,A4108,3),"")</f>
        <v/>
      </c>
      <c r="D4108" s="88" t="str">
        <f>IFERROR(INDEX(DATA!$A$46:$E$6000,A4108,2),"")</f>
        <v/>
      </c>
      <c r="E4108" s="99" t="str">
        <f>IFERROR(IF(C4108=設定・集計!$B$6,INDEX(DATA!$A$46:$E$6000,A4108,4),""),"")</f>
        <v/>
      </c>
      <c r="F4108" s="99" t="str">
        <f>IFERROR(IF(C4108=設定・集計!$B$6,"",INDEX(DATA!$A$46:$E$6000,A4108,4)),"")</f>
        <v/>
      </c>
    </row>
    <row r="4109" spans="1:6" ht="18.75" customHeight="1">
      <c r="A4109" s="82" t="str">
        <f>IFERROR(MATCH(ROW()-ROW($A$2),DATA!G:G,0)-DATA!$B$5+1,"")</f>
        <v/>
      </c>
      <c r="B4109" s="86" t="str">
        <f>IFERROR(INDEX(DATA!$A$46:$E$6000,A4109,5),"")</f>
        <v/>
      </c>
      <c r="C4109" s="87" t="str">
        <f>IFERROR(INDEX(DATA!$A$46:$E$6000,A4109,3),"")</f>
        <v/>
      </c>
      <c r="D4109" s="88" t="str">
        <f>IFERROR(INDEX(DATA!$A$46:$E$6000,A4109,2),"")</f>
        <v/>
      </c>
      <c r="E4109" s="99" t="str">
        <f>IFERROR(IF(C4109=設定・集計!$B$6,INDEX(DATA!$A$46:$E$6000,A4109,4),""),"")</f>
        <v/>
      </c>
      <c r="F4109" s="99" t="str">
        <f>IFERROR(IF(C4109=設定・集計!$B$6,"",INDEX(DATA!$A$46:$E$6000,A4109,4)),"")</f>
        <v/>
      </c>
    </row>
    <row r="4110" spans="1:6" ht="18.75" customHeight="1">
      <c r="A4110" s="82" t="str">
        <f>IFERROR(MATCH(ROW()-ROW($A$2),DATA!G:G,0)-DATA!$B$5+1,"")</f>
        <v/>
      </c>
      <c r="B4110" s="86" t="str">
        <f>IFERROR(INDEX(DATA!$A$46:$E$6000,A4110,5),"")</f>
        <v/>
      </c>
      <c r="C4110" s="87" t="str">
        <f>IFERROR(INDEX(DATA!$A$46:$E$6000,A4110,3),"")</f>
        <v/>
      </c>
      <c r="D4110" s="88" t="str">
        <f>IFERROR(INDEX(DATA!$A$46:$E$6000,A4110,2),"")</f>
        <v/>
      </c>
      <c r="E4110" s="99" t="str">
        <f>IFERROR(IF(C4110=設定・集計!$B$6,INDEX(DATA!$A$46:$E$6000,A4110,4),""),"")</f>
        <v/>
      </c>
      <c r="F4110" s="99" t="str">
        <f>IFERROR(IF(C4110=設定・集計!$B$6,"",INDEX(DATA!$A$46:$E$6000,A4110,4)),"")</f>
        <v/>
      </c>
    </row>
    <row r="4111" spans="1:6" ht="18.75" customHeight="1">
      <c r="A4111" s="82" t="str">
        <f>IFERROR(MATCH(ROW()-ROW($A$2),DATA!G:G,0)-DATA!$B$5+1,"")</f>
        <v/>
      </c>
      <c r="B4111" s="86" t="str">
        <f>IFERROR(INDEX(DATA!$A$46:$E$6000,A4111,5),"")</f>
        <v/>
      </c>
      <c r="C4111" s="87" t="str">
        <f>IFERROR(INDEX(DATA!$A$46:$E$6000,A4111,3),"")</f>
        <v/>
      </c>
      <c r="D4111" s="88" t="str">
        <f>IFERROR(INDEX(DATA!$A$46:$E$6000,A4111,2),"")</f>
        <v/>
      </c>
      <c r="E4111" s="99" t="str">
        <f>IFERROR(IF(C4111=設定・集計!$B$6,INDEX(DATA!$A$46:$E$6000,A4111,4),""),"")</f>
        <v/>
      </c>
      <c r="F4111" s="99" t="str">
        <f>IFERROR(IF(C4111=設定・集計!$B$6,"",INDEX(DATA!$A$46:$E$6000,A4111,4)),"")</f>
        <v/>
      </c>
    </row>
    <row r="4112" spans="1:6" ht="18.75" customHeight="1">
      <c r="A4112" s="82" t="str">
        <f>IFERROR(MATCH(ROW()-ROW($A$2),DATA!G:G,0)-DATA!$B$5+1,"")</f>
        <v/>
      </c>
      <c r="B4112" s="86" t="str">
        <f>IFERROR(INDEX(DATA!$A$46:$E$6000,A4112,5),"")</f>
        <v/>
      </c>
      <c r="C4112" s="87" t="str">
        <f>IFERROR(INDEX(DATA!$A$46:$E$6000,A4112,3),"")</f>
        <v/>
      </c>
      <c r="D4112" s="88" t="str">
        <f>IFERROR(INDEX(DATA!$A$46:$E$6000,A4112,2),"")</f>
        <v/>
      </c>
      <c r="E4112" s="99" t="str">
        <f>IFERROR(IF(C4112=設定・集計!$B$6,INDEX(DATA!$A$46:$E$6000,A4112,4),""),"")</f>
        <v/>
      </c>
      <c r="F4112" s="99" t="str">
        <f>IFERROR(IF(C4112=設定・集計!$B$6,"",INDEX(DATA!$A$46:$E$6000,A4112,4)),"")</f>
        <v/>
      </c>
    </row>
    <row r="4113" spans="1:6" ht="18.75" customHeight="1">
      <c r="A4113" s="82" t="str">
        <f>IFERROR(MATCH(ROW()-ROW($A$2),DATA!G:G,0)-DATA!$B$5+1,"")</f>
        <v/>
      </c>
      <c r="B4113" s="86" t="str">
        <f>IFERROR(INDEX(DATA!$A$46:$E$6000,A4113,5),"")</f>
        <v/>
      </c>
      <c r="C4113" s="87" t="str">
        <f>IFERROR(INDEX(DATA!$A$46:$E$6000,A4113,3),"")</f>
        <v/>
      </c>
      <c r="D4113" s="88" t="str">
        <f>IFERROR(INDEX(DATA!$A$46:$E$6000,A4113,2),"")</f>
        <v/>
      </c>
      <c r="E4113" s="99" t="str">
        <f>IFERROR(IF(C4113=設定・集計!$B$6,INDEX(DATA!$A$46:$E$6000,A4113,4),""),"")</f>
        <v/>
      </c>
      <c r="F4113" s="99" t="str">
        <f>IFERROR(IF(C4113=設定・集計!$B$6,"",INDEX(DATA!$A$46:$E$6000,A4113,4)),"")</f>
        <v/>
      </c>
    </row>
    <row r="4114" spans="1:6" ht="18.75" customHeight="1">
      <c r="A4114" s="82" t="str">
        <f>IFERROR(MATCH(ROW()-ROW($A$2),DATA!G:G,0)-DATA!$B$5+1,"")</f>
        <v/>
      </c>
      <c r="B4114" s="86" t="str">
        <f>IFERROR(INDEX(DATA!$A$46:$E$6000,A4114,5),"")</f>
        <v/>
      </c>
      <c r="C4114" s="87" t="str">
        <f>IFERROR(INDEX(DATA!$A$46:$E$6000,A4114,3),"")</f>
        <v/>
      </c>
      <c r="D4114" s="88" t="str">
        <f>IFERROR(INDEX(DATA!$A$46:$E$6000,A4114,2),"")</f>
        <v/>
      </c>
      <c r="E4114" s="99" t="str">
        <f>IFERROR(IF(C4114=設定・集計!$B$6,INDEX(DATA!$A$46:$E$6000,A4114,4),""),"")</f>
        <v/>
      </c>
      <c r="F4114" s="99" t="str">
        <f>IFERROR(IF(C4114=設定・集計!$B$6,"",INDEX(DATA!$A$46:$E$6000,A4114,4)),"")</f>
        <v/>
      </c>
    </row>
    <row r="4115" spans="1:6" ht="18.75" customHeight="1">
      <c r="A4115" s="82" t="str">
        <f>IFERROR(MATCH(ROW()-ROW($A$2),DATA!G:G,0)-DATA!$B$5+1,"")</f>
        <v/>
      </c>
      <c r="B4115" s="86" t="str">
        <f>IFERROR(INDEX(DATA!$A$46:$E$6000,A4115,5),"")</f>
        <v/>
      </c>
      <c r="C4115" s="87" t="str">
        <f>IFERROR(INDEX(DATA!$A$46:$E$6000,A4115,3),"")</f>
        <v/>
      </c>
      <c r="D4115" s="88" t="str">
        <f>IFERROR(INDEX(DATA!$A$46:$E$6000,A4115,2),"")</f>
        <v/>
      </c>
      <c r="E4115" s="99" t="str">
        <f>IFERROR(IF(C4115=設定・集計!$B$6,INDEX(DATA!$A$46:$E$6000,A4115,4),""),"")</f>
        <v/>
      </c>
      <c r="F4115" s="99" t="str">
        <f>IFERROR(IF(C4115=設定・集計!$B$6,"",INDEX(DATA!$A$46:$E$6000,A4115,4)),"")</f>
        <v/>
      </c>
    </row>
    <row r="4116" spans="1:6" ht="18.75" customHeight="1">
      <c r="A4116" s="82" t="str">
        <f>IFERROR(MATCH(ROW()-ROW($A$2),DATA!G:G,0)-DATA!$B$5+1,"")</f>
        <v/>
      </c>
      <c r="B4116" s="86" t="str">
        <f>IFERROR(INDEX(DATA!$A$46:$E$6000,A4116,5),"")</f>
        <v/>
      </c>
      <c r="C4116" s="87" t="str">
        <f>IFERROR(INDEX(DATA!$A$46:$E$6000,A4116,3),"")</f>
        <v/>
      </c>
      <c r="D4116" s="88" t="str">
        <f>IFERROR(INDEX(DATA!$A$46:$E$6000,A4116,2),"")</f>
        <v/>
      </c>
      <c r="E4116" s="99" t="str">
        <f>IFERROR(IF(C4116=設定・集計!$B$6,INDEX(DATA!$A$46:$E$6000,A4116,4),""),"")</f>
        <v/>
      </c>
      <c r="F4116" s="99" t="str">
        <f>IFERROR(IF(C4116=設定・集計!$B$6,"",INDEX(DATA!$A$46:$E$6000,A4116,4)),"")</f>
        <v/>
      </c>
    </row>
    <row r="4117" spans="1:6" ht="18.75" customHeight="1">
      <c r="A4117" s="82" t="str">
        <f>IFERROR(MATCH(ROW()-ROW($A$2),DATA!G:G,0)-DATA!$B$5+1,"")</f>
        <v/>
      </c>
      <c r="B4117" s="86" t="str">
        <f>IFERROR(INDEX(DATA!$A$46:$E$6000,A4117,5),"")</f>
        <v/>
      </c>
      <c r="C4117" s="87" t="str">
        <f>IFERROR(INDEX(DATA!$A$46:$E$6000,A4117,3),"")</f>
        <v/>
      </c>
      <c r="D4117" s="88" t="str">
        <f>IFERROR(INDEX(DATA!$A$46:$E$6000,A4117,2),"")</f>
        <v/>
      </c>
      <c r="E4117" s="99" t="str">
        <f>IFERROR(IF(C4117=設定・集計!$B$6,INDEX(DATA!$A$46:$E$6000,A4117,4),""),"")</f>
        <v/>
      </c>
      <c r="F4117" s="99" t="str">
        <f>IFERROR(IF(C4117=設定・集計!$B$6,"",INDEX(DATA!$A$46:$E$6000,A4117,4)),"")</f>
        <v/>
      </c>
    </row>
    <row r="4118" spans="1:6" ht="18.75" customHeight="1">
      <c r="A4118" s="82" t="str">
        <f>IFERROR(MATCH(ROW()-ROW($A$2),DATA!G:G,0)-DATA!$B$5+1,"")</f>
        <v/>
      </c>
      <c r="B4118" s="86" t="str">
        <f>IFERROR(INDEX(DATA!$A$46:$E$6000,A4118,5),"")</f>
        <v/>
      </c>
      <c r="C4118" s="87" t="str">
        <f>IFERROR(INDEX(DATA!$A$46:$E$6000,A4118,3),"")</f>
        <v/>
      </c>
      <c r="D4118" s="88" t="str">
        <f>IFERROR(INDEX(DATA!$A$46:$E$6000,A4118,2),"")</f>
        <v/>
      </c>
      <c r="E4118" s="99" t="str">
        <f>IFERROR(IF(C4118=設定・集計!$B$6,INDEX(DATA!$A$46:$E$6000,A4118,4),""),"")</f>
        <v/>
      </c>
      <c r="F4118" s="99" t="str">
        <f>IFERROR(IF(C4118=設定・集計!$B$6,"",INDEX(DATA!$A$46:$E$6000,A4118,4)),"")</f>
        <v/>
      </c>
    </row>
    <row r="4119" spans="1:6" ht="18.75" customHeight="1">
      <c r="A4119" s="82" t="str">
        <f>IFERROR(MATCH(ROW()-ROW($A$2),DATA!G:G,0)-DATA!$B$5+1,"")</f>
        <v/>
      </c>
      <c r="B4119" s="86" t="str">
        <f>IFERROR(INDEX(DATA!$A$46:$E$6000,A4119,5),"")</f>
        <v/>
      </c>
      <c r="C4119" s="87" t="str">
        <f>IFERROR(INDEX(DATA!$A$46:$E$6000,A4119,3),"")</f>
        <v/>
      </c>
      <c r="D4119" s="88" t="str">
        <f>IFERROR(INDEX(DATA!$A$46:$E$6000,A4119,2),"")</f>
        <v/>
      </c>
      <c r="E4119" s="99" t="str">
        <f>IFERROR(IF(C4119=設定・集計!$B$6,INDEX(DATA!$A$46:$E$6000,A4119,4),""),"")</f>
        <v/>
      </c>
      <c r="F4119" s="99" t="str">
        <f>IFERROR(IF(C4119=設定・集計!$B$6,"",INDEX(DATA!$A$46:$E$6000,A4119,4)),"")</f>
        <v/>
      </c>
    </row>
    <row r="4120" spans="1:6" ht="18.75" customHeight="1">
      <c r="A4120" s="82" t="str">
        <f>IFERROR(MATCH(ROW()-ROW($A$2),DATA!G:G,0)-DATA!$B$5+1,"")</f>
        <v/>
      </c>
      <c r="B4120" s="86" t="str">
        <f>IFERROR(INDEX(DATA!$A$46:$E$6000,A4120,5),"")</f>
        <v/>
      </c>
      <c r="C4120" s="87" t="str">
        <f>IFERROR(INDEX(DATA!$A$46:$E$6000,A4120,3),"")</f>
        <v/>
      </c>
      <c r="D4120" s="88" t="str">
        <f>IFERROR(INDEX(DATA!$A$46:$E$6000,A4120,2),"")</f>
        <v/>
      </c>
      <c r="E4120" s="99" t="str">
        <f>IFERROR(IF(C4120=設定・集計!$B$6,INDEX(DATA!$A$46:$E$6000,A4120,4),""),"")</f>
        <v/>
      </c>
      <c r="F4120" s="99" t="str">
        <f>IFERROR(IF(C4120=設定・集計!$B$6,"",INDEX(DATA!$A$46:$E$6000,A4120,4)),"")</f>
        <v/>
      </c>
    </row>
    <row r="4121" spans="1:6" ht="18.75" customHeight="1">
      <c r="A4121" s="82" t="str">
        <f>IFERROR(MATCH(ROW()-ROW($A$2),DATA!G:G,0)-DATA!$B$5+1,"")</f>
        <v/>
      </c>
      <c r="B4121" s="86" t="str">
        <f>IFERROR(INDEX(DATA!$A$46:$E$6000,A4121,5),"")</f>
        <v/>
      </c>
      <c r="C4121" s="87" t="str">
        <f>IFERROR(INDEX(DATA!$A$46:$E$6000,A4121,3),"")</f>
        <v/>
      </c>
      <c r="D4121" s="88" t="str">
        <f>IFERROR(INDEX(DATA!$A$46:$E$6000,A4121,2),"")</f>
        <v/>
      </c>
      <c r="E4121" s="99" t="str">
        <f>IFERROR(IF(C4121=設定・集計!$B$6,INDEX(DATA!$A$46:$E$6000,A4121,4),""),"")</f>
        <v/>
      </c>
      <c r="F4121" s="99" t="str">
        <f>IFERROR(IF(C4121=設定・集計!$B$6,"",INDEX(DATA!$A$46:$E$6000,A4121,4)),"")</f>
        <v/>
      </c>
    </row>
    <row r="4122" spans="1:6" ht="18.75" customHeight="1">
      <c r="A4122" s="82" t="str">
        <f>IFERROR(MATCH(ROW()-ROW($A$2),DATA!G:G,0)-DATA!$B$5+1,"")</f>
        <v/>
      </c>
      <c r="B4122" s="86" t="str">
        <f>IFERROR(INDEX(DATA!$A$46:$E$6000,A4122,5),"")</f>
        <v/>
      </c>
      <c r="C4122" s="87" t="str">
        <f>IFERROR(INDEX(DATA!$A$46:$E$6000,A4122,3),"")</f>
        <v/>
      </c>
      <c r="D4122" s="88" t="str">
        <f>IFERROR(INDEX(DATA!$A$46:$E$6000,A4122,2),"")</f>
        <v/>
      </c>
      <c r="E4122" s="99" t="str">
        <f>IFERROR(IF(C4122=設定・集計!$B$6,INDEX(DATA!$A$46:$E$6000,A4122,4),""),"")</f>
        <v/>
      </c>
      <c r="F4122" s="99" t="str">
        <f>IFERROR(IF(C4122=設定・集計!$B$6,"",INDEX(DATA!$A$46:$E$6000,A4122,4)),"")</f>
        <v/>
      </c>
    </row>
    <row r="4123" spans="1:6" ht="18.75" customHeight="1">
      <c r="A4123" s="82" t="str">
        <f>IFERROR(MATCH(ROW()-ROW($A$2),DATA!G:G,0)-DATA!$B$5+1,"")</f>
        <v/>
      </c>
      <c r="B4123" s="86" t="str">
        <f>IFERROR(INDEX(DATA!$A$46:$E$6000,A4123,5),"")</f>
        <v/>
      </c>
      <c r="C4123" s="87" t="str">
        <f>IFERROR(INDEX(DATA!$A$46:$E$6000,A4123,3),"")</f>
        <v/>
      </c>
      <c r="D4123" s="88" t="str">
        <f>IFERROR(INDEX(DATA!$A$46:$E$6000,A4123,2),"")</f>
        <v/>
      </c>
      <c r="E4123" s="99" t="str">
        <f>IFERROR(IF(C4123=設定・集計!$B$6,INDEX(DATA!$A$46:$E$6000,A4123,4),""),"")</f>
        <v/>
      </c>
      <c r="F4123" s="99" t="str">
        <f>IFERROR(IF(C4123=設定・集計!$B$6,"",INDEX(DATA!$A$46:$E$6000,A4123,4)),"")</f>
        <v/>
      </c>
    </row>
    <row r="4124" spans="1:6" ht="18.75" customHeight="1">
      <c r="A4124" s="82" t="str">
        <f>IFERROR(MATCH(ROW()-ROW($A$2),DATA!G:G,0)-DATA!$B$5+1,"")</f>
        <v/>
      </c>
      <c r="B4124" s="86" t="str">
        <f>IFERROR(INDEX(DATA!$A$46:$E$6000,A4124,5),"")</f>
        <v/>
      </c>
      <c r="C4124" s="87" t="str">
        <f>IFERROR(INDEX(DATA!$A$46:$E$6000,A4124,3),"")</f>
        <v/>
      </c>
      <c r="D4124" s="88" t="str">
        <f>IFERROR(INDEX(DATA!$A$46:$E$6000,A4124,2),"")</f>
        <v/>
      </c>
      <c r="E4124" s="99" t="str">
        <f>IFERROR(IF(C4124=設定・集計!$B$6,INDEX(DATA!$A$46:$E$6000,A4124,4),""),"")</f>
        <v/>
      </c>
      <c r="F4124" s="99" t="str">
        <f>IFERROR(IF(C4124=設定・集計!$B$6,"",INDEX(DATA!$A$46:$E$6000,A4124,4)),"")</f>
        <v/>
      </c>
    </row>
    <row r="4125" spans="1:6" ht="18.75" customHeight="1">
      <c r="A4125" s="82" t="str">
        <f>IFERROR(MATCH(ROW()-ROW($A$2),DATA!G:G,0)-DATA!$B$5+1,"")</f>
        <v/>
      </c>
      <c r="B4125" s="86" t="str">
        <f>IFERROR(INDEX(DATA!$A$46:$E$6000,A4125,5),"")</f>
        <v/>
      </c>
      <c r="C4125" s="87" t="str">
        <f>IFERROR(INDEX(DATA!$A$46:$E$6000,A4125,3),"")</f>
        <v/>
      </c>
      <c r="D4125" s="88" t="str">
        <f>IFERROR(INDEX(DATA!$A$46:$E$6000,A4125,2),"")</f>
        <v/>
      </c>
      <c r="E4125" s="99" t="str">
        <f>IFERROR(IF(C4125=設定・集計!$B$6,INDEX(DATA!$A$46:$E$6000,A4125,4),""),"")</f>
        <v/>
      </c>
      <c r="F4125" s="99" t="str">
        <f>IFERROR(IF(C4125=設定・集計!$B$6,"",INDEX(DATA!$A$46:$E$6000,A4125,4)),"")</f>
        <v/>
      </c>
    </row>
    <row r="4126" spans="1:6" ht="18.75" customHeight="1">
      <c r="A4126" s="82" t="str">
        <f>IFERROR(MATCH(ROW()-ROW($A$2),DATA!G:G,0)-DATA!$B$5+1,"")</f>
        <v/>
      </c>
      <c r="B4126" s="86" t="str">
        <f>IFERROR(INDEX(DATA!$A$46:$E$6000,A4126,5),"")</f>
        <v/>
      </c>
      <c r="C4126" s="87" t="str">
        <f>IFERROR(INDEX(DATA!$A$46:$E$6000,A4126,3),"")</f>
        <v/>
      </c>
      <c r="D4126" s="88" t="str">
        <f>IFERROR(INDEX(DATA!$A$46:$E$6000,A4126,2),"")</f>
        <v/>
      </c>
      <c r="E4126" s="99" t="str">
        <f>IFERROR(IF(C4126=設定・集計!$B$6,INDEX(DATA!$A$46:$E$6000,A4126,4),""),"")</f>
        <v/>
      </c>
      <c r="F4126" s="99" t="str">
        <f>IFERROR(IF(C4126=設定・集計!$B$6,"",INDEX(DATA!$A$46:$E$6000,A4126,4)),"")</f>
        <v/>
      </c>
    </row>
    <row r="4127" spans="1:6" ht="18.75" customHeight="1">
      <c r="A4127" s="82" t="str">
        <f>IFERROR(MATCH(ROW()-ROW($A$2),DATA!G:G,0)-DATA!$B$5+1,"")</f>
        <v/>
      </c>
      <c r="B4127" s="86" t="str">
        <f>IFERROR(INDEX(DATA!$A$46:$E$6000,A4127,5),"")</f>
        <v/>
      </c>
      <c r="C4127" s="87" t="str">
        <f>IFERROR(INDEX(DATA!$A$46:$E$6000,A4127,3),"")</f>
        <v/>
      </c>
      <c r="D4127" s="88" t="str">
        <f>IFERROR(INDEX(DATA!$A$46:$E$6000,A4127,2),"")</f>
        <v/>
      </c>
      <c r="E4127" s="99" t="str">
        <f>IFERROR(IF(C4127=設定・集計!$B$6,INDEX(DATA!$A$46:$E$6000,A4127,4),""),"")</f>
        <v/>
      </c>
      <c r="F4127" s="99" t="str">
        <f>IFERROR(IF(C4127=設定・集計!$B$6,"",INDEX(DATA!$A$46:$E$6000,A4127,4)),"")</f>
        <v/>
      </c>
    </row>
    <row r="4128" spans="1:6" ht="18.75" customHeight="1">
      <c r="A4128" s="82" t="str">
        <f>IFERROR(MATCH(ROW()-ROW($A$2),DATA!G:G,0)-DATA!$B$5+1,"")</f>
        <v/>
      </c>
      <c r="B4128" s="86" t="str">
        <f>IFERROR(INDEX(DATA!$A$46:$E$6000,A4128,5),"")</f>
        <v/>
      </c>
      <c r="C4128" s="87" t="str">
        <f>IFERROR(INDEX(DATA!$A$46:$E$6000,A4128,3),"")</f>
        <v/>
      </c>
      <c r="D4128" s="88" t="str">
        <f>IFERROR(INDEX(DATA!$A$46:$E$6000,A4128,2),"")</f>
        <v/>
      </c>
      <c r="E4128" s="99" t="str">
        <f>IFERROR(IF(C4128=設定・集計!$B$6,INDEX(DATA!$A$46:$E$6000,A4128,4),""),"")</f>
        <v/>
      </c>
      <c r="F4128" s="99" t="str">
        <f>IFERROR(IF(C4128=設定・集計!$B$6,"",INDEX(DATA!$A$46:$E$6000,A4128,4)),"")</f>
        <v/>
      </c>
    </row>
    <row r="4129" spans="1:6" ht="18.75" customHeight="1">
      <c r="A4129" s="82" t="str">
        <f>IFERROR(MATCH(ROW()-ROW($A$2),DATA!G:G,0)-DATA!$B$5+1,"")</f>
        <v/>
      </c>
      <c r="B4129" s="86" t="str">
        <f>IFERROR(INDEX(DATA!$A$46:$E$6000,A4129,5),"")</f>
        <v/>
      </c>
      <c r="C4129" s="87" t="str">
        <f>IFERROR(INDEX(DATA!$A$46:$E$6000,A4129,3),"")</f>
        <v/>
      </c>
      <c r="D4129" s="88" t="str">
        <f>IFERROR(INDEX(DATA!$A$46:$E$6000,A4129,2),"")</f>
        <v/>
      </c>
      <c r="E4129" s="99" t="str">
        <f>IFERROR(IF(C4129=設定・集計!$B$6,INDEX(DATA!$A$46:$E$6000,A4129,4),""),"")</f>
        <v/>
      </c>
      <c r="F4129" s="99" t="str">
        <f>IFERROR(IF(C4129=設定・集計!$B$6,"",INDEX(DATA!$A$46:$E$6000,A4129,4)),"")</f>
        <v/>
      </c>
    </row>
    <row r="4130" spans="1:6" ht="18.75" customHeight="1">
      <c r="A4130" s="82" t="str">
        <f>IFERROR(MATCH(ROW()-ROW($A$2),DATA!G:G,0)-DATA!$B$5+1,"")</f>
        <v/>
      </c>
      <c r="B4130" s="86" t="str">
        <f>IFERROR(INDEX(DATA!$A$46:$E$6000,A4130,5),"")</f>
        <v/>
      </c>
      <c r="C4130" s="87" t="str">
        <f>IFERROR(INDEX(DATA!$A$46:$E$6000,A4130,3),"")</f>
        <v/>
      </c>
      <c r="D4130" s="88" t="str">
        <f>IFERROR(INDEX(DATA!$A$46:$E$6000,A4130,2),"")</f>
        <v/>
      </c>
      <c r="E4130" s="99" t="str">
        <f>IFERROR(IF(C4130=設定・集計!$B$6,INDEX(DATA!$A$46:$E$6000,A4130,4),""),"")</f>
        <v/>
      </c>
      <c r="F4130" s="99" t="str">
        <f>IFERROR(IF(C4130=設定・集計!$B$6,"",INDEX(DATA!$A$46:$E$6000,A4130,4)),"")</f>
        <v/>
      </c>
    </row>
    <row r="4131" spans="1:6" ht="18.75" customHeight="1">
      <c r="A4131" s="82" t="str">
        <f>IFERROR(MATCH(ROW()-ROW($A$2),DATA!G:G,0)-DATA!$B$5+1,"")</f>
        <v/>
      </c>
      <c r="B4131" s="86" t="str">
        <f>IFERROR(INDEX(DATA!$A$46:$E$6000,A4131,5),"")</f>
        <v/>
      </c>
      <c r="C4131" s="87" t="str">
        <f>IFERROR(INDEX(DATA!$A$46:$E$6000,A4131,3),"")</f>
        <v/>
      </c>
      <c r="D4131" s="88" t="str">
        <f>IFERROR(INDEX(DATA!$A$46:$E$6000,A4131,2),"")</f>
        <v/>
      </c>
      <c r="E4131" s="99" t="str">
        <f>IFERROR(IF(C4131=設定・集計!$B$6,INDEX(DATA!$A$46:$E$6000,A4131,4),""),"")</f>
        <v/>
      </c>
      <c r="F4131" s="99" t="str">
        <f>IFERROR(IF(C4131=設定・集計!$B$6,"",INDEX(DATA!$A$46:$E$6000,A4131,4)),"")</f>
        <v/>
      </c>
    </row>
    <row r="4132" spans="1:6" ht="18.75" customHeight="1">
      <c r="A4132" s="82" t="str">
        <f>IFERROR(MATCH(ROW()-ROW($A$2),DATA!G:G,0)-DATA!$B$5+1,"")</f>
        <v/>
      </c>
      <c r="B4132" s="86" t="str">
        <f>IFERROR(INDEX(DATA!$A$46:$E$6000,A4132,5),"")</f>
        <v/>
      </c>
      <c r="C4132" s="87" t="str">
        <f>IFERROR(INDEX(DATA!$A$46:$E$6000,A4132,3),"")</f>
        <v/>
      </c>
      <c r="D4132" s="88" t="str">
        <f>IFERROR(INDEX(DATA!$A$46:$E$6000,A4132,2),"")</f>
        <v/>
      </c>
      <c r="E4132" s="99" t="str">
        <f>IFERROR(IF(C4132=設定・集計!$B$6,INDEX(DATA!$A$46:$E$6000,A4132,4),""),"")</f>
        <v/>
      </c>
      <c r="F4132" s="99" t="str">
        <f>IFERROR(IF(C4132=設定・集計!$B$6,"",INDEX(DATA!$A$46:$E$6000,A4132,4)),"")</f>
        <v/>
      </c>
    </row>
    <row r="4133" spans="1:6" ht="18.75" customHeight="1">
      <c r="A4133" s="82" t="str">
        <f>IFERROR(MATCH(ROW()-ROW($A$2),DATA!G:G,0)-DATA!$B$5+1,"")</f>
        <v/>
      </c>
      <c r="B4133" s="86" t="str">
        <f>IFERROR(INDEX(DATA!$A$46:$E$6000,A4133,5),"")</f>
        <v/>
      </c>
      <c r="C4133" s="87" t="str">
        <f>IFERROR(INDEX(DATA!$A$46:$E$6000,A4133,3),"")</f>
        <v/>
      </c>
      <c r="D4133" s="88" t="str">
        <f>IFERROR(INDEX(DATA!$A$46:$E$6000,A4133,2),"")</f>
        <v/>
      </c>
      <c r="E4133" s="99" t="str">
        <f>IFERROR(IF(C4133=設定・集計!$B$6,INDEX(DATA!$A$46:$E$6000,A4133,4),""),"")</f>
        <v/>
      </c>
      <c r="F4133" s="99" t="str">
        <f>IFERROR(IF(C4133=設定・集計!$B$6,"",INDEX(DATA!$A$46:$E$6000,A4133,4)),"")</f>
        <v/>
      </c>
    </row>
    <row r="4134" spans="1:6" ht="18.75" customHeight="1">
      <c r="A4134" s="82" t="str">
        <f>IFERROR(MATCH(ROW()-ROW($A$2),DATA!G:G,0)-DATA!$B$5+1,"")</f>
        <v/>
      </c>
      <c r="B4134" s="86" t="str">
        <f>IFERROR(INDEX(DATA!$A$46:$E$6000,A4134,5),"")</f>
        <v/>
      </c>
      <c r="C4134" s="87" t="str">
        <f>IFERROR(INDEX(DATA!$A$46:$E$6000,A4134,3),"")</f>
        <v/>
      </c>
      <c r="D4134" s="88" t="str">
        <f>IFERROR(INDEX(DATA!$A$46:$E$6000,A4134,2),"")</f>
        <v/>
      </c>
      <c r="E4134" s="99" t="str">
        <f>IFERROR(IF(C4134=設定・集計!$B$6,INDEX(DATA!$A$46:$E$6000,A4134,4),""),"")</f>
        <v/>
      </c>
      <c r="F4134" s="99" t="str">
        <f>IFERROR(IF(C4134=設定・集計!$B$6,"",INDEX(DATA!$A$46:$E$6000,A4134,4)),"")</f>
        <v/>
      </c>
    </row>
    <row r="4135" spans="1:6" ht="18.75" customHeight="1">
      <c r="A4135" s="82" t="str">
        <f>IFERROR(MATCH(ROW()-ROW($A$2),DATA!G:G,0)-DATA!$B$5+1,"")</f>
        <v/>
      </c>
      <c r="B4135" s="86" t="str">
        <f>IFERROR(INDEX(DATA!$A$46:$E$6000,A4135,5),"")</f>
        <v/>
      </c>
      <c r="C4135" s="87" t="str">
        <f>IFERROR(INDEX(DATA!$A$46:$E$6000,A4135,3),"")</f>
        <v/>
      </c>
      <c r="D4135" s="88" t="str">
        <f>IFERROR(INDEX(DATA!$A$46:$E$6000,A4135,2),"")</f>
        <v/>
      </c>
      <c r="E4135" s="99" t="str">
        <f>IFERROR(IF(C4135=設定・集計!$B$6,INDEX(DATA!$A$46:$E$6000,A4135,4),""),"")</f>
        <v/>
      </c>
      <c r="F4135" s="99" t="str">
        <f>IFERROR(IF(C4135=設定・集計!$B$6,"",INDEX(DATA!$A$46:$E$6000,A4135,4)),"")</f>
        <v/>
      </c>
    </row>
    <row r="4136" spans="1:6" ht="18.75" customHeight="1">
      <c r="A4136" s="82" t="str">
        <f>IFERROR(MATCH(ROW()-ROW($A$2),DATA!G:G,0)-DATA!$B$5+1,"")</f>
        <v/>
      </c>
      <c r="B4136" s="86" t="str">
        <f>IFERROR(INDEX(DATA!$A$46:$E$6000,A4136,5),"")</f>
        <v/>
      </c>
      <c r="C4136" s="87" t="str">
        <f>IFERROR(INDEX(DATA!$A$46:$E$6000,A4136,3),"")</f>
        <v/>
      </c>
      <c r="D4136" s="88" t="str">
        <f>IFERROR(INDEX(DATA!$A$46:$E$6000,A4136,2),"")</f>
        <v/>
      </c>
      <c r="E4136" s="99" t="str">
        <f>IFERROR(IF(C4136=設定・集計!$B$6,INDEX(DATA!$A$46:$E$6000,A4136,4),""),"")</f>
        <v/>
      </c>
      <c r="F4136" s="99" t="str">
        <f>IFERROR(IF(C4136=設定・集計!$B$6,"",INDEX(DATA!$A$46:$E$6000,A4136,4)),"")</f>
        <v/>
      </c>
    </row>
    <row r="4137" spans="1:6" ht="18.75" customHeight="1">
      <c r="A4137" s="82" t="str">
        <f>IFERROR(MATCH(ROW()-ROW($A$2),DATA!G:G,0)-DATA!$B$5+1,"")</f>
        <v/>
      </c>
      <c r="B4137" s="86" t="str">
        <f>IFERROR(INDEX(DATA!$A$46:$E$6000,A4137,5),"")</f>
        <v/>
      </c>
      <c r="C4137" s="87" t="str">
        <f>IFERROR(INDEX(DATA!$A$46:$E$6000,A4137,3),"")</f>
        <v/>
      </c>
      <c r="D4137" s="88" t="str">
        <f>IFERROR(INDEX(DATA!$A$46:$E$6000,A4137,2),"")</f>
        <v/>
      </c>
      <c r="E4137" s="99" t="str">
        <f>IFERROR(IF(C4137=設定・集計!$B$6,INDEX(DATA!$A$46:$E$6000,A4137,4),""),"")</f>
        <v/>
      </c>
      <c r="F4137" s="99" t="str">
        <f>IFERROR(IF(C4137=設定・集計!$B$6,"",INDEX(DATA!$A$46:$E$6000,A4137,4)),"")</f>
        <v/>
      </c>
    </row>
    <row r="4138" spans="1:6" ht="18.75" customHeight="1">
      <c r="A4138" s="82" t="str">
        <f>IFERROR(MATCH(ROW()-ROW($A$2),DATA!G:G,0)-DATA!$B$5+1,"")</f>
        <v/>
      </c>
      <c r="B4138" s="86" t="str">
        <f>IFERROR(INDEX(DATA!$A$46:$E$6000,A4138,5),"")</f>
        <v/>
      </c>
      <c r="C4138" s="87" t="str">
        <f>IFERROR(INDEX(DATA!$A$46:$E$6000,A4138,3),"")</f>
        <v/>
      </c>
      <c r="D4138" s="88" t="str">
        <f>IFERROR(INDEX(DATA!$A$46:$E$6000,A4138,2),"")</f>
        <v/>
      </c>
      <c r="E4138" s="99" t="str">
        <f>IFERROR(IF(C4138=設定・集計!$B$6,INDEX(DATA!$A$46:$E$6000,A4138,4),""),"")</f>
        <v/>
      </c>
      <c r="F4138" s="99" t="str">
        <f>IFERROR(IF(C4138=設定・集計!$B$6,"",INDEX(DATA!$A$46:$E$6000,A4138,4)),"")</f>
        <v/>
      </c>
    </row>
    <row r="4139" spans="1:6" ht="18.75" customHeight="1">
      <c r="A4139" s="82" t="str">
        <f>IFERROR(MATCH(ROW()-ROW($A$2),DATA!G:G,0)-DATA!$B$5+1,"")</f>
        <v/>
      </c>
      <c r="B4139" s="86" t="str">
        <f>IFERROR(INDEX(DATA!$A$46:$E$6000,A4139,5),"")</f>
        <v/>
      </c>
      <c r="C4139" s="87" t="str">
        <f>IFERROR(INDEX(DATA!$A$46:$E$6000,A4139,3),"")</f>
        <v/>
      </c>
      <c r="D4139" s="88" t="str">
        <f>IFERROR(INDEX(DATA!$A$46:$E$6000,A4139,2),"")</f>
        <v/>
      </c>
      <c r="E4139" s="99" t="str">
        <f>IFERROR(IF(C4139=設定・集計!$B$6,INDEX(DATA!$A$46:$E$6000,A4139,4),""),"")</f>
        <v/>
      </c>
      <c r="F4139" s="99" t="str">
        <f>IFERROR(IF(C4139=設定・集計!$B$6,"",INDEX(DATA!$A$46:$E$6000,A4139,4)),"")</f>
        <v/>
      </c>
    </row>
    <row r="4140" spans="1:6" ht="18.75" customHeight="1">
      <c r="A4140" s="82" t="str">
        <f>IFERROR(MATCH(ROW()-ROW($A$2),DATA!G:G,0)-DATA!$B$5+1,"")</f>
        <v/>
      </c>
      <c r="B4140" s="86" t="str">
        <f>IFERROR(INDEX(DATA!$A$46:$E$6000,A4140,5),"")</f>
        <v/>
      </c>
      <c r="C4140" s="87" t="str">
        <f>IFERROR(INDEX(DATA!$A$46:$E$6000,A4140,3),"")</f>
        <v/>
      </c>
      <c r="D4140" s="88" t="str">
        <f>IFERROR(INDEX(DATA!$A$46:$E$6000,A4140,2),"")</f>
        <v/>
      </c>
      <c r="E4140" s="99" t="str">
        <f>IFERROR(IF(C4140=設定・集計!$B$6,INDEX(DATA!$A$46:$E$6000,A4140,4),""),"")</f>
        <v/>
      </c>
      <c r="F4140" s="99" t="str">
        <f>IFERROR(IF(C4140=設定・集計!$B$6,"",INDEX(DATA!$A$46:$E$6000,A4140,4)),"")</f>
        <v/>
      </c>
    </row>
    <row r="4141" spans="1:6" ht="18.75" customHeight="1">
      <c r="A4141" s="82" t="str">
        <f>IFERROR(MATCH(ROW()-ROW($A$2),DATA!G:G,0)-DATA!$B$5+1,"")</f>
        <v/>
      </c>
      <c r="B4141" s="86" t="str">
        <f>IFERROR(INDEX(DATA!$A$46:$E$6000,A4141,5),"")</f>
        <v/>
      </c>
      <c r="C4141" s="87" t="str">
        <f>IFERROR(INDEX(DATA!$A$46:$E$6000,A4141,3),"")</f>
        <v/>
      </c>
      <c r="D4141" s="88" t="str">
        <f>IFERROR(INDEX(DATA!$A$46:$E$6000,A4141,2),"")</f>
        <v/>
      </c>
      <c r="E4141" s="99" t="str">
        <f>IFERROR(IF(C4141=設定・集計!$B$6,INDEX(DATA!$A$46:$E$6000,A4141,4),""),"")</f>
        <v/>
      </c>
      <c r="F4141" s="99" t="str">
        <f>IFERROR(IF(C4141=設定・集計!$B$6,"",INDEX(DATA!$A$46:$E$6000,A4141,4)),"")</f>
        <v/>
      </c>
    </row>
    <row r="4142" spans="1:6" ht="18.75" customHeight="1">
      <c r="A4142" s="82" t="str">
        <f>IFERROR(MATCH(ROW()-ROW($A$2),DATA!G:G,0)-DATA!$B$5+1,"")</f>
        <v/>
      </c>
      <c r="B4142" s="86" t="str">
        <f>IFERROR(INDEX(DATA!$A$46:$E$6000,A4142,5),"")</f>
        <v/>
      </c>
      <c r="C4142" s="87" t="str">
        <f>IFERROR(INDEX(DATA!$A$46:$E$6000,A4142,3),"")</f>
        <v/>
      </c>
      <c r="D4142" s="88" t="str">
        <f>IFERROR(INDEX(DATA!$A$46:$E$6000,A4142,2),"")</f>
        <v/>
      </c>
      <c r="E4142" s="99" t="str">
        <f>IFERROR(IF(C4142=設定・集計!$B$6,INDEX(DATA!$A$46:$E$6000,A4142,4),""),"")</f>
        <v/>
      </c>
      <c r="F4142" s="99" t="str">
        <f>IFERROR(IF(C4142=設定・集計!$B$6,"",INDEX(DATA!$A$46:$E$6000,A4142,4)),"")</f>
        <v/>
      </c>
    </row>
    <row r="4143" spans="1:6" ht="18.75" customHeight="1">
      <c r="A4143" s="82" t="str">
        <f>IFERROR(MATCH(ROW()-ROW($A$2),DATA!G:G,0)-DATA!$B$5+1,"")</f>
        <v/>
      </c>
      <c r="B4143" s="86" t="str">
        <f>IFERROR(INDEX(DATA!$A$46:$E$6000,A4143,5),"")</f>
        <v/>
      </c>
      <c r="C4143" s="87" t="str">
        <f>IFERROR(INDEX(DATA!$A$46:$E$6000,A4143,3),"")</f>
        <v/>
      </c>
      <c r="D4143" s="88" t="str">
        <f>IFERROR(INDEX(DATA!$A$46:$E$6000,A4143,2),"")</f>
        <v/>
      </c>
      <c r="E4143" s="99" t="str">
        <f>IFERROR(IF(C4143=設定・集計!$B$6,INDEX(DATA!$A$46:$E$6000,A4143,4),""),"")</f>
        <v/>
      </c>
      <c r="F4143" s="99" t="str">
        <f>IFERROR(IF(C4143=設定・集計!$B$6,"",INDEX(DATA!$A$46:$E$6000,A4143,4)),"")</f>
        <v/>
      </c>
    </row>
    <row r="4144" spans="1:6" ht="18.75" customHeight="1">
      <c r="A4144" s="82" t="str">
        <f>IFERROR(MATCH(ROW()-ROW($A$2),DATA!G:G,0)-DATA!$B$5+1,"")</f>
        <v/>
      </c>
      <c r="B4144" s="86" t="str">
        <f>IFERROR(INDEX(DATA!$A$46:$E$6000,A4144,5),"")</f>
        <v/>
      </c>
      <c r="C4144" s="87" t="str">
        <f>IFERROR(INDEX(DATA!$A$46:$E$6000,A4144,3),"")</f>
        <v/>
      </c>
      <c r="D4144" s="88" t="str">
        <f>IFERROR(INDEX(DATA!$A$46:$E$6000,A4144,2),"")</f>
        <v/>
      </c>
      <c r="E4144" s="99" t="str">
        <f>IFERROR(IF(C4144=設定・集計!$B$6,INDEX(DATA!$A$46:$E$6000,A4144,4),""),"")</f>
        <v/>
      </c>
      <c r="F4144" s="99" t="str">
        <f>IFERROR(IF(C4144=設定・集計!$B$6,"",INDEX(DATA!$A$46:$E$6000,A4144,4)),"")</f>
        <v/>
      </c>
    </row>
    <row r="4145" spans="1:6" ht="18.75" customHeight="1">
      <c r="A4145" s="82" t="str">
        <f>IFERROR(MATCH(ROW()-ROW($A$2),DATA!G:G,0)-DATA!$B$5+1,"")</f>
        <v/>
      </c>
      <c r="B4145" s="86" t="str">
        <f>IFERROR(INDEX(DATA!$A$46:$E$6000,A4145,5),"")</f>
        <v/>
      </c>
      <c r="C4145" s="87" t="str">
        <f>IFERROR(INDEX(DATA!$A$46:$E$6000,A4145,3),"")</f>
        <v/>
      </c>
      <c r="D4145" s="88" t="str">
        <f>IFERROR(INDEX(DATA!$A$46:$E$6000,A4145,2),"")</f>
        <v/>
      </c>
      <c r="E4145" s="99" t="str">
        <f>IFERROR(IF(C4145=設定・集計!$B$6,INDEX(DATA!$A$46:$E$6000,A4145,4),""),"")</f>
        <v/>
      </c>
      <c r="F4145" s="99" t="str">
        <f>IFERROR(IF(C4145=設定・集計!$B$6,"",INDEX(DATA!$A$46:$E$6000,A4145,4)),"")</f>
        <v/>
      </c>
    </row>
    <row r="4146" spans="1:6" ht="18.75" customHeight="1">
      <c r="A4146" s="82" t="str">
        <f>IFERROR(MATCH(ROW()-ROW($A$2),DATA!G:G,0)-DATA!$B$5+1,"")</f>
        <v/>
      </c>
      <c r="B4146" s="86" t="str">
        <f>IFERROR(INDEX(DATA!$A$46:$E$6000,A4146,5),"")</f>
        <v/>
      </c>
      <c r="C4146" s="87" t="str">
        <f>IFERROR(INDEX(DATA!$A$46:$E$6000,A4146,3),"")</f>
        <v/>
      </c>
      <c r="D4146" s="88" t="str">
        <f>IFERROR(INDEX(DATA!$A$46:$E$6000,A4146,2),"")</f>
        <v/>
      </c>
      <c r="E4146" s="99" t="str">
        <f>IFERROR(IF(C4146=設定・集計!$B$6,INDEX(DATA!$A$46:$E$6000,A4146,4),""),"")</f>
        <v/>
      </c>
      <c r="F4146" s="99" t="str">
        <f>IFERROR(IF(C4146=設定・集計!$B$6,"",INDEX(DATA!$A$46:$E$6000,A4146,4)),"")</f>
        <v/>
      </c>
    </row>
    <row r="4147" spans="1:6" ht="18.75" customHeight="1">
      <c r="A4147" s="82" t="str">
        <f>IFERROR(MATCH(ROW()-ROW($A$2),DATA!G:G,0)-DATA!$B$5+1,"")</f>
        <v/>
      </c>
      <c r="B4147" s="86" t="str">
        <f>IFERROR(INDEX(DATA!$A$46:$E$6000,A4147,5),"")</f>
        <v/>
      </c>
      <c r="C4147" s="87" t="str">
        <f>IFERROR(INDEX(DATA!$A$46:$E$6000,A4147,3),"")</f>
        <v/>
      </c>
      <c r="D4147" s="88" t="str">
        <f>IFERROR(INDEX(DATA!$A$46:$E$6000,A4147,2),"")</f>
        <v/>
      </c>
      <c r="E4147" s="99" t="str">
        <f>IFERROR(IF(C4147=設定・集計!$B$6,INDEX(DATA!$A$46:$E$6000,A4147,4),""),"")</f>
        <v/>
      </c>
      <c r="F4147" s="99" t="str">
        <f>IFERROR(IF(C4147=設定・集計!$B$6,"",INDEX(DATA!$A$46:$E$6000,A4147,4)),"")</f>
        <v/>
      </c>
    </row>
    <row r="4148" spans="1:6" ht="18.75" customHeight="1">
      <c r="A4148" s="82" t="str">
        <f>IFERROR(MATCH(ROW()-ROW($A$2),DATA!G:G,0)-DATA!$B$5+1,"")</f>
        <v/>
      </c>
      <c r="B4148" s="86" t="str">
        <f>IFERROR(INDEX(DATA!$A$46:$E$6000,A4148,5),"")</f>
        <v/>
      </c>
      <c r="C4148" s="87" t="str">
        <f>IFERROR(INDEX(DATA!$A$46:$E$6000,A4148,3),"")</f>
        <v/>
      </c>
      <c r="D4148" s="88" t="str">
        <f>IFERROR(INDEX(DATA!$A$46:$E$6000,A4148,2),"")</f>
        <v/>
      </c>
      <c r="E4148" s="99" t="str">
        <f>IFERROR(IF(C4148=設定・集計!$B$6,INDEX(DATA!$A$46:$E$6000,A4148,4),""),"")</f>
        <v/>
      </c>
      <c r="F4148" s="99" t="str">
        <f>IFERROR(IF(C4148=設定・集計!$B$6,"",INDEX(DATA!$A$46:$E$6000,A4148,4)),"")</f>
        <v/>
      </c>
    </row>
    <row r="4149" spans="1:6" ht="18.75" customHeight="1">
      <c r="A4149" s="82" t="str">
        <f>IFERROR(MATCH(ROW()-ROW($A$2),DATA!G:G,0)-DATA!$B$5+1,"")</f>
        <v/>
      </c>
      <c r="B4149" s="86" t="str">
        <f>IFERROR(INDEX(DATA!$A$46:$E$6000,A4149,5),"")</f>
        <v/>
      </c>
      <c r="C4149" s="87" t="str">
        <f>IFERROR(INDEX(DATA!$A$46:$E$6000,A4149,3),"")</f>
        <v/>
      </c>
      <c r="D4149" s="88" t="str">
        <f>IFERROR(INDEX(DATA!$A$46:$E$6000,A4149,2),"")</f>
        <v/>
      </c>
      <c r="E4149" s="99" t="str">
        <f>IFERROR(IF(C4149=設定・集計!$B$6,INDEX(DATA!$A$46:$E$6000,A4149,4),""),"")</f>
        <v/>
      </c>
      <c r="F4149" s="99" t="str">
        <f>IFERROR(IF(C4149=設定・集計!$B$6,"",INDEX(DATA!$A$46:$E$6000,A4149,4)),"")</f>
        <v/>
      </c>
    </row>
    <row r="4150" spans="1:6" ht="18.75" customHeight="1">
      <c r="A4150" s="82" t="str">
        <f>IFERROR(MATCH(ROW()-ROW($A$2),DATA!G:G,0)-DATA!$B$5+1,"")</f>
        <v/>
      </c>
      <c r="B4150" s="86" t="str">
        <f>IFERROR(INDEX(DATA!$A$46:$E$6000,A4150,5),"")</f>
        <v/>
      </c>
      <c r="C4150" s="87" t="str">
        <f>IFERROR(INDEX(DATA!$A$46:$E$6000,A4150,3),"")</f>
        <v/>
      </c>
      <c r="D4150" s="88" t="str">
        <f>IFERROR(INDEX(DATA!$A$46:$E$6000,A4150,2),"")</f>
        <v/>
      </c>
      <c r="E4150" s="99" t="str">
        <f>IFERROR(IF(C4150=設定・集計!$B$6,INDEX(DATA!$A$46:$E$6000,A4150,4),""),"")</f>
        <v/>
      </c>
      <c r="F4150" s="99" t="str">
        <f>IFERROR(IF(C4150=設定・集計!$B$6,"",INDEX(DATA!$A$46:$E$6000,A4150,4)),"")</f>
        <v/>
      </c>
    </row>
    <row r="4151" spans="1:6" ht="18.75" customHeight="1">
      <c r="A4151" s="82" t="str">
        <f>IFERROR(MATCH(ROW()-ROW($A$2),DATA!G:G,0)-DATA!$B$5+1,"")</f>
        <v/>
      </c>
      <c r="B4151" s="86" t="str">
        <f>IFERROR(INDEX(DATA!$A$46:$E$6000,A4151,5),"")</f>
        <v/>
      </c>
      <c r="C4151" s="87" t="str">
        <f>IFERROR(INDEX(DATA!$A$46:$E$6000,A4151,3),"")</f>
        <v/>
      </c>
      <c r="D4151" s="88" t="str">
        <f>IFERROR(INDEX(DATA!$A$46:$E$6000,A4151,2),"")</f>
        <v/>
      </c>
      <c r="E4151" s="99" t="str">
        <f>IFERROR(IF(C4151=設定・集計!$B$6,INDEX(DATA!$A$46:$E$6000,A4151,4),""),"")</f>
        <v/>
      </c>
      <c r="F4151" s="99" t="str">
        <f>IFERROR(IF(C4151=設定・集計!$B$6,"",INDEX(DATA!$A$46:$E$6000,A4151,4)),"")</f>
        <v/>
      </c>
    </row>
    <row r="4152" spans="1:6" ht="18.75" customHeight="1">
      <c r="A4152" s="82" t="str">
        <f>IFERROR(MATCH(ROW()-ROW($A$2),DATA!G:G,0)-DATA!$B$5+1,"")</f>
        <v/>
      </c>
      <c r="B4152" s="86" t="str">
        <f>IFERROR(INDEX(DATA!$A$46:$E$6000,A4152,5),"")</f>
        <v/>
      </c>
      <c r="C4152" s="87" t="str">
        <f>IFERROR(INDEX(DATA!$A$46:$E$6000,A4152,3),"")</f>
        <v/>
      </c>
      <c r="D4152" s="88" t="str">
        <f>IFERROR(INDEX(DATA!$A$46:$E$6000,A4152,2),"")</f>
        <v/>
      </c>
      <c r="E4152" s="99" t="str">
        <f>IFERROR(IF(C4152=設定・集計!$B$6,INDEX(DATA!$A$46:$E$6000,A4152,4),""),"")</f>
        <v/>
      </c>
      <c r="F4152" s="99" t="str">
        <f>IFERROR(IF(C4152=設定・集計!$B$6,"",INDEX(DATA!$A$46:$E$6000,A4152,4)),"")</f>
        <v/>
      </c>
    </row>
    <row r="4153" spans="1:6" ht="18.75" customHeight="1">
      <c r="A4153" s="82" t="str">
        <f>IFERROR(MATCH(ROW()-ROW($A$2),DATA!G:G,0)-DATA!$B$5+1,"")</f>
        <v/>
      </c>
      <c r="B4153" s="86" t="str">
        <f>IFERROR(INDEX(DATA!$A$46:$E$6000,A4153,5),"")</f>
        <v/>
      </c>
      <c r="C4153" s="87" t="str">
        <f>IFERROR(INDEX(DATA!$A$46:$E$6000,A4153,3),"")</f>
        <v/>
      </c>
      <c r="D4153" s="88" t="str">
        <f>IFERROR(INDEX(DATA!$A$46:$E$6000,A4153,2),"")</f>
        <v/>
      </c>
      <c r="E4153" s="99" t="str">
        <f>IFERROR(IF(C4153=設定・集計!$B$6,INDEX(DATA!$A$46:$E$6000,A4153,4),""),"")</f>
        <v/>
      </c>
      <c r="F4153" s="99" t="str">
        <f>IFERROR(IF(C4153=設定・集計!$B$6,"",INDEX(DATA!$A$46:$E$6000,A4153,4)),"")</f>
        <v/>
      </c>
    </row>
    <row r="4154" spans="1:6" ht="18.75" customHeight="1">
      <c r="A4154" s="82" t="str">
        <f>IFERROR(MATCH(ROW()-ROW($A$2),DATA!G:G,0)-DATA!$B$5+1,"")</f>
        <v/>
      </c>
      <c r="B4154" s="86" t="str">
        <f>IFERROR(INDEX(DATA!$A$46:$E$6000,A4154,5),"")</f>
        <v/>
      </c>
      <c r="C4154" s="87" t="str">
        <f>IFERROR(INDEX(DATA!$A$46:$E$6000,A4154,3),"")</f>
        <v/>
      </c>
      <c r="D4154" s="88" t="str">
        <f>IFERROR(INDEX(DATA!$A$46:$E$6000,A4154,2),"")</f>
        <v/>
      </c>
      <c r="E4154" s="99" t="str">
        <f>IFERROR(IF(C4154=設定・集計!$B$6,INDEX(DATA!$A$46:$E$6000,A4154,4),""),"")</f>
        <v/>
      </c>
      <c r="F4154" s="99" t="str">
        <f>IFERROR(IF(C4154=設定・集計!$B$6,"",INDEX(DATA!$A$46:$E$6000,A4154,4)),"")</f>
        <v/>
      </c>
    </row>
    <row r="4155" spans="1:6" ht="18.75" customHeight="1">
      <c r="A4155" s="82" t="str">
        <f>IFERROR(MATCH(ROW()-ROW($A$2),DATA!G:G,0)-DATA!$B$5+1,"")</f>
        <v/>
      </c>
      <c r="B4155" s="86" t="str">
        <f>IFERROR(INDEX(DATA!$A$46:$E$6000,A4155,5),"")</f>
        <v/>
      </c>
      <c r="C4155" s="87" t="str">
        <f>IFERROR(INDEX(DATA!$A$46:$E$6000,A4155,3),"")</f>
        <v/>
      </c>
      <c r="D4155" s="88" t="str">
        <f>IFERROR(INDEX(DATA!$A$46:$E$6000,A4155,2),"")</f>
        <v/>
      </c>
      <c r="E4155" s="99" t="str">
        <f>IFERROR(IF(C4155=設定・集計!$B$6,INDEX(DATA!$A$46:$E$6000,A4155,4),""),"")</f>
        <v/>
      </c>
      <c r="F4155" s="99" t="str">
        <f>IFERROR(IF(C4155=設定・集計!$B$6,"",INDEX(DATA!$A$46:$E$6000,A4155,4)),"")</f>
        <v/>
      </c>
    </row>
    <row r="4156" spans="1:6" ht="18.75" customHeight="1">
      <c r="A4156" s="82" t="str">
        <f>IFERROR(MATCH(ROW()-ROW($A$2),DATA!G:G,0)-DATA!$B$5+1,"")</f>
        <v/>
      </c>
      <c r="B4156" s="86" t="str">
        <f>IFERROR(INDEX(DATA!$A$46:$E$6000,A4156,5),"")</f>
        <v/>
      </c>
      <c r="C4156" s="87" t="str">
        <f>IFERROR(INDEX(DATA!$A$46:$E$6000,A4156,3),"")</f>
        <v/>
      </c>
      <c r="D4156" s="88" t="str">
        <f>IFERROR(INDEX(DATA!$A$46:$E$6000,A4156,2),"")</f>
        <v/>
      </c>
      <c r="E4156" s="99" t="str">
        <f>IFERROR(IF(C4156=設定・集計!$B$6,INDEX(DATA!$A$46:$E$6000,A4156,4),""),"")</f>
        <v/>
      </c>
      <c r="F4156" s="99" t="str">
        <f>IFERROR(IF(C4156=設定・集計!$B$6,"",INDEX(DATA!$A$46:$E$6000,A4156,4)),"")</f>
        <v/>
      </c>
    </row>
    <row r="4157" spans="1:6" ht="18.75" customHeight="1">
      <c r="A4157" s="82" t="str">
        <f>IFERROR(MATCH(ROW()-ROW($A$2),DATA!G:G,0)-DATA!$B$5+1,"")</f>
        <v/>
      </c>
      <c r="B4157" s="86" t="str">
        <f>IFERROR(INDEX(DATA!$A$46:$E$6000,A4157,5),"")</f>
        <v/>
      </c>
      <c r="C4157" s="87" t="str">
        <f>IFERROR(INDEX(DATA!$A$46:$E$6000,A4157,3),"")</f>
        <v/>
      </c>
      <c r="D4157" s="88" t="str">
        <f>IFERROR(INDEX(DATA!$A$46:$E$6000,A4157,2),"")</f>
        <v/>
      </c>
      <c r="E4157" s="99" t="str">
        <f>IFERROR(IF(C4157=設定・集計!$B$6,INDEX(DATA!$A$46:$E$6000,A4157,4),""),"")</f>
        <v/>
      </c>
      <c r="F4157" s="99" t="str">
        <f>IFERROR(IF(C4157=設定・集計!$B$6,"",INDEX(DATA!$A$46:$E$6000,A4157,4)),"")</f>
        <v/>
      </c>
    </row>
    <row r="4158" spans="1:6" ht="18.75" customHeight="1">
      <c r="A4158" s="82" t="str">
        <f>IFERROR(MATCH(ROW()-ROW($A$2),DATA!G:G,0)-DATA!$B$5+1,"")</f>
        <v/>
      </c>
      <c r="B4158" s="86" t="str">
        <f>IFERROR(INDEX(DATA!$A$46:$E$6000,A4158,5),"")</f>
        <v/>
      </c>
      <c r="C4158" s="87" t="str">
        <f>IFERROR(INDEX(DATA!$A$46:$E$6000,A4158,3),"")</f>
        <v/>
      </c>
      <c r="D4158" s="88" t="str">
        <f>IFERROR(INDEX(DATA!$A$46:$E$6000,A4158,2),"")</f>
        <v/>
      </c>
      <c r="E4158" s="99" t="str">
        <f>IFERROR(IF(C4158=設定・集計!$B$6,INDEX(DATA!$A$46:$E$6000,A4158,4),""),"")</f>
        <v/>
      </c>
      <c r="F4158" s="99" t="str">
        <f>IFERROR(IF(C4158=設定・集計!$B$6,"",INDEX(DATA!$A$46:$E$6000,A4158,4)),"")</f>
        <v/>
      </c>
    </row>
    <row r="4159" spans="1:6" ht="18.75" customHeight="1">
      <c r="A4159" s="82" t="str">
        <f>IFERROR(MATCH(ROW()-ROW($A$2),DATA!G:G,0)-DATA!$B$5+1,"")</f>
        <v/>
      </c>
      <c r="B4159" s="86" t="str">
        <f>IFERROR(INDEX(DATA!$A$46:$E$6000,A4159,5),"")</f>
        <v/>
      </c>
      <c r="C4159" s="87" t="str">
        <f>IFERROR(INDEX(DATA!$A$46:$E$6000,A4159,3),"")</f>
        <v/>
      </c>
      <c r="D4159" s="88" t="str">
        <f>IFERROR(INDEX(DATA!$A$46:$E$6000,A4159,2),"")</f>
        <v/>
      </c>
      <c r="E4159" s="99" t="str">
        <f>IFERROR(IF(C4159=設定・集計!$B$6,INDEX(DATA!$A$46:$E$6000,A4159,4),""),"")</f>
        <v/>
      </c>
      <c r="F4159" s="99" t="str">
        <f>IFERROR(IF(C4159=設定・集計!$B$6,"",INDEX(DATA!$A$46:$E$6000,A4159,4)),"")</f>
        <v/>
      </c>
    </row>
    <row r="4160" spans="1:6" ht="18.75" customHeight="1">
      <c r="A4160" s="82" t="str">
        <f>IFERROR(MATCH(ROW()-ROW($A$2),DATA!G:G,0)-DATA!$B$5+1,"")</f>
        <v/>
      </c>
      <c r="B4160" s="86" t="str">
        <f>IFERROR(INDEX(DATA!$A$46:$E$6000,A4160,5),"")</f>
        <v/>
      </c>
      <c r="C4160" s="87" t="str">
        <f>IFERROR(INDEX(DATA!$A$46:$E$6000,A4160,3),"")</f>
        <v/>
      </c>
      <c r="D4160" s="88" t="str">
        <f>IFERROR(INDEX(DATA!$A$46:$E$6000,A4160,2),"")</f>
        <v/>
      </c>
      <c r="E4160" s="99" t="str">
        <f>IFERROR(IF(C4160=設定・集計!$B$6,INDEX(DATA!$A$46:$E$6000,A4160,4),""),"")</f>
        <v/>
      </c>
      <c r="F4160" s="99" t="str">
        <f>IFERROR(IF(C4160=設定・集計!$B$6,"",INDEX(DATA!$A$46:$E$6000,A4160,4)),"")</f>
        <v/>
      </c>
    </row>
    <row r="4161" spans="1:6" ht="18.75" customHeight="1">
      <c r="A4161" s="82" t="str">
        <f>IFERROR(MATCH(ROW()-ROW($A$2),DATA!G:G,0)-DATA!$B$5+1,"")</f>
        <v/>
      </c>
      <c r="B4161" s="86" t="str">
        <f>IFERROR(INDEX(DATA!$A$46:$E$6000,A4161,5),"")</f>
        <v/>
      </c>
      <c r="C4161" s="87" t="str">
        <f>IFERROR(INDEX(DATA!$A$46:$E$6000,A4161,3),"")</f>
        <v/>
      </c>
      <c r="D4161" s="88" t="str">
        <f>IFERROR(INDEX(DATA!$A$46:$E$6000,A4161,2),"")</f>
        <v/>
      </c>
      <c r="E4161" s="99" t="str">
        <f>IFERROR(IF(C4161=設定・集計!$B$6,INDEX(DATA!$A$46:$E$6000,A4161,4),""),"")</f>
        <v/>
      </c>
      <c r="F4161" s="99" t="str">
        <f>IFERROR(IF(C4161=設定・集計!$B$6,"",INDEX(DATA!$A$46:$E$6000,A4161,4)),"")</f>
        <v/>
      </c>
    </row>
    <row r="4162" spans="1:6" ht="18.75" customHeight="1">
      <c r="A4162" s="82" t="str">
        <f>IFERROR(MATCH(ROW()-ROW($A$2),DATA!G:G,0)-DATA!$B$5+1,"")</f>
        <v/>
      </c>
      <c r="B4162" s="86" t="str">
        <f>IFERROR(INDEX(DATA!$A$46:$E$6000,A4162,5),"")</f>
        <v/>
      </c>
      <c r="C4162" s="87" t="str">
        <f>IFERROR(INDEX(DATA!$A$46:$E$6000,A4162,3),"")</f>
        <v/>
      </c>
      <c r="D4162" s="88" t="str">
        <f>IFERROR(INDEX(DATA!$A$46:$E$6000,A4162,2),"")</f>
        <v/>
      </c>
      <c r="E4162" s="99" t="str">
        <f>IFERROR(IF(C4162=設定・集計!$B$6,INDEX(DATA!$A$46:$E$6000,A4162,4),""),"")</f>
        <v/>
      </c>
      <c r="F4162" s="99" t="str">
        <f>IFERROR(IF(C4162=設定・集計!$B$6,"",INDEX(DATA!$A$46:$E$6000,A4162,4)),"")</f>
        <v/>
      </c>
    </row>
    <row r="4163" spans="1:6" ht="18.75" customHeight="1">
      <c r="A4163" s="82" t="str">
        <f>IFERROR(MATCH(ROW()-ROW($A$2),DATA!G:G,0)-DATA!$B$5+1,"")</f>
        <v/>
      </c>
      <c r="B4163" s="86" t="str">
        <f>IFERROR(INDEX(DATA!$A$46:$E$6000,A4163,5),"")</f>
        <v/>
      </c>
      <c r="C4163" s="87" t="str">
        <f>IFERROR(INDEX(DATA!$A$46:$E$6000,A4163,3),"")</f>
        <v/>
      </c>
      <c r="D4163" s="88" t="str">
        <f>IFERROR(INDEX(DATA!$A$46:$E$6000,A4163,2),"")</f>
        <v/>
      </c>
      <c r="E4163" s="99" t="str">
        <f>IFERROR(IF(C4163=設定・集計!$B$6,INDEX(DATA!$A$46:$E$6000,A4163,4),""),"")</f>
        <v/>
      </c>
      <c r="F4163" s="99" t="str">
        <f>IFERROR(IF(C4163=設定・集計!$B$6,"",INDEX(DATA!$A$46:$E$6000,A4163,4)),"")</f>
        <v/>
      </c>
    </row>
    <row r="4164" spans="1:6" ht="18.75" customHeight="1">
      <c r="A4164" s="82" t="str">
        <f>IFERROR(MATCH(ROW()-ROW($A$2),DATA!G:G,0)-DATA!$B$5+1,"")</f>
        <v/>
      </c>
      <c r="B4164" s="86" t="str">
        <f>IFERROR(INDEX(DATA!$A$46:$E$6000,A4164,5),"")</f>
        <v/>
      </c>
      <c r="C4164" s="87" t="str">
        <f>IFERROR(INDEX(DATA!$A$46:$E$6000,A4164,3),"")</f>
        <v/>
      </c>
      <c r="D4164" s="88" t="str">
        <f>IFERROR(INDEX(DATA!$A$46:$E$6000,A4164,2),"")</f>
        <v/>
      </c>
      <c r="E4164" s="99" t="str">
        <f>IFERROR(IF(C4164=設定・集計!$B$6,INDEX(DATA!$A$46:$E$6000,A4164,4),""),"")</f>
        <v/>
      </c>
      <c r="F4164" s="99" t="str">
        <f>IFERROR(IF(C4164=設定・集計!$B$6,"",INDEX(DATA!$A$46:$E$6000,A4164,4)),"")</f>
        <v/>
      </c>
    </row>
    <row r="4165" spans="1:6" ht="18.75" customHeight="1">
      <c r="A4165" s="82" t="str">
        <f>IFERROR(MATCH(ROW()-ROW($A$2),DATA!G:G,0)-DATA!$B$5+1,"")</f>
        <v/>
      </c>
      <c r="B4165" s="86" t="str">
        <f>IFERROR(INDEX(DATA!$A$46:$E$6000,A4165,5),"")</f>
        <v/>
      </c>
      <c r="C4165" s="87" t="str">
        <f>IFERROR(INDEX(DATA!$A$46:$E$6000,A4165,3),"")</f>
        <v/>
      </c>
      <c r="D4165" s="88" t="str">
        <f>IFERROR(INDEX(DATA!$A$46:$E$6000,A4165,2),"")</f>
        <v/>
      </c>
      <c r="E4165" s="99" t="str">
        <f>IFERROR(IF(C4165=設定・集計!$B$6,INDEX(DATA!$A$46:$E$6000,A4165,4),""),"")</f>
        <v/>
      </c>
      <c r="F4165" s="99" t="str">
        <f>IFERROR(IF(C4165=設定・集計!$B$6,"",INDEX(DATA!$A$46:$E$6000,A4165,4)),"")</f>
        <v/>
      </c>
    </row>
    <row r="4166" spans="1:6" ht="18.75" customHeight="1">
      <c r="A4166" s="82" t="str">
        <f>IFERROR(MATCH(ROW()-ROW($A$2),DATA!G:G,0)-DATA!$B$5+1,"")</f>
        <v/>
      </c>
      <c r="B4166" s="86" t="str">
        <f>IFERROR(INDEX(DATA!$A$46:$E$6000,A4166,5),"")</f>
        <v/>
      </c>
      <c r="C4166" s="87" t="str">
        <f>IFERROR(INDEX(DATA!$A$46:$E$6000,A4166,3),"")</f>
        <v/>
      </c>
      <c r="D4166" s="88" t="str">
        <f>IFERROR(INDEX(DATA!$A$46:$E$6000,A4166,2),"")</f>
        <v/>
      </c>
      <c r="E4166" s="99" t="str">
        <f>IFERROR(IF(C4166=設定・集計!$B$6,INDEX(DATA!$A$46:$E$6000,A4166,4),""),"")</f>
        <v/>
      </c>
      <c r="F4166" s="99" t="str">
        <f>IFERROR(IF(C4166=設定・集計!$B$6,"",INDEX(DATA!$A$46:$E$6000,A4166,4)),"")</f>
        <v/>
      </c>
    </row>
    <row r="4167" spans="1:6" ht="18.75" customHeight="1">
      <c r="A4167" s="82" t="str">
        <f>IFERROR(MATCH(ROW()-ROW($A$2),DATA!G:G,0)-DATA!$B$5+1,"")</f>
        <v/>
      </c>
      <c r="B4167" s="86" t="str">
        <f>IFERROR(INDEX(DATA!$A$46:$E$6000,A4167,5),"")</f>
        <v/>
      </c>
      <c r="C4167" s="87" t="str">
        <f>IFERROR(INDEX(DATA!$A$46:$E$6000,A4167,3),"")</f>
        <v/>
      </c>
      <c r="D4167" s="88" t="str">
        <f>IFERROR(INDEX(DATA!$A$46:$E$6000,A4167,2),"")</f>
        <v/>
      </c>
      <c r="E4167" s="99" t="str">
        <f>IFERROR(IF(C4167=設定・集計!$B$6,INDEX(DATA!$A$46:$E$6000,A4167,4),""),"")</f>
        <v/>
      </c>
      <c r="F4167" s="99" t="str">
        <f>IFERROR(IF(C4167=設定・集計!$B$6,"",INDEX(DATA!$A$46:$E$6000,A4167,4)),"")</f>
        <v/>
      </c>
    </row>
    <row r="4168" spans="1:6" ht="18.75" customHeight="1">
      <c r="A4168" s="82" t="str">
        <f>IFERROR(MATCH(ROW()-ROW($A$2),DATA!G:G,0)-DATA!$B$5+1,"")</f>
        <v/>
      </c>
      <c r="B4168" s="86" t="str">
        <f>IFERROR(INDEX(DATA!$A$46:$E$6000,A4168,5),"")</f>
        <v/>
      </c>
      <c r="C4168" s="87" t="str">
        <f>IFERROR(INDEX(DATA!$A$46:$E$6000,A4168,3),"")</f>
        <v/>
      </c>
      <c r="D4168" s="88" t="str">
        <f>IFERROR(INDEX(DATA!$A$46:$E$6000,A4168,2),"")</f>
        <v/>
      </c>
      <c r="E4168" s="99" t="str">
        <f>IFERROR(IF(C4168=設定・集計!$B$6,INDEX(DATA!$A$46:$E$6000,A4168,4),""),"")</f>
        <v/>
      </c>
      <c r="F4168" s="99" t="str">
        <f>IFERROR(IF(C4168=設定・集計!$B$6,"",INDEX(DATA!$A$46:$E$6000,A4168,4)),"")</f>
        <v/>
      </c>
    </row>
    <row r="4169" spans="1:6" ht="18.75" customHeight="1">
      <c r="A4169" s="82" t="str">
        <f>IFERROR(MATCH(ROW()-ROW($A$2),DATA!G:G,0)-DATA!$B$5+1,"")</f>
        <v/>
      </c>
      <c r="B4169" s="86" t="str">
        <f>IFERROR(INDEX(DATA!$A$46:$E$6000,A4169,5),"")</f>
        <v/>
      </c>
      <c r="C4169" s="87" t="str">
        <f>IFERROR(INDEX(DATA!$A$46:$E$6000,A4169,3),"")</f>
        <v/>
      </c>
      <c r="D4169" s="88" t="str">
        <f>IFERROR(INDEX(DATA!$A$46:$E$6000,A4169,2),"")</f>
        <v/>
      </c>
      <c r="E4169" s="99" t="str">
        <f>IFERROR(IF(C4169=設定・集計!$B$6,INDEX(DATA!$A$46:$E$6000,A4169,4),""),"")</f>
        <v/>
      </c>
      <c r="F4169" s="99" t="str">
        <f>IFERROR(IF(C4169=設定・集計!$B$6,"",INDEX(DATA!$A$46:$E$6000,A4169,4)),"")</f>
        <v/>
      </c>
    </row>
    <row r="4170" spans="1:6" ht="18.75" customHeight="1">
      <c r="A4170" s="82" t="str">
        <f>IFERROR(MATCH(ROW()-ROW($A$2),DATA!G:G,0)-DATA!$B$5+1,"")</f>
        <v/>
      </c>
      <c r="B4170" s="86" t="str">
        <f>IFERROR(INDEX(DATA!$A$46:$E$6000,A4170,5),"")</f>
        <v/>
      </c>
      <c r="C4170" s="87" t="str">
        <f>IFERROR(INDEX(DATA!$A$46:$E$6000,A4170,3),"")</f>
        <v/>
      </c>
      <c r="D4170" s="88" t="str">
        <f>IFERROR(INDEX(DATA!$A$46:$E$6000,A4170,2),"")</f>
        <v/>
      </c>
      <c r="E4170" s="99" t="str">
        <f>IFERROR(IF(C4170=設定・集計!$B$6,INDEX(DATA!$A$46:$E$6000,A4170,4),""),"")</f>
        <v/>
      </c>
      <c r="F4170" s="99" t="str">
        <f>IFERROR(IF(C4170=設定・集計!$B$6,"",INDEX(DATA!$A$46:$E$6000,A4170,4)),"")</f>
        <v/>
      </c>
    </row>
    <row r="4171" spans="1:6" ht="18.75" customHeight="1">
      <c r="A4171" s="82" t="str">
        <f>IFERROR(MATCH(ROW()-ROW($A$2),DATA!G:G,0)-DATA!$B$5+1,"")</f>
        <v/>
      </c>
      <c r="B4171" s="86" t="str">
        <f>IFERROR(INDEX(DATA!$A$46:$E$6000,A4171,5),"")</f>
        <v/>
      </c>
      <c r="C4171" s="87" t="str">
        <f>IFERROR(INDEX(DATA!$A$46:$E$6000,A4171,3),"")</f>
        <v/>
      </c>
      <c r="D4171" s="88" t="str">
        <f>IFERROR(INDEX(DATA!$A$46:$E$6000,A4171,2),"")</f>
        <v/>
      </c>
      <c r="E4171" s="99" t="str">
        <f>IFERROR(IF(C4171=設定・集計!$B$6,INDEX(DATA!$A$46:$E$6000,A4171,4),""),"")</f>
        <v/>
      </c>
      <c r="F4171" s="99" t="str">
        <f>IFERROR(IF(C4171=設定・集計!$B$6,"",INDEX(DATA!$A$46:$E$6000,A4171,4)),"")</f>
        <v/>
      </c>
    </row>
    <row r="4172" spans="1:6" ht="18.75" customHeight="1">
      <c r="A4172" s="82" t="str">
        <f>IFERROR(MATCH(ROW()-ROW($A$2),DATA!G:G,0)-DATA!$B$5+1,"")</f>
        <v/>
      </c>
      <c r="B4172" s="86" t="str">
        <f>IFERROR(INDEX(DATA!$A$46:$E$6000,A4172,5),"")</f>
        <v/>
      </c>
      <c r="C4172" s="87" t="str">
        <f>IFERROR(INDEX(DATA!$A$46:$E$6000,A4172,3),"")</f>
        <v/>
      </c>
      <c r="D4172" s="88" t="str">
        <f>IFERROR(INDEX(DATA!$A$46:$E$6000,A4172,2),"")</f>
        <v/>
      </c>
      <c r="E4172" s="99" t="str">
        <f>IFERROR(IF(C4172=設定・集計!$B$6,INDEX(DATA!$A$46:$E$6000,A4172,4),""),"")</f>
        <v/>
      </c>
      <c r="F4172" s="99" t="str">
        <f>IFERROR(IF(C4172=設定・集計!$B$6,"",INDEX(DATA!$A$46:$E$6000,A4172,4)),"")</f>
        <v/>
      </c>
    </row>
    <row r="4173" spans="1:6" ht="18.75" customHeight="1">
      <c r="A4173" s="82" t="str">
        <f>IFERROR(MATCH(ROW()-ROW($A$2),DATA!G:G,0)-DATA!$B$5+1,"")</f>
        <v/>
      </c>
      <c r="B4173" s="86" t="str">
        <f>IFERROR(INDEX(DATA!$A$46:$E$6000,A4173,5),"")</f>
        <v/>
      </c>
      <c r="C4173" s="87" t="str">
        <f>IFERROR(INDEX(DATA!$A$46:$E$6000,A4173,3),"")</f>
        <v/>
      </c>
      <c r="D4173" s="88" t="str">
        <f>IFERROR(INDEX(DATA!$A$46:$E$6000,A4173,2),"")</f>
        <v/>
      </c>
      <c r="E4173" s="99" t="str">
        <f>IFERROR(IF(C4173=設定・集計!$B$6,INDEX(DATA!$A$46:$E$6000,A4173,4),""),"")</f>
        <v/>
      </c>
      <c r="F4173" s="99" t="str">
        <f>IFERROR(IF(C4173=設定・集計!$B$6,"",INDEX(DATA!$A$46:$E$6000,A4173,4)),"")</f>
        <v/>
      </c>
    </row>
    <row r="4174" spans="1:6" ht="18.75" customHeight="1">
      <c r="A4174" s="82" t="str">
        <f>IFERROR(MATCH(ROW()-ROW($A$2),DATA!G:G,0)-DATA!$B$5+1,"")</f>
        <v/>
      </c>
      <c r="B4174" s="86" t="str">
        <f>IFERROR(INDEX(DATA!$A$46:$E$6000,A4174,5),"")</f>
        <v/>
      </c>
      <c r="C4174" s="87" t="str">
        <f>IFERROR(INDEX(DATA!$A$46:$E$6000,A4174,3),"")</f>
        <v/>
      </c>
      <c r="D4174" s="88" t="str">
        <f>IFERROR(INDEX(DATA!$A$46:$E$6000,A4174,2),"")</f>
        <v/>
      </c>
      <c r="E4174" s="99" t="str">
        <f>IFERROR(IF(C4174=設定・集計!$B$6,INDEX(DATA!$A$46:$E$6000,A4174,4),""),"")</f>
        <v/>
      </c>
      <c r="F4174" s="99" t="str">
        <f>IFERROR(IF(C4174=設定・集計!$B$6,"",INDEX(DATA!$A$46:$E$6000,A4174,4)),"")</f>
        <v/>
      </c>
    </row>
    <row r="4175" spans="1:6" ht="18.75" customHeight="1">
      <c r="A4175" s="82" t="str">
        <f>IFERROR(MATCH(ROW()-ROW($A$2),DATA!G:G,0)-DATA!$B$5+1,"")</f>
        <v/>
      </c>
      <c r="B4175" s="86" t="str">
        <f>IFERROR(INDEX(DATA!$A$46:$E$6000,A4175,5),"")</f>
        <v/>
      </c>
      <c r="C4175" s="87" t="str">
        <f>IFERROR(INDEX(DATA!$A$46:$E$6000,A4175,3),"")</f>
        <v/>
      </c>
      <c r="D4175" s="88" t="str">
        <f>IFERROR(INDEX(DATA!$A$46:$E$6000,A4175,2),"")</f>
        <v/>
      </c>
      <c r="E4175" s="99" t="str">
        <f>IFERROR(IF(C4175=設定・集計!$B$6,INDEX(DATA!$A$46:$E$6000,A4175,4),""),"")</f>
        <v/>
      </c>
      <c r="F4175" s="99" t="str">
        <f>IFERROR(IF(C4175=設定・集計!$B$6,"",INDEX(DATA!$A$46:$E$6000,A4175,4)),"")</f>
        <v/>
      </c>
    </row>
    <row r="4176" spans="1:6" ht="18.75" customHeight="1">
      <c r="A4176" s="82" t="str">
        <f>IFERROR(MATCH(ROW()-ROW($A$2),DATA!G:G,0)-DATA!$B$5+1,"")</f>
        <v/>
      </c>
      <c r="B4176" s="86" t="str">
        <f>IFERROR(INDEX(DATA!$A$46:$E$6000,A4176,5),"")</f>
        <v/>
      </c>
      <c r="C4176" s="87" t="str">
        <f>IFERROR(INDEX(DATA!$A$46:$E$6000,A4176,3),"")</f>
        <v/>
      </c>
      <c r="D4176" s="88" t="str">
        <f>IFERROR(INDEX(DATA!$A$46:$E$6000,A4176,2),"")</f>
        <v/>
      </c>
      <c r="E4176" s="99" t="str">
        <f>IFERROR(IF(C4176=設定・集計!$B$6,INDEX(DATA!$A$46:$E$6000,A4176,4),""),"")</f>
        <v/>
      </c>
      <c r="F4176" s="99" t="str">
        <f>IFERROR(IF(C4176=設定・集計!$B$6,"",INDEX(DATA!$A$46:$E$6000,A4176,4)),"")</f>
        <v/>
      </c>
    </row>
    <row r="4177" spans="1:6" ht="18.75" customHeight="1">
      <c r="A4177" s="82" t="str">
        <f>IFERROR(MATCH(ROW()-ROW($A$2),DATA!G:G,0)-DATA!$B$5+1,"")</f>
        <v/>
      </c>
      <c r="B4177" s="86" t="str">
        <f>IFERROR(INDEX(DATA!$A$46:$E$6000,A4177,5),"")</f>
        <v/>
      </c>
      <c r="C4177" s="87" t="str">
        <f>IFERROR(INDEX(DATA!$A$46:$E$6000,A4177,3),"")</f>
        <v/>
      </c>
      <c r="D4177" s="88" t="str">
        <f>IFERROR(INDEX(DATA!$A$46:$E$6000,A4177,2),"")</f>
        <v/>
      </c>
      <c r="E4177" s="99" t="str">
        <f>IFERROR(IF(C4177=設定・集計!$B$6,INDEX(DATA!$A$46:$E$6000,A4177,4),""),"")</f>
        <v/>
      </c>
      <c r="F4177" s="99" t="str">
        <f>IFERROR(IF(C4177=設定・集計!$B$6,"",INDEX(DATA!$A$46:$E$6000,A4177,4)),"")</f>
        <v/>
      </c>
    </row>
    <row r="4178" spans="1:6" ht="18.75" customHeight="1">
      <c r="A4178" s="82" t="str">
        <f>IFERROR(MATCH(ROW()-ROW($A$2),DATA!G:G,0)-DATA!$B$5+1,"")</f>
        <v/>
      </c>
      <c r="B4178" s="86" t="str">
        <f>IFERROR(INDEX(DATA!$A$46:$E$6000,A4178,5),"")</f>
        <v/>
      </c>
      <c r="C4178" s="87" t="str">
        <f>IFERROR(INDEX(DATA!$A$46:$E$6000,A4178,3),"")</f>
        <v/>
      </c>
      <c r="D4178" s="88" t="str">
        <f>IFERROR(INDEX(DATA!$A$46:$E$6000,A4178,2),"")</f>
        <v/>
      </c>
      <c r="E4178" s="99" t="str">
        <f>IFERROR(IF(C4178=設定・集計!$B$6,INDEX(DATA!$A$46:$E$6000,A4178,4),""),"")</f>
        <v/>
      </c>
      <c r="F4178" s="99" t="str">
        <f>IFERROR(IF(C4178=設定・集計!$B$6,"",INDEX(DATA!$A$46:$E$6000,A4178,4)),"")</f>
        <v/>
      </c>
    </row>
    <row r="4179" spans="1:6" ht="18.75" customHeight="1">
      <c r="A4179" s="82" t="str">
        <f>IFERROR(MATCH(ROW()-ROW($A$2),DATA!G:G,0)-DATA!$B$5+1,"")</f>
        <v/>
      </c>
      <c r="B4179" s="86" t="str">
        <f>IFERROR(INDEX(DATA!$A$46:$E$6000,A4179,5),"")</f>
        <v/>
      </c>
      <c r="C4179" s="87" t="str">
        <f>IFERROR(INDEX(DATA!$A$46:$E$6000,A4179,3),"")</f>
        <v/>
      </c>
      <c r="D4179" s="88" t="str">
        <f>IFERROR(INDEX(DATA!$A$46:$E$6000,A4179,2),"")</f>
        <v/>
      </c>
      <c r="E4179" s="99" t="str">
        <f>IFERROR(IF(C4179=設定・集計!$B$6,INDEX(DATA!$A$46:$E$6000,A4179,4),""),"")</f>
        <v/>
      </c>
      <c r="F4179" s="99" t="str">
        <f>IFERROR(IF(C4179=設定・集計!$B$6,"",INDEX(DATA!$A$46:$E$6000,A4179,4)),"")</f>
        <v/>
      </c>
    </row>
    <row r="4180" spans="1:6" ht="18.75" customHeight="1">
      <c r="A4180" s="82" t="str">
        <f>IFERROR(MATCH(ROW()-ROW($A$2),DATA!G:G,0)-DATA!$B$5+1,"")</f>
        <v/>
      </c>
      <c r="B4180" s="86" t="str">
        <f>IFERROR(INDEX(DATA!$A$46:$E$6000,A4180,5),"")</f>
        <v/>
      </c>
      <c r="C4180" s="87" t="str">
        <f>IFERROR(INDEX(DATA!$A$46:$E$6000,A4180,3),"")</f>
        <v/>
      </c>
      <c r="D4180" s="88" t="str">
        <f>IFERROR(INDEX(DATA!$A$46:$E$6000,A4180,2),"")</f>
        <v/>
      </c>
      <c r="E4180" s="99" t="str">
        <f>IFERROR(IF(C4180=設定・集計!$B$6,INDEX(DATA!$A$46:$E$6000,A4180,4),""),"")</f>
        <v/>
      </c>
      <c r="F4180" s="99" t="str">
        <f>IFERROR(IF(C4180=設定・集計!$B$6,"",INDEX(DATA!$A$46:$E$6000,A4180,4)),"")</f>
        <v/>
      </c>
    </row>
    <row r="4181" spans="1:6" ht="18.75" customHeight="1">
      <c r="A4181" s="82" t="str">
        <f>IFERROR(MATCH(ROW()-ROW($A$2),DATA!G:G,0)-DATA!$B$5+1,"")</f>
        <v/>
      </c>
      <c r="B4181" s="86" t="str">
        <f>IFERROR(INDEX(DATA!$A$46:$E$6000,A4181,5),"")</f>
        <v/>
      </c>
      <c r="C4181" s="87" t="str">
        <f>IFERROR(INDEX(DATA!$A$46:$E$6000,A4181,3),"")</f>
        <v/>
      </c>
      <c r="D4181" s="88" t="str">
        <f>IFERROR(INDEX(DATA!$A$46:$E$6000,A4181,2),"")</f>
        <v/>
      </c>
      <c r="E4181" s="99" t="str">
        <f>IFERROR(IF(C4181=設定・集計!$B$6,INDEX(DATA!$A$46:$E$6000,A4181,4),""),"")</f>
        <v/>
      </c>
      <c r="F4181" s="99" t="str">
        <f>IFERROR(IF(C4181=設定・集計!$B$6,"",INDEX(DATA!$A$46:$E$6000,A4181,4)),"")</f>
        <v/>
      </c>
    </row>
    <row r="4182" spans="1:6" ht="18.75" customHeight="1">
      <c r="A4182" s="82" t="str">
        <f>IFERROR(MATCH(ROW()-ROW($A$2),DATA!G:G,0)-DATA!$B$5+1,"")</f>
        <v/>
      </c>
      <c r="B4182" s="86" t="str">
        <f>IFERROR(INDEX(DATA!$A$46:$E$6000,A4182,5),"")</f>
        <v/>
      </c>
      <c r="C4182" s="87" t="str">
        <f>IFERROR(INDEX(DATA!$A$46:$E$6000,A4182,3),"")</f>
        <v/>
      </c>
      <c r="D4182" s="88" t="str">
        <f>IFERROR(INDEX(DATA!$A$46:$E$6000,A4182,2),"")</f>
        <v/>
      </c>
      <c r="E4182" s="99" t="str">
        <f>IFERROR(IF(C4182=設定・集計!$B$6,INDEX(DATA!$A$46:$E$6000,A4182,4),""),"")</f>
        <v/>
      </c>
      <c r="F4182" s="99" t="str">
        <f>IFERROR(IF(C4182=設定・集計!$B$6,"",INDEX(DATA!$A$46:$E$6000,A4182,4)),"")</f>
        <v/>
      </c>
    </row>
    <row r="4183" spans="1:6" ht="18.75" customHeight="1">
      <c r="A4183" s="82" t="str">
        <f>IFERROR(MATCH(ROW()-ROW($A$2),DATA!G:G,0)-DATA!$B$5+1,"")</f>
        <v/>
      </c>
      <c r="B4183" s="86" t="str">
        <f>IFERROR(INDEX(DATA!$A$46:$E$6000,A4183,5),"")</f>
        <v/>
      </c>
      <c r="C4183" s="87" t="str">
        <f>IFERROR(INDEX(DATA!$A$46:$E$6000,A4183,3),"")</f>
        <v/>
      </c>
      <c r="D4183" s="88" t="str">
        <f>IFERROR(INDEX(DATA!$A$46:$E$6000,A4183,2),"")</f>
        <v/>
      </c>
      <c r="E4183" s="99" t="str">
        <f>IFERROR(IF(C4183=設定・集計!$B$6,INDEX(DATA!$A$46:$E$6000,A4183,4),""),"")</f>
        <v/>
      </c>
      <c r="F4183" s="99" t="str">
        <f>IFERROR(IF(C4183=設定・集計!$B$6,"",INDEX(DATA!$A$46:$E$6000,A4183,4)),"")</f>
        <v/>
      </c>
    </row>
    <row r="4184" spans="1:6" ht="18.75" customHeight="1">
      <c r="A4184" s="82" t="str">
        <f>IFERROR(MATCH(ROW()-ROW($A$2),DATA!G:G,0)-DATA!$B$5+1,"")</f>
        <v/>
      </c>
      <c r="B4184" s="86" t="str">
        <f>IFERROR(INDEX(DATA!$A$46:$E$6000,A4184,5),"")</f>
        <v/>
      </c>
      <c r="C4184" s="87" t="str">
        <f>IFERROR(INDEX(DATA!$A$46:$E$6000,A4184,3),"")</f>
        <v/>
      </c>
      <c r="D4184" s="88" t="str">
        <f>IFERROR(INDEX(DATA!$A$46:$E$6000,A4184,2),"")</f>
        <v/>
      </c>
      <c r="E4184" s="99" t="str">
        <f>IFERROR(IF(C4184=設定・集計!$B$6,INDEX(DATA!$A$46:$E$6000,A4184,4),""),"")</f>
        <v/>
      </c>
      <c r="F4184" s="99" t="str">
        <f>IFERROR(IF(C4184=設定・集計!$B$6,"",INDEX(DATA!$A$46:$E$6000,A4184,4)),"")</f>
        <v/>
      </c>
    </row>
    <row r="4185" spans="1:6" ht="18.75" customHeight="1">
      <c r="A4185" s="82" t="str">
        <f>IFERROR(MATCH(ROW()-ROW($A$2),DATA!G:G,0)-DATA!$B$5+1,"")</f>
        <v/>
      </c>
      <c r="B4185" s="86" t="str">
        <f>IFERROR(INDEX(DATA!$A$46:$E$6000,A4185,5),"")</f>
        <v/>
      </c>
      <c r="C4185" s="87" t="str">
        <f>IFERROR(INDEX(DATA!$A$46:$E$6000,A4185,3),"")</f>
        <v/>
      </c>
      <c r="D4185" s="88" t="str">
        <f>IFERROR(INDEX(DATA!$A$46:$E$6000,A4185,2),"")</f>
        <v/>
      </c>
      <c r="E4185" s="99" t="str">
        <f>IFERROR(IF(C4185=設定・集計!$B$6,INDEX(DATA!$A$46:$E$6000,A4185,4),""),"")</f>
        <v/>
      </c>
      <c r="F4185" s="99" t="str">
        <f>IFERROR(IF(C4185=設定・集計!$B$6,"",INDEX(DATA!$A$46:$E$6000,A4185,4)),"")</f>
        <v/>
      </c>
    </row>
    <row r="4186" spans="1:6" ht="18.75" customHeight="1">
      <c r="A4186" s="82" t="str">
        <f>IFERROR(MATCH(ROW()-ROW($A$2),DATA!G:G,0)-DATA!$B$5+1,"")</f>
        <v/>
      </c>
      <c r="B4186" s="86" t="str">
        <f>IFERROR(INDEX(DATA!$A$46:$E$6000,A4186,5),"")</f>
        <v/>
      </c>
      <c r="C4186" s="87" t="str">
        <f>IFERROR(INDEX(DATA!$A$46:$E$6000,A4186,3),"")</f>
        <v/>
      </c>
      <c r="D4186" s="88" t="str">
        <f>IFERROR(INDEX(DATA!$A$46:$E$6000,A4186,2),"")</f>
        <v/>
      </c>
      <c r="E4186" s="99" t="str">
        <f>IFERROR(IF(C4186=設定・集計!$B$6,INDEX(DATA!$A$46:$E$6000,A4186,4),""),"")</f>
        <v/>
      </c>
      <c r="F4186" s="99" t="str">
        <f>IFERROR(IF(C4186=設定・集計!$B$6,"",INDEX(DATA!$A$46:$E$6000,A4186,4)),"")</f>
        <v/>
      </c>
    </row>
    <row r="4187" spans="1:6" ht="18.75" customHeight="1">
      <c r="A4187" s="82" t="str">
        <f>IFERROR(MATCH(ROW()-ROW($A$2),DATA!G:G,0)-DATA!$B$5+1,"")</f>
        <v/>
      </c>
      <c r="B4187" s="86" t="str">
        <f>IFERROR(INDEX(DATA!$A$46:$E$6000,A4187,5),"")</f>
        <v/>
      </c>
      <c r="C4187" s="87" t="str">
        <f>IFERROR(INDEX(DATA!$A$46:$E$6000,A4187,3),"")</f>
        <v/>
      </c>
      <c r="D4187" s="88" t="str">
        <f>IFERROR(INDEX(DATA!$A$46:$E$6000,A4187,2),"")</f>
        <v/>
      </c>
      <c r="E4187" s="99" t="str">
        <f>IFERROR(IF(C4187=設定・集計!$B$6,INDEX(DATA!$A$46:$E$6000,A4187,4),""),"")</f>
        <v/>
      </c>
      <c r="F4187" s="99" t="str">
        <f>IFERROR(IF(C4187=設定・集計!$B$6,"",INDEX(DATA!$A$46:$E$6000,A4187,4)),"")</f>
        <v/>
      </c>
    </row>
    <row r="4188" spans="1:6" ht="18.75" customHeight="1">
      <c r="A4188" s="82" t="str">
        <f>IFERROR(MATCH(ROW()-ROW($A$2),DATA!G:G,0)-DATA!$B$5+1,"")</f>
        <v/>
      </c>
      <c r="B4188" s="86" t="str">
        <f>IFERROR(INDEX(DATA!$A$46:$E$6000,A4188,5),"")</f>
        <v/>
      </c>
      <c r="C4188" s="87" t="str">
        <f>IFERROR(INDEX(DATA!$A$46:$E$6000,A4188,3),"")</f>
        <v/>
      </c>
      <c r="D4188" s="88" t="str">
        <f>IFERROR(INDEX(DATA!$A$46:$E$6000,A4188,2),"")</f>
        <v/>
      </c>
      <c r="E4188" s="99" t="str">
        <f>IFERROR(IF(C4188=設定・集計!$B$6,INDEX(DATA!$A$46:$E$6000,A4188,4),""),"")</f>
        <v/>
      </c>
      <c r="F4188" s="99" t="str">
        <f>IFERROR(IF(C4188=設定・集計!$B$6,"",INDEX(DATA!$A$46:$E$6000,A4188,4)),"")</f>
        <v/>
      </c>
    </row>
    <row r="4189" spans="1:6" ht="18.75" customHeight="1">
      <c r="A4189" s="82" t="str">
        <f>IFERROR(MATCH(ROW()-ROW($A$2),DATA!G:G,0)-DATA!$B$5+1,"")</f>
        <v/>
      </c>
      <c r="B4189" s="86" t="str">
        <f>IFERROR(INDEX(DATA!$A$46:$E$6000,A4189,5),"")</f>
        <v/>
      </c>
      <c r="C4189" s="87" t="str">
        <f>IFERROR(INDEX(DATA!$A$46:$E$6000,A4189,3),"")</f>
        <v/>
      </c>
      <c r="D4189" s="88" t="str">
        <f>IFERROR(INDEX(DATA!$A$46:$E$6000,A4189,2),"")</f>
        <v/>
      </c>
      <c r="E4189" s="99" t="str">
        <f>IFERROR(IF(C4189=設定・集計!$B$6,INDEX(DATA!$A$46:$E$6000,A4189,4),""),"")</f>
        <v/>
      </c>
      <c r="F4189" s="99" t="str">
        <f>IFERROR(IF(C4189=設定・集計!$B$6,"",INDEX(DATA!$A$46:$E$6000,A4189,4)),"")</f>
        <v/>
      </c>
    </row>
    <row r="4190" spans="1:6" ht="18.75" customHeight="1">
      <c r="A4190" s="82" t="str">
        <f>IFERROR(MATCH(ROW()-ROW($A$2),DATA!G:G,0)-DATA!$B$5+1,"")</f>
        <v/>
      </c>
      <c r="B4190" s="86" t="str">
        <f>IFERROR(INDEX(DATA!$A$46:$E$6000,A4190,5),"")</f>
        <v/>
      </c>
      <c r="C4190" s="87" t="str">
        <f>IFERROR(INDEX(DATA!$A$46:$E$6000,A4190,3),"")</f>
        <v/>
      </c>
      <c r="D4190" s="88" t="str">
        <f>IFERROR(INDEX(DATA!$A$46:$E$6000,A4190,2),"")</f>
        <v/>
      </c>
      <c r="E4190" s="99" t="str">
        <f>IFERROR(IF(C4190=設定・集計!$B$6,INDEX(DATA!$A$46:$E$6000,A4190,4),""),"")</f>
        <v/>
      </c>
      <c r="F4190" s="99" t="str">
        <f>IFERROR(IF(C4190=設定・集計!$B$6,"",INDEX(DATA!$A$46:$E$6000,A4190,4)),"")</f>
        <v/>
      </c>
    </row>
    <row r="4191" spans="1:6" ht="18.75" customHeight="1">
      <c r="A4191" s="82" t="str">
        <f>IFERROR(MATCH(ROW()-ROW($A$2),DATA!G:G,0)-DATA!$B$5+1,"")</f>
        <v/>
      </c>
      <c r="B4191" s="86" t="str">
        <f>IFERROR(INDEX(DATA!$A$46:$E$6000,A4191,5),"")</f>
        <v/>
      </c>
      <c r="C4191" s="87" t="str">
        <f>IFERROR(INDEX(DATA!$A$46:$E$6000,A4191,3),"")</f>
        <v/>
      </c>
      <c r="D4191" s="88" t="str">
        <f>IFERROR(INDEX(DATA!$A$46:$E$6000,A4191,2),"")</f>
        <v/>
      </c>
      <c r="E4191" s="99" t="str">
        <f>IFERROR(IF(C4191=設定・集計!$B$6,INDEX(DATA!$A$46:$E$6000,A4191,4),""),"")</f>
        <v/>
      </c>
      <c r="F4191" s="99" t="str">
        <f>IFERROR(IF(C4191=設定・集計!$B$6,"",INDEX(DATA!$A$46:$E$6000,A4191,4)),"")</f>
        <v/>
      </c>
    </row>
    <row r="4192" spans="1:6" ht="18.75" customHeight="1">
      <c r="A4192" s="82" t="str">
        <f>IFERROR(MATCH(ROW()-ROW($A$2),DATA!G:G,0)-DATA!$B$5+1,"")</f>
        <v/>
      </c>
      <c r="B4192" s="86" t="str">
        <f>IFERROR(INDEX(DATA!$A$46:$E$6000,A4192,5),"")</f>
        <v/>
      </c>
      <c r="C4192" s="87" t="str">
        <f>IFERROR(INDEX(DATA!$A$46:$E$6000,A4192,3),"")</f>
        <v/>
      </c>
      <c r="D4192" s="88" t="str">
        <f>IFERROR(INDEX(DATA!$A$46:$E$6000,A4192,2),"")</f>
        <v/>
      </c>
      <c r="E4192" s="99" t="str">
        <f>IFERROR(IF(C4192=設定・集計!$B$6,INDEX(DATA!$A$46:$E$6000,A4192,4),""),"")</f>
        <v/>
      </c>
      <c r="F4192" s="99" t="str">
        <f>IFERROR(IF(C4192=設定・集計!$B$6,"",INDEX(DATA!$A$46:$E$6000,A4192,4)),"")</f>
        <v/>
      </c>
    </row>
    <row r="4193" spans="1:6" ht="18.75" customHeight="1">
      <c r="A4193" s="82" t="str">
        <f>IFERROR(MATCH(ROW()-ROW($A$2),DATA!G:G,0)-DATA!$B$5+1,"")</f>
        <v/>
      </c>
      <c r="B4193" s="86" t="str">
        <f>IFERROR(INDEX(DATA!$A$46:$E$6000,A4193,5),"")</f>
        <v/>
      </c>
      <c r="C4193" s="87" t="str">
        <f>IFERROR(INDEX(DATA!$A$46:$E$6000,A4193,3),"")</f>
        <v/>
      </c>
      <c r="D4193" s="88" t="str">
        <f>IFERROR(INDEX(DATA!$A$46:$E$6000,A4193,2),"")</f>
        <v/>
      </c>
      <c r="E4193" s="99" t="str">
        <f>IFERROR(IF(C4193=設定・集計!$B$6,INDEX(DATA!$A$46:$E$6000,A4193,4),""),"")</f>
        <v/>
      </c>
      <c r="F4193" s="99" t="str">
        <f>IFERROR(IF(C4193=設定・集計!$B$6,"",INDEX(DATA!$A$46:$E$6000,A4193,4)),"")</f>
        <v/>
      </c>
    </row>
    <row r="4194" spans="1:6" ht="18.75" customHeight="1">
      <c r="A4194" s="82" t="str">
        <f>IFERROR(MATCH(ROW()-ROW($A$2),DATA!G:G,0)-DATA!$B$5+1,"")</f>
        <v/>
      </c>
      <c r="B4194" s="86" t="str">
        <f>IFERROR(INDEX(DATA!$A$46:$E$6000,A4194,5),"")</f>
        <v/>
      </c>
      <c r="C4194" s="87" t="str">
        <f>IFERROR(INDEX(DATA!$A$46:$E$6000,A4194,3),"")</f>
        <v/>
      </c>
      <c r="D4194" s="88" t="str">
        <f>IFERROR(INDEX(DATA!$A$46:$E$6000,A4194,2),"")</f>
        <v/>
      </c>
      <c r="E4194" s="99" t="str">
        <f>IFERROR(IF(C4194=設定・集計!$B$6,INDEX(DATA!$A$46:$E$6000,A4194,4),""),"")</f>
        <v/>
      </c>
      <c r="F4194" s="99" t="str">
        <f>IFERROR(IF(C4194=設定・集計!$B$6,"",INDEX(DATA!$A$46:$E$6000,A4194,4)),"")</f>
        <v/>
      </c>
    </row>
    <row r="4195" spans="1:6" ht="18.75" customHeight="1">
      <c r="A4195" s="82" t="str">
        <f>IFERROR(MATCH(ROW()-ROW($A$2),DATA!G:G,0)-DATA!$B$5+1,"")</f>
        <v/>
      </c>
      <c r="B4195" s="86" t="str">
        <f>IFERROR(INDEX(DATA!$A$46:$E$6000,A4195,5),"")</f>
        <v/>
      </c>
      <c r="C4195" s="87" t="str">
        <f>IFERROR(INDEX(DATA!$A$46:$E$6000,A4195,3),"")</f>
        <v/>
      </c>
      <c r="D4195" s="88" t="str">
        <f>IFERROR(INDEX(DATA!$A$46:$E$6000,A4195,2),"")</f>
        <v/>
      </c>
      <c r="E4195" s="99" t="str">
        <f>IFERROR(IF(C4195=設定・集計!$B$6,INDEX(DATA!$A$46:$E$6000,A4195,4),""),"")</f>
        <v/>
      </c>
      <c r="F4195" s="99" t="str">
        <f>IFERROR(IF(C4195=設定・集計!$B$6,"",INDEX(DATA!$A$46:$E$6000,A4195,4)),"")</f>
        <v/>
      </c>
    </row>
    <row r="4196" spans="1:6" ht="18.75" customHeight="1">
      <c r="A4196" s="82" t="str">
        <f>IFERROR(MATCH(ROW()-ROW($A$2),DATA!G:G,0)-DATA!$B$5+1,"")</f>
        <v/>
      </c>
      <c r="B4196" s="86" t="str">
        <f>IFERROR(INDEX(DATA!$A$46:$E$6000,A4196,5),"")</f>
        <v/>
      </c>
      <c r="C4196" s="87" t="str">
        <f>IFERROR(INDEX(DATA!$A$46:$E$6000,A4196,3),"")</f>
        <v/>
      </c>
      <c r="D4196" s="88" t="str">
        <f>IFERROR(INDEX(DATA!$A$46:$E$6000,A4196,2),"")</f>
        <v/>
      </c>
      <c r="E4196" s="99" t="str">
        <f>IFERROR(IF(C4196=設定・集計!$B$6,INDEX(DATA!$A$46:$E$6000,A4196,4),""),"")</f>
        <v/>
      </c>
      <c r="F4196" s="99" t="str">
        <f>IFERROR(IF(C4196=設定・集計!$B$6,"",INDEX(DATA!$A$46:$E$6000,A4196,4)),"")</f>
        <v/>
      </c>
    </row>
    <row r="4197" spans="1:6" ht="18.75" customHeight="1">
      <c r="A4197" s="82" t="str">
        <f>IFERROR(MATCH(ROW()-ROW($A$2),DATA!G:G,0)-DATA!$B$5+1,"")</f>
        <v/>
      </c>
      <c r="B4197" s="86" t="str">
        <f>IFERROR(INDEX(DATA!$A$46:$E$6000,A4197,5),"")</f>
        <v/>
      </c>
      <c r="C4197" s="87" t="str">
        <f>IFERROR(INDEX(DATA!$A$46:$E$6000,A4197,3),"")</f>
        <v/>
      </c>
      <c r="D4197" s="88" t="str">
        <f>IFERROR(INDEX(DATA!$A$46:$E$6000,A4197,2),"")</f>
        <v/>
      </c>
      <c r="E4197" s="99" t="str">
        <f>IFERROR(IF(C4197=設定・集計!$B$6,INDEX(DATA!$A$46:$E$6000,A4197,4),""),"")</f>
        <v/>
      </c>
      <c r="F4197" s="99" t="str">
        <f>IFERROR(IF(C4197=設定・集計!$B$6,"",INDEX(DATA!$A$46:$E$6000,A4197,4)),"")</f>
        <v/>
      </c>
    </row>
    <row r="4198" spans="1:6" ht="18.75" customHeight="1">
      <c r="A4198" s="82" t="str">
        <f>IFERROR(MATCH(ROW()-ROW($A$2),DATA!G:G,0)-DATA!$B$5+1,"")</f>
        <v/>
      </c>
      <c r="B4198" s="86" t="str">
        <f>IFERROR(INDEX(DATA!$A$46:$E$6000,A4198,5),"")</f>
        <v/>
      </c>
      <c r="C4198" s="87" t="str">
        <f>IFERROR(INDEX(DATA!$A$46:$E$6000,A4198,3),"")</f>
        <v/>
      </c>
      <c r="D4198" s="88" t="str">
        <f>IFERROR(INDEX(DATA!$A$46:$E$6000,A4198,2),"")</f>
        <v/>
      </c>
      <c r="E4198" s="99" t="str">
        <f>IFERROR(IF(C4198=設定・集計!$B$6,INDEX(DATA!$A$46:$E$6000,A4198,4),""),"")</f>
        <v/>
      </c>
      <c r="F4198" s="99" t="str">
        <f>IFERROR(IF(C4198=設定・集計!$B$6,"",INDEX(DATA!$A$46:$E$6000,A4198,4)),"")</f>
        <v/>
      </c>
    </row>
    <row r="4199" spans="1:6" ht="18.75" customHeight="1">
      <c r="A4199" s="82" t="str">
        <f>IFERROR(MATCH(ROW()-ROW($A$2),DATA!G:G,0)-DATA!$B$5+1,"")</f>
        <v/>
      </c>
      <c r="B4199" s="86" t="str">
        <f>IFERROR(INDEX(DATA!$A$46:$E$6000,A4199,5),"")</f>
        <v/>
      </c>
      <c r="C4199" s="87" t="str">
        <f>IFERROR(INDEX(DATA!$A$46:$E$6000,A4199,3),"")</f>
        <v/>
      </c>
      <c r="D4199" s="88" t="str">
        <f>IFERROR(INDEX(DATA!$A$46:$E$6000,A4199,2),"")</f>
        <v/>
      </c>
      <c r="E4199" s="99" t="str">
        <f>IFERROR(IF(C4199=設定・集計!$B$6,INDEX(DATA!$A$46:$E$6000,A4199,4),""),"")</f>
        <v/>
      </c>
      <c r="F4199" s="99" t="str">
        <f>IFERROR(IF(C4199=設定・集計!$B$6,"",INDEX(DATA!$A$46:$E$6000,A4199,4)),"")</f>
        <v/>
      </c>
    </row>
    <row r="4200" spans="1:6" ht="18.75" customHeight="1">
      <c r="A4200" s="82" t="str">
        <f>IFERROR(MATCH(ROW()-ROW($A$2),DATA!G:G,0)-DATA!$B$5+1,"")</f>
        <v/>
      </c>
      <c r="B4200" s="86" t="str">
        <f>IFERROR(INDEX(DATA!$A$46:$E$6000,A4200,5),"")</f>
        <v/>
      </c>
      <c r="C4200" s="87" t="str">
        <f>IFERROR(INDEX(DATA!$A$46:$E$6000,A4200,3),"")</f>
        <v/>
      </c>
      <c r="D4200" s="88" t="str">
        <f>IFERROR(INDEX(DATA!$A$46:$E$6000,A4200,2),"")</f>
        <v/>
      </c>
      <c r="E4200" s="99" t="str">
        <f>IFERROR(IF(C4200=設定・集計!$B$6,INDEX(DATA!$A$46:$E$6000,A4200,4),""),"")</f>
        <v/>
      </c>
      <c r="F4200" s="99" t="str">
        <f>IFERROR(IF(C4200=設定・集計!$B$6,"",INDEX(DATA!$A$46:$E$6000,A4200,4)),"")</f>
        <v/>
      </c>
    </row>
    <row r="4201" spans="1:6" ht="18.75" customHeight="1">
      <c r="A4201" s="82" t="str">
        <f>IFERROR(MATCH(ROW()-ROW($A$2),DATA!G:G,0)-DATA!$B$5+1,"")</f>
        <v/>
      </c>
      <c r="B4201" s="86" t="str">
        <f>IFERROR(INDEX(DATA!$A$46:$E$6000,A4201,5),"")</f>
        <v/>
      </c>
      <c r="C4201" s="87" t="str">
        <f>IFERROR(INDEX(DATA!$A$46:$E$6000,A4201,3),"")</f>
        <v/>
      </c>
      <c r="D4201" s="88" t="str">
        <f>IFERROR(INDEX(DATA!$A$46:$E$6000,A4201,2),"")</f>
        <v/>
      </c>
      <c r="E4201" s="99" t="str">
        <f>IFERROR(IF(C4201=設定・集計!$B$6,INDEX(DATA!$A$46:$E$6000,A4201,4),""),"")</f>
        <v/>
      </c>
      <c r="F4201" s="99" t="str">
        <f>IFERROR(IF(C4201=設定・集計!$B$6,"",INDEX(DATA!$A$46:$E$6000,A4201,4)),"")</f>
        <v/>
      </c>
    </row>
    <row r="4202" spans="1:6" ht="18.75" customHeight="1">
      <c r="A4202" s="82" t="str">
        <f>IFERROR(MATCH(ROW()-ROW($A$2),DATA!G:G,0)-DATA!$B$5+1,"")</f>
        <v/>
      </c>
      <c r="B4202" s="86" t="str">
        <f>IFERROR(INDEX(DATA!$A$46:$E$6000,A4202,5),"")</f>
        <v/>
      </c>
      <c r="C4202" s="87" t="str">
        <f>IFERROR(INDEX(DATA!$A$46:$E$6000,A4202,3),"")</f>
        <v/>
      </c>
      <c r="D4202" s="88" t="str">
        <f>IFERROR(INDEX(DATA!$A$46:$E$6000,A4202,2),"")</f>
        <v/>
      </c>
      <c r="E4202" s="99" t="str">
        <f>IFERROR(IF(C4202=設定・集計!$B$6,INDEX(DATA!$A$46:$E$6000,A4202,4),""),"")</f>
        <v/>
      </c>
      <c r="F4202" s="99" t="str">
        <f>IFERROR(IF(C4202=設定・集計!$B$6,"",INDEX(DATA!$A$46:$E$6000,A4202,4)),"")</f>
        <v/>
      </c>
    </row>
    <row r="4203" spans="1:6" ht="18.75" customHeight="1">
      <c r="A4203" s="82" t="str">
        <f>IFERROR(MATCH(ROW()-ROW($A$2),DATA!G:G,0)-DATA!$B$5+1,"")</f>
        <v/>
      </c>
      <c r="B4203" s="86" t="str">
        <f>IFERROR(INDEX(DATA!$A$46:$E$6000,A4203,5),"")</f>
        <v/>
      </c>
      <c r="C4203" s="87" t="str">
        <f>IFERROR(INDEX(DATA!$A$46:$E$6000,A4203,3),"")</f>
        <v/>
      </c>
      <c r="D4203" s="88" t="str">
        <f>IFERROR(INDEX(DATA!$A$46:$E$6000,A4203,2),"")</f>
        <v/>
      </c>
      <c r="E4203" s="99" t="str">
        <f>IFERROR(IF(C4203=設定・集計!$B$6,INDEX(DATA!$A$46:$E$6000,A4203,4),""),"")</f>
        <v/>
      </c>
      <c r="F4203" s="99" t="str">
        <f>IFERROR(IF(C4203=設定・集計!$B$6,"",INDEX(DATA!$A$46:$E$6000,A4203,4)),"")</f>
        <v/>
      </c>
    </row>
    <row r="4204" spans="1:6" ht="18.75" customHeight="1">
      <c r="A4204" s="82" t="str">
        <f>IFERROR(MATCH(ROW()-ROW($A$2),DATA!G:G,0)-DATA!$B$5+1,"")</f>
        <v/>
      </c>
      <c r="B4204" s="86" t="str">
        <f>IFERROR(INDEX(DATA!$A$46:$E$6000,A4204,5),"")</f>
        <v/>
      </c>
      <c r="C4204" s="87" t="str">
        <f>IFERROR(INDEX(DATA!$A$46:$E$6000,A4204,3),"")</f>
        <v/>
      </c>
      <c r="D4204" s="88" t="str">
        <f>IFERROR(INDEX(DATA!$A$46:$E$6000,A4204,2),"")</f>
        <v/>
      </c>
      <c r="E4204" s="99" t="str">
        <f>IFERROR(IF(C4204=設定・集計!$B$6,INDEX(DATA!$A$46:$E$6000,A4204,4),""),"")</f>
        <v/>
      </c>
      <c r="F4204" s="99" t="str">
        <f>IFERROR(IF(C4204=設定・集計!$B$6,"",INDEX(DATA!$A$46:$E$6000,A4204,4)),"")</f>
        <v/>
      </c>
    </row>
    <row r="4205" spans="1:6" ht="18.75" customHeight="1">
      <c r="A4205" s="82" t="str">
        <f>IFERROR(MATCH(ROW()-ROW($A$2),DATA!G:G,0)-DATA!$B$5+1,"")</f>
        <v/>
      </c>
      <c r="B4205" s="86" t="str">
        <f>IFERROR(INDEX(DATA!$A$46:$E$6000,A4205,5),"")</f>
        <v/>
      </c>
      <c r="C4205" s="87" t="str">
        <f>IFERROR(INDEX(DATA!$A$46:$E$6000,A4205,3),"")</f>
        <v/>
      </c>
      <c r="D4205" s="88" t="str">
        <f>IFERROR(INDEX(DATA!$A$46:$E$6000,A4205,2),"")</f>
        <v/>
      </c>
      <c r="E4205" s="99" t="str">
        <f>IFERROR(IF(C4205=設定・集計!$B$6,INDEX(DATA!$A$46:$E$6000,A4205,4),""),"")</f>
        <v/>
      </c>
      <c r="F4205" s="99" t="str">
        <f>IFERROR(IF(C4205=設定・集計!$B$6,"",INDEX(DATA!$A$46:$E$6000,A4205,4)),"")</f>
        <v/>
      </c>
    </row>
    <row r="4206" spans="1:6" ht="18.75" customHeight="1">
      <c r="A4206" s="82" t="str">
        <f>IFERROR(MATCH(ROW()-ROW($A$2),DATA!G:G,0)-DATA!$B$5+1,"")</f>
        <v/>
      </c>
      <c r="B4206" s="86" t="str">
        <f>IFERROR(INDEX(DATA!$A$46:$E$6000,A4206,5),"")</f>
        <v/>
      </c>
      <c r="C4206" s="87" t="str">
        <f>IFERROR(INDEX(DATA!$A$46:$E$6000,A4206,3),"")</f>
        <v/>
      </c>
      <c r="D4206" s="88" t="str">
        <f>IFERROR(INDEX(DATA!$A$46:$E$6000,A4206,2),"")</f>
        <v/>
      </c>
      <c r="E4206" s="99" t="str">
        <f>IFERROR(IF(C4206=設定・集計!$B$6,INDEX(DATA!$A$46:$E$6000,A4206,4),""),"")</f>
        <v/>
      </c>
      <c r="F4206" s="99" t="str">
        <f>IFERROR(IF(C4206=設定・集計!$B$6,"",INDEX(DATA!$A$46:$E$6000,A4206,4)),"")</f>
        <v/>
      </c>
    </row>
    <row r="4207" spans="1:6" ht="18.75" customHeight="1">
      <c r="A4207" s="82" t="str">
        <f>IFERROR(MATCH(ROW()-ROW($A$2),DATA!G:G,0)-DATA!$B$5+1,"")</f>
        <v/>
      </c>
      <c r="B4207" s="86" t="str">
        <f>IFERROR(INDEX(DATA!$A$46:$E$6000,A4207,5),"")</f>
        <v/>
      </c>
      <c r="C4207" s="87" t="str">
        <f>IFERROR(INDEX(DATA!$A$46:$E$6000,A4207,3),"")</f>
        <v/>
      </c>
      <c r="D4207" s="88" t="str">
        <f>IFERROR(INDEX(DATA!$A$46:$E$6000,A4207,2),"")</f>
        <v/>
      </c>
      <c r="E4207" s="99" t="str">
        <f>IFERROR(IF(C4207=設定・集計!$B$6,INDEX(DATA!$A$46:$E$6000,A4207,4),""),"")</f>
        <v/>
      </c>
      <c r="F4207" s="99" t="str">
        <f>IFERROR(IF(C4207=設定・集計!$B$6,"",INDEX(DATA!$A$46:$E$6000,A4207,4)),"")</f>
        <v/>
      </c>
    </row>
    <row r="4208" spans="1:6" ht="18.75" customHeight="1">
      <c r="A4208" s="82" t="str">
        <f>IFERROR(MATCH(ROW()-ROW($A$2),DATA!G:G,0)-DATA!$B$5+1,"")</f>
        <v/>
      </c>
      <c r="B4208" s="86" t="str">
        <f>IFERROR(INDEX(DATA!$A$46:$E$6000,A4208,5),"")</f>
        <v/>
      </c>
      <c r="C4208" s="87" t="str">
        <f>IFERROR(INDEX(DATA!$A$46:$E$6000,A4208,3),"")</f>
        <v/>
      </c>
      <c r="D4208" s="88" t="str">
        <f>IFERROR(INDEX(DATA!$A$46:$E$6000,A4208,2),"")</f>
        <v/>
      </c>
      <c r="E4208" s="99" t="str">
        <f>IFERROR(IF(C4208=設定・集計!$B$6,INDEX(DATA!$A$46:$E$6000,A4208,4),""),"")</f>
        <v/>
      </c>
      <c r="F4208" s="99" t="str">
        <f>IFERROR(IF(C4208=設定・集計!$B$6,"",INDEX(DATA!$A$46:$E$6000,A4208,4)),"")</f>
        <v/>
      </c>
    </row>
    <row r="4209" spans="1:6" ht="18.75" customHeight="1">
      <c r="A4209" s="82" t="str">
        <f>IFERROR(MATCH(ROW()-ROW($A$2),DATA!G:G,0)-DATA!$B$5+1,"")</f>
        <v/>
      </c>
      <c r="B4209" s="86" t="str">
        <f>IFERROR(INDEX(DATA!$A$46:$E$6000,A4209,5),"")</f>
        <v/>
      </c>
      <c r="C4209" s="87" t="str">
        <f>IFERROR(INDEX(DATA!$A$46:$E$6000,A4209,3),"")</f>
        <v/>
      </c>
      <c r="D4209" s="88" t="str">
        <f>IFERROR(INDEX(DATA!$A$46:$E$6000,A4209,2),"")</f>
        <v/>
      </c>
      <c r="E4209" s="99" t="str">
        <f>IFERROR(IF(C4209=設定・集計!$B$6,INDEX(DATA!$A$46:$E$6000,A4209,4),""),"")</f>
        <v/>
      </c>
      <c r="F4209" s="99" t="str">
        <f>IFERROR(IF(C4209=設定・集計!$B$6,"",INDEX(DATA!$A$46:$E$6000,A4209,4)),"")</f>
        <v/>
      </c>
    </row>
    <row r="4210" spans="1:6" ht="18.75" customHeight="1">
      <c r="A4210" s="82" t="str">
        <f>IFERROR(MATCH(ROW()-ROW($A$2),DATA!G:G,0)-DATA!$B$5+1,"")</f>
        <v/>
      </c>
      <c r="B4210" s="86" t="str">
        <f>IFERROR(INDEX(DATA!$A$46:$E$6000,A4210,5),"")</f>
        <v/>
      </c>
      <c r="C4210" s="87" t="str">
        <f>IFERROR(INDEX(DATA!$A$46:$E$6000,A4210,3),"")</f>
        <v/>
      </c>
      <c r="D4210" s="88" t="str">
        <f>IFERROR(INDEX(DATA!$A$46:$E$6000,A4210,2),"")</f>
        <v/>
      </c>
      <c r="E4210" s="99" t="str">
        <f>IFERROR(IF(C4210=設定・集計!$B$6,INDEX(DATA!$A$46:$E$6000,A4210,4),""),"")</f>
        <v/>
      </c>
      <c r="F4210" s="99" t="str">
        <f>IFERROR(IF(C4210=設定・集計!$B$6,"",INDEX(DATA!$A$46:$E$6000,A4210,4)),"")</f>
        <v/>
      </c>
    </row>
    <row r="4211" spans="1:6" ht="18.75" customHeight="1">
      <c r="A4211" s="82" t="str">
        <f>IFERROR(MATCH(ROW()-ROW($A$2),DATA!G:G,0)-DATA!$B$5+1,"")</f>
        <v/>
      </c>
      <c r="B4211" s="86" t="str">
        <f>IFERROR(INDEX(DATA!$A$46:$E$6000,A4211,5),"")</f>
        <v/>
      </c>
      <c r="C4211" s="87" t="str">
        <f>IFERROR(INDEX(DATA!$A$46:$E$6000,A4211,3),"")</f>
        <v/>
      </c>
      <c r="D4211" s="88" t="str">
        <f>IFERROR(INDEX(DATA!$A$46:$E$6000,A4211,2),"")</f>
        <v/>
      </c>
      <c r="E4211" s="99" t="str">
        <f>IFERROR(IF(C4211=設定・集計!$B$6,INDEX(DATA!$A$46:$E$6000,A4211,4),""),"")</f>
        <v/>
      </c>
      <c r="F4211" s="99" t="str">
        <f>IFERROR(IF(C4211=設定・集計!$B$6,"",INDEX(DATA!$A$46:$E$6000,A4211,4)),"")</f>
        <v/>
      </c>
    </row>
    <row r="4212" spans="1:6" ht="18.75" customHeight="1">
      <c r="A4212" s="82" t="str">
        <f>IFERROR(MATCH(ROW()-ROW($A$2),DATA!G:G,0)-DATA!$B$5+1,"")</f>
        <v/>
      </c>
      <c r="B4212" s="86" t="str">
        <f>IFERROR(INDEX(DATA!$A$46:$E$6000,A4212,5),"")</f>
        <v/>
      </c>
      <c r="C4212" s="87" t="str">
        <f>IFERROR(INDEX(DATA!$A$46:$E$6000,A4212,3),"")</f>
        <v/>
      </c>
      <c r="D4212" s="88" t="str">
        <f>IFERROR(INDEX(DATA!$A$46:$E$6000,A4212,2),"")</f>
        <v/>
      </c>
      <c r="E4212" s="99" t="str">
        <f>IFERROR(IF(C4212=設定・集計!$B$6,INDEX(DATA!$A$46:$E$6000,A4212,4),""),"")</f>
        <v/>
      </c>
      <c r="F4212" s="99" t="str">
        <f>IFERROR(IF(C4212=設定・集計!$B$6,"",INDEX(DATA!$A$46:$E$6000,A4212,4)),"")</f>
        <v/>
      </c>
    </row>
    <row r="4213" spans="1:6" ht="18.75" customHeight="1">
      <c r="A4213" s="82" t="str">
        <f>IFERROR(MATCH(ROW()-ROW($A$2),DATA!G:G,0)-DATA!$B$5+1,"")</f>
        <v/>
      </c>
      <c r="B4213" s="86" t="str">
        <f>IFERROR(INDEX(DATA!$A$46:$E$6000,A4213,5),"")</f>
        <v/>
      </c>
      <c r="C4213" s="87" t="str">
        <f>IFERROR(INDEX(DATA!$A$46:$E$6000,A4213,3),"")</f>
        <v/>
      </c>
      <c r="D4213" s="88" t="str">
        <f>IFERROR(INDEX(DATA!$A$46:$E$6000,A4213,2),"")</f>
        <v/>
      </c>
      <c r="E4213" s="99" t="str">
        <f>IFERROR(IF(C4213=設定・集計!$B$6,INDEX(DATA!$A$46:$E$6000,A4213,4),""),"")</f>
        <v/>
      </c>
      <c r="F4213" s="99" t="str">
        <f>IFERROR(IF(C4213=設定・集計!$B$6,"",INDEX(DATA!$A$46:$E$6000,A4213,4)),"")</f>
        <v/>
      </c>
    </row>
    <row r="4214" spans="1:6" ht="18.75" customHeight="1">
      <c r="A4214" s="82" t="str">
        <f>IFERROR(MATCH(ROW()-ROW($A$2),DATA!G:G,0)-DATA!$B$5+1,"")</f>
        <v/>
      </c>
      <c r="B4214" s="86" t="str">
        <f>IFERROR(INDEX(DATA!$A$46:$E$6000,A4214,5),"")</f>
        <v/>
      </c>
      <c r="C4214" s="87" t="str">
        <f>IFERROR(INDEX(DATA!$A$46:$E$6000,A4214,3),"")</f>
        <v/>
      </c>
      <c r="D4214" s="88" t="str">
        <f>IFERROR(INDEX(DATA!$A$46:$E$6000,A4214,2),"")</f>
        <v/>
      </c>
      <c r="E4214" s="99" t="str">
        <f>IFERROR(IF(C4214=設定・集計!$B$6,INDEX(DATA!$A$46:$E$6000,A4214,4),""),"")</f>
        <v/>
      </c>
      <c r="F4214" s="99" t="str">
        <f>IFERROR(IF(C4214=設定・集計!$B$6,"",INDEX(DATA!$A$46:$E$6000,A4214,4)),"")</f>
        <v/>
      </c>
    </row>
    <row r="4215" spans="1:6" ht="18.75" customHeight="1">
      <c r="A4215" s="82" t="str">
        <f>IFERROR(MATCH(ROW()-ROW($A$2),DATA!G:G,0)-DATA!$B$5+1,"")</f>
        <v/>
      </c>
      <c r="B4215" s="86" t="str">
        <f>IFERROR(INDEX(DATA!$A$46:$E$6000,A4215,5),"")</f>
        <v/>
      </c>
      <c r="C4215" s="87" t="str">
        <f>IFERROR(INDEX(DATA!$A$46:$E$6000,A4215,3),"")</f>
        <v/>
      </c>
      <c r="D4215" s="88" t="str">
        <f>IFERROR(INDEX(DATA!$A$46:$E$6000,A4215,2),"")</f>
        <v/>
      </c>
      <c r="E4215" s="99" t="str">
        <f>IFERROR(IF(C4215=設定・集計!$B$6,INDEX(DATA!$A$46:$E$6000,A4215,4),""),"")</f>
        <v/>
      </c>
      <c r="F4215" s="99" t="str">
        <f>IFERROR(IF(C4215=設定・集計!$B$6,"",INDEX(DATA!$A$46:$E$6000,A4215,4)),"")</f>
        <v/>
      </c>
    </row>
    <row r="4216" spans="1:6" ht="18.75" customHeight="1">
      <c r="A4216" s="82" t="str">
        <f>IFERROR(MATCH(ROW()-ROW($A$2),DATA!G:G,0)-DATA!$B$5+1,"")</f>
        <v/>
      </c>
      <c r="B4216" s="86" t="str">
        <f>IFERROR(INDEX(DATA!$A$46:$E$6000,A4216,5),"")</f>
        <v/>
      </c>
      <c r="C4216" s="87" t="str">
        <f>IFERROR(INDEX(DATA!$A$46:$E$6000,A4216,3),"")</f>
        <v/>
      </c>
      <c r="D4216" s="88" t="str">
        <f>IFERROR(INDEX(DATA!$A$46:$E$6000,A4216,2),"")</f>
        <v/>
      </c>
      <c r="E4216" s="99" t="str">
        <f>IFERROR(IF(C4216=設定・集計!$B$6,INDEX(DATA!$A$46:$E$6000,A4216,4),""),"")</f>
        <v/>
      </c>
      <c r="F4216" s="99" t="str">
        <f>IFERROR(IF(C4216=設定・集計!$B$6,"",INDEX(DATA!$A$46:$E$6000,A4216,4)),"")</f>
        <v/>
      </c>
    </row>
    <row r="4217" spans="1:6" ht="18.75" customHeight="1">
      <c r="A4217" s="82" t="str">
        <f>IFERROR(MATCH(ROW()-ROW($A$2),DATA!G:G,0)-DATA!$B$5+1,"")</f>
        <v/>
      </c>
      <c r="B4217" s="86" t="str">
        <f>IFERROR(INDEX(DATA!$A$46:$E$6000,A4217,5),"")</f>
        <v/>
      </c>
      <c r="C4217" s="87" t="str">
        <f>IFERROR(INDEX(DATA!$A$46:$E$6000,A4217,3),"")</f>
        <v/>
      </c>
      <c r="D4217" s="88" t="str">
        <f>IFERROR(INDEX(DATA!$A$46:$E$6000,A4217,2),"")</f>
        <v/>
      </c>
      <c r="E4217" s="99" t="str">
        <f>IFERROR(IF(C4217=設定・集計!$B$6,INDEX(DATA!$A$46:$E$6000,A4217,4),""),"")</f>
        <v/>
      </c>
      <c r="F4217" s="99" t="str">
        <f>IFERROR(IF(C4217=設定・集計!$B$6,"",INDEX(DATA!$A$46:$E$6000,A4217,4)),"")</f>
        <v/>
      </c>
    </row>
    <row r="4218" spans="1:6" ht="18.75" customHeight="1">
      <c r="A4218" s="82" t="str">
        <f>IFERROR(MATCH(ROW()-ROW($A$2),DATA!G:G,0)-DATA!$B$5+1,"")</f>
        <v/>
      </c>
      <c r="B4218" s="86" t="str">
        <f>IFERROR(INDEX(DATA!$A$46:$E$6000,A4218,5),"")</f>
        <v/>
      </c>
      <c r="C4218" s="87" t="str">
        <f>IFERROR(INDEX(DATA!$A$46:$E$6000,A4218,3),"")</f>
        <v/>
      </c>
      <c r="D4218" s="88" t="str">
        <f>IFERROR(INDEX(DATA!$A$46:$E$6000,A4218,2),"")</f>
        <v/>
      </c>
      <c r="E4218" s="99" t="str">
        <f>IFERROR(IF(C4218=設定・集計!$B$6,INDEX(DATA!$A$46:$E$6000,A4218,4),""),"")</f>
        <v/>
      </c>
      <c r="F4218" s="99" t="str">
        <f>IFERROR(IF(C4218=設定・集計!$B$6,"",INDEX(DATA!$A$46:$E$6000,A4218,4)),"")</f>
        <v/>
      </c>
    </row>
    <row r="4219" spans="1:6" ht="18.75" customHeight="1">
      <c r="A4219" s="82" t="str">
        <f>IFERROR(MATCH(ROW()-ROW($A$2),DATA!G:G,0)-DATA!$B$5+1,"")</f>
        <v/>
      </c>
      <c r="B4219" s="86" t="str">
        <f>IFERROR(INDEX(DATA!$A$46:$E$6000,A4219,5),"")</f>
        <v/>
      </c>
      <c r="C4219" s="87" t="str">
        <f>IFERROR(INDEX(DATA!$A$46:$E$6000,A4219,3),"")</f>
        <v/>
      </c>
      <c r="D4219" s="88" t="str">
        <f>IFERROR(INDEX(DATA!$A$46:$E$6000,A4219,2),"")</f>
        <v/>
      </c>
      <c r="E4219" s="99" t="str">
        <f>IFERROR(IF(C4219=設定・集計!$B$6,INDEX(DATA!$A$46:$E$6000,A4219,4),""),"")</f>
        <v/>
      </c>
      <c r="F4219" s="99" t="str">
        <f>IFERROR(IF(C4219=設定・集計!$B$6,"",INDEX(DATA!$A$46:$E$6000,A4219,4)),"")</f>
        <v/>
      </c>
    </row>
    <row r="4220" spans="1:6" ht="18.75" customHeight="1">
      <c r="A4220" s="82" t="str">
        <f>IFERROR(MATCH(ROW()-ROW($A$2),DATA!G:G,0)-DATA!$B$5+1,"")</f>
        <v/>
      </c>
      <c r="B4220" s="86" t="str">
        <f>IFERROR(INDEX(DATA!$A$46:$E$6000,A4220,5),"")</f>
        <v/>
      </c>
      <c r="C4220" s="87" t="str">
        <f>IFERROR(INDEX(DATA!$A$46:$E$6000,A4220,3),"")</f>
        <v/>
      </c>
      <c r="D4220" s="88" t="str">
        <f>IFERROR(INDEX(DATA!$A$46:$E$6000,A4220,2),"")</f>
        <v/>
      </c>
      <c r="E4220" s="99" t="str">
        <f>IFERROR(IF(C4220=設定・集計!$B$6,INDEX(DATA!$A$46:$E$6000,A4220,4),""),"")</f>
        <v/>
      </c>
      <c r="F4220" s="99" t="str">
        <f>IFERROR(IF(C4220=設定・集計!$B$6,"",INDEX(DATA!$A$46:$E$6000,A4220,4)),"")</f>
        <v/>
      </c>
    </row>
    <row r="4221" spans="1:6" ht="18.75" customHeight="1">
      <c r="A4221" s="82" t="str">
        <f>IFERROR(MATCH(ROW()-ROW($A$2),DATA!G:G,0)-DATA!$B$5+1,"")</f>
        <v/>
      </c>
      <c r="B4221" s="86" t="str">
        <f>IFERROR(INDEX(DATA!$A$46:$E$6000,A4221,5),"")</f>
        <v/>
      </c>
      <c r="C4221" s="87" t="str">
        <f>IFERROR(INDEX(DATA!$A$46:$E$6000,A4221,3),"")</f>
        <v/>
      </c>
      <c r="D4221" s="88" t="str">
        <f>IFERROR(INDEX(DATA!$A$46:$E$6000,A4221,2),"")</f>
        <v/>
      </c>
      <c r="E4221" s="99" t="str">
        <f>IFERROR(IF(C4221=設定・集計!$B$6,INDEX(DATA!$A$46:$E$6000,A4221,4),""),"")</f>
        <v/>
      </c>
      <c r="F4221" s="99" t="str">
        <f>IFERROR(IF(C4221=設定・集計!$B$6,"",INDEX(DATA!$A$46:$E$6000,A4221,4)),"")</f>
        <v/>
      </c>
    </row>
    <row r="4222" spans="1:6" ht="18.75" customHeight="1">
      <c r="A4222" s="82" t="str">
        <f>IFERROR(MATCH(ROW()-ROW($A$2),DATA!G:G,0)-DATA!$B$5+1,"")</f>
        <v/>
      </c>
      <c r="B4222" s="86" t="str">
        <f>IFERROR(INDEX(DATA!$A$46:$E$6000,A4222,5),"")</f>
        <v/>
      </c>
      <c r="C4222" s="87" t="str">
        <f>IFERROR(INDEX(DATA!$A$46:$E$6000,A4222,3),"")</f>
        <v/>
      </c>
      <c r="D4222" s="88" t="str">
        <f>IFERROR(INDEX(DATA!$A$46:$E$6000,A4222,2),"")</f>
        <v/>
      </c>
      <c r="E4222" s="99" t="str">
        <f>IFERROR(IF(C4222=設定・集計!$B$6,INDEX(DATA!$A$46:$E$6000,A4222,4),""),"")</f>
        <v/>
      </c>
      <c r="F4222" s="99" t="str">
        <f>IFERROR(IF(C4222=設定・集計!$B$6,"",INDEX(DATA!$A$46:$E$6000,A4222,4)),"")</f>
        <v/>
      </c>
    </row>
    <row r="4223" spans="1:6" ht="18.75" customHeight="1">
      <c r="A4223" s="82" t="str">
        <f>IFERROR(MATCH(ROW()-ROW($A$2),DATA!G:G,0)-DATA!$B$5+1,"")</f>
        <v/>
      </c>
      <c r="B4223" s="86" t="str">
        <f>IFERROR(INDEX(DATA!$A$46:$E$6000,A4223,5),"")</f>
        <v/>
      </c>
      <c r="C4223" s="87" t="str">
        <f>IFERROR(INDEX(DATA!$A$46:$E$6000,A4223,3),"")</f>
        <v/>
      </c>
      <c r="D4223" s="88" t="str">
        <f>IFERROR(INDEX(DATA!$A$46:$E$6000,A4223,2),"")</f>
        <v/>
      </c>
      <c r="E4223" s="99" t="str">
        <f>IFERROR(IF(C4223=設定・集計!$B$6,INDEX(DATA!$A$46:$E$6000,A4223,4),""),"")</f>
        <v/>
      </c>
      <c r="F4223" s="99" t="str">
        <f>IFERROR(IF(C4223=設定・集計!$B$6,"",INDEX(DATA!$A$46:$E$6000,A4223,4)),"")</f>
        <v/>
      </c>
    </row>
    <row r="4224" spans="1:6" ht="18.75" customHeight="1">
      <c r="A4224" s="82" t="str">
        <f>IFERROR(MATCH(ROW()-ROW($A$2),DATA!G:G,0)-DATA!$B$5+1,"")</f>
        <v/>
      </c>
      <c r="B4224" s="86" t="str">
        <f>IFERROR(INDEX(DATA!$A$46:$E$6000,A4224,5),"")</f>
        <v/>
      </c>
      <c r="C4224" s="87" t="str">
        <f>IFERROR(INDEX(DATA!$A$46:$E$6000,A4224,3),"")</f>
        <v/>
      </c>
      <c r="D4224" s="88" t="str">
        <f>IFERROR(INDEX(DATA!$A$46:$E$6000,A4224,2),"")</f>
        <v/>
      </c>
      <c r="E4224" s="99" t="str">
        <f>IFERROR(IF(C4224=設定・集計!$B$6,INDEX(DATA!$A$46:$E$6000,A4224,4),""),"")</f>
        <v/>
      </c>
      <c r="F4224" s="99" t="str">
        <f>IFERROR(IF(C4224=設定・集計!$B$6,"",INDEX(DATA!$A$46:$E$6000,A4224,4)),"")</f>
        <v/>
      </c>
    </row>
    <row r="4225" spans="1:6" ht="18.75" customHeight="1">
      <c r="A4225" s="82" t="str">
        <f>IFERROR(MATCH(ROW()-ROW($A$2),DATA!G:G,0)-DATA!$B$5+1,"")</f>
        <v/>
      </c>
      <c r="B4225" s="86" t="str">
        <f>IFERROR(INDEX(DATA!$A$46:$E$6000,A4225,5),"")</f>
        <v/>
      </c>
      <c r="C4225" s="87" t="str">
        <f>IFERROR(INDEX(DATA!$A$46:$E$6000,A4225,3),"")</f>
        <v/>
      </c>
      <c r="D4225" s="88" t="str">
        <f>IFERROR(INDEX(DATA!$A$46:$E$6000,A4225,2),"")</f>
        <v/>
      </c>
      <c r="E4225" s="99" t="str">
        <f>IFERROR(IF(C4225=設定・集計!$B$6,INDEX(DATA!$A$46:$E$6000,A4225,4),""),"")</f>
        <v/>
      </c>
      <c r="F4225" s="99" t="str">
        <f>IFERROR(IF(C4225=設定・集計!$B$6,"",INDEX(DATA!$A$46:$E$6000,A4225,4)),"")</f>
        <v/>
      </c>
    </row>
    <row r="4226" spans="1:6" ht="18.75" customHeight="1">
      <c r="A4226" s="82" t="str">
        <f>IFERROR(MATCH(ROW()-ROW($A$2),DATA!G:G,0)-DATA!$B$5+1,"")</f>
        <v/>
      </c>
      <c r="B4226" s="86" t="str">
        <f>IFERROR(INDEX(DATA!$A$46:$E$6000,A4226,5),"")</f>
        <v/>
      </c>
      <c r="C4226" s="87" t="str">
        <f>IFERROR(INDEX(DATA!$A$46:$E$6000,A4226,3),"")</f>
        <v/>
      </c>
      <c r="D4226" s="88" t="str">
        <f>IFERROR(INDEX(DATA!$A$46:$E$6000,A4226,2),"")</f>
        <v/>
      </c>
      <c r="E4226" s="99" t="str">
        <f>IFERROR(IF(C4226=設定・集計!$B$6,INDEX(DATA!$A$46:$E$6000,A4226,4),""),"")</f>
        <v/>
      </c>
      <c r="F4226" s="99" t="str">
        <f>IFERROR(IF(C4226=設定・集計!$B$6,"",INDEX(DATA!$A$46:$E$6000,A4226,4)),"")</f>
        <v/>
      </c>
    </row>
    <row r="4227" spans="1:6" ht="18.75" customHeight="1">
      <c r="A4227" s="82" t="str">
        <f>IFERROR(MATCH(ROW()-ROW($A$2),DATA!G:G,0)-DATA!$B$5+1,"")</f>
        <v/>
      </c>
      <c r="B4227" s="86" t="str">
        <f>IFERROR(INDEX(DATA!$A$46:$E$6000,A4227,5),"")</f>
        <v/>
      </c>
      <c r="C4227" s="87" t="str">
        <f>IFERROR(INDEX(DATA!$A$46:$E$6000,A4227,3),"")</f>
        <v/>
      </c>
      <c r="D4227" s="88" t="str">
        <f>IFERROR(INDEX(DATA!$A$46:$E$6000,A4227,2),"")</f>
        <v/>
      </c>
      <c r="E4227" s="99" t="str">
        <f>IFERROR(IF(C4227=設定・集計!$B$6,INDEX(DATA!$A$46:$E$6000,A4227,4),""),"")</f>
        <v/>
      </c>
      <c r="F4227" s="99" t="str">
        <f>IFERROR(IF(C4227=設定・集計!$B$6,"",INDEX(DATA!$A$46:$E$6000,A4227,4)),"")</f>
        <v/>
      </c>
    </row>
    <row r="4228" spans="1:6" ht="18.75" customHeight="1">
      <c r="A4228" s="82" t="str">
        <f>IFERROR(MATCH(ROW()-ROW($A$2),DATA!G:G,0)-DATA!$B$5+1,"")</f>
        <v/>
      </c>
      <c r="B4228" s="86" t="str">
        <f>IFERROR(INDEX(DATA!$A$46:$E$6000,A4228,5),"")</f>
        <v/>
      </c>
      <c r="C4228" s="87" t="str">
        <f>IFERROR(INDEX(DATA!$A$46:$E$6000,A4228,3),"")</f>
        <v/>
      </c>
      <c r="D4228" s="88" t="str">
        <f>IFERROR(INDEX(DATA!$A$46:$E$6000,A4228,2),"")</f>
        <v/>
      </c>
      <c r="E4228" s="99" t="str">
        <f>IFERROR(IF(C4228=設定・集計!$B$6,INDEX(DATA!$A$46:$E$6000,A4228,4),""),"")</f>
        <v/>
      </c>
      <c r="F4228" s="99" t="str">
        <f>IFERROR(IF(C4228=設定・集計!$B$6,"",INDEX(DATA!$A$46:$E$6000,A4228,4)),"")</f>
        <v/>
      </c>
    </row>
    <row r="4229" spans="1:6" ht="18.75" customHeight="1">
      <c r="A4229" s="82" t="str">
        <f>IFERROR(MATCH(ROW()-ROW($A$2),DATA!G:G,0)-DATA!$B$5+1,"")</f>
        <v/>
      </c>
      <c r="B4229" s="86" t="str">
        <f>IFERROR(INDEX(DATA!$A$46:$E$6000,A4229,5),"")</f>
        <v/>
      </c>
      <c r="C4229" s="87" t="str">
        <f>IFERROR(INDEX(DATA!$A$46:$E$6000,A4229,3),"")</f>
        <v/>
      </c>
      <c r="D4229" s="88" t="str">
        <f>IFERROR(INDEX(DATA!$A$46:$E$6000,A4229,2),"")</f>
        <v/>
      </c>
      <c r="E4229" s="99" t="str">
        <f>IFERROR(IF(C4229=設定・集計!$B$6,INDEX(DATA!$A$46:$E$6000,A4229,4),""),"")</f>
        <v/>
      </c>
      <c r="F4229" s="99" t="str">
        <f>IFERROR(IF(C4229=設定・集計!$B$6,"",INDEX(DATA!$A$46:$E$6000,A4229,4)),"")</f>
        <v/>
      </c>
    </row>
    <row r="4230" spans="1:6" ht="18.75" customHeight="1">
      <c r="A4230" s="82" t="str">
        <f>IFERROR(MATCH(ROW()-ROW($A$2),DATA!G:G,0)-DATA!$B$5+1,"")</f>
        <v/>
      </c>
      <c r="B4230" s="86" t="str">
        <f>IFERROR(INDEX(DATA!$A$46:$E$6000,A4230,5),"")</f>
        <v/>
      </c>
      <c r="C4230" s="87" t="str">
        <f>IFERROR(INDEX(DATA!$A$46:$E$6000,A4230,3),"")</f>
        <v/>
      </c>
      <c r="D4230" s="88" t="str">
        <f>IFERROR(INDEX(DATA!$A$46:$E$6000,A4230,2),"")</f>
        <v/>
      </c>
      <c r="E4230" s="99" t="str">
        <f>IFERROR(IF(C4230=設定・集計!$B$6,INDEX(DATA!$A$46:$E$6000,A4230,4),""),"")</f>
        <v/>
      </c>
      <c r="F4230" s="99" t="str">
        <f>IFERROR(IF(C4230=設定・集計!$B$6,"",INDEX(DATA!$A$46:$E$6000,A4230,4)),"")</f>
        <v/>
      </c>
    </row>
    <row r="4231" spans="1:6" ht="18.75" customHeight="1">
      <c r="A4231" s="82" t="str">
        <f>IFERROR(MATCH(ROW()-ROW($A$2),DATA!G:G,0)-DATA!$B$5+1,"")</f>
        <v/>
      </c>
      <c r="B4231" s="86" t="str">
        <f>IFERROR(INDEX(DATA!$A$46:$E$6000,A4231,5),"")</f>
        <v/>
      </c>
      <c r="C4231" s="87" t="str">
        <f>IFERROR(INDEX(DATA!$A$46:$E$6000,A4231,3),"")</f>
        <v/>
      </c>
      <c r="D4231" s="88" t="str">
        <f>IFERROR(INDEX(DATA!$A$46:$E$6000,A4231,2),"")</f>
        <v/>
      </c>
      <c r="E4231" s="99" t="str">
        <f>IFERROR(IF(C4231=設定・集計!$B$6,INDEX(DATA!$A$46:$E$6000,A4231,4),""),"")</f>
        <v/>
      </c>
      <c r="F4231" s="99" t="str">
        <f>IFERROR(IF(C4231=設定・集計!$B$6,"",INDEX(DATA!$A$46:$E$6000,A4231,4)),"")</f>
        <v/>
      </c>
    </row>
    <row r="4232" spans="1:6" ht="18.75" customHeight="1">
      <c r="A4232" s="82" t="str">
        <f>IFERROR(MATCH(ROW()-ROW($A$2),DATA!G:G,0)-DATA!$B$5+1,"")</f>
        <v/>
      </c>
      <c r="B4232" s="86" t="str">
        <f>IFERROR(INDEX(DATA!$A$46:$E$6000,A4232,5),"")</f>
        <v/>
      </c>
      <c r="C4232" s="87" t="str">
        <f>IFERROR(INDEX(DATA!$A$46:$E$6000,A4232,3),"")</f>
        <v/>
      </c>
      <c r="D4232" s="88" t="str">
        <f>IFERROR(INDEX(DATA!$A$46:$E$6000,A4232,2),"")</f>
        <v/>
      </c>
      <c r="E4232" s="99" t="str">
        <f>IFERROR(IF(C4232=設定・集計!$B$6,INDEX(DATA!$A$46:$E$6000,A4232,4),""),"")</f>
        <v/>
      </c>
      <c r="F4232" s="99" t="str">
        <f>IFERROR(IF(C4232=設定・集計!$B$6,"",INDEX(DATA!$A$46:$E$6000,A4232,4)),"")</f>
        <v/>
      </c>
    </row>
    <row r="4233" spans="1:6" ht="18.75" customHeight="1">
      <c r="A4233" s="82" t="str">
        <f>IFERROR(MATCH(ROW()-ROW($A$2),DATA!G:G,0)-DATA!$B$5+1,"")</f>
        <v/>
      </c>
      <c r="B4233" s="86" t="str">
        <f>IFERROR(INDEX(DATA!$A$46:$E$6000,A4233,5),"")</f>
        <v/>
      </c>
      <c r="C4233" s="87" t="str">
        <f>IFERROR(INDEX(DATA!$A$46:$E$6000,A4233,3),"")</f>
        <v/>
      </c>
      <c r="D4233" s="88" t="str">
        <f>IFERROR(INDEX(DATA!$A$46:$E$6000,A4233,2),"")</f>
        <v/>
      </c>
      <c r="E4233" s="99" t="str">
        <f>IFERROR(IF(C4233=設定・集計!$B$6,INDEX(DATA!$A$46:$E$6000,A4233,4),""),"")</f>
        <v/>
      </c>
      <c r="F4233" s="99" t="str">
        <f>IFERROR(IF(C4233=設定・集計!$B$6,"",INDEX(DATA!$A$46:$E$6000,A4233,4)),"")</f>
        <v/>
      </c>
    </row>
    <row r="4234" spans="1:6" ht="18.75" customHeight="1">
      <c r="A4234" s="82" t="str">
        <f>IFERROR(MATCH(ROW()-ROW($A$2),DATA!G:G,0)-DATA!$B$5+1,"")</f>
        <v/>
      </c>
      <c r="B4234" s="86" t="str">
        <f>IFERROR(INDEX(DATA!$A$46:$E$6000,A4234,5),"")</f>
        <v/>
      </c>
      <c r="C4234" s="87" t="str">
        <f>IFERROR(INDEX(DATA!$A$46:$E$6000,A4234,3),"")</f>
        <v/>
      </c>
      <c r="D4234" s="88" t="str">
        <f>IFERROR(INDEX(DATA!$A$46:$E$6000,A4234,2),"")</f>
        <v/>
      </c>
      <c r="E4234" s="99" t="str">
        <f>IFERROR(IF(C4234=設定・集計!$B$6,INDEX(DATA!$A$46:$E$6000,A4234,4),""),"")</f>
        <v/>
      </c>
      <c r="F4234" s="99" t="str">
        <f>IFERROR(IF(C4234=設定・集計!$B$6,"",INDEX(DATA!$A$46:$E$6000,A4234,4)),"")</f>
        <v/>
      </c>
    </row>
    <row r="4235" spans="1:6" ht="18.75" customHeight="1">
      <c r="A4235" s="82" t="str">
        <f>IFERROR(MATCH(ROW()-ROW($A$2),DATA!G:G,0)-DATA!$B$5+1,"")</f>
        <v/>
      </c>
      <c r="B4235" s="86" t="str">
        <f>IFERROR(INDEX(DATA!$A$46:$E$6000,A4235,5),"")</f>
        <v/>
      </c>
      <c r="C4235" s="87" t="str">
        <f>IFERROR(INDEX(DATA!$A$46:$E$6000,A4235,3),"")</f>
        <v/>
      </c>
      <c r="D4235" s="88" t="str">
        <f>IFERROR(INDEX(DATA!$A$46:$E$6000,A4235,2),"")</f>
        <v/>
      </c>
      <c r="E4235" s="99" t="str">
        <f>IFERROR(IF(C4235=設定・集計!$B$6,INDEX(DATA!$A$46:$E$6000,A4235,4),""),"")</f>
        <v/>
      </c>
      <c r="F4235" s="99" t="str">
        <f>IFERROR(IF(C4235=設定・集計!$B$6,"",INDEX(DATA!$A$46:$E$6000,A4235,4)),"")</f>
        <v/>
      </c>
    </row>
    <row r="4236" spans="1:6" ht="18.75" customHeight="1">
      <c r="A4236" s="82" t="str">
        <f>IFERROR(MATCH(ROW()-ROW($A$2),DATA!G:G,0)-DATA!$B$5+1,"")</f>
        <v/>
      </c>
      <c r="B4236" s="86" t="str">
        <f>IFERROR(INDEX(DATA!$A$46:$E$6000,A4236,5),"")</f>
        <v/>
      </c>
      <c r="C4236" s="87" t="str">
        <f>IFERROR(INDEX(DATA!$A$46:$E$6000,A4236,3),"")</f>
        <v/>
      </c>
      <c r="D4236" s="88" t="str">
        <f>IFERROR(INDEX(DATA!$A$46:$E$6000,A4236,2),"")</f>
        <v/>
      </c>
      <c r="E4236" s="99" t="str">
        <f>IFERROR(IF(C4236=設定・集計!$B$6,INDEX(DATA!$A$46:$E$6000,A4236,4),""),"")</f>
        <v/>
      </c>
      <c r="F4236" s="99" t="str">
        <f>IFERROR(IF(C4236=設定・集計!$B$6,"",INDEX(DATA!$A$46:$E$6000,A4236,4)),"")</f>
        <v/>
      </c>
    </row>
    <row r="4237" spans="1:6" ht="18.75" customHeight="1">
      <c r="A4237" s="82" t="str">
        <f>IFERROR(MATCH(ROW()-ROW($A$2),DATA!G:G,0)-DATA!$B$5+1,"")</f>
        <v/>
      </c>
      <c r="B4237" s="86" t="str">
        <f>IFERROR(INDEX(DATA!$A$46:$E$6000,A4237,5),"")</f>
        <v/>
      </c>
      <c r="C4237" s="87" t="str">
        <f>IFERROR(INDEX(DATA!$A$46:$E$6000,A4237,3),"")</f>
        <v/>
      </c>
      <c r="D4237" s="88" t="str">
        <f>IFERROR(INDEX(DATA!$A$46:$E$6000,A4237,2),"")</f>
        <v/>
      </c>
      <c r="E4237" s="99" t="str">
        <f>IFERROR(IF(C4237=設定・集計!$B$6,INDEX(DATA!$A$46:$E$6000,A4237,4),""),"")</f>
        <v/>
      </c>
      <c r="F4237" s="99" t="str">
        <f>IFERROR(IF(C4237=設定・集計!$B$6,"",INDEX(DATA!$A$46:$E$6000,A4237,4)),"")</f>
        <v/>
      </c>
    </row>
    <row r="4238" spans="1:6" ht="18.75" customHeight="1">
      <c r="A4238" s="82" t="str">
        <f>IFERROR(MATCH(ROW()-ROW($A$2),DATA!G:G,0)-DATA!$B$5+1,"")</f>
        <v/>
      </c>
      <c r="B4238" s="86" t="str">
        <f>IFERROR(INDEX(DATA!$A$46:$E$6000,A4238,5),"")</f>
        <v/>
      </c>
      <c r="C4238" s="87" t="str">
        <f>IFERROR(INDEX(DATA!$A$46:$E$6000,A4238,3),"")</f>
        <v/>
      </c>
      <c r="D4238" s="88" t="str">
        <f>IFERROR(INDEX(DATA!$A$46:$E$6000,A4238,2),"")</f>
        <v/>
      </c>
      <c r="E4238" s="99" t="str">
        <f>IFERROR(IF(C4238=設定・集計!$B$6,INDEX(DATA!$A$46:$E$6000,A4238,4),""),"")</f>
        <v/>
      </c>
      <c r="F4238" s="99" t="str">
        <f>IFERROR(IF(C4238=設定・集計!$B$6,"",INDEX(DATA!$A$46:$E$6000,A4238,4)),"")</f>
        <v/>
      </c>
    </row>
    <row r="4239" spans="1:6" ht="18.75" customHeight="1">
      <c r="A4239" s="82" t="str">
        <f>IFERROR(MATCH(ROW()-ROW($A$2),DATA!G:G,0)-DATA!$B$5+1,"")</f>
        <v/>
      </c>
      <c r="B4239" s="86" t="str">
        <f>IFERROR(INDEX(DATA!$A$46:$E$6000,A4239,5),"")</f>
        <v/>
      </c>
      <c r="C4239" s="87" t="str">
        <f>IFERROR(INDEX(DATA!$A$46:$E$6000,A4239,3),"")</f>
        <v/>
      </c>
      <c r="D4239" s="88" t="str">
        <f>IFERROR(INDEX(DATA!$A$46:$E$6000,A4239,2),"")</f>
        <v/>
      </c>
      <c r="E4239" s="99" t="str">
        <f>IFERROR(IF(C4239=設定・集計!$B$6,INDEX(DATA!$A$46:$E$6000,A4239,4),""),"")</f>
        <v/>
      </c>
      <c r="F4239" s="99" t="str">
        <f>IFERROR(IF(C4239=設定・集計!$B$6,"",INDEX(DATA!$A$46:$E$6000,A4239,4)),"")</f>
        <v/>
      </c>
    </row>
    <row r="4240" spans="1:6" ht="18.75" customHeight="1">
      <c r="A4240" s="82" t="str">
        <f>IFERROR(MATCH(ROW()-ROW($A$2),DATA!G:G,0)-DATA!$B$5+1,"")</f>
        <v/>
      </c>
      <c r="B4240" s="86" t="str">
        <f>IFERROR(INDEX(DATA!$A$46:$E$6000,A4240,5),"")</f>
        <v/>
      </c>
      <c r="C4240" s="87" t="str">
        <f>IFERROR(INDEX(DATA!$A$46:$E$6000,A4240,3),"")</f>
        <v/>
      </c>
      <c r="D4240" s="88" t="str">
        <f>IFERROR(INDEX(DATA!$A$46:$E$6000,A4240,2),"")</f>
        <v/>
      </c>
      <c r="E4240" s="99" t="str">
        <f>IFERROR(IF(C4240=設定・集計!$B$6,INDEX(DATA!$A$46:$E$6000,A4240,4),""),"")</f>
        <v/>
      </c>
      <c r="F4240" s="99" t="str">
        <f>IFERROR(IF(C4240=設定・集計!$B$6,"",INDEX(DATA!$A$46:$E$6000,A4240,4)),"")</f>
        <v/>
      </c>
    </row>
    <row r="4241" spans="1:6" ht="18.75" customHeight="1">
      <c r="A4241" s="82" t="str">
        <f>IFERROR(MATCH(ROW()-ROW($A$2),DATA!G:G,0)-DATA!$B$5+1,"")</f>
        <v/>
      </c>
      <c r="B4241" s="86" t="str">
        <f>IFERROR(INDEX(DATA!$A$46:$E$6000,A4241,5),"")</f>
        <v/>
      </c>
      <c r="C4241" s="87" t="str">
        <f>IFERROR(INDEX(DATA!$A$46:$E$6000,A4241,3),"")</f>
        <v/>
      </c>
      <c r="D4241" s="88" t="str">
        <f>IFERROR(INDEX(DATA!$A$46:$E$6000,A4241,2),"")</f>
        <v/>
      </c>
      <c r="E4241" s="99" t="str">
        <f>IFERROR(IF(C4241=設定・集計!$B$6,INDEX(DATA!$A$46:$E$6000,A4241,4),""),"")</f>
        <v/>
      </c>
      <c r="F4241" s="99" t="str">
        <f>IFERROR(IF(C4241=設定・集計!$B$6,"",INDEX(DATA!$A$46:$E$6000,A4241,4)),"")</f>
        <v/>
      </c>
    </row>
    <row r="4242" spans="1:6" ht="18.75" customHeight="1">
      <c r="A4242" s="82" t="str">
        <f>IFERROR(MATCH(ROW()-ROW($A$2),DATA!G:G,0)-DATA!$B$5+1,"")</f>
        <v/>
      </c>
      <c r="B4242" s="86" t="str">
        <f>IFERROR(INDEX(DATA!$A$46:$E$6000,A4242,5),"")</f>
        <v/>
      </c>
      <c r="C4242" s="87" t="str">
        <f>IFERROR(INDEX(DATA!$A$46:$E$6000,A4242,3),"")</f>
        <v/>
      </c>
      <c r="D4242" s="88" t="str">
        <f>IFERROR(INDEX(DATA!$A$46:$E$6000,A4242,2),"")</f>
        <v/>
      </c>
      <c r="E4242" s="99" t="str">
        <f>IFERROR(IF(C4242=設定・集計!$B$6,INDEX(DATA!$A$46:$E$6000,A4242,4),""),"")</f>
        <v/>
      </c>
      <c r="F4242" s="99" t="str">
        <f>IFERROR(IF(C4242=設定・集計!$B$6,"",INDEX(DATA!$A$46:$E$6000,A4242,4)),"")</f>
        <v/>
      </c>
    </row>
    <row r="4243" spans="1:6" ht="18.75" customHeight="1">
      <c r="A4243" s="82" t="str">
        <f>IFERROR(MATCH(ROW()-ROW($A$2),DATA!G:G,0)-DATA!$B$5+1,"")</f>
        <v/>
      </c>
      <c r="B4243" s="86" t="str">
        <f>IFERROR(INDEX(DATA!$A$46:$E$6000,A4243,5),"")</f>
        <v/>
      </c>
      <c r="C4243" s="87" t="str">
        <f>IFERROR(INDEX(DATA!$A$46:$E$6000,A4243,3),"")</f>
        <v/>
      </c>
      <c r="D4243" s="88" t="str">
        <f>IFERROR(INDEX(DATA!$A$46:$E$6000,A4243,2),"")</f>
        <v/>
      </c>
      <c r="E4243" s="99" t="str">
        <f>IFERROR(IF(C4243=設定・集計!$B$6,INDEX(DATA!$A$46:$E$6000,A4243,4),""),"")</f>
        <v/>
      </c>
      <c r="F4243" s="99" t="str">
        <f>IFERROR(IF(C4243=設定・集計!$B$6,"",INDEX(DATA!$A$46:$E$6000,A4243,4)),"")</f>
        <v/>
      </c>
    </row>
    <row r="4244" spans="1:6" ht="18.75" customHeight="1">
      <c r="A4244" s="82" t="str">
        <f>IFERROR(MATCH(ROW()-ROW($A$2),DATA!G:G,0)-DATA!$B$5+1,"")</f>
        <v/>
      </c>
      <c r="B4244" s="86" t="str">
        <f>IFERROR(INDEX(DATA!$A$46:$E$6000,A4244,5),"")</f>
        <v/>
      </c>
      <c r="C4244" s="87" t="str">
        <f>IFERROR(INDEX(DATA!$A$46:$E$6000,A4244,3),"")</f>
        <v/>
      </c>
      <c r="D4244" s="88" t="str">
        <f>IFERROR(INDEX(DATA!$A$46:$E$6000,A4244,2),"")</f>
        <v/>
      </c>
      <c r="E4244" s="99" t="str">
        <f>IFERROR(IF(C4244=設定・集計!$B$6,INDEX(DATA!$A$46:$E$6000,A4244,4),""),"")</f>
        <v/>
      </c>
      <c r="F4244" s="99" t="str">
        <f>IFERROR(IF(C4244=設定・集計!$B$6,"",INDEX(DATA!$A$46:$E$6000,A4244,4)),"")</f>
        <v/>
      </c>
    </row>
    <row r="4245" spans="1:6" ht="18.75" customHeight="1">
      <c r="A4245" s="82" t="str">
        <f>IFERROR(MATCH(ROW()-ROW($A$2),DATA!G:G,0)-DATA!$B$5+1,"")</f>
        <v/>
      </c>
      <c r="B4245" s="86" t="str">
        <f>IFERROR(INDEX(DATA!$A$46:$E$6000,A4245,5),"")</f>
        <v/>
      </c>
      <c r="C4245" s="87" t="str">
        <f>IFERROR(INDEX(DATA!$A$46:$E$6000,A4245,3),"")</f>
        <v/>
      </c>
      <c r="D4245" s="88" t="str">
        <f>IFERROR(INDEX(DATA!$A$46:$E$6000,A4245,2),"")</f>
        <v/>
      </c>
      <c r="E4245" s="99" t="str">
        <f>IFERROR(IF(C4245=設定・集計!$B$6,INDEX(DATA!$A$46:$E$6000,A4245,4),""),"")</f>
        <v/>
      </c>
      <c r="F4245" s="99" t="str">
        <f>IFERROR(IF(C4245=設定・集計!$B$6,"",INDEX(DATA!$A$46:$E$6000,A4245,4)),"")</f>
        <v/>
      </c>
    </row>
    <row r="4246" spans="1:6" ht="18.75" customHeight="1">
      <c r="A4246" s="82" t="str">
        <f>IFERROR(MATCH(ROW()-ROW($A$2),DATA!G:G,0)-DATA!$B$5+1,"")</f>
        <v/>
      </c>
      <c r="B4246" s="86" t="str">
        <f>IFERROR(INDEX(DATA!$A$46:$E$6000,A4246,5),"")</f>
        <v/>
      </c>
      <c r="C4246" s="87" t="str">
        <f>IFERROR(INDEX(DATA!$A$46:$E$6000,A4246,3),"")</f>
        <v/>
      </c>
      <c r="D4246" s="88" t="str">
        <f>IFERROR(INDEX(DATA!$A$46:$E$6000,A4246,2),"")</f>
        <v/>
      </c>
      <c r="E4246" s="99" t="str">
        <f>IFERROR(IF(C4246=設定・集計!$B$6,INDEX(DATA!$A$46:$E$6000,A4246,4),""),"")</f>
        <v/>
      </c>
      <c r="F4246" s="99" t="str">
        <f>IFERROR(IF(C4246=設定・集計!$B$6,"",INDEX(DATA!$A$46:$E$6000,A4246,4)),"")</f>
        <v/>
      </c>
    </row>
    <row r="4247" spans="1:6" ht="18.75" customHeight="1">
      <c r="A4247" s="82" t="str">
        <f>IFERROR(MATCH(ROW()-ROW($A$2),DATA!G:G,0)-DATA!$B$5+1,"")</f>
        <v/>
      </c>
      <c r="B4247" s="86" t="str">
        <f>IFERROR(INDEX(DATA!$A$46:$E$6000,A4247,5),"")</f>
        <v/>
      </c>
      <c r="C4247" s="87" t="str">
        <f>IFERROR(INDEX(DATA!$A$46:$E$6000,A4247,3),"")</f>
        <v/>
      </c>
      <c r="D4247" s="88" t="str">
        <f>IFERROR(INDEX(DATA!$A$46:$E$6000,A4247,2),"")</f>
        <v/>
      </c>
      <c r="E4247" s="99" t="str">
        <f>IFERROR(IF(C4247=設定・集計!$B$6,INDEX(DATA!$A$46:$E$6000,A4247,4),""),"")</f>
        <v/>
      </c>
      <c r="F4247" s="99" t="str">
        <f>IFERROR(IF(C4247=設定・集計!$B$6,"",INDEX(DATA!$A$46:$E$6000,A4247,4)),"")</f>
        <v/>
      </c>
    </row>
    <row r="4248" spans="1:6" ht="18.75" customHeight="1">
      <c r="A4248" s="82" t="str">
        <f>IFERROR(MATCH(ROW()-ROW($A$2),DATA!G:G,0)-DATA!$B$5+1,"")</f>
        <v/>
      </c>
      <c r="B4248" s="86" t="str">
        <f>IFERROR(INDEX(DATA!$A$46:$E$6000,A4248,5),"")</f>
        <v/>
      </c>
      <c r="C4248" s="87" t="str">
        <f>IFERROR(INDEX(DATA!$A$46:$E$6000,A4248,3),"")</f>
        <v/>
      </c>
      <c r="D4248" s="88" t="str">
        <f>IFERROR(INDEX(DATA!$A$46:$E$6000,A4248,2),"")</f>
        <v/>
      </c>
      <c r="E4248" s="99" t="str">
        <f>IFERROR(IF(C4248=設定・集計!$B$6,INDEX(DATA!$A$46:$E$6000,A4248,4),""),"")</f>
        <v/>
      </c>
      <c r="F4248" s="99" t="str">
        <f>IFERROR(IF(C4248=設定・集計!$B$6,"",INDEX(DATA!$A$46:$E$6000,A4248,4)),"")</f>
        <v/>
      </c>
    </row>
    <row r="4249" spans="1:6" ht="18.75" customHeight="1">
      <c r="A4249" s="82" t="str">
        <f>IFERROR(MATCH(ROW()-ROW($A$2),DATA!G:G,0)-DATA!$B$5+1,"")</f>
        <v/>
      </c>
      <c r="B4249" s="86" t="str">
        <f>IFERROR(INDEX(DATA!$A$46:$E$6000,A4249,5),"")</f>
        <v/>
      </c>
      <c r="C4249" s="87" t="str">
        <f>IFERROR(INDEX(DATA!$A$46:$E$6000,A4249,3),"")</f>
        <v/>
      </c>
      <c r="D4249" s="88" t="str">
        <f>IFERROR(INDEX(DATA!$A$46:$E$6000,A4249,2),"")</f>
        <v/>
      </c>
      <c r="E4249" s="99" t="str">
        <f>IFERROR(IF(C4249=設定・集計!$B$6,INDEX(DATA!$A$46:$E$6000,A4249,4),""),"")</f>
        <v/>
      </c>
      <c r="F4249" s="99" t="str">
        <f>IFERROR(IF(C4249=設定・集計!$B$6,"",INDEX(DATA!$A$46:$E$6000,A4249,4)),"")</f>
        <v/>
      </c>
    </row>
    <row r="4250" spans="1:6" ht="18.75" customHeight="1">
      <c r="A4250" s="82" t="str">
        <f>IFERROR(MATCH(ROW()-ROW($A$2),DATA!G:G,0)-DATA!$B$5+1,"")</f>
        <v/>
      </c>
      <c r="B4250" s="86" t="str">
        <f>IFERROR(INDEX(DATA!$A$46:$E$6000,A4250,5),"")</f>
        <v/>
      </c>
      <c r="C4250" s="87" t="str">
        <f>IFERROR(INDEX(DATA!$A$46:$E$6000,A4250,3),"")</f>
        <v/>
      </c>
      <c r="D4250" s="88" t="str">
        <f>IFERROR(INDEX(DATA!$A$46:$E$6000,A4250,2),"")</f>
        <v/>
      </c>
      <c r="E4250" s="99" t="str">
        <f>IFERROR(IF(C4250=設定・集計!$B$6,INDEX(DATA!$A$46:$E$6000,A4250,4),""),"")</f>
        <v/>
      </c>
      <c r="F4250" s="99" t="str">
        <f>IFERROR(IF(C4250=設定・集計!$B$6,"",INDEX(DATA!$A$46:$E$6000,A4250,4)),"")</f>
        <v/>
      </c>
    </row>
    <row r="4251" spans="1:6" ht="18.75" customHeight="1">
      <c r="A4251" s="82" t="str">
        <f>IFERROR(MATCH(ROW()-ROW($A$2),DATA!G:G,0)-DATA!$B$5+1,"")</f>
        <v/>
      </c>
      <c r="B4251" s="86" t="str">
        <f>IFERROR(INDEX(DATA!$A$46:$E$6000,A4251,5),"")</f>
        <v/>
      </c>
      <c r="C4251" s="87" t="str">
        <f>IFERROR(INDEX(DATA!$A$46:$E$6000,A4251,3),"")</f>
        <v/>
      </c>
      <c r="D4251" s="88" t="str">
        <f>IFERROR(INDEX(DATA!$A$46:$E$6000,A4251,2),"")</f>
        <v/>
      </c>
      <c r="E4251" s="99" t="str">
        <f>IFERROR(IF(C4251=設定・集計!$B$6,INDEX(DATA!$A$46:$E$6000,A4251,4),""),"")</f>
        <v/>
      </c>
      <c r="F4251" s="99" t="str">
        <f>IFERROR(IF(C4251=設定・集計!$B$6,"",INDEX(DATA!$A$46:$E$6000,A4251,4)),"")</f>
        <v/>
      </c>
    </row>
    <row r="4252" spans="1:6" ht="18.75" customHeight="1">
      <c r="A4252" s="82" t="str">
        <f>IFERROR(MATCH(ROW()-ROW($A$2),DATA!G:G,0)-DATA!$B$5+1,"")</f>
        <v/>
      </c>
      <c r="B4252" s="86" t="str">
        <f>IFERROR(INDEX(DATA!$A$46:$E$6000,A4252,5),"")</f>
        <v/>
      </c>
      <c r="C4252" s="87" t="str">
        <f>IFERROR(INDEX(DATA!$A$46:$E$6000,A4252,3),"")</f>
        <v/>
      </c>
      <c r="D4252" s="88" t="str">
        <f>IFERROR(INDEX(DATA!$A$46:$E$6000,A4252,2),"")</f>
        <v/>
      </c>
      <c r="E4252" s="99" t="str">
        <f>IFERROR(IF(C4252=設定・集計!$B$6,INDEX(DATA!$A$46:$E$6000,A4252,4),""),"")</f>
        <v/>
      </c>
      <c r="F4252" s="99" t="str">
        <f>IFERROR(IF(C4252=設定・集計!$B$6,"",INDEX(DATA!$A$46:$E$6000,A4252,4)),"")</f>
        <v/>
      </c>
    </row>
    <row r="4253" spans="1:6" ht="18.75" customHeight="1">
      <c r="A4253" s="82" t="str">
        <f>IFERROR(MATCH(ROW()-ROW($A$2),DATA!G:G,0)-DATA!$B$5+1,"")</f>
        <v/>
      </c>
      <c r="B4253" s="86" t="str">
        <f>IFERROR(INDEX(DATA!$A$46:$E$6000,A4253,5),"")</f>
        <v/>
      </c>
      <c r="C4253" s="87" t="str">
        <f>IFERROR(INDEX(DATA!$A$46:$E$6000,A4253,3),"")</f>
        <v/>
      </c>
      <c r="D4253" s="88" t="str">
        <f>IFERROR(INDEX(DATA!$A$46:$E$6000,A4253,2),"")</f>
        <v/>
      </c>
      <c r="E4253" s="99" t="str">
        <f>IFERROR(IF(C4253=設定・集計!$B$6,INDEX(DATA!$A$46:$E$6000,A4253,4),""),"")</f>
        <v/>
      </c>
      <c r="F4253" s="99" t="str">
        <f>IFERROR(IF(C4253=設定・集計!$B$6,"",INDEX(DATA!$A$46:$E$6000,A4253,4)),"")</f>
        <v/>
      </c>
    </row>
    <row r="4254" spans="1:6" ht="18.75" customHeight="1">
      <c r="A4254" s="82" t="str">
        <f>IFERROR(MATCH(ROW()-ROW($A$2),DATA!G:G,0)-DATA!$B$5+1,"")</f>
        <v/>
      </c>
      <c r="B4254" s="86" t="str">
        <f>IFERROR(INDEX(DATA!$A$46:$E$6000,A4254,5),"")</f>
        <v/>
      </c>
      <c r="C4254" s="87" t="str">
        <f>IFERROR(INDEX(DATA!$A$46:$E$6000,A4254,3),"")</f>
        <v/>
      </c>
      <c r="D4254" s="88" t="str">
        <f>IFERROR(INDEX(DATA!$A$46:$E$6000,A4254,2),"")</f>
        <v/>
      </c>
      <c r="E4254" s="99" t="str">
        <f>IFERROR(IF(C4254=設定・集計!$B$6,INDEX(DATA!$A$46:$E$6000,A4254,4),""),"")</f>
        <v/>
      </c>
      <c r="F4254" s="99" t="str">
        <f>IFERROR(IF(C4254=設定・集計!$B$6,"",INDEX(DATA!$A$46:$E$6000,A4254,4)),"")</f>
        <v/>
      </c>
    </row>
    <row r="4255" spans="1:6" ht="18.75" customHeight="1">
      <c r="A4255" s="82" t="str">
        <f>IFERROR(MATCH(ROW()-ROW($A$2),DATA!G:G,0)-DATA!$B$5+1,"")</f>
        <v/>
      </c>
      <c r="B4255" s="86" t="str">
        <f>IFERROR(INDEX(DATA!$A$46:$E$6000,A4255,5),"")</f>
        <v/>
      </c>
      <c r="C4255" s="87" t="str">
        <f>IFERROR(INDEX(DATA!$A$46:$E$6000,A4255,3),"")</f>
        <v/>
      </c>
      <c r="D4255" s="88" t="str">
        <f>IFERROR(INDEX(DATA!$A$46:$E$6000,A4255,2),"")</f>
        <v/>
      </c>
      <c r="E4255" s="99" t="str">
        <f>IFERROR(IF(C4255=設定・集計!$B$6,INDEX(DATA!$A$46:$E$6000,A4255,4),""),"")</f>
        <v/>
      </c>
      <c r="F4255" s="99" t="str">
        <f>IFERROR(IF(C4255=設定・集計!$B$6,"",INDEX(DATA!$A$46:$E$6000,A4255,4)),"")</f>
        <v/>
      </c>
    </row>
    <row r="4256" spans="1:6" ht="18.75" customHeight="1">
      <c r="A4256" s="82" t="str">
        <f>IFERROR(MATCH(ROW()-ROW($A$2),DATA!G:G,0)-DATA!$B$5+1,"")</f>
        <v/>
      </c>
      <c r="B4256" s="86" t="str">
        <f>IFERROR(INDEX(DATA!$A$46:$E$6000,A4256,5),"")</f>
        <v/>
      </c>
      <c r="C4256" s="87" t="str">
        <f>IFERROR(INDEX(DATA!$A$46:$E$6000,A4256,3),"")</f>
        <v/>
      </c>
      <c r="D4256" s="88" t="str">
        <f>IFERROR(INDEX(DATA!$A$46:$E$6000,A4256,2),"")</f>
        <v/>
      </c>
      <c r="E4256" s="99" t="str">
        <f>IFERROR(IF(C4256=設定・集計!$B$6,INDEX(DATA!$A$46:$E$6000,A4256,4),""),"")</f>
        <v/>
      </c>
      <c r="F4256" s="99" t="str">
        <f>IFERROR(IF(C4256=設定・集計!$B$6,"",INDEX(DATA!$A$46:$E$6000,A4256,4)),"")</f>
        <v/>
      </c>
    </row>
    <row r="4257" spans="1:6" ht="18.75" customHeight="1">
      <c r="A4257" s="82" t="str">
        <f>IFERROR(MATCH(ROW()-ROW($A$2),DATA!G:G,0)-DATA!$B$5+1,"")</f>
        <v/>
      </c>
      <c r="B4257" s="86" t="str">
        <f>IFERROR(INDEX(DATA!$A$46:$E$6000,A4257,5),"")</f>
        <v/>
      </c>
      <c r="C4257" s="87" t="str">
        <f>IFERROR(INDEX(DATA!$A$46:$E$6000,A4257,3),"")</f>
        <v/>
      </c>
      <c r="D4257" s="88" t="str">
        <f>IFERROR(INDEX(DATA!$A$46:$E$6000,A4257,2),"")</f>
        <v/>
      </c>
      <c r="E4257" s="99" t="str">
        <f>IFERROR(IF(C4257=設定・集計!$B$6,INDEX(DATA!$A$46:$E$6000,A4257,4),""),"")</f>
        <v/>
      </c>
      <c r="F4257" s="99" t="str">
        <f>IFERROR(IF(C4257=設定・集計!$B$6,"",INDEX(DATA!$A$46:$E$6000,A4257,4)),"")</f>
        <v/>
      </c>
    </row>
    <row r="4258" spans="1:6" ht="18.75" customHeight="1">
      <c r="A4258" s="82" t="str">
        <f>IFERROR(MATCH(ROW()-ROW($A$2),DATA!G:G,0)-DATA!$B$5+1,"")</f>
        <v/>
      </c>
      <c r="B4258" s="86" t="str">
        <f>IFERROR(INDEX(DATA!$A$46:$E$6000,A4258,5),"")</f>
        <v/>
      </c>
      <c r="C4258" s="87" t="str">
        <f>IFERROR(INDEX(DATA!$A$46:$E$6000,A4258,3),"")</f>
        <v/>
      </c>
      <c r="D4258" s="88" t="str">
        <f>IFERROR(INDEX(DATA!$A$46:$E$6000,A4258,2),"")</f>
        <v/>
      </c>
      <c r="E4258" s="99" t="str">
        <f>IFERROR(IF(C4258=設定・集計!$B$6,INDEX(DATA!$A$46:$E$6000,A4258,4),""),"")</f>
        <v/>
      </c>
      <c r="F4258" s="99" t="str">
        <f>IFERROR(IF(C4258=設定・集計!$B$6,"",INDEX(DATA!$A$46:$E$6000,A4258,4)),"")</f>
        <v/>
      </c>
    </row>
    <row r="4259" spans="1:6" ht="18.75" customHeight="1">
      <c r="A4259" s="82" t="str">
        <f>IFERROR(MATCH(ROW()-ROW($A$2),DATA!G:G,0)-DATA!$B$5+1,"")</f>
        <v/>
      </c>
      <c r="B4259" s="86" t="str">
        <f>IFERROR(INDEX(DATA!$A$46:$E$6000,A4259,5),"")</f>
        <v/>
      </c>
      <c r="C4259" s="87" t="str">
        <f>IFERROR(INDEX(DATA!$A$46:$E$6000,A4259,3),"")</f>
        <v/>
      </c>
      <c r="D4259" s="88" t="str">
        <f>IFERROR(INDEX(DATA!$A$46:$E$6000,A4259,2),"")</f>
        <v/>
      </c>
      <c r="E4259" s="99" t="str">
        <f>IFERROR(IF(C4259=設定・集計!$B$6,INDEX(DATA!$A$46:$E$6000,A4259,4),""),"")</f>
        <v/>
      </c>
      <c r="F4259" s="99" t="str">
        <f>IFERROR(IF(C4259=設定・集計!$B$6,"",INDEX(DATA!$A$46:$E$6000,A4259,4)),"")</f>
        <v/>
      </c>
    </row>
    <row r="4260" spans="1:6" ht="18.75" customHeight="1">
      <c r="A4260" s="82" t="str">
        <f>IFERROR(MATCH(ROW()-ROW($A$2),DATA!G:G,0)-DATA!$B$5+1,"")</f>
        <v/>
      </c>
      <c r="B4260" s="86" t="str">
        <f>IFERROR(INDEX(DATA!$A$46:$E$6000,A4260,5),"")</f>
        <v/>
      </c>
      <c r="C4260" s="87" t="str">
        <f>IFERROR(INDEX(DATA!$A$46:$E$6000,A4260,3),"")</f>
        <v/>
      </c>
      <c r="D4260" s="88" t="str">
        <f>IFERROR(INDEX(DATA!$A$46:$E$6000,A4260,2),"")</f>
        <v/>
      </c>
      <c r="E4260" s="99" t="str">
        <f>IFERROR(IF(C4260=設定・集計!$B$6,INDEX(DATA!$A$46:$E$6000,A4260,4),""),"")</f>
        <v/>
      </c>
      <c r="F4260" s="99" t="str">
        <f>IFERROR(IF(C4260=設定・集計!$B$6,"",INDEX(DATA!$A$46:$E$6000,A4260,4)),"")</f>
        <v/>
      </c>
    </row>
    <row r="4261" spans="1:6" ht="18.75" customHeight="1">
      <c r="A4261" s="82" t="str">
        <f>IFERROR(MATCH(ROW()-ROW($A$2),DATA!G:G,0)-DATA!$B$5+1,"")</f>
        <v/>
      </c>
      <c r="B4261" s="86" t="str">
        <f>IFERROR(INDEX(DATA!$A$46:$E$6000,A4261,5),"")</f>
        <v/>
      </c>
      <c r="C4261" s="87" t="str">
        <f>IFERROR(INDEX(DATA!$A$46:$E$6000,A4261,3),"")</f>
        <v/>
      </c>
      <c r="D4261" s="88" t="str">
        <f>IFERROR(INDEX(DATA!$A$46:$E$6000,A4261,2),"")</f>
        <v/>
      </c>
      <c r="E4261" s="99" t="str">
        <f>IFERROR(IF(C4261=設定・集計!$B$6,INDEX(DATA!$A$46:$E$6000,A4261,4),""),"")</f>
        <v/>
      </c>
      <c r="F4261" s="99" t="str">
        <f>IFERROR(IF(C4261=設定・集計!$B$6,"",INDEX(DATA!$A$46:$E$6000,A4261,4)),"")</f>
        <v/>
      </c>
    </row>
    <row r="4262" spans="1:6" ht="18.75" customHeight="1">
      <c r="A4262" s="82" t="str">
        <f>IFERROR(MATCH(ROW()-ROW($A$2),DATA!G:G,0)-DATA!$B$5+1,"")</f>
        <v/>
      </c>
      <c r="B4262" s="86" t="str">
        <f>IFERROR(INDEX(DATA!$A$46:$E$6000,A4262,5),"")</f>
        <v/>
      </c>
      <c r="C4262" s="87" t="str">
        <f>IFERROR(INDEX(DATA!$A$46:$E$6000,A4262,3),"")</f>
        <v/>
      </c>
      <c r="D4262" s="88" t="str">
        <f>IFERROR(INDEX(DATA!$A$46:$E$6000,A4262,2),"")</f>
        <v/>
      </c>
      <c r="E4262" s="99" t="str">
        <f>IFERROR(IF(C4262=設定・集計!$B$6,INDEX(DATA!$A$46:$E$6000,A4262,4),""),"")</f>
        <v/>
      </c>
      <c r="F4262" s="99" t="str">
        <f>IFERROR(IF(C4262=設定・集計!$B$6,"",INDEX(DATA!$A$46:$E$6000,A4262,4)),"")</f>
        <v/>
      </c>
    </row>
    <row r="4263" spans="1:6" ht="18.75" customHeight="1">
      <c r="A4263" s="82" t="str">
        <f>IFERROR(MATCH(ROW()-ROW($A$2),DATA!G:G,0)-DATA!$B$5+1,"")</f>
        <v/>
      </c>
      <c r="B4263" s="86" t="str">
        <f>IFERROR(INDEX(DATA!$A$46:$E$6000,A4263,5),"")</f>
        <v/>
      </c>
      <c r="C4263" s="87" t="str">
        <f>IFERROR(INDEX(DATA!$A$46:$E$6000,A4263,3),"")</f>
        <v/>
      </c>
      <c r="D4263" s="88" t="str">
        <f>IFERROR(INDEX(DATA!$A$46:$E$6000,A4263,2),"")</f>
        <v/>
      </c>
      <c r="E4263" s="99" t="str">
        <f>IFERROR(IF(C4263=設定・集計!$B$6,INDEX(DATA!$A$46:$E$6000,A4263,4),""),"")</f>
        <v/>
      </c>
      <c r="F4263" s="99" t="str">
        <f>IFERROR(IF(C4263=設定・集計!$B$6,"",INDEX(DATA!$A$46:$E$6000,A4263,4)),"")</f>
        <v/>
      </c>
    </row>
    <row r="4264" spans="1:6" ht="18.75" customHeight="1">
      <c r="A4264" s="82" t="str">
        <f>IFERROR(MATCH(ROW()-ROW($A$2),DATA!G:G,0)-DATA!$B$5+1,"")</f>
        <v/>
      </c>
      <c r="B4264" s="86" t="str">
        <f>IFERROR(INDEX(DATA!$A$46:$E$6000,A4264,5),"")</f>
        <v/>
      </c>
      <c r="C4264" s="87" t="str">
        <f>IFERROR(INDEX(DATA!$A$46:$E$6000,A4264,3),"")</f>
        <v/>
      </c>
      <c r="D4264" s="88" t="str">
        <f>IFERROR(INDEX(DATA!$A$46:$E$6000,A4264,2),"")</f>
        <v/>
      </c>
      <c r="E4264" s="99" t="str">
        <f>IFERROR(IF(C4264=設定・集計!$B$6,INDEX(DATA!$A$46:$E$6000,A4264,4),""),"")</f>
        <v/>
      </c>
      <c r="F4264" s="99" t="str">
        <f>IFERROR(IF(C4264=設定・集計!$B$6,"",INDEX(DATA!$A$46:$E$6000,A4264,4)),"")</f>
        <v/>
      </c>
    </row>
    <row r="4265" spans="1:6" ht="18.75" customHeight="1">
      <c r="A4265" s="82" t="str">
        <f>IFERROR(MATCH(ROW()-ROW($A$2),DATA!G:G,0)-DATA!$B$5+1,"")</f>
        <v/>
      </c>
      <c r="B4265" s="86" t="str">
        <f>IFERROR(INDEX(DATA!$A$46:$E$6000,A4265,5),"")</f>
        <v/>
      </c>
      <c r="C4265" s="87" t="str">
        <f>IFERROR(INDEX(DATA!$A$46:$E$6000,A4265,3),"")</f>
        <v/>
      </c>
      <c r="D4265" s="88" t="str">
        <f>IFERROR(INDEX(DATA!$A$46:$E$6000,A4265,2),"")</f>
        <v/>
      </c>
      <c r="E4265" s="99" t="str">
        <f>IFERROR(IF(C4265=設定・集計!$B$6,INDEX(DATA!$A$46:$E$6000,A4265,4),""),"")</f>
        <v/>
      </c>
      <c r="F4265" s="99" t="str">
        <f>IFERROR(IF(C4265=設定・集計!$B$6,"",INDEX(DATA!$A$46:$E$6000,A4265,4)),"")</f>
        <v/>
      </c>
    </row>
    <row r="4266" spans="1:6" ht="18.75" customHeight="1">
      <c r="A4266" s="82" t="str">
        <f>IFERROR(MATCH(ROW()-ROW($A$2),DATA!G:G,0)-DATA!$B$5+1,"")</f>
        <v/>
      </c>
      <c r="B4266" s="86" t="str">
        <f>IFERROR(INDEX(DATA!$A$46:$E$6000,A4266,5),"")</f>
        <v/>
      </c>
      <c r="C4266" s="87" t="str">
        <f>IFERROR(INDEX(DATA!$A$46:$E$6000,A4266,3),"")</f>
        <v/>
      </c>
      <c r="D4266" s="88" t="str">
        <f>IFERROR(INDEX(DATA!$A$46:$E$6000,A4266,2),"")</f>
        <v/>
      </c>
      <c r="E4266" s="99" t="str">
        <f>IFERROR(IF(C4266=設定・集計!$B$6,INDEX(DATA!$A$46:$E$6000,A4266,4),""),"")</f>
        <v/>
      </c>
      <c r="F4266" s="99" t="str">
        <f>IFERROR(IF(C4266=設定・集計!$B$6,"",INDEX(DATA!$A$46:$E$6000,A4266,4)),"")</f>
        <v/>
      </c>
    </row>
    <row r="4267" spans="1:6" ht="18.75" customHeight="1">
      <c r="A4267" s="82" t="str">
        <f>IFERROR(MATCH(ROW()-ROW($A$2),DATA!G:G,0)-DATA!$B$5+1,"")</f>
        <v/>
      </c>
      <c r="B4267" s="86" t="str">
        <f>IFERROR(INDEX(DATA!$A$46:$E$6000,A4267,5),"")</f>
        <v/>
      </c>
      <c r="C4267" s="87" t="str">
        <f>IFERROR(INDEX(DATA!$A$46:$E$6000,A4267,3),"")</f>
        <v/>
      </c>
      <c r="D4267" s="88" t="str">
        <f>IFERROR(INDEX(DATA!$A$46:$E$6000,A4267,2),"")</f>
        <v/>
      </c>
      <c r="E4267" s="99" t="str">
        <f>IFERROR(IF(C4267=設定・集計!$B$6,INDEX(DATA!$A$46:$E$6000,A4267,4),""),"")</f>
        <v/>
      </c>
      <c r="F4267" s="99" t="str">
        <f>IFERROR(IF(C4267=設定・集計!$B$6,"",INDEX(DATA!$A$46:$E$6000,A4267,4)),"")</f>
        <v/>
      </c>
    </row>
    <row r="4268" spans="1:6" ht="18.75" customHeight="1">
      <c r="A4268" s="82" t="str">
        <f>IFERROR(MATCH(ROW()-ROW($A$2),DATA!G:G,0)-DATA!$B$5+1,"")</f>
        <v/>
      </c>
      <c r="B4268" s="86" t="str">
        <f>IFERROR(INDEX(DATA!$A$46:$E$6000,A4268,5),"")</f>
        <v/>
      </c>
      <c r="C4268" s="87" t="str">
        <f>IFERROR(INDEX(DATA!$A$46:$E$6000,A4268,3),"")</f>
        <v/>
      </c>
      <c r="D4268" s="88" t="str">
        <f>IFERROR(INDEX(DATA!$A$46:$E$6000,A4268,2),"")</f>
        <v/>
      </c>
      <c r="E4268" s="99" t="str">
        <f>IFERROR(IF(C4268=設定・集計!$B$6,INDEX(DATA!$A$46:$E$6000,A4268,4),""),"")</f>
        <v/>
      </c>
      <c r="F4268" s="99" t="str">
        <f>IFERROR(IF(C4268=設定・集計!$B$6,"",INDEX(DATA!$A$46:$E$6000,A4268,4)),"")</f>
        <v/>
      </c>
    </row>
    <row r="4269" spans="1:6" ht="18.75" customHeight="1">
      <c r="A4269" s="82" t="str">
        <f>IFERROR(MATCH(ROW()-ROW($A$2),DATA!G:G,0)-DATA!$B$5+1,"")</f>
        <v/>
      </c>
      <c r="B4269" s="86" t="str">
        <f>IFERROR(INDEX(DATA!$A$46:$E$6000,A4269,5),"")</f>
        <v/>
      </c>
      <c r="C4269" s="87" t="str">
        <f>IFERROR(INDEX(DATA!$A$46:$E$6000,A4269,3),"")</f>
        <v/>
      </c>
      <c r="D4269" s="88" t="str">
        <f>IFERROR(INDEX(DATA!$A$46:$E$6000,A4269,2),"")</f>
        <v/>
      </c>
      <c r="E4269" s="99" t="str">
        <f>IFERROR(IF(C4269=設定・集計!$B$6,INDEX(DATA!$A$46:$E$6000,A4269,4),""),"")</f>
        <v/>
      </c>
      <c r="F4269" s="99" t="str">
        <f>IFERROR(IF(C4269=設定・集計!$B$6,"",INDEX(DATA!$A$46:$E$6000,A4269,4)),"")</f>
        <v/>
      </c>
    </row>
    <row r="4270" spans="1:6" ht="18.75" customHeight="1">
      <c r="A4270" s="82" t="str">
        <f>IFERROR(MATCH(ROW()-ROW($A$2),DATA!G:G,0)-DATA!$B$5+1,"")</f>
        <v/>
      </c>
      <c r="B4270" s="86" t="str">
        <f>IFERROR(INDEX(DATA!$A$46:$E$6000,A4270,5),"")</f>
        <v/>
      </c>
      <c r="C4270" s="87" t="str">
        <f>IFERROR(INDEX(DATA!$A$46:$E$6000,A4270,3),"")</f>
        <v/>
      </c>
      <c r="D4270" s="88" t="str">
        <f>IFERROR(INDEX(DATA!$A$46:$E$6000,A4270,2),"")</f>
        <v/>
      </c>
      <c r="E4270" s="99" t="str">
        <f>IFERROR(IF(C4270=設定・集計!$B$6,INDEX(DATA!$A$46:$E$6000,A4270,4),""),"")</f>
        <v/>
      </c>
      <c r="F4270" s="99" t="str">
        <f>IFERROR(IF(C4270=設定・集計!$B$6,"",INDEX(DATA!$A$46:$E$6000,A4270,4)),"")</f>
        <v/>
      </c>
    </row>
    <row r="4271" spans="1:6" ht="18.75" customHeight="1">
      <c r="A4271" s="82" t="str">
        <f>IFERROR(MATCH(ROW()-ROW($A$2),DATA!G:G,0)-DATA!$B$5+1,"")</f>
        <v/>
      </c>
      <c r="B4271" s="86" t="str">
        <f>IFERROR(INDEX(DATA!$A$46:$E$6000,A4271,5),"")</f>
        <v/>
      </c>
      <c r="C4271" s="87" t="str">
        <f>IFERROR(INDEX(DATA!$A$46:$E$6000,A4271,3),"")</f>
        <v/>
      </c>
      <c r="D4271" s="88" t="str">
        <f>IFERROR(INDEX(DATA!$A$46:$E$6000,A4271,2),"")</f>
        <v/>
      </c>
      <c r="E4271" s="99" t="str">
        <f>IFERROR(IF(C4271=設定・集計!$B$6,INDEX(DATA!$A$46:$E$6000,A4271,4),""),"")</f>
        <v/>
      </c>
      <c r="F4271" s="99" t="str">
        <f>IFERROR(IF(C4271=設定・集計!$B$6,"",INDEX(DATA!$A$46:$E$6000,A4271,4)),"")</f>
        <v/>
      </c>
    </row>
    <row r="4272" spans="1:6" ht="18.75" customHeight="1">
      <c r="A4272" s="82" t="str">
        <f>IFERROR(MATCH(ROW()-ROW($A$2),DATA!G:G,0)-DATA!$B$5+1,"")</f>
        <v/>
      </c>
      <c r="B4272" s="86" t="str">
        <f>IFERROR(INDEX(DATA!$A$46:$E$6000,A4272,5),"")</f>
        <v/>
      </c>
      <c r="C4272" s="87" t="str">
        <f>IFERROR(INDEX(DATA!$A$46:$E$6000,A4272,3),"")</f>
        <v/>
      </c>
      <c r="D4272" s="88" t="str">
        <f>IFERROR(INDEX(DATA!$A$46:$E$6000,A4272,2),"")</f>
        <v/>
      </c>
      <c r="E4272" s="99" t="str">
        <f>IFERROR(IF(C4272=設定・集計!$B$6,INDEX(DATA!$A$46:$E$6000,A4272,4),""),"")</f>
        <v/>
      </c>
      <c r="F4272" s="99" t="str">
        <f>IFERROR(IF(C4272=設定・集計!$B$6,"",INDEX(DATA!$A$46:$E$6000,A4272,4)),"")</f>
        <v/>
      </c>
    </row>
    <row r="4273" spans="1:6" ht="18.75" customHeight="1">
      <c r="A4273" s="82" t="str">
        <f>IFERROR(MATCH(ROW()-ROW($A$2),DATA!G:G,0)-DATA!$B$5+1,"")</f>
        <v/>
      </c>
      <c r="B4273" s="86" t="str">
        <f>IFERROR(INDEX(DATA!$A$46:$E$6000,A4273,5),"")</f>
        <v/>
      </c>
      <c r="C4273" s="87" t="str">
        <f>IFERROR(INDEX(DATA!$A$46:$E$6000,A4273,3),"")</f>
        <v/>
      </c>
      <c r="D4273" s="88" t="str">
        <f>IFERROR(INDEX(DATA!$A$46:$E$6000,A4273,2),"")</f>
        <v/>
      </c>
      <c r="E4273" s="99" t="str">
        <f>IFERROR(IF(C4273=設定・集計!$B$6,INDEX(DATA!$A$46:$E$6000,A4273,4),""),"")</f>
        <v/>
      </c>
      <c r="F4273" s="99" t="str">
        <f>IFERROR(IF(C4273=設定・集計!$B$6,"",INDEX(DATA!$A$46:$E$6000,A4273,4)),"")</f>
        <v/>
      </c>
    </row>
    <row r="4274" spans="1:6" ht="18.75" customHeight="1">
      <c r="A4274" s="82" t="str">
        <f>IFERROR(MATCH(ROW()-ROW($A$2),DATA!G:G,0)-DATA!$B$5+1,"")</f>
        <v/>
      </c>
      <c r="B4274" s="86" t="str">
        <f>IFERROR(INDEX(DATA!$A$46:$E$6000,A4274,5),"")</f>
        <v/>
      </c>
      <c r="C4274" s="87" t="str">
        <f>IFERROR(INDEX(DATA!$A$46:$E$6000,A4274,3),"")</f>
        <v/>
      </c>
      <c r="D4274" s="88" t="str">
        <f>IFERROR(INDEX(DATA!$A$46:$E$6000,A4274,2),"")</f>
        <v/>
      </c>
      <c r="E4274" s="99" t="str">
        <f>IFERROR(IF(C4274=設定・集計!$B$6,INDEX(DATA!$A$46:$E$6000,A4274,4),""),"")</f>
        <v/>
      </c>
      <c r="F4274" s="99" t="str">
        <f>IFERROR(IF(C4274=設定・集計!$B$6,"",INDEX(DATA!$A$46:$E$6000,A4274,4)),"")</f>
        <v/>
      </c>
    </row>
    <row r="4275" spans="1:6" ht="18.75" customHeight="1">
      <c r="A4275" s="82" t="str">
        <f>IFERROR(MATCH(ROW()-ROW($A$2),DATA!G:G,0)-DATA!$B$5+1,"")</f>
        <v/>
      </c>
      <c r="B4275" s="86" t="str">
        <f>IFERROR(INDEX(DATA!$A$46:$E$6000,A4275,5),"")</f>
        <v/>
      </c>
      <c r="C4275" s="87" t="str">
        <f>IFERROR(INDEX(DATA!$A$46:$E$6000,A4275,3),"")</f>
        <v/>
      </c>
      <c r="D4275" s="88" t="str">
        <f>IFERROR(INDEX(DATA!$A$46:$E$6000,A4275,2),"")</f>
        <v/>
      </c>
      <c r="E4275" s="99" t="str">
        <f>IFERROR(IF(C4275=設定・集計!$B$6,INDEX(DATA!$A$46:$E$6000,A4275,4),""),"")</f>
        <v/>
      </c>
      <c r="F4275" s="99" t="str">
        <f>IFERROR(IF(C4275=設定・集計!$B$6,"",INDEX(DATA!$A$46:$E$6000,A4275,4)),"")</f>
        <v/>
      </c>
    </row>
    <row r="4276" spans="1:6" ht="18.75" customHeight="1">
      <c r="A4276" s="82" t="str">
        <f>IFERROR(MATCH(ROW()-ROW($A$2),DATA!G:G,0)-DATA!$B$5+1,"")</f>
        <v/>
      </c>
      <c r="B4276" s="86" t="str">
        <f>IFERROR(INDEX(DATA!$A$46:$E$6000,A4276,5),"")</f>
        <v/>
      </c>
      <c r="C4276" s="87" t="str">
        <f>IFERROR(INDEX(DATA!$A$46:$E$6000,A4276,3),"")</f>
        <v/>
      </c>
      <c r="D4276" s="88" t="str">
        <f>IFERROR(INDEX(DATA!$A$46:$E$6000,A4276,2),"")</f>
        <v/>
      </c>
      <c r="E4276" s="99" t="str">
        <f>IFERROR(IF(C4276=設定・集計!$B$6,INDEX(DATA!$A$46:$E$6000,A4276,4),""),"")</f>
        <v/>
      </c>
      <c r="F4276" s="99" t="str">
        <f>IFERROR(IF(C4276=設定・集計!$B$6,"",INDEX(DATA!$A$46:$E$6000,A4276,4)),"")</f>
        <v/>
      </c>
    </row>
    <row r="4277" spans="1:6" ht="18.75" customHeight="1">
      <c r="A4277" s="82" t="str">
        <f>IFERROR(MATCH(ROW()-ROW($A$2),DATA!G:G,0)-DATA!$B$5+1,"")</f>
        <v/>
      </c>
      <c r="B4277" s="86" t="str">
        <f>IFERROR(INDEX(DATA!$A$46:$E$6000,A4277,5),"")</f>
        <v/>
      </c>
      <c r="C4277" s="87" t="str">
        <f>IFERROR(INDEX(DATA!$A$46:$E$6000,A4277,3),"")</f>
        <v/>
      </c>
      <c r="D4277" s="88" t="str">
        <f>IFERROR(INDEX(DATA!$A$46:$E$6000,A4277,2),"")</f>
        <v/>
      </c>
      <c r="E4277" s="99" t="str">
        <f>IFERROR(IF(C4277=設定・集計!$B$6,INDEX(DATA!$A$46:$E$6000,A4277,4),""),"")</f>
        <v/>
      </c>
      <c r="F4277" s="99" t="str">
        <f>IFERROR(IF(C4277=設定・集計!$B$6,"",INDEX(DATA!$A$46:$E$6000,A4277,4)),"")</f>
        <v/>
      </c>
    </row>
    <row r="4278" spans="1:6" ht="18.75" customHeight="1">
      <c r="A4278" s="82" t="str">
        <f>IFERROR(MATCH(ROW()-ROW($A$2),DATA!G:G,0)-DATA!$B$5+1,"")</f>
        <v/>
      </c>
      <c r="B4278" s="86" t="str">
        <f>IFERROR(INDEX(DATA!$A$46:$E$6000,A4278,5),"")</f>
        <v/>
      </c>
      <c r="C4278" s="87" t="str">
        <f>IFERROR(INDEX(DATA!$A$46:$E$6000,A4278,3),"")</f>
        <v/>
      </c>
      <c r="D4278" s="88" t="str">
        <f>IFERROR(INDEX(DATA!$A$46:$E$6000,A4278,2),"")</f>
        <v/>
      </c>
      <c r="E4278" s="99" t="str">
        <f>IFERROR(IF(C4278=設定・集計!$B$6,INDEX(DATA!$A$46:$E$6000,A4278,4),""),"")</f>
        <v/>
      </c>
      <c r="F4278" s="99" t="str">
        <f>IFERROR(IF(C4278=設定・集計!$B$6,"",INDEX(DATA!$A$46:$E$6000,A4278,4)),"")</f>
        <v/>
      </c>
    </row>
    <row r="4279" spans="1:6" ht="18.75" customHeight="1">
      <c r="A4279" s="82" t="str">
        <f>IFERROR(MATCH(ROW()-ROW($A$2),DATA!G:G,0)-DATA!$B$5+1,"")</f>
        <v/>
      </c>
      <c r="B4279" s="86" t="str">
        <f>IFERROR(INDEX(DATA!$A$46:$E$6000,A4279,5),"")</f>
        <v/>
      </c>
      <c r="C4279" s="87" t="str">
        <f>IFERROR(INDEX(DATA!$A$46:$E$6000,A4279,3),"")</f>
        <v/>
      </c>
      <c r="D4279" s="88" t="str">
        <f>IFERROR(INDEX(DATA!$A$46:$E$6000,A4279,2),"")</f>
        <v/>
      </c>
      <c r="E4279" s="99" t="str">
        <f>IFERROR(IF(C4279=設定・集計!$B$6,INDEX(DATA!$A$46:$E$6000,A4279,4),""),"")</f>
        <v/>
      </c>
      <c r="F4279" s="99" t="str">
        <f>IFERROR(IF(C4279=設定・集計!$B$6,"",INDEX(DATA!$A$46:$E$6000,A4279,4)),"")</f>
        <v/>
      </c>
    </row>
    <row r="4280" spans="1:6" ht="18.75" customHeight="1">
      <c r="A4280" s="82" t="str">
        <f>IFERROR(MATCH(ROW()-ROW($A$2),DATA!G:G,0)-DATA!$B$5+1,"")</f>
        <v/>
      </c>
      <c r="B4280" s="86" t="str">
        <f>IFERROR(INDEX(DATA!$A$46:$E$6000,A4280,5),"")</f>
        <v/>
      </c>
      <c r="C4280" s="87" t="str">
        <f>IFERROR(INDEX(DATA!$A$46:$E$6000,A4280,3),"")</f>
        <v/>
      </c>
      <c r="D4280" s="88" t="str">
        <f>IFERROR(INDEX(DATA!$A$46:$E$6000,A4280,2),"")</f>
        <v/>
      </c>
      <c r="E4280" s="99" t="str">
        <f>IFERROR(IF(C4280=設定・集計!$B$6,INDEX(DATA!$A$46:$E$6000,A4280,4),""),"")</f>
        <v/>
      </c>
      <c r="F4280" s="99" t="str">
        <f>IFERROR(IF(C4280=設定・集計!$B$6,"",INDEX(DATA!$A$46:$E$6000,A4280,4)),"")</f>
        <v/>
      </c>
    </row>
    <row r="4281" spans="1:6" ht="18.75" customHeight="1">
      <c r="A4281" s="82" t="str">
        <f>IFERROR(MATCH(ROW()-ROW($A$2),DATA!G:G,0)-DATA!$B$5+1,"")</f>
        <v/>
      </c>
      <c r="B4281" s="86" t="str">
        <f>IFERROR(INDEX(DATA!$A$46:$E$6000,A4281,5),"")</f>
        <v/>
      </c>
      <c r="C4281" s="87" t="str">
        <f>IFERROR(INDEX(DATA!$A$46:$E$6000,A4281,3),"")</f>
        <v/>
      </c>
      <c r="D4281" s="88" t="str">
        <f>IFERROR(INDEX(DATA!$A$46:$E$6000,A4281,2),"")</f>
        <v/>
      </c>
      <c r="E4281" s="99" t="str">
        <f>IFERROR(IF(C4281=設定・集計!$B$6,INDEX(DATA!$A$46:$E$6000,A4281,4),""),"")</f>
        <v/>
      </c>
      <c r="F4281" s="99" t="str">
        <f>IFERROR(IF(C4281=設定・集計!$B$6,"",INDEX(DATA!$A$46:$E$6000,A4281,4)),"")</f>
        <v/>
      </c>
    </row>
    <row r="4282" spans="1:6" ht="18.75" customHeight="1">
      <c r="A4282" s="82" t="str">
        <f>IFERROR(MATCH(ROW()-ROW($A$2),DATA!G:G,0)-DATA!$B$5+1,"")</f>
        <v/>
      </c>
      <c r="B4282" s="86" t="str">
        <f>IFERROR(INDEX(DATA!$A$46:$E$6000,A4282,5),"")</f>
        <v/>
      </c>
      <c r="C4282" s="87" t="str">
        <f>IFERROR(INDEX(DATA!$A$46:$E$6000,A4282,3),"")</f>
        <v/>
      </c>
      <c r="D4282" s="88" t="str">
        <f>IFERROR(INDEX(DATA!$A$46:$E$6000,A4282,2),"")</f>
        <v/>
      </c>
      <c r="E4282" s="99" t="str">
        <f>IFERROR(IF(C4282=設定・集計!$B$6,INDEX(DATA!$A$46:$E$6000,A4282,4),""),"")</f>
        <v/>
      </c>
      <c r="F4282" s="99" t="str">
        <f>IFERROR(IF(C4282=設定・集計!$B$6,"",INDEX(DATA!$A$46:$E$6000,A4282,4)),"")</f>
        <v/>
      </c>
    </row>
    <row r="4283" spans="1:6" ht="18.75" customHeight="1">
      <c r="A4283" s="82" t="str">
        <f>IFERROR(MATCH(ROW()-ROW($A$2),DATA!G:G,0)-DATA!$B$5+1,"")</f>
        <v/>
      </c>
      <c r="B4283" s="86" t="str">
        <f>IFERROR(INDEX(DATA!$A$46:$E$6000,A4283,5),"")</f>
        <v/>
      </c>
      <c r="C4283" s="87" t="str">
        <f>IFERROR(INDEX(DATA!$A$46:$E$6000,A4283,3),"")</f>
        <v/>
      </c>
      <c r="D4283" s="88" t="str">
        <f>IFERROR(INDEX(DATA!$A$46:$E$6000,A4283,2),"")</f>
        <v/>
      </c>
      <c r="E4283" s="99" t="str">
        <f>IFERROR(IF(C4283=設定・集計!$B$6,INDEX(DATA!$A$46:$E$6000,A4283,4),""),"")</f>
        <v/>
      </c>
      <c r="F4283" s="99" t="str">
        <f>IFERROR(IF(C4283=設定・集計!$B$6,"",INDEX(DATA!$A$46:$E$6000,A4283,4)),"")</f>
        <v/>
      </c>
    </row>
    <row r="4284" spans="1:6" ht="18.75" customHeight="1">
      <c r="A4284" s="82" t="str">
        <f>IFERROR(MATCH(ROW()-ROW($A$2),DATA!G:G,0)-DATA!$B$5+1,"")</f>
        <v/>
      </c>
      <c r="B4284" s="86" t="str">
        <f>IFERROR(INDEX(DATA!$A$46:$E$6000,A4284,5),"")</f>
        <v/>
      </c>
      <c r="C4284" s="87" t="str">
        <f>IFERROR(INDEX(DATA!$A$46:$E$6000,A4284,3),"")</f>
        <v/>
      </c>
      <c r="D4284" s="88" t="str">
        <f>IFERROR(INDEX(DATA!$A$46:$E$6000,A4284,2),"")</f>
        <v/>
      </c>
      <c r="E4284" s="99" t="str">
        <f>IFERROR(IF(C4284=設定・集計!$B$6,INDEX(DATA!$A$46:$E$6000,A4284,4),""),"")</f>
        <v/>
      </c>
      <c r="F4284" s="99" t="str">
        <f>IFERROR(IF(C4284=設定・集計!$B$6,"",INDEX(DATA!$A$46:$E$6000,A4284,4)),"")</f>
        <v/>
      </c>
    </row>
    <row r="4285" spans="1:6" ht="18.75" customHeight="1">
      <c r="A4285" s="82" t="str">
        <f>IFERROR(MATCH(ROW()-ROW($A$2),DATA!G:G,0)-DATA!$B$5+1,"")</f>
        <v/>
      </c>
      <c r="B4285" s="86" t="str">
        <f>IFERROR(INDEX(DATA!$A$46:$E$6000,A4285,5),"")</f>
        <v/>
      </c>
      <c r="C4285" s="87" t="str">
        <f>IFERROR(INDEX(DATA!$A$46:$E$6000,A4285,3),"")</f>
        <v/>
      </c>
      <c r="D4285" s="88" t="str">
        <f>IFERROR(INDEX(DATA!$A$46:$E$6000,A4285,2),"")</f>
        <v/>
      </c>
      <c r="E4285" s="99" t="str">
        <f>IFERROR(IF(C4285=設定・集計!$B$6,INDEX(DATA!$A$46:$E$6000,A4285,4),""),"")</f>
        <v/>
      </c>
      <c r="F4285" s="99" t="str">
        <f>IFERROR(IF(C4285=設定・集計!$B$6,"",INDEX(DATA!$A$46:$E$6000,A4285,4)),"")</f>
        <v/>
      </c>
    </row>
    <row r="4286" spans="1:6" ht="18.75" customHeight="1">
      <c r="A4286" s="82" t="str">
        <f>IFERROR(MATCH(ROW()-ROW($A$2),DATA!G:G,0)-DATA!$B$5+1,"")</f>
        <v/>
      </c>
      <c r="B4286" s="86" t="str">
        <f>IFERROR(INDEX(DATA!$A$46:$E$6000,A4286,5),"")</f>
        <v/>
      </c>
      <c r="C4286" s="87" t="str">
        <f>IFERROR(INDEX(DATA!$A$46:$E$6000,A4286,3),"")</f>
        <v/>
      </c>
      <c r="D4286" s="88" t="str">
        <f>IFERROR(INDEX(DATA!$A$46:$E$6000,A4286,2),"")</f>
        <v/>
      </c>
      <c r="E4286" s="99" t="str">
        <f>IFERROR(IF(C4286=設定・集計!$B$6,INDEX(DATA!$A$46:$E$6000,A4286,4),""),"")</f>
        <v/>
      </c>
      <c r="F4286" s="99" t="str">
        <f>IFERROR(IF(C4286=設定・集計!$B$6,"",INDEX(DATA!$A$46:$E$6000,A4286,4)),"")</f>
        <v/>
      </c>
    </row>
    <row r="4287" spans="1:6" ht="18.75" customHeight="1">
      <c r="A4287" s="82" t="str">
        <f>IFERROR(MATCH(ROW()-ROW($A$2),DATA!G:G,0)-DATA!$B$5+1,"")</f>
        <v/>
      </c>
      <c r="B4287" s="86" t="str">
        <f>IFERROR(INDEX(DATA!$A$46:$E$6000,A4287,5),"")</f>
        <v/>
      </c>
      <c r="C4287" s="87" t="str">
        <f>IFERROR(INDEX(DATA!$A$46:$E$6000,A4287,3),"")</f>
        <v/>
      </c>
      <c r="D4287" s="88" t="str">
        <f>IFERROR(INDEX(DATA!$A$46:$E$6000,A4287,2),"")</f>
        <v/>
      </c>
      <c r="E4287" s="99" t="str">
        <f>IFERROR(IF(C4287=設定・集計!$B$6,INDEX(DATA!$A$46:$E$6000,A4287,4),""),"")</f>
        <v/>
      </c>
      <c r="F4287" s="99" t="str">
        <f>IFERROR(IF(C4287=設定・集計!$B$6,"",INDEX(DATA!$A$46:$E$6000,A4287,4)),"")</f>
        <v/>
      </c>
    </row>
    <row r="4288" spans="1:6" ht="18.75" customHeight="1">
      <c r="A4288" s="82" t="str">
        <f>IFERROR(MATCH(ROW()-ROW($A$2),DATA!G:G,0)-DATA!$B$5+1,"")</f>
        <v/>
      </c>
      <c r="B4288" s="86" t="str">
        <f>IFERROR(INDEX(DATA!$A$46:$E$6000,A4288,5),"")</f>
        <v/>
      </c>
      <c r="C4288" s="87" t="str">
        <f>IFERROR(INDEX(DATA!$A$46:$E$6000,A4288,3),"")</f>
        <v/>
      </c>
      <c r="D4288" s="88" t="str">
        <f>IFERROR(INDEX(DATA!$A$46:$E$6000,A4288,2),"")</f>
        <v/>
      </c>
      <c r="E4288" s="99" t="str">
        <f>IFERROR(IF(C4288=設定・集計!$B$6,INDEX(DATA!$A$46:$E$6000,A4288,4),""),"")</f>
        <v/>
      </c>
      <c r="F4288" s="99" t="str">
        <f>IFERROR(IF(C4288=設定・集計!$B$6,"",INDEX(DATA!$A$46:$E$6000,A4288,4)),"")</f>
        <v/>
      </c>
    </row>
    <row r="4289" spans="1:6" ht="18.75" customHeight="1">
      <c r="A4289" s="82" t="str">
        <f>IFERROR(MATCH(ROW()-ROW($A$2),DATA!G:G,0)-DATA!$B$5+1,"")</f>
        <v/>
      </c>
      <c r="B4289" s="86" t="str">
        <f>IFERROR(INDEX(DATA!$A$46:$E$6000,A4289,5),"")</f>
        <v/>
      </c>
      <c r="C4289" s="87" t="str">
        <f>IFERROR(INDEX(DATA!$A$46:$E$6000,A4289,3),"")</f>
        <v/>
      </c>
      <c r="D4289" s="88" t="str">
        <f>IFERROR(INDEX(DATA!$A$46:$E$6000,A4289,2),"")</f>
        <v/>
      </c>
      <c r="E4289" s="99" t="str">
        <f>IFERROR(IF(C4289=設定・集計!$B$6,INDEX(DATA!$A$46:$E$6000,A4289,4),""),"")</f>
        <v/>
      </c>
      <c r="F4289" s="99" t="str">
        <f>IFERROR(IF(C4289=設定・集計!$B$6,"",INDEX(DATA!$A$46:$E$6000,A4289,4)),"")</f>
        <v/>
      </c>
    </row>
    <row r="4290" spans="1:6" ht="18.75" customHeight="1">
      <c r="A4290" s="82" t="str">
        <f>IFERROR(MATCH(ROW()-ROW($A$2),DATA!G:G,0)-DATA!$B$5+1,"")</f>
        <v/>
      </c>
      <c r="B4290" s="86" t="str">
        <f>IFERROR(INDEX(DATA!$A$46:$E$6000,A4290,5),"")</f>
        <v/>
      </c>
      <c r="C4290" s="87" t="str">
        <f>IFERROR(INDEX(DATA!$A$46:$E$6000,A4290,3),"")</f>
        <v/>
      </c>
      <c r="D4290" s="88" t="str">
        <f>IFERROR(INDEX(DATA!$A$46:$E$6000,A4290,2),"")</f>
        <v/>
      </c>
      <c r="E4290" s="99" t="str">
        <f>IFERROR(IF(C4290=設定・集計!$B$6,INDEX(DATA!$A$46:$E$6000,A4290,4),""),"")</f>
        <v/>
      </c>
      <c r="F4290" s="99" t="str">
        <f>IFERROR(IF(C4290=設定・集計!$B$6,"",INDEX(DATA!$A$46:$E$6000,A4290,4)),"")</f>
        <v/>
      </c>
    </row>
    <row r="4291" spans="1:6" ht="18.75" customHeight="1">
      <c r="A4291" s="82" t="str">
        <f>IFERROR(MATCH(ROW()-ROW($A$2),DATA!G:G,0)-DATA!$B$5+1,"")</f>
        <v/>
      </c>
      <c r="B4291" s="86" t="str">
        <f>IFERROR(INDEX(DATA!$A$46:$E$6000,A4291,5),"")</f>
        <v/>
      </c>
      <c r="C4291" s="87" t="str">
        <f>IFERROR(INDEX(DATA!$A$46:$E$6000,A4291,3),"")</f>
        <v/>
      </c>
      <c r="D4291" s="88" t="str">
        <f>IFERROR(INDEX(DATA!$A$46:$E$6000,A4291,2),"")</f>
        <v/>
      </c>
      <c r="E4291" s="99" t="str">
        <f>IFERROR(IF(C4291=設定・集計!$B$6,INDEX(DATA!$A$46:$E$6000,A4291,4),""),"")</f>
        <v/>
      </c>
      <c r="F4291" s="99" t="str">
        <f>IFERROR(IF(C4291=設定・集計!$B$6,"",INDEX(DATA!$A$46:$E$6000,A4291,4)),"")</f>
        <v/>
      </c>
    </row>
    <row r="4292" spans="1:6" ht="18.75" customHeight="1">
      <c r="A4292" s="82" t="str">
        <f>IFERROR(MATCH(ROW()-ROW($A$2),DATA!G:G,0)-DATA!$B$5+1,"")</f>
        <v/>
      </c>
      <c r="B4292" s="86" t="str">
        <f>IFERROR(INDEX(DATA!$A$46:$E$6000,A4292,5),"")</f>
        <v/>
      </c>
      <c r="C4292" s="87" t="str">
        <f>IFERROR(INDEX(DATA!$A$46:$E$6000,A4292,3),"")</f>
        <v/>
      </c>
      <c r="D4292" s="88" t="str">
        <f>IFERROR(INDEX(DATA!$A$46:$E$6000,A4292,2),"")</f>
        <v/>
      </c>
      <c r="E4292" s="99" t="str">
        <f>IFERROR(IF(C4292=設定・集計!$B$6,INDEX(DATA!$A$46:$E$6000,A4292,4),""),"")</f>
        <v/>
      </c>
      <c r="F4292" s="99" t="str">
        <f>IFERROR(IF(C4292=設定・集計!$B$6,"",INDEX(DATA!$A$46:$E$6000,A4292,4)),"")</f>
        <v/>
      </c>
    </row>
    <row r="4293" spans="1:6" ht="18.75" customHeight="1">
      <c r="A4293" s="82" t="str">
        <f>IFERROR(MATCH(ROW()-ROW($A$2),DATA!G:G,0)-DATA!$B$5+1,"")</f>
        <v/>
      </c>
      <c r="B4293" s="86" t="str">
        <f>IFERROR(INDEX(DATA!$A$46:$E$6000,A4293,5),"")</f>
        <v/>
      </c>
      <c r="C4293" s="87" t="str">
        <f>IFERROR(INDEX(DATA!$A$46:$E$6000,A4293,3),"")</f>
        <v/>
      </c>
      <c r="D4293" s="88" t="str">
        <f>IFERROR(INDEX(DATA!$A$46:$E$6000,A4293,2),"")</f>
        <v/>
      </c>
      <c r="E4293" s="99" t="str">
        <f>IFERROR(IF(C4293=設定・集計!$B$6,INDEX(DATA!$A$46:$E$6000,A4293,4),""),"")</f>
        <v/>
      </c>
      <c r="F4293" s="99" t="str">
        <f>IFERROR(IF(C4293=設定・集計!$B$6,"",INDEX(DATA!$A$46:$E$6000,A4293,4)),"")</f>
        <v/>
      </c>
    </row>
    <row r="4294" spans="1:6" ht="18.75" customHeight="1">
      <c r="A4294" s="82" t="str">
        <f>IFERROR(MATCH(ROW()-ROW($A$2),DATA!G:G,0)-DATA!$B$5+1,"")</f>
        <v/>
      </c>
      <c r="B4294" s="86" t="str">
        <f>IFERROR(INDEX(DATA!$A$46:$E$6000,A4294,5),"")</f>
        <v/>
      </c>
      <c r="C4294" s="87" t="str">
        <f>IFERROR(INDEX(DATA!$A$46:$E$6000,A4294,3),"")</f>
        <v/>
      </c>
      <c r="D4294" s="88" t="str">
        <f>IFERROR(INDEX(DATA!$A$46:$E$6000,A4294,2),"")</f>
        <v/>
      </c>
      <c r="E4294" s="99" t="str">
        <f>IFERROR(IF(C4294=設定・集計!$B$6,INDEX(DATA!$A$46:$E$6000,A4294,4),""),"")</f>
        <v/>
      </c>
      <c r="F4294" s="99" t="str">
        <f>IFERROR(IF(C4294=設定・集計!$B$6,"",INDEX(DATA!$A$46:$E$6000,A4294,4)),"")</f>
        <v/>
      </c>
    </row>
    <row r="4295" spans="1:6" ht="18.75" customHeight="1">
      <c r="A4295" s="82" t="str">
        <f>IFERROR(MATCH(ROW()-ROW($A$2),DATA!G:G,0)-DATA!$B$5+1,"")</f>
        <v/>
      </c>
      <c r="B4295" s="86" t="str">
        <f>IFERROR(INDEX(DATA!$A$46:$E$6000,A4295,5),"")</f>
        <v/>
      </c>
      <c r="C4295" s="87" t="str">
        <f>IFERROR(INDEX(DATA!$A$46:$E$6000,A4295,3),"")</f>
        <v/>
      </c>
      <c r="D4295" s="88" t="str">
        <f>IFERROR(INDEX(DATA!$A$46:$E$6000,A4295,2),"")</f>
        <v/>
      </c>
      <c r="E4295" s="99" t="str">
        <f>IFERROR(IF(C4295=設定・集計!$B$6,INDEX(DATA!$A$46:$E$6000,A4295,4),""),"")</f>
        <v/>
      </c>
      <c r="F4295" s="99" t="str">
        <f>IFERROR(IF(C4295=設定・集計!$B$6,"",INDEX(DATA!$A$46:$E$6000,A4295,4)),"")</f>
        <v/>
      </c>
    </row>
    <row r="4296" spans="1:6" ht="18.75" customHeight="1">
      <c r="A4296" s="82" t="str">
        <f>IFERROR(MATCH(ROW()-ROW($A$2),DATA!G:G,0)-DATA!$B$5+1,"")</f>
        <v/>
      </c>
      <c r="B4296" s="86" t="str">
        <f>IFERROR(INDEX(DATA!$A$46:$E$6000,A4296,5),"")</f>
        <v/>
      </c>
      <c r="C4296" s="87" t="str">
        <f>IFERROR(INDEX(DATA!$A$46:$E$6000,A4296,3),"")</f>
        <v/>
      </c>
      <c r="D4296" s="88" t="str">
        <f>IFERROR(INDEX(DATA!$A$46:$E$6000,A4296,2),"")</f>
        <v/>
      </c>
      <c r="E4296" s="99" t="str">
        <f>IFERROR(IF(C4296=設定・集計!$B$6,INDEX(DATA!$A$46:$E$6000,A4296,4),""),"")</f>
        <v/>
      </c>
      <c r="F4296" s="99" t="str">
        <f>IFERROR(IF(C4296=設定・集計!$B$6,"",INDEX(DATA!$A$46:$E$6000,A4296,4)),"")</f>
        <v/>
      </c>
    </row>
    <row r="4297" spans="1:6" ht="18.75" customHeight="1">
      <c r="A4297" s="82" t="str">
        <f>IFERROR(MATCH(ROW()-ROW($A$2),DATA!G:G,0)-DATA!$B$5+1,"")</f>
        <v/>
      </c>
      <c r="B4297" s="86" t="str">
        <f>IFERROR(INDEX(DATA!$A$46:$E$6000,A4297,5),"")</f>
        <v/>
      </c>
      <c r="C4297" s="87" t="str">
        <f>IFERROR(INDEX(DATA!$A$46:$E$6000,A4297,3),"")</f>
        <v/>
      </c>
      <c r="D4297" s="88" t="str">
        <f>IFERROR(INDEX(DATA!$A$46:$E$6000,A4297,2),"")</f>
        <v/>
      </c>
      <c r="E4297" s="99" t="str">
        <f>IFERROR(IF(C4297=設定・集計!$B$6,INDEX(DATA!$A$46:$E$6000,A4297,4),""),"")</f>
        <v/>
      </c>
      <c r="F4297" s="99" t="str">
        <f>IFERROR(IF(C4297=設定・集計!$B$6,"",INDEX(DATA!$A$46:$E$6000,A4297,4)),"")</f>
        <v/>
      </c>
    </row>
    <row r="4298" spans="1:6" ht="18.75" customHeight="1">
      <c r="A4298" s="82" t="str">
        <f>IFERROR(MATCH(ROW()-ROW($A$2),DATA!G:G,0)-DATA!$B$5+1,"")</f>
        <v/>
      </c>
      <c r="B4298" s="86" t="str">
        <f>IFERROR(INDEX(DATA!$A$46:$E$6000,A4298,5),"")</f>
        <v/>
      </c>
      <c r="C4298" s="87" t="str">
        <f>IFERROR(INDEX(DATA!$A$46:$E$6000,A4298,3),"")</f>
        <v/>
      </c>
      <c r="D4298" s="88" t="str">
        <f>IFERROR(INDEX(DATA!$A$46:$E$6000,A4298,2),"")</f>
        <v/>
      </c>
      <c r="E4298" s="99" t="str">
        <f>IFERROR(IF(C4298=設定・集計!$B$6,INDEX(DATA!$A$46:$E$6000,A4298,4),""),"")</f>
        <v/>
      </c>
      <c r="F4298" s="99" t="str">
        <f>IFERROR(IF(C4298=設定・集計!$B$6,"",INDEX(DATA!$A$46:$E$6000,A4298,4)),"")</f>
        <v/>
      </c>
    </row>
    <row r="4299" spans="1:6" ht="18.75" customHeight="1">
      <c r="A4299" s="82" t="str">
        <f>IFERROR(MATCH(ROW()-ROW($A$2),DATA!G:G,0)-DATA!$B$5+1,"")</f>
        <v/>
      </c>
      <c r="B4299" s="86" t="str">
        <f>IFERROR(INDEX(DATA!$A$46:$E$6000,A4299,5),"")</f>
        <v/>
      </c>
      <c r="C4299" s="87" t="str">
        <f>IFERROR(INDEX(DATA!$A$46:$E$6000,A4299,3),"")</f>
        <v/>
      </c>
      <c r="D4299" s="88" t="str">
        <f>IFERROR(INDEX(DATA!$A$46:$E$6000,A4299,2),"")</f>
        <v/>
      </c>
      <c r="E4299" s="99" t="str">
        <f>IFERROR(IF(C4299=設定・集計!$B$6,INDEX(DATA!$A$46:$E$6000,A4299,4),""),"")</f>
        <v/>
      </c>
      <c r="F4299" s="99" t="str">
        <f>IFERROR(IF(C4299=設定・集計!$B$6,"",INDEX(DATA!$A$46:$E$6000,A4299,4)),"")</f>
        <v/>
      </c>
    </row>
    <row r="4300" spans="1:6" ht="18.75" customHeight="1">
      <c r="A4300" s="82" t="str">
        <f>IFERROR(MATCH(ROW()-ROW($A$2),DATA!G:G,0)-DATA!$B$5+1,"")</f>
        <v/>
      </c>
      <c r="B4300" s="86" t="str">
        <f>IFERROR(INDEX(DATA!$A$46:$E$6000,A4300,5),"")</f>
        <v/>
      </c>
      <c r="C4300" s="87" t="str">
        <f>IFERROR(INDEX(DATA!$A$46:$E$6000,A4300,3),"")</f>
        <v/>
      </c>
      <c r="D4300" s="88" t="str">
        <f>IFERROR(INDEX(DATA!$A$46:$E$6000,A4300,2),"")</f>
        <v/>
      </c>
      <c r="E4300" s="99" t="str">
        <f>IFERROR(IF(C4300=設定・集計!$B$6,INDEX(DATA!$A$46:$E$6000,A4300,4),""),"")</f>
        <v/>
      </c>
      <c r="F4300" s="99" t="str">
        <f>IFERROR(IF(C4300=設定・集計!$B$6,"",INDEX(DATA!$A$46:$E$6000,A4300,4)),"")</f>
        <v/>
      </c>
    </row>
    <row r="4301" spans="1:6" ht="18.75" customHeight="1">
      <c r="A4301" s="82" t="str">
        <f>IFERROR(MATCH(ROW()-ROW($A$2),DATA!G:G,0)-DATA!$B$5+1,"")</f>
        <v/>
      </c>
      <c r="B4301" s="86" t="str">
        <f>IFERROR(INDEX(DATA!$A$46:$E$6000,A4301,5),"")</f>
        <v/>
      </c>
      <c r="C4301" s="87" t="str">
        <f>IFERROR(INDEX(DATA!$A$46:$E$6000,A4301,3),"")</f>
        <v/>
      </c>
      <c r="D4301" s="88" t="str">
        <f>IFERROR(INDEX(DATA!$A$46:$E$6000,A4301,2),"")</f>
        <v/>
      </c>
      <c r="E4301" s="99" t="str">
        <f>IFERROR(IF(C4301=設定・集計!$B$6,INDEX(DATA!$A$46:$E$6000,A4301,4),""),"")</f>
        <v/>
      </c>
      <c r="F4301" s="99" t="str">
        <f>IFERROR(IF(C4301=設定・集計!$B$6,"",INDEX(DATA!$A$46:$E$6000,A4301,4)),"")</f>
        <v/>
      </c>
    </row>
    <row r="4302" spans="1:6" ht="18.75" customHeight="1">
      <c r="A4302" s="82" t="str">
        <f>IFERROR(MATCH(ROW()-ROW($A$2),DATA!G:G,0)-DATA!$B$5+1,"")</f>
        <v/>
      </c>
      <c r="B4302" s="86" t="str">
        <f>IFERROR(INDEX(DATA!$A$46:$E$6000,A4302,5),"")</f>
        <v/>
      </c>
      <c r="C4302" s="87" t="str">
        <f>IFERROR(INDEX(DATA!$A$46:$E$6000,A4302,3),"")</f>
        <v/>
      </c>
      <c r="D4302" s="88" t="str">
        <f>IFERROR(INDEX(DATA!$A$46:$E$6000,A4302,2),"")</f>
        <v/>
      </c>
      <c r="E4302" s="99" t="str">
        <f>IFERROR(IF(C4302=設定・集計!$B$6,INDEX(DATA!$A$46:$E$6000,A4302,4),""),"")</f>
        <v/>
      </c>
      <c r="F4302" s="99" t="str">
        <f>IFERROR(IF(C4302=設定・集計!$B$6,"",INDEX(DATA!$A$46:$E$6000,A4302,4)),"")</f>
        <v/>
      </c>
    </row>
    <row r="4303" spans="1:6" ht="18.75" customHeight="1">
      <c r="A4303" s="82" t="str">
        <f>IFERROR(MATCH(ROW()-ROW($A$2),DATA!G:G,0)-DATA!$B$5+1,"")</f>
        <v/>
      </c>
      <c r="B4303" s="86" t="str">
        <f>IFERROR(INDEX(DATA!$A$46:$E$6000,A4303,5),"")</f>
        <v/>
      </c>
      <c r="C4303" s="87" t="str">
        <f>IFERROR(INDEX(DATA!$A$46:$E$6000,A4303,3),"")</f>
        <v/>
      </c>
      <c r="D4303" s="88" t="str">
        <f>IFERROR(INDEX(DATA!$A$46:$E$6000,A4303,2),"")</f>
        <v/>
      </c>
      <c r="E4303" s="99" t="str">
        <f>IFERROR(IF(C4303=設定・集計!$B$6,INDEX(DATA!$A$46:$E$6000,A4303,4),""),"")</f>
        <v/>
      </c>
      <c r="F4303" s="99" t="str">
        <f>IFERROR(IF(C4303=設定・集計!$B$6,"",INDEX(DATA!$A$46:$E$6000,A4303,4)),"")</f>
        <v/>
      </c>
    </row>
    <row r="4304" spans="1:6" ht="18.75" customHeight="1">
      <c r="A4304" s="82" t="str">
        <f>IFERROR(MATCH(ROW()-ROW($A$2),DATA!G:G,0)-DATA!$B$5+1,"")</f>
        <v/>
      </c>
      <c r="B4304" s="86" t="str">
        <f>IFERROR(INDEX(DATA!$A$46:$E$6000,A4304,5),"")</f>
        <v/>
      </c>
      <c r="C4304" s="87" t="str">
        <f>IFERROR(INDEX(DATA!$A$46:$E$6000,A4304,3),"")</f>
        <v/>
      </c>
      <c r="D4304" s="88" t="str">
        <f>IFERROR(INDEX(DATA!$A$46:$E$6000,A4304,2),"")</f>
        <v/>
      </c>
      <c r="E4304" s="99" t="str">
        <f>IFERROR(IF(C4304=設定・集計!$B$6,INDEX(DATA!$A$46:$E$6000,A4304,4),""),"")</f>
        <v/>
      </c>
      <c r="F4304" s="99" t="str">
        <f>IFERROR(IF(C4304=設定・集計!$B$6,"",INDEX(DATA!$A$46:$E$6000,A4304,4)),"")</f>
        <v/>
      </c>
    </row>
    <row r="4305" spans="1:6" ht="18.75" customHeight="1">
      <c r="A4305" s="82" t="str">
        <f>IFERROR(MATCH(ROW()-ROW($A$2),DATA!G:G,0)-DATA!$B$5+1,"")</f>
        <v/>
      </c>
      <c r="B4305" s="86" t="str">
        <f>IFERROR(INDEX(DATA!$A$46:$E$6000,A4305,5),"")</f>
        <v/>
      </c>
      <c r="C4305" s="87" t="str">
        <f>IFERROR(INDEX(DATA!$A$46:$E$6000,A4305,3),"")</f>
        <v/>
      </c>
      <c r="D4305" s="88" t="str">
        <f>IFERROR(INDEX(DATA!$A$46:$E$6000,A4305,2),"")</f>
        <v/>
      </c>
      <c r="E4305" s="99" t="str">
        <f>IFERROR(IF(C4305=設定・集計!$B$6,INDEX(DATA!$A$46:$E$6000,A4305,4),""),"")</f>
        <v/>
      </c>
      <c r="F4305" s="99" t="str">
        <f>IFERROR(IF(C4305=設定・集計!$B$6,"",INDEX(DATA!$A$46:$E$6000,A4305,4)),"")</f>
        <v/>
      </c>
    </row>
    <row r="4306" spans="1:6" ht="18.75" customHeight="1">
      <c r="A4306" s="82" t="str">
        <f>IFERROR(MATCH(ROW()-ROW($A$2),DATA!G:G,0)-DATA!$B$5+1,"")</f>
        <v/>
      </c>
      <c r="B4306" s="86" t="str">
        <f>IFERROR(INDEX(DATA!$A$46:$E$6000,A4306,5),"")</f>
        <v/>
      </c>
      <c r="C4306" s="87" t="str">
        <f>IFERROR(INDEX(DATA!$A$46:$E$6000,A4306,3),"")</f>
        <v/>
      </c>
      <c r="D4306" s="88" t="str">
        <f>IFERROR(INDEX(DATA!$A$46:$E$6000,A4306,2),"")</f>
        <v/>
      </c>
      <c r="E4306" s="99" t="str">
        <f>IFERROR(IF(C4306=設定・集計!$B$6,INDEX(DATA!$A$46:$E$6000,A4306,4),""),"")</f>
        <v/>
      </c>
      <c r="F4306" s="99" t="str">
        <f>IFERROR(IF(C4306=設定・集計!$B$6,"",INDEX(DATA!$A$46:$E$6000,A4306,4)),"")</f>
        <v/>
      </c>
    </row>
    <row r="4307" spans="1:6" ht="18.75" customHeight="1">
      <c r="A4307" s="82" t="str">
        <f>IFERROR(MATCH(ROW()-ROW($A$2),DATA!G:G,0)-DATA!$B$5+1,"")</f>
        <v/>
      </c>
      <c r="B4307" s="86" t="str">
        <f>IFERROR(INDEX(DATA!$A$46:$E$6000,A4307,5),"")</f>
        <v/>
      </c>
      <c r="C4307" s="87" t="str">
        <f>IFERROR(INDEX(DATA!$A$46:$E$6000,A4307,3),"")</f>
        <v/>
      </c>
      <c r="D4307" s="88" t="str">
        <f>IFERROR(INDEX(DATA!$A$46:$E$6000,A4307,2),"")</f>
        <v/>
      </c>
      <c r="E4307" s="99" t="str">
        <f>IFERROR(IF(C4307=設定・集計!$B$6,INDEX(DATA!$A$46:$E$6000,A4307,4),""),"")</f>
        <v/>
      </c>
      <c r="F4307" s="99" t="str">
        <f>IFERROR(IF(C4307=設定・集計!$B$6,"",INDEX(DATA!$A$46:$E$6000,A4307,4)),"")</f>
        <v/>
      </c>
    </row>
    <row r="4308" spans="1:6" ht="18.75" customHeight="1">
      <c r="A4308" s="82" t="str">
        <f>IFERROR(MATCH(ROW()-ROW($A$2),DATA!G:G,0)-DATA!$B$5+1,"")</f>
        <v/>
      </c>
      <c r="B4308" s="86" t="str">
        <f>IFERROR(INDEX(DATA!$A$46:$E$6000,A4308,5),"")</f>
        <v/>
      </c>
      <c r="C4308" s="87" t="str">
        <f>IFERROR(INDEX(DATA!$A$46:$E$6000,A4308,3),"")</f>
        <v/>
      </c>
      <c r="D4308" s="88" t="str">
        <f>IFERROR(INDEX(DATA!$A$46:$E$6000,A4308,2),"")</f>
        <v/>
      </c>
      <c r="E4308" s="99" t="str">
        <f>IFERROR(IF(C4308=設定・集計!$B$6,INDEX(DATA!$A$46:$E$6000,A4308,4),""),"")</f>
        <v/>
      </c>
      <c r="F4308" s="99" t="str">
        <f>IFERROR(IF(C4308=設定・集計!$B$6,"",INDEX(DATA!$A$46:$E$6000,A4308,4)),"")</f>
        <v/>
      </c>
    </row>
    <row r="4309" spans="1:6" ht="18.75" customHeight="1">
      <c r="A4309" s="82" t="str">
        <f>IFERROR(MATCH(ROW()-ROW($A$2),DATA!G:G,0)-DATA!$B$5+1,"")</f>
        <v/>
      </c>
      <c r="B4309" s="86" t="str">
        <f>IFERROR(INDEX(DATA!$A$46:$E$6000,A4309,5),"")</f>
        <v/>
      </c>
      <c r="C4309" s="87" t="str">
        <f>IFERROR(INDEX(DATA!$A$46:$E$6000,A4309,3),"")</f>
        <v/>
      </c>
      <c r="D4309" s="88" t="str">
        <f>IFERROR(INDEX(DATA!$A$46:$E$6000,A4309,2),"")</f>
        <v/>
      </c>
      <c r="E4309" s="99" t="str">
        <f>IFERROR(IF(C4309=設定・集計!$B$6,INDEX(DATA!$A$46:$E$6000,A4309,4),""),"")</f>
        <v/>
      </c>
      <c r="F4309" s="99" t="str">
        <f>IFERROR(IF(C4309=設定・集計!$B$6,"",INDEX(DATA!$A$46:$E$6000,A4309,4)),"")</f>
        <v/>
      </c>
    </row>
    <row r="4310" spans="1:6" ht="18.75" customHeight="1">
      <c r="A4310" s="82" t="str">
        <f>IFERROR(MATCH(ROW()-ROW($A$2),DATA!G:G,0)-DATA!$B$5+1,"")</f>
        <v/>
      </c>
      <c r="B4310" s="86" t="str">
        <f>IFERROR(INDEX(DATA!$A$46:$E$6000,A4310,5),"")</f>
        <v/>
      </c>
      <c r="C4310" s="87" t="str">
        <f>IFERROR(INDEX(DATA!$A$46:$E$6000,A4310,3),"")</f>
        <v/>
      </c>
      <c r="D4310" s="88" t="str">
        <f>IFERROR(INDEX(DATA!$A$46:$E$6000,A4310,2),"")</f>
        <v/>
      </c>
      <c r="E4310" s="99" t="str">
        <f>IFERROR(IF(C4310=設定・集計!$B$6,INDEX(DATA!$A$46:$E$6000,A4310,4),""),"")</f>
        <v/>
      </c>
      <c r="F4310" s="99" t="str">
        <f>IFERROR(IF(C4310=設定・集計!$B$6,"",INDEX(DATA!$A$46:$E$6000,A4310,4)),"")</f>
        <v/>
      </c>
    </row>
    <row r="4311" spans="1:6" ht="18.75" customHeight="1">
      <c r="A4311" s="82" t="str">
        <f>IFERROR(MATCH(ROW()-ROW($A$2),DATA!G:G,0)-DATA!$B$5+1,"")</f>
        <v/>
      </c>
      <c r="B4311" s="86" t="str">
        <f>IFERROR(INDEX(DATA!$A$46:$E$6000,A4311,5),"")</f>
        <v/>
      </c>
      <c r="C4311" s="87" t="str">
        <f>IFERROR(INDEX(DATA!$A$46:$E$6000,A4311,3),"")</f>
        <v/>
      </c>
      <c r="D4311" s="88" t="str">
        <f>IFERROR(INDEX(DATA!$A$46:$E$6000,A4311,2),"")</f>
        <v/>
      </c>
      <c r="E4311" s="99" t="str">
        <f>IFERROR(IF(C4311=設定・集計!$B$6,INDEX(DATA!$A$46:$E$6000,A4311,4),""),"")</f>
        <v/>
      </c>
      <c r="F4311" s="99" t="str">
        <f>IFERROR(IF(C4311=設定・集計!$B$6,"",INDEX(DATA!$A$46:$E$6000,A4311,4)),"")</f>
        <v/>
      </c>
    </row>
    <row r="4312" spans="1:6" ht="18.75" customHeight="1">
      <c r="A4312" s="82" t="str">
        <f>IFERROR(MATCH(ROW()-ROW($A$2),DATA!G:G,0)-DATA!$B$5+1,"")</f>
        <v/>
      </c>
      <c r="B4312" s="86" t="str">
        <f>IFERROR(INDEX(DATA!$A$46:$E$6000,A4312,5),"")</f>
        <v/>
      </c>
      <c r="C4312" s="87" t="str">
        <f>IFERROR(INDEX(DATA!$A$46:$E$6000,A4312,3),"")</f>
        <v/>
      </c>
      <c r="D4312" s="88" t="str">
        <f>IFERROR(INDEX(DATA!$A$46:$E$6000,A4312,2),"")</f>
        <v/>
      </c>
      <c r="E4312" s="99" t="str">
        <f>IFERROR(IF(C4312=設定・集計!$B$6,INDEX(DATA!$A$46:$E$6000,A4312,4),""),"")</f>
        <v/>
      </c>
      <c r="F4312" s="99" t="str">
        <f>IFERROR(IF(C4312=設定・集計!$B$6,"",INDEX(DATA!$A$46:$E$6000,A4312,4)),"")</f>
        <v/>
      </c>
    </row>
    <row r="4313" spans="1:6" ht="18.75" customHeight="1">
      <c r="A4313" s="82" t="str">
        <f>IFERROR(MATCH(ROW()-ROW($A$2),DATA!G:G,0)-DATA!$B$5+1,"")</f>
        <v/>
      </c>
      <c r="B4313" s="86" t="str">
        <f>IFERROR(INDEX(DATA!$A$46:$E$6000,A4313,5),"")</f>
        <v/>
      </c>
      <c r="C4313" s="87" t="str">
        <f>IFERROR(INDEX(DATA!$A$46:$E$6000,A4313,3),"")</f>
        <v/>
      </c>
      <c r="D4313" s="88" t="str">
        <f>IFERROR(INDEX(DATA!$A$46:$E$6000,A4313,2),"")</f>
        <v/>
      </c>
      <c r="E4313" s="99" t="str">
        <f>IFERROR(IF(C4313=設定・集計!$B$6,INDEX(DATA!$A$46:$E$6000,A4313,4),""),"")</f>
        <v/>
      </c>
      <c r="F4313" s="99" t="str">
        <f>IFERROR(IF(C4313=設定・集計!$B$6,"",INDEX(DATA!$A$46:$E$6000,A4313,4)),"")</f>
        <v/>
      </c>
    </row>
    <row r="4314" spans="1:6" ht="18.75" customHeight="1">
      <c r="A4314" s="82" t="str">
        <f>IFERROR(MATCH(ROW()-ROW($A$2),DATA!G:G,0)-DATA!$B$5+1,"")</f>
        <v/>
      </c>
      <c r="B4314" s="86" t="str">
        <f>IFERROR(INDEX(DATA!$A$46:$E$6000,A4314,5),"")</f>
        <v/>
      </c>
      <c r="C4314" s="87" t="str">
        <f>IFERROR(INDEX(DATA!$A$46:$E$6000,A4314,3),"")</f>
        <v/>
      </c>
      <c r="D4314" s="88" t="str">
        <f>IFERROR(INDEX(DATA!$A$46:$E$6000,A4314,2),"")</f>
        <v/>
      </c>
      <c r="E4314" s="99" t="str">
        <f>IFERROR(IF(C4314=設定・集計!$B$6,INDEX(DATA!$A$46:$E$6000,A4314,4),""),"")</f>
        <v/>
      </c>
      <c r="F4314" s="99" t="str">
        <f>IFERROR(IF(C4314=設定・集計!$B$6,"",INDEX(DATA!$A$46:$E$6000,A4314,4)),"")</f>
        <v/>
      </c>
    </row>
    <row r="4315" spans="1:6" ht="18.75" customHeight="1">
      <c r="A4315" s="82" t="str">
        <f>IFERROR(MATCH(ROW()-ROW($A$2),DATA!G:G,0)-DATA!$B$5+1,"")</f>
        <v/>
      </c>
      <c r="B4315" s="86" t="str">
        <f>IFERROR(INDEX(DATA!$A$46:$E$6000,A4315,5),"")</f>
        <v/>
      </c>
      <c r="C4315" s="87" t="str">
        <f>IFERROR(INDEX(DATA!$A$46:$E$6000,A4315,3),"")</f>
        <v/>
      </c>
      <c r="D4315" s="88" t="str">
        <f>IFERROR(INDEX(DATA!$A$46:$E$6000,A4315,2),"")</f>
        <v/>
      </c>
      <c r="E4315" s="99" t="str">
        <f>IFERROR(IF(C4315=設定・集計!$B$6,INDEX(DATA!$A$46:$E$6000,A4315,4),""),"")</f>
        <v/>
      </c>
      <c r="F4315" s="99" t="str">
        <f>IFERROR(IF(C4315=設定・集計!$B$6,"",INDEX(DATA!$A$46:$E$6000,A4315,4)),"")</f>
        <v/>
      </c>
    </row>
    <row r="4316" spans="1:6" ht="18.75" customHeight="1">
      <c r="A4316" s="82" t="str">
        <f>IFERROR(MATCH(ROW()-ROW($A$2),DATA!G:G,0)-DATA!$B$5+1,"")</f>
        <v/>
      </c>
      <c r="B4316" s="86" t="str">
        <f>IFERROR(INDEX(DATA!$A$46:$E$6000,A4316,5),"")</f>
        <v/>
      </c>
      <c r="C4316" s="87" t="str">
        <f>IFERROR(INDEX(DATA!$A$46:$E$6000,A4316,3),"")</f>
        <v/>
      </c>
      <c r="D4316" s="88" t="str">
        <f>IFERROR(INDEX(DATA!$A$46:$E$6000,A4316,2),"")</f>
        <v/>
      </c>
      <c r="E4316" s="99" t="str">
        <f>IFERROR(IF(C4316=設定・集計!$B$6,INDEX(DATA!$A$46:$E$6000,A4316,4),""),"")</f>
        <v/>
      </c>
      <c r="F4316" s="99" t="str">
        <f>IFERROR(IF(C4316=設定・集計!$B$6,"",INDEX(DATA!$A$46:$E$6000,A4316,4)),"")</f>
        <v/>
      </c>
    </row>
    <row r="4317" spans="1:6" ht="18.75" customHeight="1">
      <c r="A4317" s="82" t="str">
        <f>IFERROR(MATCH(ROW()-ROW($A$2),DATA!G:G,0)-DATA!$B$5+1,"")</f>
        <v/>
      </c>
      <c r="B4317" s="86" t="str">
        <f>IFERROR(INDEX(DATA!$A$46:$E$6000,A4317,5),"")</f>
        <v/>
      </c>
      <c r="C4317" s="87" t="str">
        <f>IFERROR(INDEX(DATA!$A$46:$E$6000,A4317,3),"")</f>
        <v/>
      </c>
      <c r="D4317" s="88" t="str">
        <f>IFERROR(INDEX(DATA!$A$46:$E$6000,A4317,2),"")</f>
        <v/>
      </c>
      <c r="E4317" s="99" t="str">
        <f>IFERROR(IF(C4317=設定・集計!$B$6,INDEX(DATA!$A$46:$E$6000,A4317,4),""),"")</f>
        <v/>
      </c>
      <c r="F4317" s="99" t="str">
        <f>IFERROR(IF(C4317=設定・集計!$B$6,"",INDEX(DATA!$A$46:$E$6000,A4317,4)),"")</f>
        <v/>
      </c>
    </row>
    <row r="4318" spans="1:6" ht="18.75" customHeight="1">
      <c r="A4318" s="82" t="str">
        <f>IFERROR(MATCH(ROW()-ROW($A$2),DATA!G:G,0)-DATA!$B$5+1,"")</f>
        <v/>
      </c>
      <c r="B4318" s="86" t="str">
        <f>IFERROR(INDEX(DATA!$A$46:$E$6000,A4318,5),"")</f>
        <v/>
      </c>
      <c r="C4318" s="87" t="str">
        <f>IFERROR(INDEX(DATA!$A$46:$E$6000,A4318,3),"")</f>
        <v/>
      </c>
      <c r="D4318" s="88" t="str">
        <f>IFERROR(INDEX(DATA!$A$46:$E$6000,A4318,2),"")</f>
        <v/>
      </c>
      <c r="E4318" s="99" t="str">
        <f>IFERROR(IF(C4318=設定・集計!$B$6,INDEX(DATA!$A$46:$E$6000,A4318,4),""),"")</f>
        <v/>
      </c>
      <c r="F4318" s="99" t="str">
        <f>IFERROR(IF(C4318=設定・集計!$B$6,"",INDEX(DATA!$A$46:$E$6000,A4318,4)),"")</f>
        <v/>
      </c>
    </row>
    <row r="4319" spans="1:6" ht="18.75" customHeight="1">
      <c r="A4319" s="82" t="str">
        <f>IFERROR(MATCH(ROW()-ROW($A$2),DATA!G:G,0)-DATA!$B$5+1,"")</f>
        <v/>
      </c>
      <c r="B4319" s="86" t="str">
        <f>IFERROR(INDEX(DATA!$A$46:$E$6000,A4319,5),"")</f>
        <v/>
      </c>
      <c r="C4319" s="87" t="str">
        <f>IFERROR(INDEX(DATA!$A$46:$E$6000,A4319,3),"")</f>
        <v/>
      </c>
      <c r="D4319" s="88" t="str">
        <f>IFERROR(INDEX(DATA!$A$46:$E$6000,A4319,2),"")</f>
        <v/>
      </c>
      <c r="E4319" s="99" t="str">
        <f>IFERROR(IF(C4319=設定・集計!$B$6,INDEX(DATA!$A$46:$E$6000,A4319,4),""),"")</f>
        <v/>
      </c>
      <c r="F4319" s="99" t="str">
        <f>IFERROR(IF(C4319=設定・集計!$B$6,"",INDEX(DATA!$A$46:$E$6000,A4319,4)),"")</f>
        <v/>
      </c>
    </row>
    <row r="4320" spans="1:6" ht="18.75" customHeight="1">
      <c r="A4320" s="82" t="str">
        <f>IFERROR(MATCH(ROW()-ROW($A$2),DATA!G:G,0)-DATA!$B$5+1,"")</f>
        <v/>
      </c>
      <c r="B4320" s="86" t="str">
        <f>IFERROR(INDEX(DATA!$A$46:$E$6000,A4320,5),"")</f>
        <v/>
      </c>
      <c r="C4320" s="87" t="str">
        <f>IFERROR(INDEX(DATA!$A$46:$E$6000,A4320,3),"")</f>
        <v/>
      </c>
      <c r="D4320" s="88" t="str">
        <f>IFERROR(INDEX(DATA!$A$46:$E$6000,A4320,2),"")</f>
        <v/>
      </c>
      <c r="E4320" s="99" t="str">
        <f>IFERROR(IF(C4320=設定・集計!$B$6,INDEX(DATA!$A$46:$E$6000,A4320,4),""),"")</f>
        <v/>
      </c>
      <c r="F4320" s="99" t="str">
        <f>IFERROR(IF(C4320=設定・集計!$B$6,"",INDEX(DATA!$A$46:$E$6000,A4320,4)),"")</f>
        <v/>
      </c>
    </row>
    <row r="4321" spans="1:6" ht="18.75" customHeight="1">
      <c r="A4321" s="82" t="str">
        <f>IFERROR(MATCH(ROW()-ROW($A$2),DATA!G:G,0)-DATA!$B$5+1,"")</f>
        <v/>
      </c>
      <c r="B4321" s="86" t="str">
        <f>IFERROR(INDEX(DATA!$A$46:$E$6000,A4321,5),"")</f>
        <v/>
      </c>
      <c r="C4321" s="87" t="str">
        <f>IFERROR(INDEX(DATA!$A$46:$E$6000,A4321,3),"")</f>
        <v/>
      </c>
      <c r="D4321" s="88" t="str">
        <f>IFERROR(INDEX(DATA!$A$46:$E$6000,A4321,2),"")</f>
        <v/>
      </c>
      <c r="E4321" s="99" t="str">
        <f>IFERROR(IF(C4321=設定・集計!$B$6,INDEX(DATA!$A$46:$E$6000,A4321,4),""),"")</f>
        <v/>
      </c>
      <c r="F4321" s="99" t="str">
        <f>IFERROR(IF(C4321=設定・集計!$B$6,"",INDEX(DATA!$A$46:$E$6000,A4321,4)),"")</f>
        <v/>
      </c>
    </row>
    <row r="4322" spans="1:6" ht="18.75" customHeight="1">
      <c r="A4322" s="82" t="str">
        <f>IFERROR(MATCH(ROW()-ROW($A$2),DATA!G:G,0)-DATA!$B$5+1,"")</f>
        <v/>
      </c>
      <c r="B4322" s="86" t="str">
        <f>IFERROR(INDEX(DATA!$A$46:$E$6000,A4322,5),"")</f>
        <v/>
      </c>
      <c r="C4322" s="87" t="str">
        <f>IFERROR(INDEX(DATA!$A$46:$E$6000,A4322,3),"")</f>
        <v/>
      </c>
      <c r="D4322" s="88" t="str">
        <f>IFERROR(INDEX(DATA!$A$46:$E$6000,A4322,2),"")</f>
        <v/>
      </c>
      <c r="E4322" s="99" t="str">
        <f>IFERROR(IF(C4322=設定・集計!$B$6,INDEX(DATA!$A$46:$E$6000,A4322,4),""),"")</f>
        <v/>
      </c>
      <c r="F4322" s="99" t="str">
        <f>IFERROR(IF(C4322=設定・集計!$B$6,"",INDEX(DATA!$A$46:$E$6000,A4322,4)),"")</f>
        <v/>
      </c>
    </row>
    <row r="4323" spans="1:6" ht="18.75" customHeight="1">
      <c r="A4323" s="82" t="str">
        <f>IFERROR(MATCH(ROW()-ROW($A$2),DATA!G:G,0)-DATA!$B$5+1,"")</f>
        <v/>
      </c>
      <c r="B4323" s="86" t="str">
        <f>IFERROR(INDEX(DATA!$A$46:$E$6000,A4323,5),"")</f>
        <v/>
      </c>
      <c r="C4323" s="87" t="str">
        <f>IFERROR(INDEX(DATA!$A$46:$E$6000,A4323,3),"")</f>
        <v/>
      </c>
      <c r="D4323" s="88" t="str">
        <f>IFERROR(INDEX(DATA!$A$46:$E$6000,A4323,2),"")</f>
        <v/>
      </c>
      <c r="E4323" s="99" t="str">
        <f>IFERROR(IF(C4323=設定・集計!$B$6,INDEX(DATA!$A$46:$E$6000,A4323,4),""),"")</f>
        <v/>
      </c>
      <c r="F4323" s="99" t="str">
        <f>IFERROR(IF(C4323=設定・集計!$B$6,"",INDEX(DATA!$A$46:$E$6000,A4323,4)),"")</f>
        <v/>
      </c>
    </row>
    <row r="4324" spans="1:6" ht="18.75" customHeight="1">
      <c r="A4324" s="82" t="str">
        <f>IFERROR(MATCH(ROW()-ROW($A$2),DATA!G:G,0)-DATA!$B$5+1,"")</f>
        <v/>
      </c>
      <c r="B4324" s="86" t="str">
        <f>IFERROR(INDEX(DATA!$A$46:$E$6000,A4324,5),"")</f>
        <v/>
      </c>
      <c r="C4324" s="87" t="str">
        <f>IFERROR(INDEX(DATA!$A$46:$E$6000,A4324,3),"")</f>
        <v/>
      </c>
      <c r="D4324" s="88" t="str">
        <f>IFERROR(INDEX(DATA!$A$46:$E$6000,A4324,2),"")</f>
        <v/>
      </c>
      <c r="E4324" s="99" t="str">
        <f>IFERROR(IF(C4324=設定・集計!$B$6,INDEX(DATA!$A$46:$E$6000,A4324,4),""),"")</f>
        <v/>
      </c>
      <c r="F4324" s="99" t="str">
        <f>IFERROR(IF(C4324=設定・集計!$B$6,"",INDEX(DATA!$A$46:$E$6000,A4324,4)),"")</f>
        <v/>
      </c>
    </row>
    <row r="4325" spans="1:6" ht="18.75" customHeight="1">
      <c r="A4325" s="82" t="str">
        <f>IFERROR(MATCH(ROW()-ROW($A$2),DATA!G:G,0)-DATA!$B$5+1,"")</f>
        <v/>
      </c>
      <c r="B4325" s="86" t="str">
        <f>IFERROR(INDEX(DATA!$A$46:$E$6000,A4325,5),"")</f>
        <v/>
      </c>
      <c r="C4325" s="87" t="str">
        <f>IFERROR(INDEX(DATA!$A$46:$E$6000,A4325,3),"")</f>
        <v/>
      </c>
      <c r="D4325" s="88" t="str">
        <f>IFERROR(INDEX(DATA!$A$46:$E$6000,A4325,2),"")</f>
        <v/>
      </c>
      <c r="E4325" s="99" t="str">
        <f>IFERROR(IF(C4325=設定・集計!$B$6,INDEX(DATA!$A$46:$E$6000,A4325,4),""),"")</f>
        <v/>
      </c>
      <c r="F4325" s="99" t="str">
        <f>IFERROR(IF(C4325=設定・集計!$B$6,"",INDEX(DATA!$A$46:$E$6000,A4325,4)),"")</f>
        <v/>
      </c>
    </row>
    <row r="4326" spans="1:6" ht="18.75" customHeight="1">
      <c r="A4326" s="82" t="str">
        <f>IFERROR(MATCH(ROW()-ROW($A$2),DATA!G:G,0)-DATA!$B$5+1,"")</f>
        <v/>
      </c>
      <c r="B4326" s="86" t="str">
        <f>IFERROR(INDEX(DATA!$A$46:$E$6000,A4326,5),"")</f>
        <v/>
      </c>
      <c r="C4326" s="87" t="str">
        <f>IFERROR(INDEX(DATA!$A$46:$E$6000,A4326,3),"")</f>
        <v/>
      </c>
      <c r="D4326" s="88" t="str">
        <f>IFERROR(INDEX(DATA!$A$46:$E$6000,A4326,2),"")</f>
        <v/>
      </c>
      <c r="E4326" s="99" t="str">
        <f>IFERROR(IF(C4326=設定・集計!$B$6,INDEX(DATA!$A$46:$E$6000,A4326,4),""),"")</f>
        <v/>
      </c>
      <c r="F4326" s="99" t="str">
        <f>IFERROR(IF(C4326=設定・集計!$B$6,"",INDEX(DATA!$A$46:$E$6000,A4326,4)),"")</f>
        <v/>
      </c>
    </row>
    <row r="4327" spans="1:6" ht="18.75" customHeight="1">
      <c r="A4327" s="82" t="str">
        <f>IFERROR(MATCH(ROW()-ROW($A$2),DATA!G:G,0)-DATA!$B$5+1,"")</f>
        <v/>
      </c>
      <c r="B4327" s="86" t="str">
        <f>IFERROR(INDEX(DATA!$A$46:$E$6000,A4327,5),"")</f>
        <v/>
      </c>
      <c r="C4327" s="87" t="str">
        <f>IFERROR(INDEX(DATA!$A$46:$E$6000,A4327,3),"")</f>
        <v/>
      </c>
      <c r="D4327" s="88" t="str">
        <f>IFERROR(INDEX(DATA!$A$46:$E$6000,A4327,2),"")</f>
        <v/>
      </c>
      <c r="E4327" s="99" t="str">
        <f>IFERROR(IF(C4327=設定・集計!$B$6,INDEX(DATA!$A$46:$E$6000,A4327,4),""),"")</f>
        <v/>
      </c>
      <c r="F4327" s="99" t="str">
        <f>IFERROR(IF(C4327=設定・集計!$B$6,"",INDEX(DATA!$A$46:$E$6000,A4327,4)),"")</f>
        <v/>
      </c>
    </row>
    <row r="4328" spans="1:6" ht="18.75" customHeight="1">
      <c r="A4328" s="82" t="str">
        <f>IFERROR(MATCH(ROW()-ROW($A$2),DATA!G:G,0)-DATA!$B$5+1,"")</f>
        <v/>
      </c>
      <c r="B4328" s="86" t="str">
        <f>IFERROR(INDEX(DATA!$A$46:$E$6000,A4328,5),"")</f>
        <v/>
      </c>
      <c r="C4328" s="87" t="str">
        <f>IFERROR(INDEX(DATA!$A$46:$E$6000,A4328,3),"")</f>
        <v/>
      </c>
      <c r="D4328" s="88" t="str">
        <f>IFERROR(INDEX(DATA!$A$46:$E$6000,A4328,2),"")</f>
        <v/>
      </c>
      <c r="E4328" s="99" t="str">
        <f>IFERROR(IF(C4328=設定・集計!$B$6,INDEX(DATA!$A$46:$E$6000,A4328,4),""),"")</f>
        <v/>
      </c>
      <c r="F4328" s="99" t="str">
        <f>IFERROR(IF(C4328=設定・集計!$B$6,"",INDEX(DATA!$A$46:$E$6000,A4328,4)),"")</f>
        <v/>
      </c>
    </row>
    <row r="4329" spans="1:6" ht="18.75" customHeight="1">
      <c r="A4329" s="82" t="str">
        <f>IFERROR(MATCH(ROW()-ROW($A$2),DATA!G:G,0)-DATA!$B$5+1,"")</f>
        <v/>
      </c>
      <c r="B4329" s="86" t="str">
        <f>IFERROR(INDEX(DATA!$A$46:$E$6000,A4329,5),"")</f>
        <v/>
      </c>
      <c r="C4329" s="87" t="str">
        <f>IFERROR(INDEX(DATA!$A$46:$E$6000,A4329,3),"")</f>
        <v/>
      </c>
      <c r="D4329" s="88" t="str">
        <f>IFERROR(INDEX(DATA!$A$46:$E$6000,A4329,2),"")</f>
        <v/>
      </c>
      <c r="E4329" s="99" t="str">
        <f>IFERROR(IF(C4329=設定・集計!$B$6,INDEX(DATA!$A$46:$E$6000,A4329,4),""),"")</f>
        <v/>
      </c>
      <c r="F4329" s="99" t="str">
        <f>IFERROR(IF(C4329=設定・集計!$B$6,"",INDEX(DATA!$A$46:$E$6000,A4329,4)),"")</f>
        <v/>
      </c>
    </row>
    <row r="4330" spans="1:6" ht="18.75" customHeight="1">
      <c r="A4330" s="82" t="str">
        <f>IFERROR(MATCH(ROW()-ROW($A$2),DATA!G:G,0)-DATA!$B$5+1,"")</f>
        <v/>
      </c>
      <c r="B4330" s="86" t="str">
        <f>IFERROR(INDEX(DATA!$A$46:$E$6000,A4330,5),"")</f>
        <v/>
      </c>
      <c r="C4330" s="87" t="str">
        <f>IFERROR(INDEX(DATA!$A$46:$E$6000,A4330,3),"")</f>
        <v/>
      </c>
      <c r="D4330" s="88" t="str">
        <f>IFERROR(INDEX(DATA!$A$46:$E$6000,A4330,2),"")</f>
        <v/>
      </c>
      <c r="E4330" s="99" t="str">
        <f>IFERROR(IF(C4330=設定・集計!$B$6,INDEX(DATA!$A$46:$E$6000,A4330,4),""),"")</f>
        <v/>
      </c>
      <c r="F4330" s="99" t="str">
        <f>IFERROR(IF(C4330=設定・集計!$B$6,"",INDEX(DATA!$A$46:$E$6000,A4330,4)),"")</f>
        <v/>
      </c>
    </row>
    <row r="4331" spans="1:6" ht="18.75" customHeight="1">
      <c r="A4331" s="82" t="str">
        <f>IFERROR(MATCH(ROW()-ROW($A$2),DATA!G:G,0)-DATA!$B$5+1,"")</f>
        <v/>
      </c>
      <c r="B4331" s="86" t="str">
        <f>IFERROR(INDEX(DATA!$A$46:$E$6000,A4331,5),"")</f>
        <v/>
      </c>
      <c r="C4331" s="87" t="str">
        <f>IFERROR(INDEX(DATA!$A$46:$E$6000,A4331,3),"")</f>
        <v/>
      </c>
      <c r="D4331" s="88" t="str">
        <f>IFERROR(INDEX(DATA!$A$46:$E$6000,A4331,2),"")</f>
        <v/>
      </c>
      <c r="E4331" s="99" t="str">
        <f>IFERROR(IF(C4331=設定・集計!$B$6,INDEX(DATA!$A$46:$E$6000,A4331,4),""),"")</f>
        <v/>
      </c>
      <c r="F4331" s="99" t="str">
        <f>IFERROR(IF(C4331=設定・集計!$B$6,"",INDEX(DATA!$A$46:$E$6000,A4331,4)),"")</f>
        <v/>
      </c>
    </row>
    <row r="4332" spans="1:6" ht="18.75" customHeight="1">
      <c r="A4332" s="82" t="str">
        <f>IFERROR(MATCH(ROW()-ROW($A$2),DATA!G:G,0)-DATA!$B$5+1,"")</f>
        <v/>
      </c>
      <c r="B4332" s="86" t="str">
        <f>IFERROR(INDEX(DATA!$A$46:$E$6000,A4332,5),"")</f>
        <v/>
      </c>
      <c r="C4332" s="87" t="str">
        <f>IFERROR(INDEX(DATA!$A$46:$E$6000,A4332,3),"")</f>
        <v/>
      </c>
      <c r="D4332" s="88" t="str">
        <f>IFERROR(INDEX(DATA!$A$46:$E$6000,A4332,2),"")</f>
        <v/>
      </c>
      <c r="E4332" s="99" t="str">
        <f>IFERROR(IF(C4332=設定・集計!$B$6,INDEX(DATA!$A$46:$E$6000,A4332,4),""),"")</f>
        <v/>
      </c>
      <c r="F4332" s="99" t="str">
        <f>IFERROR(IF(C4332=設定・集計!$B$6,"",INDEX(DATA!$A$46:$E$6000,A4332,4)),"")</f>
        <v/>
      </c>
    </row>
    <row r="4333" spans="1:6" ht="18.75" customHeight="1">
      <c r="A4333" s="82" t="str">
        <f>IFERROR(MATCH(ROW()-ROW($A$2),DATA!G:G,0)-DATA!$B$5+1,"")</f>
        <v/>
      </c>
      <c r="B4333" s="86" t="str">
        <f>IFERROR(INDEX(DATA!$A$46:$E$6000,A4333,5),"")</f>
        <v/>
      </c>
      <c r="C4333" s="87" t="str">
        <f>IFERROR(INDEX(DATA!$A$46:$E$6000,A4333,3),"")</f>
        <v/>
      </c>
      <c r="D4333" s="88" t="str">
        <f>IFERROR(INDEX(DATA!$A$46:$E$6000,A4333,2),"")</f>
        <v/>
      </c>
      <c r="E4333" s="99" t="str">
        <f>IFERROR(IF(C4333=設定・集計!$B$6,INDEX(DATA!$A$46:$E$6000,A4333,4),""),"")</f>
        <v/>
      </c>
      <c r="F4333" s="99" t="str">
        <f>IFERROR(IF(C4333=設定・集計!$B$6,"",INDEX(DATA!$A$46:$E$6000,A4333,4)),"")</f>
        <v/>
      </c>
    </row>
    <row r="4334" spans="1:6" ht="18.75" customHeight="1">
      <c r="A4334" s="82" t="str">
        <f>IFERROR(MATCH(ROW()-ROW($A$2),DATA!G:G,0)-DATA!$B$5+1,"")</f>
        <v/>
      </c>
      <c r="B4334" s="86" t="str">
        <f>IFERROR(INDEX(DATA!$A$46:$E$6000,A4334,5),"")</f>
        <v/>
      </c>
      <c r="C4334" s="87" t="str">
        <f>IFERROR(INDEX(DATA!$A$46:$E$6000,A4334,3),"")</f>
        <v/>
      </c>
      <c r="D4334" s="88" t="str">
        <f>IFERROR(INDEX(DATA!$A$46:$E$6000,A4334,2),"")</f>
        <v/>
      </c>
      <c r="E4334" s="99" t="str">
        <f>IFERROR(IF(C4334=設定・集計!$B$6,INDEX(DATA!$A$46:$E$6000,A4334,4),""),"")</f>
        <v/>
      </c>
      <c r="F4334" s="99" t="str">
        <f>IFERROR(IF(C4334=設定・集計!$B$6,"",INDEX(DATA!$A$46:$E$6000,A4334,4)),"")</f>
        <v/>
      </c>
    </row>
    <row r="4335" spans="1:6" ht="18.75" customHeight="1">
      <c r="A4335" s="82" t="str">
        <f>IFERROR(MATCH(ROW()-ROW($A$2),DATA!G:G,0)-DATA!$B$5+1,"")</f>
        <v/>
      </c>
      <c r="B4335" s="86" t="str">
        <f>IFERROR(INDEX(DATA!$A$46:$E$6000,A4335,5),"")</f>
        <v/>
      </c>
      <c r="C4335" s="87" t="str">
        <f>IFERROR(INDEX(DATA!$A$46:$E$6000,A4335,3),"")</f>
        <v/>
      </c>
      <c r="D4335" s="88" t="str">
        <f>IFERROR(INDEX(DATA!$A$46:$E$6000,A4335,2),"")</f>
        <v/>
      </c>
      <c r="E4335" s="99" t="str">
        <f>IFERROR(IF(C4335=設定・集計!$B$6,INDEX(DATA!$A$46:$E$6000,A4335,4),""),"")</f>
        <v/>
      </c>
      <c r="F4335" s="99" t="str">
        <f>IFERROR(IF(C4335=設定・集計!$B$6,"",INDEX(DATA!$A$46:$E$6000,A4335,4)),"")</f>
        <v/>
      </c>
    </row>
    <row r="4336" spans="1:6" ht="18.75" customHeight="1">
      <c r="A4336" s="82" t="str">
        <f>IFERROR(MATCH(ROW()-ROW($A$2),DATA!G:G,0)-DATA!$B$5+1,"")</f>
        <v/>
      </c>
      <c r="B4336" s="86" t="str">
        <f>IFERROR(INDEX(DATA!$A$46:$E$6000,A4336,5),"")</f>
        <v/>
      </c>
      <c r="C4336" s="87" t="str">
        <f>IFERROR(INDEX(DATA!$A$46:$E$6000,A4336,3),"")</f>
        <v/>
      </c>
      <c r="D4336" s="88" t="str">
        <f>IFERROR(INDEX(DATA!$A$46:$E$6000,A4336,2),"")</f>
        <v/>
      </c>
      <c r="E4336" s="99" t="str">
        <f>IFERROR(IF(C4336=設定・集計!$B$6,INDEX(DATA!$A$46:$E$6000,A4336,4),""),"")</f>
        <v/>
      </c>
      <c r="F4336" s="99" t="str">
        <f>IFERROR(IF(C4336=設定・集計!$B$6,"",INDEX(DATA!$A$46:$E$6000,A4336,4)),"")</f>
        <v/>
      </c>
    </row>
    <row r="4337" spans="1:6" ht="18.75" customHeight="1">
      <c r="A4337" s="82" t="str">
        <f>IFERROR(MATCH(ROW()-ROW($A$2),DATA!G:G,0)-DATA!$B$5+1,"")</f>
        <v/>
      </c>
      <c r="B4337" s="86" t="str">
        <f>IFERROR(INDEX(DATA!$A$46:$E$6000,A4337,5),"")</f>
        <v/>
      </c>
      <c r="C4337" s="87" t="str">
        <f>IFERROR(INDEX(DATA!$A$46:$E$6000,A4337,3),"")</f>
        <v/>
      </c>
      <c r="D4337" s="88" t="str">
        <f>IFERROR(INDEX(DATA!$A$46:$E$6000,A4337,2),"")</f>
        <v/>
      </c>
      <c r="E4337" s="99" t="str">
        <f>IFERROR(IF(C4337=設定・集計!$B$6,INDEX(DATA!$A$46:$E$6000,A4337,4),""),"")</f>
        <v/>
      </c>
      <c r="F4337" s="99" t="str">
        <f>IFERROR(IF(C4337=設定・集計!$B$6,"",INDEX(DATA!$A$46:$E$6000,A4337,4)),"")</f>
        <v/>
      </c>
    </row>
    <row r="4338" spans="1:6" ht="18.75" customHeight="1">
      <c r="A4338" s="82" t="str">
        <f>IFERROR(MATCH(ROW()-ROW($A$2),DATA!G:G,0)-DATA!$B$5+1,"")</f>
        <v/>
      </c>
      <c r="B4338" s="86" t="str">
        <f>IFERROR(INDEX(DATA!$A$46:$E$6000,A4338,5),"")</f>
        <v/>
      </c>
      <c r="C4338" s="87" t="str">
        <f>IFERROR(INDEX(DATA!$A$46:$E$6000,A4338,3),"")</f>
        <v/>
      </c>
      <c r="D4338" s="88" t="str">
        <f>IFERROR(INDEX(DATA!$A$46:$E$6000,A4338,2),"")</f>
        <v/>
      </c>
      <c r="E4338" s="99" t="str">
        <f>IFERROR(IF(C4338=設定・集計!$B$6,INDEX(DATA!$A$46:$E$6000,A4338,4),""),"")</f>
        <v/>
      </c>
      <c r="F4338" s="99" t="str">
        <f>IFERROR(IF(C4338=設定・集計!$B$6,"",INDEX(DATA!$A$46:$E$6000,A4338,4)),"")</f>
        <v/>
      </c>
    </row>
    <row r="4339" spans="1:6" ht="18.75" customHeight="1">
      <c r="A4339" s="82" t="str">
        <f>IFERROR(MATCH(ROW()-ROW($A$2),DATA!G:G,0)-DATA!$B$5+1,"")</f>
        <v/>
      </c>
      <c r="B4339" s="86" t="str">
        <f>IFERROR(INDEX(DATA!$A$46:$E$6000,A4339,5),"")</f>
        <v/>
      </c>
      <c r="C4339" s="87" t="str">
        <f>IFERROR(INDEX(DATA!$A$46:$E$6000,A4339,3),"")</f>
        <v/>
      </c>
      <c r="D4339" s="88" t="str">
        <f>IFERROR(INDEX(DATA!$A$46:$E$6000,A4339,2),"")</f>
        <v/>
      </c>
      <c r="E4339" s="99" t="str">
        <f>IFERROR(IF(C4339=設定・集計!$B$6,INDEX(DATA!$A$46:$E$6000,A4339,4),""),"")</f>
        <v/>
      </c>
      <c r="F4339" s="99" t="str">
        <f>IFERROR(IF(C4339=設定・集計!$B$6,"",INDEX(DATA!$A$46:$E$6000,A4339,4)),"")</f>
        <v/>
      </c>
    </row>
    <row r="4340" spans="1:6" ht="18.75" customHeight="1">
      <c r="A4340" s="82" t="str">
        <f>IFERROR(MATCH(ROW()-ROW($A$2),DATA!G:G,0)-DATA!$B$5+1,"")</f>
        <v/>
      </c>
      <c r="B4340" s="86" t="str">
        <f>IFERROR(INDEX(DATA!$A$46:$E$6000,A4340,5),"")</f>
        <v/>
      </c>
      <c r="C4340" s="87" t="str">
        <f>IFERROR(INDEX(DATA!$A$46:$E$6000,A4340,3),"")</f>
        <v/>
      </c>
      <c r="D4340" s="88" t="str">
        <f>IFERROR(INDEX(DATA!$A$46:$E$6000,A4340,2),"")</f>
        <v/>
      </c>
      <c r="E4340" s="99" t="str">
        <f>IFERROR(IF(C4340=設定・集計!$B$6,INDEX(DATA!$A$46:$E$6000,A4340,4),""),"")</f>
        <v/>
      </c>
      <c r="F4340" s="99" t="str">
        <f>IFERROR(IF(C4340=設定・集計!$B$6,"",INDEX(DATA!$A$46:$E$6000,A4340,4)),"")</f>
        <v/>
      </c>
    </row>
    <row r="4341" spans="1:6" ht="18.75" customHeight="1">
      <c r="A4341" s="82" t="str">
        <f>IFERROR(MATCH(ROW()-ROW($A$2),DATA!G:G,0)-DATA!$B$5+1,"")</f>
        <v/>
      </c>
      <c r="B4341" s="86" t="str">
        <f>IFERROR(INDEX(DATA!$A$46:$E$6000,A4341,5),"")</f>
        <v/>
      </c>
      <c r="C4341" s="87" t="str">
        <f>IFERROR(INDEX(DATA!$A$46:$E$6000,A4341,3),"")</f>
        <v/>
      </c>
      <c r="D4341" s="88" t="str">
        <f>IFERROR(INDEX(DATA!$A$46:$E$6000,A4341,2),"")</f>
        <v/>
      </c>
      <c r="E4341" s="99" t="str">
        <f>IFERROR(IF(C4341=設定・集計!$B$6,INDEX(DATA!$A$46:$E$6000,A4341,4),""),"")</f>
        <v/>
      </c>
      <c r="F4341" s="99" t="str">
        <f>IFERROR(IF(C4341=設定・集計!$B$6,"",INDEX(DATA!$A$46:$E$6000,A4341,4)),"")</f>
        <v/>
      </c>
    </row>
    <row r="4342" spans="1:6" ht="18.75" customHeight="1">
      <c r="A4342" s="82" t="str">
        <f>IFERROR(MATCH(ROW()-ROW($A$2),DATA!G:G,0)-DATA!$B$5+1,"")</f>
        <v/>
      </c>
      <c r="B4342" s="86" t="str">
        <f>IFERROR(INDEX(DATA!$A$46:$E$6000,A4342,5),"")</f>
        <v/>
      </c>
      <c r="C4342" s="87" t="str">
        <f>IFERROR(INDEX(DATA!$A$46:$E$6000,A4342,3),"")</f>
        <v/>
      </c>
      <c r="D4342" s="88" t="str">
        <f>IFERROR(INDEX(DATA!$A$46:$E$6000,A4342,2),"")</f>
        <v/>
      </c>
      <c r="E4342" s="99" t="str">
        <f>IFERROR(IF(C4342=設定・集計!$B$6,INDEX(DATA!$A$46:$E$6000,A4342,4),""),"")</f>
        <v/>
      </c>
      <c r="F4342" s="99" t="str">
        <f>IFERROR(IF(C4342=設定・集計!$B$6,"",INDEX(DATA!$A$46:$E$6000,A4342,4)),"")</f>
        <v/>
      </c>
    </row>
    <row r="4343" spans="1:6" ht="18.75" customHeight="1">
      <c r="A4343" s="82" t="str">
        <f>IFERROR(MATCH(ROW()-ROW($A$2),DATA!G:G,0)-DATA!$B$5+1,"")</f>
        <v/>
      </c>
      <c r="B4343" s="86" t="str">
        <f>IFERROR(INDEX(DATA!$A$46:$E$6000,A4343,5),"")</f>
        <v/>
      </c>
      <c r="C4343" s="87" t="str">
        <f>IFERROR(INDEX(DATA!$A$46:$E$6000,A4343,3),"")</f>
        <v/>
      </c>
      <c r="D4343" s="88" t="str">
        <f>IFERROR(INDEX(DATA!$A$46:$E$6000,A4343,2),"")</f>
        <v/>
      </c>
      <c r="E4343" s="99" t="str">
        <f>IFERROR(IF(C4343=設定・集計!$B$6,INDEX(DATA!$A$46:$E$6000,A4343,4),""),"")</f>
        <v/>
      </c>
      <c r="F4343" s="99" t="str">
        <f>IFERROR(IF(C4343=設定・集計!$B$6,"",INDEX(DATA!$A$46:$E$6000,A4343,4)),"")</f>
        <v/>
      </c>
    </row>
    <row r="4344" spans="1:6" ht="18.75" customHeight="1">
      <c r="A4344" s="82" t="str">
        <f>IFERROR(MATCH(ROW()-ROW($A$2),DATA!G:G,0)-DATA!$B$5+1,"")</f>
        <v/>
      </c>
      <c r="B4344" s="86" t="str">
        <f>IFERROR(INDEX(DATA!$A$46:$E$6000,A4344,5),"")</f>
        <v/>
      </c>
      <c r="C4344" s="87" t="str">
        <f>IFERROR(INDEX(DATA!$A$46:$E$6000,A4344,3),"")</f>
        <v/>
      </c>
      <c r="D4344" s="88" t="str">
        <f>IFERROR(INDEX(DATA!$A$46:$E$6000,A4344,2),"")</f>
        <v/>
      </c>
      <c r="E4344" s="99" t="str">
        <f>IFERROR(IF(C4344=設定・集計!$B$6,INDEX(DATA!$A$46:$E$6000,A4344,4),""),"")</f>
        <v/>
      </c>
      <c r="F4344" s="99" t="str">
        <f>IFERROR(IF(C4344=設定・集計!$B$6,"",INDEX(DATA!$A$46:$E$6000,A4344,4)),"")</f>
        <v/>
      </c>
    </row>
    <row r="4345" spans="1:6" ht="18.75" customHeight="1">
      <c r="A4345" s="82" t="str">
        <f>IFERROR(MATCH(ROW()-ROW($A$2),DATA!G:G,0)-DATA!$B$5+1,"")</f>
        <v/>
      </c>
      <c r="B4345" s="86" t="str">
        <f>IFERROR(INDEX(DATA!$A$46:$E$6000,A4345,5),"")</f>
        <v/>
      </c>
      <c r="C4345" s="87" t="str">
        <f>IFERROR(INDEX(DATA!$A$46:$E$6000,A4345,3),"")</f>
        <v/>
      </c>
      <c r="D4345" s="88" t="str">
        <f>IFERROR(INDEX(DATA!$A$46:$E$6000,A4345,2),"")</f>
        <v/>
      </c>
      <c r="E4345" s="99" t="str">
        <f>IFERROR(IF(C4345=設定・集計!$B$6,INDEX(DATA!$A$46:$E$6000,A4345,4),""),"")</f>
        <v/>
      </c>
      <c r="F4345" s="99" t="str">
        <f>IFERROR(IF(C4345=設定・集計!$B$6,"",INDEX(DATA!$A$46:$E$6000,A4345,4)),"")</f>
        <v/>
      </c>
    </row>
    <row r="4346" spans="1:6" ht="18.75" customHeight="1">
      <c r="A4346" s="82" t="str">
        <f>IFERROR(MATCH(ROW()-ROW($A$2),DATA!G:G,0)-DATA!$B$5+1,"")</f>
        <v/>
      </c>
      <c r="B4346" s="86" t="str">
        <f>IFERROR(INDEX(DATA!$A$46:$E$6000,A4346,5),"")</f>
        <v/>
      </c>
      <c r="C4346" s="87" t="str">
        <f>IFERROR(INDEX(DATA!$A$46:$E$6000,A4346,3),"")</f>
        <v/>
      </c>
      <c r="D4346" s="88" t="str">
        <f>IFERROR(INDEX(DATA!$A$46:$E$6000,A4346,2),"")</f>
        <v/>
      </c>
      <c r="E4346" s="99" t="str">
        <f>IFERROR(IF(C4346=設定・集計!$B$6,INDEX(DATA!$A$46:$E$6000,A4346,4),""),"")</f>
        <v/>
      </c>
      <c r="F4346" s="99" t="str">
        <f>IFERROR(IF(C4346=設定・集計!$B$6,"",INDEX(DATA!$A$46:$E$6000,A4346,4)),"")</f>
        <v/>
      </c>
    </row>
    <row r="4347" spans="1:6" ht="18.75" customHeight="1">
      <c r="A4347" s="82" t="str">
        <f>IFERROR(MATCH(ROW()-ROW($A$2),DATA!G:G,0)-DATA!$B$5+1,"")</f>
        <v/>
      </c>
      <c r="B4347" s="86" t="str">
        <f>IFERROR(INDEX(DATA!$A$46:$E$6000,A4347,5),"")</f>
        <v/>
      </c>
      <c r="C4347" s="87" t="str">
        <f>IFERROR(INDEX(DATA!$A$46:$E$6000,A4347,3),"")</f>
        <v/>
      </c>
      <c r="D4347" s="88" t="str">
        <f>IFERROR(INDEX(DATA!$A$46:$E$6000,A4347,2),"")</f>
        <v/>
      </c>
      <c r="E4347" s="99" t="str">
        <f>IFERROR(IF(C4347=設定・集計!$B$6,INDEX(DATA!$A$46:$E$6000,A4347,4),""),"")</f>
        <v/>
      </c>
      <c r="F4347" s="99" t="str">
        <f>IFERROR(IF(C4347=設定・集計!$B$6,"",INDEX(DATA!$A$46:$E$6000,A4347,4)),"")</f>
        <v/>
      </c>
    </row>
    <row r="4348" spans="1:6" ht="18.75" customHeight="1">
      <c r="A4348" s="82" t="str">
        <f>IFERROR(MATCH(ROW()-ROW($A$2),DATA!G:G,0)-DATA!$B$5+1,"")</f>
        <v/>
      </c>
      <c r="B4348" s="86" t="str">
        <f>IFERROR(INDEX(DATA!$A$46:$E$6000,A4348,5),"")</f>
        <v/>
      </c>
      <c r="C4348" s="87" t="str">
        <f>IFERROR(INDEX(DATA!$A$46:$E$6000,A4348,3),"")</f>
        <v/>
      </c>
      <c r="D4348" s="88" t="str">
        <f>IFERROR(INDEX(DATA!$A$46:$E$6000,A4348,2),"")</f>
        <v/>
      </c>
      <c r="E4348" s="99" t="str">
        <f>IFERROR(IF(C4348=設定・集計!$B$6,INDEX(DATA!$A$46:$E$6000,A4348,4),""),"")</f>
        <v/>
      </c>
      <c r="F4348" s="99" t="str">
        <f>IFERROR(IF(C4348=設定・集計!$B$6,"",INDEX(DATA!$A$46:$E$6000,A4348,4)),"")</f>
        <v/>
      </c>
    </row>
    <row r="4349" spans="1:6" ht="18.75" customHeight="1">
      <c r="A4349" s="82" t="str">
        <f>IFERROR(MATCH(ROW()-ROW($A$2),DATA!G:G,0)-DATA!$B$5+1,"")</f>
        <v/>
      </c>
      <c r="B4349" s="86" t="str">
        <f>IFERROR(INDEX(DATA!$A$46:$E$6000,A4349,5),"")</f>
        <v/>
      </c>
      <c r="C4349" s="87" t="str">
        <f>IFERROR(INDEX(DATA!$A$46:$E$6000,A4349,3),"")</f>
        <v/>
      </c>
      <c r="D4349" s="88" t="str">
        <f>IFERROR(INDEX(DATA!$A$46:$E$6000,A4349,2),"")</f>
        <v/>
      </c>
      <c r="E4349" s="99" t="str">
        <f>IFERROR(IF(C4349=設定・集計!$B$6,INDEX(DATA!$A$46:$E$6000,A4349,4),""),"")</f>
        <v/>
      </c>
      <c r="F4349" s="99" t="str">
        <f>IFERROR(IF(C4349=設定・集計!$B$6,"",INDEX(DATA!$A$46:$E$6000,A4349,4)),"")</f>
        <v/>
      </c>
    </row>
    <row r="4350" spans="1:6" ht="18.75" customHeight="1">
      <c r="A4350" s="82" t="str">
        <f>IFERROR(MATCH(ROW()-ROW($A$2),DATA!G:G,0)-DATA!$B$5+1,"")</f>
        <v/>
      </c>
      <c r="B4350" s="86" t="str">
        <f>IFERROR(INDEX(DATA!$A$46:$E$6000,A4350,5),"")</f>
        <v/>
      </c>
      <c r="C4350" s="87" t="str">
        <f>IFERROR(INDEX(DATA!$A$46:$E$6000,A4350,3),"")</f>
        <v/>
      </c>
      <c r="D4350" s="88" t="str">
        <f>IFERROR(INDEX(DATA!$A$46:$E$6000,A4350,2),"")</f>
        <v/>
      </c>
      <c r="E4350" s="99" t="str">
        <f>IFERROR(IF(C4350=設定・集計!$B$6,INDEX(DATA!$A$46:$E$6000,A4350,4),""),"")</f>
        <v/>
      </c>
      <c r="F4350" s="99" t="str">
        <f>IFERROR(IF(C4350=設定・集計!$B$6,"",INDEX(DATA!$A$46:$E$6000,A4350,4)),"")</f>
        <v/>
      </c>
    </row>
    <row r="4351" spans="1:6" ht="18.75" customHeight="1">
      <c r="A4351" s="82" t="str">
        <f>IFERROR(MATCH(ROW()-ROW($A$2),DATA!G:G,0)-DATA!$B$5+1,"")</f>
        <v/>
      </c>
      <c r="B4351" s="86" t="str">
        <f>IFERROR(INDEX(DATA!$A$46:$E$6000,A4351,5),"")</f>
        <v/>
      </c>
      <c r="C4351" s="87" t="str">
        <f>IFERROR(INDEX(DATA!$A$46:$E$6000,A4351,3),"")</f>
        <v/>
      </c>
      <c r="D4351" s="88" t="str">
        <f>IFERROR(INDEX(DATA!$A$46:$E$6000,A4351,2),"")</f>
        <v/>
      </c>
      <c r="E4351" s="99" t="str">
        <f>IFERROR(IF(C4351=設定・集計!$B$6,INDEX(DATA!$A$46:$E$6000,A4351,4),""),"")</f>
        <v/>
      </c>
      <c r="F4351" s="99" t="str">
        <f>IFERROR(IF(C4351=設定・集計!$B$6,"",INDEX(DATA!$A$46:$E$6000,A4351,4)),"")</f>
        <v/>
      </c>
    </row>
    <row r="4352" spans="1:6" ht="18.75" customHeight="1">
      <c r="A4352" s="82" t="str">
        <f>IFERROR(MATCH(ROW()-ROW($A$2),DATA!G:G,0)-DATA!$B$5+1,"")</f>
        <v/>
      </c>
      <c r="B4352" s="86" t="str">
        <f>IFERROR(INDEX(DATA!$A$46:$E$6000,A4352,5),"")</f>
        <v/>
      </c>
      <c r="C4352" s="87" t="str">
        <f>IFERROR(INDEX(DATA!$A$46:$E$6000,A4352,3),"")</f>
        <v/>
      </c>
      <c r="D4352" s="88" t="str">
        <f>IFERROR(INDEX(DATA!$A$46:$E$6000,A4352,2),"")</f>
        <v/>
      </c>
      <c r="E4352" s="99" t="str">
        <f>IFERROR(IF(C4352=設定・集計!$B$6,INDEX(DATA!$A$46:$E$6000,A4352,4),""),"")</f>
        <v/>
      </c>
      <c r="F4352" s="99" t="str">
        <f>IFERROR(IF(C4352=設定・集計!$B$6,"",INDEX(DATA!$A$46:$E$6000,A4352,4)),"")</f>
        <v/>
      </c>
    </row>
    <row r="4353" spans="1:6" ht="18.75" customHeight="1">
      <c r="A4353" s="82" t="str">
        <f>IFERROR(MATCH(ROW()-ROW($A$2),DATA!G:G,0)-DATA!$B$5+1,"")</f>
        <v/>
      </c>
      <c r="B4353" s="86" t="str">
        <f>IFERROR(INDEX(DATA!$A$46:$E$6000,A4353,5),"")</f>
        <v/>
      </c>
      <c r="C4353" s="87" t="str">
        <f>IFERROR(INDEX(DATA!$A$46:$E$6000,A4353,3),"")</f>
        <v/>
      </c>
      <c r="D4353" s="88" t="str">
        <f>IFERROR(INDEX(DATA!$A$46:$E$6000,A4353,2),"")</f>
        <v/>
      </c>
      <c r="E4353" s="99" t="str">
        <f>IFERROR(IF(C4353=設定・集計!$B$6,INDEX(DATA!$A$46:$E$6000,A4353,4),""),"")</f>
        <v/>
      </c>
      <c r="F4353" s="99" t="str">
        <f>IFERROR(IF(C4353=設定・集計!$B$6,"",INDEX(DATA!$A$46:$E$6000,A4353,4)),"")</f>
        <v/>
      </c>
    </row>
    <row r="4354" spans="1:6" ht="18.75" customHeight="1">
      <c r="A4354" s="82" t="str">
        <f>IFERROR(MATCH(ROW()-ROW($A$2),DATA!G:G,0)-DATA!$B$5+1,"")</f>
        <v/>
      </c>
      <c r="B4354" s="86" t="str">
        <f>IFERROR(INDEX(DATA!$A$46:$E$6000,A4354,5),"")</f>
        <v/>
      </c>
      <c r="C4354" s="87" t="str">
        <f>IFERROR(INDEX(DATA!$A$46:$E$6000,A4354,3),"")</f>
        <v/>
      </c>
      <c r="D4354" s="88" t="str">
        <f>IFERROR(INDEX(DATA!$A$46:$E$6000,A4354,2),"")</f>
        <v/>
      </c>
      <c r="E4354" s="99" t="str">
        <f>IFERROR(IF(C4354=設定・集計!$B$6,INDEX(DATA!$A$46:$E$6000,A4354,4),""),"")</f>
        <v/>
      </c>
      <c r="F4354" s="99" t="str">
        <f>IFERROR(IF(C4354=設定・集計!$B$6,"",INDEX(DATA!$A$46:$E$6000,A4354,4)),"")</f>
        <v/>
      </c>
    </row>
    <row r="4355" spans="1:6" ht="18.75" customHeight="1">
      <c r="A4355" s="82" t="str">
        <f>IFERROR(MATCH(ROW()-ROW($A$2),DATA!G:G,0)-DATA!$B$5+1,"")</f>
        <v/>
      </c>
      <c r="B4355" s="86" t="str">
        <f>IFERROR(INDEX(DATA!$A$46:$E$6000,A4355,5),"")</f>
        <v/>
      </c>
      <c r="C4355" s="87" t="str">
        <f>IFERROR(INDEX(DATA!$A$46:$E$6000,A4355,3),"")</f>
        <v/>
      </c>
      <c r="D4355" s="88" t="str">
        <f>IFERROR(INDEX(DATA!$A$46:$E$6000,A4355,2),"")</f>
        <v/>
      </c>
      <c r="E4355" s="99" t="str">
        <f>IFERROR(IF(C4355=設定・集計!$B$6,INDEX(DATA!$A$46:$E$6000,A4355,4),""),"")</f>
        <v/>
      </c>
      <c r="F4355" s="99" t="str">
        <f>IFERROR(IF(C4355=設定・集計!$B$6,"",INDEX(DATA!$A$46:$E$6000,A4355,4)),"")</f>
        <v/>
      </c>
    </row>
    <row r="4356" spans="1:6" ht="18.75" customHeight="1">
      <c r="A4356" s="82" t="str">
        <f>IFERROR(MATCH(ROW()-ROW($A$2),DATA!G:G,0)-DATA!$B$5+1,"")</f>
        <v/>
      </c>
      <c r="B4356" s="86" t="str">
        <f>IFERROR(INDEX(DATA!$A$46:$E$6000,A4356,5),"")</f>
        <v/>
      </c>
      <c r="C4356" s="87" t="str">
        <f>IFERROR(INDEX(DATA!$A$46:$E$6000,A4356,3),"")</f>
        <v/>
      </c>
      <c r="D4356" s="88" t="str">
        <f>IFERROR(INDEX(DATA!$A$46:$E$6000,A4356,2),"")</f>
        <v/>
      </c>
      <c r="E4356" s="99" t="str">
        <f>IFERROR(IF(C4356=設定・集計!$B$6,INDEX(DATA!$A$46:$E$6000,A4356,4),""),"")</f>
        <v/>
      </c>
      <c r="F4356" s="99" t="str">
        <f>IFERROR(IF(C4356=設定・集計!$B$6,"",INDEX(DATA!$A$46:$E$6000,A4356,4)),"")</f>
        <v/>
      </c>
    </row>
    <row r="4357" spans="1:6" ht="18.75" customHeight="1">
      <c r="A4357" s="82" t="str">
        <f>IFERROR(MATCH(ROW()-ROW($A$2),DATA!G:G,0)-DATA!$B$5+1,"")</f>
        <v/>
      </c>
      <c r="B4357" s="86" t="str">
        <f>IFERROR(INDEX(DATA!$A$46:$E$6000,A4357,5),"")</f>
        <v/>
      </c>
      <c r="C4357" s="87" t="str">
        <f>IFERROR(INDEX(DATA!$A$46:$E$6000,A4357,3),"")</f>
        <v/>
      </c>
      <c r="D4357" s="88" t="str">
        <f>IFERROR(INDEX(DATA!$A$46:$E$6000,A4357,2),"")</f>
        <v/>
      </c>
      <c r="E4357" s="99" t="str">
        <f>IFERROR(IF(C4357=設定・集計!$B$6,INDEX(DATA!$A$46:$E$6000,A4357,4),""),"")</f>
        <v/>
      </c>
      <c r="F4357" s="99" t="str">
        <f>IFERROR(IF(C4357=設定・集計!$B$6,"",INDEX(DATA!$A$46:$E$6000,A4357,4)),"")</f>
        <v/>
      </c>
    </row>
    <row r="4358" spans="1:6" ht="18.75" customHeight="1">
      <c r="A4358" s="82" t="str">
        <f>IFERROR(MATCH(ROW()-ROW($A$2),DATA!G:G,0)-DATA!$B$5+1,"")</f>
        <v/>
      </c>
      <c r="B4358" s="86" t="str">
        <f>IFERROR(INDEX(DATA!$A$46:$E$6000,A4358,5),"")</f>
        <v/>
      </c>
      <c r="C4358" s="87" t="str">
        <f>IFERROR(INDEX(DATA!$A$46:$E$6000,A4358,3),"")</f>
        <v/>
      </c>
      <c r="D4358" s="88" t="str">
        <f>IFERROR(INDEX(DATA!$A$46:$E$6000,A4358,2),"")</f>
        <v/>
      </c>
      <c r="E4358" s="99" t="str">
        <f>IFERROR(IF(C4358=設定・集計!$B$6,INDEX(DATA!$A$46:$E$6000,A4358,4),""),"")</f>
        <v/>
      </c>
      <c r="F4358" s="99" t="str">
        <f>IFERROR(IF(C4358=設定・集計!$B$6,"",INDEX(DATA!$A$46:$E$6000,A4358,4)),"")</f>
        <v/>
      </c>
    </row>
    <row r="4359" spans="1:6" ht="18.75" customHeight="1">
      <c r="A4359" s="82" t="str">
        <f>IFERROR(MATCH(ROW()-ROW($A$2),DATA!G:G,0)-DATA!$B$5+1,"")</f>
        <v/>
      </c>
      <c r="B4359" s="86" t="str">
        <f>IFERROR(INDEX(DATA!$A$46:$E$6000,A4359,5),"")</f>
        <v/>
      </c>
      <c r="C4359" s="87" t="str">
        <f>IFERROR(INDEX(DATA!$A$46:$E$6000,A4359,3),"")</f>
        <v/>
      </c>
      <c r="D4359" s="88" t="str">
        <f>IFERROR(INDEX(DATA!$A$46:$E$6000,A4359,2),"")</f>
        <v/>
      </c>
      <c r="E4359" s="99" t="str">
        <f>IFERROR(IF(C4359=設定・集計!$B$6,INDEX(DATA!$A$46:$E$6000,A4359,4),""),"")</f>
        <v/>
      </c>
      <c r="F4359" s="99" t="str">
        <f>IFERROR(IF(C4359=設定・集計!$B$6,"",INDEX(DATA!$A$46:$E$6000,A4359,4)),"")</f>
        <v/>
      </c>
    </row>
    <row r="4360" spans="1:6" ht="18.75" customHeight="1">
      <c r="A4360" s="82" t="str">
        <f>IFERROR(MATCH(ROW()-ROW($A$2),DATA!G:G,0)-DATA!$B$5+1,"")</f>
        <v/>
      </c>
      <c r="B4360" s="86" t="str">
        <f>IFERROR(INDEX(DATA!$A$46:$E$6000,A4360,5),"")</f>
        <v/>
      </c>
      <c r="C4360" s="87" t="str">
        <f>IFERROR(INDEX(DATA!$A$46:$E$6000,A4360,3),"")</f>
        <v/>
      </c>
      <c r="D4360" s="88" t="str">
        <f>IFERROR(INDEX(DATA!$A$46:$E$6000,A4360,2),"")</f>
        <v/>
      </c>
      <c r="E4360" s="99" t="str">
        <f>IFERROR(IF(C4360=設定・集計!$B$6,INDEX(DATA!$A$46:$E$6000,A4360,4),""),"")</f>
        <v/>
      </c>
      <c r="F4360" s="99" t="str">
        <f>IFERROR(IF(C4360=設定・集計!$B$6,"",INDEX(DATA!$A$46:$E$6000,A4360,4)),"")</f>
        <v/>
      </c>
    </row>
    <row r="4361" spans="1:6" ht="18.75" customHeight="1">
      <c r="A4361" s="82" t="str">
        <f>IFERROR(MATCH(ROW()-ROW($A$2),DATA!G:G,0)-DATA!$B$5+1,"")</f>
        <v/>
      </c>
      <c r="B4361" s="86" t="str">
        <f>IFERROR(INDEX(DATA!$A$46:$E$6000,A4361,5),"")</f>
        <v/>
      </c>
      <c r="C4361" s="87" t="str">
        <f>IFERROR(INDEX(DATA!$A$46:$E$6000,A4361,3),"")</f>
        <v/>
      </c>
      <c r="D4361" s="88" t="str">
        <f>IFERROR(INDEX(DATA!$A$46:$E$6000,A4361,2),"")</f>
        <v/>
      </c>
      <c r="E4361" s="99" t="str">
        <f>IFERROR(IF(C4361=設定・集計!$B$6,INDEX(DATA!$A$46:$E$6000,A4361,4),""),"")</f>
        <v/>
      </c>
      <c r="F4361" s="99" t="str">
        <f>IFERROR(IF(C4361=設定・集計!$B$6,"",INDEX(DATA!$A$46:$E$6000,A4361,4)),"")</f>
        <v/>
      </c>
    </row>
    <row r="4362" spans="1:6" ht="18.75" customHeight="1">
      <c r="A4362" s="82" t="str">
        <f>IFERROR(MATCH(ROW()-ROW($A$2),DATA!G:G,0)-DATA!$B$5+1,"")</f>
        <v/>
      </c>
      <c r="B4362" s="86" t="str">
        <f>IFERROR(INDEX(DATA!$A$46:$E$6000,A4362,5),"")</f>
        <v/>
      </c>
      <c r="C4362" s="87" t="str">
        <f>IFERROR(INDEX(DATA!$A$46:$E$6000,A4362,3),"")</f>
        <v/>
      </c>
      <c r="D4362" s="88" t="str">
        <f>IFERROR(INDEX(DATA!$A$46:$E$6000,A4362,2),"")</f>
        <v/>
      </c>
      <c r="E4362" s="99" t="str">
        <f>IFERROR(IF(C4362=設定・集計!$B$6,INDEX(DATA!$A$46:$E$6000,A4362,4),""),"")</f>
        <v/>
      </c>
      <c r="F4362" s="99" t="str">
        <f>IFERROR(IF(C4362=設定・集計!$B$6,"",INDEX(DATA!$A$46:$E$6000,A4362,4)),"")</f>
        <v/>
      </c>
    </row>
    <row r="4363" spans="1:6" ht="18.75" customHeight="1">
      <c r="A4363" s="82" t="str">
        <f>IFERROR(MATCH(ROW()-ROW($A$2),DATA!G:G,0)-DATA!$B$5+1,"")</f>
        <v/>
      </c>
      <c r="B4363" s="86" t="str">
        <f>IFERROR(INDEX(DATA!$A$46:$E$6000,A4363,5),"")</f>
        <v/>
      </c>
      <c r="C4363" s="87" t="str">
        <f>IFERROR(INDEX(DATA!$A$46:$E$6000,A4363,3),"")</f>
        <v/>
      </c>
      <c r="D4363" s="88" t="str">
        <f>IFERROR(INDEX(DATA!$A$46:$E$6000,A4363,2),"")</f>
        <v/>
      </c>
      <c r="E4363" s="99" t="str">
        <f>IFERROR(IF(C4363=設定・集計!$B$6,INDEX(DATA!$A$46:$E$6000,A4363,4),""),"")</f>
        <v/>
      </c>
      <c r="F4363" s="99" t="str">
        <f>IFERROR(IF(C4363=設定・集計!$B$6,"",INDEX(DATA!$A$46:$E$6000,A4363,4)),"")</f>
        <v/>
      </c>
    </row>
    <row r="4364" spans="1:6" ht="18.75" customHeight="1">
      <c r="A4364" s="82" t="str">
        <f>IFERROR(MATCH(ROW()-ROW($A$2),DATA!G:G,0)-DATA!$B$5+1,"")</f>
        <v/>
      </c>
      <c r="B4364" s="86" t="str">
        <f>IFERROR(INDEX(DATA!$A$46:$E$6000,A4364,5),"")</f>
        <v/>
      </c>
      <c r="C4364" s="87" t="str">
        <f>IFERROR(INDEX(DATA!$A$46:$E$6000,A4364,3),"")</f>
        <v/>
      </c>
      <c r="D4364" s="88" t="str">
        <f>IFERROR(INDEX(DATA!$A$46:$E$6000,A4364,2),"")</f>
        <v/>
      </c>
      <c r="E4364" s="99" t="str">
        <f>IFERROR(IF(C4364=設定・集計!$B$6,INDEX(DATA!$A$46:$E$6000,A4364,4),""),"")</f>
        <v/>
      </c>
      <c r="F4364" s="99" t="str">
        <f>IFERROR(IF(C4364=設定・集計!$B$6,"",INDEX(DATA!$A$46:$E$6000,A4364,4)),"")</f>
        <v/>
      </c>
    </row>
    <row r="4365" spans="1:6" ht="18.75" customHeight="1">
      <c r="A4365" s="82" t="str">
        <f>IFERROR(MATCH(ROW()-ROW($A$2),DATA!G:G,0)-DATA!$B$5+1,"")</f>
        <v/>
      </c>
      <c r="B4365" s="86" t="str">
        <f>IFERROR(INDEX(DATA!$A$46:$E$6000,A4365,5),"")</f>
        <v/>
      </c>
      <c r="C4365" s="87" t="str">
        <f>IFERROR(INDEX(DATA!$A$46:$E$6000,A4365,3),"")</f>
        <v/>
      </c>
      <c r="D4365" s="88" t="str">
        <f>IFERROR(INDEX(DATA!$A$46:$E$6000,A4365,2),"")</f>
        <v/>
      </c>
      <c r="E4365" s="99" t="str">
        <f>IFERROR(IF(C4365=設定・集計!$B$6,INDEX(DATA!$A$46:$E$6000,A4365,4),""),"")</f>
        <v/>
      </c>
      <c r="F4365" s="99" t="str">
        <f>IFERROR(IF(C4365=設定・集計!$B$6,"",INDEX(DATA!$A$46:$E$6000,A4365,4)),"")</f>
        <v/>
      </c>
    </row>
    <row r="4366" spans="1:6" ht="18.75" customHeight="1">
      <c r="A4366" s="82" t="str">
        <f>IFERROR(MATCH(ROW()-ROW($A$2),DATA!G:G,0)-DATA!$B$5+1,"")</f>
        <v/>
      </c>
      <c r="B4366" s="86" t="str">
        <f>IFERROR(INDEX(DATA!$A$46:$E$6000,A4366,5),"")</f>
        <v/>
      </c>
      <c r="C4366" s="87" t="str">
        <f>IFERROR(INDEX(DATA!$A$46:$E$6000,A4366,3),"")</f>
        <v/>
      </c>
      <c r="D4366" s="88" t="str">
        <f>IFERROR(INDEX(DATA!$A$46:$E$6000,A4366,2),"")</f>
        <v/>
      </c>
      <c r="E4366" s="99" t="str">
        <f>IFERROR(IF(C4366=設定・集計!$B$6,INDEX(DATA!$A$46:$E$6000,A4366,4),""),"")</f>
        <v/>
      </c>
      <c r="F4366" s="99" t="str">
        <f>IFERROR(IF(C4366=設定・集計!$B$6,"",INDEX(DATA!$A$46:$E$6000,A4366,4)),"")</f>
        <v/>
      </c>
    </row>
    <row r="4367" spans="1:6" ht="18.75" customHeight="1">
      <c r="A4367" s="82" t="str">
        <f>IFERROR(MATCH(ROW()-ROW($A$2),DATA!G:G,0)-DATA!$B$5+1,"")</f>
        <v/>
      </c>
      <c r="B4367" s="86" t="str">
        <f>IFERROR(INDEX(DATA!$A$46:$E$6000,A4367,5),"")</f>
        <v/>
      </c>
      <c r="C4367" s="87" t="str">
        <f>IFERROR(INDEX(DATA!$A$46:$E$6000,A4367,3),"")</f>
        <v/>
      </c>
      <c r="D4367" s="88" t="str">
        <f>IFERROR(INDEX(DATA!$A$46:$E$6000,A4367,2),"")</f>
        <v/>
      </c>
      <c r="E4367" s="99" t="str">
        <f>IFERROR(IF(C4367=設定・集計!$B$6,INDEX(DATA!$A$46:$E$6000,A4367,4),""),"")</f>
        <v/>
      </c>
      <c r="F4367" s="99" t="str">
        <f>IFERROR(IF(C4367=設定・集計!$B$6,"",INDEX(DATA!$A$46:$E$6000,A4367,4)),"")</f>
        <v/>
      </c>
    </row>
    <row r="4368" spans="1:6" ht="18.75" customHeight="1">
      <c r="A4368" s="82" t="str">
        <f>IFERROR(MATCH(ROW()-ROW($A$2),DATA!G:G,0)-DATA!$B$5+1,"")</f>
        <v/>
      </c>
      <c r="B4368" s="86" t="str">
        <f>IFERROR(INDEX(DATA!$A$46:$E$6000,A4368,5),"")</f>
        <v/>
      </c>
      <c r="C4368" s="87" t="str">
        <f>IFERROR(INDEX(DATA!$A$46:$E$6000,A4368,3),"")</f>
        <v/>
      </c>
      <c r="D4368" s="88" t="str">
        <f>IFERROR(INDEX(DATA!$A$46:$E$6000,A4368,2),"")</f>
        <v/>
      </c>
      <c r="E4368" s="99" t="str">
        <f>IFERROR(IF(C4368=設定・集計!$B$6,INDEX(DATA!$A$46:$E$6000,A4368,4),""),"")</f>
        <v/>
      </c>
      <c r="F4368" s="99" t="str">
        <f>IFERROR(IF(C4368=設定・集計!$B$6,"",INDEX(DATA!$A$46:$E$6000,A4368,4)),"")</f>
        <v/>
      </c>
    </row>
    <row r="4369" spans="1:6" ht="18.75" customHeight="1">
      <c r="A4369" s="82" t="str">
        <f>IFERROR(MATCH(ROW()-ROW($A$2),DATA!G:G,0)-DATA!$B$5+1,"")</f>
        <v/>
      </c>
      <c r="B4369" s="86" t="str">
        <f>IFERROR(INDEX(DATA!$A$46:$E$6000,A4369,5),"")</f>
        <v/>
      </c>
      <c r="C4369" s="87" t="str">
        <f>IFERROR(INDEX(DATA!$A$46:$E$6000,A4369,3),"")</f>
        <v/>
      </c>
      <c r="D4369" s="88" t="str">
        <f>IFERROR(INDEX(DATA!$A$46:$E$6000,A4369,2),"")</f>
        <v/>
      </c>
      <c r="E4369" s="99" t="str">
        <f>IFERROR(IF(C4369=設定・集計!$B$6,INDEX(DATA!$A$46:$E$6000,A4369,4),""),"")</f>
        <v/>
      </c>
      <c r="F4369" s="99" t="str">
        <f>IFERROR(IF(C4369=設定・集計!$B$6,"",INDEX(DATA!$A$46:$E$6000,A4369,4)),"")</f>
        <v/>
      </c>
    </row>
    <row r="4370" spans="1:6" ht="18.75" customHeight="1">
      <c r="A4370" s="82" t="str">
        <f>IFERROR(MATCH(ROW()-ROW($A$2),DATA!G:G,0)-DATA!$B$5+1,"")</f>
        <v/>
      </c>
      <c r="B4370" s="86" t="str">
        <f>IFERROR(INDEX(DATA!$A$46:$E$6000,A4370,5),"")</f>
        <v/>
      </c>
      <c r="C4370" s="87" t="str">
        <f>IFERROR(INDEX(DATA!$A$46:$E$6000,A4370,3),"")</f>
        <v/>
      </c>
      <c r="D4370" s="88" t="str">
        <f>IFERROR(INDEX(DATA!$A$46:$E$6000,A4370,2),"")</f>
        <v/>
      </c>
      <c r="E4370" s="99" t="str">
        <f>IFERROR(IF(C4370=設定・集計!$B$6,INDEX(DATA!$A$46:$E$6000,A4370,4),""),"")</f>
        <v/>
      </c>
      <c r="F4370" s="99" t="str">
        <f>IFERROR(IF(C4370=設定・集計!$B$6,"",INDEX(DATA!$A$46:$E$6000,A4370,4)),"")</f>
        <v/>
      </c>
    </row>
    <row r="4371" spans="1:6" ht="18.75" customHeight="1">
      <c r="A4371" s="82" t="str">
        <f>IFERROR(MATCH(ROW()-ROW($A$2),DATA!G:G,0)-DATA!$B$5+1,"")</f>
        <v/>
      </c>
      <c r="B4371" s="86" t="str">
        <f>IFERROR(INDEX(DATA!$A$46:$E$6000,A4371,5),"")</f>
        <v/>
      </c>
      <c r="C4371" s="87" t="str">
        <f>IFERROR(INDEX(DATA!$A$46:$E$6000,A4371,3),"")</f>
        <v/>
      </c>
      <c r="D4371" s="88" t="str">
        <f>IFERROR(INDEX(DATA!$A$46:$E$6000,A4371,2),"")</f>
        <v/>
      </c>
      <c r="E4371" s="99" t="str">
        <f>IFERROR(IF(C4371=設定・集計!$B$6,INDEX(DATA!$A$46:$E$6000,A4371,4),""),"")</f>
        <v/>
      </c>
      <c r="F4371" s="99" t="str">
        <f>IFERROR(IF(C4371=設定・集計!$B$6,"",INDEX(DATA!$A$46:$E$6000,A4371,4)),"")</f>
        <v/>
      </c>
    </row>
    <row r="4372" spans="1:6" ht="18.75" customHeight="1">
      <c r="A4372" s="82" t="str">
        <f>IFERROR(MATCH(ROW()-ROW($A$2),DATA!G:G,0)-DATA!$B$5+1,"")</f>
        <v/>
      </c>
      <c r="B4372" s="86" t="str">
        <f>IFERROR(INDEX(DATA!$A$46:$E$6000,A4372,5),"")</f>
        <v/>
      </c>
      <c r="C4372" s="87" t="str">
        <f>IFERROR(INDEX(DATA!$A$46:$E$6000,A4372,3),"")</f>
        <v/>
      </c>
      <c r="D4372" s="88" t="str">
        <f>IFERROR(INDEX(DATA!$A$46:$E$6000,A4372,2),"")</f>
        <v/>
      </c>
      <c r="E4372" s="99" t="str">
        <f>IFERROR(IF(C4372=設定・集計!$B$6,INDEX(DATA!$A$46:$E$6000,A4372,4),""),"")</f>
        <v/>
      </c>
      <c r="F4372" s="99" t="str">
        <f>IFERROR(IF(C4372=設定・集計!$B$6,"",INDEX(DATA!$A$46:$E$6000,A4372,4)),"")</f>
        <v/>
      </c>
    </row>
    <row r="4373" spans="1:6" ht="18.75" customHeight="1">
      <c r="A4373" s="82" t="str">
        <f>IFERROR(MATCH(ROW()-ROW($A$2),DATA!G:G,0)-DATA!$B$5+1,"")</f>
        <v/>
      </c>
      <c r="B4373" s="86" t="str">
        <f>IFERROR(INDEX(DATA!$A$46:$E$6000,A4373,5),"")</f>
        <v/>
      </c>
      <c r="C4373" s="87" t="str">
        <f>IFERROR(INDEX(DATA!$A$46:$E$6000,A4373,3),"")</f>
        <v/>
      </c>
      <c r="D4373" s="88" t="str">
        <f>IFERROR(INDEX(DATA!$A$46:$E$6000,A4373,2),"")</f>
        <v/>
      </c>
      <c r="E4373" s="99" t="str">
        <f>IFERROR(IF(C4373=設定・集計!$B$6,INDEX(DATA!$A$46:$E$6000,A4373,4),""),"")</f>
        <v/>
      </c>
      <c r="F4373" s="99" t="str">
        <f>IFERROR(IF(C4373=設定・集計!$B$6,"",INDEX(DATA!$A$46:$E$6000,A4373,4)),"")</f>
        <v/>
      </c>
    </row>
    <row r="4374" spans="1:6" ht="18.75" customHeight="1">
      <c r="A4374" s="82" t="str">
        <f>IFERROR(MATCH(ROW()-ROW($A$2),DATA!G:G,0)-DATA!$B$5+1,"")</f>
        <v/>
      </c>
      <c r="B4374" s="86" t="str">
        <f>IFERROR(INDEX(DATA!$A$46:$E$6000,A4374,5),"")</f>
        <v/>
      </c>
      <c r="C4374" s="87" t="str">
        <f>IFERROR(INDEX(DATA!$A$46:$E$6000,A4374,3),"")</f>
        <v/>
      </c>
      <c r="D4374" s="88" t="str">
        <f>IFERROR(INDEX(DATA!$A$46:$E$6000,A4374,2),"")</f>
        <v/>
      </c>
      <c r="E4374" s="99" t="str">
        <f>IFERROR(IF(C4374=設定・集計!$B$6,INDEX(DATA!$A$46:$E$6000,A4374,4),""),"")</f>
        <v/>
      </c>
      <c r="F4374" s="99" t="str">
        <f>IFERROR(IF(C4374=設定・集計!$B$6,"",INDEX(DATA!$A$46:$E$6000,A4374,4)),"")</f>
        <v/>
      </c>
    </row>
    <row r="4375" spans="1:6" ht="18.75" customHeight="1">
      <c r="A4375" s="82" t="str">
        <f>IFERROR(MATCH(ROW()-ROW($A$2),DATA!G:G,0)-DATA!$B$5+1,"")</f>
        <v/>
      </c>
      <c r="B4375" s="86" t="str">
        <f>IFERROR(INDEX(DATA!$A$46:$E$6000,A4375,5),"")</f>
        <v/>
      </c>
      <c r="C4375" s="87" t="str">
        <f>IFERROR(INDEX(DATA!$A$46:$E$6000,A4375,3),"")</f>
        <v/>
      </c>
      <c r="D4375" s="88" t="str">
        <f>IFERROR(INDEX(DATA!$A$46:$E$6000,A4375,2),"")</f>
        <v/>
      </c>
      <c r="E4375" s="99" t="str">
        <f>IFERROR(IF(C4375=設定・集計!$B$6,INDEX(DATA!$A$46:$E$6000,A4375,4),""),"")</f>
        <v/>
      </c>
      <c r="F4375" s="99" t="str">
        <f>IFERROR(IF(C4375=設定・集計!$B$6,"",INDEX(DATA!$A$46:$E$6000,A4375,4)),"")</f>
        <v/>
      </c>
    </row>
    <row r="4376" spans="1:6" ht="18.75" customHeight="1">
      <c r="A4376" s="82" t="str">
        <f>IFERROR(MATCH(ROW()-ROW($A$2),DATA!G:G,0)-DATA!$B$5+1,"")</f>
        <v/>
      </c>
      <c r="B4376" s="86" t="str">
        <f>IFERROR(INDEX(DATA!$A$46:$E$6000,A4376,5),"")</f>
        <v/>
      </c>
      <c r="C4376" s="87" t="str">
        <f>IFERROR(INDEX(DATA!$A$46:$E$6000,A4376,3),"")</f>
        <v/>
      </c>
      <c r="D4376" s="88" t="str">
        <f>IFERROR(INDEX(DATA!$A$46:$E$6000,A4376,2),"")</f>
        <v/>
      </c>
      <c r="E4376" s="99" t="str">
        <f>IFERROR(IF(C4376=設定・集計!$B$6,INDEX(DATA!$A$46:$E$6000,A4376,4),""),"")</f>
        <v/>
      </c>
      <c r="F4376" s="99" t="str">
        <f>IFERROR(IF(C4376=設定・集計!$B$6,"",INDEX(DATA!$A$46:$E$6000,A4376,4)),"")</f>
        <v/>
      </c>
    </row>
    <row r="4377" spans="1:6" ht="18.75" customHeight="1">
      <c r="A4377" s="82" t="str">
        <f>IFERROR(MATCH(ROW()-ROW($A$2),DATA!G:G,0)-DATA!$B$5+1,"")</f>
        <v/>
      </c>
      <c r="B4377" s="86" t="str">
        <f>IFERROR(INDEX(DATA!$A$46:$E$6000,A4377,5),"")</f>
        <v/>
      </c>
      <c r="C4377" s="87" t="str">
        <f>IFERROR(INDEX(DATA!$A$46:$E$6000,A4377,3),"")</f>
        <v/>
      </c>
      <c r="D4377" s="88" t="str">
        <f>IFERROR(INDEX(DATA!$A$46:$E$6000,A4377,2),"")</f>
        <v/>
      </c>
      <c r="E4377" s="99" t="str">
        <f>IFERROR(IF(C4377=設定・集計!$B$6,INDEX(DATA!$A$46:$E$6000,A4377,4),""),"")</f>
        <v/>
      </c>
      <c r="F4377" s="99" t="str">
        <f>IFERROR(IF(C4377=設定・集計!$B$6,"",INDEX(DATA!$A$46:$E$6000,A4377,4)),"")</f>
        <v/>
      </c>
    </row>
    <row r="4378" spans="1:6" ht="18.75" customHeight="1">
      <c r="A4378" s="82" t="str">
        <f>IFERROR(MATCH(ROW()-ROW($A$2),DATA!G:G,0)-DATA!$B$5+1,"")</f>
        <v/>
      </c>
      <c r="B4378" s="86" t="str">
        <f>IFERROR(INDEX(DATA!$A$46:$E$6000,A4378,5),"")</f>
        <v/>
      </c>
      <c r="C4378" s="87" t="str">
        <f>IFERROR(INDEX(DATA!$A$46:$E$6000,A4378,3),"")</f>
        <v/>
      </c>
      <c r="D4378" s="88" t="str">
        <f>IFERROR(INDEX(DATA!$A$46:$E$6000,A4378,2),"")</f>
        <v/>
      </c>
      <c r="E4378" s="99" t="str">
        <f>IFERROR(IF(C4378=設定・集計!$B$6,INDEX(DATA!$A$46:$E$6000,A4378,4),""),"")</f>
        <v/>
      </c>
      <c r="F4378" s="99" t="str">
        <f>IFERROR(IF(C4378=設定・集計!$B$6,"",INDEX(DATA!$A$46:$E$6000,A4378,4)),"")</f>
        <v/>
      </c>
    </row>
    <row r="4379" spans="1:6" ht="18.75" customHeight="1">
      <c r="A4379" s="82" t="str">
        <f>IFERROR(MATCH(ROW()-ROW($A$2),DATA!G:G,0)-DATA!$B$5+1,"")</f>
        <v/>
      </c>
      <c r="B4379" s="86" t="str">
        <f>IFERROR(INDEX(DATA!$A$46:$E$6000,A4379,5),"")</f>
        <v/>
      </c>
      <c r="C4379" s="87" t="str">
        <f>IFERROR(INDEX(DATA!$A$46:$E$6000,A4379,3),"")</f>
        <v/>
      </c>
      <c r="D4379" s="88" t="str">
        <f>IFERROR(INDEX(DATA!$A$46:$E$6000,A4379,2),"")</f>
        <v/>
      </c>
      <c r="E4379" s="99" t="str">
        <f>IFERROR(IF(C4379=設定・集計!$B$6,INDEX(DATA!$A$46:$E$6000,A4379,4),""),"")</f>
        <v/>
      </c>
      <c r="F4379" s="99" t="str">
        <f>IFERROR(IF(C4379=設定・集計!$B$6,"",INDEX(DATA!$A$46:$E$6000,A4379,4)),"")</f>
        <v/>
      </c>
    </row>
    <row r="4380" spans="1:6" ht="18.75" customHeight="1">
      <c r="A4380" s="82" t="str">
        <f>IFERROR(MATCH(ROW()-ROW($A$2),DATA!G:G,0)-DATA!$B$5+1,"")</f>
        <v/>
      </c>
      <c r="B4380" s="86" t="str">
        <f>IFERROR(INDEX(DATA!$A$46:$E$6000,A4380,5),"")</f>
        <v/>
      </c>
      <c r="C4380" s="87" t="str">
        <f>IFERROR(INDEX(DATA!$A$46:$E$6000,A4380,3),"")</f>
        <v/>
      </c>
      <c r="D4380" s="88" t="str">
        <f>IFERROR(INDEX(DATA!$A$46:$E$6000,A4380,2),"")</f>
        <v/>
      </c>
      <c r="E4380" s="99" t="str">
        <f>IFERROR(IF(C4380=設定・集計!$B$6,INDEX(DATA!$A$46:$E$6000,A4380,4),""),"")</f>
        <v/>
      </c>
      <c r="F4380" s="99" t="str">
        <f>IFERROR(IF(C4380=設定・集計!$B$6,"",INDEX(DATA!$A$46:$E$6000,A4380,4)),"")</f>
        <v/>
      </c>
    </row>
    <row r="4381" spans="1:6" ht="18.75" customHeight="1">
      <c r="A4381" s="82" t="str">
        <f>IFERROR(MATCH(ROW()-ROW($A$2),DATA!G:G,0)-DATA!$B$5+1,"")</f>
        <v/>
      </c>
      <c r="B4381" s="86" t="str">
        <f>IFERROR(INDEX(DATA!$A$46:$E$6000,A4381,5),"")</f>
        <v/>
      </c>
      <c r="C4381" s="87" t="str">
        <f>IFERROR(INDEX(DATA!$A$46:$E$6000,A4381,3),"")</f>
        <v/>
      </c>
      <c r="D4381" s="88" t="str">
        <f>IFERROR(INDEX(DATA!$A$46:$E$6000,A4381,2),"")</f>
        <v/>
      </c>
      <c r="E4381" s="99" t="str">
        <f>IFERROR(IF(C4381=設定・集計!$B$6,INDEX(DATA!$A$46:$E$6000,A4381,4),""),"")</f>
        <v/>
      </c>
      <c r="F4381" s="99" t="str">
        <f>IFERROR(IF(C4381=設定・集計!$B$6,"",INDEX(DATA!$A$46:$E$6000,A4381,4)),"")</f>
        <v/>
      </c>
    </row>
    <row r="4382" spans="1:6" ht="18.75" customHeight="1">
      <c r="A4382" s="82" t="str">
        <f>IFERROR(MATCH(ROW()-ROW($A$2),DATA!G:G,0)-DATA!$B$5+1,"")</f>
        <v/>
      </c>
      <c r="B4382" s="86" t="str">
        <f>IFERROR(INDEX(DATA!$A$46:$E$6000,A4382,5),"")</f>
        <v/>
      </c>
      <c r="C4382" s="87" t="str">
        <f>IFERROR(INDEX(DATA!$A$46:$E$6000,A4382,3),"")</f>
        <v/>
      </c>
      <c r="D4382" s="88" t="str">
        <f>IFERROR(INDEX(DATA!$A$46:$E$6000,A4382,2),"")</f>
        <v/>
      </c>
      <c r="E4382" s="99" t="str">
        <f>IFERROR(IF(C4382=設定・集計!$B$6,INDEX(DATA!$A$46:$E$6000,A4382,4),""),"")</f>
        <v/>
      </c>
      <c r="F4382" s="99" t="str">
        <f>IFERROR(IF(C4382=設定・集計!$B$6,"",INDEX(DATA!$A$46:$E$6000,A4382,4)),"")</f>
        <v/>
      </c>
    </row>
    <row r="4383" spans="1:6" ht="18.75" customHeight="1">
      <c r="A4383" s="82" t="str">
        <f>IFERROR(MATCH(ROW()-ROW($A$2),DATA!G:G,0)-DATA!$B$5+1,"")</f>
        <v/>
      </c>
      <c r="B4383" s="86" t="str">
        <f>IFERROR(INDEX(DATA!$A$46:$E$6000,A4383,5),"")</f>
        <v/>
      </c>
      <c r="C4383" s="87" t="str">
        <f>IFERROR(INDEX(DATA!$A$46:$E$6000,A4383,3),"")</f>
        <v/>
      </c>
      <c r="D4383" s="88" t="str">
        <f>IFERROR(INDEX(DATA!$A$46:$E$6000,A4383,2),"")</f>
        <v/>
      </c>
      <c r="E4383" s="99" t="str">
        <f>IFERROR(IF(C4383=設定・集計!$B$6,INDEX(DATA!$A$46:$E$6000,A4383,4),""),"")</f>
        <v/>
      </c>
      <c r="F4383" s="99" t="str">
        <f>IFERROR(IF(C4383=設定・集計!$B$6,"",INDEX(DATA!$A$46:$E$6000,A4383,4)),"")</f>
        <v/>
      </c>
    </row>
    <row r="4384" spans="1:6" ht="18.75" customHeight="1">
      <c r="A4384" s="82" t="str">
        <f>IFERROR(MATCH(ROW()-ROW($A$2),DATA!G:G,0)-DATA!$B$5+1,"")</f>
        <v/>
      </c>
      <c r="B4384" s="86" t="str">
        <f>IFERROR(INDEX(DATA!$A$46:$E$6000,A4384,5),"")</f>
        <v/>
      </c>
      <c r="C4384" s="87" t="str">
        <f>IFERROR(INDEX(DATA!$A$46:$E$6000,A4384,3),"")</f>
        <v/>
      </c>
      <c r="D4384" s="88" t="str">
        <f>IFERROR(INDEX(DATA!$A$46:$E$6000,A4384,2),"")</f>
        <v/>
      </c>
      <c r="E4384" s="99" t="str">
        <f>IFERROR(IF(C4384=設定・集計!$B$6,INDEX(DATA!$A$46:$E$6000,A4384,4),""),"")</f>
        <v/>
      </c>
      <c r="F4384" s="99" t="str">
        <f>IFERROR(IF(C4384=設定・集計!$B$6,"",INDEX(DATA!$A$46:$E$6000,A4384,4)),"")</f>
        <v/>
      </c>
    </row>
    <row r="4385" spans="1:6" ht="18.75" customHeight="1">
      <c r="A4385" s="82" t="str">
        <f>IFERROR(MATCH(ROW()-ROW($A$2),DATA!G:G,0)-DATA!$B$5+1,"")</f>
        <v/>
      </c>
      <c r="B4385" s="86" t="str">
        <f>IFERROR(INDEX(DATA!$A$46:$E$6000,A4385,5),"")</f>
        <v/>
      </c>
      <c r="C4385" s="87" t="str">
        <f>IFERROR(INDEX(DATA!$A$46:$E$6000,A4385,3),"")</f>
        <v/>
      </c>
      <c r="D4385" s="88" t="str">
        <f>IFERROR(INDEX(DATA!$A$46:$E$6000,A4385,2),"")</f>
        <v/>
      </c>
      <c r="E4385" s="99" t="str">
        <f>IFERROR(IF(C4385=設定・集計!$B$6,INDEX(DATA!$A$46:$E$6000,A4385,4),""),"")</f>
        <v/>
      </c>
      <c r="F4385" s="99" t="str">
        <f>IFERROR(IF(C4385=設定・集計!$B$6,"",INDEX(DATA!$A$46:$E$6000,A4385,4)),"")</f>
        <v/>
      </c>
    </row>
    <row r="4386" spans="1:6" ht="18.75" customHeight="1">
      <c r="A4386" s="82" t="str">
        <f>IFERROR(MATCH(ROW()-ROW($A$2),DATA!G:G,0)-DATA!$B$5+1,"")</f>
        <v/>
      </c>
      <c r="B4386" s="86" t="str">
        <f>IFERROR(INDEX(DATA!$A$46:$E$6000,A4386,5),"")</f>
        <v/>
      </c>
      <c r="C4386" s="87" t="str">
        <f>IFERROR(INDEX(DATA!$A$46:$E$6000,A4386,3),"")</f>
        <v/>
      </c>
      <c r="D4386" s="88" t="str">
        <f>IFERROR(INDEX(DATA!$A$46:$E$6000,A4386,2),"")</f>
        <v/>
      </c>
      <c r="E4386" s="99" t="str">
        <f>IFERROR(IF(C4386=設定・集計!$B$6,INDEX(DATA!$A$46:$E$6000,A4386,4),""),"")</f>
        <v/>
      </c>
      <c r="F4386" s="99" t="str">
        <f>IFERROR(IF(C4386=設定・集計!$B$6,"",INDEX(DATA!$A$46:$E$6000,A4386,4)),"")</f>
        <v/>
      </c>
    </row>
    <row r="4387" spans="1:6" ht="18.75" customHeight="1">
      <c r="A4387" s="82" t="str">
        <f>IFERROR(MATCH(ROW()-ROW($A$2),DATA!G:G,0)-DATA!$B$5+1,"")</f>
        <v/>
      </c>
      <c r="B4387" s="86" t="str">
        <f>IFERROR(INDEX(DATA!$A$46:$E$6000,A4387,5),"")</f>
        <v/>
      </c>
      <c r="C4387" s="87" t="str">
        <f>IFERROR(INDEX(DATA!$A$46:$E$6000,A4387,3),"")</f>
        <v/>
      </c>
      <c r="D4387" s="88" t="str">
        <f>IFERROR(INDEX(DATA!$A$46:$E$6000,A4387,2),"")</f>
        <v/>
      </c>
      <c r="E4387" s="99" t="str">
        <f>IFERROR(IF(C4387=設定・集計!$B$6,INDEX(DATA!$A$46:$E$6000,A4387,4),""),"")</f>
        <v/>
      </c>
      <c r="F4387" s="99" t="str">
        <f>IFERROR(IF(C4387=設定・集計!$B$6,"",INDEX(DATA!$A$46:$E$6000,A4387,4)),"")</f>
        <v/>
      </c>
    </row>
    <row r="4388" spans="1:6" ht="18.75" customHeight="1">
      <c r="A4388" s="82" t="str">
        <f>IFERROR(MATCH(ROW()-ROW($A$2),DATA!G:G,0)-DATA!$B$5+1,"")</f>
        <v/>
      </c>
      <c r="B4388" s="86" t="str">
        <f>IFERROR(INDEX(DATA!$A$46:$E$6000,A4388,5),"")</f>
        <v/>
      </c>
      <c r="C4388" s="87" t="str">
        <f>IFERROR(INDEX(DATA!$A$46:$E$6000,A4388,3),"")</f>
        <v/>
      </c>
      <c r="D4388" s="88" t="str">
        <f>IFERROR(INDEX(DATA!$A$46:$E$6000,A4388,2),"")</f>
        <v/>
      </c>
      <c r="E4388" s="99" t="str">
        <f>IFERROR(IF(C4388=設定・集計!$B$6,INDEX(DATA!$A$46:$E$6000,A4388,4),""),"")</f>
        <v/>
      </c>
      <c r="F4388" s="99" t="str">
        <f>IFERROR(IF(C4388=設定・集計!$B$6,"",INDEX(DATA!$A$46:$E$6000,A4388,4)),"")</f>
        <v/>
      </c>
    </row>
    <row r="4389" spans="1:6" ht="18.75" customHeight="1">
      <c r="A4389" s="82" t="str">
        <f>IFERROR(MATCH(ROW()-ROW($A$2),DATA!G:G,0)-DATA!$B$5+1,"")</f>
        <v/>
      </c>
      <c r="B4389" s="86" t="str">
        <f>IFERROR(INDEX(DATA!$A$46:$E$6000,A4389,5),"")</f>
        <v/>
      </c>
      <c r="C4389" s="87" t="str">
        <f>IFERROR(INDEX(DATA!$A$46:$E$6000,A4389,3),"")</f>
        <v/>
      </c>
      <c r="D4389" s="88" t="str">
        <f>IFERROR(INDEX(DATA!$A$46:$E$6000,A4389,2),"")</f>
        <v/>
      </c>
      <c r="E4389" s="99" t="str">
        <f>IFERROR(IF(C4389=設定・集計!$B$6,INDEX(DATA!$A$46:$E$6000,A4389,4),""),"")</f>
        <v/>
      </c>
      <c r="F4389" s="99" t="str">
        <f>IFERROR(IF(C4389=設定・集計!$B$6,"",INDEX(DATA!$A$46:$E$6000,A4389,4)),"")</f>
        <v/>
      </c>
    </row>
    <row r="4390" spans="1:6" ht="18.75" customHeight="1">
      <c r="A4390" s="82" t="str">
        <f>IFERROR(MATCH(ROW()-ROW($A$2),DATA!G:G,0)-DATA!$B$5+1,"")</f>
        <v/>
      </c>
      <c r="B4390" s="86" t="str">
        <f>IFERROR(INDEX(DATA!$A$46:$E$6000,A4390,5),"")</f>
        <v/>
      </c>
      <c r="C4390" s="87" t="str">
        <f>IFERROR(INDEX(DATA!$A$46:$E$6000,A4390,3),"")</f>
        <v/>
      </c>
      <c r="D4390" s="88" t="str">
        <f>IFERROR(INDEX(DATA!$A$46:$E$6000,A4390,2),"")</f>
        <v/>
      </c>
      <c r="E4390" s="99" t="str">
        <f>IFERROR(IF(C4390=設定・集計!$B$6,INDEX(DATA!$A$46:$E$6000,A4390,4),""),"")</f>
        <v/>
      </c>
      <c r="F4390" s="99" t="str">
        <f>IFERROR(IF(C4390=設定・集計!$B$6,"",INDEX(DATA!$A$46:$E$6000,A4390,4)),"")</f>
        <v/>
      </c>
    </row>
    <row r="4391" spans="1:6" ht="18.75" customHeight="1">
      <c r="A4391" s="82" t="str">
        <f>IFERROR(MATCH(ROW()-ROW($A$2),DATA!G:G,0)-DATA!$B$5+1,"")</f>
        <v/>
      </c>
      <c r="B4391" s="86" t="str">
        <f>IFERROR(INDEX(DATA!$A$46:$E$6000,A4391,5),"")</f>
        <v/>
      </c>
      <c r="C4391" s="87" t="str">
        <f>IFERROR(INDEX(DATA!$A$46:$E$6000,A4391,3),"")</f>
        <v/>
      </c>
      <c r="D4391" s="88" t="str">
        <f>IFERROR(INDEX(DATA!$A$46:$E$6000,A4391,2),"")</f>
        <v/>
      </c>
      <c r="E4391" s="99" t="str">
        <f>IFERROR(IF(C4391=設定・集計!$B$6,INDEX(DATA!$A$46:$E$6000,A4391,4),""),"")</f>
        <v/>
      </c>
      <c r="F4391" s="99" t="str">
        <f>IFERROR(IF(C4391=設定・集計!$B$6,"",INDEX(DATA!$A$46:$E$6000,A4391,4)),"")</f>
        <v/>
      </c>
    </row>
    <row r="4392" spans="1:6" ht="18.75" customHeight="1">
      <c r="A4392" s="82" t="str">
        <f>IFERROR(MATCH(ROW()-ROW($A$2),DATA!G:G,0)-DATA!$B$5+1,"")</f>
        <v/>
      </c>
      <c r="B4392" s="86" t="str">
        <f>IFERROR(INDEX(DATA!$A$46:$E$6000,A4392,5),"")</f>
        <v/>
      </c>
      <c r="C4392" s="87" t="str">
        <f>IFERROR(INDEX(DATA!$A$46:$E$6000,A4392,3),"")</f>
        <v/>
      </c>
      <c r="D4392" s="88" t="str">
        <f>IFERROR(INDEX(DATA!$A$46:$E$6000,A4392,2),"")</f>
        <v/>
      </c>
      <c r="E4392" s="99" t="str">
        <f>IFERROR(IF(C4392=設定・集計!$B$6,INDEX(DATA!$A$46:$E$6000,A4392,4),""),"")</f>
        <v/>
      </c>
      <c r="F4392" s="99" t="str">
        <f>IFERROR(IF(C4392=設定・集計!$B$6,"",INDEX(DATA!$A$46:$E$6000,A4392,4)),"")</f>
        <v/>
      </c>
    </row>
    <row r="4393" spans="1:6" ht="18.75" customHeight="1">
      <c r="A4393" s="82" t="str">
        <f>IFERROR(MATCH(ROW()-ROW($A$2),DATA!G:G,0)-DATA!$B$5+1,"")</f>
        <v/>
      </c>
      <c r="B4393" s="86" t="str">
        <f>IFERROR(INDEX(DATA!$A$46:$E$6000,A4393,5),"")</f>
        <v/>
      </c>
      <c r="C4393" s="87" t="str">
        <f>IFERROR(INDEX(DATA!$A$46:$E$6000,A4393,3),"")</f>
        <v/>
      </c>
      <c r="D4393" s="88" t="str">
        <f>IFERROR(INDEX(DATA!$A$46:$E$6000,A4393,2),"")</f>
        <v/>
      </c>
      <c r="E4393" s="99" t="str">
        <f>IFERROR(IF(C4393=設定・集計!$B$6,INDEX(DATA!$A$46:$E$6000,A4393,4),""),"")</f>
        <v/>
      </c>
      <c r="F4393" s="99" t="str">
        <f>IFERROR(IF(C4393=設定・集計!$B$6,"",INDEX(DATA!$A$46:$E$6000,A4393,4)),"")</f>
        <v/>
      </c>
    </row>
    <row r="4394" spans="1:6" ht="18.75" customHeight="1">
      <c r="A4394" s="82" t="str">
        <f>IFERROR(MATCH(ROW()-ROW($A$2),DATA!G:G,0)-DATA!$B$5+1,"")</f>
        <v/>
      </c>
      <c r="B4394" s="86" t="str">
        <f>IFERROR(INDEX(DATA!$A$46:$E$6000,A4394,5),"")</f>
        <v/>
      </c>
      <c r="C4394" s="87" t="str">
        <f>IFERROR(INDEX(DATA!$A$46:$E$6000,A4394,3),"")</f>
        <v/>
      </c>
      <c r="D4394" s="88" t="str">
        <f>IFERROR(INDEX(DATA!$A$46:$E$6000,A4394,2),"")</f>
        <v/>
      </c>
      <c r="E4394" s="99" t="str">
        <f>IFERROR(IF(C4394=設定・集計!$B$6,INDEX(DATA!$A$46:$E$6000,A4394,4),""),"")</f>
        <v/>
      </c>
      <c r="F4394" s="99" t="str">
        <f>IFERROR(IF(C4394=設定・集計!$B$6,"",INDEX(DATA!$A$46:$E$6000,A4394,4)),"")</f>
        <v/>
      </c>
    </row>
    <row r="4395" spans="1:6" ht="18.75" customHeight="1">
      <c r="A4395" s="82" t="str">
        <f>IFERROR(MATCH(ROW()-ROW($A$2),DATA!G:G,0)-DATA!$B$5+1,"")</f>
        <v/>
      </c>
      <c r="B4395" s="86" t="str">
        <f>IFERROR(INDEX(DATA!$A$46:$E$6000,A4395,5),"")</f>
        <v/>
      </c>
      <c r="C4395" s="87" t="str">
        <f>IFERROR(INDEX(DATA!$A$46:$E$6000,A4395,3),"")</f>
        <v/>
      </c>
      <c r="D4395" s="88" t="str">
        <f>IFERROR(INDEX(DATA!$A$46:$E$6000,A4395,2),"")</f>
        <v/>
      </c>
      <c r="E4395" s="99" t="str">
        <f>IFERROR(IF(C4395=設定・集計!$B$6,INDEX(DATA!$A$46:$E$6000,A4395,4),""),"")</f>
        <v/>
      </c>
      <c r="F4395" s="99" t="str">
        <f>IFERROR(IF(C4395=設定・集計!$B$6,"",INDEX(DATA!$A$46:$E$6000,A4395,4)),"")</f>
        <v/>
      </c>
    </row>
    <row r="4396" spans="1:6" ht="18.75" customHeight="1">
      <c r="A4396" s="82" t="str">
        <f>IFERROR(MATCH(ROW()-ROW($A$2),DATA!G:G,0)-DATA!$B$5+1,"")</f>
        <v/>
      </c>
      <c r="B4396" s="86" t="str">
        <f>IFERROR(INDEX(DATA!$A$46:$E$6000,A4396,5),"")</f>
        <v/>
      </c>
      <c r="C4396" s="87" t="str">
        <f>IFERROR(INDEX(DATA!$A$46:$E$6000,A4396,3),"")</f>
        <v/>
      </c>
      <c r="D4396" s="88" t="str">
        <f>IFERROR(INDEX(DATA!$A$46:$E$6000,A4396,2),"")</f>
        <v/>
      </c>
      <c r="E4396" s="99" t="str">
        <f>IFERROR(IF(C4396=設定・集計!$B$6,INDEX(DATA!$A$46:$E$6000,A4396,4),""),"")</f>
        <v/>
      </c>
      <c r="F4396" s="99" t="str">
        <f>IFERROR(IF(C4396=設定・集計!$B$6,"",INDEX(DATA!$A$46:$E$6000,A4396,4)),"")</f>
        <v/>
      </c>
    </row>
    <row r="4397" spans="1:6" ht="18.75" customHeight="1">
      <c r="A4397" s="82" t="str">
        <f>IFERROR(MATCH(ROW()-ROW($A$2),DATA!G:G,0)-DATA!$B$5+1,"")</f>
        <v/>
      </c>
      <c r="B4397" s="86" t="str">
        <f>IFERROR(INDEX(DATA!$A$46:$E$6000,A4397,5),"")</f>
        <v/>
      </c>
      <c r="C4397" s="87" t="str">
        <f>IFERROR(INDEX(DATA!$A$46:$E$6000,A4397,3),"")</f>
        <v/>
      </c>
      <c r="D4397" s="88" t="str">
        <f>IFERROR(INDEX(DATA!$A$46:$E$6000,A4397,2),"")</f>
        <v/>
      </c>
      <c r="E4397" s="99" t="str">
        <f>IFERROR(IF(C4397=設定・集計!$B$6,INDEX(DATA!$A$46:$E$6000,A4397,4),""),"")</f>
        <v/>
      </c>
      <c r="F4397" s="99" t="str">
        <f>IFERROR(IF(C4397=設定・集計!$B$6,"",INDEX(DATA!$A$46:$E$6000,A4397,4)),"")</f>
        <v/>
      </c>
    </row>
    <row r="4398" spans="1:6" ht="18.75" customHeight="1">
      <c r="A4398" s="82" t="str">
        <f>IFERROR(MATCH(ROW()-ROW($A$2),DATA!G:G,0)-DATA!$B$5+1,"")</f>
        <v/>
      </c>
      <c r="B4398" s="86" t="str">
        <f>IFERROR(INDEX(DATA!$A$46:$E$6000,A4398,5),"")</f>
        <v/>
      </c>
      <c r="C4398" s="87" t="str">
        <f>IFERROR(INDEX(DATA!$A$46:$E$6000,A4398,3),"")</f>
        <v/>
      </c>
      <c r="D4398" s="88" t="str">
        <f>IFERROR(INDEX(DATA!$A$46:$E$6000,A4398,2),"")</f>
        <v/>
      </c>
      <c r="E4398" s="99" t="str">
        <f>IFERROR(IF(C4398=設定・集計!$B$6,INDEX(DATA!$A$46:$E$6000,A4398,4),""),"")</f>
        <v/>
      </c>
      <c r="F4398" s="99" t="str">
        <f>IFERROR(IF(C4398=設定・集計!$B$6,"",INDEX(DATA!$A$46:$E$6000,A4398,4)),"")</f>
        <v/>
      </c>
    </row>
    <row r="4399" spans="1:6" ht="18.75" customHeight="1">
      <c r="A4399" s="82" t="str">
        <f>IFERROR(MATCH(ROW()-ROW($A$2),DATA!G:G,0)-DATA!$B$5+1,"")</f>
        <v/>
      </c>
      <c r="B4399" s="86" t="str">
        <f>IFERROR(INDEX(DATA!$A$46:$E$6000,A4399,5),"")</f>
        <v/>
      </c>
      <c r="C4399" s="87" t="str">
        <f>IFERROR(INDEX(DATA!$A$46:$E$6000,A4399,3),"")</f>
        <v/>
      </c>
      <c r="D4399" s="88" t="str">
        <f>IFERROR(INDEX(DATA!$A$46:$E$6000,A4399,2),"")</f>
        <v/>
      </c>
      <c r="E4399" s="99" t="str">
        <f>IFERROR(IF(C4399=設定・集計!$B$6,INDEX(DATA!$A$46:$E$6000,A4399,4),""),"")</f>
        <v/>
      </c>
      <c r="F4399" s="99" t="str">
        <f>IFERROR(IF(C4399=設定・集計!$B$6,"",INDEX(DATA!$A$46:$E$6000,A4399,4)),"")</f>
        <v/>
      </c>
    </row>
    <row r="4400" spans="1:6" ht="18.75" customHeight="1">
      <c r="A4400" s="82" t="str">
        <f>IFERROR(MATCH(ROW()-ROW($A$2),DATA!G:G,0)-DATA!$B$5+1,"")</f>
        <v/>
      </c>
      <c r="B4400" s="86" t="str">
        <f>IFERROR(INDEX(DATA!$A$46:$E$6000,A4400,5),"")</f>
        <v/>
      </c>
      <c r="C4400" s="87" t="str">
        <f>IFERROR(INDEX(DATA!$A$46:$E$6000,A4400,3),"")</f>
        <v/>
      </c>
      <c r="D4400" s="88" t="str">
        <f>IFERROR(INDEX(DATA!$A$46:$E$6000,A4400,2),"")</f>
        <v/>
      </c>
      <c r="E4400" s="99" t="str">
        <f>IFERROR(IF(C4400=設定・集計!$B$6,INDEX(DATA!$A$46:$E$6000,A4400,4),""),"")</f>
        <v/>
      </c>
      <c r="F4400" s="99" t="str">
        <f>IFERROR(IF(C4400=設定・集計!$B$6,"",INDEX(DATA!$A$46:$E$6000,A4400,4)),"")</f>
        <v/>
      </c>
    </row>
    <row r="4401" spans="1:6" ht="18.75" customHeight="1">
      <c r="A4401" s="82" t="str">
        <f>IFERROR(MATCH(ROW()-ROW($A$2),DATA!G:G,0)-DATA!$B$5+1,"")</f>
        <v/>
      </c>
      <c r="B4401" s="86" t="str">
        <f>IFERROR(INDEX(DATA!$A$46:$E$6000,A4401,5),"")</f>
        <v/>
      </c>
      <c r="C4401" s="87" t="str">
        <f>IFERROR(INDEX(DATA!$A$46:$E$6000,A4401,3),"")</f>
        <v/>
      </c>
      <c r="D4401" s="88" t="str">
        <f>IFERROR(INDEX(DATA!$A$46:$E$6000,A4401,2),"")</f>
        <v/>
      </c>
      <c r="E4401" s="99" t="str">
        <f>IFERROR(IF(C4401=設定・集計!$B$6,INDEX(DATA!$A$46:$E$6000,A4401,4),""),"")</f>
        <v/>
      </c>
      <c r="F4401" s="99" t="str">
        <f>IFERROR(IF(C4401=設定・集計!$B$6,"",INDEX(DATA!$A$46:$E$6000,A4401,4)),"")</f>
        <v/>
      </c>
    </row>
    <row r="4402" spans="1:6" ht="18.75" customHeight="1">
      <c r="A4402" s="82" t="str">
        <f>IFERROR(MATCH(ROW()-ROW($A$2),DATA!G:G,0)-DATA!$B$5+1,"")</f>
        <v/>
      </c>
      <c r="B4402" s="86" t="str">
        <f>IFERROR(INDEX(DATA!$A$46:$E$6000,A4402,5),"")</f>
        <v/>
      </c>
      <c r="C4402" s="87" t="str">
        <f>IFERROR(INDEX(DATA!$A$46:$E$6000,A4402,3),"")</f>
        <v/>
      </c>
      <c r="D4402" s="88" t="str">
        <f>IFERROR(INDEX(DATA!$A$46:$E$6000,A4402,2),"")</f>
        <v/>
      </c>
      <c r="E4402" s="99" t="str">
        <f>IFERROR(IF(C4402=設定・集計!$B$6,INDEX(DATA!$A$46:$E$6000,A4402,4),""),"")</f>
        <v/>
      </c>
      <c r="F4402" s="99" t="str">
        <f>IFERROR(IF(C4402=設定・集計!$B$6,"",INDEX(DATA!$A$46:$E$6000,A4402,4)),"")</f>
        <v/>
      </c>
    </row>
    <row r="4403" spans="1:6" ht="18.75" customHeight="1">
      <c r="A4403" s="82" t="str">
        <f>IFERROR(MATCH(ROW()-ROW($A$2),DATA!G:G,0)-DATA!$B$5+1,"")</f>
        <v/>
      </c>
      <c r="B4403" s="86" t="str">
        <f>IFERROR(INDEX(DATA!$A$46:$E$6000,A4403,5),"")</f>
        <v/>
      </c>
      <c r="C4403" s="87" t="str">
        <f>IFERROR(INDEX(DATA!$A$46:$E$6000,A4403,3),"")</f>
        <v/>
      </c>
      <c r="D4403" s="88" t="str">
        <f>IFERROR(INDEX(DATA!$A$46:$E$6000,A4403,2),"")</f>
        <v/>
      </c>
      <c r="E4403" s="99" t="str">
        <f>IFERROR(IF(C4403=設定・集計!$B$6,INDEX(DATA!$A$46:$E$6000,A4403,4),""),"")</f>
        <v/>
      </c>
      <c r="F4403" s="99" t="str">
        <f>IFERROR(IF(C4403=設定・集計!$B$6,"",INDEX(DATA!$A$46:$E$6000,A4403,4)),"")</f>
        <v/>
      </c>
    </row>
    <row r="4404" spans="1:6" ht="18.75" customHeight="1">
      <c r="A4404" s="82" t="str">
        <f>IFERROR(MATCH(ROW()-ROW($A$2),DATA!G:G,0)-DATA!$B$5+1,"")</f>
        <v/>
      </c>
      <c r="B4404" s="86" t="str">
        <f>IFERROR(INDEX(DATA!$A$46:$E$6000,A4404,5),"")</f>
        <v/>
      </c>
      <c r="C4404" s="87" t="str">
        <f>IFERROR(INDEX(DATA!$A$46:$E$6000,A4404,3),"")</f>
        <v/>
      </c>
      <c r="D4404" s="88" t="str">
        <f>IFERROR(INDEX(DATA!$A$46:$E$6000,A4404,2),"")</f>
        <v/>
      </c>
      <c r="E4404" s="99" t="str">
        <f>IFERROR(IF(C4404=設定・集計!$B$6,INDEX(DATA!$A$46:$E$6000,A4404,4),""),"")</f>
        <v/>
      </c>
      <c r="F4404" s="99" t="str">
        <f>IFERROR(IF(C4404=設定・集計!$B$6,"",INDEX(DATA!$A$46:$E$6000,A4404,4)),"")</f>
        <v/>
      </c>
    </row>
    <row r="4405" spans="1:6" ht="18.75" customHeight="1">
      <c r="A4405" s="82" t="str">
        <f>IFERROR(MATCH(ROW()-ROW($A$2),DATA!G:G,0)-DATA!$B$5+1,"")</f>
        <v/>
      </c>
      <c r="B4405" s="86" t="str">
        <f>IFERROR(INDEX(DATA!$A$46:$E$6000,A4405,5),"")</f>
        <v/>
      </c>
      <c r="C4405" s="87" t="str">
        <f>IFERROR(INDEX(DATA!$A$46:$E$6000,A4405,3),"")</f>
        <v/>
      </c>
      <c r="D4405" s="88" t="str">
        <f>IFERROR(INDEX(DATA!$A$46:$E$6000,A4405,2),"")</f>
        <v/>
      </c>
      <c r="E4405" s="99" t="str">
        <f>IFERROR(IF(C4405=設定・集計!$B$6,INDEX(DATA!$A$46:$E$6000,A4405,4),""),"")</f>
        <v/>
      </c>
      <c r="F4405" s="99" t="str">
        <f>IFERROR(IF(C4405=設定・集計!$B$6,"",INDEX(DATA!$A$46:$E$6000,A4405,4)),"")</f>
        <v/>
      </c>
    </row>
    <row r="4406" spans="1:6" ht="18.75" customHeight="1">
      <c r="A4406" s="82" t="str">
        <f>IFERROR(MATCH(ROW()-ROW($A$2),DATA!G:G,0)-DATA!$B$5+1,"")</f>
        <v/>
      </c>
      <c r="B4406" s="86" t="str">
        <f>IFERROR(INDEX(DATA!$A$46:$E$6000,A4406,5),"")</f>
        <v/>
      </c>
      <c r="C4406" s="87" t="str">
        <f>IFERROR(INDEX(DATA!$A$46:$E$6000,A4406,3),"")</f>
        <v/>
      </c>
      <c r="D4406" s="88" t="str">
        <f>IFERROR(INDEX(DATA!$A$46:$E$6000,A4406,2),"")</f>
        <v/>
      </c>
      <c r="E4406" s="99" t="str">
        <f>IFERROR(IF(C4406=設定・集計!$B$6,INDEX(DATA!$A$46:$E$6000,A4406,4),""),"")</f>
        <v/>
      </c>
      <c r="F4406" s="99" t="str">
        <f>IFERROR(IF(C4406=設定・集計!$B$6,"",INDEX(DATA!$A$46:$E$6000,A4406,4)),"")</f>
        <v/>
      </c>
    </row>
    <row r="4407" spans="1:6" ht="18.75" customHeight="1">
      <c r="A4407" s="82" t="str">
        <f>IFERROR(MATCH(ROW()-ROW($A$2),DATA!G:G,0)-DATA!$B$5+1,"")</f>
        <v/>
      </c>
      <c r="B4407" s="86" t="str">
        <f>IFERROR(INDEX(DATA!$A$46:$E$6000,A4407,5),"")</f>
        <v/>
      </c>
      <c r="C4407" s="87" t="str">
        <f>IFERROR(INDEX(DATA!$A$46:$E$6000,A4407,3),"")</f>
        <v/>
      </c>
      <c r="D4407" s="88" t="str">
        <f>IFERROR(INDEX(DATA!$A$46:$E$6000,A4407,2),"")</f>
        <v/>
      </c>
      <c r="E4407" s="99" t="str">
        <f>IFERROR(IF(C4407=設定・集計!$B$6,INDEX(DATA!$A$46:$E$6000,A4407,4),""),"")</f>
        <v/>
      </c>
      <c r="F4407" s="99" t="str">
        <f>IFERROR(IF(C4407=設定・集計!$B$6,"",INDEX(DATA!$A$46:$E$6000,A4407,4)),"")</f>
        <v/>
      </c>
    </row>
    <row r="4408" spans="1:6" ht="18.75" customHeight="1">
      <c r="A4408" s="82" t="str">
        <f>IFERROR(MATCH(ROW()-ROW($A$2),DATA!G:G,0)-DATA!$B$5+1,"")</f>
        <v/>
      </c>
      <c r="B4408" s="86" t="str">
        <f>IFERROR(INDEX(DATA!$A$46:$E$6000,A4408,5),"")</f>
        <v/>
      </c>
      <c r="C4408" s="87" t="str">
        <f>IFERROR(INDEX(DATA!$A$46:$E$6000,A4408,3),"")</f>
        <v/>
      </c>
      <c r="D4408" s="88" t="str">
        <f>IFERROR(INDEX(DATA!$A$46:$E$6000,A4408,2),"")</f>
        <v/>
      </c>
      <c r="E4408" s="99" t="str">
        <f>IFERROR(IF(C4408=設定・集計!$B$6,INDEX(DATA!$A$46:$E$6000,A4408,4),""),"")</f>
        <v/>
      </c>
      <c r="F4408" s="99" t="str">
        <f>IFERROR(IF(C4408=設定・集計!$B$6,"",INDEX(DATA!$A$46:$E$6000,A4408,4)),"")</f>
        <v/>
      </c>
    </row>
    <row r="4409" spans="1:6" ht="18.75" customHeight="1">
      <c r="A4409" s="82" t="str">
        <f>IFERROR(MATCH(ROW()-ROW($A$2),DATA!G:G,0)-DATA!$B$5+1,"")</f>
        <v/>
      </c>
      <c r="B4409" s="86" t="str">
        <f>IFERROR(INDEX(DATA!$A$46:$E$6000,A4409,5),"")</f>
        <v/>
      </c>
      <c r="C4409" s="87" t="str">
        <f>IFERROR(INDEX(DATA!$A$46:$E$6000,A4409,3),"")</f>
        <v/>
      </c>
      <c r="D4409" s="88" t="str">
        <f>IFERROR(INDEX(DATA!$A$46:$E$6000,A4409,2),"")</f>
        <v/>
      </c>
      <c r="E4409" s="99" t="str">
        <f>IFERROR(IF(C4409=設定・集計!$B$6,INDEX(DATA!$A$46:$E$6000,A4409,4),""),"")</f>
        <v/>
      </c>
      <c r="F4409" s="99" t="str">
        <f>IFERROR(IF(C4409=設定・集計!$B$6,"",INDEX(DATA!$A$46:$E$6000,A4409,4)),"")</f>
        <v/>
      </c>
    </row>
    <row r="4410" spans="1:6" ht="18.75" customHeight="1">
      <c r="A4410" s="82" t="str">
        <f>IFERROR(MATCH(ROW()-ROW($A$2),DATA!G:G,0)-DATA!$B$5+1,"")</f>
        <v/>
      </c>
      <c r="B4410" s="86" t="str">
        <f>IFERROR(INDEX(DATA!$A$46:$E$6000,A4410,5),"")</f>
        <v/>
      </c>
      <c r="C4410" s="87" t="str">
        <f>IFERROR(INDEX(DATA!$A$46:$E$6000,A4410,3),"")</f>
        <v/>
      </c>
      <c r="D4410" s="88" t="str">
        <f>IFERROR(INDEX(DATA!$A$46:$E$6000,A4410,2),"")</f>
        <v/>
      </c>
      <c r="E4410" s="99" t="str">
        <f>IFERROR(IF(C4410=設定・集計!$B$6,INDEX(DATA!$A$46:$E$6000,A4410,4),""),"")</f>
        <v/>
      </c>
      <c r="F4410" s="99" t="str">
        <f>IFERROR(IF(C4410=設定・集計!$B$6,"",INDEX(DATA!$A$46:$E$6000,A4410,4)),"")</f>
        <v/>
      </c>
    </row>
    <row r="4411" spans="1:6" ht="18.75" customHeight="1">
      <c r="A4411" s="82" t="str">
        <f>IFERROR(MATCH(ROW()-ROW($A$2),DATA!G:G,0)-DATA!$B$5+1,"")</f>
        <v/>
      </c>
      <c r="B4411" s="86" t="str">
        <f>IFERROR(INDEX(DATA!$A$46:$E$6000,A4411,5),"")</f>
        <v/>
      </c>
      <c r="C4411" s="87" t="str">
        <f>IFERROR(INDEX(DATA!$A$46:$E$6000,A4411,3),"")</f>
        <v/>
      </c>
      <c r="D4411" s="88" t="str">
        <f>IFERROR(INDEX(DATA!$A$46:$E$6000,A4411,2),"")</f>
        <v/>
      </c>
      <c r="E4411" s="99" t="str">
        <f>IFERROR(IF(C4411=設定・集計!$B$6,INDEX(DATA!$A$46:$E$6000,A4411,4),""),"")</f>
        <v/>
      </c>
      <c r="F4411" s="99" t="str">
        <f>IFERROR(IF(C4411=設定・集計!$B$6,"",INDEX(DATA!$A$46:$E$6000,A4411,4)),"")</f>
        <v/>
      </c>
    </row>
    <row r="4412" spans="1:6" ht="18.75" customHeight="1">
      <c r="A4412" s="82" t="str">
        <f>IFERROR(MATCH(ROW()-ROW($A$2),DATA!G:G,0)-DATA!$B$5+1,"")</f>
        <v/>
      </c>
      <c r="B4412" s="86" t="str">
        <f>IFERROR(INDEX(DATA!$A$46:$E$6000,A4412,5),"")</f>
        <v/>
      </c>
      <c r="C4412" s="87" t="str">
        <f>IFERROR(INDEX(DATA!$A$46:$E$6000,A4412,3),"")</f>
        <v/>
      </c>
      <c r="D4412" s="88" t="str">
        <f>IFERROR(INDEX(DATA!$A$46:$E$6000,A4412,2),"")</f>
        <v/>
      </c>
      <c r="E4412" s="99" t="str">
        <f>IFERROR(IF(C4412=設定・集計!$B$6,INDEX(DATA!$A$46:$E$6000,A4412,4),""),"")</f>
        <v/>
      </c>
      <c r="F4412" s="99" t="str">
        <f>IFERROR(IF(C4412=設定・集計!$B$6,"",INDEX(DATA!$A$46:$E$6000,A4412,4)),"")</f>
        <v/>
      </c>
    </row>
    <row r="4413" spans="1:6" ht="18.75" customHeight="1">
      <c r="A4413" s="82" t="str">
        <f>IFERROR(MATCH(ROW()-ROW($A$2),DATA!G:G,0)-DATA!$B$5+1,"")</f>
        <v/>
      </c>
      <c r="B4413" s="86" t="str">
        <f>IFERROR(INDEX(DATA!$A$46:$E$6000,A4413,5),"")</f>
        <v/>
      </c>
      <c r="C4413" s="87" t="str">
        <f>IFERROR(INDEX(DATA!$A$46:$E$6000,A4413,3),"")</f>
        <v/>
      </c>
      <c r="D4413" s="88" t="str">
        <f>IFERROR(INDEX(DATA!$A$46:$E$6000,A4413,2),"")</f>
        <v/>
      </c>
      <c r="E4413" s="99" t="str">
        <f>IFERROR(IF(C4413=設定・集計!$B$6,INDEX(DATA!$A$46:$E$6000,A4413,4),""),"")</f>
        <v/>
      </c>
      <c r="F4413" s="99" t="str">
        <f>IFERROR(IF(C4413=設定・集計!$B$6,"",INDEX(DATA!$A$46:$E$6000,A4413,4)),"")</f>
        <v/>
      </c>
    </row>
    <row r="4414" spans="1:6" ht="18.75" customHeight="1">
      <c r="A4414" s="82" t="str">
        <f>IFERROR(MATCH(ROW()-ROW($A$2),DATA!G:G,0)-DATA!$B$5+1,"")</f>
        <v/>
      </c>
      <c r="B4414" s="86" t="str">
        <f>IFERROR(INDEX(DATA!$A$46:$E$6000,A4414,5),"")</f>
        <v/>
      </c>
      <c r="C4414" s="87" t="str">
        <f>IFERROR(INDEX(DATA!$A$46:$E$6000,A4414,3),"")</f>
        <v/>
      </c>
      <c r="D4414" s="88" t="str">
        <f>IFERROR(INDEX(DATA!$A$46:$E$6000,A4414,2),"")</f>
        <v/>
      </c>
      <c r="E4414" s="99" t="str">
        <f>IFERROR(IF(C4414=設定・集計!$B$6,INDEX(DATA!$A$46:$E$6000,A4414,4),""),"")</f>
        <v/>
      </c>
      <c r="F4414" s="99" t="str">
        <f>IFERROR(IF(C4414=設定・集計!$B$6,"",INDEX(DATA!$A$46:$E$6000,A4414,4)),"")</f>
        <v/>
      </c>
    </row>
    <row r="4415" spans="1:6" ht="18.75" customHeight="1">
      <c r="A4415" s="82" t="str">
        <f>IFERROR(MATCH(ROW()-ROW($A$2),DATA!G:G,0)-DATA!$B$5+1,"")</f>
        <v/>
      </c>
      <c r="B4415" s="86" t="str">
        <f>IFERROR(INDEX(DATA!$A$46:$E$6000,A4415,5),"")</f>
        <v/>
      </c>
      <c r="C4415" s="87" t="str">
        <f>IFERROR(INDEX(DATA!$A$46:$E$6000,A4415,3),"")</f>
        <v/>
      </c>
      <c r="D4415" s="88" t="str">
        <f>IFERROR(INDEX(DATA!$A$46:$E$6000,A4415,2),"")</f>
        <v/>
      </c>
      <c r="E4415" s="99" t="str">
        <f>IFERROR(IF(C4415=設定・集計!$B$6,INDEX(DATA!$A$46:$E$6000,A4415,4),""),"")</f>
        <v/>
      </c>
      <c r="F4415" s="99" t="str">
        <f>IFERROR(IF(C4415=設定・集計!$B$6,"",INDEX(DATA!$A$46:$E$6000,A4415,4)),"")</f>
        <v/>
      </c>
    </row>
    <row r="4416" spans="1:6" ht="18.75" customHeight="1">
      <c r="A4416" s="82" t="str">
        <f>IFERROR(MATCH(ROW()-ROW($A$2),DATA!G:G,0)-DATA!$B$5+1,"")</f>
        <v/>
      </c>
      <c r="B4416" s="86" t="str">
        <f>IFERROR(INDEX(DATA!$A$46:$E$6000,A4416,5),"")</f>
        <v/>
      </c>
      <c r="C4416" s="87" t="str">
        <f>IFERROR(INDEX(DATA!$A$46:$E$6000,A4416,3),"")</f>
        <v/>
      </c>
      <c r="D4416" s="88" t="str">
        <f>IFERROR(INDEX(DATA!$A$46:$E$6000,A4416,2),"")</f>
        <v/>
      </c>
      <c r="E4416" s="99" t="str">
        <f>IFERROR(IF(C4416=設定・集計!$B$6,INDEX(DATA!$A$46:$E$6000,A4416,4),""),"")</f>
        <v/>
      </c>
      <c r="F4416" s="99" t="str">
        <f>IFERROR(IF(C4416=設定・集計!$B$6,"",INDEX(DATA!$A$46:$E$6000,A4416,4)),"")</f>
        <v/>
      </c>
    </row>
    <row r="4417" spans="1:6" ht="18.75" customHeight="1">
      <c r="A4417" s="82" t="str">
        <f>IFERROR(MATCH(ROW()-ROW($A$2),DATA!G:G,0)-DATA!$B$5+1,"")</f>
        <v/>
      </c>
      <c r="B4417" s="86" t="str">
        <f>IFERROR(INDEX(DATA!$A$46:$E$6000,A4417,5),"")</f>
        <v/>
      </c>
      <c r="C4417" s="87" t="str">
        <f>IFERROR(INDEX(DATA!$A$46:$E$6000,A4417,3),"")</f>
        <v/>
      </c>
      <c r="D4417" s="88" t="str">
        <f>IFERROR(INDEX(DATA!$A$46:$E$6000,A4417,2),"")</f>
        <v/>
      </c>
      <c r="E4417" s="99" t="str">
        <f>IFERROR(IF(C4417=設定・集計!$B$6,INDEX(DATA!$A$46:$E$6000,A4417,4),""),"")</f>
        <v/>
      </c>
      <c r="F4417" s="99" t="str">
        <f>IFERROR(IF(C4417=設定・集計!$B$6,"",INDEX(DATA!$A$46:$E$6000,A4417,4)),"")</f>
        <v/>
      </c>
    </row>
    <row r="4418" spans="1:6" ht="18.75" customHeight="1">
      <c r="A4418" s="82" t="str">
        <f>IFERROR(MATCH(ROW()-ROW($A$2),DATA!G:G,0)-DATA!$B$5+1,"")</f>
        <v/>
      </c>
      <c r="B4418" s="86" t="str">
        <f>IFERROR(INDEX(DATA!$A$46:$E$6000,A4418,5),"")</f>
        <v/>
      </c>
      <c r="C4418" s="87" t="str">
        <f>IFERROR(INDEX(DATA!$A$46:$E$6000,A4418,3),"")</f>
        <v/>
      </c>
      <c r="D4418" s="88" t="str">
        <f>IFERROR(INDEX(DATA!$A$46:$E$6000,A4418,2),"")</f>
        <v/>
      </c>
      <c r="E4418" s="99" t="str">
        <f>IFERROR(IF(C4418=設定・集計!$B$6,INDEX(DATA!$A$46:$E$6000,A4418,4),""),"")</f>
        <v/>
      </c>
      <c r="F4418" s="99" t="str">
        <f>IFERROR(IF(C4418=設定・集計!$B$6,"",INDEX(DATA!$A$46:$E$6000,A4418,4)),"")</f>
        <v/>
      </c>
    </row>
    <row r="4419" spans="1:6" ht="18.75" customHeight="1">
      <c r="A4419" s="82" t="str">
        <f>IFERROR(MATCH(ROW()-ROW($A$2),DATA!G:G,0)-DATA!$B$5+1,"")</f>
        <v/>
      </c>
      <c r="B4419" s="86" t="str">
        <f>IFERROR(INDEX(DATA!$A$46:$E$6000,A4419,5),"")</f>
        <v/>
      </c>
      <c r="C4419" s="87" t="str">
        <f>IFERROR(INDEX(DATA!$A$46:$E$6000,A4419,3),"")</f>
        <v/>
      </c>
      <c r="D4419" s="88" t="str">
        <f>IFERROR(INDEX(DATA!$A$46:$E$6000,A4419,2),"")</f>
        <v/>
      </c>
      <c r="E4419" s="99" t="str">
        <f>IFERROR(IF(C4419=設定・集計!$B$6,INDEX(DATA!$A$46:$E$6000,A4419,4),""),"")</f>
        <v/>
      </c>
      <c r="F4419" s="99" t="str">
        <f>IFERROR(IF(C4419=設定・集計!$B$6,"",INDEX(DATA!$A$46:$E$6000,A4419,4)),"")</f>
        <v/>
      </c>
    </row>
    <row r="4420" spans="1:6" ht="18.75" customHeight="1">
      <c r="A4420" s="82" t="str">
        <f>IFERROR(MATCH(ROW()-ROW($A$2),DATA!G:G,0)-DATA!$B$5+1,"")</f>
        <v/>
      </c>
      <c r="B4420" s="86" t="str">
        <f>IFERROR(INDEX(DATA!$A$46:$E$6000,A4420,5),"")</f>
        <v/>
      </c>
      <c r="C4420" s="87" t="str">
        <f>IFERROR(INDEX(DATA!$A$46:$E$6000,A4420,3),"")</f>
        <v/>
      </c>
      <c r="D4420" s="88" t="str">
        <f>IFERROR(INDEX(DATA!$A$46:$E$6000,A4420,2),"")</f>
        <v/>
      </c>
      <c r="E4420" s="99" t="str">
        <f>IFERROR(IF(C4420=設定・集計!$B$6,INDEX(DATA!$A$46:$E$6000,A4420,4),""),"")</f>
        <v/>
      </c>
      <c r="F4420" s="99" t="str">
        <f>IFERROR(IF(C4420=設定・集計!$B$6,"",INDEX(DATA!$A$46:$E$6000,A4420,4)),"")</f>
        <v/>
      </c>
    </row>
    <row r="4421" spans="1:6" ht="18.75" customHeight="1">
      <c r="A4421" s="82" t="str">
        <f>IFERROR(MATCH(ROW()-ROW($A$2),DATA!G:G,0)-DATA!$B$5+1,"")</f>
        <v/>
      </c>
      <c r="B4421" s="86" t="str">
        <f>IFERROR(INDEX(DATA!$A$46:$E$6000,A4421,5),"")</f>
        <v/>
      </c>
      <c r="C4421" s="87" t="str">
        <f>IFERROR(INDEX(DATA!$A$46:$E$6000,A4421,3),"")</f>
        <v/>
      </c>
      <c r="D4421" s="88" t="str">
        <f>IFERROR(INDEX(DATA!$A$46:$E$6000,A4421,2),"")</f>
        <v/>
      </c>
      <c r="E4421" s="99" t="str">
        <f>IFERROR(IF(C4421=設定・集計!$B$6,INDEX(DATA!$A$46:$E$6000,A4421,4),""),"")</f>
        <v/>
      </c>
      <c r="F4421" s="99" t="str">
        <f>IFERROR(IF(C4421=設定・集計!$B$6,"",INDEX(DATA!$A$46:$E$6000,A4421,4)),"")</f>
        <v/>
      </c>
    </row>
    <row r="4422" spans="1:6" ht="18.75" customHeight="1">
      <c r="A4422" s="82" t="str">
        <f>IFERROR(MATCH(ROW()-ROW($A$2),DATA!G:G,0)-DATA!$B$5+1,"")</f>
        <v/>
      </c>
      <c r="B4422" s="86" t="str">
        <f>IFERROR(INDEX(DATA!$A$46:$E$6000,A4422,5),"")</f>
        <v/>
      </c>
      <c r="C4422" s="87" t="str">
        <f>IFERROR(INDEX(DATA!$A$46:$E$6000,A4422,3),"")</f>
        <v/>
      </c>
      <c r="D4422" s="88" t="str">
        <f>IFERROR(INDEX(DATA!$A$46:$E$6000,A4422,2),"")</f>
        <v/>
      </c>
      <c r="E4422" s="99" t="str">
        <f>IFERROR(IF(C4422=設定・集計!$B$6,INDEX(DATA!$A$46:$E$6000,A4422,4),""),"")</f>
        <v/>
      </c>
      <c r="F4422" s="99" t="str">
        <f>IFERROR(IF(C4422=設定・集計!$B$6,"",INDEX(DATA!$A$46:$E$6000,A4422,4)),"")</f>
        <v/>
      </c>
    </row>
    <row r="4423" spans="1:6" ht="18.75" customHeight="1">
      <c r="A4423" s="82" t="str">
        <f>IFERROR(MATCH(ROW()-ROW($A$2),DATA!G:G,0)-DATA!$B$5+1,"")</f>
        <v/>
      </c>
      <c r="B4423" s="86" t="str">
        <f>IFERROR(INDEX(DATA!$A$46:$E$6000,A4423,5),"")</f>
        <v/>
      </c>
      <c r="C4423" s="87" t="str">
        <f>IFERROR(INDEX(DATA!$A$46:$E$6000,A4423,3),"")</f>
        <v/>
      </c>
      <c r="D4423" s="88" t="str">
        <f>IFERROR(INDEX(DATA!$A$46:$E$6000,A4423,2),"")</f>
        <v/>
      </c>
      <c r="E4423" s="99" t="str">
        <f>IFERROR(IF(C4423=設定・集計!$B$6,INDEX(DATA!$A$46:$E$6000,A4423,4),""),"")</f>
        <v/>
      </c>
      <c r="F4423" s="99" t="str">
        <f>IFERROR(IF(C4423=設定・集計!$B$6,"",INDEX(DATA!$A$46:$E$6000,A4423,4)),"")</f>
        <v/>
      </c>
    </row>
    <row r="4424" spans="1:6" ht="18.75" customHeight="1">
      <c r="A4424" s="82" t="str">
        <f>IFERROR(MATCH(ROW()-ROW($A$2),DATA!G:G,0)-DATA!$B$5+1,"")</f>
        <v/>
      </c>
      <c r="B4424" s="86" t="str">
        <f>IFERROR(INDEX(DATA!$A$46:$E$6000,A4424,5),"")</f>
        <v/>
      </c>
      <c r="C4424" s="87" t="str">
        <f>IFERROR(INDEX(DATA!$A$46:$E$6000,A4424,3),"")</f>
        <v/>
      </c>
      <c r="D4424" s="88" t="str">
        <f>IFERROR(INDEX(DATA!$A$46:$E$6000,A4424,2),"")</f>
        <v/>
      </c>
      <c r="E4424" s="99" t="str">
        <f>IFERROR(IF(C4424=設定・集計!$B$6,INDEX(DATA!$A$46:$E$6000,A4424,4),""),"")</f>
        <v/>
      </c>
      <c r="F4424" s="99" t="str">
        <f>IFERROR(IF(C4424=設定・集計!$B$6,"",INDEX(DATA!$A$46:$E$6000,A4424,4)),"")</f>
        <v/>
      </c>
    </row>
    <row r="4425" spans="1:6" ht="18.75" customHeight="1">
      <c r="A4425" s="82" t="str">
        <f>IFERROR(MATCH(ROW()-ROW($A$2),DATA!G:G,0)-DATA!$B$5+1,"")</f>
        <v/>
      </c>
      <c r="B4425" s="86" t="str">
        <f>IFERROR(INDEX(DATA!$A$46:$E$6000,A4425,5),"")</f>
        <v/>
      </c>
      <c r="C4425" s="87" t="str">
        <f>IFERROR(INDEX(DATA!$A$46:$E$6000,A4425,3),"")</f>
        <v/>
      </c>
      <c r="D4425" s="88" t="str">
        <f>IFERROR(INDEX(DATA!$A$46:$E$6000,A4425,2),"")</f>
        <v/>
      </c>
      <c r="E4425" s="99" t="str">
        <f>IFERROR(IF(C4425=設定・集計!$B$6,INDEX(DATA!$A$46:$E$6000,A4425,4),""),"")</f>
        <v/>
      </c>
      <c r="F4425" s="99" t="str">
        <f>IFERROR(IF(C4425=設定・集計!$B$6,"",INDEX(DATA!$A$46:$E$6000,A4425,4)),"")</f>
        <v/>
      </c>
    </row>
    <row r="4426" spans="1:6" ht="18.75" customHeight="1">
      <c r="A4426" s="82" t="str">
        <f>IFERROR(MATCH(ROW()-ROW($A$2),DATA!G:G,0)-DATA!$B$5+1,"")</f>
        <v/>
      </c>
      <c r="B4426" s="86" t="str">
        <f>IFERROR(INDEX(DATA!$A$46:$E$6000,A4426,5),"")</f>
        <v/>
      </c>
      <c r="C4426" s="87" t="str">
        <f>IFERROR(INDEX(DATA!$A$46:$E$6000,A4426,3),"")</f>
        <v/>
      </c>
      <c r="D4426" s="88" t="str">
        <f>IFERROR(INDEX(DATA!$A$46:$E$6000,A4426,2),"")</f>
        <v/>
      </c>
      <c r="E4426" s="99" t="str">
        <f>IFERROR(IF(C4426=設定・集計!$B$6,INDEX(DATA!$A$46:$E$6000,A4426,4),""),"")</f>
        <v/>
      </c>
      <c r="F4426" s="99" t="str">
        <f>IFERROR(IF(C4426=設定・集計!$B$6,"",INDEX(DATA!$A$46:$E$6000,A4426,4)),"")</f>
        <v/>
      </c>
    </row>
    <row r="4427" spans="1:6" ht="18.75" customHeight="1">
      <c r="A4427" s="82" t="str">
        <f>IFERROR(MATCH(ROW()-ROW($A$2),DATA!G:G,0)-DATA!$B$5+1,"")</f>
        <v/>
      </c>
      <c r="B4427" s="86" t="str">
        <f>IFERROR(INDEX(DATA!$A$46:$E$6000,A4427,5),"")</f>
        <v/>
      </c>
      <c r="C4427" s="87" t="str">
        <f>IFERROR(INDEX(DATA!$A$46:$E$6000,A4427,3),"")</f>
        <v/>
      </c>
      <c r="D4427" s="88" t="str">
        <f>IFERROR(INDEX(DATA!$A$46:$E$6000,A4427,2),"")</f>
        <v/>
      </c>
      <c r="E4427" s="99" t="str">
        <f>IFERROR(IF(C4427=設定・集計!$B$6,INDEX(DATA!$A$46:$E$6000,A4427,4),""),"")</f>
        <v/>
      </c>
      <c r="F4427" s="99" t="str">
        <f>IFERROR(IF(C4427=設定・集計!$B$6,"",INDEX(DATA!$A$46:$E$6000,A4427,4)),"")</f>
        <v/>
      </c>
    </row>
    <row r="4428" spans="1:6" ht="18.75" customHeight="1">
      <c r="A4428" s="82" t="str">
        <f>IFERROR(MATCH(ROW()-ROW($A$2),DATA!G:G,0)-DATA!$B$5+1,"")</f>
        <v/>
      </c>
      <c r="B4428" s="86" t="str">
        <f>IFERROR(INDEX(DATA!$A$46:$E$6000,A4428,5),"")</f>
        <v/>
      </c>
      <c r="C4428" s="87" t="str">
        <f>IFERROR(INDEX(DATA!$A$46:$E$6000,A4428,3),"")</f>
        <v/>
      </c>
      <c r="D4428" s="88" t="str">
        <f>IFERROR(INDEX(DATA!$A$46:$E$6000,A4428,2),"")</f>
        <v/>
      </c>
      <c r="E4428" s="99" t="str">
        <f>IFERROR(IF(C4428=設定・集計!$B$6,INDEX(DATA!$A$46:$E$6000,A4428,4),""),"")</f>
        <v/>
      </c>
      <c r="F4428" s="99" t="str">
        <f>IFERROR(IF(C4428=設定・集計!$B$6,"",INDEX(DATA!$A$46:$E$6000,A4428,4)),"")</f>
        <v/>
      </c>
    </row>
    <row r="4429" spans="1:6" ht="18.75" customHeight="1">
      <c r="A4429" s="82" t="str">
        <f>IFERROR(MATCH(ROW()-ROW($A$2),DATA!G:G,0)-DATA!$B$5+1,"")</f>
        <v/>
      </c>
      <c r="B4429" s="86" t="str">
        <f>IFERROR(INDEX(DATA!$A$46:$E$6000,A4429,5),"")</f>
        <v/>
      </c>
      <c r="C4429" s="87" t="str">
        <f>IFERROR(INDEX(DATA!$A$46:$E$6000,A4429,3),"")</f>
        <v/>
      </c>
      <c r="D4429" s="88" t="str">
        <f>IFERROR(INDEX(DATA!$A$46:$E$6000,A4429,2),"")</f>
        <v/>
      </c>
      <c r="E4429" s="99" t="str">
        <f>IFERROR(IF(C4429=設定・集計!$B$6,INDEX(DATA!$A$46:$E$6000,A4429,4),""),"")</f>
        <v/>
      </c>
      <c r="F4429" s="99" t="str">
        <f>IFERROR(IF(C4429=設定・集計!$B$6,"",INDEX(DATA!$A$46:$E$6000,A4429,4)),"")</f>
        <v/>
      </c>
    </row>
    <row r="4430" spans="1:6" ht="18.75" customHeight="1">
      <c r="A4430" s="82" t="str">
        <f>IFERROR(MATCH(ROW()-ROW($A$2),DATA!G:G,0)-DATA!$B$5+1,"")</f>
        <v/>
      </c>
      <c r="B4430" s="86" t="str">
        <f>IFERROR(INDEX(DATA!$A$46:$E$6000,A4430,5),"")</f>
        <v/>
      </c>
      <c r="C4430" s="87" t="str">
        <f>IFERROR(INDEX(DATA!$A$46:$E$6000,A4430,3),"")</f>
        <v/>
      </c>
      <c r="D4430" s="88" t="str">
        <f>IFERROR(INDEX(DATA!$A$46:$E$6000,A4430,2),"")</f>
        <v/>
      </c>
      <c r="E4430" s="99" t="str">
        <f>IFERROR(IF(C4430=設定・集計!$B$6,INDEX(DATA!$A$46:$E$6000,A4430,4),""),"")</f>
        <v/>
      </c>
      <c r="F4430" s="99" t="str">
        <f>IFERROR(IF(C4430=設定・集計!$B$6,"",INDEX(DATA!$A$46:$E$6000,A4430,4)),"")</f>
        <v/>
      </c>
    </row>
    <row r="4431" spans="1:6" ht="18.75" customHeight="1">
      <c r="A4431" s="82" t="str">
        <f>IFERROR(MATCH(ROW()-ROW($A$2),DATA!G:G,0)-DATA!$B$5+1,"")</f>
        <v/>
      </c>
      <c r="B4431" s="86" t="str">
        <f>IFERROR(INDEX(DATA!$A$46:$E$6000,A4431,5),"")</f>
        <v/>
      </c>
      <c r="C4431" s="87" t="str">
        <f>IFERROR(INDEX(DATA!$A$46:$E$6000,A4431,3),"")</f>
        <v/>
      </c>
      <c r="D4431" s="88" t="str">
        <f>IFERROR(INDEX(DATA!$A$46:$E$6000,A4431,2),"")</f>
        <v/>
      </c>
      <c r="E4431" s="99" t="str">
        <f>IFERROR(IF(C4431=設定・集計!$B$6,INDEX(DATA!$A$46:$E$6000,A4431,4),""),"")</f>
        <v/>
      </c>
      <c r="F4431" s="99" t="str">
        <f>IFERROR(IF(C4431=設定・集計!$B$6,"",INDEX(DATA!$A$46:$E$6000,A4431,4)),"")</f>
        <v/>
      </c>
    </row>
    <row r="4432" spans="1:6" ht="18.75" customHeight="1">
      <c r="A4432" s="82" t="str">
        <f>IFERROR(MATCH(ROW()-ROW($A$2),DATA!G:G,0)-DATA!$B$5+1,"")</f>
        <v/>
      </c>
      <c r="B4432" s="86" t="str">
        <f>IFERROR(INDEX(DATA!$A$46:$E$6000,A4432,5),"")</f>
        <v/>
      </c>
      <c r="C4432" s="87" t="str">
        <f>IFERROR(INDEX(DATA!$A$46:$E$6000,A4432,3),"")</f>
        <v/>
      </c>
      <c r="D4432" s="88" t="str">
        <f>IFERROR(INDEX(DATA!$A$46:$E$6000,A4432,2),"")</f>
        <v/>
      </c>
      <c r="E4432" s="99" t="str">
        <f>IFERROR(IF(C4432=設定・集計!$B$6,INDEX(DATA!$A$46:$E$6000,A4432,4),""),"")</f>
        <v/>
      </c>
      <c r="F4432" s="99" t="str">
        <f>IFERROR(IF(C4432=設定・集計!$B$6,"",INDEX(DATA!$A$46:$E$6000,A4432,4)),"")</f>
        <v/>
      </c>
    </row>
    <row r="4433" spans="1:6" ht="18.75" customHeight="1">
      <c r="A4433" s="82" t="str">
        <f>IFERROR(MATCH(ROW()-ROW($A$2),DATA!G:G,0)-DATA!$B$5+1,"")</f>
        <v/>
      </c>
      <c r="B4433" s="86" t="str">
        <f>IFERROR(INDEX(DATA!$A$46:$E$6000,A4433,5),"")</f>
        <v/>
      </c>
      <c r="C4433" s="87" t="str">
        <f>IFERROR(INDEX(DATA!$A$46:$E$6000,A4433,3),"")</f>
        <v/>
      </c>
      <c r="D4433" s="88" t="str">
        <f>IFERROR(INDEX(DATA!$A$46:$E$6000,A4433,2),"")</f>
        <v/>
      </c>
      <c r="E4433" s="99" t="str">
        <f>IFERROR(IF(C4433=設定・集計!$B$6,INDEX(DATA!$A$46:$E$6000,A4433,4),""),"")</f>
        <v/>
      </c>
      <c r="F4433" s="99" t="str">
        <f>IFERROR(IF(C4433=設定・集計!$B$6,"",INDEX(DATA!$A$46:$E$6000,A4433,4)),"")</f>
        <v/>
      </c>
    </row>
    <row r="4434" spans="1:6" ht="18.75" customHeight="1">
      <c r="A4434" s="82" t="str">
        <f>IFERROR(MATCH(ROW()-ROW($A$2),DATA!G:G,0)-DATA!$B$5+1,"")</f>
        <v/>
      </c>
      <c r="B4434" s="86" t="str">
        <f>IFERROR(INDEX(DATA!$A$46:$E$6000,A4434,5),"")</f>
        <v/>
      </c>
      <c r="C4434" s="87" t="str">
        <f>IFERROR(INDEX(DATA!$A$46:$E$6000,A4434,3),"")</f>
        <v/>
      </c>
      <c r="D4434" s="88" t="str">
        <f>IFERROR(INDEX(DATA!$A$46:$E$6000,A4434,2),"")</f>
        <v/>
      </c>
      <c r="E4434" s="99" t="str">
        <f>IFERROR(IF(C4434=設定・集計!$B$6,INDEX(DATA!$A$46:$E$6000,A4434,4),""),"")</f>
        <v/>
      </c>
      <c r="F4434" s="99" t="str">
        <f>IFERROR(IF(C4434=設定・集計!$B$6,"",INDEX(DATA!$A$46:$E$6000,A4434,4)),"")</f>
        <v/>
      </c>
    </row>
    <row r="4435" spans="1:6" ht="18.75" customHeight="1">
      <c r="A4435" s="82" t="str">
        <f>IFERROR(MATCH(ROW()-ROW($A$2),DATA!G:G,0)-DATA!$B$5+1,"")</f>
        <v/>
      </c>
      <c r="B4435" s="86" t="str">
        <f>IFERROR(INDEX(DATA!$A$46:$E$6000,A4435,5),"")</f>
        <v/>
      </c>
      <c r="C4435" s="87" t="str">
        <f>IFERROR(INDEX(DATA!$A$46:$E$6000,A4435,3),"")</f>
        <v/>
      </c>
      <c r="D4435" s="88" t="str">
        <f>IFERROR(INDEX(DATA!$A$46:$E$6000,A4435,2),"")</f>
        <v/>
      </c>
      <c r="E4435" s="99" t="str">
        <f>IFERROR(IF(C4435=設定・集計!$B$6,INDEX(DATA!$A$46:$E$6000,A4435,4),""),"")</f>
        <v/>
      </c>
      <c r="F4435" s="99" t="str">
        <f>IFERROR(IF(C4435=設定・集計!$B$6,"",INDEX(DATA!$A$46:$E$6000,A4435,4)),"")</f>
        <v/>
      </c>
    </row>
    <row r="4436" spans="1:6" ht="18.75" customHeight="1">
      <c r="A4436" s="82" t="str">
        <f>IFERROR(MATCH(ROW()-ROW($A$2),DATA!G:G,0)-DATA!$B$5+1,"")</f>
        <v/>
      </c>
      <c r="B4436" s="86" t="str">
        <f>IFERROR(INDEX(DATA!$A$46:$E$6000,A4436,5),"")</f>
        <v/>
      </c>
      <c r="C4436" s="87" t="str">
        <f>IFERROR(INDEX(DATA!$A$46:$E$6000,A4436,3),"")</f>
        <v/>
      </c>
      <c r="D4436" s="88" t="str">
        <f>IFERROR(INDEX(DATA!$A$46:$E$6000,A4436,2),"")</f>
        <v/>
      </c>
      <c r="E4436" s="99" t="str">
        <f>IFERROR(IF(C4436=設定・集計!$B$6,INDEX(DATA!$A$46:$E$6000,A4436,4),""),"")</f>
        <v/>
      </c>
      <c r="F4436" s="99" t="str">
        <f>IFERROR(IF(C4436=設定・集計!$B$6,"",INDEX(DATA!$A$46:$E$6000,A4436,4)),"")</f>
        <v/>
      </c>
    </row>
    <row r="4437" spans="1:6" ht="18.75" customHeight="1">
      <c r="A4437" s="82" t="str">
        <f>IFERROR(MATCH(ROW()-ROW($A$2),DATA!G:G,0)-DATA!$B$5+1,"")</f>
        <v/>
      </c>
      <c r="B4437" s="86" t="str">
        <f>IFERROR(INDEX(DATA!$A$46:$E$6000,A4437,5),"")</f>
        <v/>
      </c>
      <c r="C4437" s="87" t="str">
        <f>IFERROR(INDEX(DATA!$A$46:$E$6000,A4437,3),"")</f>
        <v/>
      </c>
      <c r="D4437" s="88" t="str">
        <f>IFERROR(INDEX(DATA!$A$46:$E$6000,A4437,2),"")</f>
        <v/>
      </c>
      <c r="E4437" s="99" t="str">
        <f>IFERROR(IF(C4437=設定・集計!$B$6,INDEX(DATA!$A$46:$E$6000,A4437,4),""),"")</f>
        <v/>
      </c>
      <c r="F4437" s="99" t="str">
        <f>IFERROR(IF(C4437=設定・集計!$B$6,"",INDEX(DATA!$A$46:$E$6000,A4437,4)),"")</f>
        <v/>
      </c>
    </row>
    <row r="4438" spans="1:6" ht="18.75" customHeight="1">
      <c r="A4438" s="82" t="str">
        <f>IFERROR(MATCH(ROW()-ROW($A$2),DATA!G:G,0)-DATA!$B$5+1,"")</f>
        <v/>
      </c>
      <c r="B4438" s="86" t="str">
        <f>IFERROR(INDEX(DATA!$A$46:$E$6000,A4438,5),"")</f>
        <v/>
      </c>
      <c r="C4438" s="87" t="str">
        <f>IFERROR(INDEX(DATA!$A$46:$E$6000,A4438,3),"")</f>
        <v/>
      </c>
      <c r="D4438" s="88" t="str">
        <f>IFERROR(INDEX(DATA!$A$46:$E$6000,A4438,2),"")</f>
        <v/>
      </c>
      <c r="E4438" s="99" t="str">
        <f>IFERROR(IF(C4438=設定・集計!$B$6,INDEX(DATA!$A$46:$E$6000,A4438,4),""),"")</f>
        <v/>
      </c>
      <c r="F4438" s="99" t="str">
        <f>IFERROR(IF(C4438=設定・集計!$B$6,"",INDEX(DATA!$A$46:$E$6000,A4438,4)),"")</f>
        <v/>
      </c>
    </row>
    <row r="4439" spans="1:6" ht="18.75" customHeight="1">
      <c r="A4439" s="82" t="str">
        <f>IFERROR(MATCH(ROW()-ROW($A$2),DATA!G:G,0)-DATA!$B$5+1,"")</f>
        <v/>
      </c>
      <c r="B4439" s="86" t="str">
        <f>IFERROR(INDEX(DATA!$A$46:$E$6000,A4439,5),"")</f>
        <v/>
      </c>
      <c r="C4439" s="87" t="str">
        <f>IFERROR(INDEX(DATA!$A$46:$E$6000,A4439,3),"")</f>
        <v/>
      </c>
      <c r="D4439" s="88" t="str">
        <f>IFERROR(INDEX(DATA!$A$46:$E$6000,A4439,2),"")</f>
        <v/>
      </c>
      <c r="E4439" s="99" t="str">
        <f>IFERROR(IF(C4439=設定・集計!$B$6,INDEX(DATA!$A$46:$E$6000,A4439,4),""),"")</f>
        <v/>
      </c>
      <c r="F4439" s="99" t="str">
        <f>IFERROR(IF(C4439=設定・集計!$B$6,"",INDEX(DATA!$A$46:$E$6000,A4439,4)),"")</f>
        <v/>
      </c>
    </row>
    <row r="4440" spans="1:6" ht="18.75" customHeight="1">
      <c r="A4440" s="82" t="str">
        <f>IFERROR(MATCH(ROW()-ROW($A$2),DATA!G:G,0)-DATA!$B$5+1,"")</f>
        <v/>
      </c>
      <c r="B4440" s="86" t="str">
        <f>IFERROR(INDEX(DATA!$A$46:$E$6000,A4440,5),"")</f>
        <v/>
      </c>
      <c r="C4440" s="87" t="str">
        <f>IFERROR(INDEX(DATA!$A$46:$E$6000,A4440,3),"")</f>
        <v/>
      </c>
      <c r="D4440" s="88" t="str">
        <f>IFERROR(INDEX(DATA!$A$46:$E$6000,A4440,2),"")</f>
        <v/>
      </c>
      <c r="E4440" s="99" t="str">
        <f>IFERROR(IF(C4440=設定・集計!$B$6,INDEX(DATA!$A$46:$E$6000,A4440,4),""),"")</f>
        <v/>
      </c>
      <c r="F4440" s="99" t="str">
        <f>IFERROR(IF(C4440=設定・集計!$B$6,"",INDEX(DATA!$A$46:$E$6000,A4440,4)),"")</f>
        <v/>
      </c>
    </row>
    <row r="4441" spans="1:6" ht="18.75" customHeight="1">
      <c r="A4441" s="82" t="str">
        <f>IFERROR(MATCH(ROW()-ROW($A$2),DATA!G:G,0)-DATA!$B$5+1,"")</f>
        <v/>
      </c>
      <c r="B4441" s="86" t="str">
        <f>IFERROR(INDEX(DATA!$A$46:$E$6000,A4441,5),"")</f>
        <v/>
      </c>
      <c r="C4441" s="87" t="str">
        <f>IFERROR(INDEX(DATA!$A$46:$E$6000,A4441,3),"")</f>
        <v/>
      </c>
      <c r="D4441" s="88" t="str">
        <f>IFERROR(INDEX(DATA!$A$46:$E$6000,A4441,2),"")</f>
        <v/>
      </c>
      <c r="E4441" s="99" t="str">
        <f>IFERROR(IF(C4441=設定・集計!$B$6,INDEX(DATA!$A$46:$E$6000,A4441,4),""),"")</f>
        <v/>
      </c>
      <c r="F4441" s="99" t="str">
        <f>IFERROR(IF(C4441=設定・集計!$B$6,"",INDEX(DATA!$A$46:$E$6000,A4441,4)),"")</f>
        <v/>
      </c>
    </row>
    <row r="4442" spans="1:6" ht="18.75" customHeight="1">
      <c r="A4442" s="82" t="str">
        <f>IFERROR(MATCH(ROW()-ROW($A$2),DATA!G:G,0)-DATA!$B$5+1,"")</f>
        <v/>
      </c>
      <c r="B4442" s="86" t="str">
        <f>IFERROR(INDEX(DATA!$A$46:$E$6000,A4442,5),"")</f>
        <v/>
      </c>
      <c r="C4442" s="87" t="str">
        <f>IFERROR(INDEX(DATA!$A$46:$E$6000,A4442,3),"")</f>
        <v/>
      </c>
      <c r="D4442" s="88" t="str">
        <f>IFERROR(INDEX(DATA!$A$46:$E$6000,A4442,2),"")</f>
        <v/>
      </c>
      <c r="E4442" s="99" t="str">
        <f>IFERROR(IF(C4442=設定・集計!$B$6,INDEX(DATA!$A$46:$E$6000,A4442,4),""),"")</f>
        <v/>
      </c>
      <c r="F4442" s="99" t="str">
        <f>IFERROR(IF(C4442=設定・集計!$B$6,"",INDEX(DATA!$A$46:$E$6000,A4442,4)),"")</f>
        <v/>
      </c>
    </row>
    <row r="4443" spans="1:6" ht="18.75" customHeight="1">
      <c r="A4443" s="82" t="str">
        <f>IFERROR(MATCH(ROW()-ROW($A$2),DATA!G:G,0)-DATA!$B$5+1,"")</f>
        <v/>
      </c>
      <c r="B4443" s="86" t="str">
        <f>IFERROR(INDEX(DATA!$A$46:$E$6000,A4443,5),"")</f>
        <v/>
      </c>
      <c r="C4443" s="87" t="str">
        <f>IFERROR(INDEX(DATA!$A$46:$E$6000,A4443,3),"")</f>
        <v/>
      </c>
      <c r="D4443" s="88" t="str">
        <f>IFERROR(INDEX(DATA!$A$46:$E$6000,A4443,2),"")</f>
        <v/>
      </c>
      <c r="E4443" s="99" t="str">
        <f>IFERROR(IF(C4443=設定・集計!$B$6,INDEX(DATA!$A$46:$E$6000,A4443,4),""),"")</f>
        <v/>
      </c>
      <c r="F4443" s="99" t="str">
        <f>IFERROR(IF(C4443=設定・集計!$B$6,"",INDEX(DATA!$A$46:$E$6000,A4443,4)),"")</f>
        <v/>
      </c>
    </row>
    <row r="4444" spans="1:6" ht="18.75" customHeight="1">
      <c r="A4444" s="82" t="str">
        <f>IFERROR(MATCH(ROW()-ROW($A$2),DATA!G:G,0)-DATA!$B$5+1,"")</f>
        <v/>
      </c>
      <c r="B4444" s="86" t="str">
        <f>IFERROR(INDEX(DATA!$A$46:$E$6000,A4444,5),"")</f>
        <v/>
      </c>
      <c r="C4444" s="87" t="str">
        <f>IFERROR(INDEX(DATA!$A$46:$E$6000,A4444,3),"")</f>
        <v/>
      </c>
      <c r="D4444" s="88" t="str">
        <f>IFERROR(INDEX(DATA!$A$46:$E$6000,A4444,2),"")</f>
        <v/>
      </c>
      <c r="E4444" s="99" t="str">
        <f>IFERROR(IF(C4444=設定・集計!$B$6,INDEX(DATA!$A$46:$E$6000,A4444,4),""),"")</f>
        <v/>
      </c>
      <c r="F4444" s="99" t="str">
        <f>IFERROR(IF(C4444=設定・集計!$B$6,"",INDEX(DATA!$A$46:$E$6000,A4444,4)),"")</f>
        <v/>
      </c>
    </row>
    <row r="4445" spans="1:6" ht="18.75" customHeight="1">
      <c r="A4445" s="82" t="str">
        <f>IFERROR(MATCH(ROW()-ROW($A$2),DATA!G:G,0)-DATA!$B$5+1,"")</f>
        <v/>
      </c>
      <c r="B4445" s="86" t="str">
        <f>IFERROR(INDEX(DATA!$A$46:$E$6000,A4445,5),"")</f>
        <v/>
      </c>
      <c r="C4445" s="87" t="str">
        <f>IFERROR(INDEX(DATA!$A$46:$E$6000,A4445,3),"")</f>
        <v/>
      </c>
      <c r="D4445" s="88" t="str">
        <f>IFERROR(INDEX(DATA!$A$46:$E$6000,A4445,2),"")</f>
        <v/>
      </c>
      <c r="E4445" s="99" t="str">
        <f>IFERROR(IF(C4445=設定・集計!$B$6,INDEX(DATA!$A$46:$E$6000,A4445,4),""),"")</f>
        <v/>
      </c>
      <c r="F4445" s="99" t="str">
        <f>IFERROR(IF(C4445=設定・集計!$B$6,"",INDEX(DATA!$A$46:$E$6000,A4445,4)),"")</f>
        <v/>
      </c>
    </row>
    <row r="4446" spans="1:6" ht="18.75" customHeight="1">
      <c r="A4446" s="82" t="str">
        <f>IFERROR(MATCH(ROW()-ROW($A$2),DATA!G:G,0)-DATA!$B$5+1,"")</f>
        <v/>
      </c>
      <c r="B4446" s="86" t="str">
        <f>IFERROR(INDEX(DATA!$A$46:$E$6000,A4446,5),"")</f>
        <v/>
      </c>
      <c r="C4446" s="87" t="str">
        <f>IFERROR(INDEX(DATA!$A$46:$E$6000,A4446,3),"")</f>
        <v/>
      </c>
      <c r="D4446" s="88" t="str">
        <f>IFERROR(INDEX(DATA!$A$46:$E$6000,A4446,2),"")</f>
        <v/>
      </c>
      <c r="E4446" s="99" t="str">
        <f>IFERROR(IF(C4446=設定・集計!$B$6,INDEX(DATA!$A$46:$E$6000,A4446,4),""),"")</f>
        <v/>
      </c>
      <c r="F4446" s="99" t="str">
        <f>IFERROR(IF(C4446=設定・集計!$B$6,"",INDEX(DATA!$A$46:$E$6000,A4446,4)),"")</f>
        <v/>
      </c>
    </row>
    <row r="4447" spans="1:6" ht="18.75" customHeight="1">
      <c r="A4447" s="82" t="str">
        <f>IFERROR(MATCH(ROW()-ROW($A$2),DATA!G:G,0)-DATA!$B$5+1,"")</f>
        <v/>
      </c>
      <c r="B4447" s="86" t="str">
        <f>IFERROR(INDEX(DATA!$A$46:$E$6000,A4447,5),"")</f>
        <v/>
      </c>
      <c r="C4447" s="87" t="str">
        <f>IFERROR(INDEX(DATA!$A$46:$E$6000,A4447,3),"")</f>
        <v/>
      </c>
      <c r="D4447" s="88" t="str">
        <f>IFERROR(INDEX(DATA!$A$46:$E$6000,A4447,2),"")</f>
        <v/>
      </c>
      <c r="E4447" s="99" t="str">
        <f>IFERROR(IF(C4447=設定・集計!$B$6,INDEX(DATA!$A$46:$E$6000,A4447,4),""),"")</f>
        <v/>
      </c>
      <c r="F4447" s="99" t="str">
        <f>IFERROR(IF(C4447=設定・集計!$B$6,"",INDEX(DATA!$A$46:$E$6000,A4447,4)),"")</f>
        <v/>
      </c>
    </row>
    <row r="4448" spans="1:6" ht="18.75" customHeight="1">
      <c r="A4448" s="82" t="str">
        <f>IFERROR(MATCH(ROW()-ROW($A$2),DATA!G:G,0)-DATA!$B$5+1,"")</f>
        <v/>
      </c>
      <c r="B4448" s="86" t="str">
        <f>IFERROR(INDEX(DATA!$A$46:$E$6000,A4448,5),"")</f>
        <v/>
      </c>
      <c r="C4448" s="87" t="str">
        <f>IFERROR(INDEX(DATA!$A$46:$E$6000,A4448,3),"")</f>
        <v/>
      </c>
      <c r="D4448" s="88" t="str">
        <f>IFERROR(INDEX(DATA!$A$46:$E$6000,A4448,2),"")</f>
        <v/>
      </c>
      <c r="E4448" s="99" t="str">
        <f>IFERROR(IF(C4448=設定・集計!$B$6,INDEX(DATA!$A$46:$E$6000,A4448,4),""),"")</f>
        <v/>
      </c>
      <c r="F4448" s="99" t="str">
        <f>IFERROR(IF(C4448=設定・集計!$B$6,"",INDEX(DATA!$A$46:$E$6000,A4448,4)),"")</f>
        <v/>
      </c>
    </row>
    <row r="4449" spans="1:6" ht="18.75" customHeight="1">
      <c r="A4449" s="82" t="str">
        <f>IFERROR(MATCH(ROW()-ROW($A$2),DATA!G:G,0)-DATA!$B$5+1,"")</f>
        <v/>
      </c>
      <c r="B4449" s="86" t="str">
        <f>IFERROR(INDEX(DATA!$A$46:$E$6000,A4449,5),"")</f>
        <v/>
      </c>
      <c r="C4449" s="87" t="str">
        <f>IFERROR(INDEX(DATA!$A$46:$E$6000,A4449,3),"")</f>
        <v/>
      </c>
      <c r="D4449" s="88" t="str">
        <f>IFERROR(INDEX(DATA!$A$46:$E$6000,A4449,2),"")</f>
        <v/>
      </c>
      <c r="E4449" s="99" t="str">
        <f>IFERROR(IF(C4449=設定・集計!$B$6,INDEX(DATA!$A$46:$E$6000,A4449,4),""),"")</f>
        <v/>
      </c>
      <c r="F4449" s="99" t="str">
        <f>IFERROR(IF(C4449=設定・集計!$B$6,"",INDEX(DATA!$A$46:$E$6000,A4449,4)),"")</f>
        <v/>
      </c>
    </row>
    <row r="4450" spans="1:6" ht="18.75" customHeight="1">
      <c r="A4450" s="82" t="str">
        <f>IFERROR(MATCH(ROW()-ROW($A$2),DATA!G:G,0)-DATA!$B$5+1,"")</f>
        <v/>
      </c>
      <c r="B4450" s="86" t="str">
        <f>IFERROR(INDEX(DATA!$A$46:$E$6000,A4450,5),"")</f>
        <v/>
      </c>
      <c r="C4450" s="87" t="str">
        <f>IFERROR(INDEX(DATA!$A$46:$E$6000,A4450,3),"")</f>
        <v/>
      </c>
      <c r="D4450" s="88" t="str">
        <f>IFERROR(INDEX(DATA!$A$46:$E$6000,A4450,2),"")</f>
        <v/>
      </c>
      <c r="E4450" s="99" t="str">
        <f>IFERROR(IF(C4450=設定・集計!$B$6,INDEX(DATA!$A$46:$E$6000,A4450,4),""),"")</f>
        <v/>
      </c>
      <c r="F4450" s="99" t="str">
        <f>IFERROR(IF(C4450=設定・集計!$B$6,"",INDEX(DATA!$A$46:$E$6000,A4450,4)),"")</f>
        <v/>
      </c>
    </row>
    <row r="4451" spans="1:6" ht="18.75" customHeight="1">
      <c r="A4451" s="82" t="str">
        <f>IFERROR(MATCH(ROW()-ROW($A$2),DATA!G:G,0)-DATA!$B$5+1,"")</f>
        <v/>
      </c>
      <c r="B4451" s="86" t="str">
        <f>IFERROR(INDEX(DATA!$A$46:$E$6000,A4451,5),"")</f>
        <v/>
      </c>
      <c r="C4451" s="87" t="str">
        <f>IFERROR(INDEX(DATA!$A$46:$E$6000,A4451,3),"")</f>
        <v/>
      </c>
      <c r="D4451" s="88" t="str">
        <f>IFERROR(INDEX(DATA!$A$46:$E$6000,A4451,2),"")</f>
        <v/>
      </c>
      <c r="E4451" s="99" t="str">
        <f>IFERROR(IF(C4451=設定・集計!$B$6,INDEX(DATA!$A$46:$E$6000,A4451,4),""),"")</f>
        <v/>
      </c>
      <c r="F4451" s="99" t="str">
        <f>IFERROR(IF(C4451=設定・集計!$B$6,"",INDEX(DATA!$A$46:$E$6000,A4451,4)),"")</f>
        <v/>
      </c>
    </row>
    <row r="4452" spans="1:6" ht="18.75" customHeight="1">
      <c r="A4452" s="82" t="str">
        <f>IFERROR(MATCH(ROW()-ROW($A$2),DATA!G:G,0)-DATA!$B$5+1,"")</f>
        <v/>
      </c>
      <c r="B4452" s="86" t="str">
        <f>IFERROR(INDEX(DATA!$A$46:$E$6000,A4452,5),"")</f>
        <v/>
      </c>
      <c r="C4452" s="87" t="str">
        <f>IFERROR(INDEX(DATA!$A$46:$E$6000,A4452,3),"")</f>
        <v/>
      </c>
      <c r="D4452" s="88" t="str">
        <f>IFERROR(INDEX(DATA!$A$46:$E$6000,A4452,2),"")</f>
        <v/>
      </c>
      <c r="E4452" s="99" t="str">
        <f>IFERROR(IF(C4452=設定・集計!$B$6,INDEX(DATA!$A$46:$E$6000,A4452,4),""),"")</f>
        <v/>
      </c>
      <c r="F4452" s="99" t="str">
        <f>IFERROR(IF(C4452=設定・集計!$B$6,"",INDEX(DATA!$A$46:$E$6000,A4452,4)),"")</f>
        <v/>
      </c>
    </row>
    <row r="4453" spans="1:6" ht="18.75" customHeight="1">
      <c r="A4453" s="82" t="str">
        <f>IFERROR(MATCH(ROW()-ROW($A$2),DATA!G:G,0)-DATA!$B$5+1,"")</f>
        <v/>
      </c>
      <c r="B4453" s="86" t="str">
        <f>IFERROR(INDEX(DATA!$A$46:$E$6000,A4453,5),"")</f>
        <v/>
      </c>
      <c r="C4453" s="87" t="str">
        <f>IFERROR(INDEX(DATA!$A$46:$E$6000,A4453,3),"")</f>
        <v/>
      </c>
      <c r="D4453" s="88" t="str">
        <f>IFERROR(INDEX(DATA!$A$46:$E$6000,A4453,2),"")</f>
        <v/>
      </c>
      <c r="E4453" s="99" t="str">
        <f>IFERROR(IF(C4453=設定・集計!$B$6,INDEX(DATA!$A$46:$E$6000,A4453,4),""),"")</f>
        <v/>
      </c>
      <c r="F4453" s="99" t="str">
        <f>IFERROR(IF(C4453=設定・集計!$B$6,"",INDEX(DATA!$A$46:$E$6000,A4453,4)),"")</f>
        <v/>
      </c>
    </row>
    <row r="4454" spans="1:6" ht="18.75" customHeight="1">
      <c r="A4454" s="82" t="str">
        <f>IFERROR(MATCH(ROW()-ROW($A$2),DATA!G:G,0)-DATA!$B$5+1,"")</f>
        <v/>
      </c>
      <c r="B4454" s="86" t="str">
        <f>IFERROR(INDEX(DATA!$A$46:$E$6000,A4454,5),"")</f>
        <v/>
      </c>
      <c r="C4454" s="87" t="str">
        <f>IFERROR(INDEX(DATA!$A$46:$E$6000,A4454,3),"")</f>
        <v/>
      </c>
      <c r="D4454" s="88" t="str">
        <f>IFERROR(INDEX(DATA!$A$46:$E$6000,A4454,2),"")</f>
        <v/>
      </c>
      <c r="E4454" s="99" t="str">
        <f>IFERROR(IF(C4454=設定・集計!$B$6,INDEX(DATA!$A$46:$E$6000,A4454,4),""),"")</f>
        <v/>
      </c>
      <c r="F4454" s="99" t="str">
        <f>IFERROR(IF(C4454=設定・集計!$B$6,"",INDEX(DATA!$A$46:$E$6000,A4454,4)),"")</f>
        <v/>
      </c>
    </row>
    <row r="4455" spans="1:6" ht="18.75" customHeight="1">
      <c r="A4455" s="82" t="str">
        <f>IFERROR(MATCH(ROW()-ROW($A$2),DATA!G:G,0)-DATA!$B$5+1,"")</f>
        <v/>
      </c>
      <c r="B4455" s="86" t="str">
        <f>IFERROR(INDEX(DATA!$A$46:$E$6000,A4455,5),"")</f>
        <v/>
      </c>
      <c r="C4455" s="87" t="str">
        <f>IFERROR(INDEX(DATA!$A$46:$E$6000,A4455,3),"")</f>
        <v/>
      </c>
      <c r="D4455" s="88" t="str">
        <f>IFERROR(INDEX(DATA!$A$46:$E$6000,A4455,2),"")</f>
        <v/>
      </c>
      <c r="E4455" s="99" t="str">
        <f>IFERROR(IF(C4455=設定・集計!$B$6,INDEX(DATA!$A$46:$E$6000,A4455,4),""),"")</f>
        <v/>
      </c>
      <c r="F4455" s="99" t="str">
        <f>IFERROR(IF(C4455=設定・集計!$B$6,"",INDEX(DATA!$A$46:$E$6000,A4455,4)),"")</f>
        <v/>
      </c>
    </row>
    <row r="4456" spans="1:6" ht="18.75" customHeight="1">
      <c r="A4456" s="82" t="str">
        <f>IFERROR(MATCH(ROW()-ROW($A$2),DATA!G:G,0)-DATA!$B$5+1,"")</f>
        <v/>
      </c>
      <c r="B4456" s="86" t="str">
        <f>IFERROR(INDEX(DATA!$A$46:$E$6000,A4456,5),"")</f>
        <v/>
      </c>
      <c r="C4456" s="87" t="str">
        <f>IFERROR(INDEX(DATA!$A$46:$E$6000,A4456,3),"")</f>
        <v/>
      </c>
      <c r="D4456" s="88" t="str">
        <f>IFERROR(INDEX(DATA!$A$46:$E$6000,A4456,2),"")</f>
        <v/>
      </c>
      <c r="E4456" s="99" t="str">
        <f>IFERROR(IF(C4456=設定・集計!$B$6,INDEX(DATA!$A$46:$E$6000,A4456,4),""),"")</f>
        <v/>
      </c>
      <c r="F4456" s="99" t="str">
        <f>IFERROR(IF(C4456=設定・集計!$B$6,"",INDEX(DATA!$A$46:$E$6000,A4456,4)),"")</f>
        <v/>
      </c>
    </row>
    <row r="4457" spans="1:6" ht="18.75" customHeight="1">
      <c r="A4457" s="82" t="str">
        <f>IFERROR(MATCH(ROW()-ROW($A$2),DATA!G:G,0)-DATA!$B$5+1,"")</f>
        <v/>
      </c>
      <c r="B4457" s="86" t="str">
        <f>IFERROR(INDEX(DATA!$A$46:$E$6000,A4457,5),"")</f>
        <v/>
      </c>
      <c r="C4457" s="87" t="str">
        <f>IFERROR(INDEX(DATA!$A$46:$E$6000,A4457,3),"")</f>
        <v/>
      </c>
      <c r="D4457" s="88" t="str">
        <f>IFERROR(INDEX(DATA!$A$46:$E$6000,A4457,2),"")</f>
        <v/>
      </c>
      <c r="E4457" s="99" t="str">
        <f>IFERROR(IF(C4457=設定・集計!$B$6,INDEX(DATA!$A$46:$E$6000,A4457,4),""),"")</f>
        <v/>
      </c>
      <c r="F4457" s="99" t="str">
        <f>IFERROR(IF(C4457=設定・集計!$B$6,"",INDEX(DATA!$A$46:$E$6000,A4457,4)),"")</f>
        <v/>
      </c>
    </row>
    <row r="4458" spans="1:6" ht="18.75" customHeight="1">
      <c r="A4458" s="82" t="str">
        <f>IFERROR(MATCH(ROW()-ROW($A$2),DATA!G:G,0)-DATA!$B$5+1,"")</f>
        <v/>
      </c>
      <c r="B4458" s="86" t="str">
        <f>IFERROR(INDEX(DATA!$A$46:$E$6000,A4458,5),"")</f>
        <v/>
      </c>
      <c r="C4458" s="87" t="str">
        <f>IFERROR(INDEX(DATA!$A$46:$E$6000,A4458,3),"")</f>
        <v/>
      </c>
      <c r="D4458" s="88" t="str">
        <f>IFERROR(INDEX(DATA!$A$46:$E$6000,A4458,2),"")</f>
        <v/>
      </c>
      <c r="E4458" s="99" t="str">
        <f>IFERROR(IF(C4458=設定・集計!$B$6,INDEX(DATA!$A$46:$E$6000,A4458,4),""),"")</f>
        <v/>
      </c>
      <c r="F4458" s="99" t="str">
        <f>IFERROR(IF(C4458=設定・集計!$B$6,"",INDEX(DATA!$A$46:$E$6000,A4458,4)),"")</f>
        <v/>
      </c>
    </row>
    <row r="4459" spans="1:6" ht="18.75" customHeight="1">
      <c r="A4459" s="82" t="str">
        <f>IFERROR(MATCH(ROW()-ROW($A$2),DATA!G:G,0)-DATA!$B$5+1,"")</f>
        <v/>
      </c>
      <c r="B4459" s="86" t="str">
        <f>IFERROR(INDEX(DATA!$A$46:$E$6000,A4459,5),"")</f>
        <v/>
      </c>
      <c r="C4459" s="87" t="str">
        <f>IFERROR(INDEX(DATA!$A$46:$E$6000,A4459,3),"")</f>
        <v/>
      </c>
      <c r="D4459" s="88" t="str">
        <f>IFERROR(INDEX(DATA!$A$46:$E$6000,A4459,2),"")</f>
        <v/>
      </c>
      <c r="E4459" s="99" t="str">
        <f>IFERROR(IF(C4459=設定・集計!$B$6,INDEX(DATA!$A$46:$E$6000,A4459,4),""),"")</f>
        <v/>
      </c>
      <c r="F4459" s="99" t="str">
        <f>IFERROR(IF(C4459=設定・集計!$B$6,"",INDEX(DATA!$A$46:$E$6000,A4459,4)),"")</f>
        <v/>
      </c>
    </row>
    <row r="4460" spans="1:6" ht="18.75" customHeight="1">
      <c r="A4460" s="82" t="str">
        <f>IFERROR(MATCH(ROW()-ROW($A$2),DATA!G:G,0)-DATA!$B$5+1,"")</f>
        <v/>
      </c>
      <c r="B4460" s="86" t="str">
        <f>IFERROR(INDEX(DATA!$A$46:$E$6000,A4460,5),"")</f>
        <v/>
      </c>
      <c r="C4460" s="87" t="str">
        <f>IFERROR(INDEX(DATA!$A$46:$E$6000,A4460,3),"")</f>
        <v/>
      </c>
      <c r="D4460" s="88" t="str">
        <f>IFERROR(INDEX(DATA!$A$46:$E$6000,A4460,2),"")</f>
        <v/>
      </c>
      <c r="E4460" s="99" t="str">
        <f>IFERROR(IF(C4460=設定・集計!$B$6,INDEX(DATA!$A$46:$E$6000,A4460,4),""),"")</f>
        <v/>
      </c>
      <c r="F4460" s="99" t="str">
        <f>IFERROR(IF(C4460=設定・集計!$B$6,"",INDEX(DATA!$A$46:$E$6000,A4460,4)),"")</f>
        <v/>
      </c>
    </row>
    <row r="4461" spans="1:6" ht="18.75" customHeight="1">
      <c r="A4461" s="82" t="str">
        <f>IFERROR(MATCH(ROW()-ROW($A$2),DATA!G:G,0)-DATA!$B$5+1,"")</f>
        <v/>
      </c>
      <c r="B4461" s="86" t="str">
        <f>IFERROR(INDEX(DATA!$A$46:$E$6000,A4461,5),"")</f>
        <v/>
      </c>
      <c r="C4461" s="87" t="str">
        <f>IFERROR(INDEX(DATA!$A$46:$E$6000,A4461,3),"")</f>
        <v/>
      </c>
      <c r="D4461" s="88" t="str">
        <f>IFERROR(INDEX(DATA!$A$46:$E$6000,A4461,2),"")</f>
        <v/>
      </c>
      <c r="E4461" s="99" t="str">
        <f>IFERROR(IF(C4461=設定・集計!$B$6,INDEX(DATA!$A$46:$E$6000,A4461,4),""),"")</f>
        <v/>
      </c>
      <c r="F4461" s="99" t="str">
        <f>IFERROR(IF(C4461=設定・集計!$B$6,"",INDEX(DATA!$A$46:$E$6000,A4461,4)),"")</f>
        <v/>
      </c>
    </row>
    <row r="4462" spans="1:6" ht="18.75" customHeight="1">
      <c r="A4462" s="82" t="str">
        <f>IFERROR(MATCH(ROW()-ROW($A$2),DATA!G:G,0)-DATA!$B$5+1,"")</f>
        <v/>
      </c>
      <c r="B4462" s="86" t="str">
        <f>IFERROR(INDEX(DATA!$A$46:$E$6000,A4462,5),"")</f>
        <v/>
      </c>
      <c r="C4462" s="87" t="str">
        <f>IFERROR(INDEX(DATA!$A$46:$E$6000,A4462,3),"")</f>
        <v/>
      </c>
      <c r="D4462" s="88" t="str">
        <f>IFERROR(INDEX(DATA!$A$46:$E$6000,A4462,2),"")</f>
        <v/>
      </c>
      <c r="E4462" s="99" t="str">
        <f>IFERROR(IF(C4462=設定・集計!$B$6,INDEX(DATA!$A$46:$E$6000,A4462,4),""),"")</f>
        <v/>
      </c>
      <c r="F4462" s="99" t="str">
        <f>IFERROR(IF(C4462=設定・集計!$B$6,"",INDEX(DATA!$A$46:$E$6000,A4462,4)),"")</f>
        <v/>
      </c>
    </row>
    <row r="4463" spans="1:6" ht="18.75" customHeight="1">
      <c r="A4463" s="82" t="str">
        <f>IFERROR(MATCH(ROW()-ROW($A$2),DATA!G:G,0)-DATA!$B$5+1,"")</f>
        <v/>
      </c>
      <c r="B4463" s="86" t="str">
        <f>IFERROR(INDEX(DATA!$A$46:$E$6000,A4463,5),"")</f>
        <v/>
      </c>
      <c r="C4463" s="87" t="str">
        <f>IFERROR(INDEX(DATA!$A$46:$E$6000,A4463,3),"")</f>
        <v/>
      </c>
      <c r="D4463" s="88" t="str">
        <f>IFERROR(INDEX(DATA!$A$46:$E$6000,A4463,2),"")</f>
        <v/>
      </c>
      <c r="E4463" s="99" t="str">
        <f>IFERROR(IF(C4463=設定・集計!$B$6,INDEX(DATA!$A$46:$E$6000,A4463,4),""),"")</f>
        <v/>
      </c>
      <c r="F4463" s="99" t="str">
        <f>IFERROR(IF(C4463=設定・集計!$B$6,"",INDEX(DATA!$A$46:$E$6000,A4463,4)),"")</f>
        <v/>
      </c>
    </row>
    <row r="4464" spans="1:6" ht="18.75" customHeight="1">
      <c r="A4464" s="82" t="str">
        <f>IFERROR(MATCH(ROW()-ROW($A$2),DATA!G:G,0)-DATA!$B$5+1,"")</f>
        <v/>
      </c>
      <c r="B4464" s="86" t="str">
        <f>IFERROR(INDEX(DATA!$A$46:$E$6000,A4464,5),"")</f>
        <v/>
      </c>
      <c r="C4464" s="87" t="str">
        <f>IFERROR(INDEX(DATA!$A$46:$E$6000,A4464,3),"")</f>
        <v/>
      </c>
      <c r="D4464" s="88" t="str">
        <f>IFERROR(INDEX(DATA!$A$46:$E$6000,A4464,2),"")</f>
        <v/>
      </c>
      <c r="E4464" s="99" t="str">
        <f>IFERROR(IF(C4464=設定・集計!$B$6,INDEX(DATA!$A$46:$E$6000,A4464,4),""),"")</f>
        <v/>
      </c>
      <c r="F4464" s="99" t="str">
        <f>IFERROR(IF(C4464=設定・集計!$B$6,"",INDEX(DATA!$A$46:$E$6000,A4464,4)),"")</f>
        <v/>
      </c>
    </row>
    <row r="4465" spans="1:6" ht="18.75" customHeight="1">
      <c r="A4465" s="82" t="str">
        <f>IFERROR(MATCH(ROW()-ROW($A$2),DATA!G:G,0)-DATA!$B$5+1,"")</f>
        <v/>
      </c>
      <c r="B4465" s="86" t="str">
        <f>IFERROR(INDEX(DATA!$A$46:$E$6000,A4465,5),"")</f>
        <v/>
      </c>
      <c r="C4465" s="87" t="str">
        <f>IFERROR(INDEX(DATA!$A$46:$E$6000,A4465,3),"")</f>
        <v/>
      </c>
      <c r="D4465" s="88" t="str">
        <f>IFERROR(INDEX(DATA!$A$46:$E$6000,A4465,2),"")</f>
        <v/>
      </c>
      <c r="E4465" s="99" t="str">
        <f>IFERROR(IF(C4465=設定・集計!$B$6,INDEX(DATA!$A$46:$E$6000,A4465,4),""),"")</f>
        <v/>
      </c>
      <c r="F4465" s="99" t="str">
        <f>IFERROR(IF(C4465=設定・集計!$B$6,"",INDEX(DATA!$A$46:$E$6000,A4465,4)),"")</f>
        <v/>
      </c>
    </row>
    <row r="4466" spans="1:6" ht="18.75" customHeight="1">
      <c r="A4466" s="82" t="str">
        <f>IFERROR(MATCH(ROW()-ROW($A$2),DATA!G:G,0)-DATA!$B$5+1,"")</f>
        <v/>
      </c>
      <c r="B4466" s="86" t="str">
        <f>IFERROR(INDEX(DATA!$A$46:$E$6000,A4466,5),"")</f>
        <v/>
      </c>
      <c r="C4466" s="87" t="str">
        <f>IFERROR(INDEX(DATA!$A$46:$E$6000,A4466,3),"")</f>
        <v/>
      </c>
      <c r="D4466" s="88" t="str">
        <f>IFERROR(INDEX(DATA!$A$46:$E$6000,A4466,2),"")</f>
        <v/>
      </c>
      <c r="E4466" s="99" t="str">
        <f>IFERROR(IF(C4466=設定・集計!$B$6,INDEX(DATA!$A$46:$E$6000,A4466,4),""),"")</f>
        <v/>
      </c>
      <c r="F4466" s="99" t="str">
        <f>IFERROR(IF(C4466=設定・集計!$B$6,"",INDEX(DATA!$A$46:$E$6000,A4466,4)),"")</f>
        <v/>
      </c>
    </row>
    <row r="4467" spans="1:6" ht="18.75" customHeight="1">
      <c r="A4467" s="82" t="str">
        <f>IFERROR(MATCH(ROW()-ROW($A$2),DATA!G:G,0)-DATA!$B$5+1,"")</f>
        <v/>
      </c>
      <c r="B4467" s="86" t="str">
        <f>IFERROR(INDEX(DATA!$A$46:$E$6000,A4467,5),"")</f>
        <v/>
      </c>
      <c r="C4467" s="87" t="str">
        <f>IFERROR(INDEX(DATA!$A$46:$E$6000,A4467,3),"")</f>
        <v/>
      </c>
      <c r="D4467" s="88" t="str">
        <f>IFERROR(INDEX(DATA!$A$46:$E$6000,A4467,2),"")</f>
        <v/>
      </c>
      <c r="E4467" s="99" t="str">
        <f>IFERROR(IF(C4467=設定・集計!$B$6,INDEX(DATA!$A$46:$E$6000,A4467,4),""),"")</f>
        <v/>
      </c>
      <c r="F4467" s="99" t="str">
        <f>IFERROR(IF(C4467=設定・集計!$B$6,"",INDEX(DATA!$A$46:$E$6000,A4467,4)),"")</f>
        <v/>
      </c>
    </row>
    <row r="4468" spans="1:6" ht="18.75" customHeight="1">
      <c r="A4468" s="82" t="str">
        <f>IFERROR(MATCH(ROW()-ROW($A$2),DATA!G:G,0)-DATA!$B$5+1,"")</f>
        <v/>
      </c>
      <c r="B4468" s="86" t="str">
        <f>IFERROR(INDEX(DATA!$A$46:$E$6000,A4468,5),"")</f>
        <v/>
      </c>
      <c r="C4468" s="87" t="str">
        <f>IFERROR(INDEX(DATA!$A$46:$E$6000,A4468,3),"")</f>
        <v/>
      </c>
      <c r="D4468" s="88" t="str">
        <f>IFERROR(INDEX(DATA!$A$46:$E$6000,A4468,2),"")</f>
        <v/>
      </c>
      <c r="E4468" s="99" t="str">
        <f>IFERROR(IF(C4468=設定・集計!$B$6,INDEX(DATA!$A$46:$E$6000,A4468,4),""),"")</f>
        <v/>
      </c>
      <c r="F4468" s="99" t="str">
        <f>IFERROR(IF(C4468=設定・集計!$B$6,"",INDEX(DATA!$A$46:$E$6000,A4468,4)),"")</f>
        <v/>
      </c>
    </row>
    <row r="4469" spans="1:6" ht="18.75" customHeight="1">
      <c r="A4469" s="82" t="str">
        <f>IFERROR(MATCH(ROW()-ROW($A$2),DATA!G:G,0)-DATA!$B$5+1,"")</f>
        <v/>
      </c>
      <c r="B4469" s="86" t="str">
        <f>IFERROR(INDEX(DATA!$A$46:$E$6000,A4469,5),"")</f>
        <v/>
      </c>
      <c r="C4469" s="87" t="str">
        <f>IFERROR(INDEX(DATA!$A$46:$E$6000,A4469,3),"")</f>
        <v/>
      </c>
      <c r="D4469" s="88" t="str">
        <f>IFERROR(INDEX(DATA!$A$46:$E$6000,A4469,2),"")</f>
        <v/>
      </c>
      <c r="E4469" s="99" t="str">
        <f>IFERROR(IF(C4469=設定・集計!$B$6,INDEX(DATA!$A$46:$E$6000,A4469,4),""),"")</f>
        <v/>
      </c>
      <c r="F4469" s="99" t="str">
        <f>IFERROR(IF(C4469=設定・集計!$B$6,"",INDEX(DATA!$A$46:$E$6000,A4469,4)),"")</f>
        <v/>
      </c>
    </row>
    <row r="4470" spans="1:6" ht="18.75" customHeight="1">
      <c r="A4470" s="82" t="str">
        <f>IFERROR(MATCH(ROW()-ROW($A$2),DATA!G:G,0)-DATA!$B$5+1,"")</f>
        <v/>
      </c>
      <c r="B4470" s="86" t="str">
        <f>IFERROR(INDEX(DATA!$A$46:$E$6000,A4470,5),"")</f>
        <v/>
      </c>
      <c r="C4470" s="87" t="str">
        <f>IFERROR(INDEX(DATA!$A$46:$E$6000,A4470,3),"")</f>
        <v/>
      </c>
      <c r="D4470" s="88" t="str">
        <f>IFERROR(INDEX(DATA!$A$46:$E$6000,A4470,2),"")</f>
        <v/>
      </c>
      <c r="E4470" s="99" t="str">
        <f>IFERROR(IF(C4470=設定・集計!$B$6,INDEX(DATA!$A$46:$E$6000,A4470,4),""),"")</f>
        <v/>
      </c>
      <c r="F4470" s="99" t="str">
        <f>IFERROR(IF(C4470=設定・集計!$B$6,"",INDEX(DATA!$A$46:$E$6000,A4470,4)),"")</f>
        <v/>
      </c>
    </row>
    <row r="4471" spans="1:6" ht="18.75" customHeight="1">
      <c r="A4471" s="82" t="str">
        <f>IFERROR(MATCH(ROW()-ROW($A$2),DATA!G:G,0)-DATA!$B$5+1,"")</f>
        <v/>
      </c>
      <c r="B4471" s="86" t="str">
        <f>IFERROR(INDEX(DATA!$A$46:$E$6000,A4471,5),"")</f>
        <v/>
      </c>
      <c r="C4471" s="87" t="str">
        <f>IFERROR(INDEX(DATA!$A$46:$E$6000,A4471,3),"")</f>
        <v/>
      </c>
      <c r="D4471" s="88" t="str">
        <f>IFERROR(INDEX(DATA!$A$46:$E$6000,A4471,2),"")</f>
        <v/>
      </c>
      <c r="E4471" s="99" t="str">
        <f>IFERROR(IF(C4471=設定・集計!$B$6,INDEX(DATA!$A$46:$E$6000,A4471,4),""),"")</f>
        <v/>
      </c>
      <c r="F4471" s="99" t="str">
        <f>IFERROR(IF(C4471=設定・集計!$B$6,"",INDEX(DATA!$A$46:$E$6000,A4471,4)),"")</f>
        <v/>
      </c>
    </row>
    <row r="4472" spans="1:6" ht="18.75" customHeight="1">
      <c r="A4472" s="82" t="str">
        <f>IFERROR(MATCH(ROW()-ROW($A$2),DATA!G:G,0)-DATA!$B$5+1,"")</f>
        <v/>
      </c>
      <c r="B4472" s="86" t="str">
        <f>IFERROR(INDEX(DATA!$A$46:$E$6000,A4472,5),"")</f>
        <v/>
      </c>
      <c r="C4472" s="87" t="str">
        <f>IFERROR(INDEX(DATA!$A$46:$E$6000,A4472,3),"")</f>
        <v/>
      </c>
      <c r="D4472" s="88" t="str">
        <f>IFERROR(INDEX(DATA!$A$46:$E$6000,A4472,2),"")</f>
        <v/>
      </c>
      <c r="E4472" s="99" t="str">
        <f>IFERROR(IF(C4472=設定・集計!$B$6,INDEX(DATA!$A$46:$E$6000,A4472,4),""),"")</f>
        <v/>
      </c>
      <c r="F4472" s="99" t="str">
        <f>IFERROR(IF(C4472=設定・集計!$B$6,"",INDEX(DATA!$A$46:$E$6000,A4472,4)),"")</f>
        <v/>
      </c>
    </row>
    <row r="4473" spans="1:6" ht="18.75" customHeight="1">
      <c r="A4473" s="82" t="str">
        <f>IFERROR(MATCH(ROW()-ROW($A$2),DATA!G:G,0)-DATA!$B$5+1,"")</f>
        <v/>
      </c>
      <c r="B4473" s="86" t="str">
        <f>IFERROR(INDEX(DATA!$A$46:$E$6000,A4473,5),"")</f>
        <v/>
      </c>
      <c r="C4473" s="87" t="str">
        <f>IFERROR(INDEX(DATA!$A$46:$E$6000,A4473,3),"")</f>
        <v/>
      </c>
      <c r="D4473" s="88" t="str">
        <f>IFERROR(INDEX(DATA!$A$46:$E$6000,A4473,2),"")</f>
        <v/>
      </c>
      <c r="E4473" s="99" t="str">
        <f>IFERROR(IF(C4473=設定・集計!$B$6,INDEX(DATA!$A$46:$E$6000,A4473,4),""),"")</f>
        <v/>
      </c>
      <c r="F4473" s="99" t="str">
        <f>IFERROR(IF(C4473=設定・集計!$B$6,"",INDEX(DATA!$A$46:$E$6000,A4473,4)),"")</f>
        <v/>
      </c>
    </row>
    <row r="4474" spans="1:6" ht="18.75" customHeight="1">
      <c r="A4474" s="82" t="str">
        <f>IFERROR(MATCH(ROW()-ROW($A$2),DATA!G:G,0)-DATA!$B$5+1,"")</f>
        <v/>
      </c>
      <c r="B4474" s="86" t="str">
        <f>IFERROR(INDEX(DATA!$A$46:$E$6000,A4474,5),"")</f>
        <v/>
      </c>
      <c r="C4474" s="87" t="str">
        <f>IFERROR(INDEX(DATA!$A$46:$E$6000,A4474,3),"")</f>
        <v/>
      </c>
      <c r="D4474" s="88" t="str">
        <f>IFERROR(INDEX(DATA!$A$46:$E$6000,A4474,2),"")</f>
        <v/>
      </c>
      <c r="E4474" s="99" t="str">
        <f>IFERROR(IF(C4474=設定・集計!$B$6,INDEX(DATA!$A$46:$E$6000,A4474,4),""),"")</f>
        <v/>
      </c>
      <c r="F4474" s="99" t="str">
        <f>IFERROR(IF(C4474=設定・集計!$B$6,"",INDEX(DATA!$A$46:$E$6000,A4474,4)),"")</f>
        <v/>
      </c>
    </row>
    <row r="4475" spans="1:6" ht="18.75" customHeight="1">
      <c r="A4475" s="82" t="str">
        <f>IFERROR(MATCH(ROW()-ROW($A$2),DATA!G:G,0)-DATA!$B$5+1,"")</f>
        <v/>
      </c>
      <c r="B4475" s="86" t="str">
        <f>IFERROR(INDEX(DATA!$A$46:$E$6000,A4475,5),"")</f>
        <v/>
      </c>
      <c r="C4475" s="87" t="str">
        <f>IFERROR(INDEX(DATA!$A$46:$E$6000,A4475,3),"")</f>
        <v/>
      </c>
      <c r="D4475" s="88" t="str">
        <f>IFERROR(INDEX(DATA!$A$46:$E$6000,A4475,2),"")</f>
        <v/>
      </c>
      <c r="E4475" s="99" t="str">
        <f>IFERROR(IF(C4475=設定・集計!$B$6,INDEX(DATA!$A$46:$E$6000,A4475,4),""),"")</f>
        <v/>
      </c>
      <c r="F4475" s="99" t="str">
        <f>IFERROR(IF(C4475=設定・集計!$B$6,"",INDEX(DATA!$A$46:$E$6000,A4475,4)),"")</f>
        <v/>
      </c>
    </row>
    <row r="4476" spans="1:6" ht="18.75" customHeight="1">
      <c r="A4476" s="82" t="str">
        <f>IFERROR(MATCH(ROW()-ROW($A$2),DATA!G:G,0)-DATA!$B$5+1,"")</f>
        <v/>
      </c>
      <c r="B4476" s="86" t="str">
        <f>IFERROR(INDEX(DATA!$A$46:$E$6000,A4476,5),"")</f>
        <v/>
      </c>
      <c r="C4476" s="87" t="str">
        <f>IFERROR(INDEX(DATA!$A$46:$E$6000,A4476,3),"")</f>
        <v/>
      </c>
      <c r="D4476" s="88" t="str">
        <f>IFERROR(INDEX(DATA!$A$46:$E$6000,A4476,2),"")</f>
        <v/>
      </c>
      <c r="E4476" s="99" t="str">
        <f>IFERROR(IF(C4476=設定・集計!$B$6,INDEX(DATA!$A$46:$E$6000,A4476,4),""),"")</f>
        <v/>
      </c>
      <c r="F4476" s="99" t="str">
        <f>IFERROR(IF(C4476=設定・集計!$B$6,"",INDEX(DATA!$A$46:$E$6000,A4476,4)),"")</f>
        <v/>
      </c>
    </row>
    <row r="4477" spans="1:6" ht="18.75" customHeight="1">
      <c r="A4477" s="82" t="str">
        <f>IFERROR(MATCH(ROW()-ROW($A$2),DATA!G:G,0)-DATA!$B$5+1,"")</f>
        <v/>
      </c>
      <c r="B4477" s="86" t="str">
        <f>IFERROR(INDEX(DATA!$A$46:$E$6000,A4477,5),"")</f>
        <v/>
      </c>
      <c r="C4477" s="87" t="str">
        <f>IFERROR(INDEX(DATA!$A$46:$E$6000,A4477,3),"")</f>
        <v/>
      </c>
      <c r="D4477" s="88" t="str">
        <f>IFERROR(INDEX(DATA!$A$46:$E$6000,A4477,2),"")</f>
        <v/>
      </c>
      <c r="E4477" s="99" t="str">
        <f>IFERROR(IF(C4477=設定・集計!$B$6,INDEX(DATA!$A$46:$E$6000,A4477,4),""),"")</f>
        <v/>
      </c>
      <c r="F4477" s="99" t="str">
        <f>IFERROR(IF(C4477=設定・集計!$B$6,"",INDEX(DATA!$A$46:$E$6000,A4477,4)),"")</f>
        <v/>
      </c>
    </row>
    <row r="4478" spans="1:6" ht="18.75" customHeight="1">
      <c r="A4478" s="82" t="str">
        <f>IFERROR(MATCH(ROW()-ROW($A$2),DATA!G:G,0)-DATA!$B$5+1,"")</f>
        <v/>
      </c>
      <c r="B4478" s="86" t="str">
        <f>IFERROR(INDEX(DATA!$A$46:$E$6000,A4478,5),"")</f>
        <v/>
      </c>
      <c r="C4478" s="87" t="str">
        <f>IFERROR(INDEX(DATA!$A$46:$E$6000,A4478,3),"")</f>
        <v/>
      </c>
      <c r="D4478" s="88" t="str">
        <f>IFERROR(INDEX(DATA!$A$46:$E$6000,A4478,2),"")</f>
        <v/>
      </c>
      <c r="E4478" s="99" t="str">
        <f>IFERROR(IF(C4478=設定・集計!$B$6,INDEX(DATA!$A$46:$E$6000,A4478,4),""),"")</f>
        <v/>
      </c>
      <c r="F4478" s="99" t="str">
        <f>IFERROR(IF(C4478=設定・集計!$B$6,"",INDEX(DATA!$A$46:$E$6000,A4478,4)),"")</f>
        <v/>
      </c>
    </row>
    <row r="4479" spans="1:6" ht="18.75" customHeight="1">
      <c r="A4479" s="82" t="str">
        <f>IFERROR(MATCH(ROW()-ROW($A$2),DATA!G:G,0)-DATA!$B$5+1,"")</f>
        <v/>
      </c>
      <c r="B4479" s="86" t="str">
        <f>IFERROR(INDEX(DATA!$A$46:$E$6000,A4479,5),"")</f>
        <v/>
      </c>
      <c r="C4479" s="87" t="str">
        <f>IFERROR(INDEX(DATA!$A$46:$E$6000,A4479,3),"")</f>
        <v/>
      </c>
      <c r="D4479" s="88" t="str">
        <f>IFERROR(INDEX(DATA!$A$46:$E$6000,A4479,2),"")</f>
        <v/>
      </c>
      <c r="E4479" s="99" t="str">
        <f>IFERROR(IF(C4479=設定・集計!$B$6,INDEX(DATA!$A$46:$E$6000,A4479,4),""),"")</f>
        <v/>
      </c>
      <c r="F4479" s="99" t="str">
        <f>IFERROR(IF(C4479=設定・集計!$B$6,"",INDEX(DATA!$A$46:$E$6000,A4479,4)),"")</f>
        <v/>
      </c>
    </row>
    <row r="4480" spans="1:6" ht="18.75" customHeight="1">
      <c r="A4480" s="82" t="str">
        <f>IFERROR(MATCH(ROW()-ROW($A$2),DATA!G:G,0)-DATA!$B$5+1,"")</f>
        <v/>
      </c>
      <c r="B4480" s="86" t="str">
        <f>IFERROR(INDEX(DATA!$A$46:$E$6000,A4480,5),"")</f>
        <v/>
      </c>
      <c r="C4480" s="87" t="str">
        <f>IFERROR(INDEX(DATA!$A$46:$E$6000,A4480,3),"")</f>
        <v/>
      </c>
      <c r="D4480" s="88" t="str">
        <f>IFERROR(INDEX(DATA!$A$46:$E$6000,A4480,2),"")</f>
        <v/>
      </c>
      <c r="E4480" s="99" t="str">
        <f>IFERROR(IF(C4480=設定・集計!$B$6,INDEX(DATA!$A$46:$E$6000,A4480,4),""),"")</f>
        <v/>
      </c>
      <c r="F4480" s="99" t="str">
        <f>IFERROR(IF(C4480=設定・集計!$B$6,"",INDEX(DATA!$A$46:$E$6000,A4480,4)),"")</f>
        <v/>
      </c>
    </row>
    <row r="4481" spans="1:6" ht="18.75" customHeight="1">
      <c r="A4481" s="82" t="str">
        <f>IFERROR(MATCH(ROW()-ROW($A$2),DATA!G:G,0)-DATA!$B$5+1,"")</f>
        <v/>
      </c>
      <c r="B4481" s="86" t="str">
        <f>IFERROR(INDEX(DATA!$A$46:$E$6000,A4481,5),"")</f>
        <v/>
      </c>
      <c r="C4481" s="87" t="str">
        <f>IFERROR(INDEX(DATA!$A$46:$E$6000,A4481,3),"")</f>
        <v/>
      </c>
      <c r="D4481" s="88" t="str">
        <f>IFERROR(INDEX(DATA!$A$46:$E$6000,A4481,2),"")</f>
        <v/>
      </c>
      <c r="E4481" s="99" t="str">
        <f>IFERROR(IF(C4481=設定・集計!$B$6,INDEX(DATA!$A$46:$E$6000,A4481,4),""),"")</f>
        <v/>
      </c>
      <c r="F4481" s="99" t="str">
        <f>IFERROR(IF(C4481=設定・集計!$B$6,"",INDEX(DATA!$A$46:$E$6000,A4481,4)),"")</f>
        <v/>
      </c>
    </row>
    <row r="4482" spans="1:6" ht="18.75" customHeight="1">
      <c r="A4482" s="82" t="str">
        <f>IFERROR(MATCH(ROW()-ROW($A$2),DATA!G:G,0)-DATA!$B$5+1,"")</f>
        <v/>
      </c>
      <c r="B4482" s="86" t="str">
        <f>IFERROR(INDEX(DATA!$A$46:$E$6000,A4482,5),"")</f>
        <v/>
      </c>
      <c r="C4482" s="87" t="str">
        <f>IFERROR(INDEX(DATA!$A$46:$E$6000,A4482,3),"")</f>
        <v/>
      </c>
      <c r="D4482" s="88" t="str">
        <f>IFERROR(INDEX(DATA!$A$46:$E$6000,A4482,2),"")</f>
        <v/>
      </c>
      <c r="E4482" s="99" t="str">
        <f>IFERROR(IF(C4482=設定・集計!$B$6,INDEX(DATA!$A$46:$E$6000,A4482,4),""),"")</f>
        <v/>
      </c>
      <c r="F4482" s="99" t="str">
        <f>IFERROR(IF(C4482=設定・集計!$B$6,"",INDEX(DATA!$A$46:$E$6000,A4482,4)),"")</f>
        <v/>
      </c>
    </row>
    <row r="4483" spans="1:6" ht="18.75" customHeight="1">
      <c r="A4483" s="82" t="str">
        <f>IFERROR(MATCH(ROW()-ROW($A$2),DATA!G:G,0)-DATA!$B$5+1,"")</f>
        <v/>
      </c>
      <c r="B4483" s="86" t="str">
        <f>IFERROR(INDEX(DATA!$A$46:$E$6000,A4483,5),"")</f>
        <v/>
      </c>
      <c r="C4483" s="87" t="str">
        <f>IFERROR(INDEX(DATA!$A$46:$E$6000,A4483,3),"")</f>
        <v/>
      </c>
      <c r="D4483" s="88" t="str">
        <f>IFERROR(INDEX(DATA!$A$46:$E$6000,A4483,2),"")</f>
        <v/>
      </c>
      <c r="E4483" s="99" t="str">
        <f>IFERROR(IF(C4483=設定・集計!$B$6,INDEX(DATA!$A$46:$E$6000,A4483,4),""),"")</f>
        <v/>
      </c>
      <c r="F4483" s="99" t="str">
        <f>IFERROR(IF(C4483=設定・集計!$B$6,"",INDEX(DATA!$A$46:$E$6000,A4483,4)),"")</f>
        <v/>
      </c>
    </row>
    <row r="4484" spans="1:6" ht="18.75" customHeight="1">
      <c r="A4484" s="82" t="str">
        <f>IFERROR(MATCH(ROW()-ROW($A$2),DATA!G:G,0)-DATA!$B$5+1,"")</f>
        <v/>
      </c>
      <c r="B4484" s="86" t="str">
        <f>IFERROR(INDEX(DATA!$A$46:$E$6000,A4484,5),"")</f>
        <v/>
      </c>
      <c r="C4484" s="87" t="str">
        <f>IFERROR(INDEX(DATA!$A$46:$E$6000,A4484,3),"")</f>
        <v/>
      </c>
      <c r="D4484" s="88" t="str">
        <f>IFERROR(INDEX(DATA!$A$46:$E$6000,A4484,2),"")</f>
        <v/>
      </c>
      <c r="E4484" s="99" t="str">
        <f>IFERROR(IF(C4484=設定・集計!$B$6,INDEX(DATA!$A$46:$E$6000,A4484,4),""),"")</f>
        <v/>
      </c>
      <c r="F4484" s="99" t="str">
        <f>IFERROR(IF(C4484=設定・集計!$B$6,"",INDEX(DATA!$A$46:$E$6000,A4484,4)),"")</f>
        <v/>
      </c>
    </row>
    <row r="4485" spans="1:6" ht="18.75" customHeight="1">
      <c r="A4485" s="82" t="str">
        <f>IFERROR(MATCH(ROW()-ROW($A$2),DATA!G:G,0)-DATA!$B$5+1,"")</f>
        <v/>
      </c>
      <c r="B4485" s="86" t="str">
        <f>IFERROR(INDEX(DATA!$A$46:$E$6000,A4485,5),"")</f>
        <v/>
      </c>
      <c r="C4485" s="87" t="str">
        <f>IFERROR(INDEX(DATA!$A$46:$E$6000,A4485,3),"")</f>
        <v/>
      </c>
      <c r="D4485" s="88" t="str">
        <f>IFERROR(INDEX(DATA!$A$46:$E$6000,A4485,2),"")</f>
        <v/>
      </c>
      <c r="E4485" s="99" t="str">
        <f>IFERROR(IF(C4485=設定・集計!$B$6,INDEX(DATA!$A$46:$E$6000,A4485,4),""),"")</f>
        <v/>
      </c>
      <c r="F4485" s="99" t="str">
        <f>IFERROR(IF(C4485=設定・集計!$B$6,"",INDEX(DATA!$A$46:$E$6000,A4485,4)),"")</f>
        <v/>
      </c>
    </row>
    <row r="4486" spans="1:6" ht="18.75" customHeight="1">
      <c r="A4486" s="82" t="str">
        <f>IFERROR(MATCH(ROW()-ROW($A$2),DATA!G:G,0)-DATA!$B$5+1,"")</f>
        <v/>
      </c>
      <c r="B4486" s="86" t="str">
        <f>IFERROR(INDEX(DATA!$A$46:$E$6000,A4486,5),"")</f>
        <v/>
      </c>
      <c r="C4486" s="87" t="str">
        <f>IFERROR(INDEX(DATA!$A$46:$E$6000,A4486,3),"")</f>
        <v/>
      </c>
      <c r="D4486" s="88" t="str">
        <f>IFERROR(INDEX(DATA!$A$46:$E$6000,A4486,2),"")</f>
        <v/>
      </c>
      <c r="E4486" s="99" t="str">
        <f>IFERROR(IF(C4486=設定・集計!$B$6,INDEX(DATA!$A$46:$E$6000,A4486,4),""),"")</f>
        <v/>
      </c>
      <c r="F4486" s="99" t="str">
        <f>IFERROR(IF(C4486=設定・集計!$B$6,"",INDEX(DATA!$A$46:$E$6000,A4486,4)),"")</f>
        <v/>
      </c>
    </row>
    <row r="4487" spans="1:6" ht="18.75" customHeight="1">
      <c r="A4487" s="82" t="str">
        <f>IFERROR(MATCH(ROW()-ROW($A$2),DATA!G:G,0)-DATA!$B$5+1,"")</f>
        <v/>
      </c>
      <c r="B4487" s="86" t="str">
        <f>IFERROR(INDEX(DATA!$A$46:$E$6000,A4487,5),"")</f>
        <v/>
      </c>
      <c r="C4487" s="87" t="str">
        <f>IFERROR(INDEX(DATA!$A$46:$E$6000,A4487,3),"")</f>
        <v/>
      </c>
      <c r="D4487" s="88" t="str">
        <f>IFERROR(INDEX(DATA!$A$46:$E$6000,A4487,2),"")</f>
        <v/>
      </c>
      <c r="E4487" s="99" t="str">
        <f>IFERROR(IF(C4487=設定・集計!$B$6,INDEX(DATA!$A$46:$E$6000,A4487,4),""),"")</f>
        <v/>
      </c>
      <c r="F4487" s="99" t="str">
        <f>IFERROR(IF(C4487=設定・集計!$B$6,"",INDEX(DATA!$A$46:$E$6000,A4487,4)),"")</f>
        <v/>
      </c>
    </row>
    <row r="4488" spans="1:6" ht="18.75" customHeight="1">
      <c r="A4488" s="82" t="str">
        <f>IFERROR(MATCH(ROW()-ROW($A$2),DATA!G:G,0)-DATA!$B$5+1,"")</f>
        <v/>
      </c>
      <c r="B4488" s="86" t="str">
        <f>IFERROR(INDEX(DATA!$A$46:$E$6000,A4488,5),"")</f>
        <v/>
      </c>
      <c r="C4488" s="87" t="str">
        <f>IFERROR(INDEX(DATA!$A$46:$E$6000,A4488,3),"")</f>
        <v/>
      </c>
      <c r="D4488" s="88" t="str">
        <f>IFERROR(INDEX(DATA!$A$46:$E$6000,A4488,2),"")</f>
        <v/>
      </c>
      <c r="E4488" s="99" t="str">
        <f>IFERROR(IF(C4488=設定・集計!$B$6,INDEX(DATA!$A$46:$E$6000,A4488,4),""),"")</f>
        <v/>
      </c>
      <c r="F4488" s="99" t="str">
        <f>IFERROR(IF(C4488=設定・集計!$B$6,"",INDEX(DATA!$A$46:$E$6000,A4488,4)),"")</f>
        <v/>
      </c>
    </row>
    <row r="4489" spans="1:6" ht="18.75" customHeight="1">
      <c r="A4489" s="82" t="str">
        <f>IFERROR(MATCH(ROW()-ROW($A$2),DATA!G:G,0)-DATA!$B$5+1,"")</f>
        <v/>
      </c>
      <c r="B4489" s="86" t="str">
        <f>IFERROR(INDEX(DATA!$A$46:$E$6000,A4489,5),"")</f>
        <v/>
      </c>
      <c r="C4489" s="87" t="str">
        <f>IFERROR(INDEX(DATA!$A$46:$E$6000,A4489,3),"")</f>
        <v/>
      </c>
      <c r="D4489" s="88" t="str">
        <f>IFERROR(INDEX(DATA!$A$46:$E$6000,A4489,2),"")</f>
        <v/>
      </c>
      <c r="E4489" s="99" t="str">
        <f>IFERROR(IF(C4489=設定・集計!$B$6,INDEX(DATA!$A$46:$E$6000,A4489,4),""),"")</f>
        <v/>
      </c>
      <c r="F4489" s="99" t="str">
        <f>IFERROR(IF(C4489=設定・集計!$B$6,"",INDEX(DATA!$A$46:$E$6000,A4489,4)),"")</f>
        <v/>
      </c>
    </row>
    <row r="4490" spans="1:6" ht="18.75" customHeight="1">
      <c r="A4490" s="82" t="str">
        <f>IFERROR(MATCH(ROW()-ROW($A$2),DATA!G:G,0)-DATA!$B$5+1,"")</f>
        <v/>
      </c>
      <c r="B4490" s="86" t="str">
        <f>IFERROR(INDEX(DATA!$A$46:$E$6000,A4490,5),"")</f>
        <v/>
      </c>
      <c r="C4490" s="87" t="str">
        <f>IFERROR(INDEX(DATA!$A$46:$E$6000,A4490,3),"")</f>
        <v/>
      </c>
      <c r="D4490" s="88" t="str">
        <f>IFERROR(INDEX(DATA!$A$46:$E$6000,A4490,2),"")</f>
        <v/>
      </c>
      <c r="E4490" s="99" t="str">
        <f>IFERROR(IF(C4490=設定・集計!$B$6,INDEX(DATA!$A$46:$E$6000,A4490,4),""),"")</f>
        <v/>
      </c>
      <c r="F4490" s="99" t="str">
        <f>IFERROR(IF(C4490=設定・集計!$B$6,"",INDEX(DATA!$A$46:$E$6000,A4490,4)),"")</f>
        <v/>
      </c>
    </row>
    <row r="4491" spans="1:6" ht="18.75" customHeight="1">
      <c r="A4491" s="82" t="str">
        <f>IFERROR(MATCH(ROW()-ROW($A$2),DATA!G:G,0)-DATA!$B$5+1,"")</f>
        <v/>
      </c>
      <c r="B4491" s="86" t="str">
        <f>IFERROR(INDEX(DATA!$A$46:$E$6000,A4491,5),"")</f>
        <v/>
      </c>
      <c r="C4491" s="87" t="str">
        <f>IFERROR(INDEX(DATA!$A$46:$E$6000,A4491,3),"")</f>
        <v/>
      </c>
      <c r="D4491" s="88" t="str">
        <f>IFERROR(INDEX(DATA!$A$46:$E$6000,A4491,2),"")</f>
        <v/>
      </c>
      <c r="E4491" s="99" t="str">
        <f>IFERROR(IF(C4491=設定・集計!$B$6,INDEX(DATA!$A$46:$E$6000,A4491,4),""),"")</f>
        <v/>
      </c>
      <c r="F4491" s="99" t="str">
        <f>IFERROR(IF(C4491=設定・集計!$B$6,"",INDEX(DATA!$A$46:$E$6000,A4491,4)),"")</f>
        <v/>
      </c>
    </row>
    <row r="4492" spans="1:6" ht="18.75" customHeight="1">
      <c r="A4492" s="82" t="str">
        <f>IFERROR(MATCH(ROW()-ROW($A$2),DATA!G:G,0)-DATA!$B$5+1,"")</f>
        <v/>
      </c>
      <c r="B4492" s="86" t="str">
        <f>IFERROR(INDEX(DATA!$A$46:$E$6000,A4492,5),"")</f>
        <v/>
      </c>
      <c r="C4492" s="87" t="str">
        <f>IFERROR(INDEX(DATA!$A$46:$E$6000,A4492,3),"")</f>
        <v/>
      </c>
      <c r="D4492" s="88" t="str">
        <f>IFERROR(INDEX(DATA!$A$46:$E$6000,A4492,2),"")</f>
        <v/>
      </c>
      <c r="E4492" s="99" t="str">
        <f>IFERROR(IF(C4492=設定・集計!$B$6,INDEX(DATA!$A$46:$E$6000,A4492,4),""),"")</f>
        <v/>
      </c>
      <c r="F4492" s="99" t="str">
        <f>IFERROR(IF(C4492=設定・集計!$B$6,"",INDEX(DATA!$A$46:$E$6000,A4492,4)),"")</f>
        <v/>
      </c>
    </row>
    <row r="4493" spans="1:6" ht="18.75" customHeight="1">
      <c r="A4493" s="82" t="str">
        <f>IFERROR(MATCH(ROW()-ROW($A$2),DATA!G:G,0)-DATA!$B$5+1,"")</f>
        <v/>
      </c>
      <c r="B4493" s="86" t="str">
        <f>IFERROR(INDEX(DATA!$A$46:$E$6000,A4493,5),"")</f>
        <v/>
      </c>
      <c r="C4493" s="87" t="str">
        <f>IFERROR(INDEX(DATA!$A$46:$E$6000,A4493,3),"")</f>
        <v/>
      </c>
      <c r="D4493" s="88" t="str">
        <f>IFERROR(INDEX(DATA!$A$46:$E$6000,A4493,2),"")</f>
        <v/>
      </c>
      <c r="E4493" s="99" t="str">
        <f>IFERROR(IF(C4493=設定・集計!$B$6,INDEX(DATA!$A$46:$E$6000,A4493,4),""),"")</f>
        <v/>
      </c>
      <c r="F4493" s="99" t="str">
        <f>IFERROR(IF(C4493=設定・集計!$B$6,"",INDEX(DATA!$A$46:$E$6000,A4493,4)),"")</f>
        <v/>
      </c>
    </row>
    <row r="4494" spans="1:6" ht="18.75" customHeight="1">
      <c r="A4494" s="82" t="str">
        <f>IFERROR(MATCH(ROW()-ROW($A$2),DATA!G:G,0)-DATA!$B$5+1,"")</f>
        <v/>
      </c>
      <c r="B4494" s="86" t="str">
        <f>IFERROR(INDEX(DATA!$A$46:$E$6000,A4494,5),"")</f>
        <v/>
      </c>
      <c r="C4494" s="87" t="str">
        <f>IFERROR(INDEX(DATA!$A$46:$E$6000,A4494,3),"")</f>
        <v/>
      </c>
      <c r="D4494" s="88" t="str">
        <f>IFERROR(INDEX(DATA!$A$46:$E$6000,A4494,2),"")</f>
        <v/>
      </c>
      <c r="E4494" s="99" t="str">
        <f>IFERROR(IF(C4494=設定・集計!$B$6,INDEX(DATA!$A$46:$E$6000,A4494,4),""),"")</f>
        <v/>
      </c>
      <c r="F4494" s="99" t="str">
        <f>IFERROR(IF(C4494=設定・集計!$B$6,"",INDEX(DATA!$A$46:$E$6000,A4494,4)),"")</f>
        <v/>
      </c>
    </row>
    <row r="4495" spans="1:6" ht="18.75" customHeight="1">
      <c r="A4495" s="82" t="str">
        <f>IFERROR(MATCH(ROW()-ROW($A$2),DATA!G:G,0)-DATA!$B$5+1,"")</f>
        <v/>
      </c>
      <c r="B4495" s="86" t="str">
        <f>IFERROR(INDEX(DATA!$A$46:$E$6000,A4495,5),"")</f>
        <v/>
      </c>
      <c r="C4495" s="87" t="str">
        <f>IFERROR(INDEX(DATA!$A$46:$E$6000,A4495,3),"")</f>
        <v/>
      </c>
      <c r="D4495" s="88" t="str">
        <f>IFERROR(INDEX(DATA!$A$46:$E$6000,A4495,2),"")</f>
        <v/>
      </c>
      <c r="E4495" s="99" t="str">
        <f>IFERROR(IF(C4495=設定・集計!$B$6,INDEX(DATA!$A$46:$E$6000,A4495,4),""),"")</f>
        <v/>
      </c>
      <c r="F4495" s="99" t="str">
        <f>IFERROR(IF(C4495=設定・集計!$B$6,"",INDEX(DATA!$A$46:$E$6000,A4495,4)),"")</f>
        <v/>
      </c>
    </row>
    <row r="4496" spans="1:6" ht="18.75" customHeight="1">
      <c r="A4496" s="82" t="str">
        <f>IFERROR(MATCH(ROW()-ROW($A$2),DATA!G:G,0)-DATA!$B$5+1,"")</f>
        <v/>
      </c>
      <c r="B4496" s="86" t="str">
        <f>IFERROR(INDEX(DATA!$A$46:$E$6000,A4496,5),"")</f>
        <v/>
      </c>
      <c r="C4496" s="87" t="str">
        <f>IFERROR(INDEX(DATA!$A$46:$E$6000,A4496,3),"")</f>
        <v/>
      </c>
      <c r="D4496" s="88" t="str">
        <f>IFERROR(INDEX(DATA!$A$46:$E$6000,A4496,2),"")</f>
        <v/>
      </c>
      <c r="E4496" s="99" t="str">
        <f>IFERROR(IF(C4496=設定・集計!$B$6,INDEX(DATA!$A$46:$E$6000,A4496,4),""),"")</f>
        <v/>
      </c>
      <c r="F4496" s="99" t="str">
        <f>IFERROR(IF(C4496=設定・集計!$B$6,"",INDEX(DATA!$A$46:$E$6000,A4496,4)),"")</f>
        <v/>
      </c>
    </row>
    <row r="4497" spans="1:6" ht="18.75" customHeight="1">
      <c r="A4497" s="82" t="str">
        <f>IFERROR(MATCH(ROW()-ROW($A$2),DATA!G:G,0)-DATA!$B$5+1,"")</f>
        <v/>
      </c>
      <c r="B4497" s="86" t="str">
        <f>IFERROR(INDEX(DATA!$A$46:$E$6000,A4497,5),"")</f>
        <v/>
      </c>
      <c r="C4497" s="87" t="str">
        <f>IFERROR(INDEX(DATA!$A$46:$E$6000,A4497,3),"")</f>
        <v/>
      </c>
      <c r="D4497" s="88" t="str">
        <f>IFERROR(INDEX(DATA!$A$46:$E$6000,A4497,2),"")</f>
        <v/>
      </c>
      <c r="E4497" s="99" t="str">
        <f>IFERROR(IF(C4497=設定・集計!$B$6,INDEX(DATA!$A$46:$E$6000,A4497,4),""),"")</f>
        <v/>
      </c>
      <c r="F4497" s="99" t="str">
        <f>IFERROR(IF(C4497=設定・集計!$B$6,"",INDEX(DATA!$A$46:$E$6000,A4497,4)),"")</f>
        <v/>
      </c>
    </row>
    <row r="4498" spans="1:6" ht="18.75" customHeight="1">
      <c r="A4498" s="82" t="str">
        <f>IFERROR(MATCH(ROW()-ROW($A$2),DATA!G:G,0)-DATA!$B$5+1,"")</f>
        <v/>
      </c>
      <c r="B4498" s="86" t="str">
        <f>IFERROR(INDEX(DATA!$A$46:$E$6000,A4498,5),"")</f>
        <v/>
      </c>
      <c r="C4498" s="87" t="str">
        <f>IFERROR(INDEX(DATA!$A$46:$E$6000,A4498,3),"")</f>
        <v/>
      </c>
      <c r="D4498" s="88" t="str">
        <f>IFERROR(INDEX(DATA!$A$46:$E$6000,A4498,2),"")</f>
        <v/>
      </c>
      <c r="E4498" s="99" t="str">
        <f>IFERROR(IF(C4498=設定・集計!$B$6,INDEX(DATA!$A$46:$E$6000,A4498,4),""),"")</f>
        <v/>
      </c>
      <c r="F4498" s="99" t="str">
        <f>IFERROR(IF(C4498=設定・集計!$B$6,"",INDEX(DATA!$A$46:$E$6000,A4498,4)),"")</f>
        <v/>
      </c>
    </row>
    <row r="4499" spans="1:6" ht="18.75" customHeight="1">
      <c r="A4499" s="82" t="str">
        <f>IFERROR(MATCH(ROW()-ROW($A$2),DATA!G:G,0)-DATA!$B$5+1,"")</f>
        <v/>
      </c>
      <c r="B4499" s="86" t="str">
        <f>IFERROR(INDEX(DATA!$A$46:$E$6000,A4499,5),"")</f>
        <v/>
      </c>
      <c r="C4499" s="87" t="str">
        <f>IFERROR(INDEX(DATA!$A$46:$E$6000,A4499,3),"")</f>
        <v/>
      </c>
      <c r="D4499" s="88" t="str">
        <f>IFERROR(INDEX(DATA!$A$46:$E$6000,A4499,2),"")</f>
        <v/>
      </c>
      <c r="E4499" s="99" t="str">
        <f>IFERROR(IF(C4499=設定・集計!$B$6,INDEX(DATA!$A$46:$E$6000,A4499,4),""),"")</f>
        <v/>
      </c>
      <c r="F4499" s="99" t="str">
        <f>IFERROR(IF(C4499=設定・集計!$B$6,"",INDEX(DATA!$A$46:$E$6000,A4499,4)),"")</f>
        <v/>
      </c>
    </row>
    <row r="4500" spans="1:6" ht="18.75" customHeight="1">
      <c r="A4500" s="82" t="str">
        <f>IFERROR(MATCH(ROW()-ROW($A$2),DATA!G:G,0)-DATA!$B$5+1,"")</f>
        <v/>
      </c>
      <c r="B4500" s="86" t="str">
        <f>IFERROR(INDEX(DATA!$A$46:$E$6000,A4500,5),"")</f>
        <v/>
      </c>
      <c r="C4500" s="87" t="str">
        <f>IFERROR(INDEX(DATA!$A$46:$E$6000,A4500,3),"")</f>
        <v/>
      </c>
      <c r="D4500" s="88" t="str">
        <f>IFERROR(INDEX(DATA!$A$46:$E$6000,A4500,2),"")</f>
        <v/>
      </c>
      <c r="E4500" s="99" t="str">
        <f>IFERROR(IF(C4500=設定・集計!$B$6,INDEX(DATA!$A$46:$E$6000,A4500,4),""),"")</f>
        <v/>
      </c>
      <c r="F4500" s="99" t="str">
        <f>IFERROR(IF(C4500=設定・集計!$B$6,"",INDEX(DATA!$A$46:$E$6000,A4500,4)),"")</f>
        <v/>
      </c>
    </row>
    <row r="4501" spans="1:6" ht="18.75" customHeight="1">
      <c r="A4501" s="82" t="str">
        <f>IFERROR(MATCH(ROW()-ROW($A$2),DATA!G:G,0)-DATA!$B$5+1,"")</f>
        <v/>
      </c>
      <c r="B4501" s="86" t="str">
        <f>IFERROR(INDEX(DATA!$A$46:$E$6000,A4501,5),"")</f>
        <v/>
      </c>
      <c r="C4501" s="87" t="str">
        <f>IFERROR(INDEX(DATA!$A$46:$E$6000,A4501,3),"")</f>
        <v/>
      </c>
      <c r="D4501" s="88" t="str">
        <f>IFERROR(INDEX(DATA!$A$46:$E$6000,A4501,2),"")</f>
        <v/>
      </c>
      <c r="E4501" s="99" t="str">
        <f>IFERROR(IF(C4501=設定・集計!$B$6,INDEX(DATA!$A$46:$E$6000,A4501,4),""),"")</f>
        <v/>
      </c>
      <c r="F4501" s="99" t="str">
        <f>IFERROR(IF(C4501=設定・集計!$B$6,"",INDEX(DATA!$A$46:$E$6000,A4501,4)),"")</f>
        <v/>
      </c>
    </row>
    <row r="4502" spans="1:6" ht="18.75" customHeight="1">
      <c r="A4502" s="82" t="str">
        <f>IFERROR(MATCH(ROW()-ROW($A$2),DATA!G:G,0)-DATA!$B$5+1,"")</f>
        <v/>
      </c>
      <c r="B4502" s="86" t="str">
        <f>IFERROR(INDEX(DATA!$A$46:$E$6000,A4502,5),"")</f>
        <v/>
      </c>
      <c r="C4502" s="87" t="str">
        <f>IFERROR(INDEX(DATA!$A$46:$E$6000,A4502,3),"")</f>
        <v/>
      </c>
      <c r="D4502" s="88" t="str">
        <f>IFERROR(INDEX(DATA!$A$46:$E$6000,A4502,2),"")</f>
        <v/>
      </c>
      <c r="E4502" s="99" t="str">
        <f>IFERROR(IF(C4502=設定・集計!$B$6,INDEX(DATA!$A$46:$E$6000,A4502,4),""),"")</f>
        <v/>
      </c>
      <c r="F4502" s="99" t="str">
        <f>IFERROR(IF(C4502=設定・集計!$B$6,"",INDEX(DATA!$A$46:$E$6000,A4502,4)),"")</f>
        <v/>
      </c>
    </row>
    <row r="4503" spans="1:6" ht="18.75" customHeight="1">
      <c r="A4503" s="82" t="str">
        <f>IFERROR(MATCH(ROW()-ROW($A$2),DATA!G:G,0)-DATA!$B$5+1,"")</f>
        <v/>
      </c>
      <c r="B4503" s="86" t="str">
        <f>IFERROR(INDEX(DATA!$A$46:$E$6000,A4503,5),"")</f>
        <v/>
      </c>
      <c r="C4503" s="87" t="str">
        <f>IFERROR(INDEX(DATA!$A$46:$E$6000,A4503,3),"")</f>
        <v/>
      </c>
      <c r="D4503" s="88" t="str">
        <f>IFERROR(INDEX(DATA!$A$46:$E$6000,A4503,2),"")</f>
        <v/>
      </c>
      <c r="E4503" s="99" t="str">
        <f>IFERROR(IF(C4503=設定・集計!$B$6,INDEX(DATA!$A$46:$E$6000,A4503,4),""),"")</f>
        <v/>
      </c>
      <c r="F4503" s="99" t="str">
        <f>IFERROR(IF(C4503=設定・集計!$B$6,"",INDEX(DATA!$A$46:$E$6000,A4503,4)),"")</f>
        <v/>
      </c>
    </row>
    <row r="4504" spans="1:6" ht="18.75" customHeight="1">
      <c r="A4504" s="82" t="str">
        <f>IFERROR(MATCH(ROW()-ROW($A$2),DATA!G:G,0)-DATA!$B$5+1,"")</f>
        <v/>
      </c>
      <c r="B4504" s="86" t="str">
        <f>IFERROR(INDEX(DATA!$A$46:$E$6000,A4504,5),"")</f>
        <v/>
      </c>
      <c r="C4504" s="87" t="str">
        <f>IFERROR(INDEX(DATA!$A$46:$E$6000,A4504,3),"")</f>
        <v/>
      </c>
      <c r="D4504" s="88" t="str">
        <f>IFERROR(INDEX(DATA!$A$46:$E$6000,A4504,2),"")</f>
        <v/>
      </c>
      <c r="E4504" s="99" t="str">
        <f>IFERROR(IF(C4504=設定・集計!$B$6,INDEX(DATA!$A$46:$E$6000,A4504,4),""),"")</f>
        <v/>
      </c>
      <c r="F4504" s="99" t="str">
        <f>IFERROR(IF(C4504=設定・集計!$B$6,"",INDEX(DATA!$A$46:$E$6000,A4504,4)),"")</f>
        <v/>
      </c>
    </row>
    <row r="4505" spans="1:6" ht="18.75" customHeight="1">
      <c r="A4505" s="82" t="str">
        <f>IFERROR(MATCH(ROW()-ROW($A$2),DATA!G:G,0)-DATA!$B$5+1,"")</f>
        <v/>
      </c>
      <c r="B4505" s="86" t="str">
        <f>IFERROR(INDEX(DATA!$A$46:$E$6000,A4505,5),"")</f>
        <v/>
      </c>
      <c r="C4505" s="87" t="str">
        <f>IFERROR(INDEX(DATA!$A$46:$E$6000,A4505,3),"")</f>
        <v/>
      </c>
      <c r="D4505" s="88" t="str">
        <f>IFERROR(INDEX(DATA!$A$46:$E$6000,A4505,2),"")</f>
        <v/>
      </c>
      <c r="E4505" s="99" t="str">
        <f>IFERROR(IF(C4505=設定・集計!$B$6,INDEX(DATA!$A$46:$E$6000,A4505,4),""),"")</f>
        <v/>
      </c>
      <c r="F4505" s="99" t="str">
        <f>IFERROR(IF(C4505=設定・集計!$B$6,"",INDEX(DATA!$A$46:$E$6000,A4505,4)),"")</f>
        <v/>
      </c>
    </row>
    <row r="4506" spans="1:6" ht="18.75" customHeight="1">
      <c r="A4506" s="82" t="str">
        <f>IFERROR(MATCH(ROW()-ROW($A$2),DATA!G:G,0)-DATA!$B$5+1,"")</f>
        <v/>
      </c>
      <c r="B4506" s="86" t="str">
        <f>IFERROR(INDEX(DATA!$A$46:$E$6000,A4506,5),"")</f>
        <v/>
      </c>
      <c r="C4506" s="87" t="str">
        <f>IFERROR(INDEX(DATA!$A$46:$E$6000,A4506,3),"")</f>
        <v/>
      </c>
      <c r="D4506" s="88" t="str">
        <f>IFERROR(INDEX(DATA!$A$46:$E$6000,A4506,2),"")</f>
        <v/>
      </c>
      <c r="E4506" s="99" t="str">
        <f>IFERROR(IF(C4506=設定・集計!$B$6,INDEX(DATA!$A$46:$E$6000,A4506,4),""),"")</f>
        <v/>
      </c>
      <c r="F4506" s="99" t="str">
        <f>IFERROR(IF(C4506=設定・集計!$B$6,"",INDEX(DATA!$A$46:$E$6000,A4506,4)),"")</f>
        <v/>
      </c>
    </row>
    <row r="4507" spans="1:6" ht="18.75" customHeight="1">
      <c r="A4507" s="82" t="str">
        <f>IFERROR(MATCH(ROW()-ROW($A$2),DATA!G:G,0)-DATA!$B$5+1,"")</f>
        <v/>
      </c>
      <c r="B4507" s="86" t="str">
        <f>IFERROR(INDEX(DATA!$A$46:$E$6000,A4507,5),"")</f>
        <v/>
      </c>
      <c r="C4507" s="87" t="str">
        <f>IFERROR(INDEX(DATA!$A$46:$E$6000,A4507,3),"")</f>
        <v/>
      </c>
      <c r="D4507" s="88" t="str">
        <f>IFERROR(INDEX(DATA!$A$46:$E$6000,A4507,2),"")</f>
        <v/>
      </c>
      <c r="E4507" s="99" t="str">
        <f>IFERROR(IF(C4507=設定・集計!$B$6,INDEX(DATA!$A$46:$E$6000,A4507,4),""),"")</f>
        <v/>
      </c>
      <c r="F4507" s="99" t="str">
        <f>IFERROR(IF(C4507=設定・集計!$B$6,"",INDEX(DATA!$A$46:$E$6000,A4507,4)),"")</f>
        <v/>
      </c>
    </row>
    <row r="4508" spans="1:6" ht="18.75" customHeight="1">
      <c r="A4508" s="82" t="str">
        <f>IFERROR(MATCH(ROW()-ROW($A$2),DATA!G:G,0)-DATA!$B$5+1,"")</f>
        <v/>
      </c>
      <c r="B4508" s="86" t="str">
        <f>IFERROR(INDEX(DATA!$A$46:$E$6000,A4508,5),"")</f>
        <v/>
      </c>
      <c r="C4508" s="87" t="str">
        <f>IFERROR(INDEX(DATA!$A$46:$E$6000,A4508,3),"")</f>
        <v/>
      </c>
      <c r="D4508" s="88" t="str">
        <f>IFERROR(INDEX(DATA!$A$46:$E$6000,A4508,2),"")</f>
        <v/>
      </c>
      <c r="E4508" s="99" t="str">
        <f>IFERROR(IF(C4508=設定・集計!$B$6,INDEX(DATA!$A$46:$E$6000,A4508,4),""),"")</f>
        <v/>
      </c>
      <c r="F4508" s="99" t="str">
        <f>IFERROR(IF(C4508=設定・集計!$B$6,"",INDEX(DATA!$A$46:$E$6000,A4508,4)),"")</f>
        <v/>
      </c>
    </row>
    <row r="4509" spans="1:6" ht="18.75" customHeight="1">
      <c r="A4509" s="82" t="str">
        <f>IFERROR(MATCH(ROW()-ROW($A$2),DATA!G:G,0)-DATA!$B$5+1,"")</f>
        <v/>
      </c>
      <c r="B4509" s="86" t="str">
        <f>IFERROR(INDEX(DATA!$A$46:$E$6000,A4509,5),"")</f>
        <v/>
      </c>
      <c r="C4509" s="87" t="str">
        <f>IFERROR(INDEX(DATA!$A$46:$E$6000,A4509,3),"")</f>
        <v/>
      </c>
      <c r="D4509" s="88" t="str">
        <f>IFERROR(INDEX(DATA!$A$46:$E$6000,A4509,2),"")</f>
        <v/>
      </c>
      <c r="E4509" s="99" t="str">
        <f>IFERROR(IF(C4509=設定・集計!$B$6,INDEX(DATA!$A$46:$E$6000,A4509,4),""),"")</f>
        <v/>
      </c>
      <c r="F4509" s="99" t="str">
        <f>IFERROR(IF(C4509=設定・集計!$B$6,"",INDEX(DATA!$A$46:$E$6000,A4509,4)),"")</f>
        <v/>
      </c>
    </row>
    <row r="4510" spans="1:6" ht="18.75" customHeight="1">
      <c r="A4510" s="82" t="str">
        <f>IFERROR(MATCH(ROW()-ROW($A$2),DATA!G:G,0)-DATA!$B$5+1,"")</f>
        <v/>
      </c>
      <c r="B4510" s="86" t="str">
        <f>IFERROR(INDEX(DATA!$A$46:$E$6000,A4510,5),"")</f>
        <v/>
      </c>
      <c r="C4510" s="87" t="str">
        <f>IFERROR(INDEX(DATA!$A$46:$E$6000,A4510,3),"")</f>
        <v/>
      </c>
      <c r="D4510" s="88" t="str">
        <f>IFERROR(INDEX(DATA!$A$46:$E$6000,A4510,2),"")</f>
        <v/>
      </c>
      <c r="E4510" s="99" t="str">
        <f>IFERROR(IF(C4510=設定・集計!$B$6,INDEX(DATA!$A$46:$E$6000,A4510,4),""),"")</f>
        <v/>
      </c>
      <c r="F4510" s="99" t="str">
        <f>IFERROR(IF(C4510=設定・集計!$B$6,"",INDEX(DATA!$A$46:$E$6000,A4510,4)),"")</f>
        <v/>
      </c>
    </row>
    <row r="4511" spans="1:6" ht="18.75" customHeight="1">
      <c r="A4511" s="82" t="str">
        <f>IFERROR(MATCH(ROW()-ROW($A$2),DATA!G:G,0)-DATA!$B$5+1,"")</f>
        <v/>
      </c>
      <c r="B4511" s="86" t="str">
        <f>IFERROR(INDEX(DATA!$A$46:$E$6000,A4511,5),"")</f>
        <v/>
      </c>
      <c r="C4511" s="87" t="str">
        <f>IFERROR(INDEX(DATA!$A$46:$E$6000,A4511,3),"")</f>
        <v/>
      </c>
      <c r="D4511" s="88" t="str">
        <f>IFERROR(INDEX(DATA!$A$46:$E$6000,A4511,2),"")</f>
        <v/>
      </c>
      <c r="E4511" s="99" t="str">
        <f>IFERROR(IF(C4511=設定・集計!$B$6,INDEX(DATA!$A$46:$E$6000,A4511,4),""),"")</f>
        <v/>
      </c>
      <c r="F4511" s="99" t="str">
        <f>IFERROR(IF(C4511=設定・集計!$B$6,"",INDEX(DATA!$A$46:$E$6000,A4511,4)),"")</f>
        <v/>
      </c>
    </row>
    <row r="4512" spans="1:6" ht="18.75" customHeight="1">
      <c r="A4512" s="82" t="str">
        <f>IFERROR(MATCH(ROW()-ROW($A$2),DATA!G:G,0)-DATA!$B$5+1,"")</f>
        <v/>
      </c>
      <c r="B4512" s="86" t="str">
        <f>IFERROR(INDEX(DATA!$A$46:$E$6000,A4512,5),"")</f>
        <v/>
      </c>
      <c r="C4512" s="87" t="str">
        <f>IFERROR(INDEX(DATA!$A$46:$E$6000,A4512,3),"")</f>
        <v/>
      </c>
      <c r="D4512" s="88" t="str">
        <f>IFERROR(INDEX(DATA!$A$46:$E$6000,A4512,2),"")</f>
        <v/>
      </c>
      <c r="E4512" s="99" t="str">
        <f>IFERROR(IF(C4512=設定・集計!$B$6,INDEX(DATA!$A$46:$E$6000,A4512,4),""),"")</f>
        <v/>
      </c>
      <c r="F4512" s="99" t="str">
        <f>IFERROR(IF(C4512=設定・集計!$B$6,"",INDEX(DATA!$A$46:$E$6000,A4512,4)),"")</f>
        <v/>
      </c>
    </row>
    <row r="4513" spans="1:6" ht="18.75" customHeight="1">
      <c r="A4513" s="82" t="str">
        <f>IFERROR(MATCH(ROW()-ROW($A$2),DATA!G:G,0)-DATA!$B$5+1,"")</f>
        <v/>
      </c>
      <c r="B4513" s="86" t="str">
        <f>IFERROR(INDEX(DATA!$A$46:$E$6000,A4513,5),"")</f>
        <v/>
      </c>
      <c r="C4513" s="87" t="str">
        <f>IFERROR(INDEX(DATA!$A$46:$E$6000,A4513,3),"")</f>
        <v/>
      </c>
      <c r="D4513" s="88" t="str">
        <f>IFERROR(INDEX(DATA!$A$46:$E$6000,A4513,2),"")</f>
        <v/>
      </c>
      <c r="E4513" s="99" t="str">
        <f>IFERROR(IF(C4513=設定・集計!$B$6,INDEX(DATA!$A$46:$E$6000,A4513,4),""),"")</f>
        <v/>
      </c>
      <c r="F4513" s="99" t="str">
        <f>IFERROR(IF(C4513=設定・集計!$B$6,"",INDEX(DATA!$A$46:$E$6000,A4513,4)),"")</f>
        <v/>
      </c>
    </row>
    <row r="4514" spans="1:6" ht="18.75" customHeight="1">
      <c r="A4514" s="82" t="str">
        <f>IFERROR(MATCH(ROW()-ROW($A$2),DATA!G:G,0)-DATA!$B$5+1,"")</f>
        <v/>
      </c>
      <c r="B4514" s="86" t="str">
        <f>IFERROR(INDEX(DATA!$A$46:$E$6000,A4514,5),"")</f>
        <v/>
      </c>
      <c r="C4514" s="87" t="str">
        <f>IFERROR(INDEX(DATA!$A$46:$E$6000,A4514,3),"")</f>
        <v/>
      </c>
      <c r="D4514" s="88" t="str">
        <f>IFERROR(INDEX(DATA!$A$46:$E$6000,A4514,2),"")</f>
        <v/>
      </c>
      <c r="E4514" s="99" t="str">
        <f>IFERROR(IF(C4514=設定・集計!$B$6,INDEX(DATA!$A$46:$E$6000,A4514,4),""),"")</f>
        <v/>
      </c>
      <c r="F4514" s="99" t="str">
        <f>IFERROR(IF(C4514=設定・集計!$B$6,"",INDEX(DATA!$A$46:$E$6000,A4514,4)),"")</f>
        <v/>
      </c>
    </row>
    <row r="4515" spans="1:6" ht="18.75" customHeight="1">
      <c r="A4515" s="82" t="str">
        <f>IFERROR(MATCH(ROW()-ROW($A$2),DATA!G:G,0)-DATA!$B$5+1,"")</f>
        <v/>
      </c>
      <c r="B4515" s="86" t="str">
        <f>IFERROR(INDEX(DATA!$A$46:$E$6000,A4515,5),"")</f>
        <v/>
      </c>
      <c r="C4515" s="87" t="str">
        <f>IFERROR(INDEX(DATA!$A$46:$E$6000,A4515,3),"")</f>
        <v/>
      </c>
      <c r="D4515" s="88" t="str">
        <f>IFERROR(INDEX(DATA!$A$46:$E$6000,A4515,2),"")</f>
        <v/>
      </c>
      <c r="E4515" s="99" t="str">
        <f>IFERROR(IF(C4515=設定・集計!$B$6,INDEX(DATA!$A$46:$E$6000,A4515,4),""),"")</f>
        <v/>
      </c>
      <c r="F4515" s="99" t="str">
        <f>IFERROR(IF(C4515=設定・集計!$B$6,"",INDEX(DATA!$A$46:$E$6000,A4515,4)),"")</f>
        <v/>
      </c>
    </row>
    <row r="4516" spans="1:6" ht="18.75" customHeight="1">
      <c r="A4516" s="82" t="str">
        <f>IFERROR(MATCH(ROW()-ROW($A$2),DATA!G:G,0)-DATA!$B$5+1,"")</f>
        <v/>
      </c>
      <c r="B4516" s="86" t="str">
        <f>IFERROR(INDEX(DATA!$A$46:$E$6000,A4516,5),"")</f>
        <v/>
      </c>
      <c r="C4516" s="87" t="str">
        <f>IFERROR(INDEX(DATA!$A$46:$E$6000,A4516,3),"")</f>
        <v/>
      </c>
      <c r="D4516" s="88" t="str">
        <f>IFERROR(INDEX(DATA!$A$46:$E$6000,A4516,2),"")</f>
        <v/>
      </c>
      <c r="E4516" s="99" t="str">
        <f>IFERROR(IF(C4516=設定・集計!$B$6,INDEX(DATA!$A$46:$E$6000,A4516,4),""),"")</f>
        <v/>
      </c>
      <c r="F4516" s="99" t="str">
        <f>IFERROR(IF(C4516=設定・集計!$B$6,"",INDEX(DATA!$A$46:$E$6000,A4516,4)),"")</f>
        <v/>
      </c>
    </row>
    <row r="4517" spans="1:6" ht="18.75" customHeight="1">
      <c r="A4517" s="82" t="str">
        <f>IFERROR(MATCH(ROW()-ROW($A$2),DATA!G:G,0)-DATA!$B$5+1,"")</f>
        <v/>
      </c>
      <c r="B4517" s="86" t="str">
        <f>IFERROR(INDEX(DATA!$A$46:$E$6000,A4517,5),"")</f>
        <v/>
      </c>
      <c r="C4517" s="87" t="str">
        <f>IFERROR(INDEX(DATA!$A$46:$E$6000,A4517,3),"")</f>
        <v/>
      </c>
      <c r="D4517" s="88" t="str">
        <f>IFERROR(INDEX(DATA!$A$46:$E$6000,A4517,2),"")</f>
        <v/>
      </c>
      <c r="E4517" s="99" t="str">
        <f>IFERROR(IF(C4517=設定・集計!$B$6,INDEX(DATA!$A$46:$E$6000,A4517,4),""),"")</f>
        <v/>
      </c>
      <c r="F4517" s="99" t="str">
        <f>IFERROR(IF(C4517=設定・集計!$B$6,"",INDEX(DATA!$A$46:$E$6000,A4517,4)),"")</f>
        <v/>
      </c>
    </row>
    <row r="4518" spans="1:6" ht="18.75" customHeight="1">
      <c r="A4518" s="82" t="str">
        <f>IFERROR(MATCH(ROW()-ROW($A$2),DATA!G:G,0)-DATA!$B$5+1,"")</f>
        <v/>
      </c>
      <c r="B4518" s="86" t="str">
        <f>IFERROR(INDEX(DATA!$A$46:$E$6000,A4518,5),"")</f>
        <v/>
      </c>
      <c r="C4518" s="87" t="str">
        <f>IFERROR(INDEX(DATA!$A$46:$E$6000,A4518,3),"")</f>
        <v/>
      </c>
      <c r="D4518" s="88" t="str">
        <f>IFERROR(INDEX(DATA!$A$46:$E$6000,A4518,2),"")</f>
        <v/>
      </c>
      <c r="E4518" s="99" t="str">
        <f>IFERROR(IF(C4518=設定・集計!$B$6,INDEX(DATA!$A$46:$E$6000,A4518,4),""),"")</f>
        <v/>
      </c>
      <c r="F4518" s="99" t="str">
        <f>IFERROR(IF(C4518=設定・集計!$B$6,"",INDEX(DATA!$A$46:$E$6000,A4518,4)),"")</f>
        <v/>
      </c>
    </row>
    <row r="4519" spans="1:6" ht="18.75" customHeight="1">
      <c r="A4519" s="82" t="str">
        <f>IFERROR(MATCH(ROW()-ROW($A$2),DATA!G:G,0)-DATA!$B$5+1,"")</f>
        <v/>
      </c>
      <c r="B4519" s="86" t="str">
        <f>IFERROR(INDEX(DATA!$A$46:$E$6000,A4519,5),"")</f>
        <v/>
      </c>
      <c r="C4519" s="87" t="str">
        <f>IFERROR(INDEX(DATA!$A$46:$E$6000,A4519,3),"")</f>
        <v/>
      </c>
      <c r="D4519" s="88" t="str">
        <f>IFERROR(INDEX(DATA!$A$46:$E$6000,A4519,2),"")</f>
        <v/>
      </c>
      <c r="E4519" s="99" t="str">
        <f>IFERROR(IF(C4519=設定・集計!$B$6,INDEX(DATA!$A$46:$E$6000,A4519,4),""),"")</f>
        <v/>
      </c>
      <c r="F4519" s="99" t="str">
        <f>IFERROR(IF(C4519=設定・集計!$B$6,"",INDEX(DATA!$A$46:$E$6000,A4519,4)),"")</f>
        <v/>
      </c>
    </row>
    <row r="4520" spans="1:6" ht="18.75" customHeight="1">
      <c r="A4520" s="82" t="str">
        <f>IFERROR(MATCH(ROW()-ROW($A$2),DATA!G:G,0)-DATA!$B$5+1,"")</f>
        <v/>
      </c>
      <c r="B4520" s="86" t="str">
        <f>IFERROR(INDEX(DATA!$A$46:$E$6000,A4520,5),"")</f>
        <v/>
      </c>
      <c r="C4520" s="87" t="str">
        <f>IFERROR(INDEX(DATA!$A$46:$E$6000,A4520,3),"")</f>
        <v/>
      </c>
      <c r="D4520" s="88" t="str">
        <f>IFERROR(INDEX(DATA!$A$46:$E$6000,A4520,2),"")</f>
        <v/>
      </c>
      <c r="E4520" s="99" t="str">
        <f>IFERROR(IF(C4520=設定・集計!$B$6,INDEX(DATA!$A$46:$E$6000,A4520,4),""),"")</f>
        <v/>
      </c>
      <c r="F4520" s="99" t="str">
        <f>IFERROR(IF(C4520=設定・集計!$B$6,"",INDEX(DATA!$A$46:$E$6000,A4520,4)),"")</f>
        <v/>
      </c>
    </row>
    <row r="4521" spans="1:6" ht="18.75" customHeight="1">
      <c r="A4521" s="82" t="str">
        <f>IFERROR(MATCH(ROW()-ROW($A$2),DATA!G:G,0)-DATA!$B$5+1,"")</f>
        <v/>
      </c>
      <c r="B4521" s="86" t="str">
        <f>IFERROR(INDEX(DATA!$A$46:$E$6000,A4521,5),"")</f>
        <v/>
      </c>
      <c r="C4521" s="87" t="str">
        <f>IFERROR(INDEX(DATA!$A$46:$E$6000,A4521,3),"")</f>
        <v/>
      </c>
      <c r="D4521" s="88" t="str">
        <f>IFERROR(INDEX(DATA!$A$46:$E$6000,A4521,2),"")</f>
        <v/>
      </c>
      <c r="E4521" s="99" t="str">
        <f>IFERROR(IF(C4521=設定・集計!$B$6,INDEX(DATA!$A$46:$E$6000,A4521,4),""),"")</f>
        <v/>
      </c>
      <c r="F4521" s="99" t="str">
        <f>IFERROR(IF(C4521=設定・集計!$B$6,"",INDEX(DATA!$A$46:$E$6000,A4521,4)),"")</f>
        <v/>
      </c>
    </row>
    <row r="4522" spans="1:6" ht="18.75" customHeight="1">
      <c r="A4522" s="82" t="str">
        <f>IFERROR(MATCH(ROW()-ROW($A$2),DATA!G:G,0)-DATA!$B$5+1,"")</f>
        <v/>
      </c>
      <c r="B4522" s="86" t="str">
        <f>IFERROR(INDEX(DATA!$A$46:$E$6000,A4522,5),"")</f>
        <v/>
      </c>
      <c r="C4522" s="87" t="str">
        <f>IFERROR(INDEX(DATA!$A$46:$E$6000,A4522,3),"")</f>
        <v/>
      </c>
      <c r="D4522" s="88" t="str">
        <f>IFERROR(INDEX(DATA!$A$46:$E$6000,A4522,2),"")</f>
        <v/>
      </c>
      <c r="E4522" s="99" t="str">
        <f>IFERROR(IF(C4522=設定・集計!$B$6,INDEX(DATA!$A$46:$E$6000,A4522,4),""),"")</f>
        <v/>
      </c>
      <c r="F4522" s="99" t="str">
        <f>IFERROR(IF(C4522=設定・集計!$B$6,"",INDEX(DATA!$A$46:$E$6000,A4522,4)),"")</f>
        <v/>
      </c>
    </row>
    <row r="4523" spans="1:6" ht="18.75" customHeight="1">
      <c r="A4523" s="82" t="str">
        <f>IFERROR(MATCH(ROW()-ROW($A$2),DATA!G:G,0)-DATA!$B$5+1,"")</f>
        <v/>
      </c>
      <c r="B4523" s="86" t="str">
        <f>IFERROR(INDEX(DATA!$A$46:$E$6000,A4523,5),"")</f>
        <v/>
      </c>
      <c r="C4523" s="87" t="str">
        <f>IFERROR(INDEX(DATA!$A$46:$E$6000,A4523,3),"")</f>
        <v/>
      </c>
      <c r="D4523" s="88" t="str">
        <f>IFERROR(INDEX(DATA!$A$46:$E$6000,A4523,2),"")</f>
        <v/>
      </c>
      <c r="E4523" s="99" t="str">
        <f>IFERROR(IF(C4523=設定・集計!$B$6,INDEX(DATA!$A$46:$E$6000,A4523,4),""),"")</f>
        <v/>
      </c>
      <c r="F4523" s="99" t="str">
        <f>IFERROR(IF(C4523=設定・集計!$B$6,"",INDEX(DATA!$A$46:$E$6000,A4523,4)),"")</f>
        <v/>
      </c>
    </row>
    <row r="4524" spans="1:6" ht="18.75" customHeight="1">
      <c r="A4524" s="82" t="str">
        <f>IFERROR(MATCH(ROW()-ROW($A$2),DATA!G:G,0)-DATA!$B$5+1,"")</f>
        <v/>
      </c>
      <c r="B4524" s="86" t="str">
        <f>IFERROR(INDEX(DATA!$A$46:$E$6000,A4524,5),"")</f>
        <v/>
      </c>
      <c r="C4524" s="87" t="str">
        <f>IFERROR(INDEX(DATA!$A$46:$E$6000,A4524,3),"")</f>
        <v/>
      </c>
      <c r="D4524" s="88" t="str">
        <f>IFERROR(INDEX(DATA!$A$46:$E$6000,A4524,2),"")</f>
        <v/>
      </c>
      <c r="E4524" s="99" t="str">
        <f>IFERROR(IF(C4524=設定・集計!$B$6,INDEX(DATA!$A$46:$E$6000,A4524,4),""),"")</f>
        <v/>
      </c>
      <c r="F4524" s="99" t="str">
        <f>IFERROR(IF(C4524=設定・集計!$B$6,"",INDEX(DATA!$A$46:$E$6000,A4524,4)),"")</f>
        <v/>
      </c>
    </row>
    <row r="4525" spans="1:6" ht="18.75" customHeight="1">
      <c r="A4525" s="82" t="str">
        <f>IFERROR(MATCH(ROW()-ROW($A$2),DATA!G:G,0)-DATA!$B$5+1,"")</f>
        <v/>
      </c>
      <c r="B4525" s="86" t="str">
        <f>IFERROR(INDEX(DATA!$A$46:$E$6000,A4525,5),"")</f>
        <v/>
      </c>
      <c r="C4525" s="87" t="str">
        <f>IFERROR(INDEX(DATA!$A$46:$E$6000,A4525,3),"")</f>
        <v/>
      </c>
      <c r="D4525" s="88" t="str">
        <f>IFERROR(INDEX(DATA!$A$46:$E$6000,A4525,2),"")</f>
        <v/>
      </c>
      <c r="E4525" s="99" t="str">
        <f>IFERROR(IF(C4525=設定・集計!$B$6,INDEX(DATA!$A$46:$E$6000,A4525,4),""),"")</f>
        <v/>
      </c>
      <c r="F4525" s="99" t="str">
        <f>IFERROR(IF(C4525=設定・集計!$B$6,"",INDEX(DATA!$A$46:$E$6000,A4525,4)),"")</f>
        <v/>
      </c>
    </row>
    <row r="4526" spans="1:6" ht="18.75" customHeight="1">
      <c r="A4526" s="82" t="str">
        <f>IFERROR(MATCH(ROW()-ROW($A$2),DATA!G:G,0)-DATA!$B$5+1,"")</f>
        <v/>
      </c>
      <c r="B4526" s="86" t="str">
        <f>IFERROR(INDEX(DATA!$A$46:$E$6000,A4526,5),"")</f>
        <v/>
      </c>
      <c r="C4526" s="87" t="str">
        <f>IFERROR(INDEX(DATA!$A$46:$E$6000,A4526,3),"")</f>
        <v/>
      </c>
      <c r="D4526" s="88" t="str">
        <f>IFERROR(INDEX(DATA!$A$46:$E$6000,A4526,2),"")</f>
        <v/>
      </c>
      <c r="E4526" s="99" t="str">
        <f>IFERROR(IF(C4526=設定・集計!$B$6,INDEX(DATA!$A$46:$E$6000,A4526,4),""),"")</f>
        <v/>
      </c>
      <c r="F4526" s="99" t="str">
        <f>IFERROR(IF(C4526=設定・集計!$B$6,"",INDEX(DATA!$A$46:$E$6000,A4526,4)),"")</f>
        <v/>
      </c>
    </row>
    <row r="4527" spans="1:6" ht="18.75" customHeight="1">
      <c r="A4527" s="82" t="str">
        <f>IFERROR(MATCH(ROW()-ROW($A$2),DATA!G:G,0)-DATA!$B$5+1,"")</f>
        <v/>
      </c>
      <c r="B4527" s="86" t="str">
        <f>IFERROR(INDEX(DATA!$A$46:$E$6000,A4527,5),"")</f>
        <v/>
      </c>
      <c r="C4527" s="87" t="str">
        <f>IFERROR(INDEX(DATA!$A$46:$E$6000,A4527,3),"")</f>
        <v/>
      </c>
      <c r="D4527" s="88" t="str">
        <f>IFERROR(INDEX(DATA!$A$46:$E$6000,A4527,2),"")</f>
        <v/>
      </c>
      <c r="E4527" s="99" t="str">
        <f>IFERROR(IF(C4527=設定・集計!$B$6,INDEX(DATA!$A$46:$E$6000,A4527,4),""),"")</f>
        <v/>
      </c>
      <c r="F4527" s="99" t="str">
        <f>IFERROR(IF(C4527=設定・集計!$B$6,"",INDEX(DATA!$A$46:$E$6000,A4527,4)),"")</f>
        <v/>
      </c>
    </row>
    <row r="4528" spans="1:6" ht="18.75" customHeight="1">
      <c r="A4528" s="82" t="str">
        <f>IFERROR(MATCH(ROW()-ROW($A$2),DATA!G:G,0)-DATA!$B$5+1,"")</f>
        <v/>
      </c>
      <c r="B4528" s="86" t="str">
        <f>IFERROR(INDEX(DATA!$A$46:$E$6000,A4528,5),"")</f>
        <v/>
      </c>
      <c r="C4528" s="87" t="str">
        <f>IFERROR(INDEX(DATA!$A$46:$E$6000,A4528,3),"")</f>
        <v/>
      </c>
      <c r="D4528" s="88" t="str">
        <f>IFERROR(INDEX(DATA!$A$46:$E$6000,A4528,2),"")</f>
        <v/>
      </c>
      <c r="E4528" s="99" t="str">
        <f>IFERROR(IF(C4528=設定・集計!$B$6,INDEX(DATA!$A$46:$E$6000,A4528,4),""),"")</f>
        <v/>
      </c>
      <c r="F4528" s="99" t="str">
        <f>IFERROR(IF(C4528=設定・集計!$B$6,"",INDEX(DATA!$A$46:$E$6000,A4528,4)),"")</f>
        <v/>
      </c>
    </row>
    <row r="4529" spans="1:6" ht="18.75" customHeight="1">
      <c r="A4529" s="82" t="str">
        <f>IFERROR(MATCH(ROW()-ROW($A$2),DATA!G:G,0)-DATA!$B$5+1,"")</f>
        <v/>
      </c>
      <c r="B4529" s="86" t="str">
        <f>IFERROR(INDEX(DATA!$A$46:$E$6000,A4529,5),"")</f>
        <v/>
      </c>
      <c r="C4529" s="87" t="str">
        <f>IFERROR(INDEX(DATA!$A$46:$E$6000,A4529,3),"")</f>
        <v/>
      </c>
      <c r="D4529" s="88" t="str">
        <f>IFERROR(INDEX(DATA!$A$46:$E$6000,A4529,2),"")</f>
        <v/>
      </c>
      <c r="E4529" s="99" t="str">
        <f>IFERROR(IF(C4529=設定・集計!$B$6,INDEX(DATA!$A$46:$E$6000,A4529,4),""),"")</f>
        <v/>
      </c>
      <c r="F4529" s="99" t="str">
        <f>IFERROR(IF(C4529=設定・集計!$B$6,"",INDEX(DATA!$A$46:$E$6000,A4529,4)),"")</f>
        <v/>
      </c>
    </row>
    <row r="4530" spans="1:6" ht="18.75" customHeight="1">
      <c r="A4530" s="82" t="str">
        <f>IFERROR(MATCH(ROW()-ROW($A$2),DATA!G:G,0)-DATA!$B$5+1,"")</f>
        <v/>
      </c>
      <c r="B4530" s="86" t="str">
        <f>IFERROR(INDEX(DATA!$A$46:$E$6000,A4530,5),"")</f>
        <v/>
      </c>
      <c r="C4530" s="87" t="str">
        <f>IFERROR(INDEX(DATA!$A$46:$E$6000,A4530,3),"")</f>
        <v/>
      </c>
      <c r="D4530" s="88" t="str">
        <f>IFERROR(INDEX(DATA!$A$46:$E$6000,A4530,2),"")</f>
        <v/>
      </c>
      <c r="E4530" s="99" t="str">
        <f>IFERROR(IF(C4530=設定・集計!$B$6,INDEX(DATA!$A$46:$E$6000,A4530,4),""),"")</f>
        <v/>
      </c>
      <c r="F4530" s="99" t="str">
        <f>IFERROR(IF(C4530=設定・集計!$B$6,"",INDEX(DATA!$A$46:$E$6000,A4530,4)),"")</f>
        <v/>
      </c>
    </row>
    <row r="4531" spans="1:6" ht="18.75" customHeight="1">
      <c r="A4531" s="82" t="str">
        <f>IFERROR(MATCH(ROW()-ROW($A$2),DATA!G:G,0)-DATA!$B$5+1,"")</f>
        <v/>
      </c>
      <c r="B4531" s="86" t="str">
        <f>IFERROR(INDEX(DATA!$A$46:$E$6000,A4531,5),"")</f>
        <v/>
      </c>
      <c r="C4531" s="87" t="str">
        <f>IFERROR(INDEX(DATA!$A$46:$E$6000,A4531,3),"")</f>
        <v/>
      </c>
      <c r="D4531" s="88" t="str">
        <f>IFERROR(INDEX(DATA!$A$46:$E$6000,A4531,2),"")</f>
        <v/>
      </c>
      <c r="E4531" s="99" t="str">
        <f>IFERROR(IF(C4531=設定・集計!$B$6,INDEX(DATA!$A$46:$E$6000,A4531,4),""),"")</f>
        <v/>
      </c>
      <c r="F4531" s="99" t="str">
        <f>IFERROR(IF(C4531=設定・集計!$B$6,"",INDEX(DATA!$A$46:$E$6000,A4531,4)),"")</f>
        <v/>
      </c>
    </row>
    <row r="4532" spans="1:6" ht="18.75" customHeight="1">
      <c r="A4532" s="82" t="str">
        <f>IFERROR(MATCH(ROW()-ROW($A$2),DATA!G:G,0)-DATA!$B$5+1,"")</f>
        <v/>
      </c>
      <c r="B4532" s="86" t="str">
        <f>IFERROR(INDEX(DATA!$A$46:$E$6000,A4532,5),"")</f>
        <v/>
      </c>
      <c r="C4532" s="87" t="str">
        <f>IFERROR(INDEX(DATA!$A$46:$E$6000,A4532,3),"")</f>
        <v/>
      </c>
      <c r="D4532" s="88" t="str">
        <f>IFERROR(INDEX(DATA!$A$46:$E$6000,A4532,2),"")</f>
        <v/>
      </c>
      <c r="E4532" s="99" t="str">
        <f>IFERROR(IF(C4532=設定・集計!$B$6,INDEX(DATA!$A$46:$E$6000,A4532,4),""),"")</f>
        <v/>
      </c>
      <c r="F4532" s="99" t="str">
        <f>IFERROR(IF(C4532=設定・集計!$B$6,"",INDEX(DATA!$A$46:$E$6000,A4532,4)),"")</f>
        <v/>
      </c>
    </row>
    <row r="4533" spans="1:6" ht="18.75" customHeight="1">
      <c r="A4533" s="82" t="str">
        <f>IFERROR(MATCH(ROW()-ROW($A$2),DATA!G:G,0)-DATA!$B$5+1,"")</f>
        <v/>
      </c>
      <c r="B4533" s="86" t="str">
        <f>IFERROR(INDEX(DATA!$A$46:$E$6000,A4533,5),"")</f>
        <v/>
      </c>
      <c r="C4533" s="87" t="str">
        <f>IFERROR(INDEX(DATA!$A$46:$E$6000,A4533,3),"")</f>
        <v/>
      </c>
      <c r="D4533" s="88" t="str">
        <f>IFERROR(INDEX(DATA!$A$46:$E$6000,A4533,2),"")</f>
        <v/>
      </c>
      <c r="E4533" s="99" t="str">
        <f>IFERROR(IF(C4533=設定・集計!$B$6,INDEX(DATA!$A$46:$E$6000,A4533,4),""),"")</f>
        <v/>
      </c>
      <c r="F4533" s="99" t="str">
        <f>IFERROR(IF(C4533=設定・集計!$B$6,"",INDEX(DATA!$A$46:$E$6000,A4533,4)),"")</f>
        <v/>
      </c>
    </row>
    <row r="4534" spans="1:6" ht="18.75" customHeight="1">
      <c r="A4534" s="82" t="str">
        <f>IFERROR(MATCH(ROW()-ROW($A$2),DATA!G:G,0)-DATA!$B$5+1,"")</f>
        <v/>
      </c>
      <c r="B4534" s="86" t="str">
        <f>IFERROR(INDEX(DATA!$A$46:$E$6000,A4534,5),"")</f>
        <v/>
      </c>
      <c r="C4534" s="87" t="str">
        <f>IFERROR(INDEX(DATA!$A$46:$E$6000,A4534,3),"")</f>
        <v/>
      </c>
      <c r="D4534" s="88" t="str">
        <f>IFERROR(INDEX(DATA!$A$46:$E$6000,A4534,2),"")</f>
        <v/>
      </c>
      <c r="E4534" s="99" t="str">
        <f>IFERROR(IF(C4534=設定・集計!$B$6,INDEX(DATA!$A$46:$E$6000,A4534,4),""),"")</f>
        <v/>
      </c>
      <c r="F4534" s="99" t="str">
        <f>IFERROR(IF(C4534=設定・集計!$B$6,"",INDEX(DATA!$A$46:$E$6000,A4534,4)),"")</f>
        <v/>
      </c>
    </row>
    <row r="4535" spans="1:6" ht="18.75" customHeight="1">
      <c r="A4535" s="82" t="str">
        <f>IFERROR(MATCH(ROW()-ROW($A$2),DATA!G:G,0)-DATA!$B$5+1,"")</f>
        <v/>
      </c>
      <c r="B4535" s="86" t="str">
        <f>IFERROR(INDEX(DATA!$A$46:$E$6000,A4535,5),"")</f>
        <v/>
      </c>
      <c r="C4535" s="87" t="str">
        <f>IFERROR(INDEX(DATA!$A$46:$E$6000,A4535,3),"")</f>
        <v/>
      </c>
      <c r="D4535" s="88" t="str">
        <f>IFERROR(INDEX(DATA!$A$46:$E$6000,A4535,2),"")</f>
        <v/>
      </c>
      <c r="E4535" s="99" t="str">
        <f>IFERROR(IF(C4535=設定・集計!$B$6,INDEX(DATA!$A$46:$E$6000,A4535,4),""),"")</f>
        <v/>
      </c>
      <c r="F4535" s="99" t="str">
        <f>IFERROR(IF(C4535=設定・集計!$B$6,"",INDEX(DATA!$A$46:$E$6000,A4535,4)),"")</f>
        <v/>
      </c>
    </row>
    <row r="4536" spans="1:6" ht="18.75" customHeight="1">
      <c r="A4536" s="82" t="str">
        <f>IFERROR(MATCH(ROW()-ROW($A$2),DATA!G:G,0)-DATA!$B$5+1,"")</f>
        <v/>
      </c>
      <c r="B4536" s="86" t="str">
        <f>IFERROR(INDEX(DATA!$A$46:$E$6000,A4536,5),"")</f>
        <v/>
      </c>
      <c r="C4536" s="87" t="str">
        <f>IFERROR(INDEX(DATA!$A$46:$E$6000,A4536,3),"")</f>
        <v/>
      </c>
      <c r="D4536" s="88" t="str">
        <f>IFERROR(INDEX(DATA!$A$46:$E$6000,A4536,2),"")</f>
        <v/>
      </c>
      <c r="E4536" s="99" t="str">
        <f>IFERROR(IF(C4536=設定・集計!$B$6,INDEX(DATA!$A$46:$E$6000,A4536,4),""),"")</f>
        <v/>
      </c>
      <c r="F4536" s="99" t="str">
        <f>IFERROR(IF(C4536=設定・集計!$B$6,"",INDEX(DATA!$A$46:$E$6000,A4536,4)),"")</f>
        <v/>
      </c>
    </row>
    <row r="4537" spans="1:6" ht="18.75" customHeight="1">
      <c r="A4537" s="82" t="str">
        <f>IFERROR(MATCH(ROW()-ROW($A$2),DATA!G:G,0)-DATA!$B$5+1,"")</f>
        <v/>
      </c>
      <c r="B4537" s="86" t="str">
        <f>IFERROR(INDEX(DATA!$A$46:$E$6000,A4537,5),"")</f>
        <v/>
      </c>
      <c r="C4537" s="87" t="str">
        <f>IFERROR(INDEX(DATA!$A$46:$E$6000,A4537,3),"")</f>
        <v/>
      </c>
      <c r="D4537" s="88" t="str">
        <f>IFERROR(INDEX(DATA!$A$46:$E$6000,A4537,2),"")</f>
        <v/>
      </c>
      <c r="E4537" s="99" t="str">
        <f>IFERROR(IF(C4537=設定・集計!$B$6,INDEX(DATA!$A$46:$E$6000,A4537,4),""),"")</f>
        <v/>
      </c>
      <c r="F4537" s="99" t="str">
        <f>IFERROR(IF(C4537=設定・集計!$B$6,"",INDEX(DATA!$A$46:$E$6000,A4537,4)),"")</f>
        <v/>
      </c>
    </row>
    <row r="4538" spans="1:6" ht="18.75" customHeight="1">
      <c r="A4538" s="82" t="str">
        <f>IFERROR(MATCH(ROW()-ROW($A$2),DATA!G:G,0)-DATA!$B$5+1,"")</f>
        <v/>
      </c>
      <c r="B4538" s="86" t="str">
        <f>IFERROR(INDEX(DATA!$A$46:$E$6000,A4538,5),"")</f>
        <v/>
      </c>
      <c r="C4538" s="87" t="str">
        <f>IFERROR(INDEX(DATA!$A$46:$E$6000,A4538,3),"")</f>
        <v/>
      </c>
      <c r="D4538" s="88" t="str">
        <f>IFERROR(INDEX(DATA!$A$46:$E$6000,A4538,2),"")</f>
        <v/>
      </c>
      <c r="E4538" s="99" t="str">
        <f>IFERROR(IF(C4538=設定・集計!$B$6,INDEX(DATA!$A$46:$E$6000,A4538,4),""),"")</f>
        <v/>
      </c>
      <c r="F4538" s="99" t="str">
        <f>IFERROR(IF(C4538=設定・集計!$B$6,"",INDEX(DATA!$A$46:$E$6000,A4538,4)),"")</f>
        <v/>
      </c>
    </row>
    <row r="4539" spans="1:6" ht="18.75" customHeight="1">
      <c r="A4539" s="82" t="str">
        <f>IFERROR(MATCH(ROW()-ROW($A$2),DATA!G:G,0)-DATA!$B$5+1,"")</f>
        <v/>
      </c>
      <c r="B4539" s="86" t="str">
        <f>IFERROR(INDEX(DATA!$A$46:$E$6000,A4539,5),"")</f>
        <v/>
      </c>
      <c r="C4539" s="87" t="str">
        <f>IFERROR(INDEX(DATA!$A$46:$E$6000,A4539,3),"")</f>
        <v/>
      </c>
      <c r="D4539" s="88" t="str">
        <f>IFERROR(INDEX(DATA!$A$46:$E$6000,A4539,2),"")</f>
        <v/>
      </c>
      <c r="E4539" s="99" t="str">
        <f>IFERROR(IF(C4539=設定・集計!$B$6,INDEX(DATA!$A$46:$E$6000,A4539,4),""),"")</f>
        <v/>
      </c>
      <c r="F4539" s="99" t="str">
        <f>IFERROR(IF(C4539=設定・集計!$B$6,"",INDEX(DATA!$A$46:$E$6000,A4539,4)),"")</f>
        <v/>
      </c>
    </row>
    <row r="4540" spans="1:6" ht="18.75" customHeight="1">
      <c r="A4540" s="82" t="str">
        <f>IFERROR(MATCH(ROW()-ROW($A$2),DATA!G:G,0)-DATA!$B$5+1,"")</f>
        <v/>
      </c>
      <c r="B4540" s="86" t="str">
        <f>IFERROR(INDEX(DATA!$A$46:$E$6000,A4540,5),"")</f>
        <v/>
      </c>
      <c r="C4540" s="87" t="str">
        <f>IFERROR(INDEX(DATA!$A$46:$E$6000,A4540,3),"")</f>
        <v/>
      </c>
      <c r="D4540" s="88" t="str">
        <f>IFERROR(INDEX(DATA!$A$46:$E$6000,A4540,2),"")</f>
        <v/>
      </c>
      <c r="E4540" s="99" t="str">
        <f>IFERROR(IF(C4540=設定・集計!$B$6,INDEX(DATA!$A$46:$E$6000,A4540,4),""),"")</f>
        <v/>
      </c>
      <c r="F4540" s="99" t="str">
        <f>IFERROR(IF(C4540=設定・集計!$B$6,"",INDEX(DATA!$A$46:$E$6000,A4540,4)),"")</f>
        <v/>
      </c>
    </row>
    <row r="4541" spans="1:6" ht="18.75" customHeight="1">
      <c r="A4541" s="82" t="str">
        <f>IFERROR(MATCH(ROW()-ROW($A$2),DATA!G:G,0)-DATA!$B$5+1,"")</f>
        <v/>
      </c>
      <c r="B4541" s="86" t="str">
        <f>IFERROR(INDEX(DATA!$A$46:$E$6000,A4541,5),"")</f>
        <v/>
      </c>
      <c r="C4541" s="87" t="str">
        <f>IFERROR(INDEX(DATA!$A$46:$E$6000,A4541,3),"")</f>
        <v/>
      </c>
      <c r="D4541" s="88" t="str">
        <f>IFERROR(INDEX(DATA!$A$46:$E$6000,A4541,2),"")</f>
        <v/>
      </c>
      <c r="E4541" s="99" t="str">
        <f>IFERROR(IF(C4541=設定・集計!$B$6,INDEX(DATA!$A$46:$E$6000,A4541,4),""),"")</f>
        <v/>
      </c>
      <c r="F4541" s="99" t="str">
        <f>IFERROR(IF(C4541=設定・集計!$B$6,"",INDEX(DATA!$A$46:$E$6000,A4541,4)),"")</f>
        <v/>
      </c>
    </row>
    <row r="4542" spans="1:6" ht="18.75" customHeight="1">
      <c r="A4542" s="82" t="str">
        <f>IFERROR(MATCH(ROW()-ROW($A$2),DATA!G:G,0)-DATA!$B$5+1,"")</f>
        <v/>
      </c>
      <c r="B4542" s="86" t="str">
        <f>IFERROR(INDEX(DATA!$A$46:$E$6000,A4542,5),"")</f>
        <v/>
      </c>
      <c r="C4542" s="87" t="str">
        <f>IFERROR(INDEX(DATA!$A$46:$E$6000,A4542,3),"")</f>
        <v/>
      </c>
      <c r="D4542" s="88" t="str">
        <f>IFERROR(INDEX(DATA!$A$46:$E$6000,A4542,2),"")</f>
        <v/>
      </c>
      <c r="E4542" s="99" t="str">
        <f>IFERROR(IF(C4542=設定・集計!$B$6,INDEX(DATA!$A$46:$E$6000,A4542,4),""),"")</f>
        <v/>
      </c>
      <c r="F4542" s="99" t="str">
        <f>IFERROR(IF(C4542=設定・集計!$B$6,"",INDEX(DATA!$A$46:$E$6000,A4542,4)),"")</f>
        <v/>
      </c>
    </row>
    <row r="4543" spans="1:6" ht="18.75" customHeight="1">
      <c r="A4543" s="82" t="str">
        <f>IFERROR(MATCH(ROW()-ROW($A$2),DATA!G:G,0)-DATA!$B$5+1,"")</f>
        <v/>
      </c>
      <c r="B4543" s="86" t="str">
        <f>IFERROR(INDEX(DATA!$A$46:$E$6000,A4543,5),"")</f>
        <v/>
      </c>
      <c r="C4543" s="87" t="str">
        <f>IFERROR(INDEX(DATA!$A$46:$E$6000,A4543,3),"")</f>
        <v/>
      </c>
      <c r="D4543" s="88" t="str">
        <f>IFERROR(INDEX(DATA!$A$46:$E$6000,A4543,2),"")</f>
        <v/>
      </c>
      <c r="E4543" s="99" t="str">
        <f>IFERROR(IF(C4543=設定・集計!$B$6,INDEX(DATA!$A$46:$E$6000,A4543,4),""),"")</f>
        <v/>
      </c>
      <c r="F4543" s="99" t="str">
        <f>IFERROR(IF(C4543=設定・集計!$B$6,"",INDEX(DATA!$A$46:$E$6000,A4543,4)),"")</f>
        <v/>
      </c>
    </row>
    <row r="4544" spans="1:6" ht="18.75" customHeight="1">
      <c r="A4544" s="82" t="str">
        <f>IFERROR(MATCH(ROW()-ROW($A$2),DATA!G:G,0)-DATA!$B$5+1,"")</f>
        <v/>
      </c>
      <c r="B4544" s="86" t="str">
        <f>IFERROR(INDEX(DATA!$A$46:$E$6000,A4544,5),"")</f>
        <v/>
      </c>
      <c r="C4544" s="87" t="str">
        <f>IFERROR(INDEX(DATA!$A$46:$E$6000,A4544,3),"")</f>
        <v/>
      </c>
      <c r="D4544" s="88" t="str">
        <f>IFERROR(INDEX(DATA!$A$46:$E$6000,A4544,2),"")</f>
        <v/>
      </c>
      <c r="E4544" s="99" t="str">
        <f>IFERROR(IF(C4544=設定・集計!$B$6,INDEX(DATA!$A$46:$E$6000,A4544,4),""),"")</f>
        <v/>
      </c>
      <c r="F4544" s="99" t="str">
        <f>IFERROR(IF(C4544=設定・集計!$B$6,"",INDEX(DATA!$A$46:$E$6000,A4544,4)),"")</f>
        <v/>
      </c>
    </row>
    <row r="4545" spans="1:6" ht="18.75" customHeight="1">
      <c r="A4545" s="82" t="str">
        <f>IFERROR(MATCH(ROW()-ROW($A$2),DATA!G:G,0)-DATA!$B$5+1,"")</f>
        <v/>
      </c>
      <c r="B4545" s="86" t="str">
        <f>IFERROR(INDEX(DATA!$A$46:$E$6000,A4545,5),"")</f>
        <v/>
      </c>
      <c r="C4545" s="87" t="str">
        <f>IFERROR(INDEX(DATA!$A$46:$E$6000,A4545,3),"")</f>
        <v/>
      </c>
      <c r="D4545" s="88" t="str">
        <f>IFERROR(INDEX(DATA!$A$46:$E$6000,A4545,2),"")</f>
        <v/>
      </c>
      <c r="E4545" s="99" t="str">
        <f>IFERROR(IF(C4545=設定・集計!$B$6,INDEX(DATA!$A$46:$E$6000,A4545,4),""),"")</f>
        <v/>
      </c>
      <c r="F4545" s="99" t="str">
        <f>IFERROR(IF(C4545=設定・集計!$B$6,"",INDEX(DATA!$A$46:$E$6000,A4545,4)),"")</f>
        <v/>
      </c>
    </row>
    <row r="4546" spans="1:6" ht="18.75" customHeight="1">
      <c r="A4546" s="82" t="str">
        <f>IFERROR(MATCH(ROW()-ROW($A$2),DATA!G:G,0)-DATA!$B$5+1,"")</f>
        <v/>
      </c>
      <c r="B4546" s="86" t="str">
        <f>IFERROR(INDEX(DATA!$A$46:$E$6000,A4546,5),"")</f>
        <v/>
      </c>
      <c r="C4546" s="87" t="str">
        <f>IFERROR(INDEX(DATA!$A$46:$E$6000,A4546,3),"")</f>
        <v/>
      </c>
      <c r="D4546" s="88" t="str">
        <f>IFERROR(INDEX(DATA!$A$46:$E$6000,A4546,2),"")</f>
        <v/>
      </c>
      <c r="E4546" s="99" t="str">
        <f>IFERROR(IF(C4546=設定・集計!$B$6,INDEX(DATA!$A$46:$E$6000,A4546,4),""),"")</f>
        <v/>
      </c>
      <c r="F4546" s="99" t="str">
        <f>IFERROR(IF(C4546=設定・集計!$B$6,"",INDEX(DATA!$A$46:$E$6000,A4546,4)),"")</f>
        <v/>
      </c>
    </row>
    <row r="4547" spans="1:6" ht="18.75" customHeight="1">
      <c r="A4547" s="82" t="str">
        <f>IFERROR(MATCH(ROW()-ROW($A$2),DATA!G:G,0)-DATA!$B$5+1,"")</f>
        <v/>
      </c>
      <c r="B4547" s="86" t="str">
        <f>IFERROR(INDEX(DATA!$A$46:$E$6000,A4547,5),"")</f>
        <v/>
      </c>
      <c r="C4547" s="87" t="str">
        <f>IFERROR(INDEX(DATA!$A$46:$E$6000,A4547,3),"")</f>
        <v/>
      </c>
      <c r="D4547" s="88" t="str">
        <f>IFERROR(INDEX(DATA!$A$46:$E$6000,A4547,2),"")</f>
        <v/>
      </c>
      <c r="E4547" s="99" t="str">
        <f>IFERROR(IF(C4547=設定・集計!$B$6,INDEX(DATA!$A$46:$E$6000,A4547,4),""),"")</f>
        <v/>
      </c>
      <c r="F4547" s="99" t="str">
        <f>IFERROR(IF(C4547=設定・集計!$B$6,"",INDEX(DATA!$A$46:$E$6000,A4547,4)),"")</f>
        <v/>
      </c>
    </row>
    <row r="4548" spans="1:6" ht="18.75" customHeight="1">
      <c r="A4548" s="82" t="str">
        <f>IFERROR(MATCH(ROW()-ROW($A$2),DATA!G:G,0)-DATA!$B$5+1,"")</f>
        <v/>
      </c>
      <c r="B4548" s="86" t="str">
        <f>IFERROR(INDEX(DATA!$A$46:$E$6000,A4548,5),"")</f>
        <v/>
      </c>
      <c r="C4548" s="87" t="str">
        <f>IFERROR(INDEX(DATA!$A$46:$E$6000,A4548,3),"")</f>
        <v/>
      </c>
      <c r="D4548" s="88" t="str">
        <f>IFERROR(INDEX(DATA!$A$46:$E$6000,A4548,2),"")</f>
        <v/>
      </c>
      <c r="E4548" s="99" t="str">
        <f>IFERROR(IF(C4548=設定・集計!$B$6,INDEX(DATA!$A$46:$E$6000,A4548,4),""),"")</f>
        <v/>
      </c>
      <c r="F4548" s="99" t="str">
        <f>IFERROR(IF(C4548=設定・集計!$B$6,"",INDEX(DATA!$A$46:$E$6000,A4548,4)),"")</f>
        <v/>
      </c>
    </row>
    <row r="4549" spans="1:6" ht="18.75" customHeight="1">
      <c r="A4549" s="82" t="str">
        <f>IFERROR(MATCH(ROW()-ROW($A$2),DATA!G:G,0)-DATA!$B$5+1,"")</f>
        <v/>
      </c>
      <c r="B4549" s="86" t="str">
        <f>IFERROR(INDEX(DATA!$A$46:$E$6000,A4549,5),"")</f>
        <v/>
      </c>
      <c r="C4549" s="87" t="str">
        <f>IFERROR(INDEX(DATA!$A$46:$E$6000,A4549,3),"")</f>
        <v/>
      </c>
      <c r="D4549" s="88" t="str">
        <f>IFERROR(INDEX(DATA!$A$46:$E$6000,A4549,2),"")</f>
        <v/>
      </c>
      <c r="E4549" s="99" t="str">
        <f>IFERROR(IF(C4549=設定・集計!$B$6,INDEX(DATA!$A$46:$E$6000,A4549,4),""),"")</f>
        <v/>
      </c>
      <c r="F4549" s="99" t="str">
        <f>IFERROR(IF(C4549=設定・集計!$B$6,"",INDEX(DATA!$A$46:$E$6000,A4549,4)),"")</f>
        <v/>
      </c>
    </row>
    <row r="4550" spans="1:6" ht="18.75" customHeight="1">
      <c r="A4550" s="82" t="str">
        <f>IFERROR(MATCH(ROW()-ROW($A$2),DATA!G:G,0)-DATA!$B$5+1,"")</f>
        <v/>
      </c>
      <c r="B4550" s="86" t="str">
        <f>IFERROR(INDEX(DATA!$A$46:$E$6000,A4550,5),"")</f>
        <v/>
      </c>
      <c r="C4550" s="87" t="str">
        <f>IFERROR(INDEX(DATA!$A$46:$E$6000,A4550,3),"")</f>
        <v/>
      </c>
      <c r="D4550" s="88" t="str">
        <f>IFERROR(INDEX(DATA!$A$46:$E$6000,A4550,2),"")</f>
        <v/>
      </c>
      <c r="E4550" s="99" t="str">
        <f>IFERROR(IF(C4550=設定・集計!$B$6,INDEX(DATA!$A$46:$E$6000,A4550,4),""),"")</f>
        <v/>
      </c>
      <c r="F4550" s="99" t="str">
        <f>IFERROR(IF(C4550=設定・集計!$B$6,"",INDEX(DATA!$A$46:$E$6000,A4550,4)),"")</f>
        <v/>
      </c>
    </row>
    <row r="4551" spans="1:6" ht="18.75" customHeight="1">
      <c r="A4551" s="82" t="str">
        <f>IFERROR(MATCH(ROW()-ROW($A$2),DATA!G:G,0)-DATA!$B$5+1,"")</f>
        <v/>
      </c>
      <c r="B4551" s="86" t="str">
        <f>IFERROR(INDEX(DATA!$A$46:$E$6000,A4551,5),"")</f>
        <v/>
      </c>
      <c r="C4551" s="87" t="str">
        <f>IFERROR(INDEX(DATA!$A$46:$E$6000,A4551,3),"")</f>
        <v/>
      </c>
      <c r="D4551" s="88" t="str">
        <f>IFERROR(INDEX(DATA!$A$46:$E$6000,A4551,2),"")</f>
        <v/>
      </c>
      <c r="E4551" s="99" t="str">
        <f>IFERROR(IF(C4551=設定・集計!$B$6,INDEX(DATA!$A$46:$E$6000,A4551,4),""),"")</f>
        <v/>
      </c>
      <c r="F4551" s="99" t="str">
        <f>IFERROR(IF(C4551=設定・集計!$B$6,"",INDEX(DATA!$A$46:$E$6000,A4551,4)),"")</f>
        <v/>
      </c>
    </row>
    <row r="4552" spans="1:6" ht="18.75" customHeight="1">
      <c r="A4552" s="82" t="str">
        <f>IFERROR(MATCH(ROW()-ROW($A$2),DATA!G:G,0)-DATA!$B$5+1,"")</f>
        <v/>
      </c>
      <c r="B4552" s="86" t="str">
        <f>IFERROR(INDEX(DATA!$A$46:$E$6000,A4552,5),"")</f>
        <v/>
      </c>
      <c r="C4552" s="87" t="str">
        <f>IFERROR(INDEX(DATA!$A$46:$E$6000,A4552,3),"")</f>
        <v/>
      </c>
      <c r="D4552" s="88" t="str">
        <f>IFERROR(INDEX(DATA!$A$46:$E$6000,A4552,2),"")</f>
        <v/>
      </c>
      <c r="E4552" s="99" t="str">
        <f>IFERROR(IF(C4552=設定・集計!$B$6,INDEX(DATA!$A$46:$E$6000,A4552,4),""),"")</f>
        <v/>
      </c>
      <c r="F4552" s="99" t="str">
        <f>IFERROR(IF(C4552=設定・集計!$B$6,"",INDEX(DATA!$A$46:$E$6000,A4552,4)),"")</f>
        <v/>
      </c>
    </row>
    <row r="4553" spans="1:6" ht="18.75" customHeight="1">
      <c r="A4553" s="82" t="str">
        <f>IFERROR(MATCH(ROW()-ROW($A$2),DATA!G:G,0)-DATA!$B$5+1,"")</f>
        <v/>
      </c>
      <c r="B4553" s="86" t="str">
        <f>IFERROR(INDEX(DATA!$A$46:$E$6000,A4553,5),"")</f>
        <v/>
      </c>
      <c r="C4553" s="87" t="str">
        <f>IFERROR(INDEX(DATA!$A$46:$E$6000,A4553,3),"")</f>
        <v/>
      </c>
      <c r="D4553" s="88" t="str">
        <f>IFERROR(INDEX(DATA!$A$46:$E$6000,A4553,2),"")</f>
        <v/>
      </c>
      <c r="E4553" s="99" t="str">
        <f>IFERROR(IF(C4553=設定・集計!$B$6,INDEX(DATA!$A$46:$E$6000,A4553,4),""),"")</f>
        <v/>
      </c>
      <c r="F4553" s="99" t="str">
        <f>IFERROR(IF(C4553=設定・集計!$B$6,"",INDEX(DATA!$A$46:$E$6000,A4553,4)),"")</f>
        <v/>
      </c>
    </row>
    <row r="4554" spans="1:6" ht="18.75" customHeight="1">
      <c r="A4554" s="82" t="str">
        <f>IFERROR(MATCH(ROW()-ROW($A$2),DATA!G:G,0)-DATA!$B$5+1,"")</f>
        <v/>
      </c>
      <c r="B4554" s="86" t="str">
        <f>IFERROR(INDEX(DATA!$A$46:$E$6000,A4554,5),"")</f>
        <v/>
      </c>
      <c r="C4554" s="87" t="str">
        <f>IFERROR(INDEX(DATA!$A$46:$E$6000,A4554,3),"")</f>
        <v/>
      </c>
      <c r="D4554" s="88" t="str">
        <f>IFERROR(INDEX(DATA!$A$46:$E$6000,A4554,2),"")</f>
        <v/>
      </c>
      <c r="E4554" s="99" t="str">
        <f>IFERROR(IF(C4554=設定・集計!$B$6,INDEX(DATA!$A$46:$E$6000,A4554,4),""),"")</f>
        <v/>
      </c>
      <c r="F4554" s="99" t="str">
        <f>IFERROR(IF(C4554=設定・集計!$B$6,"",INDEX(DATA!$A$46:$E$6000,A4554,4)),"")</f>
        <v/>
      </c>
    </row>
    <row r="4555" spans="1:6" ht="18.75" customHeight="1">
      <c r="A4555" s="82" t="str">
        <f>IFERROR(MATCH(ROW()-ROW($A$2),DATA!G:G,0)-DATA!$B$5+1,"")</f>
        <v/>
      </c>
      <c r="B4555" s="86" t="str">
        <f>IFERROR(INDEX(DATA!$A$46:$E$6000,A4555,5),"")</f>
        <v/>
      </c>
      <c r="C4555" s="87" t="str">
        <f>IFERROR(INDEX(DATA!$A$46:$E$6000,A4555,3),"")</f>
        <v/>
      </c>
      <c r="D4555" s="88" t="str">
        <f>IFERROR(INDEX(DATA!$A$46:$E$6000,A4555,2),"")</f>
        <v/>
      </c>
      <c r="E4555" s="99" t="str">
        <f>IFERROR(IF(C4555=設定・集計!$B$6,INDEX(DATA!$A$46:$E$6000,A4555,4),""),"")</f>
        <v/>
      </c>
      <c r="F4555" s="99" t="str">
        <f>IFERROR(IF(C4555=設定・集計!$B$6,"",INDEX(DATA!$A$46:$E$6000,A4555,4)),"")</f>
        <v/>
      </c>
    </row>
    <row r="4556" spans="1:6" ht="18.75" customHeight="1">
      <c r="A4556" s="82" t="str">
        <f>IFERROR(MATCH(ROW()-ROW($A$2),DATA!G:G,0)-DATA!$B$5+1,"")</f>
        <v/>
      </c>
      <c r="B4556" s="86" t="str">
        <f>IFERROR(INDEX(DATA!$A$46:$E$6000,A4556,5),"")</f>
        <v/>
      </c>
      <c r="C4556" s="87" t="str">
        <f>IFERROR(INDEX(DATA!$A$46:$E$6000,A4556,3),"")</f>
        <v/>
      </c>
      <c r="D4556" s="88" t="str">
        <f>IFERROR(INDEX(DATA!$A$46:$E$6000,A4556,2),"")</f>
        <v/>
      </c>
      <c r="E4556" s="99" t="str">
        <f>IFERROR(IF(C4556=設定・集計!$B$6,INDEX(DATA!$A$46:$E$6000,A4556,4),""),"")</f>
        <v/>
      </c>
      <c r="F4556" s="99" t="str">
        <f>IFERROR(IF(C4556=設定・集計!$B$6,"",INDEX(DATA!$A$46:$E$6000,A4556,4)),"")</f>
        <v/>
      </c>
    </row>
    <row r="4557" spans="1:6" ht="18.75" customHeight="1">
      <c r="A4557" s="82" t="str">
        <f>IFERROR(MATCH(ROW()-ROW($A$2),DATA!G:G,0)-DATA!$B$5+1,"")</f>
        <v/>
      </c>
      <c r="B4557" s="86" t="str">
        <f>IFERROR(INDEX(DATA!$A$46:$E$6000,A4557,5),"")</f>
        <v/>
      </c>
      <c r="C4557" s="87" t="str">
        <f>IFERROR(INDEX(DATA!$A$46:$E$6000,A4557,3),"")</f>
        <v/>
      </c>
      <c r="D4557" s="88" t="str">
        <f>IFERROR(INDEX(DATA!$A$46:$E$6000,A4557,2),"")</f>
        <v/>
      </c>
      <c r="E4557" s="99" t="str">
        <f>IFERROR(IF(C4557=設定・集計!$B$6,INDEX(DATA!$A$46:$E$6000,A4557,4),""),"")</f>
        <v/>
      </c>
      <c r="F4557" s="99" t="str">
        <f>IFERROR(IF(C4557=設定・集計!$B$6,"",INDEX(DATA!$A$46:$E$6000,A4557,4)),"")</f>
        <v/>
      </c>
    </row>
    <row r="4558" spans="1:6" ht="18.75" customHeight="1">
      <c r="A4558" s="82" t="str">
        <f>IFERROR(MATCH(ROW()-ROW($A$2),DATA!G:G,0)-DATA!$B$5+1,"")</f>
        <v/>
      </c>
      <c r="B4558" s="86" t="str">
        <f>IFERROR(INDEX(DATA!$A$46:$E$6000,A4558,5),"")</f>
        <v/>
      </c>
      <c r="C4558" s="87" t="str">
        <f>IFERROR(INDEX(DATA!$A$46:$E$6000,A4558,3),"")</f>
        <v/>
      </c>
      <c r="D4558" s="88" t="str">
        <f>IFERROR(INDEX(DATA!$A$46:$E$6000,A4558,2),"")</f>
        <v/>
      </c>
      <c r="E4558" s="99" t="str">
        <f>IFERROR(IF(C4558=設定・集計!$B$6,INDEX(DATA!$A$46:$E$6000,A4558,4),""),"")</f>
        <v/>
      </c>
      <c r="F4558" s="99" t="str">
        <f>IFERROR(IF(C4558=設定・集計!$B$6,"",INDEX(DATA!$A$46:$E$6000,A4558,4)),"")</f>
        <v/>
      </c>
    </row>
    <row r="4559" spans="1:6" ht="18.75" customHeight="1">
      <c r="A4559" s="82" t="str">
        <f>IFERROR(MATCH(ROW()-ROW($A$2),DATA!G:G,0)-DATA!$B$5+1,"")</f>
        <v/>
      </c>
      <c r="B4559" s="86" t="str">
        <f>IFERROR(INDEX(DATA!$A$46:$E$6000,A4559,5),"")</f>
        <v/>
      </c>
      <c r="C4559" s="87" t="str">
        <f>IFERROR(INDEX(DATA!$A$46:$E$6000,A4559,3),"")</f>
        <v/>
      </c>
      <c r="D4559" s="88" t="str">
        <f>IFERROR(INDEX(DATA!$A$46:$E$6000,A4559,2),"")</f>
        <v/>
      </c>
      <c r="E4559" s="99" t="str">
        <f>IFERROR(IF(C4559=設定・集計!$B$6,INDEX(DATA!$A$46:$E$6000,A4559,4),""),"")</f>
        <v/>
      </c>
      <c r="F4559" s="99" t="str">
        <f>IFERROR(IF(C4559=設定・集計!$B$6,"",INDEX(DATA!$A$46:$E$6000,A4559,4)),"")</f>
        <v/>
      </c>
    </row>
    <row r="4560" spans="1:6" ht="18.75" customHeight="1">
      <c r="A4560" s="82" t="str">
        <f>IFERROR(MATCH(ROW()-ROW($A$2),DATA!G:G,0)-DATA!$B$5+1,"")</f>
        <v/>
      </c>
      <c r="B4560" s="86" t="str">
        <f>IFERROR(INDEX(DATA!$A$46:$E$6000,A4560,5),"")</f>
        <v/>
      </c>
      <c r="C4560" s="87" t="str">
        <f>IFERROR(INDEX(DATA!$A$46:$E$6000,A4560,3),"")</f>
        <v/>
      </c>
      <c r="D4560" s="88" t="str">
        <f>IFERROR(INDEX(DATA!$A$46:$E$6000,A4560,2),"")</f>
        <v/>
      </c>
      <c r="E4560" s="99" t="str">
        <f>IFERROR(IF(C4560=設定・集計!$B$6,INDEX(DATA!$A$46:$E$6000,A4560,4),""),"")</f>
        <v/>
      </c>
      <c r="F4560" s="99" t="str">
        <f>IFERROR(IF(C4560=設定・集計!$B$6,"",INDEX(DATA!$A$46:$E$6000,A4560,4)),"")</f>
        <v/>
      </c>
    </row>
    <row r="4561" spans="1:6" ht="18.75" customHeight="1">
      <c r="A4561" s="82" t="str">
        <f>IFERROR(MATCH(ROW()-ROW($A$2),DATA!G:G,0)-DATA!$B$5+1,"")</f>
        <v/>
      </c>
      <c r="B4561" s="86" t="str">
        <f>IFERROR(INDEX(DATA!$A$46:$E$6000,A4561,5),"")</f>
        <v/>
      </c>
      <c r="C4561" s="87" t="str">
        <f>IFERROR(INDEX(DATA!$A$46:$E$6000,A4561,3),"")</f>
        <v/>
      </c>
      <c r="D4561" s="88" t="str">
        <f>IFERROR(INDEX(DATA!$A$46:$E$6000,A4561,2),"")</f>
        <v/>
      </c>
      <c r="E4561" s="99" t="str">
        <f>IFERROR(IF(C4561=設定・集計!$B$6,INDEX(DATA!$A$46:$E$6000,A4561,4),""),"")</f>
        <v/>
      </c>
      <c r="F4561" s="99" t="str">
        <f>IFERROR(IF(C4561=設定・集計!$B$6,"",INDEX(DATA!$A$46:$E$6000,A4561,4)),"")</f>
        <v/>
      </c>
    </row>
    <row r="4562" spans="1:6" ht="18.75" customHeight="1">
      <c r="A4562" s="82" t="str">
        <f>IFERROR(MATCH(ROW()-ROW($A$2),DATA!G:G,0)-DATA!$B$5+1,"")</f>
        <v/>
      </c>
      <c r="B4562" s="86" t="str">
        <f>IFERROR(INDEX(DATA!$A$46:$E$6000,A4562,5),"")</f>
        <v/>
      </c>
      <c r="C4562" s="87" t="str">
        <f>IFERROR(INDEX(DATA!$A$46:$E$6000,A4562,3),"")</f>
        <v/>
      </c>
      <c r="D4562" s="88" t="str">
        <f>IFERROR(INDEX(DATA!$A$46:$E$6000,A4562,2),"")</f>
        <v/>
      </c>
      <c r="E4562" s="99" t="str">
        <f>IFERROR(IF(C4562=設定・集計!$B$6,INDEX(DATA!$A$46:$E$6000,A4562,4),""),"")</f>
        <v/>
      </c>
      <c r="F4562" s="99" t="str">
        <f>IFERROR(IF(C4562=設定・集計!$B$6,"",INDEX(DATA!$A$46:$E$6000,A4562,4)),"")</f>
        <v/>
      </c>
    </row>
    <row r="4563" spans="1:6" ht="18.75" customHeight="1">
      <c r="A4563" s="82" t="str">
        <f>IFERROR(MATCH(ROW()-ROW($A$2),DATA!G:G,0)-DATA!$B$5+1,"")</f>
        <v/>
      </c>
      <c r="B4563" s="86" t="str">
        <f>IFERROR(INDEX(DATA!$A$46:$E$6000,A4563,5),"")</f>
        <v/>
      </c>
      <c r="C4563" s="87" t="str">
        <f>IFERROR(INDEX(DATA!$A$46:$E$6000,A4563,3),"")</f>
        <v/>
      </c>
      <c r="D4563" s="88" t="str">
        <f>IFERROR(INDEX(DATA!$A$46:$E$6000,A4563,2),"")</f>
        <v/>
      </c>
      <c r="E4563" s="99" t="str">
        <f>IFERROR(IF(C4563=設定・集計!$B$6,INDEX(DATA!$A$46:$E$6000,A4563,4),""),"")</f>
        <v/>
      </c>
      <c r="F4563" s="99" t="str">
        <f>IFERROR(IF(C4563=設定・集計!$B$6,"",INDEX(DATA!$A$46:$E$6000,A4563,4)),"")</f>
        <v/>
      </c>
    </row>
    <row r="4564" spans="1:6" ht="18.75" customHeight="1">
      <c r="A4564" s="82" t="str">
        <f>IFERROR(MATCH(ROW()-ROW($A$2),DATA!G:G,0)-DATA!$B$5+1,"")</f>
        <v/>
      </c>
      <c r="B4564" s="86" t="str">
        <f>IFERROR(INDEX(DATA!$A$46:$E$6000,A4564,5),"")</f>
        <v/>
      </c>
      <c r="C4564" s="87" t="str">
        <f>IFERROR(INDEX(DATA!$A$46:$E$6000,A4564,3),"")</f>
        <v/>
      </c>
      <c r="D4564" s="88" t="str">
        <f>IFERROR(INDEX(DATA!$A$46:$E$6000,A4564,2),"")</f>
        <v/>
      </c>
      <c r="E4564" s="99" t="str">
        <f>IFERROR(IF(C4564=設定・集計!$B$6,INDEX(DATA!$A$46:$E$6000,A4564,4),""),"")</f>
        <v/>
      </c>
      <c r="F4564" s="99" t="str">
        <f>IFERROR(IF(C4564=設定・集計!$B$6,"",INDEX(DATA!$A$46:$E$6000,A4564,4)),"")</f>
        <v/>
      </c>
    </row>
    <row r="4565" spans="1:6" ht="18.75" customHeight="1">
      <c r="A4565" s="82" t="str">
        <f>IFERROR(MATCH(ROW()-ROW($A$2),DATA!G:G,0)-DATA!$B$5+1,"")</f>
        <v/>
      </c>
      <c r="B4565" s="86" t="str">
        <f>IFERROR(INDEX(DATA!$A$46:$E$6000,A4565,5),"")</f>
        <v/>
      </c>
      <c r="C4565" s="87" t="str">
        <f>IFERROR(INDEX(DATA!$A$46:$E$6000,A4565,3),"")</f>
        <v/>
      </c>
      <c r="D4565" s="88" t="str">
        <f>IFERROR(INDEX(DATA!$A$46:$E$6000,A4565,2),"")</f>
        <v/>
      </c>
      <c r="E4565" s="99" t="str">
        <f>IFERROR(IF(C4565=設定・集計!$B$6,INDEX(DATA!$A$46:$E$6000,A4565,4),""),"")</f>
        <v/>
      </c>
      <c r="F4565" s="99" t="str">
        <f>IFERROR(IF(C4565=設定・集計!$B$6,"",INDEX(DATA!$A$46:$E$6000,A4565,4)),"")</f>
        <v/>
      </c>
    </row>
    <row r="4566" spans="1:6" ht="18.75" customHeight="1">
      <c r="A4566" s="82" t="str">
        <f>IFERROR(MATCH(ROW()-ROW($A$2),DATA!G:G,0)-DATA!$B$5+1,"")</f>
        <v/>
      </c>
      <c r="B4566" s="86" t="str">
        <f>IFERROR(INDEX(DATA!$A$46:$E$6000,A4566,5),"")</f>
        <v/>
      </c>
      <c r="C4566" s="87" t="str">
        <f>IFERROR(INDEX(DATA!$A$46:$E$6000,A4566,3),"")</f>
        <v/>
      </c>
      <c r="D4566" s="88" t="str">
        <f>IFERROR(INDEX(DATA!$A$46:$E$6000,A4566,2),"")</f>
        <v/>
      </c>
      <c r="E4566" s="99" t="str">
        <f>IFERROR(IF(C4566=設定・集計!$B$6,INDEX(DATA!$A$46:$E$6000,A4566,4),""),"")</f>
        <v/>
      </c>
      <c r="F4566" s="99" t="str">
        <f>IFERROR(IF(C4566=設定・集計!$B$6,"",INDEX(DATA!$A$46:$E$6000,A4566,4)),"")</f>
        <v/>
      </c>
    </row>
    <row r="4567" spans="1:6" ht="18.75" customHeight="1">
      <c r="A4567" s="82" t="str">
        <f>IFERROR(MATCH(ROW()-ROW($A$2),DATA!G:G,0)-DATA!$B$5+1,"")</f>
        <v/>
      </c>
      <c r="B4567" s="86" t="str">
        <f>IFERROR(INDEX(DATA!$A$46:$E$6000,A4567,5),"")</f>
        <v/>
      </c>
      <c r="C4567" s="87" t="str">
        <f>IFERROR(INDEX(DATA!$A$46:$E$6000,A4567,3),"")</f>
        <v/>
      </c>
      <c r="D4567" s="88" t="str">
        <f>IFERROR(INDEX(DATA!$A$46:$E$6000,A4567,2),"")</f>
        <v/>
      </c>
      <c r="E4567" s="99" t="str">
        <f>IFERROR(IF(C4567=設定・集計!$B$6,INDEX(DATA!$A$46:$E$6000,A4567,4),""),"")</f>
        <v/>
      </c>
      <c r="F4567" s="99" t="str">
        <f>IFERROR(IF(C4567=設定・集計!$B$6,"",INDEX(DATA!$A$46:$E$6000,A4567,4)),"")</f>
        <v/>
      </c>
    </row>
    <row r="4568" spans="1:6" ht="18.75" customHeight="1">
      <c r="A4568" s="82" t="str">
        <f>IFERROR(MATCH(ROW()-ROW($A$2),DATA!G:G,0)-DATA!$B$5+1,"")</f>
        <v/>
      </c>
      <c r="B4568" s="86" t="str">
        <f>IFERROR(INDEX(DATA!$A$46:$E$6000,A4568,5),"")</f>
        <v/>
      </c>
      <c r="C4568" s="87" t="str">
        <f>IFERROR(INDEX(DATA!$A$46:$E$6000,A4568,3),"")</f>
        <v/>
      </c>
      <c r="D4568" s="88" t="str">
        <f>IFERROR(INDEX(DATA!$A$46:$E$6000,A4568,2),"")</f>
        <v/>
      </c>
      <c r="E4568" s="99" t="str">
        <f>IFERROR(IF(C4568=設定・集計!$B$6,INDEX(DATA!$A$46:$E$6000,A4568,4),""),"")</f>
        <v/>
      </c>
      <c r="F4568" s="99" t="str">
        <f>IFERROR(IF(C4568=設定・集計!$B$6,"",INDEX(DATA!$A$46:$E$6000,A4568,4)),"")</f>
        <v/>
      </c>
    </row>
    <row r="4569" spans="1:6" ht="18.75" customHeight="1">
      <c r="A4569" s="82" t="str">
        <f>IFERROR(MATCH(ROW()-ROW($A$2),DATA!G:G,0)-DATA!$B$5+1,"")</f>
        <v/>
      </c>
      <c r="B4569" s="86" t="str">
        <f>IFERROR(INDEX(DATA!$A$46:$E$6000,A4569,5),"")</f>
        <v/>
      </c>
      <c r="C4569" s="87" t="str">
        <f>IFERROR(INDEX(DATA!$A$46:$E$6000,A4569,3),"")</f>
        <v/>
      </c>
      <c r="D4569" s="88" t="str">
        <f>IFERROR(INDEX(DATA!$A$46:$E$6000,A4569,2),"")</f>
        <v/>
      </c>
      <c r="E4569" s="99" t="str">
        <f>IFERROR(IF(C4569=設定・集計!$B$6,INDEX(DATA!$A$46:$E$6000,A4569,4),""),"")</f>
        <v/>
      </c>
      <c r="F4569" s="99" t="str">
        <f>IFERROR(IF(C4569=設定・集計!$B$6,"",INDEX(DATA!$A$46:$E$6000,A4569,4)),"")</f>
        <v/>
      </c>
    </row>
    <row r="4570" spans="1:6" ht="18.75" customHeight="1">
      <c r="A4570" s="82" t="str">
        <f>IFERROR(MATCH(ROW()-ROW($A$2),DATA!G:G,0)-DATA!$B$5+1,"")</f>
        <v/>
      </c>
      <c r="B4570" s="86" t="str">
        <f>IFERROR(INDEX(DATA!$A$46:$E$6000,A4570,5),"")</f>
        <v/>
      </c>
      <c r="C4570" s="87" t="str">
        <f>IFERROR(INDEX(DATA!$A$46:$E$6000,A4570,3),"")</f>
        <v/>
      </c>
      <c r="D4570" s="88" t="str">
        <f>IFERROR(INDEX(DATA!$A$46:$E$6000,A4570,2),"")</f>
        <v/>
      </c>
      <c r="E4570" s="99" t="str">
        <f>IFERROR(IF(C4570=設定・集計!$B$6,INDEX(DATA!$A$46:$E$6000,A4570,4),""),"")</f>
        <v/>
      </c>
      <c r="F4570" s="99" t="str">
        <f>IFERROR(IF(C4570=設定・集計!$B$6,"",INDEX(DATA!$A$46:$E$6000,A4570,4)),"")</f>
        <v/>
      </c>
    </row>
    <row r="4571" spans="1:6" ht="18.75" customHeight="1">
      <c r="A4571" s="82" t="str">
        <f>IFERROR(MATCH(ROW()-ROW($A$2),DATA!G:G,0)-DATA!$B$5+1,"")</f>
        <v/>
      </c>
      <c r="B4571" s="86" t="str">
        <f>IFERROR(INDEX(DATA!$A$46:$E$6000,A4571,5),"")</f>
        <v/>
      </c>
      <c r="C4571" s="87" t="str">
        <f>IFERROR(INDEX(DATA!$A$46:$E$6000,A4571,3),"")</f>
        <v/>
      </c>
      <c r="D4571" s="88" t="str">
        <f>IFERROR(INDEX(DATA!$A$46:$E$6000,A4571,2),"")</f>
        <v/>
      </c>
      <c r="E4571" s="99" t="str">
        <f>IFERROR(IF(C4571=設定・集計!$B$6,INDEX(DATA!$A$46:$E$6000,A4571,4),""),"")</f>
        <v/>
      </c>
      <c r="F4571" s="99" t="str">
        <f>IFERROR(IF(C4571=設定・集計!$B$6,"",INDEX(DATA!$A$46:$E$6000,A4571,4)),"")</f>
        <v/>
      </c>
    </row>
    <row r="4572" spans="1:6" ht="18.75" customHeight="1">
      <c r="A4572" s="82" t="str">
        <f>IFERROR(MATCH(ROW()-ROW($A$2),DATA!G:G,0)-DATA!$B$5+1,"")</f>
        <v/>
      </c>
      <c r="B4572" s="86" t="str">
        <f>IFERROR(INDEX(DATA!$A$46:$E$6000,A4572,5),"")</f>
        <v/>
      </c>
      <c r="C4572" s="87" t="str">
        <f>IFERROR(INDEX(DATA!$A$46:$E$6000,A4572,3),"")</f>
        <v/>
      </c>
      <c r="D4572" s="88" t="str">
        <f>IFERROR(INDEX(DATA!$A$46:$E$6000,A4572,2),"")</f>
        <v/>
      </c>
      <c r="E4572" s="99" t="str">
        <f>IFERROR(IF(C4572=設定・集計!$B$6,INDEX(DATA!$A$46:$E$6000,A4572,4),""),"")</f>
        <v/>
      </c>
      <c r="F4572" s="99" t="str">
        <f>IFERROR(IF(C4572=設定・集計!$B$6,"",INDEX(DATA!$A$46:$E$6000,A4572,4)),"")</f>
        <v/>
      </c>
    </row>
    <row r="4573" spans="1:6" ht="18.75" customHeight="1">
      <c r="A4573" s="82" t="str">
        <f>IFERROR(MATCH(ROW()-ROW($A$2),DATA!G:G,0)-DATA!$B$5+1,"")</f>
        <v/>
      </c>
      <c r="B4573" s="86" t="str">
        <f>IFERROR(INDEX(DATA!$A$46:$E$6000,A4573,5),"")</f>
        <v/>
      </c>
      <c r="C4573" s="87" t="str">
        <f>IFERROR(INDEX(DATA!$A$46:$E$6000,A4573,3),"")</f>
        <v/>
      </c>
      <c r="D4573" s="88" t="str">
        <f>IFERROR(INDEX(DATA!$A$46:$E$6000,A4573,2),"")</f>
        <v/>
      </c>
      <c r="E4573" s="99" t="str">
        <f>IFERROR(IF(C4573=設定・集計!$B$6,INDEX(DATA!$A$46:$E$6000,A4573,4),""),"")</f>
        <v/>
      </c>
      <c r="F4573" s="99" t="str">
        <f>IFERROR(IF(C4573=設定・集計!$B$6,"",INDEX(DATA!$A$46:$E$6000,A4573,4)),"")</f>
        <v/>
      </c>
    </row>
    <row r="4574" spans="1:6" ht="18.75" customHeight="1">
      <c r="A4574" s="82" t="str">
        <f>IFERROR(MATCH(ROW()-ROW($A$2),DATA!G:G,0)-DATA!$B$5+1,"")</f>
        <v/>
      </c>
      <c r="B4574" s="86" t="str">
        <f>IFERROR(INDEX(DATA!$A$46:$E$6000,A4574,5),"")</f>
        <v/>
      </c>
      <c r="C4574" s="87" t="str">
        <f>IFERROR(INDEX(DATA!$A$46:$E$6000,A4574,3),"")</f>
        <v/>
      </c>
      <c r="D4574" s="88" t="str">
        <f>IFERROR(INDEX(DATA!$A$46:$E$6000,A4574,2),"")</f>
        <v/>
      </c>
      <c r="E4574" s="99" t="str">
        <f>IFERROR(IF(C4574=設定・集計!$B$6,INDEX(DATA!$A$46:$E$6000,A4574,4),""),"")</f>
        <v/>
      </c>
      <c r="F4574" s="99" t="str">
        <f>IFERROR(IF(C4574=設定・集計!$B$6,"",INDEX(DATA!$A$46:$E$6000,A4574,4)),"")</f>
        <v/>
      </c>
    </row>
    <row r="4575" spans="1:6" ht="18.75" customHeight="1">
      <c r="A4575" s="82" t="str">
        <f>IFERROR(MATCH(ROW()-ROW($A$2),DATA!G:G,0)-DATA!$B$5+1,"")</f>
        <v/>
      </c>
      <c r="B4575" s="86" t="str">
        <f>IFERROR(INDEX(DATA!$A$46:$E$6000,A4575,5),"")</f>
        <v/>
      </c>
      <c r="C4575" s="87" t="str">
        <f>IFERROR(INDEX(DATA!$A$46:$E$6000,A4575,3),"")</f>
        <v/>
      </c>
      <c r="D4575" s="88" t="str">
        <f>IFERROR(INDEX(DATA!$A$46:$E$6000,A4575,2),"")</f>
        <v/>
      </c>
      <c r="E4575" s="99" t="str">
        <f>IFERROR(IF(C4575=設定・集計!$B$6,INDEX(DATA!$A$46:$E$6000,A4575,4),""),"")</f>
        <v/>
      </c>
      <c r="F4575" s="99" t="str">
        <f>IFERROR(IF(C4575=設定・集計!$B$6,"",INDEX(DATA!$A$46:$E$6000,A4575,4)),"")</f>
        <v/>
      </c>
    </row>
    <row r="4576" spans="1:6" ht="18.75" customHeight="1">
      <c r="A4576" s="82" t="str">
        <f>IFERROR(MATCH(ROW()-ROW($A$2),DATA!G:G,0)-DATA!$B$5+1,"")</f>
        <v/>
      </c>
      <c r="B4576" s="86" t="str">
        <f>IFERROR(INDEX(DATA!$A$46:$E$6000,A4576,5),"")</f>
        <v/>
      </c>
      <c r="C4576" s="87" t="str">
        <f>IFERROR(INDEX(DATA!$A$46:$E$6000,A4576,3),"")</f>
        <v/>
      </c>
      <c r="D4576" s="88" t="str">
        <f>IFERROR(INDEX(DATA!$A$46:$E$6000,A4576,2),"")</f>
        <v/>
      </c>
      <c r="E4576" s="99" t="str">
        <f>IFERROR(IF(C4576=設定・集計!$B$6,INDEX(DATA!$A$46:$E$6000,A4576,4),""),"")</f>
        <v/>
      </c>
      <c r="F4576" s="99" t="str">
        <f>IFERROR(IF(C4576=設定・集計!$B$6,"",INDEX(DATA!$A$46:$E$6000,A4576,4)),"")</f>
        <v/>
      </c>
    </row>
    <row r="4577" spans="1:6" ht="18.75" customHeight="1">
      <c r="A4577" s="82" t="str">
        <f>IFERROR(MATCH(ROW()-ROW($A$2),DATA!G:G,0)-DATA!$B$5+1,"")</f>
        <v/>
      </c>
      <c r="B4577" s="86" t="str">
        <f>IFERROR(INDEX(DATA!$A$46:$E$6000,A4577,5),"")</f>
        <v/>
      </c>
      <c r="C4577" s="87" t="str">
        <f>IFERROR(INDEX(DATA!$A$46:$E$6000,A4577,3),"")</f>
        <v/>
      </c>
      <c r="D4577" s="88" t="str">
        <f>IFERROR(INDEX(DATA!$A$46:$E$6000,A4577,2),"")</f>
        <v/>
      </c>
      <c r="E4577" s="99" t="str">
        <f>IFERROR(IF(C4577=設定・集計!$B$6,INDEX(DATA!$A$46:$E$6000,A4577,4),""),"")</f>
        <v/>
      </c>
      <c r="F4577" s="99" t="str">
        <f>IFERROR(IF(C4577=設定・集計!$B$6,"",INDEX(DATA!$A$46:$E$6000,A4577,4)),"")</f>
        <v/>
      </c>
    </row>
    <row r="4578" spans="1:6" ht="18.75" customHeight="1">
      <c r="A4578" s="82" t="str">
        <f>IFERROR(MATCH(ROW()-ROW($A$2),DATA!G:G,0)-DATA!$B$5+1,"")</f>
        <v/>
      </c>
      <c r="B4578" s="86" t="str">
        <f>IFERROR(INDEX(DATA!$A$46:$E$6000,A4578,5),"")</f>
        <v/>
      </c>
      <c r="C4578" s="87" t="str">
        <f>IFERROR(INDEX(DATA!$A$46:$E$6000,A4578,3),"")</f>
        <v/>
      </c>
      <c r="D4578" s="88" t="str">
        <f>IFERROR(INDEX(DATA!$A$46:$E$6000,A4578,2),"")</f>
        <v/>
      </c>
      <c r="E4578" s="99" t="str">
        <f>IFERROR(IF(C4578=設定・集計!$B$6,INDEX(DATA!$A$46:$E$6000,A4578,4),""),"")</f>
        <v/>
      </c>
      <c r="F4578" s="99" t="str">
        <f>IFERROR(IF(C4578=設定・集計!$B$6,"",INDEX(DATA!$A$46:$E$6000,A4578,4)),"")</f>
        <v/>
      </c>
    </row>
    <row r="4579" spans="1:6" ht="18.75" customHeight="1">
      <c r="A4579" s="82" t="str">
        <f>IFERROR(MATCH(ROW()-ROW($A$2),DATA!G:G,0)-DATA!$B$5+1,"")</f>
        <v/>
      </c>
      <c r="B4579" s="86" t="str">
        <f>IFERROR(INDEX(DATA!$A$46:$E$6000,A4579,5),"")</f>
        <v/>
      </c>
      <c r="C4579" s="87" t="str">
        <f>IFERROR(INDEX(DATA!$A$46:$E$6000,A4579,3),"")</f>
        <v/>
      </c>
      <c r="D4579" s="88" t="str">
        <f>IFERROR(INDEX(DATA!$A$46:$E$6000,A4579,2),"")</f>
        <v/>
      </c>
      <c r="E4579" s="99" t="str">
        <f>IFERROR(IF(C4579=設定・集計!$B$6,INDEX(DATA!$A$46:$E$6000,A4579,4),""),"")</f>
        <v/>
      </c>
      <c r="F4579" s="99" t="str">
        <f>IFERROR(IF(C4579=設定・集計!$B$6,"",INDEX(DATA!$A$46:$E$6000,A4579,4)),"")</f>
        <v/>
      </c>
    </row>
    <row r="4580" spans="1:6" ht="18.75" customHeight="1">
      <c r="A4580" s="82" t="str">
        <f>IFERROR(MATCH(ROW()-ROW($A$2),DATA!G:G,0)-DATA!$B$5+1,"")</f>
        <v/>
      </c>
      <c r="B4580" s="86" t="str">
        <f>IFERROR(INDEX(DATA!$A$46:$E$6000,A4580,5),"")</f>
        <v/>
      </c>
      <c r="C4580" s="87" t="str">
        <f>IFERROR(INDEX(DATA!$A$46:$E$6000,A4580,3),"")</f>
        <v/>
      </c>
      <c r="D4580" s="88" t="str">
        <f>IFERROR(INDEX(DATA!$A$46:$E$6000,A4580,2),"")</f>
        <v/>
      </c>
      <c r="E4580" s="99" t="str">
        <f>IFERROR(IF(C4580=設定・集計!$B$6,INDEX(DATA!$A$46:$E$6000,A4580,4),""),"")</f>
        <v/>
      </c>
      <c r="F4580" s="99" t="str">
        <f>IFERROR(IF(C4580=設定・集計!$B$6,"",INDEX(DATA!$A$46:$E$6000,A4580,4)),"")</f>
        <v/>
      </c>
    </row>
    <row r="4581" spans="1:6" ht="18.75" customHeight="1">
      <c r="A4581" s="82" t="str">
        <f>IFERROR(MATCH(ROW()-ROW($A$2),DATA!G:G,0)-DATA!$B$5+1,"")</f>
        <v/>
      </c>
      <c r="B4581" s="86" t="str">
        <f>IFERROR(INDEX(DATA!$A$46:$E$6000,A4581,5),"")</f>
        <v/>
      </c>
      <c r="C4581" s="87" t="str">
        <f>IFERROR(INDEX(DATA!$A$46:$E$6000,A4581,3),"")</f>
        <v/>
      </c>
      <c r="D4581" s="88" t="str">
        <f>IFERROR(INDEX(DATA!$A$46:$E$6000,A4581,2),"")</f>
        <v/>
      </c>
      <c r="E4581" s="99" t="str">
        <f>IFERROR(IF(C4581=設定・集計!$B$6,INDEX(DATA!$A$46:$E$6000,A4581,4),""),"")</f>
        <v/>
      </c>
      <c r="F4581" s="99" t="str">
        <f>IFERROR(IF(C4581=設定・集計!$B$6,"",INDEX(DATA!$A$46:$E$6000,A4581,4)),"")</f>
        <v/>
      </c>
    </row>
    <row r="4582" spans="1:6" ht="18.75" customHeight="1">
      <c r="A4582" s="82" t="str">
        <f>IFERROR(MATCH(ROW()-ROW($A$2),DATA!G:G,0)-DATA!$B$5+1,"")</f>
        <v/>
      </c>
      <c r="B4582" s="86" t="str">
        <f>IFERROR(INDEX(DATA!$A$46:$E$6000,A4582,5),"")</f>
        <v/>
      </c>
      <c r="C4582" s="87" t="str">
        <f>IFERROR(INDEX(DATA!$A$46:$E$6000,A4582,3),"")</f>
        <v/>
      </c>
      <c r="D4582" s="88" t="str">
        <f>IFERROR(INDEX(DATA!$A$46:$E$6000,A4582,2),"")</f>
        <v/>
      </c>
      <c r="E4582" s="99" t="str">
        <f>IFERROR(IF(C4582=設定・集計!$B$6,INDEX(DATA!$A$46:$E$6000,A4582,4),""),"")</f>
        <v/>
      </c>
      <c r="F4582" s="99" t="str">
        <f>IFERROR(IF(C4582=設定・集計!$B$6,"",INDEX(DATA!$A$46:$E$6000,A4582,4)),"")</f>
        <v/>
      </c>
    </row>
    <row r="4583" spans="1:6" ht="18.75" customHeight="1">
      <c r="A4583" s="82" t="str">
        <f>IFERROR(MATCH(ROW()-ROW($A$2),DATA!G:G,0)-DATA!$B$5+1,"")</f>
        <v/>
      </c>
      <c r="B4583" s="86" t="str">
        <f>IFERROR(INDEX(DATA!$A$46:$E$6000,A4583,5),"")</f>
        <v/>
      </c>
      <c r="C4583" s="87" t="str">
        <f>IFERROR(INDEX(DATA!$A$46:$E$6000,A4583,3),"")</f>
        <v/>
      </c>
      <c r="D4583" s="88" t="str">
        <f>IFERROR(INDEX(DATA!$A$46:$E$6000,A4583,2),"")</f>
        <v/>
      </c>
      <c r="E4583" s="99" t="str">
        <f>IFERROR(IF(C4583=設定・集計!$B$6,INDEX(DATA!$A$46:$E$6000,A4583,4),""),"")</f>
        <v/>
      </c>
      <c r="F4583" s="99" t="str">
        <f>IFERROR(IF(C4583=設定・集計!$B$6,"",INDEX(DATA!$A$46:$E$6000,A4583,4)),"")</f>
        <v/>
      </c>
    </row>
    <row r="4584" spans="1:6" ht="18.75" customHeight="1">
      <c r="A4584" s="82" t="str">
        <f>IFERROR(MATCH(ROW()-ROW($A$2),DATA!G:G,0)-DATA!$B$5+1,"")</f>
        <v/>
      </c>
      <c r="B4584" s="86" t="str">
        <f>IFERROR(INDEX(DATA!$A$46:$E$6000,A4584,5),"")</f>
        <v/>
      </c>
      <c r="C4584" s="87" t="str">
        <f>IFERROR(INDEX(DATA!$A$46:$E$6000,A4584,3),"")</f>
        <v/>
      </c>
      <c r="D4584" s="88" t="str">
        <f>IFERROR(INDEX(DATA!$A$46:$E$6000,A4584,2),"")</f>
        <v/>
      </c>
      <c r="E4584" s="99" t="str">
        <f>IFERROR(IF(C4584=設定・集計!$B$6,INDEX(DATA!$A$46:$E$6000,A4584,4),""),"")</f>
        <v/>
      </c>
      <c r="F4584" s="99" t="str">
        <f>IFERROR(IF(C4584=設定・集計!$B$6,"",INDEX(DATA!$A$46:$E$6000,A4584,4)),"")</f>
        <v/>
      </c>
    </row>
    <row r="4585" spans="1:6" ht="18.75" customHeight="1">
      <c r="A4585" s="82" t="str">
        <f>IFERROR(MATCH(ROW()-ROW($A$2),DATA!G:G,0)-DATA!$B$5+1,"")</f>
        <v/>
      </c>
      <c r="B4585" s="86" t="str">
        <f>IFERROR(INDEX(DATA!$A$46:$E$6000,A4585,5),"")</f>
        <v/>
      </c>
      <c r="C4585" s="87" t="str">
        <f>IFERROR(INDEX(DATA!$A$46:$E$6000,A4585,3),"")</f>
        <v/>
      </c>
      <c r="D4585" s="88" t="str">
        <f>IFERROR(INDEX(DATA!$A$46:$E$6000,A4585,2),"")</f>
        <v/>
      </c>
      <c r="E4585" s="99" t="str">
        <f>IFERROR(IF(C4585=設定・集計!$B$6,INDEX(DATA!$A$46:$E$6000,A4585,4),""),"")</f>
        <v/>
      </c>
      <c r="F4585" s="99" t="str">
        <f>IFERROR(IF(C4585=設定・集計!$B$6,"",INDEX(DATA!$A$46:$E$6000,A4585,4)),"")</f>
        <v/>
      </c>
    </row>
    <row r="4586" spans="1:6" ht="18.75" customHeight="1">
      <c r="A4586" s="82" t="str">
        <f>IFERROR(MATCH(ROW()-ROW($A$2),DATA!G:G,0)-DATA!$B$5+1,"")</f>
        <v/>
      </c>
      <c r="B4586" s="86" t="str">
        <f>IFERROR(INDEX(DATA!$A$46:$E$6000,A4586,5),"")</f>
        <v/>
      </c>
      <c r="C4586" s="87" t="str">
        <f>IFERROR(INDEX(DATA!$A$46:$E$6000,A4586,3),"")</f>
        <v/>
      </c>
      <c r="D4586" s="88" t="str">
        <f>IFERROR(INDEX(DATA!$A$46:$E$6000,A4586,2),"")</f>
        <v/>
      </c>
      <c r="E4586" s="99" t="str">
        <f>IFERROR(IF(C4586=設定・集計!$B$6,INDEX(DATA!$A$46:$E$6000,A4586,4),""),"")</f>
        <v/>
      </c>
      <c r="F4586" s="99" t="str">
        <f>IFERROR(IF(C4586=設定・集計!$B$6,"",INDEX(DATA!$A$46:$E$6000,A4586,4)),"")</f>
        <v/>
      </c>
    </row>
    <row r="4587" spans="1:6" ht="18.75" customHeight="1">
      <c r="A4587" s="82" t="str">
        <f>IFERROR(MATCH(ROW()-ROW($A$2),DATA!G:G,0)-DATA!$B$5+1,"")</f>
        <v/>
      </c>
      <c r="B4587" s="86" t="str">
        <f>IFERROR(INDEX(DATA!$A$46:$E$6000,A4587,5),"")</f>
        <v/>
      </c>
      <c r="C4587" s="87" t="str">
        <f>IFERROR(INDEX(DATA!$A$46:$E$6000,A4587,3),"")</f>
        <v/>
      </c>
      <c r="D4587" s="88" t="str">
        <f>IFERROR(INDEX(DATA!$A$46:$E$6000,A4587,2),"")</f>
        <v/>
      </c>
      <c r="E4587" s="99" t="str">
        <f>IFERROR(IF(C4587=設定・集計!$B$6,INDEX(DATA!$A$46:$E$6000,A4587,4),""),"")</f>
        <v/>
      </c>
      <c r="F4587" s="99" t="str">
        <f>IFERROR(IF(C4587=設定・集計!$B$6,"",INDEX(DATA!$A$46:$E$6000,A4587,4)),"")</f>
        <v/>
      </c>
    </row>
    <row r="4588" spans="1:6" ht="18.75" customHeight="1">
      <c r="A4588" s="82" t="str">
        <f>IFERROR(MATCH(ROW()-ROW($A$2),DATA!G:G,0)-DATA!$B$5+1,"")</f>
        <v/>
      </c>
      <c r="B4588" s="86" t="str">
        <f>IFERROR(INDEX(DATA!$A$46:$E$6000,A4588,5),"")</f>
        <v/>
      </c>
      <c r="C4588" s="87" t="str">
        <f>IFERROR(INDEX(DATA!$A$46:$E$6000,A4588,3),"")</f>
        <v/>
      </c>
      <c r="D4588" s="88" t="str">
        <f>IFERROR(INDEX(DATA!$A$46:$E$6000,A4588,2),"")</f>
        <v/>
      </c>
      <c r="E4588" s="99" t="str">
        <f>IFERROR(IF(C4588=設定・集計!$B$6,INDEX(DATA!$A$46:$E$6000,A4588,4),""),"")</f>
        <v/>
      </c>
      <c r="F4588" s="99" t="str">
        <f>IFERROR(IF(C4588=設定・集計!$B$6,"",INDEX(DATA!$A$46:$E$6000,A4588,4)),"")</f>
        <v/>
      </c>
    </row>
    <row r="4589" spans="1:6" ht="18.75" customHeight="1">
      <c r="A4589" s="82" t="str">
        <f>IFERROR(MATCH(ROW()-ROW($A$2),DATA!G:G,0)-DATA!$B$5+1,"")</f>
        <v/>
      </c>
      <c r="B4589" s="86" t="str">
        <f>IFERROR(INDEX(DATA!$A$46:$E$6000,A4589,5),"")</f>
        <v/>
      </c>
      <c r="C4589" s="87" t="str">
        <f>IFERROR(INDEX(DATA!$A$46:$E$6000,A4589,3),"")</f>
        <v/>
      </c>
      <c r="D4589" s="88" t="str">
        <f>IFERROR(INDEX(DATA!$A$46:$E$6000,A4589,2),"")</f>
        <v/>
      </c>
      <c r="E4589" s="99" t="str">
        <f>IFERROR(IF(C4589=設定・集計!$B$6,INDEX(DATA!$A$46:$E$6000,A4589,4),""),"")</f>
        <v/>
      </c>
      <c r="F4589" s="99" t="str">
        <f>IFERROR(IF(C4589=設定・集計!$B$6,"",INDEX(DATA!$A$46:$E$6000,A4589,4)),"")</f>
        <v/>
      </c>
    </row>
    <row r="4590" spans="1:6" ht="18.75" customHeight="1">
      <c r="A4590" s="82" t="str">
        <f>IFERROR(MATCH(ROW()-ROW($A$2),DATA!G:G,0)-DATA!$B$5+1,"")</f>
        <v/>
      </c>
      <c r="B4590" s="86" t="str">
        <f>IFERROR(INDEX(DATA!$A$46:$E$6000,A4590,5),"")</f>
        <v/>
      </c>
      <c r="C4590" s="87" t="str">
        <f>IFERROR(INDEX(DATA!$A$46:$E$6000,A4590,3),"")</f>
        <v/>
      </c>
      <c r="D4590" s="88" t="str">
        <f>IFERROR(INDEX(DATA!$A$46:$E$6000,A4590,2),"")</f>
        <v/>
      </c>
      <c r="E4590" s="99" t="str">
        <f>IFERROR(IF(C4590=設定・集計!$B$6,INDEX(DATA!$A$46:$E$6000,A4590,4),""),"")</f>
        <v/>
      </c>
      <c r="F4590" s="99" t="str">
        <f>IFERROR(IF(C4590=設定・集計!$B$6,"",INDEX(DATA!$A$46:$E$6000,A4590,4)),"")</f>
        <v/>
      </c>
    </row>
    <row r="4591" spans="1:6" ht="18.75" customHeight="1">
      <c r="A4591" s="82" t="str">
        <f>IFERROR(MATCH(ROW()-ROW($A$2),DATA!G:G,0)-DATA!$B$5+1,"")</f>
        <v/>
      </c>
      <c r="B4591" s="86" t="str">
        <f>IFERROR(INDEX(DATA!$A$46:$E$6000,A4591,5),"")</f>
        <v/>
      </c>
      <c r="C4591" s="87" t="str">
        <f>IFERROR(INDEX(DATA!$A$46:$E$6000,A4591,3),"")</f>
        <v/>
      </c>
      <c r="D4591" s="88" t="str">
        <f>IFERROR(INDEX(DATA!$A$46:$E$6000,A4591,2),"")</f>
        <v/>
      </c>
      <c r="E4591" s="99" t="str">
        <f>IFERROR(IF(C4591=設定・集計!$B$6,INDEX(DATA!$A$46:$E$6000,A4591,4),""),"")</f>
        <v/>
      </c>
      <c r="F4591" s="99" t="str">
        <f>IFERROR(IF(C4591=設定・集計!$B$6,"",INDEX(DATA!$A$46:$E$6000,A4591,4)),"")</f>
        <v/>
      </c>
    </row>
    <row r="4592" spans="1:6" ht="18.75" customHeight="1">
      <c r="A4592" s="82" t="str">
        <f>IFERROR(MATCH(ROW()-ROW($A$2),DATA!G:G,0)-DATA!$B$5+1,"")</f>
        <v/>
      </c>
      <c r="B4592" s="86" t="str">
        <f>IFERROR(INDEX(DATA!$A$46:$E$6000,A4592,5),"")</f>
        <v/>
      </c>
      <c r="C4592" s="87" t="str">
        <f>IFERROR(INDEX(DATA!$A$46:$E$6000,A4592,3),"")</f>
        <v/>
      </c>
      <c r="D4592" s="88" t="str">
        <f>IFERROR(INDEX(DATA!$A$46:$E$6000,A4592,2),"")</f>
        <v/>
      </c>
      <c r="E4592" s="99" t="str">
        <f>IFERROR(IF(C4592=設定・集計!$B$6,INDEX(DATA!$A$46:$E$6000,A4592,4),""),"")</f>
        <v/>
      </c>
      <c r="F4592" s="99" t="str">
        <f>IFERROR(IF(C4592=設定・集計!$B$6,"",INDEX(DATA!$A$46:$E$6000,A4592,4)),"")</f>
        <v/>
      </c>
    </row>
    <row r="4593" spans="1:6" ht="18.75" customHeight="1">
      <c r="A4593" s="82" t="str">
        <f>IFERROR(MATCH(ROW()-ROW($A$2),DATA!G:G,0)-DATA!$B$5+1,"")</f>
        <v/>
      </c>
      <c r="B4593" s="86" t="str">
        <f>IFERROR(INDEX(DATA!$A$46:$E$6000,A4593,5),"")</f>
        <v/>
      </c>
      <c r="C4593" s="87" t="str">
        <f>IFERROR(INDEX(DATA!$A$46:$E$6000,A4593,3),"")</f>
        <v/>
      </c>
      <c r="D4593" s="88" t="str">
        <f>IFERROR(INDEX(DATA!$A$46:$E$6000,A4593,2),"")</f>
        <v/>
      </c>
      <c r="E4593" s="99" t="str">
        <f>IFERROR(IF(C4593=設定・集計!$B$6,INDEX(DATA!$A$46:$E$6000,A4593,4),""),"")</f>
        <v/>
      </c>
      <c r="F4593" s="99" t="str">
        <f>IFERROR(IF(C4593=設定・集計!$B$6,"",INDEX(DATA!$A$46:$E$6000,A4593,4)),"")</f>
        <v/>
      </c>
    </row>
    <row r="4594" spans="1:6" ht="18.75" customHeight="1">
      <c r="A4594" s="82" t="str">
        <f>IFERROR(MATCH(ROW()-ROW($A$2),DATA!G:G,0)-DATA!$B$5+1,"")</f>
        <v/>
      </c>
      <c r="B4594" s="86" t="str">
        <f>IFERROR(INDEX(DATA!$A$46:$E$6000,A4594,5),"")</f>
        <v/>
      </c>
      <c r="C4594" s="87" t="str">
        <f>IFERROR(INDEX(DATA!$A$46:$E$6000,A4594,3),"")</f>
        <v/>
      </c>
      <c r="D4594" s="88" t="str">
        <f>IFERROR(INDEX(DATA!$A$46:$E$6000,A4594,2),"")</f>
        <v/>
      </c>
      <c r="E4594" s="99" t="str">
        <f>IFERROR(IF(C4594=設定・集計!$B$6,INDEX(DATA!$A$46:$E$6000,A4594,4),""),"")</f>
        <v/>
      </c>
      <c r="F4594" s="99" t="str">
        <f>IFERROR(IF(C4594=設定・集計!$B$6,"",INDEX(DATA!$A$46:$E$6000,A4594,4)),"")</f>
        <v/>
      </c>
    </row>
    <row r="4595" spans="1:6" ht="18.75" customHeight="1">
      <c r="A4595" s="82" t="str">
        <f>IFERROR(MATCH(ROW()-ROW($A$2),DATA!G:G,0)-DATA!$B$5+1,"")</f>
        <v/>
      </c>
      <c r="B4595" s="86" t="str">
        <f>IFERROR(INDEX(DATA!$A$46:$E$6000,A4595,5),"")</f>
        <v/>
      </c>
      <c r="C4595" s="87" t="str">
        <f>IFERROR(INDEX(DATA!$A$46:$E$6000,A4595,3),"")</f>
        <v/>
      </c>
      <c r="D4595" s="88" t="str">
        <f>IFERROR(INDEX(DATA!$A$46:$E$6000,A4595,2),"")</f>
        <v/>
      </c>
      <c r="E4595" s="99" t="str">
        <f>IFERROR(IF(C4595=設定・集計!$B$6,INDEX(DATA!$A$46:$E$6000,A4595,4),""),"")</f>
        <v/>
      </c>
      <c r="F4595" s="99" t="str">
        <f>IFERROR(IF(C4595=設定・集計!$B$6,"",INDEX(DATA!$A$46:$E$6000,A4595,4)),"")</f>
        <v/>
      </c>
    </row>
    <row r="4596" spans="1:6" ht="18.75" customHeight="1">
      <c r="A4596" s="82" t="str">
        <f>IFERROR(MATCH(ROW()-ROW($A$2),DATA!G:G,0)-DATA!$B$5+1,"")</f>
        <v/>
      </c>
      <c r="B4596" s="86" t="str">
        <f>IFERROR(INDEX(DATA!$A$46:$E$6000,A4596,5),"")</f>
        <v/>
      </c>
      <c r="C4596" s="87" t="str">
        <f>IFERROR(INDEX(DATA!$A$46:$E$6000,A4596,3),"")</f>
        <v/>
      </c>
      <c r="D4596" s="88" t="str">
        <f>IFERROR(INDEX(DATA!$A$46:$E$6000,A4596,2),"")</f>
        <v/>
      </c>
      <c r="E4596" s="99" t="str">
        <f>IFERROR(IF(C4596=設定・集計!$B$6,INDEX(DATA!$A$46:$E$6000,A4596,4),""),"")</f>
        <v/>
      </c>
      <c r="F4596" s="99" t="str">
        <f>IFERROR(IF(C4596=設定・集計!$B$6,"",INDEX(DATA!$A$46:$E$6000,A4596,4)),"")</f>
        <v/>
      </c>
    </row>
    <row r="4597" spans="1:6" ht="18.75" customHeight="1">
      <c r="A4597" s="82" t="str">
        <f>IFERROR(MATCH(ROW()-ROW($A$2),DATA!G:G,0)-DATA!$B$5+1,"")</f>
        <v/>
      </c>
      <c r="B4597" s="86" t="str">
        <f>IFERROR(INDEX(DATA!$A$46:$E$6000,A4597,5),"")</f>
        <v/>
      </c>
      <c r="C4597" s="87" t="str">
        <f>IFERROR(INDEX(DATA!$A$46:$E$6000,A4597,3),"")</f>
        <v/>
      </c>
      <c r="D4597" s="88" t="str">
        <f>IFERROR(INDEX(DATA!$A$46:$E$6000,A4597,2),"")</f>
        <v/>
      </c>
      <c r="E4597" s="99" t="str">
        <f>IFERROR(IF(C4597=設定・集計!$B$6,INDEX(DATA!$A$46:$E$6000,A4597,4),""),"")</f>
        <v/>
      </c>
      <c r="F4597" s="99" t="str">
        <f>IFERROR(IF(C4597=設定・集計!$B$6,"",INDEX(DATA!$A$46:$E$6000,A4597,4)),"")</f>
        <v/>
      </c>
    </row>
    <row r="4598" spans="1:6" ht="18.75" customHeight="1">
      <c r="A4598" s="82" t="str">
        <f>IFERROR(MATCH(ROW()-ROW($A$2),DATA!G:G,0)-DATA!$B$5+1,"")</f>
        <v/>
      </c>
      <c r="B4598" s="86" t="str">
        <f>IFERROR(INDEX(DATA!$A$46:$E$6000,A4598,5),"")</f>
        <v/>
      </c>
      <c r="C4598" s="87" t="str">
        <f>IFERROR(INDEX(DATA!$A$46:$E$6000,A4598,3),"")</f>
        <v/>
      </c>
      <c r="D4598" s="88" t="str">
        <f>IFERROR(INDEX(DATA!$A$46:$E$6000,A4598,2),"")</f>
        <v/>
      </c>
      <c r="E4598" s="99" t="str">
        <f>IFERROR(IF(C4598=設定・集計!$B$6,INDEX(DATA!$A$46:$E$6000,A4598,4),""),"")</f>
        <v/>
      </c>
      <c r="F4598" s="99" t="str">
        <f>IFERROR(IF(C4598=設定・集計!$B$6,"",INDEX(DATA!$A$46:$E$6000,A4598,4)),"")</f>
        <v/>
      </c>
    </row>
    <row r="4599" spans="1:6" ht="18.75" customHeight="1">
      <c r="A4599" s="82" t="str">
        <f>IFERROR(MATCH(ROW()-ROW($A$2),DATA!G:G,0)-DATA!$B$5+1,"")</f>
        <v/>
      </c>
      <c r="B4599" s="86" t="str">
        <f>IFERROR(INDEX(DATA!$A$46:$E$6000,A4599,5),"")</f>
        <v/>
      </c>
      <c r="C4599" s="87" t="str">
        <f>IFERROR(INDEX(DATA!$A$46:$E$6000,A4599,3),"")</f>
        <v/>
      </c>
      <c r="D4599" s="88" t="str">
        <f>IFERROR(INDEX(DATA!$A$46:$E$6000,A4599,2),"")</f>
        <v/>
      </c>
      <c r="E4599" s="99" t="str">
        <f>IFERROR(IF(C4599=設定・集計!$B$6,INDEX(DATA!$A$46:$E$6000,A4599,4),""),"")</f>
        <v/>
      </c>
      <c r="F4599" s="99" t="str">
        <f>IFERROR(IF(C4599=設定・集計!$B$6,"",INDEX(DATA!$A$46:$E$6000,A4599,4)),"")</f>
        <v/>
      </c>
    </row>
    <row r="4600" spans="1:6" ht="18.75" customHeight="1">
      <c r="A4600" s="82" t="str">
        <f>IFERROR(MATCH(ROW()-ROW($A$2),DATA!G:G,0)-DATA!$B$5+1,"")</f>
        <v/>
      </c>
      <c r="B4600" s="86" t="str">
        <f>IFERROR(INDEX(DATA!$A$46:$E$6000,A4600,5),"")</f>
        <v/>
      </c>
      <c r="C4600" s="87" t="str">
        <f>IFERROR(INDEX(DATA!$A$46:$E$6000,A4600,3),"")</f>
        <v/>
      </c>
      <c r="D4600" s="88" t="str">
        <f>IFERROR(INDEX(DATA!$A$46:$E$6000,A4600,2),"")</f>
        <v/>
      </c>
      <c r="E4600" s="99" t="str">
        <f>IFERROR(IF(C4600=設定・集計!$B$6,INDEX(DATA!$A$46:$E$6000,A4600,4),""),"")</f>
        <v/>
      </c>
      <c r="F4600" s="99" t="str">
        <f>IFERROR(IF(C4600=設定・集計!$B$6,"",INDEX(DATA!$A$46:$E$6000,A4600,4)),"")</f>
        <v/>
      </c>
    </row>
    <row r="4601" spans="1:6" ht="18.75" customHeight="1">
      <c r="A4601" s="82" t="str">
        <f>IFERROR(MATCH(ROW()-ROW($A$2),DATA!G:G,0)-DATA!$B$5+1,"")</f>
        <v/>
      </c>
      <c r="B4601" s="86" t="str">
        <f>IFERROR(INDEX(DATA!$A$46:$E$6000,A4601,5),"")</f>
        <v/>
      </c>
      <c r="C4601" s="87" t="str">
        <f>IFERROR(INDEX(DATA!$A$46:$E$6000,A4601,3),"")</f>
        <v/>
      </c>
      <c r="D4601" s="88" t="str">
        <f>IFERROR(INDEX(DATA!$A$46:$E$6000,A4601,2),"")</f>
        <v/>
      </c>
      <c r="E4601" s="99" t="str">
        <f>IFERROR(IF(C4601=設定・集計!$B$6,INDEX(DATA!$A$46:$E$6000,A4601,4),""),"")</f>
        <v/>
      </c>
      <c r="F4601" s="99" t="str">
        <f>IFERROR(IF(C4601=設定・集計!$B$6,"",INDEX(DATA!$A$46:$E$6000,A4601,4)),"")</f>
        <v/>
      </c>
    </row>
    <row r="4602" spans="1:6" ht="18.75" customHeight="1">
      <c r="A4602" s="82" t="str">
        <f>IFERROR(MATCH(ROW()-ROW($A$2),DATA!G:G,0)-DATA!$B$5+1,"")</f>
        <v/>
      </c>
      <c r="B4602" s="86" t="str">
        <f>IFERROR(INDEX(DATA!$A$46:$E$6000,A4602,5),"")</f>
        <v/>
      </c>
      <c r="C4602" s="87" t="str">
        <f>IFERROR(INDEX(DATA!$A$46:$E$6000,A4602,3),"")</f>
        <v/>
      </c>
      <c r="D4602" s="88" t="str">
        <f>IFERROR(INDEX(DATA!$A$46:$E$6000,A4602,2),"")</f>
        <v/>
      </c>
      <c r="E4602" s="99" t="str">
        <f>IFERROR(IF(C4602=設定・集計!$B$6,INDEX(DATA!$A$46:$E$6000,A4602,4),""),"")</f>
        <v/>
      </c>
      <c r="F4602" s="99" t="str">
        <f>IFERROR(IF(C4602=設定・集計!$B$6,"",INDEX(DATA!$A$46:$E$6000,A4602,4)),"")</f>
        <v/>
      </c>
    </row>
    <row r="4603" spans="1:6" ht="18.75" customHeight="1">
      <c r="A4603" s="82" t="str">
        <f>IFERROR(MATCH(ROW()-ROW($A$2),DATA!G:G,0)-DATA!$B$5+1,"")</f>
        <v/>
      </c>
      <c r="B4603" s="86" t="str">
        <f>IFERROR(INDEX(DATA!$A$46:$E$6000,A4603,5),"")</f>
        <v/>
      </c>
      <c r="C4603" s="87" t="str">
        <f>IFERROR(INDEX(DATA!$A$46:$E$6000,A4603,3),"")</f>
        <v/>
      </c>
      <c r="D4603" s="88" t="str">
        <f>IFERROR(INDEX(DATA!$A$46:$E$6000,A4603,2),"")</f>
        <v/>
      </c>
      <c r="E4603" s="99" t="str">
        <f>IFERROR(IF(C4603=設定・集計!$B$6,INDEX(DATA!$A$46:$E$6000,A4603,4),""),"")</f>
        <v/>
      </c>
      <c r="F4603" s="99" t="str">
        <f>IFERROR(IF(C4603=設定・集計!$B$6,"",INDEX(DATA!$A$46:$E$6000,A4603,4)),"")</f>
        <v/>
      </c>
    </row>
    <row r="4604" spans="1:6" ht="18.75" customHeight="1">
      <c r="A4604" s="82" t="str">
        <f>IFERROR(MATCH(ROW()-ROW($A$2),DATA!G:G,0)-DATA!$B$5+1,"")</f>
        <v/>
      </c>
      <c r="B4604" s="86" t="str">
        <f>IFERROR(INDEX(DATA!$A$46:$E$6000,A4604,5),"")</f>
        <v/>
      </c>
      <c r="C4604" s="87" t="str">
        <f>IFERROR(INDEX(DATA!$A$46:$E$6000,A4604,3),"")</f>
        <v/>
      </c>
      <c r="D4604" s="88" t="str">
        <f>IFERROR(INDEX(DATA!$A$46:$E$6000,A4604,2),"")</f>
        <v/>
      </c>
      <c r="E4604" s="99" t="str">
        <f>IFERROR(IF(C4604=設定・集計!$B$6,INDEX(DATA!$A$46:$E$6000,A4604,4),""),"")</f>
        <v/>
      </c>
      <c r="F4604" s="99" t="str">
        <f>IFERROR(IF(C4604=設定・集計!$B$6,"",INDEX(DATA!$A$46:$E$6000,A4604,4)),"")</f>
        <v/>
      </c>
    </row>
    <row r="4605" spans="1:6" ht="18.75" customHeight="1">
      <c r="A4605" s="82" t="str">
        <f>IFERROR(MATCH(ROW()-ROW($A$2),DATA!G:G,0)-DATA!$B$5+1,"")</f>
        <v/>
      </c>
      <c r="B4605" s="86" t="str">
        <f>IFERROR(INDEX(DATA!$A$46:$E$6000,A4605,5),"")</f>
        <v/>
      </c>
      <c r="C4605" s="87" t="str">
        <f>IFERROR(INDEX(DATA!$A$46:$E$6000,A4605,3),"")</f>
        <v/>
      </c>
      <c r="D4605" s="88" t="str">
        <f>IFERROR(INDEX(DATA!$A$46:$E$6000,A4605,2),"")</f>
        <v/>
      </c>
      <c r="E4605" s="99" t="str">
        <f>IFERROR(IF(C4605=設定・集計!$B$6,INDEX(DATA!$A$46:$E$6000,A4605,4),""),"")</f>
        <v/>
      </c>
      <c r="F4605" s="99" t="str">
        <f>IFERROR(IF(C4605=設定・集計!$B$6,"",INDEX(DATA!$A$46:$E$6000,A4605,4)),"")</f>
        <v/>
      </c>
    </row>
    <row r="4606" spans="1:6" ht="18.75" customHeight="1">
      <c r="A4606" s="82" t="str">
        <f>IFERROR(MATCH(ROW()-ROW($A$2),DATA!G:G,0)-DATA!$B$5+1,"")</f>
        <v/>
      </c>
      <c r="B4606" s="86" t="str">
        <f>IFERROR(INDEX(DATA!$A$46:$E$6000,A4606,5),"")</f>
        <v/>
      </c>
      <c r="C4606" s="87" t="str">
        <f>IFERROR(INDEX(DATA!$A$46:$E$6000,A4606,3),"")</f>
        <v/>
      </c>
      <c r="D4606" s="88" t="str">
        <f>IFERROR(INDEX(DATA!$A$46:$E$6000,A4606,2),"")</f>
        <v/>
      </c>
      <c r="E4606" s="99" t="str">
        <f>IFERROR(IF(C4606=設定・集計!$B$6,INDEX(DATA!$A$46:$E$6000,A4606,4),""),"")</f>
        <v/>
      </c>
      <c r="F4606" s="99" t="str">
        <f>IFERROR(IF(C4606=設定・集計!$B$6,"",INDEX(DATA!$A$46:$E$6000,A4606,4)),"")</f>
        <v/>
      </c>
    </row>
    <row r="4607" spans="1:6" ht="18.75" customHeight="1">
      <c r="A4607" s="82" t="str">
        <f>IFERROR(MATCH(ROW()-ROW($A$2),DATA!G:G,0)-DATA!$B$5+1,"")</f>
        <v/>
      </c>
      <c r="B4607" s="86" t="str">
        <f>IFERROR(INDEX(DATA!$A$46:$E$6000,A4607,5),"")</f>
        <v/>
      </c>
      <c r="C4607" s="87" t="str">
        <f>IFERROR(INDEX(DATA!$A$46:$E$6000,A4607,3),"")</f>
        <v/>
      </c>
      <c r="D4607" s="88" t="str">
        <f>IFERROR(INDEX(DATA!$A$46:$E$6000,A4607,2),"")</f>
        <v/>
      </c>
      <c r="E4607" s="99" t="str">
        <f>IFERROR(IF(C4607=設定・集計!$B$6,INDEX(DATA!$A$46:$E$6000,A4607,4),""),"")</f>
        <v/>
      </c>
      <c r="F4607" s="99" t="str">
        <f>IFERROR(IF(C4607=設定・集計!$B$6,"",INDEX(DATA!$A$46:$E$6000,A4607,4)),"")</f>
        <v/>
      </c>
    </row>
    <row r="4608" spans="1:6" ht="18.75" customHeight="1">
      <c r="A4608" s="82" t="str">
        <f>IFERROR(MATCH(ROW()-ROW($A$2),DATA!G:G,0)-DATA!$B$5+1,"")</f>
        <v/>
      </c>
      <c r="B4608" s="86" t="str">
        <f>IFERROR(INDEX(DATA!$A$46:$E$6000,A4608,5),"")</f>
        <v/>
      </c>
      <c r="C4608" s="87" t="str">
        <f>IFERROR(INDEX(DATA!$A$46:$E$6000,A4608,3),"")</f>
        <v/>
      </c>
      <c r="D4608" s="88" t="str">
        <f>IFERROR(INDEX(DATA!$A$46:$E$6000,A4608,2),"")</f>
        <v/>
      </c>
      <c r="E4608" s="99" t="str">
        <f>IFERROR(IF(C4608=設定・集計!$B$6,INDEX(DATA!$A$46:$E$6000,A4608,4),""),"")</f>
        <v/>
      </c>
      <c r="F4608" s="99" t="str">
        <f>IFERROR(IF(C4608=設定・集計!$B$6,"",INDEX(DATA!$A$46:$E$6000,A4608,4)),"")</f>
        <v/>
      </c>
    </row>
    <row r="4609" spans="1:6" ht="18.75" customHeight="1">
      <c r="A4609" s="82" t="str">
        <f>IFERROR(MATCH(ROW()-ROW($A$2),DATA!G:G,0)-DATA!$B$5+1,"")</f>
        <v/>
      </c>
      <c r="B4609" s="86" t="str">
        <f>IFERROR(INDEX(DATA!$A$46:$E$6000,A4609,5),"")</f>
        <v/>
      </c>
      <c r="C4609" s="87" t="str">
        <f>IFERROR(INDEX(DATA!$A$46:$E$6000,A4609,3),"")</f>
        <v/>
      </c>
      <c r="D4609" s="88" t="str">
        <f>IFERROR(INDEX(DATA!$A$46:$E$6000,A4609,2),"")</f>
        <v/>
      </c>
      <c r="E4609" s="99" t="str">
        <f>IFERROR(IF(C4609=設定・集計!$B$6,INDEX(DATA!$A$46:$E$6000,A4609,4),""),"")</f>
        <v/>
      </c>
      <c r="F4609" s="99" t="str">
        <f>IFERROR(IF(C4609=設定・集計!$B$6,"",INDEX(DATA!$A$46:$E$6000,A4609,4)),"")</f>
        <v/>
      </c>
    </row>
    <row r="4610" spans="1:6" ht="18.75" customHeight="1">
      <c r="A4610" s="82" t="str">
        <f>IFERROR(MATCH(ROW()-ROW($A$2),DATA!G:G,0)-DATA!$B$5+1,"")</f>
        <v/>
      </c>
      <c r="B4610" s="86" t="str">
        <f>IFERROR(INDEX(DATA!$A$46:$E$6000,A4610,5),"")</f>
        <v/>
      </c>
      <c r="C4610" s="87" t="str">
        <f>IFERROR(INDEX(DATA!$A$46:$E$6000,A4610,3),"")</f>
        <v/>
      </c>
      <c r="D4610" s="88" t="str">
        <f>IFERROR(INDEX(DATA!$A$46:$E$6000,A4610,2),"")</f>
        <v/>
      </c>
      <c r="E4610" s="99" t="str">
        <f>IFERROR(IF(C4610=設定・集計!$B$6,INDEX(DATA!$A$46:$E$6000,A4610,4),""),"")</f>
        <v/>
      </c>
      <c r="F4610" s="99" t="str">
        <f>IFERROR(IF(C4610=設定・集計!$B$6,"",INDEX(DATA!$A$46:$E$6000,A4610,4)),"")</f>
        <v/>
      </c>
    </row>
    <row r="4611" spans="1:6" ht="18.75" customHeight="1">
      <c r="A4611" s="82" t="str">
        <f>IFERROR(MATCH(ROW()-ROW($A$2),DATA!G:G,0)-DATA!$B$5+1,"")</f>
        <v/>
      </c>
      <c r="B4611" s="86" t="str">
        <f>IFERROR(INDEX(DATA!$A$46:$E$6000,A4611,5),"")</f>
        <v/>
      </c>
      <c r="C4611" s="87" t="str">
        <f>IFERROR(INDEX(DATA!$A$46:$E$6000,A4611,3),"")</f>
        <v/>
      </c>
      <c r="D4611" s="88" t="str">
        <f>IFERROR(INDEX(DATA!$A$46:$E$6000,A4611,2),"")</f>
        <v/>
      </c>
      <c r="E4611" s="99" t="str">
        <f>IFERROR(IF(C4611=設定・集計!$B$6,INDEX(DATA!$A$46:$E$6000,A4611,4),""),"")</f>
        <v/>
      </c>
      <c r="F4611" s="99" t="str">
        <f>IFERROR(IF(C4611=設定・集計!$B$6,"",INDEX(DATA!$A$46:$E$6000,A4611,4)),"")</f>
        <v/>
      </c>
    </row>
    <row r="4612" spans="1:6" ht="18.75" customHeight="1">
      <c r="A4612" s="82" t="str">
        <f>IFERROR(MATCH(ROW()-ROW($A$2),DATA!G:G,0)-DATA!$B$5+1,"")</f>
        <v/>
      </c>
      <c r="B4612" s="86" t="str">
        <f>IFERROR(INDEX(DATA!$A$46:$E$6000,A4612,5),"")</f>
        <v/>
      </c>
      <c r="C4612" s="87" t="str">
        <f>IFERROR(INDEX(DATA!$A$46:$E$6000,A4612,3),"")</f>
        <v/>
      </c>
      <c r="D4612" s="88" t="str">
        <f>IFERROR(INDEX(DATA!$A$46:$E$6000,A4612,2),"")</f>
        <v/>
      </c>
      <c r="E4612" s="99" t="str">
        <f>IFERROR(IF(C4612=設定・集計!$B$6,INDEX(DATA!$A$46:$E$6000,A4612,4),""),"")</f>
        <v/>
      </c>
      <c r="F4612" s="99" t="str">
        <f>IFERROR(IF(C4612=設定・集計!$B$6,"",INDEX(DATA!$A$46:$E$6000,A4612,4)),"")</f>
        <v/>
      </c>
    </row>
    <row r="4613" spans="1:6" ht="18.75" customHeight="1">
      <c r="A4613" s="82" t="str">
        <f>IFERROR(MATCH(ROW()-ROW($A$2),DATA!G:G,0)-DATA!$B$5+1,"")</f>
        <v/>
      </c>
      <c r="B4613" s="86" t="str">
        <f>IFERROR(INDEX(DATA!$A$46:$E$6000,A4613,5),"")</f>
        <v/>
      </c>
      <c r="C4613" s="87" t="str">
        <f>IFERROR(INDEX(DATA!$A$46:$E$6000,A4613,3),"")</f>
        <v/>
      </c>
      <c r="D4613" s="88" t="str">
        <f>IFERROR(INDEX(DATA!$A$46:$E$6000,A4613,2),"")</f>
        <v/>
      </c>
      <c r="E4613" s="99" t="str">
        <f>IFERROR(IF(C4613=設定・集計!$B$6,INDEX(DATA!$A$46:$E$6000,A4613,4),""),"")</f>
        <v/>
      </c>
      <c r="F4613" s="99" t="str">
        <f>IFERROR(IF(C4613=設定・集計!$B$6,"",INDEX(DATA!$A$46:$E$6000,A4613,4)),"")</f>
        <v/>
      </c>
    </row>
    <row r="4614" spans="1:6" ht="18.75" customHeight="1">
      <c r="A4614" s="82" t="str">
        <f>IFERROR(MATCH(ROW()-ROW($A$2),DATA!G:G,0)-DATA!$B$5+1,"")</f>
        <v/>
      </c>
      <c r="B4614" s="86" t="str">
        <f>IFERROR(INDEX(DATA!$A$46:$E$6000,A4614,5),"")</f>
        <v/>
      </c>
      <c r="C4614" s="87" t="str">
        <f>IFERROR(INDEX(DATA!$A$46:$E$6000,A4614,3),"")</f>
        <v/>
      </c>
      <c r="D4614" s="88" t="str">
        <f>IFERROR(INDEX(DATA!$A$46:$E$6000,A4614,2),"")</f>
        <v/>
      </c>
      <c r="E4614" s="99" t="str">
        <f>IFERROR(IF(C4614=設定・集計!$B$6,INDEX(DATA!$A$46:$E$6000,A4614,4),""),"")</f>
        <v/>
      </c>
      <c r="F4614" s="99" t="str">
        <f>IFERROR(IF(C4614=設定・集計!$B$6,"",INDEX(DATA!$A$46:$E$6000,A4614,4)),"")</f>
        <v/>
      </c>
    </row>
    <row r="4615" spans="1:6" ht="18.75" customHeight="1">
      <c r="A4615" s="82" t="str">
        <f>IFERROR(MATCH(ROW()-ROW($A$2),DATA!G:G,0)-DATA!$B$5+1,"")</f>
        <v/>
      </c>
      <c r="B4615" s="86" t="str">
        <f>IFERROR(INDEX(DATA!$A$46:$E$6000,A4615,5),"")</f>
        <v/>
      </c>
      <c r="C4615" s="87" t="str">
        <f>IFERROR(INDEX(DATA!$A$46:$E$6000,A4615,3),"")</f>
        <v/>
      </c>
      <c r="D4615" s="88" t="str">
        <f>IFERROR(INDEX(DATA!$A$46:$E$6000,A4615,2),"")</f>
        <v/>
      </c>
      <c r="E4615" s="99" t="str">
        <f>IFERROR(IF(C4615=設定・集計!$B$6,INDEX(DATA!$A$46:$E$6000,A4615,4),""),"")</f>
        <v/>
      </c>
      <c r="F4615" s="99" t="str">
        <f>IFERROR(IF(C4615=設定・集計!$B$6,"",INDEX(DATA!$A$46:$E$6000,A4615,4)),"")</f>
        <v/>
      </c>
    </row>
    <row r="4616" spans="1:6" ht="18.75" customHeight="1">
      <c r="A4616" s="82" t="str">
        <f>IFERROR(MATCH(ROW()-ROW($A$2),DATA!G:G,0)-DATA!$B$5+1,"")</f>
        <v/>
      </c>
      <c r="B4616" s="86" t="str">
        <f>IFERROR(INDEX(DATA!$A$46:$E$6000,A4616,5),"")</f>
        <v/>
      </c>
      <c r="C4616" s="87" t="str">
        <f>IFERROR(INDEX(DATA!$A$46:$E$6000,A4616,3),"")</f>
        <v/>
      </c>
      <c r="D4616" s="88" t="str">
        <f>IFERROR(INDEX(DATA!$A$46:$E$6000,A4616,2),"")</f>
        <v/>
      </c>
      <c r="E4616" s="99" t="str">
        <f>IFERROR(IF(C4616=設定・集計!$B$6,INDEX(DATA!$A$46:$E$6000,A4616,4),""),"")</f>
        <v/>
      </c>
      <c r="F4616" s="99" t="str">
        <f>IFERROR(IF(C4616=設定・集計!$B$6,"",INDEX(DATA!$A$46:$E$6000,A4616,4)),"")</f>
        <v/>
      </c>
    </row>
    <row r="4617" spans="1:6" ht="18.75" customHeight="1">
      <c r="A4617" s="82" t="str">
        <f>IFERROR(MATCH(ROW()-ROW($A$2),DATA!G:G,0)-DATA!$B$5+1,"")</f>
        <v/>
      </c>
      <c r="B4617" s="86" t="str">
        <f>IFERROR(INDEX(DATA!$A$46:$E$6000,A4617,5),"")</f>
        <v/>
      </c>
      <c r="C4617" s="87" t="str">
        <f>IFERROR(INDEX(DATA!$A$46:$E$6000,A4617,3),"")</f>
        <v/>
      </c>
      <c r="D4617" s="88" t="str">
        <f>IFERROR(INDEX(DATA!$A$46:$E$6000,A4617,2),"")</f>
        <v/>
      </c>
      <c r="E4617" s="99" t="str">
        <f>IFERROR(IF(C4617=設定・集計!$B$6,INDEX(DATA!$A$46:$E$6000,A4617,4),""),"")</f>
        <v/>
      </c>
      <c r="F4617" s="99" t="str">
        <f>IFERROR(IF(C4617=設定・集計!$B$6,"",INDEX(DATA!$A$46:$E$6000,A4617,4)),"")</f>
        <v/>
      </c>
    </row>
    <row r="4618" spans="1:6" ht="18.75" customHeight="1">
      <c r="A4618" s="82" t="str">
        <f>IFERROR(MATCH(ROW()-ROW($A$2),DATA!G:G,0)-DATA!$B$5+1,"")</f>
        <v/>
      </c>
      <c r="B4618" s="86" t="str">
        <f>IFERROR(INDEX(DATA!$A$46:$E$6000,A4618,5),"")</f>
        <v/>
      </c>
      <c r="C4618" s="87" t="str">
        <f>IFERROR(INDEX(DATA!$A$46:$E$6000,A4618,3),"")</f>
        <v/>
      </c>
      <c r="D4618" s="88" t="str">
        <f>IFERROR(INDEX(DATA!$A$46:$E$6000,A4618,2),"")</f>
        <v/>
      </c>
      <c r="E4618" s="99" t="str">
        <f>IFERROR(IF(C4618=設定・集計!$B$6,INDEX(DATA!$A$46:$E$6000,A4618,4),""),"")</f>
        <v/>
      </c>
      <c r="F4618" s="99" t="str">
        <f>IFERROR(IF(C4618=設定・集計!$B$6,"",INDEX(DATA!$A$46:$E$6000,A4618,4)),"")</f>
        <v/>
      </c>
    </row>
    <row r="4619" spans="1:6" ht="18.75" customHeight="1">
      <c r="A4619" s="82" t="str">
        <f>IFERROR(MATCH(ROW()-ROW($A$2),DATA!G:G,0)-DATA!$B$5+1,"")</f>
        <v/>
      </c>
      <c r="B4619" s="86" t="str">
        <f>IFERROR(INDEX(DATA!$A$46:$E$6000,A4619,5),"")</f>
        <v/>
      </c>
      <c r="C4619" s="87" t="str">
        <f>IFERROR(INDEX(DATA!$A$46:$E$6000,A4619,3),"")</f>
        <v/>
      </c>
      <c r="D4619" s="88" t="str">
        <f>IFERROR(INDEX(DATA!$A$46:$E$6000,A4619,2),"")</f>
        <v/>
      </c>
      <c r="E4619" s="99" t="str">
        <f>IFERROR(IF(C4619=設定・集計!$B$6,INDEX(DATA!$A$46:$E$6000,A4619,4),""),"")</f>
        <v/>
      </c>
      <c r="F4619" s="99" t="str">
        <f>IFERROR(IF(C4619=設定・集計!$B$6,"",INDEX(DATA!$A$46:$E$6000,A4619,4)),"")</f>
        <v/>
      </c>
    </row>
    <row r="4620" spans="1:6" ht="18.75" customHeight="1">
      <c r="A4620" s="82" t="str">
        <f>IFERROR(MATCH(ROW()-ROW($A$2),DATA!G:G,0)-DATA!$B$5+1,"")</f>
        <v/>
      </c>
      <c r="B4620" s="86" t="str">
        <f>IFERROR(INDEX(DATA!$A$46:$E$6000,A4620,5),"")</f>
        <v/>
      </c>
      <c r="C4620" s="87" t="str">
        <f>IFERROR(INDEX(DATA!$A$46:$E$6000,A4620,3),"")</f>
        <v/>
      </c>
      <c r="D4620" s="88" t="str">
        <f>IFERROR(INDEX(DATA!$A$46:$E$6000,A4620,2),"")</f>
        <v/>
      </c>
      <c r="E4620" s="99" t="str">
        <f>IFERROR(IF(C4620=設定・集計!$B$6,INDEX(DATA!$A$46:$E$6000,A4620,4),""),"")</f>
        <v/>
      </c>
      <c r="F4620" s="99" t="str">
        <f>IFERROR(IF(C4620=設定・集計!$B$6,"",INDEX(DATA!$A$46:$E$6000,A4620,4)),"")</f>
        <v/>
      </c>
    </row>
    <row r="4621" spans="1:6" ht="18.75" customHeight="1">
      <c r="A4621" s="82" t="str">
        <f>IFERROR(MATCH(ROW()-ROW($A$2),DATA!G:G,0)-DATA!$B$5+1,"")</f>
        <v/>
      </c>
      <c r="B4621" s="86" t="str">
        <f>IFERROR(INDEX(DATA!$A$46:$E$6000,A4621,5),"")</f>
        <v/>
      </c>
      <c r="C4621" s="87" t="str">
        <f>IFERROR(INDEX(DATA!$A$46:$E$6000,A4621,3),"")</f>
        <v/>
      </c>
      <c r="D4621" s="88" t="str">
        <f>IFERROR(INDEX(DATA!$A$46:$E$6000,A4621,2),"")</f>
        <v/>
      </c>
      <c r="E4621" s="99" t="str">
        <f>IFERROR(IF(C4621=設定・集計!$B$6,INDEX(DATA!$A$46:$E$6000,A4621,4),""),"")</f>
        <v/>
      </c>
      <c r="F4621" s="99" t="str">
        <f>IFERROR(IF(C4621=設定・集計!$B$6,"",INDEX(DATA!$A$46:$E$6000,A4621,4)),"")</f>
        <v/>
      </c>
    </row>
    <row r="4622" spans="1:6" ht="18.75" customHeight="1">
      <c r="A4622" s="82" t="str">
        <f>IFERROR(MATCH(ROW()-ROW($A$2),DATA!G:G,0)-DATA!$B$5+1,"")</f>
        <v/>
      </c>
      <c r="B4622" s="86" t="str">
        <f>IFERROR(INDEX(DATA!$A$46:$E$6000,A4622,5),"")</f>
        <v/>
      </c>
      <c r="C4622" s="87" t="str">
        <f>IFERROR(INDEX(DATA!$A$46:$E$6000,A4622,3),"")</f>
        <v/>
      </c>
      <c r="D4622" s="88" t="str">
        <f>IFERROR(INDEX(DATA!$A$46:$E$6000,A4622,2),"")</f>
        <v/>
      </c>
      <c r="E4622" s="99" t="str">
        <f>IFERROR(IF(C4622=設定・集計!$B$6,INDEX(DATA!$A$46:$E$6000,A4622,4),""),"")</f>
        <v/>
      </c>
      <c r="F4622" s="99" t="str">
        <f>IFERROR(IF(C4622=設定・集計!$B$6,"",INDEX(DATA!$A$46:$E$6000,A4622,4)),"")</f>
        <v/>
      </c>
    </row>
    <row r="4623" spans="1:6" ht="18.75" customHeight="1">
      <c r="A4623" s="82" t="str">
        <f>IFERROR(MATCH(ROW()-ROW($A$2),DATA!G:G,0)-DATA!$B$5+1,"")</f>
        <v/>
      </c>
      <c r="B4623" s="86" t="str">
        <f>IFERROR(INDEX(DATA!$A$46:$E$6000,A4623,5),"")</f>
        <v/>
      </c>
      <c r="C4623" s="87" t="str">
        <f>IFERROR(INDEX(DATA!$A$46:$E$6000,A4623,3),"")</f>
        <v/>
      </c>
      <c r="D4623" s="88" t="str">
        <f>IFERROR(INDEX(DATA!$A$46:$E$6000,A4623,2),"")</f>
        <v/>
      </c>
      <c r="E4623" s="99" t="str">
        <f>IFERROR(IF(C4623=設定・集計!$B$6,INDEX(DATA!$A$46:$E$6000,A4623,4),""),"")</f>
        <v/>
      </c>
      <c r="F4623" s="99" t="str">
        <f>IFERROR(IF(C4623=設定・集計!$B$6,"",INDEX(DATA!$A$46:$E$6000,A4623,4)),"")</f>
        <v/>
      </c>
    </row>
    <row r="4624" spans="1:6" ht="18.75" customHeight="1">
      <c r="A4624" s="82" t="str">
        <f>IFERROR(MATCH(ROW()-ROW($A$2),DATA!G:G,0)-DATA!$B$5+1,"")</f>
        <v/>
      </c>
      <c r="B4624" s="86" t="str">
        <f>IFERROR(INDEX(DATA!$A$46:$E$6000,A4624,5),"")</f>
        <v/>
      </c>
      <c r="C4624" s="87" t="str">
        <f>IFERROR(INDEX(DATA!$A$46:$E$6000,A4624,3),"")</f>
        <v/>
      </c>
      <c r="D4624" s="88" t="str">
        <f>IFERROR(INDEX(DATA!$A$46:$E$6000,A4624,2),"")</f>
        <v/>
      </c>
      <c r="E4624" s="99" t="str">
        <f>IFERROR(IF(C4624=設定・集計!$B$6,INDEX(DATA!$A$46:$E$6000,A4624,4),""),"")</f>
        <v/>
      </c>
      <c r="F4624" s="99" t="str">
        <f>IFERROR(IF(C4624=設定・集計!$B$6,"",INDEX(DATA!$A$46:$E$6000,A4624,4)),"")</f>
        <v/>
      </c>
    </row>
    <row r="4625" spans="1:6" ht="18.75" customHeight="1">
      <c r="A4625" s="82" t="str">
        <f>IFERROR(MATCH(ROW()-ROW($A$2),DATA!G:G,0)-DATA!$B$5+1,"")</f>
        <v/>
      </c>
      <c r="B4625" s="86" t="str">
        <f>IFERROR(INDEX(DATA!$A$46:$E$6000,A4625,5),"")</f>
        <v/>
      </c>
      <c r="C4625" s="87" t="str">
        <f>IFERROR(INDEX(DATA!$A$46:$E$6000,A4625,3),"")</f>
        <v/>
      </c>
      <c r="D4625" s="88" t="str">
        <f>IFERROR(INDEX(DATA!$A$46:$E$6000,A4625,2),"")</f>
        <v/>
      </c>
      <c r="E4625" s="99" t="str">
        <f>IFERROR(IF(C4625=設定・集計!$B$6,INDEX(DATA!$A$46:$E$6000,A4625,4),""),"")</f>
        <v/>
      </c>
      <c r="F4625" s="99" t="str">
        <f>IFERROR(IF(C4625=設定・集計!$B$6,"",INDEX(DATA!$A$46:$E$6000,A4625,4)),"")</f>
        <v/>
      </c>
    </row>
    <row r="4626" spans="1:6" ht="18.75" customHeight="1">
      <c r="A4626" s="82" t="str">
        <f>IFERROR(MATCH(ROW()-ROW($A$2),DATA!G:G,0)-DATA!$B$5+1,"")</f>
        <v/>
      </c>
      <c r="B4626" s="86" t="str">
        <f>IFERROR(INDEX(DATA!$A$46:$E$6000,A4626,5),"")</f>
        <v/>
      </c>
      <c r="C4626" s="87" t="str">
        <f>IFERROR(INDEX(DATA!$A$46:$E$6000,A4626,3),"")</f>
        <v/>
      </c>
      <c r="D4626" s="88" t="str">
        <f>IFERROR(INDEX(DATA!$A$46:$E$6000,A4626,2),"")</f>
        <v/>
      </c>
      <c r="E4626" s="99" t="str">
        <f>IFERROR(IF(C4626=設定・集計!$B$6,INDEX(DATA!$A$46:$E$6000,A4626,4),""),"")</f>
        <v/>
      </c>
      <c r="F4626" s="99" t="str">
        <f>IFERROR(IF(C4626=設定・集計!$B$6,"",INDEX(DATA!$A$46:$E$6000,A4626,4)),"")</f>
        <v/>
      </c>
    </row>
    <row r="4627" spans="1:6" ht="18.75" customHeight="1">
      <c r="A4627" s="82" t="str">
        <f>IFERROR(MATCH(ROW()-ROW($A$2),DATA!G:G,0)-DATA!$B$5+1,"")</f>
        <v/>
      </c>
      <c r="B4627" s="86" t="str">
        <f>IFERROR(INDEX(DATA!$A$46:$E$6000,A4627,5),"")</f>
        <v/>
      </c>
      <c r="C4627" s="87" t="str">
        <f>IFERROR(INDEX(DATA!$A$46:$E$6000,A4627,3),"")</f>
        <v/>
      </c>
      <c r="D4627" s="88" t="str">
        <f>IFERROR(INDEX(DATA!$A$46:$E$6000,A4627,2),"")</f>
        <v/>
      </c>
      <c r="E4627" s="99" t="str">
        <f>IFERROR(IF(C4627=設定・集計!$B$6,INDEX(DATA!$A$46:$E$6000,A4627,4),""),"")</f>
        <v/>
      </c>
      <c r="F4627" s="99" t="str">
        <f>IFERROR(IF(C4627=設定・集計!$B$6,"",INDEX(DATA!$A$46:$E$6000,A4627,4)),"")</f>
        <v/>
      </c>
    </row>
    <row r="4628" spans="1:6" ht="18.75" customHeight="1">
      <c r="A4628" s="82" t="str">
        <f>IFERROR(MATCH(ROW()-ROW($A$2),DATA!G:G,0)-DATA!$B$5+1,"")</f>
        <v/>
      </c>
      <c r="B4628" s="86" t="str">
        <f>IFERROR(INDEX(DATA!$A$46:$E$6000,A4628,5),"")</f>
        <v/>
      </c>
      <c r="C4628" s="87" t="str">
        <f>IFERROR(INDEX(DATA!$A$46:$E$6000,A4628,3),"")</f>
        <v/>
      </c>
      <c r="D4628" s="88" t="str">
        <f>IFERROR(INDEX(DATA!$A$46:$E$6000,A4628,2),"")</f>
        <v/>
      </c>
      <c r="E4628" s="99" t="str">
        <f>IFERROR(IF(C4628=設定・集計!$B$6,INDEX(DATA!$A$46:$E$6000,A4628,4),""),"")</f>
        <v/>
      </c>
      <c r="F4628" s="99" t="str">
        <f>IFERROR(IF(C4628=設定・集計!$B$6,"",INDEX(DATA!$A$46:$E$6000,A4628,4)),"")</f>
        <v/>
      </c>
    </row>
    <row r="4629" spans="1:6" ht="18.75" customHeight="1">
      <c r="A4629" s="82" t="str">
        <f>IFERROR(MATCH(ROW()-ROW($A$2),DATA!G:G,0)-DATA!$B$5+1,"")</f>
        <v/>
      </c>
      <c r="B4629" s="86" t="str">
        <f>IFERROR(INDEX(DATA!$A$46:$E$6000,A4629,5),"")</f>
        <v/>
      </c>
      <c r="C4629" s="87" t="str">
        <f>IFERROR(INDEX(DATA!$A$46:$E$6000,A4629,3),"")</f>
        <v/>
      </c>
      <c r="D4629" s="88" t="str">
        <f>IFERROR(INDEX(DATA!$A$46:$E$6000,A4629,2),"")</f>
        <v/>
      </c>
      <c r="E4629" s="99" t="str">
        <f>IFERROR(IF(C4629=設定・集計!$B$6,INDEX(DATA!$A$46:$E$6000,A4629,4),""),"")</f>
        <v/>
      </c>
      <c r="F4629" s="99" t="str">
        <f>IFERROR(IF(C4629=設定・集計!$B$6,"",INDEX(DATA!$A$46:$E$6000,A4629,4)),"")</f>
        <v/>
      </c>
    </row>
    <row r="4630" spans="1:6" ht="18.75" customHeight="1">
      <c r="A4630" s="82" t="str">
        <f>IFERROR(MATCH(ROW()-ROW($A$2),DATA!G:G,0)-DATA!$B$5+1,"")</f>
        <v/>
      </c>
      <c r="B4630" s="86" t="str">
        <f>IFERROR(INDEX(DATA!$A$46:$E$6000,A4630,5),"")</f>
        <v/>
      </c>
      <c r="C4630" s="87" t="str">
        <f>IFERROR(INDEX(DATA!$A$46:$E$6000,A4630,3),"")</f>
        <v/>
      </c>
      <c r="D4630" s="88" t="str">
        <f>IFERROR(INDEX(DATA!$A$46:$E$6000,A4630,2),"")</f>
        <v/>
      </c>
      <c r="E4630" s="99" t="str">
        <f>IFERROR(IF(C4630=設定・集計!$B$6,INDEX(DATA!$A$46:$E$6000,A4630,4),""),"")</f>
        <v/>
      </c>
      <c r="F4630" s="99" t="str">
        <f>IFERROR(IF(C4630=設定・集計!$B$6,"",INDEX(DATA!$A$46:$E$6000,A4630,4)),"")</f>
        <v/>
      </c>
    </row>
    <row r="4631" spans="1:6" ht="18.75" customHeight="1">
      <c r="A4631" s="82" t="str">
        <f>IFERROR(MATCH(ROW()-ROW($A$2),DATA!G:G,0)-DATA!$B$5+1,"")</f>
        <v/>
      </c>
      <c r="B4631" s="86" t="str">
        <f>IFERROR(INDEX(DATA!$A$46:$E$6000,A4631,5),"")</f>
        <v/>
      </c>
      <c r="C4631" s="87" t="str">
        <f>IFERROR(INDEX(DATA!$A$46:$E$6000,A4631,3),"")</f>
        <v/>
      </c>
      <c r="D4631" s="88" t="str">
        <f>IFERROR(INDEX(DATA!$A$46:$E$6000,A4631,2),"")</f>
        <v/>
      </c>
      <c r="E4631" s="99" t="str">
        <f>IFERROR(IF(C4631=設定・集計!$B$6,INDEX(DATA!$A$46:$E$6000,A4631,4),""),"")</f>
        <v/>
      </c>
      <c r="F4631" s="99" t="str">
        <f>IFERROR(IF(C4631=設定・集計!$B$6,"",INDEX(DATA!$A$46:$E$6000,A4631,4)),"")</f>
        <v/>
      </c>
    </row>
    <row r="4632" spans="1:6" ht="18.75" customHeight="1">
      <c r="A4632" s="82" t="str">
        <f>IFERROR(MATCH(ROW()-ROW($A$2),DATA!G:G,0)-DATA!$B$5+1,"")</f>
        <v/>
      </c>
      <c r="B4632" s="86" t="str">
        <f>IFERROR(INDEX(DATA!$A$46:$E$6000,A4632,5),"")</f>
        <v/>
      </c>
      <c r="C4632" s="87" t="str">
        <f>IFERROR(INDEX(DATA!$A$46:$E$6000,A4632,3),"")</f>
        <v/>
      </c>
      <c r="D4632" s="88" t="str">
        <f>IFERROR(INDEX(DATA!$A$46:$E$6000,A4632,2),"")</f>
        <v/>
      </c>
      <c r="E4632" s="99" t="str">
        <f>IFERROR(IF(C4632=設定・集計!$B$6,INDEX(DATA!$A$46:$E$6000,A4632,4),""),"")</f>
        <v/>
      </c>
      <c r="F4632" s="99" t="str">
        <f>IFERROR(IF(C4632=設定・集計!$B$6,"",INDEX(DATA!$A$46:$E$6000,A4632,4)),"")</f>
        <v/>
      </c>
    </row>
    <row r="4633" spans="1:6" ht="18.75" customHeight="1">
      <c r="A4633" s="82" t="str">
        <f>IFERROR(MATCH(ROW()-ROW($A$2),DATA!G:G,0)-DATA!$B$5+1,"")</f>
        <v/>
      </c>
      <c r="B4633" s="86" t="str">
        <f>IFERROR(INDEX(DATA!$A$46:$E$6000,A4633,5),"")</f>
        <v/>
      </c>
      <c r="C4633" s="87" t="str">
        <f>IFERROR(INDEX(DATA!$A$46:$E$6000,A4633,3),"")</f>
        <v/>
      </c>
      <c r="D4633" s="88" t="str">
        <f>IFERROR(INDEX(DATA!$A$46:$E$6000,A4633,2),"")</f>
        <v/>
      </c>
      <c r="E4633" s="99" t="str">
        <f>IFERROR(IF(C4633=設定・集計!$B$6,INDEX(DATA!$A$46:$E$6000,A4633,4),""),"")</f>
        <v/>
      </c>
      <c r="F4633" s="99" t="str">
        <f>IFERROR(IF(C4633=設定・集計!$B$6,"",INDEX(DATA!$A$46:$E$6000,A4633,4)),"")</f>
        <v/>
      </c>
    </row>
    <row r="4634" spans="1:6" ht="18.75" customHeight="1">
      <c r="A4634" s="82" t="str">
        <f>IFERROR(MATCH(ROW()-ROW($A$2),DATA!G:G,0)-DATA!$B$5+1,"")</f>
        <v/>
      </c>
      <c r="B4634" s="86" t="str">
        <f>IFERROR(INDEX(DATA!$A$46:$E$6000,A4634,5),"")</f>
        <v/>
      </c>
      <c r="C4634" s="87" t="str">
        <f>IFERROR(INDEX(DATA!$A$46:$E$6000,A4634,3),"")</f>
        <v/>
      </c>
      <c r="D4634" s="88" t="str">
        <f>IFERROR(INDEX(DATA!$A$46:$E$6000,A4634,2),"")</f>
        <v/>
      </c>
      <c r="E4634" s="99" t="str">
        <f>IFERROR(IF(C4634=設定・集計!$B$6,INDEX(DATA!$A$46:$E$6000,A4634,4),""),"")</f>
        <v/>
      </c>
      <c r="F4634" s="99" t="str">
        <f>IFERROR(IF(C4634=設定・集計!$B$6,"",INDEX(DATA!$A$46:$E$6000,A4634,4)),"")</f>
        <v/>
      </c>
    </row>
    <row r="4635" spans="1:6" ht="18.75" customHeight="1">
      <c r="A4635" s="82" t="str">
        <f>IFERROR(MATCH(ROW()-ROW($A$2),DATA!G:G,0)-DATA!$B$5+1,"")</f>
        <v/>
      </c>
      <c r="B4635" s="86" t="str">
        <f>IFERROR(INDEX(DATA!$A$46:$E$6000,A4635,5),"")</f>
        <v/>
      </c>
      <c r="C4635" s="87" t="str">
        <f>IFERROR(INDEX(DATA!$A$46:$E$6000,A4635,3),"")</f>
        <v/>
      </c>
      <c r="D4635" s="88" t="str">
        <f>IFERROR(INDEX(DATA!$A$46:$E$6000,A4635,2),"")</f>
        <v/>
      </c>
      <c r="E4635" s="99" t="str">
        <f>IFERROR(IF(C4635=設定・集計!$B$6,INDEX(DATA!$A$46:$E$6000,A4635,4),""),"")</f>
        <v/>
      </c>
      <c r="F4635" s="99" t="str">
        <f>IFERROR(IF(C4635=設定・集計!$B$6,"",INDEX(DATA!$A$46:$E$6000,A4635,4)),"")</f>
        <v/>
      </c>
    </row>
    <row r="4636" spans="1:6" ht="18.75" customHeight="1">
      <c r="A4636" s="82" t="str">
        <f>IFERROR(MATCH(ROW()-ROW($A$2),DATA!G:G,0)-DATA!$B$5+1,"")</f>
        <v/>
      </c>
      <c r="B4636" s="86" t="str">
        <f>IFERROR(INDEX(DATA!$A$46:$E$6000,A4636,5),"")</f>
        <v/>
      </c>
      <c r="C4636" s="87" t="str">
        <f>IFERROR(INDEX(DATA!$A$46:$E$6000,A4636,3),"")</f>
        <v/>
      </c>
      <c r="D4636" s="88" t="str">
        <f>IFERROR(INDEX(DATA!$A$46:$E$6000,A4636,2),"")</f>
        <v/>
      </c>
      <c r="E4636" s="99" t="str">
        <f>IFERROR(IF(C4636=設定・集計!$B$6,INDEX(DATA!$A$46:$E$6000,A4636,4),""),"")</f>
        <v/>
      </c>
      <c r="F4636" s="99" t="str">
        <f>IFERROR(IF(C4636=設定・集計!$B$6,"",INDEX(DATA!$A$46:$E$6000,A4636,4)),"")</f>
        <v/>
      </c>
    </row>
    <row r="4637" spans="1:6" ht="18.75" customHeight="1">
      <c r="A4637" s="82" t="str">
        <f>IFERROR(MATCH(ROW()-ROW($A$2),DATA!G:G,0)-DATA!$B$5+1,"")</f>
        <v/>
      </c>
      <c r="B4637" s="86" t="str">
        <f>IFERROR(INDEX(DATA!$A$46:$E$6000,A4637,5),"")</f>
        <v/>
      </c>
      <c r="C4637" s="87" t="str">
        <f>IFERROR(INDEX(DATA!$A$46:$E$6000,A4637,3),"")</f>
        <v/>
      </c>
      <c r="D4637" s="88" t="str">
        <f>IFERROR(INDEX(DATA!$A$46:$E$6000,A4637,2),"")</f>
        <v/>
      </c>
      <c r="E4637" s="99" t="str">
        <f>IFERROR(IF(C4637=設定・集計!$B$6,INDEX(DATA!$A$46:$E$6000,A4637,4),""),"")</f>
        <v/>
      </c>
      <c r="F4637" s="99" t="str">
        <f>IFERROR(IF(C4637=設定・集計!$B$6,"",INDEX(DATA!$A$46:$E$6000,A4637,4)),"")</f>
        <v/>
      </c>
    </row>
    <row r="4638" spans="1:6" ht="18.75" customHeight="1">
      <c r="A4638" s="82" t="str">
        <f>IFERROR(MATCH(ROW()-ROW($A$2),DATA!G:G,0)-DATA!$B$5+1,"")</f>
        <v/>
      </c>
      <c r="B4638" s="86" t="str">
        <f>IFERROR(INDEX(DATA!$A$46:$E$6000,A4638,5),"")</f>
        <v/>
      </c>
      <c r="C4638" s="87" t="str">
        <f>IFERROR(INDEX(DATA!$A$46:$E$6000,A4638,3),"")</f>
        <v/>
      </c>
      <c r="D4638" s="88" t="str">
        <f>IFERROR(INDEX(DATA!$A$46:$E$6000,A4638,2),"")</f>
        <v/>
      </c>
      <c r="E4638" s="99" t="str">
        <f>IFERROR(IF(C4638=設定・集計!$B$6,INDEX(DATA!$A$46:$E$6000,A4638,4),""),"")</f>
        <v/>
      </c>
      <c r="F4638" s="99" t="str">
        <f>IFERROR(IF(C4638=設定・集計!$B$6,"",INDEX(DATA!$A$46:$E$6000,A4638,4)),"")</f>
        <v/>
      </c>
    </row>
    <row r="4639" spans="1:6" ht="18.75" customHeight="1">
      <c r="A4639" s="82" t="str">
        <f>IFERROR(MATCH(ROW()-ROW($A$2),DATA!G:G,0)-DATA!$B$5+1,"")</f>
        <v/>
      </c>
      <c r="B4639" s="86" t="str">
        <f>IFERROR(INDEX(DATA!$A$46:$E$6000,A4639,5),"")</f>
        <v/>
      </c>
      <c r="C4639" s="87" t="str">
        <f>IFERROR(INDEX(DATA!$A$46:$E$6000,A4639,3),"")</f>
        <v/>
      </c>
      <c r="D4639" s="88" t="str">
        <f>IFERROR(INDEX(DATA!$A$46:$E$6000,A4639,2),"")</f>
        <v/>
      </c>
      <c r="E4639" s="99" t="str">
        <f>IFERROR(IF(C4639=設定・集計!$B$6,INDEX(DATA!$A$46:$E$6000,A4639,4),""),"")</f>
        <v/>
      </c>
      <c r="F4639" s="99" t="str">
        <f>IFERROR(IF(C4639=設定・集計!$B$6,"",INDEX(DATA!$A$46:$E$6000,A4639,4)),"")</f>
        <v/>
      </c>
    </row>
    <row r="4640" spans="1:6" ht="18.75" customHeight="1">
      <c r="A4640" s="82" t="str">
        <f>IFERROR(MATCH(ROW()-ROW($A$2),DATA!G:G,0)-DATA!$B$5+1,"")</f>
        <v/>
      </c>
      <c r="B4640" s="86" t="str">
        <f>IFERROR(INDEX(DATA!$A$46:$E$6000,A4640,5),"")</f>
        <v/>
      </c>
      <c r="C4640" s="87" t="str">
        <f>IFERROR(INDEX(DATA!$A$46:$E$6000,A4640,3),"")</f>
        <v/>
      </c>
      <c r="D4640" s="88" t="str">
        <f>IFERROR(INDEX(DATA!$A$46:$E$6000,A4640,2),"")</f>
        <v/>
      </c>
      <c r="E4640" s="99" t="str">
        <f>IFERROR(IF(C4640=設定・集計!$B$6,INDEX(DATA!$A$46:$E$6000,A4640,4),""),"")</f>
        <v/>
      </c>
      <c r="F4640" s="99" t="str">
        <f>IFERROR(IF(C4640=設定・集計!$B$6,"",INDEX(DATA!$A$46:$E$6000,A4640,4)),"")</f>
        <v/>
      </c>
    </row>
    <row r="4641" spans="1:6" ht="18.75" customHeight="1">
      <c r="A4641" s="82" t="str">
        <f>IFERROR(MATCH(ROW()-ROW($A$2),DATA!G:G,0)-DATA!$B$5+1,"")</f>
        <v/>
      </c>
      <c r="B4641" s="86" t="str">
        <f>IFERROR(INDEX(DATA!$A$46:$E$6000,A4641,5),"")</f>
        <v/>
      </c>
      <c r="C4641" s="87" t="str">
        <f>IFERROR(INDEX(DATA!$A$46:$E$6000,A4641,3),"")</f>
        <v/>
      </c>
      <c r="D4641" s="88" t="str">
        <f>IFERROR(INDEX(DATA!$A$46:$E$6000,A4641,2),"")</f>
        <v/>
      </c>
      <c r="E4641" s="99" t="str">
        <f>IFERROR(IF(C4641=設定・集計!$B$6,INDEX(DATA!$A$46:$E$6000,A4641,4),""),"")</f>
        <v/>
      </c>
      <c r="F4641" s="99" t="str">
        <f>IFERROR(IF(C4641=設定・集計!$B$6,"",INDEX(DATA!$A$46:$E$6000,A4641,4)),"")</f>
        <v/>
      </c>
    </row>
    <row r="4642" spans="1:6" ht="18.75" customHeight="1">
      <c r="A4642" s="82" t="str">
        <f>IFERROR(MATCH(ROW()-ROW($A$2),DATA!G:G,0)-DATA!$B$5+1,"")</f>
        <v/>
      </c>
      <c r="B4642" s="86" t="str">
        <f>IFERROR(INDEX(DATA!$A$46:$E$6000,A4642,5),"")</f>
        <v/>
      </c>
      <c r="C4642" s="87" t="str">
        <f>IFERROR(INDEX(DATA!$A$46:$E$6000,A4642,3),"")</f>
        <v/>
      </c>
      <c r="D4642" s="88" t="str">
        <f>IFERROR(INDEX(DATA!$A$46:$E$6000,A4642,2),"")</f>
        <v/>
      </c>
      <c r="E4642" s="99" t="str">
        <f>IFERROR(IF(C4642=設定・集計!$B$6,INDEX(DATA!$A$46:$E$6000,A4642,4),""),"")</f>
        <v/>
      </c>
      <c r="F4642" s="99" t="str">
        <f>IFERROR(IF(C4642=設定・集計!$B$6,"",INDEX(DATA!$A$46:$E$6000,A4642,4)),"")</f>
        <v/>
      </c>
    </row>
    <row r="4643" spans="1:6" ht="18.75" customHeight="1">
      <c r="A4643" s="82" t="str">
        <f>IFERROR(MATCH(ROW()-ROW($A$2),DATA!G:G,0)-DATA!$B$5+1,"")</f>
        <v/>
      </c>
      <c r="B4643" s="86" t="str">
        <f>IFERROR(INDEX(DATA!$A$46:$E$6000,A4643,5),"")</f>
        <v/>
      </c>
      <c r="C4643" s="87" t="str">
        <f>IFERROR(INDEX(DATA!$A$46:$E$6000,A4643,3),"")</f>
        <v/>
      </c>
      <c r="D4643" s="88" t="str">
        <f>IFERROR(INDEX(DATA!$A$46:$E$6000,A4643,2),"")</f>
        <v/>
      </c>
      <c r="E4643" s="99" t="str">
        <f>IFERROR(IF(C4643=設定・集計!$B$6,INDEX(DATA!$A$46:$E$6000,A4643,4),""),"")</f>
        <v/>
      </c>
      <c r="F4643" s="99" t="str">
        <f>IFERROR(IF(C4643=設定・集計!$B$6,"",INDEX(DATA!$A$46:$E$6000,A4643,4)),"")</f>
        <v/>
      </c>
    </row>
    <row r="4644" spans="1:6" ht="18.75" customHeight="1">
      <c r="A4644" s="82" t="str">
        <f>IFERROR(MATCH(ROW()-ROW($A$2),DATA!G:G,0)-DATA!$B$5+1,"")</f>
        <v/>
      </c>
      <c r="B4644" s="86" t="str">
        <f>IFERROR(INDEX(DATA!$A$46:$E$6000,A4644,5),"")</f>
        <v/>
      </c>
      <c r="C4644" s="87" t="str">
        <f>IFERROR(INDEX(DATA!$A$46:$E$6000,A4644,3),"")</f>
        <v/>
      </c>
      <c r="D4644" s="88" t="str">
        <f>IFERROR(INDEX(DATA!$A$46:$E$6000,A4644,2),"")</f>
        <v/>
      </c>
      <c r="E4644" s="99" t="str">
        <f>IFERROR(IF(C4644=設定・集計!$B$6,INDEX(DATA!$A$46:$E$6000,A4644,4),""),"")</f>
        <v/>
      </c>
      <c r="F4644" s="99" t="str">
        <f>IFERROR(IF(C4644=設定・集計!$B$6,"",INDEX(DATA!$A$46:$E$6000,A4644,4)),"")</f>
        <v/>
      </c>
    </row>
    <row r="4645" spans="1:6" ht="18.75" customHeight="1">
      <c r="A4645" s="82" t="str">
        <f>IFERROR(MATCH(ROW()-ROW($A$2),DATA!G:G,0)-DATA!$B$5+1,"")</f>
        <v/>
      </c>
      <c r="B4645" s="86" t="str">
        <f>IFERROR(INDEX(DATA!$A$46:$E$6000,A4645,5),"")</f>
        <v/>
      </c>
      <c r="C4645" s="87" t="str">
        <f>IFERROR(INDEX(DATA!$A$46:$E$6000,A4645,3),"")</f>
        <v/>
      </c>
      <c r="D4645" s="88" t="str">
        <f>IFERROR(INDEX(DATA!$A$46:$E$6000,A4645,2),"")</f>
        <v/>
      </c>
      <c r="E4645" s="99" t="str">
        <f>IFERROR(IF(C4645=設定・集計!$B$6,INDEX(DATA!$A$46:$E$6000,A4645,4),""),"")</f>
        <v/>
      </c>
      <c r="F4645" s="99" t="str">
        <f>IFERROR(IF(C4645=設定・集計!$B$6,"",INDEX(DATA!$A$46:$E$6000,A4645,4)),"")</f>
        <v/>
      </c>
    </row>
    <row r="4646" spans="1:6" ht="18.75" customHeight="1">
      <c r="A4646" s="82" t="str">
        <f>IFERROR(MATCH(ROW()-ROW($A$2),DATA!G:G,0)-DATA!$B$5+1,"")</f>
        <v/>
      </c>
      <c r="B4646" s="86" t="str">
        <f>IFERROR(INDEX(DATA!$A$46:$E$6000,A4646,5),"")</f>
        <v/>
      </c>
      <c r="C4646" s="87" t="str">
        <f>IFERROR(INDEX(DATA!$A$46:$E$6000,A4646,3),"")</f>
        <v/>
      </c>
      <c r="D4646" s="88" t="str">
        <f>IFERROR(INDEX(DATA!$A$46:$E$6000,A4646,2),"")</f>
        <v/>
      </c>
      <c r="E4646" s="99" t="str">
        <f>IFERROR(IF(C4646=設定・集計!$B$6,INDEX(DATA!$A$46:$E$6000,A4646,4),""),"")</f>
        <v/>
      </c>
      <c r="F4646" s="99" t="str">
        <f>IFERROR(IF(C4646=設定・集計!$B$6,"",INDEX(DATA!$A$46:$E$6000,A4646,4)),"")</f>
        <v/>
      </c>
    </row>
    <row r="4647" spans="1:6" ht="18.75" customHeight="1">
      <c r="A4647" s="82" t="str">
        <f>IFERROR(MATCH(ROW()-ROW($A$2),DATA!G:G,0)-DATA!$B$5+1,"")</f>
        <v/>
      </c>
      <c r="B4647" s="86" t="str">
        <f>IFERROR(INDEX(DATA!$A$46:$E$6000,A4647,5),"")</f>
        <v/>
      </c>
      <c r="C4647" s="87" t="str">
        <f>IFERROR(INDEX(DATA!$A$46:$E$6000,A4647,3),"")</f>
        <v/>
      </c>
      <c r="D4647" s="88" t="str">
        <f>IFERROR(INDEX(DATA!$A$46:$E$6000,A4647,2),"")</f>
        <v/>
      </c>
      <c r="E4647" s="99" t="str">
        <f>IFERROR(IF(C4647=設定・集計!$B$6,INDEX(DATA!$A$46:$E$6000,A4647,4),""),"")</f>
        <v/>
      </c>
      <c r="F4647" s="99" t="str">
        <f>IFERROR(IF(C4647=設定・集計!$B$6,"",INDEX(DATA!$A$46:$E$6000,A4647,4)),"")</f>
        <v/>
      </c>
    </row>
    <row r="4648" spans="1:6" ht="18.75" customHeight="1">
      <c r="A4648" s="82" t="str">
        <f>IFERROR(MATCH(ROW()-ROW($A$2),DATA!G:G,0)-DATA!$B$5+1,"")</f>
        <v/>
      </c>
      <c r="B4648" s="86" t="str">
        <f>IFERROR(INDEX(DATA!$A$46:$E$6000,A4648,5),"")</f>
        <v/>
      </c>
      <c r="C4648" s="87" t="str">
        <f>IFERROR(INDEX(DATA!$A$46:$E$6000,A4648,3),"")</f>
        <v/>
      </c>
      <c r="D4648" s="88" t="str">
        <f>IFERROR(INDEX(DATA!$A$46:$E$6000,A4648,2),"")</f>
        <v/>
      </c>
      <c r="E4648" s="99" t="str">
        <f>IFERROR(IF(C4648=設定・集計!$B$6,INDEX(DATA!$A$46:$E$6000,A4648,4),""),"")</f>
        <v/>
      </c>
      <c r="F4648" s="99" t="str">
        <f>IFERROR(IF(C4648=設定・集計!$B$6,"",INDEX(DATA!$A$46:$E$6000,A4648,4)),"")</f>
        <v/>
      </c>
    </row>
    <row r="4649" spans="1:6" ht="18.75" customHeight="1">
      <c r="A4649" s="82" t="str">
        <f>IFERROR(MATCH(ROW()-ROW($A$2),DATA!G:G,0)-DATA!$B$5+1,"")</f>
        <v/>
      </c>
      <c r="B4649" s="86" t="str">
        <f>IFERROR(INDEX(DATA!$A$46:$E$6000,A4649,5),"")</f>
        <v/>
      </c>
      <c r="C4649" s="87" t="str">
        <f>IFERROR(INDEX(DATA!$A$46:$E$6000,A4649,3),"")</f>
        <v/>
      </c>
      <c r="D4649" s="88" t="str">
        <f>IFERROR(INDEX(DATA!$A$46:$E$6000,A4649,2),"")</f>
        <v/>
      </c>
      <c r="E4649" s="99" t="str">
        <f>IFERROR(IF(C4649=設定・集計!$B$6,INDEX(DATA!$A$46:$E$6000,A4649,4),""),"")</f>
        <v/>
      </c>
      <c r="F4649" s="99" t="str">
        <f>IFERROR(IF(C4649=設定・集計!$B$6,"",INDEX(DATA!$A$46:$E$6000,A4649,4)),"")</f>
        <v/>
      </c>
    </row>
    <row r="4650" spans="1:6" ht="18.75" customHeight="1">
      <c r="A4650" s="82" t="str">
        <f>IFERROR(MATCH(ROW()-ROW($A$2),DATA!G:G,0)-DATA!$B$5+1,"")</f>
        <v/>
      </c>
      <c r="B4650" s="86" t="str">
        <f>IFERROR(INDEX(DATA!$A$46:$E$6000,A4650,5),"")</f>
        <v/>
      </c>
      <c r="C4650" s="87" t="str">
        <f>IFERROR(INDEX(DATA!$A$46:$E$6000,A4650,3),"")</f>
        <v/>
      </c>
      <c r="D4650" s="88" t="str">
        <f>IFERROR(INDEX(DATA!$A$46:$E$6000,A4650,2),"")</f>
        <v/>
      </c>
      <c r="E4650" s="99" t="str">
        <f>IFERROR(IF(C4650=設定・集計!$B$6,INDEX(DATA!$A$46:$E$6000,A4650,4),""),"")</f>
        <v/>
      </c>
      <c r="F4650" s="99" t="str">
        <f>IFERROR(IF(C4650=設定・集計!$B$6,"",INDEX(DATA!$A$46:$E$6000,A4650,4)),"")</f>
        <v/>
      </c>
    </row>
    <row r="4651" spans="1:6" ht="18.75" customHeight="1">
      <c r="A4651" s="82" t="str">
        <f>IFERROR(MATCH(ROW()-ROW($A$2),DATA!G:G,0)-DATA!$B$5+1,"")</f>
        <v/>
      </c>
      <c r="B4651" s="86" t="str">
        <f>IFERROR(INDEX(DATA!$A$46:$E$6000,A4651,5),"")</f>
        <v/>
      </c>
      <c r="C4651" s="87" t="str">
        <f>IFERROR(INDEX(DATA!$A$46:$E$6000,A4651,3),"")</f>
        <v/>
      </c>
      <c r="D4651" s="88" t="str">
        <f>IFERROR(INDEX(DATA!$A$46:$E$6000,A4651,2),"")</f>
        <v/>
      </c>
      <c r="E4651" s="99" t="str">
        <f>IFERROR(IF(C4651=設定・集計!$B$6,INDEX(DATA!$A$46:$E$6000,A4651,4),""),"")</f>
        <v/>
      </c>
      <c r="F4651" s="99" t="str">
        <f>IFERROR(IF(C4651=設定・集計!$B$6,"",INDEX(DATA!$A$46:$E$6000,A4651,4)),"")</f>
        <v/>
      </c>
    </row>
    <row r="4652" spans="1:6" ht="18.75" customHeight="1">
      <c r="A4652" s="82" t="str">
        <f>IFERROR(MATCH(ROW()-ROW($A$2),DATA!G:G,0)-DATA!$B$5+1,"")</f>
        <v/>
      </c>
      <c r="B4652" s="86" t="str">
        <f>IFERROR(INDEX(DATA!$A$46:$E$6000,A4652,5),"")</f>
        <v/>
      </c>
      <c r="C4652" s="87" t="str">
        <f>IFERROR(INDEX(DATA!$A$46:$E$6000,A4652,3),"")</f>
        <v/>
      </c>
      <c r="D4652" s="88" t="str">
        <f>IFERROR(INDEX(DATA!$A$46:$E$6000,A4652,2),"")</f>
        <v/>
      </c>
      <c r="E4652" s="99" t="str">
        <f>IFERROR(IF(C4652=設定・集計!$B$6,INDEX(DATA!$A$46:$E$6000,A4652,4),""),"")</f>
        <v/>
      </c>
      <c r="F4652" s="99" t="str">
        <f>IFERROR(IF(C4652=設定・集計!$B$6,"",INDEX(DATA!$A$46:$E$6000,A4652,4)),"")</f>
        <v/>
      </c>
    </row>
    <row r="4653" spans="1:6" ht="18.75" customHeight="1">
      <c r="A4653" s="82" t="str">
        <f>IFERROR(MATCH(ROW()-ROW($A$2),DATA!G:G,0)-DATA!$B$5+1,"")</f>
        <v/>
      </c>
      <c r="B4653" s="86" t="str">
        <f>IFERROR(INDEX(DATA!$A$46:$E$6000,A4653,5),"")</f>
        <v/>
      </c>
      <c r="C4653" s="87" t="str">
        <f>IFERROR(INDEX(DATA!$A$46:$E$6000,A4653,3),"")</f>
        <v/>
      </c>
      <c r="D4653" s="88" t="str">
        <f>IFERROR(INDEX(DATA!$A$46:$E$6000,A4653,2),"")</f>
        <v/>
      </c>
      <c r="E4653" s="99" t="str">
        <f>IFERROR(IF(C4653=設定・集計!$B$6,INDEX(DATA!$A$46:$E$6000,A4653,4),""),"")</f>
        <v/>
      </c>
      <c r="F4653" s="99" t="str">
        <f>IFERROR(IF(C4653=設定・集計!$B$6,"",INDEX(DATA!$A$46:$E$6000,A4653,4)),"")</f>
        <v/>
      </c>
    </row>
    <row r="4654" spans="1:6" ht="18.75" customHeight="1">
      <c r="A4654" s="82" t="str">
        <f>IFERROR(MATCH(ROW()-ROW($A$2),DATA!G:G,0)-DATA!$B$5+1,"")</f>
        <v/>
      </c>
      <c r="B4654" s="86" t="str">
        <f>IFERROR(INDEX(DATA!$A$46:$E$6000,A4654,5),"")</f>
        <v/>
      </c>
      <c r="C4654" s="87" t="str">
        <f>IFERROR(INDEX(DATA!$A$46:$E$6000,A4654,3),"")</f>
        <v/>
      </c>
      <c r="D4654" s="88" t="str">
        <f>IFERROR(INDEX(DATA!$A$46:$E$6000,A4654,2),"")</f>
        <v/>
      </c>
      <c r="E4654" s="99" t="str">
        <f>IFERROR(IF(C4654=設定・集計!$B$6,INDEX(DATA!$A$46:$E$6000,A4654,4),""),"")</f>
        <v/>
      </c>
      <c r="F4654" s="99" t="str">
        <f>IFERROR(IF(C4654=設定・集計!$B$6,"",INDEX(DATA!$A$46:$E$6000,A4654,4)),"")</f>
        <v/>
      </c>
    </row>
    <row r="4655" spans="1:6" ht="18.75" customHeight="1">
      <c r="A4655" s="82" t="str">
        <f>IFERROR(MATCH(ROW()-ROW($A$2),DATA!G:G,0)-DATA!$B$5+1,"")</f>
        <v/>
      </c>
      <c r="B4655" s="86" t="str">
        <f>IFERROR(INDEX(DATA!$A$46:$E$6000,A4655,5),"")</f>
        <v/>
      </c>
      <c r="C4655" s="87" t="str">
        <f>IFERROR(INDEX(DATA!$A$46:$E$6000,A4655,3),"")</f>
        <v/>
      </c>
      <c r="D4655" s="88" t="str">
        <f>IFERROR(INDEX(DATA!$A$46:$E$6000,A4655,2),"")</f>
        <v/>
      </c>
      <c r="E4655" s="99" t="str">
        <f>IFERROR(IF(C4655=設定・集計!$B$6,INDEX(DATA!$A$46:$E$6000,A4655,4),""),"")</f>
        <v/>
      </c>
      <c r="F4655" s="99" t="str">
        <f>IFERROR(IF(C4655=設定・集計!$B$6,"",INDEX(DATA!$A$46:$E$6000,A4655,4)),"")</f>
        <v/>
      </c>
    </row>
    <row r="4656" spans="1:6" ht="18.75" customHeight="1">
      <c r="A4656" s="82" t="str">
        <f>IFERROR(MATCH(ROW()-ROW($A$2),DATA!G:G,0)-DATA!$B$5+1,"")</f>
        <v/>
      </c>
      <c r="B4656" s="86" t="str">
        <f>IFERROR(INDEX(DATA!$A$46:$E$6000,A4656,5),"")</f>
        <v/>
      </c>
      <c r="C4656" s="87" t="str">
        <f>IFERROR(INDEX(DATA!$A$46:$E$6000,A4656,3),"")</f>
        <v/>
      </c>
      <c r="D4656" s="88" t="str">
        <f>IFERROR(INDEX(DATA!$A$46:$E$6000,A4656,2),"")</f>
        <v/>
      </c>
      <c r="E4656" s="99" t="str">
        <f>IFERROR(IF(C4656=設定・集計!$B$6,INDEX(DATA!$A$46:$E$6000,A4656,4),""),"")</f>
        <v/>
      </c>
      <c r="F4656" s="99" t="str">
        <f>IFERROR(IF(C4656=設定・集計!$B$6,"",INDEX(DATA!$A$46:$E$6000,A4656,4)),"")</f>
        <v/>
      </c>
    </row>
    <row r="4657" spans="1:6" ht="18.75" customHeight="1">
      <c r="A4657" s="82" t="str">
        <f>IFERROR(MATCH(ROW()-ROW($A$2),DATA!G:G,0)-DATA!$B$5+1,"")</f>
        <v/>
      </c>
      <c r="B4657" s="86" t="str">
        <f>IFERROR(INDEX(DATA!$A$46:$E$6000,A4657,5),"")</f>
        <v/>
      </c>
      <c r="C4657" s="87" t="str">
        <f>IFERROR(INDEX(DATA!$A$46:$E$6000,A4657,3),"")</f>
        <v/>
      </c>
      <c r="D4657" s="88" t="str">
        <f>IFERROR(INDEX(DATA!$A$46:$E$6000,A4657,2),"")</f>
        <v/>
      </c>
      <c r="E4657" s="99" t="str">
        <f>IFERROR(IF(C4657=設定・集計!$B$6,INDEX(DATA!$A$46:$E$6000,A4657,4),""),"")</f>
        <v/>
      </c>
      <c r="F4657" s="99" t="str">
        <f>IFERROR(IF(C4657=設定・集計!$B$6,"",INDEX(DATA!$A$46:$E$6000,A4657,4)),"")</f>
        <v/>
      </c>
    </row>
    <row r="4658" spans="1:6" ht="18.75" customHeight="1">
      <c r="A4658" s="82" t="str">
        <f>IFERROR(MATCH(ROW()-ROW($A$2),DATA!G:G,0)-DATA!$B$5+1,"")</f>
        <v/>
      </c>
      <c r="B4658" s="86" t="str">
        <f>IFERROR(INDEX(DATA!$A$46:$E$6000,A4658,5),"")</f>
        <v/>
      </c>
      <c r="C4658" s="87" t="str">
        <f>IFERROR(INDEX(DATA!$A$46:$E$6000,A4658,3),"")</f>
        <v/>
      </c>
      <c r="D4658" s="88" t="str">
        <f>IFERROR(INDEX(DATA!$A$46:$E$6000,A4658,2),"")</f>
        <v/>
      </c>
      <c r="E4658" s="99" t="str">
        <f>IFERROR(IF(C4658=設定・集計!$B$6,INDEX(DATA!$A$46:$E$6000,A4658,4),""),"")</f>
        <v/>
      </c>
      <c r="F4658" s="99" t="str">
        <f>IFERROR(IF(C4658=設定・集計!$B$6,"",INDEX(DATA!$A$46:$E$6000,A4658,4)),"")</f>
        <v/>
      </c>
    </row>
    <row r="4659" spans="1:6" ht="18.75" customHeight="1">
      <c r="A4659" s="82" t="str">
        <f>IFERROR(MATCH(ROW()-ROW($A$2),DATA!G:G,0)-DATA!$B$5+1,"")</f>
        <v/>
      </c>
      <c r="B4659" s="86" t="str">
        <f>IFERROR(INDEX(DATA!$A$46:$E$6000,A4659,5),"")</f>
        <v/>
      </c>
      <c r="C4659" s="87" t="str">
        <f>IFERROR(INDEX(DATA!$A$46:$E$6000,A4659,3),"")</f>
        <v/>
      </c>
      <c r="D4659" s="88" t="str">
        <f>IFERROR(INDEX(DATA!$A$46:$E$6000,A4659,2),"")</f>
        <v/>
      </c>
      <c r="E4659" s="99" t="str">
        <f>IFERROR(IF(C4659=設定・集計!$B$6,INDEX(DATA!$A$46:$E$6000,A4659,4),""),"")</f>
        <v/>
      </c>
      <c r="F4659" s="99" t="str">
        <f>IFERROR(IF(C4659=設定・集計!$B$6,"",INDEX(DATA!$A$46:$E$6000,A4659,4)),"")</f>
        <v/>
      </c>
    </row>
    <row r="4660" spans="1:6" ht="18.75" customHeight="1">
      <c r="A4660" s="82" t="str">
        <f>IFERROR(MATCH(ROW()-ROW($A$2),DATA!G:G,0)-DATA!$B$5+1,"")</f>
        <v/>
      </c>
      <c r="B4660" s="86" t="str">
        <f>IFERROR(INDEX(DATA!$A$46:$E$6000,A4660,5),"")</f>
        <v/>
      </c>
      <c r="C4660" s="87" t="str">
        <f>IFERROR(INDEX(DATA!$A$46:$E$6000,A4660,3),"")</f>
        <v/>
      </c>
      <c r="D4660" s="88" t="str">
        <f>IFERROR(INDEX(DATA!$A$46:$E$6000,A4660,2),"")</f>
        <v/>
      </c>
      <c r="E4660" s="99" t="str">
        <f>IFERROR(IF(C4660=設定・集計!$B$6,INDEX(DATA!$A$46:$E$6000,A4660,4),""),"")</f>
        <v/>
      </c>
      <c r="F4660" s="99" t="str">
        <f>IFERROR(IF(C4660=設定・集計!$B$6,"",INDEX(DATA!$A$46:$E$6000,A4660,4)),"")</f>
        <v/>
      </c>
    </row>
    <row r="4661" spans="1:6" ht="18.75" customHeight="1">
      <c r="A4661" s="82" t="str">
        <f>IFERROR(MATCH(ROW()-ROW($A$2),DATA!G:G,0)-DATA!$B$5+1,"")</f>
        <v/>
      </c>
      <c r="B4661" s="86" t="str">
        <f>IFERROR(INDEX(DATA!$A$46:$E$6000,A4661,5),"")</f>
        <v/>
      </c>
      <c r="C4661" s="87" t="str">
        <f>IFERROR(INDEX(DATA!$A$46:$E$6000,A4661,3),"")</f>
        <v/>
      </c>
      <c r="D4661" s="88" t="str">
        <f>IFERROR(INDEX(DATA!$A$46:$E$6000,A4661,2),"")</f>
        <v/>
      </c>
      <c r="E4661" s="99" t="str">
        <f>IFERROR(IF(C4661=設定・集計!$B$6,INDEX(DATA!$A$46:$E$6000,A4661,4),""),"")</f>
        <v/>
      </c>
      <c r="F4661" s="99" t="str">
        <f>IFERROR(IF(C4661=設定・集計!$B$6,"",INDEX(DATA!$A$46:$E$6000,A4661,4)),"")</f>
        <v/>
      </c>
    </row>
    <row r="4662" spans="1:6" ht="18.75" customHeight="1">
      <c r="A4662" s="82" t="str">
        <f>IFERROR(MATCH(ROW()-ROW($A$2),DATA!G:G,0)-DATA!$B$5+1,"")</f>
        <v/>
      </c>
      <c r="B4662" s="86" t="str">
        <f>IFERROR(INDEX(DATA!$A$46:$E$6000,A4662,5),"")</f>
        <v/>
      </c>
      <c r="C4662" s="87" t="str">
        <f>IFERROR(INDEX(DATA!$A$46:$E$6000,A4662,3),"")</f>
        <v/>
      </c>
      <c r="D4662" s="88" t="str">
        <f>IFERROR(INDEX(DATA!$A$46:$E$6000,A4662,2),"")</f>
        <v/>
      </c>
      <c r="E4662" s="99" t="str">
        <f>IFERROR(IF(C4662=設定・集計!$B$6,INDEX(DATA!$A$46:$E$6000,A4662,4),""),"")</f>
        <v/>
      </c>
      <c r="F4662" s="99" t="str">
        <f>IFERROR(IF(C4662=設定・集計!$B$6,"",INDEX(DATA!$A$46:$E$6000,A4662,4)),"")</f>
        <v/>
      </c>
    </row>
    <row r="4663" spans="1:6" ht="18.75" customHeight="1">
      <c r="A4663" s="82" t="str">
        <f>IFERROR(MATCH(ROW()-ROW($A$2),DATA!G:G,0)-DATA!$B$5+1,"")</f>
        <v/>
      </c>
      <c r="B4663" s="86" t="str">
        <f>IFERROR(INDEX(DATA!$A$46:$E$6000,A4663,5),"")</f>
        <v/>
      </c>
      <c r="C4663" s="87" t="str">
        <f>IFERROR(INDEX(DATA!$A$46:$E$6000,A4663,3),"")</f>
        <v/>
      </c>
      <c r="D4663" s="88" t="str">
        <f>IFERROR(INDEX(DATA!$A$46:$E$6000,A4663,2),"")</f>
        <v/>
      </c>
      <c r="E4663" s="99" t="str">
        <f>IFERROR(IF(C4663=設定・集計!$B$6,INDEX(DATA!$A$46:$E$6000,A4663,4),""),"")</f>
        <v/>
      </c>
      <c r="F4663" s="99" t="str">
        <f>IFERROR(IF(C4663=設定・集計!$B$6,"",INDEX(DATA!$A$46:$E$6000,A4663,4)),"")</f>
        <v/>
      </c>
    </row>
    <row r="4664" spans="1:6" ht="18.75" customHeight="1">
      <c r="A4664" s="82" t="str">
        <f>IFERROR(MATCH(ROW()-ROW($A$2),DATA!G:G,0)-DATA!$B$5+1,"")</f>
        <v/>
      </c>
      <c r="B4664" s="86" t="str">
        <f>IFERROR(INDEX(DATA!$A$46:$E$6000,A4664,5),"")</f>
        <v/>
      </c>
      <c r="C4664" s="87" t="str">
        <f>IFERROR(INDEX(DATA!$A$46:$E$6000,A4664,3),"")</f>
        <v/>
      </c>
      <c r="D4664" s="88" t="str">
        <f>IFERROR(INDEX(DATA!$A$46:$E$6000,A4664,2),"")</f>
        <v/>
      </c>
      <c r="E4664" s="99" t="str">
        <f>IFERROR(IF(C4664=設定・集計!$B$6,INDEX(DATA!$A$46:$E$6000,A4664,4),""),"")</f>
        <v/>
      </c>
      <c r="F4664" s="99" t="str">
        <f>IFERROR(IF(C4664=設定・集計!$B$6,"",INDEX(DATA!$A$46:$E$6000,A4664,4)),"")</f>
        <v/>
      </c>
    </row>
    <row r="4665" spans="1:6" ht="18.75" customHeight="1">
      <c r="A4665" s="82" t="str">
        <f>IFERROR(MATCH(ROW()-ROW($A$2),DATA!G:G,0)-DATA!$B$5+1,"")</f>
        <v/>
      </c>
      <c r="B4665" s="86" t="str">
        <f>IFERROR(INDEX(DATA!$A$46:$E$6000,A4665,5),"")</f>
        <v/>
      </c>
      <c r="C4665" s="87" t="str">
        <f>IFERROR(INDEX(DATA!$A$46:$E$6000,A4665,3),"")</f>
        <v/>
      </c>
      <c r="D4665" s="88" t="str">
        <f>IFERROR(INDEX(DATA!$A$46:$E$6000,A4665,2),"")</f>
        <v/>
      </c>
      <c r="E4665" s="99" t="str">
        <f>IFERROR(IF(C4665=設定・集計!$B$6,INDEX(DATA!$A$46:$E$6000,A4665,4),""),"")</f>
        <v/>
      </c>
      <c r="F4665" s="99" t="str">
        <f>IFERROR(IF(C4665=設定・集計!$B$6,"",INDEX(DATA!$A$46:$E$6000,A4665,4)),"")</f>
        <v/>
      </c>
    </row>
    <row r="4666" spans="1:6" ht="18.75" customHeight="1">
      <c r="A4666" s="82" t="str">
        <f>IFERROR(MATCH(ROW()-ROW($A$2),DATA!G:G,0)-DATA!$B$5+1,"")</f>
        <v/>
      </c>
      <c r="B4666" s="86" t="str">
        <f>IFERROR(INDEX(DATA!$A$46:$E$6000,A4666,5),"")</f>
        <v/>
      </c>
      <c r="C4666" s="87" t="str">
        <f>IFERROR(INDEX(DATA!$A$46:$E$6000,A4666,3),"")</f>
        <v/>
      </c>
      <c r="D4666" s="88" t="str">
        <f>IFERROR(INDEX(DATA!$A$46:$E$6000,A4666,2),"")</f>
        <v/>
      </c>
      <c r="E4666" s="99" t="str">
        <f>IFERROR(IF(C4666=設定・集計!$B$6,INDEX(DATA!$A$46:$E$6000,A4666,4),""),"")</f>
        <v/>
      </c>
      <c r="F4666" s="99" t="str">
        <f>IFERROR(IF(C4666=設定・集計!$B$6,"",INDEX(DATA!$A$46:$E$6000,A4666,4)),"")</f>
        <v/>
      </c>
    </row>
    <row r="4667" spans="1:6" ht="18.75" customHeight="1">
      <c r="A4667" s="82" t="str">
        <f>IFERROR(MATCH(ROW()-ROW($A$2),DATA!G:G,0)-DATA!$B$5+1,"")</f>
        <v/>
      </c>
      <c r="B4667" s="86" t="str">
        <f>IFERROR(INDEX(DATA!$A$46:$E$6000,A4667,5),"")</f>
        <v/>
      </c>
      <c r="C4667" s="87" t="str">
        <f>IFERROR(INDEX(DATA!$A$46:$E$6000,A4667,3),"")</f>
        <v/>
      </c>
      <c r="D4667" s="88" t="str">
        <f>IFERROR(INDEX(DATA!$A$46:$E$6000,A4667,2),"")</f>
        <v/>
      </c>
      <c r="E4667" s="99" t="str">
        <f>IFERROR(IF(C4667=設定・集計!$B$6,INDEX(DATA!$A$46:$E$6000,A4667,4),""),"")</f>
        <v/>
      </c>
      <c r="F4667" s="99" t="str">
        <f>IFERROR(IF(C4667=設定・集計!$B$6,"",INDEX(DATA!$A$46:$E$6000,A4667,4)),"")</f>
        <v/>
      </c>
    </row>
    <row r="4668" spans="1:6" ht="18.75" customHeight="1">
      <c r="A4668" s="82" t="str">
        <f>IFERROR(MATCH(ROW()-ROW($A$2),DATA!G:G,0)-DATA!$B$5+1,"")</f>
        <v/>
      </c>
      <c r="B4668" s="86" t="str">
        <f>IFERROR(INDEX(DATA!$A$46:$E$6000,A4668,5),"")</f>
        <v/>
      </c>
      <c r="C4668" s="87" t="str">
        <f>IFERROR(INDEX(DATA!$A$46:$E$6000,A4668,3),"")</f>
        <v/>
      </c>
      <c r="D4668" s="88" t="str">
        <f>IFERROR(INDEX(DATA!$A$46:$E$6000,A4668,2),"")</f>
        <v/>
      </c>
      <c r="E4668" s="99" t="str">
        <f>IFERROR(IF(C4668=設定・集計!$B$6,INDEX(DATA!$A$46:$E$6000,A4668,4),""),"")</f>
        <v/>
      </c>
      <c r="F4668" s="99" t="str">
        <f>IFERROR(IF(C4668=設定・集計!$B$6,"",INDEX(DATA!$A$46:$E$6000,A4668,4)),"")</f>
        <v/>
      </c>
    </row>
    <row r="4669" spans="1:6" ht="18.75" customHeight="1">
      <c r="A4669" s="82" t="str">
        <f>IFERROR(MATCH(ROW()-ROW($A$2),DATA!G:G,0)-DATA!$B$5+1,"")</f>
        <v/>
      </c>
      <c r="B4669" s="86" t="str">
        <f>IFERROR(INDEX(DATA!$A$46:$E$6000,A4669,5),"")</f>
        <v/>
      </c>
      <c r="C4669" s="87" t="str">
        <f>IFERROR(INDEX(DATA!$A$46:$E$6000,A4669,3),"")</f>
        <v/>
      </c>
      <c r="D4669" s="88" t="str">
        <f>IFERROR(INDEX(DATA!$A$46:$E$6000,A4669,2),"")</f>
        <v/>
      </c>
      <c r="E4669" s="99" t="str">
        <f>IFERROR(IF(C4669=設定・集計!$B$6,INDEX(DATA!$A$46:$E$6000,A4669,4),""),"")</f>
        <v/>
      </c>
      <c r="F4669" s="99" t="str">
        <f>IFERROR(IF(C4669=設定・集計!$B$6,"",INDEX(DATA!$A$46:$E$6000,A4669,4)),"")</f>
        <v/>
      </c>
    </row>
    <row r="4670" spans="1:6" ht="18.75" customHeight="1">
      <c r="A4670" s="82" t="str">
        <f>IFERROR(MATCH(ROW()-ROW($A$2),DATA!G:G,0)-DATA!$B$5+1,"")</f>
        <v/>
      </c>
      <c r="B4670" s="86" t="str">
        <f>IFERROR(INDEX(DATA!$A$46:$E$6000,A4670,5),"")</f>
        <v/>
      </c>
      <c r="C4670" s="87" t="str">
        <f>IFERROR(INDEX(DATA!$A$46:$E$6000,A4670,3),"")</f>
        <v/>
      </c>
      <c r="D4670" s="88" t="str">
        <f>IFERROR(INDEX(DATA!$A$46:$E$6000,A4670,2),"")</f>
        <v/>
      </c>
      <c r="E4670" s="99" t="str">
        <f>IFERROR(IF(C4670=設定・集計!$B$6,INDEX(DATA!$A$46:$E$6000,A4670,4),""),"")</f>
        <v/>
      </c>
      <c r="F4670" s="99" t="str">
        <f>IFERROR(IF(C4670=設定・集計!$B$6,"",INDEX(DATA!$A$46:$E$6000,A4670,4)),"")</f>
        <v/>
      </c>
    </row>
    <row r="4671" spans="1:6" ht="18.75" customHeight="1">
      <c r="A4671" s="82" t="str">
        <f>IFERROR(MATCH(ROW()-ROW($A$2),DATA!G:G,0)-DATA!$B$5+1,"")</f>
        <v/>
      </c>
      <c r="B4671" s="86" t="str">
        <f>IFERROR(INDEX(DATA!$A$46:$E$6000,A4671,5),"")</f>
        <v/>
      </c>
      <c r="C4671" s="87" t="str">
        <f>IFERROR(INDEX(DATA!$A$46:$E$6000,A4671,3),"")</f>
        <v/>
      </c>
      <c r="D4671" s="88" t="str">
        <f>IFERROR(INDEX(DATA!$A$46:$E$6000,A4671,2),"")</f>
        <v/>
      </c>
      <c r="E4671" s="99" t="str">
        <f>IFERROR(IF(C4671=設定・集計!$B$6,INDEX(DATA!$A$46:$E$6000,A4671,4),""),"")</f>
        <v/>
      </c>
      <c r="F4671" s="99" t="str">
        <f>IFERROR(IF(C4671=設定・集計!$B$6,"",INDEX(DATA!$A$46:$E$6000,A4671,4)),"")</f>
        <v/>
      </c>
    </row>
    <row r="4672" spans="1:6" ht="18.75" customHeight="1">
      <c r="A4672" s="82" t="str">
        <f>IFERROR(MATCH(ROW()-ROW($A$2),DATA!G:G,0)-DATA!$B$5+1,"")</f>
        <v/>
      </c>
      <c r="B4672" s="86" t="str">
        <f>IFERROR(INDEX(DATA!$A$46:$E$6000,A4672,5),"")</f>
        <v/>
      </c>
      <c r="C4672" s="87" t="str">
        <f>IFERROR(INDEX(DATA!$A$46:$E$6000,A4672,3),"")</f>
        <v/>
      </c>
      <c r="D4672" s="88" t="str">
        <f>IFERROR(INDEX(DATA!$A$46:$E$6000,A4672,2),"")</f>
        <v/>
      </c>
      <c r="E4672" s="99" t="str">
        <f>IFERROR(IF(C4672=設定・集計!$B$6,INDEX(DATA!$A$46:$E$6000,A4672,4),""),"")</f>
        <v/>
      </c>
      <c r="F4672" s="99" t="str">
        <f>IFERROR(IF(C4672=設定・集計!$B$6,"",INDEX(DATA!$A$46:$E$6000,A4672,4)),"")</f>
        <v/>
      </c>
    </row>
    <row r="4673" spans="1:6" ht="18.75" customHeight="1">
      <c r="A4673" s="82" t="str">
        <f>IFERROR(MATCH(ROW()-ROW($A$2),DATA!G:G,0)-DATA!$B$5+1,"")</f>
        <v/>
      </c>
      <c r="B4673" s="86" t="str">
        <f>IFERROR(INDEX(DATA!$A$46:$E$6000,A4673,5),"")</f>
        <v/>
      </c>
      <c r="C4673" s="87" t="str">
        <f>IFERROR(INDEX(DATA!$A$46:$E$6000,A4673,3),"")</f>
        <v/>
      </c>
      <c r="D4673" s="88" t="str">
        <f>IFERROR(INDEX(DATA!$A$46:$E$6000,A4673,2),"")</f>
        <v/>
      </c>
      <c r="E4673" s="99" t="str">
        <f>IFERROR(IF(C4673=設定・集計!$B$6,INDEX(DATA!$A$46:$E$6000,A4673,4),""),"")</f>
        <v/>
      </c>
      <c r="F4673" s="99" t="str">
        <f>IFERROR(IF(C4673=設定・集計!$B$6,"",INDEX(DATA!$A$46:$E$6000,A4673,4)),"")</f>
        <v/>
      </c>
    </row>
    <row r="4674" spans="1:6" ht="18.75" customHeight="1">
      <c r="A4674" s="82" t="str">
        <f>IFERROR(MATCH(ROW()-ROW($A$2),DATA!G:G,0)-DATA!$B$5+1,"")</f>
        <v/>
      </c>
      <c r="B4674" s="86" t="str">
        <f>IFERROR(INDEX(DATA!$A$46:$E$6000,A4674,5),"")</f>
        <v/>
      </c>
      <c r="C4674" s="87" t="str">
        <f>IFERROR(INDEX(DATA!$A$46:$E$6000,A4674,3),"")</f>
        <v/>
      </c>
      <c r="D4674" s="88" t="str">
        <f>IFERROR(INDEX(DATA!$A$46:$E$6000,A4674,2),"")</f>
        <v/>
      </c>
      <c r="E4674" s="99" t="str">
        <f>IFERROR(IF(C4674=設定・集計!$B$6,INDEX(DATA!$A$46:$E$6000,A4674,4),""),"")</f>
        <v/>
      </c>
      <c r="F4674" s="99" t="str">
        <f>IFERROR(IF(C4674=設定・集計!$B$6,"",INDEX(DATA!$A$46:$E$6000,A4674,4)),"")</f>
        <v/>
      </c>
    </row>
    <row r="4675" spans="1:6" ht="18.75" customHeight="1">
      <c r="A4675" s="82" t="str">
        <f>IFERROR(MATCH(ROW()-ROW($A$2),DATA!G:G,0)-DATA!$B$5+1,"")</f>
        <v/>
      </c>
      <c r="B4675" s="86" t="str">
        <f>IFERROR(INDEX(DATA!$A$46:$E$6000,A4675,5),"")</f>
        <v/>
      </c>
      <c r="C4675" s="87" t="str">
        <f>IFERROR(INDEX(DATA!$A$46:$E$6000,A4675,3),"")</f>
        <v/>
      </c>
      <c r="D4675" s="88" t="str">
        <f>IFERROR(INDEX(DATA!$A$46:$E$6000,A4675,2),"")</f>
        <v/>
      </c>
      <c r="E4675" s="99" t="str">
        <f>IFERROR(IF(C4675=設定・集計!$B$6,INDEX(DATA!$A$46:$E$6000,A4675,4),""),"")</f>
        <v/>
      </c>
      <c r="F4675" s="99" t="str">
        <f>IFERROR(IF(C4675=設定・集計!$B$6,"",INDEX(DATA!$A$46:$E$6000,A4675,4)),"")</f>
        <v/>
      </c>
    </row>
    <row r="4676" spans="1:6" ht="18.75" customHeight="1">
      <c r="A4676" s="82" t="str">
        <f>IFERROR(MATCH(ROW()-ROW($A$2),DATA!G:G,0)-DATA!$B$5+1,"")</f>
        <v/>
      </c>
      <c r="B4676" s="86" t="str">
        <f>IFERROR(INDEX(DATA!$A$46:$E$6000,A4676,5),"")</f>
        <v/>
      </c>
      <c r="C4676" s="87" t="str">
        <f>IFERROR(INDEX(DATA!$A$46:$E$6000,A4676,3),"")</f>
        <v/>
      </c>
      <c r="D4676" s="88" t="str">
        <f>IFERROR(INDEX(DATA!$A$46:$E$6000,A4676,2),"")</f>
        <v/>
      </c>
      <c r="E4676" s="99" t="str">
        <f>IFERROR(IF(C4676=設定・集計!$B$6,INDEX(DATA!$A$46:$E$6000,A4676,4),""),"")</f>
        <v/>
      </c>
      <c r="F4676" s="99" t="str">
        <f>IFERROR(IF(C4676=設定・集計!$B$6,"",INDEX(DATA!$A$46:$E$6000,A4676,4)),"")</f>
        <v/>
      </c>
    </row>
    <row r="4677" spans="1:6" ht="18.75" customHeight="1">
      <c r="A4677" s="82" t="str">
        <f>IFERROR(MATCH(ROW()-ROW($A$2),DATA!G:G,0)-DATA!$B$5+1,"")</f>
        <v/>
      </c>
      <c r="B4677" s="86" t="str">
        <f>IFERROR(INDEX(DATA!$A$46:$E$6000,A4677,5),"")</f>
        <v/>
      </c>
      <c r="C4677" s="87" t="str">
        <f>IFERROR(INDEX(DATA!$A$46:$E$6000,A4677,3),"")</f>
        <v/>
      </c>
      <c r="D4677" s="88" t="str">
        <f>IFERROR(INDEX(DATA!$A$46:$E$6000,A4677,2),"")</f>
        <v/>
      </c>
      <c r="E4677" s="99" t="str">
        <f>IFERROR(IF(C4677=設定・集計!$B$6,INDEX(DATA!$A$46:$E$6000,A4677,4),""),"")</f>
        <v/>
      </c>
      <c r="F4677" s="99" t="str">
        <f>IFERROR(IF(C4677=設定・集計!$B$6,"",INDEX(DATA!$A$46:$E$6000,A4677,4)),"")</f>
        <v/>
      </c>
    </row>
    <row r="4678" spans="1:6" ht="18.75" customHeight="1">
      <c r="A4678" s="82" t="str">
        <f>IFERROR(MATCH(ROW()-ROW($A$2),DATA!G:G,0)-DATA!$B$5+1,"")</f>
        <v/>
      </c>
      <c r="B4678" s="86" t="str">
        <f>IFERROR(INDEX(DATA!$A$46:$E$6000,A4678,5),"")</f>
        <v/>
      </c>
      <c r="C4678" s="87" t="str">
        <f>IFERROR(INDEX(DATA!$A$46:$E$6000,A4678,3),"")</f>
        <v/>
      </c>
      <c r="D4678" s="88" t="str">
        <f>IFERROR(INDEX(DATA!$A$46:$E$6000,A4678,2),"")</f>
        <v/>
      </c>
      <c r="E4678" s="99" t="str">
        <f>IFERROR(IF(C4678=設定・集計!$B$6,INDEX(DATA!$A$46:$E$6000,A4678,4),""),"")</f>
        <v/>
      </c>
      <c r="F4678" s="99" t="str">
        <f>IFERROR(IF(C4678=設定・集計!$B$6,"",INDEX(DATA!$A$46:$E$6000,A4678,4)),"")</f>
        <v/>
      </c>
    </row>
    <row r="4679" spans="1:6" ht="18.75" customHeight="1">
      <c r="A4679" s="82" t="str">
        <f>IFERROR(MATCH(ROW()-ROW($A$2),DATA!G:G,0)-DATA!$B$5+1,"")</f>
        <v/>
      </c>
      <c r="B4679" s="86" t="str">
        <f>IFERROR(INDEX(DATA!$A$46:$E$6000,A4679,5),"")</f>
        <v/>
      </c>
      <c r="C4679" s="87" t="str">
        <f>IFERROR(INDEX(DATA!$A$46:$E$6000,A4679,3),"")</f>
        <v/>
      </c>
      <c r="D4679" s="88" t="str">
        <f>IFERROR(INDEX(DATA!$A$46:$E$6000,A4679,2),"")</f>
        <v/>
      </c>
      <c r="E4679" s="99" t="str">
        <f>IFERROR(IF(C4679=設定・集計!$B$6,INDEX(DATA!$A$46:$E$6000,A4679,4),""),"")</f>
        <v/>
      </c>
      <c r="F4679" s="99" t="str">
        <f>IFERROR(IF(C4679=設定・集計!$B$6,"",INDEX(DATA!$A$46:$E$6000,A4679,4)),"")</f>
        <v/>
      </c>
    </row>
    <row r="4680" spans="1:6" ht="18.75" customHeight="1">
      <c r="A4680" s="82" t="str">
        <f>IFERROR(MATCH(ROW()-ROW($A$2),DATA!G:G,0)-DATA!$B$5+1,"")</f>
        <v/>
      </c>
      <c r="B4680" s="86" t="str">
        <f>IFERROR(INDEX(DATA!$A$46:$E$6000,A4680,5),"")</f>
        <v/>
      </c>
      <c r="C4680" s="87" t="str">
        <f>IFERROR(INDEX(DATA!$A$46:$E$6000,A4680,3),"")</f>
        <v/>
      </c>
      <c r="D4680" s="88" t="str">
        <f>IFERROR(INDEX(DATA!$A$46:$E$6000,A4680,2),"")</f>
        <v/>
      </c>
      <c r="E4680" s="99" t="str">
        <f>IFERROR(IF(C4680=設定・集計!$B$6,INDEX(DATA!$A$46:$E$6000,A4680,4),""),"")</f>
        <v/>
      </c>
      <c r="F4680" s="99" t="str">
        <f>IFERROR(IF(C4680=設定・集計!$B$6,"",INDEX(DATA!$A$46:$E$6000,A4680,4)),"")</f>
        <v/>
      </c>
    </row>
    <row r="4681" spans="1:6" ht="18.75" customHeight="1">
      <c r="A4681" s="82" t="str">
        <f>IFERROR(MATCH(ROW()-ROW($A$2),DATA!G:G,0)-DATA!$B$5+1,"")</f>
        <v/>
      </c>
      <c r="B4681" s="86" t="str">
        <f>IFERROR(INDEX(DATA!$A$46:$E$6000,A4681,5),"")</f>
        <v/>
      </c>
      <c r="C4681" s="87" t="str">
        <f>IFERROR(INDEX(DATA!$A$46:$E$6000,A4681,3),"")</f>
        <v/>
      </c>
      <c r="D4681" s="88" t="str">
        <f>IFERROR(INDEX(DATA!$A$46:$E$6000,A4681,2),"")</f>
        <v/>
      </c>
      <c r="E4681" s="99" t="str">
        <f>IFERROR(IF(C4681=設定・集計!$B$6,INDEX(DATA!$A$46:$E$6000,A4681,4),""),"")</f>
        <v/>
      </c>
      <c r="F4681" s="99" t="str">
        <f>IFERROR(IF(C4681=設定・集計!$B$6,"",INDEX(DATA!$A$46:$E$6000,A4681,4)),"")</f>
        <v/>
      </c>
    </row>
    <row r="4682" spans="1:6" ht="18.75" customHeight="1">
      <c r="A4682" s="82" t="str">
        <f>IFERROR(MATCH(ROW()-ROW($A$2),DATA!G:G,0)-DATA!$B$5+1,"")</f>
        <v/>
      </c>
      <c r="B4682" s="86" t="str">
        <f>IFERROR(INDEX(DATA!$A$46:$E$6000,A4682,5),"")</f>
        <v/>
      </c>
      <c r="C4682" s="87" t="str">
        <f>IFERROR(INDEX(DATA!$A$46:$E$6000,A4682,3),"")</f>
        <v/>
      </c>
      <c r="D4682" s="88" t="str">
        <f>IFERROR(INDEX(DATA!$A$46:$E$6000,A4682,2),"")</f>
        <v/>
      </c>
      <c r="E4682" s="99" t="str">
        <f>IFERROR(IF(C4682=設定・集計!$B$6,INDEX(DATA!$A$46:$E$6000,A4682,4),""),"")</f>
        <v/>
      </c>
      <c r="F4682" s="99" t="str">
        <f>IFERROR(IF(C4682=設定・集計!$B$6,"",INDEX(DATA!$A$46:$E$6000,A4682,4)),"")</f>
        <v/>
      </c>
    </row>
    <row r="4683" spans="1:6" ht="18.75" customHeight="1">
      <c r="A4683" s="82" t="str">
        <f>IFERROR(MATCH(ROW()-ROW($A$2),DATA!G:G,0)-DATA!$B$5+1,"")</f>
        <v/>
      </c>
      <c r="B4683" s="86" t="str">
        <f>IFERROR(INDEX(DATA!$A$46:$E$6000,A4683,5),"")</f>
        <v/>
      </c>
      <c r="C4683" s="87" t="str">
        <f>IFERROR(INDEX(DATA!$A$46:$E$6000,A4683,3),"")</f>
        <v/>
      </c>
      <c r="D4683" s="88" t="str">
        <f>IFERROR(INDEX(DATA!$A$46:$E$6000,A4683,2),"")</f>
        <v/>
      </c>
      <c r="E4683" s="99" t="str">
        <f>IFERROR(IF(C4683=設定・集計!$B$6,INDEX(DATA!$A$46:$E$6000,A4683,4),""),"")</f>
        <v/>
      </c>
      <c r="F4683" s="99" t="str">
        <f>IFERROR(IF(C4683=設定・集計!$B$6,"",INDEX(DATA!$A$46:$E$6000,A4683,4)),"")</f>
        <v/>
      </c>
    </row>
    <row r="4684" spans="1:6" ht="18.75" customHeight="1">
      <c r="A4684" s="82" t="str">
        <f>IFERROR(MATCH(ROW()-ROW($A$2),DATA!G:G,0)-DATA!$B$5+1,"")</f>
        <v/>
      </c>
      <c r="B4684" s="86" t="str">
        <f>IFERROR(INDEX(DATA!$A$46:$E$6000,A4684,5),"")</f>
        <v/>
      </c>
      <c r="C4684" s="87" t="str">
        <f>IFERROR(INDEX(DATA!$A$46:$E$6000,A4684,3),"")</f>
        <v/>
      </c>
      <c r="D4684" s="88" t="str">
        <f>IFERROR(INDEX(DATA!$A$46:$E$6000,A4684,2),"")</f>
        <v/>
      </c>
      <c r="E4684" s="99" t="str">
        <f>IFERROR(IF(C4684=設定・集計!$B$6,INDEX(DATA!$A$46:$E$6000,A4684,4),""),"")</f>
        <v/>
      </c>
      <c r="F4684" s="99" t="str">
        <f>IFERROR(IF(C4684=設定・集計!$B$6,"",INDEX(DATA!$A$46:$E$6000,A4684,4)),"")</f>
        <v/>
      </c>
    </row>
    <row r="4685" spans="1:6" ht="18.75" customHeight="1">
      <c r="A4685" s="82" t="str">
        <f>IFERROR(MATCH(ROW()-ROW($A$2),DATA!G:G,0)-DATA!$B$5+1,"")</f>
        <v/>
      </c>
      <c r="B4685" s="86" t="str">
        <f>IFERROR(INDEX(DATA!$A$46:$E$6000,A4685,5),"")</f>
        <v/>
      </c>
      <c r="C4685" s="87" t="str">
        <f>IFERROR(INDEX(DATA!$A$46:$E$6000,A4685,3),"")</f>
        <v/>
      </c>
      <c r="D4685" s="88" t="str">
        <f>IFERROR(INDEX(DATA!$A$46:$E$6000,A4685,2),"")</f>
        <v/>
      </c>
      <c r="E4685" s="99" t="str">
        <f>IFERROR(IF(C4685=設定・集計!$B$6,INDEX(DATA!$A$46:$E$6000,A4685,4),""),"")</f>
        <v/>
      </c>
      <c r="F4685" s="99" t="str">
        <f>IFERROR(IF(C4685=設定・集計!$B$6,"",INDEX(DATA!$A$46:$E$6000,A4685,4)),"")</f>
        <v/>
      </c>
    </row>
    <row r="4686" spans="1:6" ht="18.75" customHeight="1">
      <c r="A4686" s="82" t="str">
        <f>IFERROR(MATCH(ROW()-ROW($A$2),DATA!G:G,0)-DATA!$B$5+1,"")</f>
        <v/>
      </c>
      <c r="B4686" s="86" t="str">
        <f>IFERROR(INDEX(DATA!$A$46:$E$6000,A4686,5),"")</f>
        <v/>
      </c>
      <c r="C4686" s="87" t="str">
        <f>IFERROR(INDEX(DATA!$A$46:$E$6000,A4686,3),"")</f>
        <v/>
      </c>
      <c r="D4686" s="88" t="str">
        <f>IFERROR(INDEX(DATA!$A$46:$E$6000,A4686,2),"")</f>
        <v/>
      </c>
      <c r="E4686" s="99" t="str">
        <f>IFERROR(IF(C4686=設定・集計!$B$6,INDEX(DATA!$A$46:$E$6000,A4686,4),""),"")</f>
        <v/>
      </c>
      <c r="F4686" s="99" t="str">
        <f>IFERROR(IF(C4686=設定・集計!$B$6,"",INDEX(DATA!$A$46:$E$6000,A4686,4)),"")</f>
        <v/>
      </c>
    </row>
    <row r="4687" spans="1:6" ht="18.75" customHeight="1">
      <c r="A4687" s="82" t="str">
        <f>IFERROR(MATCH(ROW()-ROW($A$2),DATA!G:G,0)-DATA!$B$5+1,"")</f>
        <v/>
      </c>
      <c r="B4687" s="86" t="str">
        <f>IFERROR(INDEX(DATA!$A$46:$E$6000,A4687,5),"")</f>
        <v/>
      </c>
      <c r="C4687" s="87" t="str">
        <f>IFERROR(INDEX(DATA!$A$46:$E$6000,A4687,3),"")</f>
        <v/>
      </c>
      <c r="D4687" s="88" t="str">
        <f>IFERROR(INDEX(DATA!$A$46:$E$6000,A4687,2),"")</f>
        <v/>
      </c>
      <c r="E4687" s="99" t="str">
        <f>IFERROR(IF(C4687=設定・集計!$B$6,INDEX(DATA!$A$46:$E$6000,A4687,4),""),"")</f>
        <v/>
      </c>
      <c r="F4687" s="99" t="str">
        <f>IFERROR(IF(C4687=設定・集計!$B$6,"",INDEX(DATA!$A$46:$E$6000,A4687,4)),"")</f>
        <v/>
      </c>
    </row>
    <row r="4688" spans="1:6" ht="18.75" customHeight="1">
      <c r="A4688" s="82" t="str">
        <f>IFERROR(MATCH(ROW()-ROW($A$2),DATA!G:G,0)-DATA!$B$5+1,"")</f>
        <v/>
      </c>
      <c r="B4688" s="86" t="str">
        <f>IFERROR(INDEX(DATA!$A$46:$E$6000,A4688,5),"")</f>
        <v/>
      </c>
      <c r="C4688" s="87" t="str">
        <f>IFERROR(INDEX(DATA!$A$46:$E$6000,A4688,3),"")</f>
        <v/>
      </c>
      <c r="D4688" s="88" t="str">
        <f>IFERROR(INDEX(DATA!$A$46:$E$6000,A4688,2),"")</f>
        <v/>
      </c>
      <c r="E4688" s="99" t="str">
        <f>IFERROR(IF(C4688=設定・集計!$B$6,INDEX(DATA!$A$46:$E$6000,A4688,4),""),"")</f>
        <v/>
      </c>
      <c r="F4688" s="99" t="str">
        <f>IFERROR(IF(C4688=設定・集計!$B$6,"",INDEX(DATA!$A$46:$E$6000,A4688,4)),"")</f>
        <v/>
      </c>
    </row>
    <row r="4689" spans="1:6" ht="18.75" customHeight="1">
      <c r="A4689" s="82" t="str">
        <f>IFERROR(MATCH(ROW()-ROW($A$2),DATA!G:G,0)-DATA!$B$5+1,"")</f>
        <v/>
      </c>
      <c r="B4689" s="86" t="str">
        <f>IFERROR(INDEX(DATA!$A$46:$E$6000,A4689,5),"")</f>
        <v/>
      </c>
      <c r="C4689" s="87" t="str">
        <f>IFERROR(INDEX(DATA!$A$46:$E$6000,A4689,3),"")</f>
        <v/>
      </c>
      <c r="D4689" s="88" t="str">
        <f>IFERROR(INDEX(DATA!$A$46:$E$6000,A4689,2),"")</f>
        <v/>
      </c>
      <c r="E4689" s="99" t="str">
        <f>IFERROR(IF(C4689=設定・集計!$B$6,INDEX(DATA!$A$46:$E$6000,A4689,4),""),"")</f>
        <v/>
      </c>
      <c r="F4689" s="99" t="str">
        <f>IFERROR(IF(C4689=設定・集計!$B$6,"",INDEX(DATA!$A$46:$E$6000,A4689,4)),"")</f>
        <v/>
      </c>
    </row>
    <row r="4690" spans="1:6" ht="18.75" customHeight="1">
      <c r="A4690" s="82" t="str">
        <f>IFERROR(MATCH(ROW()-ROW($A$2),DATA!G:G,0)-DATA!$B$5+1,"")</f>
        <v/>
      </c>
      <c r="B4690" s="86" t="str">
        <f>IFERROR(INDEX(DATA!$A$46:$E$6000,A4690,5),"")</f>
        <v/>
      </c>
      <c r="C4690" s="87" t="str">
        <f>IFERROR(INDEX(DATA!$A$46:$E$6000,A4690,3),"")</f>
        <v/>
      </c>
      <c r="D4690" s="88" t="str">
        <f>IFERROR(INDEX(DATA!$A$46:$E$6000,A4690,2),"")</f>
        <v/>
      </c>
      <c r="E4690" s="99" t="str">
        <f>IFERROR(IF(C4690=設定・集計!$B$6,INDEX(DATA!$A$46:$E$6000,A4690,4),""),"")</f>
        <v/>
      </c>
      <c r="F4690" s="99" t="str">
        <f>IFERROR(IF(C4690=設定・集計!$B$6,"",INDEX(DATA!$A$46:$E$6000,A4690,4)),"")</f>
        <v/>
      </c>
    </row>
    <row r="4691" spans="1:6" ht="18.75" customHeight="1">
      <c r="A4691" s="82" t="str">
        <f>IFERROR(MATCH(ROW()-ROW($A$2),DATA!G:G,0)-DATA!$B$5+1,"")</f>
        <v/>
      </c>
      <c r="B4691" s="86" t="str">
        <f>IFERROR(INDEX(DATA!$A$46:$E$6000,A4691,5),"")</f>
        <v/>
      </c>
      <c r="C4691" s="87" t="str">
        <f>IFERROR(INDEX(DATA!$A$46:$E$6000,A4691,3),"")</f>
        <v/>
      </c>
      <c r="D4691" s="88" t="str">
        <f>IFERROR(INDEX(DATA!$A$46:$E$6000,A4691,2),"")</f>
        <v/>
      </c>
      <c r="E4691" s="99" t="str">
        <f>IFERROR(IF(C4691=設定・集計!$B$6,INDEX(DATA!$A$46:$E$6000,A4691,4),""),"")</f>
        <v/>
      </c>
      <c r="F4691" s="99" t="str">
        <f>IFERROR(IF(C4691=設定・集計!$B$6,"",INDEX(DATA!$A$46:$E$6000,A4691,4)),"")</f>
        <v/>
      </c>
    </row>
    <row r="4692" spans="1:6" ht="18.75" customHeight="1">
      <c r="A4692" s="82" t="str">
        <f>IFERROR(MATCH(ROW()-ROW($A$2),DATA!G:G,0)-DATA!$B$5+1,"")</f>
        <v/>
      </c>
      <c r="B4692" s="86" t="str">
        <f>IFERROR(INDEX(DATA!$A$46:$E$6000,A4692,5),"")</f>
        <v/>
      </c>
      <c r="C4692" s="87" t="str">
        <f>IFERROR(INDEX(DATA!$A$46:$E$6000,A4692,3),"")</f>
        <v/>
      </c>
      <c r="D4692" s="88" t="str">
        <f>IFERROR(INDEX(DATA!$A$46:$E$6000,A4692,2),"")</f>
        <v/>
      </c>
      <c r="E4692" s="99" t="str">
        <f>IFERROR(IF(C4692=設定・集計!$B$6,INDEX(DATA!$A$46:$E$6000,A4692,4),""),"")</f>
        <v/>
      </c>
      <c r="F4692" s="99" t="str">
        <f>IFERROR(IF(C4692=設定・集計!$B$6,"",INDEX(DATA!$A$46:$E$6000,A4692,4)),"")</f>
        <v/>
      </c>
    </row>
    <row r="4693" spans="1:6" ht="18.75" customHeight="1">
      <c r="A4693" s="82" t="str">
        <f>IFERROR(MATCH(ROW()-ROW($A$2),DATA!G:G,0)-DATA!$B$5+1,"")</f>
        <v/>
      </c>
      <c r="B4693" s="86" t="str">
        <f>IFERROR(INDEX(DATA!$A$46:$E$6000,A4693,5),"")</f>
        <v/>
      </c>
      <c r="C4693" s="87" t="str">
        <f>IFERROR(INDEX(DATA!$A$46:$E$6000,A4693,3),"")</f>
        <v/>
      </c>
      <c r="D4693" s="88" t="str">
        <f>IFERROR(INDEX(DATA!$A$46:$E$6000,A4693,2),"")</f>
        <v/>
      </c>
      <c r="E4693" s="99" t="str">
        <f>IFERROR(IF(C4693=設定・集計!$B$6,INDEX(DATA!$A$46:$E$6000,A4693,4),""),"")</f>
        <v/>
      </c>
      <c r="F4693" s="99" t="str">
        <f>IFERROR(IF(C4693=設定・集計!$B$6,"",INDEX(DATA!$A$46:$E$6000,A4693,4)),"")</f>
        <v/>
      </c>
    </row>
    <row r="4694" spans="1:6" ht="18.75" customHeight="1">
      <c r="A4694" s="82" t="str">
        <f>IFERROR(MATCH(ROW()-ROW($A$2),DATA!G:G,0)-DATA!$B$5+1,"")</f>
        <v/>
      </c>
      <c r="B4694" s="86" t="str">
        <f>IFERROR(INDEX(DATA!$A$46:$E$6000,A4694,5),"")</f>
        <v/>
      </c>
      <c r="C4694" s="87" t="str">
        <f>IFERROR(INDEX(DATA!$A$46:$E$6000,A4694,3),"")</f>
        <v/>
      </c>
      <c r="D4694" s="88" t="str">
        <f>IFERROR(INDEX(DATA!$A$46:$E$6000,A4694,2),"")</f>
        <v/>
      </c>
      <c r="E4694" s="99" t="str">
        <f>IFERROR(IF(C4694=設定・集計!$B$6,INDEX(DATA!$A$46:$E$6000,A4694,4),""),"")</f>
        <v/>
      </c>
      <c r="F4694" s="99" t="str">
        <f>IFERROR(IF(C4694=設定・集計!$B$6,"",INDEX(DATA!$A$46:$E$6000,A4694,4)),"")</f>
        <v/>
      </c>
    </row>
    <row r="4695" spans="1:6" ht="18.75" customHeight="1">
      <c r="A4695" s="82" t="str">
        <f>IFERROR(MATCH(ROW()-ROW($A$2),DATA!G:G,0)-DATA!$B$5+1,"")</f>
        <v/>
      </c>
      <c r="B4695" s="86" t="str">
        <f>IFERROR(INDEX(DATA!$A$46:$E$6000,A4695,5),"")</f>
        <v/>
      </c>
      <c r="C4695" s="87" t="str">
        <f>IFERROR(INDEX(DATA!$A$46:$E$6000,A4695,3),"")</f>
        <v/>
      </c>
      <c r="D4695" s="88" t="str">
        <f>IFERROR(INDEX(DATA!$A$46:$E$6000,A4695,2),"")</f>
        <v/>
      </c>
      <c r="E4695" s="99" t="str">
        <f>IFERROR(IF(C4695=設定・集計!$B$6,INDEX(DATA!$A$46:$E$6000,A4695,4),""),"")</f>
        <v/>
      </c>
      <c r="F4695" s="99" t="str">
        <f>IFERROR(IF(C4695=設定・集計!$B$6,"",INDEX(DATA!$A$46:$E$6000,A4695,4)),"")</f>
        <v/>
      </c>
    </row>
    <row r="4696" spans="1:6" ht="18.75" customHeight="1">
      <c r="A4696" s="82" t="str">
        <f>IFERROR(MATCH(ROW()-ROW($A$2),DATA!G:G,0)-DATA!$B$5+1,"")</f>
        <v/>
      </c>
      <c r="B4696" s="86" t="str">
        <f>IFERROR(INDEX(DATA!$A$46:$E$6000,A4696,5),"")</f>
        <v/>
      </c>
      <c r="C4696" s="87" t="str">
        <f>IFERROR(INDEX(DATA!$A$46:$E$6000,A4696,3),"")</f>
        <v/>
      </c>
      <c r="D4696" s="88" t="str">
        <f>IFERROR(INDEX(DATA!$A$46:$E$6000,A4696,2),"")</f>
        <v/>
      </c>
      <c r="E4696" s="99" t="str">
        <f>IFERROR(IF(C4696=設定・集計!$B$6,INDEX(DATA!$A$46:$E$6000,A4696,4),""),"")</f>
        <v/>
      </c>
      <c r="F4696" s="99" t="str">
        <f>IFERROR(IF(C4696=設定・集計!$B$6,"",INDEX(DATA!$A$46:$E$6000,A4696,4)),"")</f>
        <v/>
      </c>
    </row>
    <row r="4697" spans="1:6" ht="18.75" customHeight="1">
      <c r="A4697" s="82" t="str">
        <f>IFERROR(MATCH(ROW()-ROW($A$2),DATA!G:G,0)-DATA!$B$5+1,"")</f>
        <v/>
      </c>
      <c r="B4697" s="86" t="str">
        <f>IFERROR(INDEX(DATA!$A$46:$E$6000,A4697,5),"")</f>
        <v/>
      </c>
      <c r="C4697" s="87" t="str">
        <f>IFERROR(INDEX(DATA!$A$46:$E$6000,A4697,3),"")</f>
        <v/>
      </c>
      <c r="D4697" s="88" t="str">
        <f>IFERROR(INDEX(DATA!$A$46:$E$6000,A4697,2),"")</f>
        <v/>
      </c>
      <c r="E4697" s="99" t="str">
        <f>IFERROR(IF(C4697=設定・集計!$B$6,INDEX(DATA!$A$46:$E$6000,A4697,4),""),"")</f>
        <v/>
      </c>
      <c r="F4697" s="99" t="str">
        <f>IFERROR(IF(C4697=設定・集計!$B$6,"",INDEX(DATA!$A$46:$E$6000,A4697,4)),"")</f>
        <v/>
      </c>
    </row>
    <row r="4698" spans="1:6" ht="18.75" customHeight="1">
      <c r="A4698" s="82" t="str">
        <f>IFERROR(MATCH(ROW()-ROW($A$2),DATA!G:G,0)-DATA!$B$5+1,"")</f>
        <v/>
      </c>
      <c r="B4698" s="86" t="str">
        <f>IFERROR(INDEX(DATA!$A$46:$E$6000,A4698,5),"")</f>
        <v/>
      </c>
      <c r="C4698" s="87" t="str">
        <f>IFERROR(INDEX(DATA!$A$46:$E$6000,A4698,3),"")</f>
        <v/>
      </c>
      <c r="D4698" s="88" t="str">
        <f>IFERROR(INDEX(DATA!$A$46:$E$6000,A4698,2),"")</f>
        <v/>
      </c>
      <c r="E4698" s="99" t="str">
        <f>IFERROR(IF(C4698=設定・集計!$B$6,INDEX(DATA!$A$46:$E$6000,A4698,4),""),"")</f>
        <v/>
      </c>
      <c r="F4698" s="99" t="str">
        <f>IFERROR(IF(C4698=設定・集計!$B$6,"",INDEX(DATA!$A$46:$E$6000,A4698,4)),"")</f>
        <v/>
      </c>
    </row>
    <row r="4699" spans="1:6" ht="18.75" customHeight="1">
      <c r="A4699" s="82" t="str">
        <f>IFERROR(MATCH(ROW()-ROW($A$2),DATA!G:G,0)-DATA!$B$5+1,"")</f>
        <v/>
      </c>
      <c r="B4699" s="86" t="str">
        <f>IFERROR(INDEX(DATA!$A$46:$E$6000,A4699,5),"")</f>
        <v/>
      </c>
      <c r="C4699" s="87" t="str">
        <f>IFERROR(INDEX(DATA!$A$46:$E$6000,A4699,3),"")</f>
        <v/>
      </c>
      <c r="D4699" s="88" t="str">
        <f>IFERROR(INDEX(DATA!$A$46:$E$6000,A4699,2),"")</f>
        <v/>
      </c>
      <c r="E4699" s="99" t="str">
        <f>IFERROR(IF(C4699=設定・集計!$B$6,INDEX(DATA!$A$46:$E$6000,A4699,4),""),"")</f>
        <v/>
      </c>
      <c r="F4699" s="99" t="str">
        <f>IFERROR(IF(C4699=設定・集計!$B$6,"",INDEX(DATA!$A$46:$E$6000,A4699,4)),"")</f>
        <v/>
      </c>
    </row>
    <row r="4700" spans="1:6" ht="18.75" customHeight="1">
      <c r="A4700" s="82" t="str">
        <f>IFERROR(MATCH(ROW()-ROW($A$2),DATA!G:G,0)-DATA!$B$5+1,"")</f>
        <v/>
      </c>
      <c r="B4700" s="86" t="str">
        <f>IFERROR(INDEX(DATA!$A$46:$E$6000,A4700,5),"")</f>
        <v/>
      </c>
      <c r="C4700" s="87" t="str">
        <f>IFERROR(INDEX(DATA!$A$46:$E$6000,A4700,3),"")</f>
        <v/>
      </c>
      <c r="D4700" s="88" t="str">
        <f>IFERROR(INDEX(DATA!$A$46:$E$6000,A4700,2),"")</f>
        <v/>
      </c>
      <c r="E4700" s="99" t="str">
        <f>IFERROR(IF(C4700=設定・集計!$B$6,INDEX(DATA!$A$46:$E$6000,A4700,4),""),"")</f>
        <v/>
      </c>
      <c r="F4700" s="99" t="str">
        <f>IFERROR(IF(C4700=設定・集計!$B$6,"",INDEX(DATA!$A$46:$E$6000,A4700,4)),"")</f>
        <v/>
      </c>
    </row>
    <row r="4701" spans="1:6" ht="18.75" customHeight="1">
      <c r="A4701" s="82" t="str">
        <f>IFERROR(MATCH(ROW()-ROW($A$2),DATA!G:G,0)-DATA!$B$5+1,"")</f>
        <v/>
      </c>
      <c r="B4701" s="86" t="str">
        <f>IFERROR(INDEX(DATA!$A$46:$E$6000,A4701,5),"")</f>
        <v/>
      </c>
      <c r="C4701" s="87" t="str">
        <f>IFERROR(INDEX(DATA!$A$46:$E$6000,A4701,3),"")</f>
        <v/>
      </c>
      <c r="D4701" s="88" t="str">
        <f>IFERROR(INDEX(DATA!$A$46:$E$6000,A4701,2),"")</f>
        <v/>
      </c>
      <c r="E4701" s="99" t="str">
        <f>IFERROR(IF(C4701=設定・集計!$B$6,INDEX(DATA!$A$46:$E$6000,A4701,4),""),"")</f>
        <v/>
      </c>
      <c r="F4701" s="99" t="str">
        <f>IFERROR(IF(C4701=設定・集計!$B$6,"",INDEX(DATA!$A$46:$E$6000,A4701,4)),"")</f>
        <v/>
      </c>
    </row>
    <row r="4702" spans="1:6" ht="18.75" customHeight="1">
      <c r="A4702" s="82" t="str">
        <f>IFERROR(MATCH(ROW()-ROW($A$2),DATA!G:G,0)-DATA!$B$5+1,"")</f>
        <v/>
      </c>
      <c r="B4702" s="86" t="str">
        <f>IFERROR(INDEX(DATA!$A$46:$E$6000,A4702,5),"")</f>
        <v/>
      </c>
      <c r="C4702" s="87" t="str">
        <f>IFERROR(INDEX(DATA!$A$46:$E$6000,A4702,3),"")</f>
        <v/>
      </c>
      <c r="D4702" s="88" t="str">
        <f>IFERROR(INDEX(DATA!$A$46:$E$6000,A4702,2),"")</f>
        <v/>
      </c>
      <c r="E4702" s="99" t="str">
        <f>IFERROR(IF(C4702=設定・集計!$B$6,INDEX(DATA!$A$46:$E$6000,A4702,4),""),"")</f>
        <v/>
      </c>
      <c r="F4702" s="99" t="str">
        <f>IFERROR(IF(C4702=設定・集計!$B$6,"",INDEX(DATA!$A$46:$E$6000,A4702,4)),"")</f>
        <v/>
      </c>
    </row>
    <row r="4703" spans="1:6" ht="18.75" customHeight="1">
      <c r="A4703" s="82" t="str">
        <f>IFERROR(MATCH(ROW()-ROW($A$2),DATA!G:G,0)-DATA!$B$5+1,"")</f>
        <v/>
      </c>
      <c r="B4703" s="86" t="str">
        <f>IFERROR(INDEX(DATA!$A$46:$E$6000,A4703,5),"")</f>
        <v/>
      </c>
      <c r="C4703" s="87" t="str">
        <f>IFERROR(INDEX(DATA!$A$46:$E$6000,A4703,3),"")</f>
        <v/>
      </c>
      <c r="D4703" s="88" t="str">
        <f>IFERROR(INDEX(DATA!$A$46:$E$6000,A4703,2),"")</f>
        <v/>
      </c>
      <c r="E4703" s="99" t="str">
        <f>IFERROR(IF(C4703=設定・集計!$B$6,INDEX(DATA!$A$46:$E$6000,A4703,4),""),"")</f>
        <v/>
      </c>
      <c r="F4703" s="99" t="str">
        <f>IFERROR(IF(C4703=設定・集計!$B$6,"",INDEX(DATA!$A$46:$E$6000,A4703,4)),"")</f>
        <v/>
      </c>
    </row>
    <row r="4704" spans="1:6" ht="18.75" customHeight="1">
      <c r="A4704" s="82" t="str">
        <f>IFERROR(MATCH(ROW()-ROW($A$2),DATA!G:G,0)-DATA!$B$5+1,"")</f>
        <v/>
      </c>
      <c r="B4704" s="86" t="str">
        <f>IFERROR(INDEX(DATA!$A$46:$E$6000,A4704,5),"")</f>
        <v/>
      </c>
      <c r="C4704" s="87" t="str">
        <f>IFERROR(INDEX(DATA!$A$46:$E$6000,A4704,3),"")</f>
        <v/>
      </c>
      <c r="D4704" s="88" t="str">
        <f>IFERROR(INDEX(DATA!$A$46:$E$6000,A4704,2),"")</f>
        <v/>
      </c>
      <c r="E4704" s="99" t="str">
        <f>IFERROR(IF(C4704=設定・集計!$B$6,INDEX(DATA!$A$46:$E$6000,A4704,4),""),"")</f>
        <v/>
      </c>
      <c r="F4704" s="99" t="str">
        <f>IFERROR(IF(C4704=設定・集計!$B$6,"",INDEX(DATA!$A$46:$E$6000,A4704,4)),"")</f>
        <v/>
      </c>
    </row>
    <row r="4705" spans="1:6" ht="18.75" customHeight="1">
      <c r="A4705" s="82" t="str">
        <f>IFERROR(MATCH(ROW()-ROW($A$2),DATA!G:G,0)-DATA!$B$5+1,"")</f>
        <v/>
      </c>
      <c r="B4705" s="86" t="str">
        <f>IFERROR(INDEX(DATA!$A$46:$E$6000,A4705,5),"")</f>
        <v/>
      </c>
      <c r="C4705" s="87" t="str">
        <f>IFERROR(INDEX(DATA!$A$46:$E$6000,A4705,3),"")</f>
        <v/>
      </c>
      <c r="D4705" s="88" t="str">
        <f>IFERROR(INDEX(DATA!$A$46:$E$6000,A4705,2),"")</f>
        <v/>
      </c>
      <c r="E4705" s="99" t="str">
        <f>IFERROR(IF(C4705=設定・集計!$B$6,INDEX(DATA!$A$46:$E$6000,A4705,4),""),"")</f>
        <v/>
      </c>
      <c r="F4705" s="99" t="str">
        <f>IFERROR(IF(C4705=設定・集計!$B$6,"",INDEX(DATA!$A$46:$E$6000,A4705,4)),"")</f>
        <v/>
      </c>
    </row>
    <row r="4706" spans="1:6" ht="18.75" customHeight="1">
      <c r="A4706" s="82" t="str">
        <f>IFERROR(MATCH(ROW()-ROW($A$2),DATA!G:G,0)-DATA!$B$5+1,"")</f>
        <v/>
      </c>
      <c r="B4706" s="86" t="str">
        <f>IFERROR(INDEX(DATA!$A$46:$E$6000,A4706,5),"")</f>
        <v/>
      </c>
      <c r="C4706" s="87" t="str">
        <f>IFERROR(INDEX(DATA!$A$46:$E$6000,A4706,3),"")</f>
        <v/>
      </c>
      <c r="D4706" s="88" t="str">
        <f>IFERROR(INDEX(DATA!$A$46:$E$6000,A4706,2),"")</f>
        <v/>
      </c>
      <c r="E4706" s="99" t="str">
        <f>IFERROR(IF(C4706=設定・集計!$B$6,INDEX(DATA!$A$46:$E$6000,A4706,4),""),"")</f>
        <v/>
      </c>
      <c r="F4706" s="99" t="str">
        <f>IFERROR(IF(C4706=設定・集計!$B$6,"",INDEX(DATA!$A$46:$E$6000,A4706,4)),"")</f>
        <v/>
      </c>
    </row>
    <row r="4707" spans="1:6" ht="18.75" customHeight="1">
      <c r="A4707" s="82" t="str">
        <f>IFERROR(MATCH(ROW()-ROW($A$2),DATA!G:G,0)-DATA!$B$5+1,"")</f>
        <v/>
      </c>
      <c r="B4707" s="86" t="str">
        <f>IFERROR(INDEX(DATA!$A$46:$E$6000,A4707,5),"")</f>
        <v/>
      </c>
      <c r="C4707" s="87" t="str">
        <f>IFERROR(INDEX(DATA!$A$46:$E$6000,A4707,3),"")</f>
        <v/>
      </c>
      <c r="D4707" s="88" t="str">
        <f>IFERROR(INDEX(DATA!$A$46:$E$6000,A4707,2),"")</f>
        <v/>
      </c>
      <c r="E4707" s="99" t="str">
        <f>IFERROR(IF(C4707=設定・集計!$B$6,INDEX(DATA!$A$46:$E$6000,A4707,4),""),"")</f>
        <v/>
      </c>
      <c r="F4707" s="99" t="str">
        <f>IFERROR(IF(C4707=設定・集計!$B$6,"",INDEX(DATA!$A$46:$E$6000,A4707,4)),"")</f>
        <v/>
      </c>
    </row>
    <row r="4708" spans="1:6" ht="18.75" customHeight="1">
      <c r="A4708" s="82" t="str">
        <f>IFERROR(MATCH(ROW()-ROW($A$2),DATA!G:G,0)-DATA!$B$5+1,"")</f>
        <v/>
      </c>
      <c r="B4708" s="86" t="str">
        <f>IFERROR(INDEX(DATA!$A$46:$E$6000,A4708,5),"")</f>
        <v/>
      </c>
      <c r="C4708" s="87" t="str">
        <f>IFERROR(INDEX(DATA!$A$46:$E$6000,A4708,3),"")</f>
        <v/>
      </c>
      <c r="D4708" s="88" t="str">
        <f>IFERROR(INDEX(DATA!$A$46:$E$6000,A4708,2),"")</f>
        <v/>
      </c>
      <c r="E4708" s="99" t="str">
        <f>IFERROR(IF(C4708=設定・集計!$B$6,INDEX(DATA!$A$46:$E$6000,A4708,4),""),"")</f>
        <v/>
      </c>
      <c r="F4708" s="99" t="str">
        <f>IFERROR(IF(C4708=設定・集計!$B$6,"",INDEX(DATA!$A$46:$E$6000,A4708,4)),"")</f>
        <v/>
      </c>
    </row>
    <row r="4709" spans="1:6" ht="18.75" customHeight="1">
      <c r="A4709" s="82" t="str">
        <f>IFERROR(MATCH(ROW()-ROW($A$2),DATA!G:G,0)-DATA!$B$5+1,"")</f>
        <v/>
      </c>
      <c r="B4709" s="86" t="str">
        <f>IFERROR(INDEX(DATA!$A$46:$E$6000,A4709,5),"")</f>
        <v/>
      </c>
      <c r="C4709" s="87" t="str">
        <f>IFERROR(INDEX(DATA!$A$46:$E$6000,A4709,3),"")</f>
        <v/>
      </c>
      <c r="D4709" s="88" t="str">
        <f>IFERROR(INDEX(DATA!$A$46:$E$6000,A4709,2),"")</f>
        <v/>
      </c>
      <c r="E4709" s="99" t="str">
        <f>IFERROR(IF(C4709=設定・集計!$B$6,INDEX(DATA!$A$46:$E$6000,A4709,4),""),"")</f>
        <v/>
      </c>
      <c r="F4709" s="99" t="str">
        <f>IFERROR(IF(C4709=設定・集計!$B$6,"",INDEX(DATA!$A$46:$E$6000,A4709,4)),"")</f>
        <v/>
      </c>
    </row>
    <row r="4710" spans="1:6" ht="18.75" customHeight="1">
      <c r="A4710" s="82" t="str">
        <f>IFERROR(MATCH(ROW()-ROW($A$2),DATA!G:G,0)-DATA!$B$5+1,"")</f>
        <v/>
      </c>
      <c r="B4710" s="86" t="str">
        <f>IFERROR(INDEX(DATA!$A$46:$E$6000,A4710,5),"")</f>
        <v/>
      </c>
      <c r="C4710" s="87" t="str">
        <f>IFERROR(INDEX(DATA!$A$46:$E$6000,A4710,3),"")</f>
        <v/>
      </c>
      <c r="D4710" s="88" t="str">
        <f>IFERROR(INDEX(DATA!$A$46:$E$6000,A4710,2),"")</f>
        <v/>
      </c>
      <c r="E4710" s="99" t="str">
        <f>IFERROR(IF(C4710=設定・集計!$B$6,INDEX(DATA!$A$46:$E$6000,A4710,4),""),"")</f>
        <v/>
      </c>
      <c r="F4710" s="99" t="str">
        <f>IFERROR(IF(C4710=設定・集計!$B$6,"",INDEX(DATA!$A$46:$E$6000,A4710,4)),"")</f>
        <v/>
      </c>
    </row>
    <row r="4711" spans="1:6" ht="18.75" customHeight="1">
      <c r="A4711" s="82" t="str">
        <f>IFERROR(MATCH(ROW()-ROW($A$2),DATA!G:G,0)-DATA!$B$5+1,"")</f>
        <v/>
      </c>
      <c r="B4711" s="86" t="str">
        <f>IFERROR(INDEX(DATA!$A$46:$E$6000,A4711,5),"")</f>
        <v/>
      </c>
      <c r="C4711" s="87" t="str">
        <f>IFERROR(INDEX(DATA!$A$46:$E$6000,A4711,3),"")</f>
        <v/>
      </c>
      <c r="D4711" s="88" t="str">
        <f>IFERROR(INDEX(DATA!$A$46:$E$6000,A4711,2),"")</f>
        <v/>
      </c>
      <c r="E4711" s="99" t="str">
        <f>IFERROR(IF(C4711=設定・集計!$B$6,INDEX(DATA!$A$46:$E$6000,A4711,4),""),"")</f>
        <v/>
      </c>
      <c r="F4711" s="99" t="str">
        <f>IFERROR(IF(C4711=設定・集計!$B$6,"",INDEX(DATA!$A$46:$E$6000,A4711,4)),"")</f>
        <v/>
      </c>
    </row>
    <row r="4712" spans="1:6" ht="18.75" customHeight="1">
      <c r="A4712" s="82" t="str">
        <f>IFERROR(MATCH(ROW()-ROW($A$2),DATA!G:G,0)-DATA!$B$5+1,"")</f>
        <v/>
      </c>
      <c r="B4712" s="86" t="str">
        <f>IFERROR(INDEX(DATA!$A$46:$E$6000,A4712,5),"")</f>
        <v/>
      </c>
      <c r="C4712" s="87" t="str">
        <f>IFERROR(INDEX(DATA!$A$46:$E$6000,A4712,3),"")</f>
        <v/>
      </c>
      <c r="D4712" s="88" t="str">
        <f>IFERROR(INDEX(DATA!$A$46:$E$6000,A4712,2),"")</f>
        <v/>
      </c>
      <c r="E4712" s="99" t="str">
        <f>IFERROR(IF(C4712=設定・集計!$B$6,INDEX(DATA!$A$46:$E$6000,A4712,4),""),"")</f>
        <v/>
      </c>
      <c r="F4712" s="99" t="str">
        <f>IFERROR(IF(C4712=設定・集計!$B$6,"",INDEX(DATA!$A$46:$E$6000,A4712,4)),"")</f>
        <v/>
      </c>
    </row>
    <row r="4713" spans="1:6" ht="18.75" customHeight="1">
      <c r="A4713" s="82" t="str">
        <f>IFERROR(MATCH(ROW()-ROW($A$2),DATA!G:G,0)-DATA!$B$5+1,"")</f>
        <v/>
      </c>
      <c r="B4713" s="86" t="str">
        <f>IFERROR(INDEX(DATA!$A$46:$E$6000,A4713,5),"")</f>
        <v/>
      </c>
      <c r="C4713" s="87" t="str">
        <f>IFERROR(INDEX(DATA!$A$46:$E$6000,A4713,3),"")</f>
        <v/>
      </c>
      <c r="D4713" s="88" t="str">
        <f>IFERROR(INDEX(DATA!$A$46:$E$6000,A4713,2),"")</f>
        <v/>
      </c>
      <c r="E4713" s="99" t="str">
        <f>IFERROR(IF(C4713=設定・集計!$B$6,INDEX(DATA!$A$46:$E$6000,A4713,4),""),"")</f>
        <v/>
      </c>
      <c r="F4713" s="99" t="str">
        <f>IFERROR(IF(C4713=設定・集計!$B$6,"",INDEX(DATA!$A$46:$E$6000,A4713,4)),"")</f>
        <v/>
      </c>
    </row>
    <row r="4714" spans="1:6" ht="18.75" customHeight="1">
      <c r="A4714" s="82" t="str">
        <f>IFERROR(MATCH(ROW()-ROW($A$2),DATA!G:G,0)-DATA!$B$5+1,"")</f>
        <v/>
      </c>
      <c r="B4714" s="86" t="str">
        <f>IFERROR(INDEX(DATA!$A$46:$E$6000,A4714,5),"")</f>
        <v/>
      </c>
      <c r="C4714" s="87" t="str">
        <f>IFERROR(INDEX(DATA!$A$46:$E$6000,A4714,3),"")</f>
        <v/>
      </c>
      <c r="D4714" s="88" t="str">
        <f>IFERROR(INDEX(DATA!$A$46:$E$6000,A4714,2),"")</f>
        <v/>
      </c>
      <c r="E4714" s="99" t="str">
        <f>IFERROR(IF(C4714=設定・集計!$B$6,INDEX(DATA!$A$46:$E$6000,A4714,4),""),"")</f>
        <v/>
      </c>
      <c r="F4714" s="99" t="str">
        <f>IFERROR(IF(C4714=設定・集計!$B$6,"",INDEX(DATA!$A$46:$E$6000,A4714,4)),"")</f>
        <v/>
      </c>
    </row>
    <row r="4715" spans="1:6" ht="18.75" customHeight="1">
      <c r="A4715" s="82" t="str">
        <f>IFERROR(MATCH(ROW()-ROW($A$2),DATA!G:G,0)-DATA!$B$5+1,"")</f>
        <v/>
      </c>
      <c r="B4715" s="86" t="str">
        <f>IFERROR(INDEX(DATA!$A$46:$E$6000,A4715,5),"")</f>
        <v/>
      </c>
      <c r="C4715" s="87" t="str">
        <f>IFERROR(INDEX(DATA!$A$46:$E$6000,A4715,3),"")</f>
        <v/>
      </c>
      <c r="D4715" s="88" t="str">
        <f>IFERROR(INDEX(DATA!$A$46:$E$6000,A4715,2),"")</f>
        <v/>
      </c>
      <c r="E4715" s="99" t="str">
        <f>IFERROR(IF(C4715=設定・集計!$B$6,INDEX(DATA!$A$46:$E$6000,A4715,4),""),"")</f>
        <v/>
      </c>
      <c r="F4715" s="99" t="str">
        <f>IFERROR(IF(C4715=設定・集計!$B$6,"",INDEX(DATA!$A$46:$E$6000,A4715,4)),"")</f>
        <v/>
      </c>
    </row>
    <row r="4716" spans="1:6" ht="18.75" customHeight="1">
      <c r="A4716" s="82" t="str">
        <f>IFERROR(MATCH(ROW()-ROW($A$2),DATA!G:G,0)-DATA!$B$5+1,"")</f>
        <v/>
      </c>
      <c r="B4716" s="86" t="str">
        <f>IFERROR(INDEX(DATA!$A$46:$E$6000,A4716,5),"")</f>
        <v/>
      </c>
      <c r="C4716" s="87" t="str">
        <f>IFERROR(INDEX(DATA!$A$46:$E$6000,A4716,3),"")</f>
        <v/>
      </c>
      <c r="D4716" s="88" t="str">
        <f>IFERROR(INDEX(DATA!$A$46:$E$6000,A4716,2),"")</f>
        <v/>
      </c>
      <c r="E4716" s="99" t="str">
        <f>IFERROR(IF(C4716=設定・集計!$B$6,INDEX(DATA!$A$46:$E$6000,A4716,4),""),"")</f>
        <v/>
      </c>
      <c r="F4716" s="99" t="str">
        <f>IFERROR(IF(C4716=設定・集計!$B$6,"",INDEX(DATA!$A$46:$E$6000,A4716,4)),"")</f>
        <v/>
      </c>
    </row>
    <row r="4717" spans="1:6" ht="18.75" customHeight="1">
      <c r="A4717" s="82" t="str">
        <f>IFERROR(MATCH(ROW()-ROW($A$2),DATA!G:G,0)-DATA!$B$5+1,"")</f>
        <v/>
      </c>
      <c r="B4717" s="86" t="str">
        <f>IFERROR(INDEX(DATA!$A$46:$E$6000,A4717,5),"")</f>
        <v/>
      </c>
      <c r="C4717" s="87" t="str">
        <f>IFERROR(INDEX(DATA!$A$46:$E$6000,A4717,3),"")</f>
        <v/>
      </c>
      <c r="D4717" s="88" t="str">
        <f>IFERROR(INDEX(DATA!$A$46:$E$6000,A4717,2),"")</f>
        <v/>
      </c>
      <c r="E4717" s="99" t="str">
        <f>IFERROR(IF(C4717=設定・集計!$B$6,INDEX(DATA!$A$46:$E$6000,A4717,4),""),"")</f>
        <v/>
      </c>
      <c r="F4717" s="99" t="str">
        <f>IFERROR(IF(C4717=設定・集計!$B$6,"",INDEX(DATA!$A$46:$E$6000,A4717,4)),"")</f>
        <v/>
      </c>
    </row>
    <row r="4718" spans="1:6" ht="18.75" customHeight="1">
      <c r="A4718" s="82" t="str">
        <f>IFERROR(MATCH(ROW()-ROW($A$2),DATA!G:G,0)-DATA!$B$5+1,"")</f>
        <v/>
      </c>
      <c r="B4718" s="86" t="str">
        <f>IFERROR(INDEX(DATA!$A$46:$E$6000,A4718,5),"")</f>
        <v/>
      </c>
      <c r="C4718" s="87" t="str">
        <f>IFERROR(INDEX(DATA!$A$46:$E$6000,A4718,3),"")</f>
        <v/>
      </c>
      <c r="D4718" s="88" t="str">
        <f>IFERROR(INDEX(DATA!$A$46:$E$6000,A4718,2),"")</f>
        <v/>
      </c>
      <c r="E4718" s="99" t="str">
        <f>IFERROR(IF(C4718=設定・集計!$B$6,INDEX(DATA!$A$46:$E$6000,A4718,4),""),"")</f>
        <v/>
      </c>
      <c r="F4718" s="99" t="str">
        <f>IFERROR(IF(C4718=設定・集計!$B$6,"",INDEX(DATA!$A$46:$E$6000,A4718,4)),"")</f>
        <v/>
      </c>
    </row>
    <row r="4719" spans="1:6" ht="18.75" customHeight="1">
      <c r="A4719" s="82" t="str">
        <f>IFERROR(MATCH(ROW()-ROW($A$2),DATA!G:G,0)-DATA!$B$5+1,"")</f>
        <v/>
      </c>
      <c r="B4719" s="86" t="str">
        <f>IFERROR(INDEX(DATA!$A$46:$E$6000,A4719,5),"")</f>
        <v/>
      </c>
      <c r="C4719" s="87" t="str">
        <f>IFERROR(INDEX(DATA!$A$46:$E$6000,A4719,3),"")</f>
        <v/>
      </c>
      <c r="D4719" s="88" t="str">
        <f>IFERROR(INDEX(DATA!$A$46:$E$6000,A4719,2),"")</f>
        <v/>
      </c>
      <c r="E4719" s="99" t="str">
        <f>IFERROR(IF(C4719=設定・集計!$B$6,INDEX(DATA!$A$46:$E$6000,A4719,4),""),"")</f>
        <v/>
      </c>
      <c r="F4719" s="99" t="str">
        <f>IFERROR(IF(C4719=設定・集計!$B$6,"",INDEX(DATA!$A$46:$E$6000,A4719,4)),"")</f>
        <v/>
      </c>
    </row>
    <row r="4720" spans="1:6" ht="18.75" customHeight="1">
      <c r="A4720" s="82" t="str">
        <f>IFERROR(MATCH(ROW()-ROW($A$2),DATA!G:G,0)-DATA!$B$5+1,"")</f>
        <v/>
      </c>
      <c r="B4720" s="86" t="str">
        <f>IFERROR(INDEX(DATA!$A$46:$E$6000,A4720,5),"")</f>
        <v/>
      </c>
      <c r="C4720" s="87" t="str">
        <f>IFERROR(INDEX(DATA!$A$46:$E$6000,A4720,3),"")</f>
        <v/>
      </c>
      <c r="D4720" s="88" t="str">
        <f>IFERROR(INDEX(DATA!$A$46:$E$6000,A4720,2),"")</f>
        <v/>
      </c>
      <c r="E4720" s="99" t="str">
        <f>IFERROR(IF(C4720=設定・集計!$B$6,INDEX(DATA!$A$46:$E$6000,A4720,4),""),"")</f>
        <v/>
      </c>
      <c r="F4720" s="99" t="str">
        <f>IFERROR(IF(C4720=設定・集計!$B$6,"",INDEX(DATA!$A$46:$E$6000,A4720,4)),"")</f>
        <v/>
      </c>
    </row>
    <row r="4721" spans="1:6" ht="18.75" customHeight="1">
      <c r="A4721" s="82" t="str">
        <f>IFERROR(MATCH(ROW()-ROW($A$2),DATA!G:G,0)-DATA!$B$5+1,"")</f>
        <v/>
      </c>
      <c r="B4721" s="86" t="str">
        <f>IFERROR(INDEX(DATA!$A$46:$E$6000,A4721,5),"")</f>
        <v/>
      </c>
      <c r="C4721" s="87" t="str">
        <f>IFERROR(INDEX(DATA!$A$46:$E$6000,A4721,3),"")</f>
        <v/>
      </c>
      <c r="D4721" s="88" t="str">
        <f>IFERROR(INDEX(DATA!$A$46:$E$6000,A4721,2),"")</f>
        <v/>
      </c>
      <c r="E4721" s="99" t="str">
        <f>IFERROR(IF(C4721=設定・集計!$B$6,INDEX(DATA!$A$46:$E$6000,A4721,4),""),"")</f>
        <v/>
      </c>
      <c r="F4721" s="99" t="str">
        <f>IFERROR(IF(C4721=設定・集計!$B$6,"",INDEX(DATA!$A$46:$E$6000,A4721,4)),"")</f>
        <v/>
      </c>
    </row>
    <row r="4722" spans="1:6" ht="18.75" customHeight="1">
      <c r="A4722" s="82" t="str">
        <f>IFERROR(MATCH(ROW()-ROW($A$2),DATA!G:G,0)-DATA!$B$5+1,"")</f>
        <v/>
      </c>
      <c r="B4722" s="86" t="str">
        <f>IFERROR(INDEX(DATA!$A$46:$E$6000,A4722,5),"")</f>
        <v/>
      </c>
      <c r="C4722" s="87" t="str">
        <f>IFERROR(INDEX(DATA!$A$46:$E$6000,A4722,3),"")</f>
        <v/>
      </c>
      <c r="D4722" s="88" t="str">
        <f>IFERROR(INDEX(DATA!$A$46:$E$6000,A4722,2),"")</f>
        <v/>
      </c>
      <c r="E4722" s="99" t="str">
        <f>IFERROR(IF(C4722=設定・集計!$B$6,INDEX(DATA!$A$46:$E$6000,A4722,4),""),"")</f>
        <v/>
      </c>
      <c r="F4722" s="99" t="str">
        <f>IFERROR(IF(C4722=設定・集計!$B$6,"",INDEX(DATA!$A$46:$E$6000,A4722,4)),"")</f>
        <v/>
      </c>
    </row>
    <row r="4723" spans="1:6" ht="18.75" customHeight="1">
      <c r="A4723" s="82" t="str">
        <f>IFERROR(MATCH(ROW()-ROW($A$2),DATA!G:G,0)-DATA!$B$5+1,"")</f>
        <v/>
      </c>
      <c r="B4723" s="86" t="str">
        <f>IFERROR(INDEX(DATA!$A$46:$E$6000,A4723,5),"")</f>
        <v/>
      </c>
      <c r="C4723" s="87" t="str">
        <f>IFERROR(INDEX(DATA!$A$46:$E$6000,A4723,3),"")</f>
        <v/>
      </c>
      <c r="D4723" s="88" t="str">
        <f>IFERROR(INDEX(DATA!$A$46:$E$6000,A4723,2),"")</f>
        <v/>
      </c>
      <c r="E4723" s="99" t="str">
        <f>IFERROR(IF(C4723=設定・集計!$B$6,INDEX(DATA!$A$46:$E$6000,A4723,4),""),"")</f>
        <v/>
      </c>
      <c r="F4723" s="99" t="str">
        <f>IFERROR(IF(C4723=設定・集計!$B$6,"",INDEX(DATA!$A$46:$E$6000,A4723,4)),"")</f>
        <v/>
      </c>
    </row>
    <row r="4724" spans="1:6" ht="18.75" customHeight="1">
      <c r="A4724" s="82" t="str">
        <f>IFERROR(MATCH(ROW()-ROW($A$2),DATA!G:G,0)-DATA!$B$5+1,"")</f>
        <v/>
      </c>
      <c r="B4724" s="86" t="str">
        <f>IFERROR(INDEX(DATA!$A$46:$E$6000,A4724,5),"")</f>
        <v/>
      </c>
      <c r="C4724" s="87" t="str">
        <f>IFERROR(INDEX(DATA!$A$46:$E$6000,A4724,3),"")</f>
        <v/>
      </c>
      <c r="D4724" s="88" t="str">
        <f>IFERROR(INDEX(DATA!$A$46:$E$6000,A4724,2),"")</f>
        <v/>
      </c>
      <c r="E4724" s="99" t="str">
        <f>IFERROR(IF(C4724=設定・集計!$B$6,INDEX(DATA!$A$46:$E$6000,A4724,4),""),"")</f>
        <v/>
      </c>
      <c r="F4724" s="99" t="str">
        <f>IFERROR(IF(C4724=設定・集計!$B$6,"",INDEX(DATA!$A$46:$E$6000,A4724,4)),"")</f>
        <v/>
      </c>
    </row>
    <row r="4725" spans="1:6" ht="18.75" customHeight="1">
      <c r="A4725" s="82" t="str">
        <f>IFERROR(MATCH(ROW()-ROW($A$2),DATA!G:G,0)-DATA!$B$5+1,"")</f>
        <v/>
      </c>
      <c r="B4725" s="86" t="str">
        <f>IFERROR(INDEX(DATA!$A$46:$E$6000,A4725,5),"")</f>
        <v/>
      </c>
      <c r="C4725" s="87" t="str">
        <f>IFERROR(INDEX(DATA!$A$46:$E$6000,A4725,3),"")</f>
        <v/>
      </c>
      <c r="D4725" s="88" t="str">
        <f>IFERROR(INDEX(DATA!$A$46:$E$6000,A4725,2),"")</f>
        <v/>
      </c>
      <c r="E4725" s="99" t="str">
        <f>IFERROR(IF(C4725=設定・集計!$B$6,INDEX(DATA!$A$46:$E$6000,A4725,4),""),"")</f>
        <v/>
      </c>
      <c r="F4725" s="99" t="str">
        <f>IFERROR(IF(C4725=設定・集計!$B$6,"",INDEX(DATA!$A$46:$E$6000,A4725,4)),"")</f>
        <v/>
      </c>
    </row>
    <row r="4726" spans="1:6" ht="18.75" customHeight="1">
      <c r="A4726" s="82" t="str">
        <f>IFERROR(MATCH(ROW()-ROW($A$2),DATA!G:G,0)-DATA!$B$5+1,"")</f>
        <v/>
      </c>
      <c r="B4726" s="86" t="str">
        <f>IFERROR(INDEX(DATA!$A$46:$E$6000,A4726,5),"")</f>
        <v/>
      </c>
      <c r="C4726" s="87" t="str">
        <f>IFERROR(INDEX(DATA!$A$46:$E$6000,A4726,3),"")</f>
        <v/>
      </c>
      <c r="D4726" s="88" t="str">
        <f>IFERROR(INDEX(DATA!$A$46:$E$6000,A4726,2),"")</f>
        <v/>
      </c>
      <c r="E4726" s="99" t="str">
        <f>IFERROR(IF(C4726=設定・集計!$B$6,INDEX(DATA!$A$46:$E$6000,A4726,4),""),"")</f>
        <v/>
      </c>
      <c r="F4726" s="99" t="str">
        <f>IFERROR(IF(C4726=設定・集計!$B$6,"",INDEX(DATA!$A$46:$E$6000,A4726,4)),"")</f>
        <v/>
      </c>
    </row>
    <row r="4727" spans="1:6" ht="18.75" customHeight="1">
      <c r="A4727" s="82" t="str">
        <f>IFERROR(MATCH(ROW()-ROW($A$2),DATA!G:G,0)-DATA!$B$5+1,"")</f>
        <v/>
      </c>
      <c r="B4727" s="86" t="str">
        <f>IFERROR(INDEX(DATA!$A$46:$E$6000,A4727,5),"")</f>
        <v/>
      </c>
      <c r="C4727" s="87" t="str">
        <f>IFERROR(INDEX(DATA!$A$46:$E$6000,A4727,3),"")</f>
        <v/>
      </c>
      <c r="D4727" s="88" t="str">
        <f>IFERROR(INDEX(DATA!$A$46:$E$6000,A4727,2),"")</f>
        <v/>
      </c>
      <c r="E4727" s="99" t="str">
        <f>IFERROR(IF(C4727=設定・集計!$B$6,INDEX(DATA!$A$46:$E$6000,A4727,4),""),"")</f>
        <v/>
      </c>
      <c r="F4727" s="99" t="str">
        <f>IFERROR(IF(C4727=設定・集計!$B$6,"",INDEX(DATA!$A$46:$E$6000,A4727,4)),"")</f>
        <v/>
      </c>
    </row>
    <row r="4728" spans="1:6" ht="18.75" customHeight="1">
      <c r="A4728" s="82" t="str">
        <f>IFERROR(MATCH(ROW()-ROW($A$2),DATA!G:G,0)-DATA!$B$5+1,"")</f>
        <v/>
      </c>
      <c r="B4728" s="86" t="str">
        <f>IFERROR(INDEX(DATA!$A$46:$E$6000,A4728,5),"")</f>
        <v/>
      </c>
      <c r="C4728" s="87" t="str">
        <f>IFERROR(INDEX(DATA!$A$46:$E$6000,A4728,3),"")</f>
        <v/>
      </c>
      <c r="D4728" s="88" t="str">
        <f>IFERROR(INDEX(DATA!$A$46:$E$6000,A4728,2),"")</f>
        <v/>
      </c>
      <c r="E4728" s="99" t="str">
        <f>IFERROR(IF(C4728=設定・集計!$B$6,INDEX(DATA!$A$46:$E$6000,A4728,4),""),"")</f>
        <v/>
      </c>
      <c r="F4728" s="99" t="str">
        <f>IFERROR(IF(C4728=設定・集計!$B$6,"",INDEX(DATA!$A$46:$E$6000,A4728,4)),"")</f>
        <v/>
      </c>
    </row>
    <row r="4729" spans="1:6" ht="18.75" customHeight="1">
      <c r="A4729" s="82" t="str">
        <f>IFERROR(MATCH(ROW()-ROW($A$2),DATA!G:G,0)-DATA!$B$5+1,"")</f>
        <v/>
      </c>
      <c r="B4729" s="86" t="str">
        <f>IFERROR(INDEX(DATA!$A$46:$E$6000,A4729,5),"")</f>
        <v/>
      </c>
      <c r="C4729" s="87" t="str">
        <f>IFERROR(INDEX(DATA!$A$46:$E$6000,A4729,3),"")</f>
        <v/>
      </c>
      <c r="D4729" s="88" t="str">
        <f>IFERROR(INDEX(DATA!$A$46:$E$6000,A4729,2),"")</f>
        <v/>
      </c>
      <c r="E4729" s="99" t="str">
        <f>IFERROR(IF(C4729=設定・集計!$B$6,INDEX(DATA!$A$46:$E$6000,A4729,4),""),"")</f>
        <v/>
      </c>
      <c r="F4729" s="99" t="str">
        <f>IFERROR(IF(C4729=設定・集計!$B$6,"",INDEX(DATA!$A$46:$E$6000,A4729,4)),"")</f>
        <v/>
      </c>
    </row>
    <row r="4730" spans="1:6" ht="18.75" customHeight="1">
      <c r="A4730" s="82" t="str">
        <f>IFERROR(MATCH(ROW()-ROW($A$2),DATA!G:G,0)-DATA!$B$5+1,"")</f>
        <v/>
      </c>
      <c r="B4730" s="86" t="str">
        <f>IFERROR(INDEX(DATA!$A$46:$E$6000,A4730,5),"")</f>
        <v/>
      </c>
      <c r="C4730" s="87" t="str">
        <f>IFERROR(INDEX(DATA!$A$46:$E$6000,A4730,3),"")</f>
        <v/>
      </c>
      <c r="D4730" s="88" t="str">
        <f>IFERROR(INDEX(DATA!$A$46:$E$6000,A4730,2),"")</f>
        <v/>
      </c>
      <c r="E4730" s="99" t="str">
        <f>IFERROR(IF(C4730=設定・集計!$B$6,INDEX(DATA!$A$46:$E$6000,A4730,4),""),"")</f>
        <v/>
      </c>
      <c r="F4730" s="99" t="str">
        <f>IFERROR(IF(C4730=設定・集計!$B$6,"",INDEX(DATA!$A$46:$E$6000,A4730,4)),"")</f>
        <v/>
      </c>
    </row>
    <row r="4731" spans="1:6" ht="18.75" customHeight="1">
      <c r="A4731" s="82" t="str">
        <f>IFERROR(MATCH(ROW()-ROW($A$2),DATA!G:G,0)-DATA!$B$5+1,"")</f>
        <v/>
      </c>
      <c r="B4731" s="86" t="str">
        <f>IFERROR(INDEX(DATA!$A$46:$E$6000,A4731,5),"")</f>
        <v/>
      </c>
      <c r="C4731" s="87" t="str">
        <f>IFERROR(INDEX(DATA!$A$46:$E$6000,A4731,3),"")</f>
        <v/>
      </c>
      <c r="D4731" s="88" t="str">
        <f>IFERROR(INDEX(DATA!$A$46:$E$6000,A4731,2),"")</f>
        <v/>
      </c>
      <c r="E4731" s="99" t="str">
        <f>IFERROR(IF(C4731=設定・集計!$B$6,INDEX(DATA!$A$46:$E$6000,A4731,4),""),"")</f>
        <v/>
      </c>
      <c r="F4731" s="99" t="str">
        <f>IFERROR(IF(C4731=設定・集計!$B$6,"",INDEX(DATA!$A$46:$E$6000,A4731,4)),"")</f>
        <v/>
      </c>
    </row>
    <row r="4732" spans="1:6" ht="18.75" customHeight="1">
      <c r="A4732" s="82" t="str">
        <f>IFERROR(MATCH(ROW()-ROW($A$2),DATA!G:G,0)-DATA!$B$5+1,"")</f>
        <v/>
      </c>
      <c r="B4732" s="86" t="str">
        <f>IFERROR(INDEX(DATA!$A$46:$E$6000,A4732,5),"")</f>
        <v/>
      </c>
      <c r="C4732" s="87" t="str">
        <f>IFERROR(INDEX(DATA!$A$46:$E$6000,A4732,3),"")</f>
        <v/>
      </c>
      <c r="D4732" s="88" t="str">
        <f>IFERROR(INDEX(DATA!$A$46:$E$6000,A4732,2),"")</f>
        <v/>
      </c>
      <c r="E4732" s="99" t="str">
        <f>IFERROR(IF(C4732=設定・集計!$B$6,INDEX(DATA!$A$46:$E$6000,A4732,4),""),"")</f>
        <v/>
      </c>
      <c r="F4732" s="99" t="str">
        <f>IFERROR(IF(C4732=設定・集計!$B$6,"",INDEX(DATA!$A$46:$E$6000,A4732,4)),"")</f>
        <v/>
      </c>
    </row>
    <row r="4733" spans="1:6" ht="18.75" customHeight="1">
      <c r="A4733" s="82" t="str">
        <f>IFERROR(MATCH(ROW()-ROW($A$2),DATA!G:G,0)-DATA!$B$5+1,"")</f>
        <v/>
      </c>
      <c r="B4733" s="86" t="str">
        <f>IFERROR(INDEX(DATA!$A$46:$E$6000,A4733,5),"")</f>
        <v/>
      </c>
      <c r="C4733" s="87" t="str">
        <f>IFERROR(INDEX(DATA!$A$46:$E$6000,A4733,3),"")</f>
        <v/>
      </c>
      <c r="D4733" s="88" t="str">
        <f>IFERROR(INDEX(DATA!$A$46:$E$6000,A4733,2),"")</f>
        <v/>
      </c>
      <c r="E4733" s="99" t="str">
        <f>IFERROR(IF(C4733=設定・集計!$B$6,INDEX(DATA!$A$46:$E$6000,A4733,4),""),"")</f>
        <v/>
      </c>
      <c r="F4733" s="99" t="str">
        <f>IFERROR(IF(C4733=設定・集計!$B$6,"",INDEX(DATA!$A$46:$E$6000,A4733,4)),"")</f>
        <v/>
      </c>
    </row>
    <row r="4734" spans="1:6" ht="18.75" customHeight="1">
      <c r="A4734" s="82" t="str">
        <f>IFERROR(MATCH(ROW()-ROW($A$2),DATA!G:G,0)-DATA!$B$5+1,"")</f>
        <v/>
      </c>
      <c r="B4734" s="86" t="str">
        <f>IFERROR(INDEX(DATA!$A$46:$E$6000,A4734,5),"")</f>
        <v/>
      </c>
      <c r="C4734" s="87" t="str">
        <f>IFERROR(INDEX(DATA!$A$46:$E$6000,A4734,3),"")</f>
        <v/>
      </c>
      <c r="D4734" s="88" t="str">
        <f>IFERROR(INDEX(DATA!$A$46:$E$6000,A4734,2),"")</f>
        <v/>
      </c>
      <c r="E4734" s="99" t="str">
        <f>IFERROR(IF(C4734=設定・集計!$B$6,INDEX(DATA!$A$46:$E$6000,A4734,4),""),"")</f>
        <v/>
      </c>
      <c r="F4734" s="99" t="str">
        <f>IFERROR(IF(C4734=設定・集計!$B$6,"",INDEX(DATA!$A$46:$E$6000,A4734,4)),"")</f>
        <v/>
      </c>
    </row>
    <row r="4735" spans="1:6" ht="18.75" customHeight="1">
      <c r="A4735" s="82" t="str">
        <f>IFERROR(MATCH(ROW()-ROW($A$2),DATA!G:G,0)-DATA!$B$5+1,"")</f>
        <v/>
      </c>
      <c r="B4735" s="86" t="str">
        <f>IFERROR(INDEX(DATA!$A$46:$E$6000,A4735,5),"")</f>
        <v/>
      </c>
      <c r="C4735" s="87" t="str">
        <f>IFERROR(INDEX(DATA!$A$46:$E$6000,A4735,3),"")</f>
        <v/>
      </c>
      <c r="D4735" s="88" t="str">
        <f>IFERROR(INDEX(DATA!$A$46:$E$6000,A4735,2),"")</f>
        <v/>
      </c>
      <c r="E4735" s="99" t="str">
        <f>IFERROR(IF(C4735=設定・集計!$B$6,INDEX(DATA!$A$46:$E$6000,A4735,4),""),"")</f>
        <v/>
      </c>
      <c r="F4735" s="99" t="str">
        <f>IFERROR(IF(C4735=設定・集計!$B$6,"",INDEX(DATA!$A$46:$E$6000,A4735,4)),"")</f>
        <v/>
      </c>
    </row>
    <row r="4736" spans="1:6" ht="18.75" customHeight="1">
      <c r="A4736" s="82" t="str">
        <f>IFERROR(MATCH(ROW()-ROW($A$2),DATA!G:G,0)-DATA!$B$5+1,"")</f>
        <v/>
      </c>
      <c r="B4736" s="86" t="str">
        <f>IFERROR(INDEX(DATA!$A$46:$E$6000,A4736,5),"")</f>
        <v/>
      </c>
      <c r="C4736" s="87" t="str">
        <f>IFERROR(INDEX(DATA!$A$46:$E$6000,A4736,3),"")</f>
        <v/>
      </c>
      <c r="D4736" s="88" t="str">
        <f>IFERROR(INDEX(DATA!$A$46:$E$6000,A4736,2),"")</f>
        <v/>
      </c>
      <c r="E4736" s="99" t="str">
        <f>IFERROR(IF(C4736=設定・集計!$B$6,INDEX(DATA!$A$46:$E$6000,A4736,4),""),"")</f>
        <v/>
      </c>
      <c r="F4736" s="99" t="str">
        <f>IFERROR(IF(C4736=設定・集計!$B$6,"",INDEX(DATA!$A$46:$E$6000,A4736,4)),"")</f>
        <v/>
      </c>
    </row>
    <row r="4737" spans="1:6" ht="18.75" customHeight="1">
      <c r="A4737" s="82" t="str">
        <f>IFERROR(MATCH(ROW()-ROW($A$2),DATA!G:G,0)-DATA!$B$5+1,"")</f>
        <v/>
      </c>
      <c r="B4737" s="86" t="str">
        <f>IFERROR(INDEX(DATA!$A$46:$E$6000,A4737,5),"")</f>
        <v/>
      </c>
      <c r="C4737" s="87" t="str">
        <f>IFERROR(INDEX(DATA!$A$46:$E$6000,A4737,3),"")</f>
        <v/>
      </c>
      <c r="D4737" s="88" t="str">
        <f>IFERROR(INDEX(DATA!$A$46:$E$6000,A4737,2),"")</f>
        <v/>
      </c>
      <c r="E4737" s="99" t="str">
        <f>IFERROR(IF(C4737=設定・集計!$B$6,INDEX(DATA!$A$46:$E$6000,A4737,4),""),"")</f>
        <v/>
      </c>
      <c r="F4737" s="99" t="str">
        <f>IFERROR(IF(C4737=設定・集計!$B$6,"",INDEX(DATA!$A$46:$E$6000,A4737,4)),"")</f>
        <v/>
      </c>
    </row>
    <row r="4738" spans="1:6" ht="18.75" customHeight="1">
      <c r="A4738" s="82" t="str">
        <f>IFERROR(MATCH(ROW()-ROW($A$2),DATA!G:G,0)-DATA!$B$5+1,"")</f>
        <v/>
      </c>
      <c r="B4738" s="86" t="str">
        <f>IFERROR(INDEX(DATA!$A$46:$E$6000,A4738,5),"")</f>
        <v/>
      </c>
      <c r="C4738" s="87" t="str">
        <f>IFERROR(INDEX(DATA!$A$46:$E$6000,A4738,3),"")</f>
        <v/>
      </c>
      <c r="D4738" s="88" t="str">
        <f>IFERROR(INDEX(DATA!$A$46:$E$6000,A4738,2),"")</f>
        <v/>
      </c>
      <c r="E4738" s="99" t="str">
        <f>IFERROR(IF(C4738=設定・集計!$B$6,INDEX(DATA!$A$46:$E$6000,A4738,4),""),"")</f>
        <v/>
      </c>
      <c r="F4738" s="99" t="str">
        <f>IFERROR(IF(C4738=設定・集計!$B$6,"",INDEX(DATA!$A$46:$E$6000,A4738,4)),"")</f>
        <v/>
      </c>
    </row>
    <row r="4739" spans="1:6" ht="18.75" customHeight="1">
      <c r="A4739" s="82" t="str">
        <f>IFERROR(MATCH(ROW()-ROW($A$2),DATA!G:G,0)-DATA!$B$5+1,"")</f>
        <v/>
      </c>
      <c r="B4739" s="86" t="str">
        <f>IFERROR(INDEX(DATA!$A$46:$E$6000,A4739,5),"")</f>
        <v/>
      </c>
      <c r="C4739" s="87" t="str">
        <f>IFERROR(INDEX(DATA!$A$46:$E$6000,A4739,3),"")</f>
        <v/>
      </c>
      <c r="D4739" s="88" t="str">
        <f>IFERROR(INDEX(DATA!$A$46:$E$6000,A4739,2),"")</f>
        <v/>
      </c>
      <c r="E4739" s="99" t="str">
        <f>IFERROR(IF(C4739=設定・集計!$B$6,INDEX(DATA!$A$46:$E$6000,A4739,4),""),"")</f>
        <v/>
      </c>
      <c r="F4739" s="99" t="str">
        <f>IFERROR(IF(C4739=設定・集計!$B$6,"",INDEX(DATA!$A$46:$E$6000,A4739,4)),"")</f>
        <v/>
      </c>
    </row>
    <row r="4740" spans="1:6" ht="18.75" customHeight="1">
      <c r="A4740" s="82" t="str">
        <f>IFERROR(MATCH(ROW()-ROW($A$2),DATA!G:G,0)-DATA!$B$5+1,"")</f>
        <v/>
      </c>
      <c r="B4740" s="86" t="str">
        <f>IFERROR(INDEX(DATA!$A$46:$E$6000,A4740,5),"")</f>
        <v/>
      </c>
      <c r="C4740" s="87" t="str">
        <f>IFERROR(INDEX(DATA!$A$46:$E$6000,A4740,3),"")</f>
        <v/>
      </c>
      <c r="D4740" s="88" t="str">
        <f>IFERROR(INDEX(DATA!$A$46:$E$6000,A4740,2),"")</f>
        <v/>
      </c>
      <c r="E4740" s="99" t="str">
        <f>IFERROR(IF(C4740=設定・集計!$B$6,INDEX(DATA!$A$46:$E$6000,A4740,4),""),"")</f>
        <v/>
      </c>
      <c r="F4740" s="99" t="str">
        <f>IFERROR(IF(C4740=設定・集計!$B$6,"",INDEX(DATA!$A$46:$E$6000,A4740,4)),"")</f>
        <v/>
      </c>
    </row>
    <row r="4741" spans="1:6" ht="18.75" customHeight="1">
      <c r="A4741" s="82" t="str">
        <f>IFERROR(MATCH(ROW()-ROW($A$2),DATA!G:G,0)-DATA!$B$5+1,"")</f>
        <v/>
      </c>
      <c r="B4741" s="86" t="str">
        <f>IFERROR(INDEX(DATA!$A$46:$E$6000,A4741,5),"")</f>
        <v/>
      </c>
      <c r="C4741" s="87" t="str">
        <f>IFERROR(INDEX(DATA!$A$46:$E$6000,A4741,3),"")</f>
        <v/>
      </c>
      <c r="D4741" s="88" t="str">
        <f>IFERROR(INDEX(DATA!$A$46:$E$6000,A4741,2),"")</f>
        <v/>
      </c>
      <c r="E4741" s="99" t="str">
        <f>IFERROR(IF(C4741=設定・集計!$B$6,INDEX(DATA!$A$46:$E$6000,A4741,4),""),"")</f>
        <v/>
      </c>
      <c r="F4741" s="99" t="str">
        <f>IFERROR(IF(C4741=設定・集計!$B$6,"",INDEX(DATA!$A$46:$E$6000,A4741,4)),"")</f>
        <v/>
      </c>
    </row>
    <row r="4742" spans="1:6" ht="18.75" customHeight="1">
      <c r="A4742" s="82" t="str">
        <f>IFERROR(MATCH(ROW()-ROW($A$2),DATA!G:G,0)-DATA!$B$5+1,"")</f>
        <v/>
      </c>
      <c r="B4742" s="86" t="str">
        <f>IFERROR(INDEX(DATA!$A$46:$E$6000,A4742,5),"")</f>
        <v/>
      </c>
      <c r="C4742" s="87" t="str">
        <f>IFERROR(INDEX(DATA!$A$46:$E$6000,A4742,3),"")</f>
        <v/>
      </c>
      <c r="D4742" s="88" t="str">
        <f>IFERROR(INDEX(DATA!$A$46:$E$6000,A4742,2),"")</f>
        <v/>
      </c>
      <c r="E4742" s="99" t="str">
        <f>IFERROR(IF(C4742=設定・集計!$B$6,INDEX(DATA!$A$46:$E$6000,A4742,4),""),"")</f>
        <v/>
      </c>
      <c r="F4742" s="99" t="str">
        <f>IFERROR(IF(C4742=設定・集計!$B$6,"",INDEX(DATA!$A$46:$E$6000,A4742,4)),"")</f>
        <v/>
      </c>
    </row>
    <row r="4743" spans="1:6" ht="18.75" customHeight="1">
      <c r="A4743" s="82" t="str">
        <f>IFERROR(MATCH(ROW()-ROW($A$2),DATA!G:G,0)-DATA!$B$5+1,"")</f>
        <v/>
      </c>
      <c r="B4743" s="86" t="str">
        <f>IFERROR(INDEX(DATA!$A$46:$E$6000,A4743,5),"")</f>
        <v/>
      </c>
      <c r="C4743" s="87" t="str">
        <f>IFERROR(INDEX(DATA!$A$46:$E$6000,A4743,3),"")</f>
        <v/>
      </c>
      <c r="D4743" s="88" t="str">
        <f>IFERROR(INDEX(DATA!$A$46:$E$6000,A4743,2),"")</f>
        <v/>
      </c>
      <c r="E4743" s="99" t="str">
        <f>IFERROR(IF(C4743=設定・集計!$B$6,INDEX(DATA!$A$46:$E$6000,A4743,4),""),"")</f>
        <v/>
      </c>
      <c r="F4743" s="99" t="str">
        <f>IFERROR(IF(C4743=設定・集計!$B$6,"",INDEX(DATA!$A$46:$E$6000,A4743,4)),"")</f>
        <v/>
      </c>
    </row>
    <row r="4744" spans="1:6" ht="18.75" customHeight="1">
      <c r="A4744" s="82" t="str">
        <f>IFERROR(MATCH(ROW()-ROW($A$2),DATA!G:G,0)-DATA!$B$5+1,"")</f>
        <v/>
      </c>
      <c r="B4744" s="86" t="str">
        <f>IFERROR(INDEX(DATA!$A$46:$E$6000,A4744,5),"")</f>
        <v/>
      </c>
      <c r="C4744" s="87" t="str">
        <f>IFERROR(INDEX(DATA!$A$46:$E$6000,A4744,3),"")</f>
        <v/>
      </c>
      <c r="D4744" s="88" t="str">
        <f>IFERROR(INDEX(DATA!$A$46:$E$6000,A4744,2),"")</f>
        <v/>
      </c>
      <c r="E4744" s="99" t="str">
        <f>IFERROR(IF(C4744=設定・集計!$B$6,INDEX(DATA!$A$46:$E$6000,A4744,4),""),"")</f>
        <v/>
      </c>
      <c r="F4744" s="99" t="str">
        <f>IFERROR(IF(C4744=設定・集計!$B$6,"",INDEX(DATA!$A$46:$E$6000,A4744,4)),"")</f>
        <v/>
      </c>
    </row>
    <row r="4745" spans="1:6" ht="18.75" customHeight="1">
      <c r="A4745" s="82" t="str">
        <f>IFERROR(MATCH(ROW()-ROW($A$2),DATA!G:G,0)-DATA!$B$5+1,"")</f>
        <v/>
      </c>
      <c r="B4745" s="86" t="str">
        <f>IFERROR(INDEX(DATA!$A$46:$E$6000,A4745,5),"")</f>
        <v/>
      </c>
      <c r="C4745" s="87" t="str">
        <f>IFERROR(INDEX(DATA!$A$46:$E$6000,A4745,3),"")</f>
        <v/>
      </c>
      <c r="D4745" s="88" t="str">
        <f>IFERROR(INDEX(DATA!$A$46:$E$6000,A4745,2),"")</f>
        <v/>
      </c>
      <c r="E4745" s="99" t="str">
        <f>IFERROR(IF(C4745=設定・集計!$B$6,INDEX(DATA!$A$46:$E$6000,A4745,4),""),"")</f>
        <v/>
      </c>
      <c r="F4745" s="99" t="str">
        <f>IFERROR(IF(C4745=設定・集計!$B$6,"",INDEX(DATA!$A$46:$E$6000,A4745,4)),"")</f>
        <v/>
      </c>
    </row>
    <row r="4746" spans="1:6" ht="18.75" customHeight="1">
      <c r="A4746" s="82" t="str">
        <f>IFERROR(MATCH(ROW()-ROW($A$2),DATA!G:G,0)-DATA!$B$5+1,"")</f>
        <v/>
      </c>
      <c r="B4746" s="86" t="str">
        <f>IFERROR(INDEX(DATA!$A$46:$E$6000,A4746,5),"")</f>
        <v/>
      </c>
      <c r="C4746" s="87" t="str">
        <f>IFERROR(INDEX(DATA!$A$46:$E$6000,A4746,3),"")</f>
        <v/>
      </c>
      <c r="D4746" s="88" t="str">
        <f>IFERROR(INDEX(DATA!$A$46:$E$6000,A4746,2),"")</f>
        <v/>
      </c>
      <c r="E4746" s="99" t="str">
        <f>IFERROR(IF(C4746=設定・集計!$B$6,INDEX(DATA!$A$46:$E$6000,A4746,4),""),"")</f>
        <v/>
      </c>
      <c r="F4746" s="99" t="str">
        <f>IFERROR(IF(C4746=設定・集計!$B$6,"",INDEX(DATA!$A$46:$E$6000,A4746,4)),"")</f>
        <v/>
      </c>
    </row>
    <row r="4747" spans="1:6" ht="18.75" customHeight="1">
      <c r="A4747" s="82" t="str">
        <f>IFERROR(MATCH(ROW()-ROW($A$2),DATA!G:G,0)-DATA!$B$5+1,"")</f>
        <v/>
      </c>
      <c r="B4747" s="86" t="str">
        <f>IFERROR(INDEX(DATA!$A$46:$E$6000,A4747,5),"")</f>
        <v/>
      </c>
      <c r="C4747" s="87" t="str">
        <f>IFERROR(INDEX(DATA!$A$46:$E$6000,A4747,3),"")</f>
        <v/>
      </c>
      <c r="D4747" s="88" t="str">
        <f>IFERROR(INDEX(DATA!$A$46:$E$6000,A4747,2),"")</f>
        <v/>
      </c>
      <c r="E4747" s="99" t="str">
        <f>IFERROR(IF(C4747=設定・集計!$B$6,INDEX(DATA!$A$46:$E$6000,A4747,4),""),"")</f>
        <v/>
      </c>
      <c r="F4747" s="99" t="str">
        <f>IFERROR(IF(C4747=設定・集計!$B$6,"",INDEX(DATA!$A$46:$E$6000,A4747,4)),"")</f>
        <v/>
      </c>
    </row>
    <row r="4748" spans="1:6" ht="18.75" customHeight="1">
      <c r="A4748" s="82" t="str">
        <f>IFERROR(MATCH(ROW()-ROW($A$2),DATA!G:G,0)-DATA!$B$5+1,"")</f>
        <v/>
      </c>
      <c r="B4748" s="86" t="str">
        <f>IFERROR(INDEX(DATA!$A$46:$E$6000,A4748,5),"")</f>
        <v/>
      </c>
      <c r="C4748" s="87" t="str">
        <f>IFERROR(INDEX(DATA!$A$46:$E$6000,A4748,3),"")</f>
        <v/>
      </c>
      <c r="D4748" s="88" t="str">
        <f>IFERROR(INDEX(DATA!$A$46:$E$6000,A4748,2),"")</f>
        <v/>
      </c>
      <c r="E4748" s="99" t="str">
        <f>IFERROR(IF(C4748=設定・集計!$B$6,INDEX(DATA!$A$46:$E$6000,A4748,4),""),"")</f>
        <v/>
      </c>
      <c r="F4748" s="99" t="str">
        <f>IFERROR(IF(C4748=設定・集計!$B$6,"",INDEX(DATA!$A$46:$E$6000,A4748,4)),"")</f>
        <v/>
      </c>
    </row>
    <row r="4749" spans="1:6" ht="18.75" customHeight="1">
      <c r="A4749" s="82" t="str">
        <f>IFERROR(MATCH(ROW()-ROW($A$2),DATA!G:G,0)-DATA!$B$5+1,"")</f>
        <v/>
      </c>
      <c r="B4749" s="86" t="str">
        <f>IFERROR(INDEX(DATA!$A$46:$E$6000,A4749,5),"")</f>
        <v/>
      </c>
      <c r="C4749" s="87" t="str">
        <f>IFERROR(INDEX(DATA!$A$46:$E$6000,A4749,3),"")</f>
        <v/>
      </c>
      <c r="D4749" s="88" t="str">
        <f>IFERROR(INDEX(DATA!$A$46:$E$6000,A4749,2),"")</f>
        <v/>
      </c>
      <c r="E4749" s="99" t="str">
        <f>IFERROR(IF(C4749=設定・集計!$B$6,INDEX(DATA!$A$46:$E$6000,A4749,4),""),"")</f>
        <v/>
      </c>
      <c r="F4749" s="99" t="str">
        <f>IFERROR(IF(C4749=設定・集計!$B$6,"",INDEX(DATA!$A$46:$E$6000,A4749,4)),"")</f>
        <v/>
      </c>
    </row>
    <row r="4750" spans="1:6" ht="18.75" customHeight="1">
      <c r="A4750" s="82" t="str">
        <f>IFERROR(MATCH(ROW()-ROW($A$2),DATA!G:G,0)-DATA!$B$5+1,"")</f>
        <v/>
      </c>
      <c r="B4750" s="86" t="str">
        <f>IFERROR(INDEX(DATA!$A$46:$E$6000,A4750,5),"")</f>
        <v/>
      </c>
      <c r="C4750" s="87" t="str">
        <f>IFERROR(INDEX(DATA!$A$46:$E$6000,A4750,3),"")</f>
        <v/>
      </c>
      <c r="D4750" s="88" t="str">
        <f>IFERROR(INDEX(DATA!$A$46:$E$6000,A4750,2),"")</f>
        <v/>
      </c>
      <c r="E4750" s="99" t="str">
        <f>IFERROR(IF(C4750=設定・集計!$B$6,INDEX(DATA!$A$46:$E$6000,A4750,4),""),"")</f>
        <v/>
      </c>
      <c r="F4750" s="99" t="str">
        <f>IFERROR(IF(C4750=設定・集計!$B$6,"",INDEX(DATA!$A$46:$E$6000,A4750,4)),"")</f>
        <v/>
      </c>
    </row>
    <row r="4751" spans="1:6" ht="18.75" customHeight="1">
      <c r="A4751" s="82" t="str">
        <f>IFERROR(MATCH(ROW()-ROW($A$2),DATA!G:G,0)-DATA!$B$5+1,"")</f>
        <v/>
      </c>
      <c r="B4751" s="86" t="str">
        <f>IFERROR(INDEX(DATA!$A$46:$E$6000,A4751,5),"")</f>
        <v/>
      </c>
      <c r="C4751" s="87" t="str">
        <f>IFERROR(INDEX(DATA!$A$46:$E$6000,A4751,3),"")</f>
        <v/>
      </c>
      <c r="D4751" s="88" t="str">
        <f>IFERROR(INDEX(DATA!$A$46:$E$6000,A4751,2),"")</f>
        <v/>
      </c>
      <c r="E4751" s="99" t="str">
        <f>IFERROR(IF(C4751=設定・集計!$B$6,INDEX(DATA!$A$46:$E$6000,A4751,4),""),"")</f>
        <v/>
      </c>
      <c r="F4751" s="99" t="str">
        <f>IFERROR(IF(C4751=設定・集計!$B$6,"",INDEX(DATA!$A$46:$E$6000,A4751,4)),"")</f>
        <v/>
      </c>
    </row>
    <row r="4752" spans="1:6" ht="18.75" customHeight="1">
      <c r="A4752" s="82" t="str">
        <f>IFERROR(MATCH(ROW()-ROW($A$2),DATA!G:G,0)-DATA!$B$5+1,"")</f>
        <v/>
      </c>
      <c r="B4752" s="86" t="str">
        <f>IFERROR(INDEX(DATA!$A$46:$E$6000,A4752,5),"")</f>
        <v/>
      </c>
      <c r="C4752" s="87" t="str">
        <f>IFERROR(INDEX(DATA!$A$46:$E$6000,A4752,3),"")</f>
        <v/>
      </c>
      <c r="D4752" s="88" t="str">
        <f>IFERROR(INDEX(DATA!$A$46:$E$6000,A4752,2),"")</f>
        <v/>
      </c>
      <c r="E4752" s="99" t="str">
        <f>IFERROR(IF(C4752=設定・集計!$B$6,INDEX(DATA!$A$46:$E$6000,A4752,4),""),"")</f>
        <v/>
      </c>
      <c r="F4752" s="99" t="str">
        <f>IFERROR(IF(C4752=設定・集計!$B$6,"",INDEX(DATA!$A$46:$E$6000,A4752,4)),"")</f>
        <v/>
      </c>
    </row>
    <row r="4753" spans="1:6" ht="18.75" customHeight="1">
      <c r="A4753" s="82" t="str">
        <f>IFERROR(MATCH(ROW()-ROW($A$2),DATA!G:G,0)-DATA!$B$5+1,"")</f>
        <v/>
      </c>
      <c r="B4753" s="86" t="str">
        <f>IFERROR(INDEX(DATA!$A$46:$E$6000,A4753,5),"")</f>
        <v/>
      </c>
      <c r="C4753" s="87" t="str">
        <f>IFERROR(INDEX(DATA!$A$46:$E$6000,A4753,3),"")</f>
        <v/>
      </c>
      <c r="D4753" s="88" t="str">
        <f>IFERROR(INDEX(DATA!$A$46:$E$6000,A4753,2),"")</f>
        <v/>
      </c>
      <c r="E4753" s="99" t="str">
        <f>IFERROR(IF(C4753=設定・集計!$B$6,INDEX(DATA!$A$46:$E$6000,A4753,4),""),"")</f>
        <v/>
      </c>
      <c r="F4753" s="99" t="str">
        <f>IFERROR(IF(C4753=設定・集計!$B$6,"",INDEX(DATA!$A$46:$E$6000,A4753,4)),"")</f>
        <v/>
      </c>
    </row>
    <row r="4754" spans="1:6" ht="18.75" customHeight="1">
      <c r="A4754" s="82" t="str">
        <f>IFERROR(MATCH(ROW()-ROW($A$2),DATA!G:G,0)-DATA!$B$5+1,"")</f>
        <v/>
      </c>
      <c r="B4754" s="86" t="str">
        <f>IFERROR(INDEX(DATA!$A$46:$E$6000,A4754,5),"")</f>
        <v/>
      </c>
      <c r="C4754" s="87" t="str">
        <f>IFERROR(INDEX(DATA!$A$46:$E$6000,A4754,3),"")</f>
        <v/>
      </c>
      <c r="D4754" s="88" t="str">
        <f>IFERROR(INDEX(DATA!$A$46:$E$6000,A4754,2),"")</f>
        <v/>
      </c>
      <c r="E4754" s="99" t="str">
        <f>IFERROR(IF(C4754=設定・集計!$B$6,INDEX(DATA!$A$46:$E$6000,A4754,4),""),"")</f>
        <v/>
      </c>
      <c r="F4754" s="99" t="str">
        <f>IFERROR(IF(C4754=設定・集計!$B$6,"",INDEX(DATA!$A$46:$E$6000,A4754,4)),"")</f>
        <v/>
      </c>
    </row>
    <row r="4755" spans="1:6" ht="18.75" customHeight="1">
      <c r="A4755" s="82" t="str">
        <f>IFERROR(MATCH(ROW()-ROW($A$2),DATA!G:G,0)-DATA!$B$5+1,"")</f>
        <v/>
      </c>
      <c r="B4755" s="86" t="str">
        <f>IFERROR(INDEX(DATA!$A$46:$E$6000,A4755,5),"")</f>
        <v/>
      </c>
      <c r="C4755" s="87" t="str">
        <f>IFERROR(INDEX(DATA!$A$46:$E$6000,A4755,3),"")</f>
        <v/>
      </c>
      <c r="D4755" s="88" t="str">
        <f>IFERROR(INDEX(DATA!$A$46:$E$6000,A4755,2),"")</f>
        <v/>
      </c>
      <c r="E4755" s="99" t="str">
        <f>IFERROR(IF(C4755=設定・集計!$B$6,INDEX(DATA!$A$46:$E$6000,A4755,4),""),"")</f>
        <v/>
      </c>
      <c r="F4755" s="99" t="str">
        <f>IFERROR(IF(C4755=設定・集計!$B$6,"",INDEX(DATA!$A$46:$E$6000,A4755,4)),"")</f>
        <v/>
      </c>
    </row>
    <row r="4756" spans="1:6" ht="18.75" customHeight="1">
      <c r="A4756" s="82" t="str">
        <f>IFERROR(MATCH(ROW()-ROW($A$2),DATA!G:G,0)-DATA!$B$5+1,"")</f>
        <v/>
      </c>
      <c r="B4756" s="86" t="str">
        <f>IFERROR(INDEX(DATA!$A$46:$E$6000,A4756,5),"")</f>
        <v/>
      </c>
      <c r="C4756" s="87" t="str">
        <f>IFERROR(INDEX(DATA!$A$46:$E$6000,A4756,3),"")</f>
        <v/>
      </c>
      <c r="D4756" s="88" t="str">
        <f>IFERROR(INDEX(DATA!$A$46:$E$6000,A4756,2),"")</f>
        <v/>
      </c>
      <c r="E4756" s="99" t="str">
        <f>IFERROR(IF(C4756=設定・集計!$B$6,INDEX(DATA!$A$46:$E$6000,A4756,4),""),"")</f>
        <v/>
      </c>
      <c r="F4756" s="99" t="str">
        <f>IFERROR(IF(C4756=設定・集計!$B$6,"",INDEX(DATA!$A$46:$E$6000,A4756,4)),"")</f>
        <v/>
      </c>
    </row>
    <row r="4757" spans="1:6" ht="18.75" customHeight="1">
      <c r="A4757" s="82" t="str">
        <f>IFERROR(MATCH(ROW()-ROW($A$2),DATA!G:G,0)-DATA!$B$5+1,"")</f>
        <v/>
      </c>
      <c r="B4757" s="86" t="str">
        <f>IFERROR(INDEX(DATA!$A$46:$E$6000,A4757,5),"")</f>
        <v/>
      </c>
      <c r="C4757" s="87" t="str">
        <f>IFERROR(INDEX(DATA!$A$46:$E$6000,A4757,3),"")</f>
        <v/>
      </c>
      <c r="D4757" s="88" t="str">
        <f>IFERROR(INDEX(DATA!$A$46:$E$6000,A4757,2),"")</f>
        <v/>
      </c>
      <c r="E4757" s="99" t="str">
        <f>IFERROR(IF(C4757=設定・集計!$B$6,INDEX(DATA!$A$46:$E$6000,A4757,4),""),"")</f>
        <v/>
      </c>
      <c r="F4757" s="99" t="str">
        <f>IFERROR(IF(C4757=設定・集計!$B$6,"",INDEX(DATA!$A$46:$E$6000,A4757,4)),"")</f>
        <v/>
      </c>
    </row>
    <row r="4758" spans="1:6" ht="18.75" customHeight="1">
      <c r="A4758" s="82" t="str">
        <f>IFERROR(MATCH(ROW()-ROW($A$2),DATA!G:G,0)-DATA!$B$5+1,"")</f>
        <v/>
      </c>
      <c r="B4758" s="86" t="str">
        <f>IFERROR(INDEX(DATA!$A$46:$E$6000,A4758,5),"")</f>
        <v/>
      </c>
      <c r="C4758" s="87" t="str">
        <f>IFERROR(INDEX(DATA!$A$46:$E$6000,A4758,3),"")</f>
        <v/>
      </c>
      <c r="D4758" s="88" t="str">
        <f>IFERROR(INDEX(DATA!$A$46:$E$6000,A4758,2),"")</f>
        <v/>
      </c>
      <c r="E4758" s="99" t="str">
        <f>IFERROR(IF(C4758=設定・集計!$B$6,INDEX(DATA!$A$46:$E$6000,A4758,4),""),"")</f>
        <v/>
      </c>
      <c r="F4758" s="99" t="str">
        <f>IFERROR(IF(C4758=設定・集計!$B$6,"",INDEX(DATA!$A$46:$E$6000,A4758,4)),"")</f>
        <v/>
      </c>
    </row>
    <row r="4759" spans="1:6" ht="18.75" customHeight="1">
      <c r="A4759" s="82" t="str">
        <f>IFERROR(MATCH(ROW()-ROW($A$2),DATA!G:G,0)-DATA!$B$5+1,"")</f>
        <v/>
      </c>
      <c r="B4759" s="86" t="str">
        <f>IFERROR(INDEX(DATA!$A$46:$E$6000,A4759,5),"")</f>
        <v/>
      </c>
      <c r="C4759" s="87" t="str">
        <f>IFERROR(INDEX(DATA!$A$46:$E$6000,A4759,3),"")</f>
        <v/>
      </c>
      <c r="D4759" s="88" t="str">
        <f>IFERROR(INDEX(DATA!$A$46:$E$6000,A4759,2),"")</f>
        <v/>
      </c>
      <c r="E4759" s="99" t="str">
        <f>IFERROR(IF(C4759=設定・集計!$B$6,INDEX(DATA!$A$46:$E$6000,A4759,4),""),"")</f>
        <v/>
      </c>
      <c r="F4759" s="99" t="str">
        <f>IFERROR(IF(C4759=設定・集計!$B$6,"",INDEX(DATA!$A$46:$E$6000,A4759,4)),"")</f>
        <v/>
      </c>
    </row>
    <row r="4760" spans="1:6" ht="18.75" customHeight="1">
      <c r="A4760" s="82" t="str">
        <f>IFERROR(MATCH(ROW()-ROW($A$2),DATA!G:G,0)-DATA!$B$5+1,"")</f>
        <v/>
      </c>
      <c r="B4760" s="86" t="str">
        <f>IFERROR(INDEX(DATA!$A$46:$E$6000,A4760,5),"")</f>
        <v/>
      </c>
      <c r="C4760" s="87" t="str">
        <f>IFERROR(INDEX(DATA!$A$46:$E$6000,A4760,3),"")</f>
        <v/>
      </c>
      <c r="D4760" s="88" t="str">
        <f>IFERROR(INDEX(DATA!$A$46:$E$6000,A4760,2),"")</f>
        <v/>
      </c>
      <c r="E4760" s="99" t="str">
        <f>IFERROR(IF(C4760=設定・集計!$B$6,INDEX(DATA!$A$46:$E$6000,A4760,4),""),"")</f>
        <v/>
      </c>
      <c r="F4760" s="99" t="str">
        <f>IFERROR(IF(C4760=設定・集計!$B$6,"",INDEX(DATA!$A$46:$E$6000,A4760,4)),"")</f>
        <v/>
      </c>
    </row>
    <row r="4761" spans="1:6" ht="18.75" customHeight="1">
      <c r="A4761" s="82" t="str">
        <f>IFERROR(MATCH(ROW()-ROW($A$2),DATA!G:G,0)-DATA!$B$5+1,"")</f>
        <v/>
      </c>
      <c r="B4761" s="86" t="str">
        <f>IFERROR(INDEX(DATA!$A$46:$E$6000,A4761,5),"")</f>
        <v/>
      </c>
      <c r="C4761" s="87" t="str">
        <f>IFERROR(INDEX(DATA!$A$46:$E$6000,A4761,3),"")</f>
        <v/>
      </c>
      <c r="D4761" s="88" t="str">
        <f>IFERROR(INDEX(DATA!$A$46:$E$6000,A4761,2),"")</f>
        <v/>
      </c>
      <c r="E4761" s="99" t="str">
        <f>IFERROR(IF(C4761=設定・集計!$B$6,INDEX(DATA!$A$46:$E$6000,A4761,4),""),"")</f>
        <v/>
      </c>
      <c r="F4761" s="99" t="str">
        <f>IFERROR(IF(C4761=設定・集計!$B$6,"",INDEX(DATA!$A$46:$E$6000,A4761,4)),"")</f>
        <v/>
      </c>
    </row>
    <row r="4762" spans="1:6" ht="18.75" customHeight="1">
      <c r="A4762" s="82" t="str">
        <f>IFERROR(MATCH(ROW()-ROW($A$2),DATA!G:G,0)-DATA!$B$5+1,"")</f>
        <v/>
      </c>
      <c r="B4762" s="86" t="str">
        <f>IFERROR(INDEX(DATA!$A$46:$E$6000,A4762,5),"")</f>
        <v/>
      </c>
      <c r="C4762" s="87" t="str">
        <f>IFERROR(INDEX(DATA!$A$46:$E$6000,A4762,3),"")</f>
        <v/>
      </c>
      <c r="D4762" s="88" t="str">
        <f>IFERROR(INDEX(DATA!$A$46:$E$6000,A4762,2),"")</f>
        <v/>
      </c>
      <c r="E4762" s="99" t="str">
        <f>IFERROR(IF(C4762=設定・集計!$B$6,INDEX(DATA!$A$46:$E$6000,A4762,4),""),"")</f>
        <v/>
      </c>
      <c r="F4762" s="99" t="str">
        <f>IFERROR(IF(C4762=設定・集計!$B$6,"",INDEX(DATA!$A$46:$E$6000,A4762,4)),"")</f>
        <v/>
      </c>
    </row>
    <row r="4763" spans="1:6" ht="18.75" customHeight="1">
      <c r="A4763" s="82" t="str">
        <f>IFERROR(MATCH(ROW()-ROW($A$2),DATA!G:G,0)-DATA!$B$5+1,"")</f>
        <v/>
      </c>
      <c r="B4763" s="86" t="str">
        <f>IFERROR(INDEX(DATA!$A$46:$E$6000,A4763,5),"")</f>
        <v/>
      </c>
      <c r="C4763" s="87" t="str">
        <f>IFERROR(INDEX(DATA!$A$46:$E$6000,A4763,3),"")</f>
        <v/>
      </c>
      <c r="D4763" s="88" t="str">
        <f>IFERROR(INDEX(DATA!$A$46:$E$6000,A4763,2),"")</f>
        <v/>
      </c>
      <c r="E4763" s="99" t="str">
        <f>IFERROR(IF(C4763=設定・集計!$B$6,INDEX(DATA!$A$46:$E$6000,A4763,4),""),"")</f>
        <v/>
      </c>
      <c r="F4763" s="99" t="str">
        <f>IFERROR(IF(C4763=設定・集計!$B$6,"",INDEX(DATA!$A$46:$E$6000,A4763,4)),"")</f>
        <v/>
      </c>
    </row>
    <row r="4764" spans="1:6" ht="18.75" customHeight="1">
      <c r="A4764" s="82" t="str">
        <f>IFERROR(MATCH(ROW()-ROW($A$2),DATA!G:G,0)-DATA!$B$5+1,"")</f>
        <v/>
      </c>
      <c r="B4764" s="86" t="str">
        <f>IFERROR(INDEX(DATA!$A$46:$E$6000,A4764,5),"")</f>
        <v/>
      </c>
      <c r="C4764" s="87" t="str">
        <f>IFERROR(INDEX(DATA!$A$46:$E$6000,A4764,3),"")</f>
        <v/>
      </c>
      <c r="D4764" s="88" t="str">
        <f>IFERROR(INDEX(DATA!$A$46:$E$6000,A4764,2),"")</f>
        <v/>
      </c>
      <c r="E4764" s="99" t="str">
        <f>IFERROR(IF(C4764=設定・集計!$B$6,INDEX(DATA!$A$46:$E$6000,A4764,4),""),"")</f>
        <v/>
      </c>
      <c r="F4764" s="99" t="str">
        <f>IFERROR(IF(C4764=設定・集計!$B$6,"",INDEX(DATA!$A$46:$E$6000,A4764,4)),"")</f>
        <v/>
      </c>
    </row>
    <row r="4765" spans="1:6" ht="18.75" customHeight="1">
      <c r="A4765" s="82" t="str">
        <f>IFERROR(MATCH(ROW()-ROW($A$2),DATA!G:G,0)-DATA!$B$5+1,"")</f>
        <v/>
      </c>
      <c r="B4765" s="86" t="str">
        <f>IFERROR(INDEX(DATA!$A$46:$E$6000,A4765,5),"")</f>
        <v/>
      </c>
      <c r="C4765" s="87" t="str">
        <f>IFERROR(INDEX(DATA!$A$46:$E$6000,A4765,3),"")</f>
        <v/>
      </c>
      <c r="D4765" s="88" t="str">
        <f>IFERROR(INDEX(DATA!$A$46:$E$6000,A4765,2),"")</f>
        <v/>
      </c>
      <c r="E4765" s="99" t="str">
        <f>IFERROR(IF(C4765=設定・集計!$B$6,INDEX(DATA!$A$46:$E$6000,A4765,4),""),"")</f>
        <v/>
      </c>
      <c r="F4765" s="99" t="str">
        <f>IFERROR(IF(C4765=設定・集計!$B$6,"",INDEX(DATA!$A$46:$E$6000,A4765,4)),"")</f>
        <v/>
      </c>
    </row>
    <row r="4766" spans="1:6" ht="18.75" customHeight="1">
      <c r="A4766" s="82" t="str">
        <f>IFERROR(MATCH(ROW()-ROW($A$2),DATA!G:G,0)-DATA!$B$5+1,"")</f>
        <v/>
      </c>
      <c r="B4766" s="86" t="str">
        <f>IFERROR(INDEX(DATA!$A$46:$E$6000,A4766,5),"")</f>
        <v/>
      </c>
      <c r="C4766" s="87" t="str">
        <f>IFERROR(INDEX(DATA!$A$46:$E$6000,A4766,3),"")</f>
        <v/>
      </c>
      <c r="D4766" s="88" t="str">
        <f>IFERROR(INDEX(DATA!$A$46:$E$6000,A4766,2),"")</f>
        <v/>
      </c>
      <c r="E4766" s="99" t="str">
        <f>IFERROR(IF(C4766=設定・集計!$B$6,INDEX(DATA!$A$46:$E$6000,A4766,4),""),"")</f>
        <v/>
      </c>
      <c r="F4766" s="99" t="str">
        <f>IFERROR(IF(C4766=設定・集計!$B$6,"",INDEX(DATA!$A$46:$E$6000,A4766,4)),"")</f>
        <v/>
      </c>
    </row>
    <row r="4767" spans="1:6" ht="18.75" customHeight="1">
      <c r="A4767" s="82" t="str">
        <f>IFERROR(MATCH(ROW()-ROW($A$2),DATA!G:G,0)-DATA!$B$5+1,"")</f>
        <v/>
      </c>
      <c r="B4767" s="86" t="str">
        <f>IFERROR(INDEX(DATA!$A$46:$E$6000,A4767,5),"")</f>
        <v/>
      </c>
      <c r="C4767" s="87" t="str">
        <f>IFERROR(INDEX(DATA!$A$46:$E$6000,A4767,3),"")</f>
        <v/>
      </c>
      <c r="D4767" s="88" t="str">
        <f>IFERROR(INDEX(DATA!$A$46:$E$6000,A4767,2),"")</f>
        <v/>
      </c>
      <c r="E4767" s="99" t="str">
        <f>IFERROR(IF(C4767=設定・集計!$B$6,INDEX(DATA!$A$46:$E$6000,A4767,4),""),"")</f>
        <v/>
      </c>
      <c r="F4767" s="99" t="str">
        <f>IFERROR(IF(C4767=設定・集計!$B$6,"",INDEX(DATA!$A$46:$E$6000,A4767,4)),"")</f>
        <v/>
      </c>
    </row>
    <row r="4768" spans="1:6" ht="18.75" customHeight="1">
      <c r="A4768" s="82" t="str">
        <f>IFERROR(MATCH(ROW()-ROW($A$2),DATA!G:G,0)-DATA!$B$5+1,"")</f>
        <v/>
      </c>
      <c r="B4768" s="86" t="str">
        <f>IFERROR(INDEX(DATA!$A$46:$E$6000,A4768,5),"")</f>
        <v/>
      </c>
      <c r="C4768" s="87" t="str">
        <f>IFERROR(INDEX(DATA!$A$46:$E$6000,A4768,3),"")</f>
        <v/>
      </c>
      <c r="D4768" s="88" t="str">
        <f>IFERROR(INDEX(DATA!$A$46:$E$6000,A4768,2),"")</f>
        <v/>
      </c>
      <c r="E4768" s="99" t="str">
        <f>IFERROR(IF(C4768=設定・集計!$B$6,INDEX(DATA!$A$46:$E$6000,A4768,4),""),"")</f>
        <v/>
      </c>
      <c r="F4768" s="99" t="str">
        <f>IFERROR(IF(C4768=設定・集計!$B$6,"",INDEX(DATA!$A$46:$E$6000,A4768,4)),"")</f>
        <v/>
      </c>
    </row>
    <row r="4769" spans="1:6" ht="18.75" customHeight="1">
      <c r="A4769" s="82" t="str">
        <f>IFERROR(MATCH(ROW()-ROW($A$2),DATA!G:G,0)-DATA!$B$5+1,"")</f>
        <v/>
      </c>
      <c r="B4769" s="86" t="str">
        <f>IFERROR(INDEX(DATA!$A$46:$E$6000,A4769,5),"")</f>
        <v/>
      </c>
      <c r="C4769" s="87" t="str">
        <f>IFERROR(INDEX(DATA!$A$46:$E$6000,A4769,3),"")</f>
        <v/>
      </c>
      <c r="D4769" s="88" t="str">
        <f>IFERROR(INDEX(DATA!$A$46:$E$6000,A4769,2),"")</f>
        <v/>
      </c>
      <c r="E4769" s="99" t="str">
        <f>IFERROR(IF(C4769=設定・集計!$B$6,INDEX(DATA!$A$46:$E$6000,A4769,4),""),"")</f>
        <v/>
      </c>
      <c r="F4769" s="99" t="str">
        <f>IFERROR(IF(C4769=設定・集計!$B$6,"",INDEX(DATA!$A$46:$E$6000,A4769,4)),"")</f>
        <v/>
      </c>
    </row>
    <row r="4770" spans="1:6" ht="18.75" customHeight="1">
      <c r="A4770" s="82" t="str">
        <f>IFERROR(MATCH(ROW()-ROW($A$2),DATA!G:G,0)-DATA!$B$5+1,"")</f>
        <v/>
      </c>
      <c r="B4770" s="86" t="str">
        <f>IFERROR(INDEX(DATA!$A$46:$E$6000,A4770,5),"")</f>
        <v/>
      </c>
      <c r="C4770" s="87" t="str">
        <f>IFERROR(INDEX(DATA!$A$46:$E$6000,A4770,3),"")</f>
        <v/>
      </c>
      <c r="D4770" s="88" t="str">
        <f>IFERROR(INDEX(DATA!$A$46:$E$6000,A4770,2),"")</f>
        <v/>
      </c>
      <c r="E4770" s="99" t="str">
        <f>IFERROR(IF(C4770=設定・集計!$B$6,INDEX(DATA!$A$46:$E$6000,A4770,4),""),"")</f>
        <v/>
      </c>
      <c r="F4770" s="99" t="str">
        <f>IFERROR(IF(C4770=設定・集計!$B$6,"",INDEX(DATA!$A$46:$E$6000,A4770,4)),"")</f>
        <v/>
      </c>
    </row>
    <row r="4771" spans="1:6" ht="18.75" customHeight="1">
      <c r="A4771" s="82" t="str">
        <f>IFERROR(MATCH(ROW()-ROW($A$2),DATA!G:G,0)-DATA!$B$5+1,"")</f>
        <v/>
      </c>
      <c r="B4771" s="86" t="str">
        <f>IFERROR(INDEX(DATA!$A$46:$E$6000,A4771,5),"")</f>
        <v/>
      </c>
      <c r="C4771" s="87" t="str">
        <f>IFERROR(INDEX(DATA!$A$46:$E$6000,A4771,3),"")</f>
        <v/>
      </c>
      <c r="D4771" s="88" t="str">
        <f>IFERROR(INDEX(DATA!$A$46:$E$6000,A4771,2),"")</f>
        <v/>
      </c>
      <c r="E4771" s="99" t="str">
        <f>IFERROR(IF(C4771=設定・集計!$B$6,INDEX(DATA!$A$46:$E$6000,A4771,4),""),"")</f>
        <v/>
      </c>
      <c r="F4771" s="99" t="str">
        <f>IFERROR(IF(C4771=設定・集計!$B$6,"",INDEX(DATA!$A$46:$E$6000,A4771,4)),"")</f>
        <v/>
      </c>
    </row>
    <row r="4772" spans="1:6" ht="18.75" customHeight="1">
      <c r="A4772" s="82" t="str">
        <f>IFERROR(MATCH(ROW()-ROW($A$2),DATA!G:G,0)-DATA!$B$5+1,"")</f>
        <v/>
      </c>
      <c r="B4772" s="86" t="str">
        <f>IFERROR(INDEX(DATA!$A$46:$E$6000,A4772,5),"")</f>
        <v/>
      </c>
      <c r="C4772" s="87" t="str">
        <f>IFERROR(INDEX(DATA!$A$46:$E$6000,A4772,3),"")</f>
        <v/>
      </c>
      <c r="D4772" s="88" t="str">
        <f>IFERROR(INDEX(DATA!$A$46:$E$6000,A4772,2),"")</f>
        <v/>
      </c>
      <c r="E4772" s="99" t="str">
        <f>IFERROR(IF(C4772=設定・集計!$B$6,INDEX(DATA!$A$46:$E$6000,A4772,4),""),"")</f>
        <v/>
      </c>
      <c r="F4772" s="99" t="str">
        <f>IFERROR(IF(C4772=設定・集計!$B$6,"",INDEX(DATA!$A$46:$E$6000,A4772,4)),"")</f>
        <v/>
      </c>
    </row>
    <row r="4773" spans="1:6" ht="18.75" customHeight="1">
      <c r="A4773" s="82" t="str">
        <f>IFERROR(MATCH(ROW()-ROW($A$2),DATA!G:G,0)-DATA!$B$5+1,"")</f>
        <v/>
      </c>
      <c r="B4773" s="86" t="str">
        <f>IFERROR(INDEX(DATA!$A$46:$E$6000,A4773,5),"")</f>
        <v/>
      </c>
      <c r="C4773" s="87" t="str">
        <f>IFERROR(INDEX(DATA!$A$46:$E$6000,A4773,3),"")</f>
        <v/>
      </c>
      <c r="D4773" s="88" t="str">
        <f>IFERROR(INDEX(DATA!$A$46:$E$6000,A4773,2),"")</f>
        <v/>
      </c>
      <c r="E4773" s="99" t="str">
        <f>IFERROR(IF(C4773=設定・集計!$B$6,INDEX(DATA!$A$46:$E$6000,A4773,4),""),"")</f>
        <v/>
      </c>
      <c r="F4773" s="99" t="str">
        <f>IFERROR(IF(C4773=設定・集計!$B$6,"",INDEX(DATA!$A$46:$E$6000,A4773,4)),"")</f>
        <v/>
      </c>
    </row>
    <row r="4774" spans="1:6" ht="18.75" customHeight="1">
      <c r="A4774" s="82" t="str">
        <f>IFERROR(MATCH(ROW()-ROW($A$2),DATA!G:G,0)-DATA!$B$5+1,"")</f>
        <v/>
      </c>
      <c r="B4774" s="86" t="str">
        <f>IFERROR(INDEX(DATA!$A$46:$E$6000,A4774,5),"")</f>
        <v/>
      </c>
      <c r="C4774" s="87" t="str">
        <f>IFERROR(INDEX(DATA!$A$46:$E$6000,A4774,3),"")</f>
        <v/>
      </c>
      <c r="D4774" s="88" t="str">
        <f>IFERROR(INDEX(DATA!$A$46:$E$6000,A4774,2),"")</f>
        <v/>
      </c>
      <c r="E4774" s="99" t="str">
        <f>IFERROR(IF(C4774=設定・集計!$B$6,INDEX(DATA!$A$46:$E$6000,A4774,4),""),"")</f>
        <v/>
      </c>
      <c r="F4774" s="99" t="str">
        <f>IFERROR(IF(C4774=設定・集計!$B$6,"",INDEX(DATA!$A$46:$E$6000,A4774,4)),"")</f>
        <v/>
      </c>
    </row>
    <row r="4775" spans="1:6" ht="18.75" customHeight="1">
      <c r="A4775" s="82" t="str">
        <f>IFERROR(MATCH(ROW()-ROW($A$2),DATA!G:G,0)-DATA!$B$5+1,"")</f>
        <v/>
      </c>
      <c r="B4775" s="86" t="str">
        <f>IFERROR(INDEX(DATA!$A$46:$E$6000,A4775,5),"")</f>
        <v/>
      </c>
      <c r="C4775" s="87" t="str">
        <f>IFERROR(INDEX(DATA!$A$46:$E$6000,A4775,3),"")</f>
        <v/>
      </c>
      <c r="D4775" s="88" t="str">
        <f>IFERROR(INDEX(DATA!$A$46:$E$6000,A4775,2),"")</f>
        <v/>
      </c>
      <c r="E4775" s="99" t="str">
        <f>IFERROR(IF(C4775=設定・集計!$B$6,INDEX(DATA!$A$46:$E$6000,A4775,4),""),"")</f>
        <v/>
      </c>
      <c r="F4775" s="99" t="str">
        <f>IFERROR(IF(C4775=設定・集計!$B$6,"",INDEX(DATA!$A$46:$E$6000,A4775,4)),"")</f>
        <v/>
      </c>
    </row>
    <row r="4776" spans="1:6" ht="18.75" customHeight="1">
      <c r="A4776" s="82" t="str">
        <f>IFERROR(MATCH(ROW()-ROW($A$2),DATA!G:G,0)-DATA!$B$5+1,"")</f>
        <v/>
      </c>
      <c r="B4776" s="86" t="str">
        <f>IFERROR(INDEX(DATA!$A$46:$E$6000,A4776,5),"")</f>
        <v/>
      </c>
      <c r="C4776" s="87" t="str">
        <f>IFERROR(INDEX(DATA!$A$46:$E$6000,A4776,3),"")</f>
        <v/>
      </c>
      <c r="D4776" s="88" t="str">
        <f>IFERROR(INDEX(DATA!$A$46:$E$6000,A4776,2),"")</f>
        <v/>
      </c>
      <c r="E4776" s="99" t="str">
        <f>IFERROR(IF(C4776=設定・集計!$B$6,INDEX(DATA!$A$46:$E$6000,A4776,4),""),"")</f>
        <v/>
      </c>
      <c r="F4776" s="99" t="str">
        <f>IFERROR(IF(C4776=設定・集計!$B$6,"",INDEX(DATA!$A$46:$E$6000,A4776,4)),"")</f>
        <v/>
      </c>
    </row>
    <row r="4777" spans="1:6" ht="18.75" customHeight="1">
      <c r="A4777" s="82" t="str">
        <f>IFERROR(MATCH(ROW()-ROW($A$2),DATA!G:G,0)-DATA!$B$5+1,"")</f>
        <v/>
      </c>
      <c r="B4777" s="86" t="str">
        <f>IFERROR(INDEX(DATA!$A$46:$E$6000,A4777,5),"")</f>
        <v/>
      </c>
      <c r="C4777" s="87" t="str">
        <f>IFERROR(INDEX(DATA!$A$46:$E$6000,A4777,3),"")</f>
        <v/>
      </c>
      <c r="D4777" s="88" t="str">
        <f>IFERROR(INDEX(DATA!$A$46:$E$6000,A4777,2),"")</f>
        <v/>
      </c>
      <c r="E4777" s="99" t="str">
        <f>IFERROR(IF(C4777=設定・集計!$B$6,INDEX(DATA!$A$46:$E$6000,A4777,4),""),"")</f>
        <v/>
      </c>
      <c r="F4777" s="99" t="str">
        <f>IFERROR(IF(C4777=設定・集計!$B$6,"",INDEX(DATA!$A$46:$E$6000,A4777,4)),"")</f>
        <v/>
      </c>
    </row>
    <row r="4778" spans="1:6" ht="18.75" customHeight="1">
      <c r="A4778" s="82" t="str">
        <f>IFERROR(MATCH(ROW()-ROW($A$2),DATA!G:G,0)-DATA!$B$5+1,"")</f>
        <v/>
      </c>
      <c r="B4778" s="86" t="str">
        <f>IFERROR(INDEX(DATA!$A$46:$E$6000,A4778,5),"")</f>
        <v/>
      </c>
      <c r="C4778" s="87" t="str">
        <f>IFERROR(INDEX(DATA!$A$46:$E$6000,A4778,3),"")</f>
        <v/>
      </c>
      <c r="D4778" s="88" t="str">
        <f>IFERROR(INDEX(DATA!$A$46:$E$6000,A4778,2),"")</f>
        <v/>
      </c>
      <c r="E4778" s="99" t="str">
        <f>IFERROR(IF(C4778=設定・集計!$B$6,INDEX(DATA!$A$46:$E$6000,A4778,4),""),"")</f>
        <v/>
      </c>
      <c r="F4778" s="99" t="str">
        <f>IFERROR(IF(C4778=設定・集計!$B$6,"",INDEX(DATA!$A$46:$E$6000,A4778,4)),"")</f>
        <v/>
      </c>
    </row>
    <row r="4779" spans="1:6" ht="18.75" customHeight="1">
      <c r="A4779" s="82" t="str">
        <f>IFERROR(MATCH(ROW()-ROW($A$2),DATA!G:G,0)-DATA!$B$5+1,"")</f>
        <v/>
      </c>
      <c r="B4779" s="86" t="str">
        <f>IFERROR(INDEX(DATA!$A$46:$E$6000,A4779,5),"")</f>
        <v/>
      </c>
      <c r="C4779" s="87" t="str">
        <f>IFERROR(INDEX(DATA!$A$46:$E$6000,A4779,3),"")</f>
        <v/>
      </c>
      <c r="D4779" s="88" t="str">
        <f>IFERROR(INDEX(DATA!$A$46:$E$6000,A4779,2),"")</f>
        <v/>
      </c>
      <c r="E4779" s="99" t="str">
        <f>IFERROR(IF(C4779=設定・集計!$B$6,INDEX(DATA!$A$46:$E$6000,A4779,4),""),"")</f>
        <v/>
      </c>
      <c r="F4779" s="99" t="str">
        <f>IFERROR(IF(C4779=設定・集計!$B$6,"",INDEX(DATA!$A$46:$E$6000,A4779,4)),"")</f>
        <v/>
      </c>
    </row>
    <row r="4780" spans="1:6" ht="18.75" customHeight="1">
      <c r="A4780" s="82" t="str">
        <f>IFERROR(MATCH(ROW()-ROW($A$2),DATA!G:G,0)-DATA!$B$5+1,"")</f>
        <v/>
      </c>
      <c r="B4780" s="86" t="str">
        <f>IFERROR(INDEX(DATA!$A$46:$E$6000,A4780,5),"")</f>
        <v/>
      </c>
      <c r="C4780" s="87" t="str">
        <f>IFERROR(INDEX(DATA!$A$46:$E$6000,A4780,3),"")</f>
        <v/>
      </c>
      <c r="D4780" s="88" t="str">
        <f>IFERROR(INDEX(DATA!$A$46:$E$6000,A4780,2),"")</f>
        <v/>
      </c>
      <c r="E4780" s="99" t="str">
        <f>IFERROR(IF(C4780=設定・集計!$B$6,INDEX(DATA!$A$46:$E$6000,A4780,4),""),"")</f>
        <v/>
      </c>
      <c r="F4780" s="99" t="str">
        <f>IFERROR(IF(C4780=設定・集計!$B$6,"",INDEX(DATA!$A$46:$E$6000,A4780,4)),"")</f>
        <v/>
      </c>
    </row>
    <row r="4781" spans="1:6" ht="18.75" customHeight="1">
      <c r="A4781" s="82" t="str">
        <f>IFERROR(MATCH(ROW()-ROW($A$2),DATA!G:G,0)-DATA!$B$5+1,"")</f>
        <v/>
      </c>
      <c r="B4781" s="86" t="str">
        <f>IFERROR(INDEX(DATA!$A$46:$E$6000,A4781,5),"")</f>
        <v/>
      </c>
      <c r="C4781" s="87" t="str">
        <f>IFERROR(INDEX(DATA!$A$46:$E$6000,A4781,3),"")</f>
        <v/>
      </c>
      <c r="D4781" s="88" t="str">
        <f>IFERROR(INDEX(DATA!$A$46:$E$6000,A4781,2),"")</f>
        <v/>
      </c>
      <c r="E4781" s="99" t="str">
        <f>IFERROR(IF(C4781=設定・集計!$B$6,INDEX(DATA!$A$46:$E$6000,A4781,4),""),"")</f>
        <v/>
      </c>
      <c r="F4781" s="99" t="str">
        <f>IFERROR(IF(C4781=設定・集計!$B$6,"",INDEX(DATA!$A$46:$E$6000,A4781,4)),"")</f>
        <v/>
      </c>
    </row>
    <row r="4782" spans="1:6" ht="18.75" customHeight="1">
      <c r="A4782" s="82" t="str">
        <f>IFERROR(MATCH(ROW()-ROW($A$2),DATA!G:G,0)-DATA!$B$5+1,"")</f>
        <v/>
      </c>
      <c r="B4782" s="86" t="str">
        <f>IFERROR(INDEX(DATA!$A$46:$E$6000,A4782,5),"")</f>
        <v/>
      </c>
      <c r="C4782" s="87" t="str">
        <f>IFERROR(INDEX(DATA!$A$46:$E$6000,A4782,3),"")</f>
        <v/>
      </c>
      <c r="D4782" s="88" t="str">
        <f>IFERROR(INDEX(DATA!$A$46:$E$6000,A4782,2),"")</f>
        <v/>
      </c>
      <c r="E4782" s="99" t="str">
        <f>IFERROR(IF(C4782=設定・集計!$B$6,INDEX(DATA!$A$46:$E$6000,A4782,4),""),"")</f>
        <v/>
      </c>
      <c r="F4782" s="99" t="str">
        <f>IFERROR(IF(C4782=設定・集計!$B$6,"",INDEX(DATA!$A$46:$E$6000,A4782,4)),"")</f>
        <v/>
      </c>
    </row>
    <row r="4783" spans="1:6" ht="18.75" customHeight="1">
      <c r="A4783" s="82" t="str">
        <f>IFERROR(MATCH(ROW()-ROW($A$2),DATA!G:G,0)-DATA!$B$5+1,"")</f>
        <v/>
      </c>
      <c r="B4783" s="86" t="str">
        <f>IFERROR(INDEX(DATA!$A$46:$E$6000,A4783,5),"")</f>
        <v/>
      </c>
      <c r="C4783" s="87" t="str">
        <f>IFERROR(INDEX(DATA!$A$46:$E$6000,A4783,3),"")</f>
        <v/>
      </c>
      <c r="D4783" s="88" t="str">
        <f>IFERROR(INDEX(DATA!$A$46:$E$6000,A4783,2),"")</f>
        <v/>
      </c>
      <c r="E4783" s="99" t="str">
        <f>IFERROR(IF(C4783=設定・集計!$B$6,INDEX(DATA!$A$46:$E$6000,A4783,4),""),"")</f>
        <v/>
      </c>
      <c r="F4783" s="99" t="str">
        <f>IFERROR(IF(C4783=設定・集計!$B$6,"",INDEX(DATA!$A$46:$E$6000,A4783,4)),"")</f>
        <v/>
      </c>
    </row>
    <row r="4784" spans="1:6" ht="18.75" customHeight="1">
      <c r="A4784" s="82" t="str">
        <f>IFERROR(MATCH(ROW()-ROW($A$2),DATA!G:G,0)-DATA!$B$5+1,"")</f>
        <v/>
      </c>
      <c r="B4784" s="86" t="str">
        <f>IFERROR(INDEX(DATA!$A$46:$E$6000,A4784,5),"")</f>
        <v/>
      </c>
      <c r="C4784" s="87" t="str">
        <f>IFERROR(INDEX(DATA!$A$46:$E$6000,A4784,3),"")</f>
        <v/>
      </c>
      <c r="D4784" s="88" t="str">
        <f>IFERROR(INDEX(DATA!$A$46:$E$6000,A4784,2),"")</f>
        <v/>
      </c>
      <c r="E4784" s="99" t="str">
        <f>IFERROR(IF(C4784=設定・集計!$B$6,INDEX(DATA!$A$46:$E$6000,A4784,4),""),"")</f>
        <v/>
      </c>
      <c r="F4784" s="99" t="str">
        <f>IFERROR(IF(C4784=設定・集計!$B$6,"",INDEX(DATA!$A$46:$E$6000,A4784,4)),"")</f>
        <v/>
      </c>
    </row>
    <row r="4785" spans="1:6" ht="18.75" customHeight="1">
      <c r="A4785" s="82" t="str">
        <f>IFERROR(MATCH(ROW()-ROW($A$2),DATA!G:G,0)-DATA!$B$5+1,"")</f>
        <v/>
      </c>
      <c r="B4785" s="86" t="str">
        <f>IFERROR(INDEX(DATA!$A$46:$E$6000,A4785,5),"")</f>
        <v/>
      </c>
      <c r="C4785" s="87" t="str">
        <f>IFERROR(INDEX(DATA!$A$46:$E$6000,A4785,3),"")</f>
        <v/>
      </c>
      <c r="D4785" s="88" t="str">
        <f>IFERROR(INDEX(DATA!$A$46:$E$6000,A4785,2),"")</f>
        <v/>
      </c>
      <c r="E4785" s="99" t="str">
        <f>IFERROR(IF(C4785=設定・集計!$B$6,INDEX(DATA!$A$46:$E$6000,A4785,4),""),"")</f>
        <v/>
      </c>
      <c r="F4785" s="99" t="str">
        <f>IFERROR(IF(C4785=設定・集計!$B$6,"",INDEX(DATA!$A$46:$E$6000,A4785,4)),"")</f>
        <v/>
      </c>
    </row>
    <row r="4786" spans="1:6" ht="18.75" customHeight="1">
      <c r="A4786" s="82" t="str">
        <f>IFERROR(MATCH(ROW()-ROW($A$2),DATA!G:G,0)-DATA!$B$5+1,"")</f>
        <v/>
      </c>
      <c r="B4786" s="86" t="str">
        <f>IFERROR(INDEX(DATA!$A$46:$E$6000,A4786,5),"")</f>
        <v/>
      </c>
      <c r="C4786" s="87" t="str">
        <f>IFERROR(INDEX(DATA!$A$46:$E$6000,A4786,3),"")</f>
        <v/>
      </c>
      <c r="D4786" s="88" t="str">
        <f>IFERROR(INDEX(DATA!$A$46:$E$6000,A4786,2),"")</f>
        <v/>
      </c>
      <c r="E4786" s="99" t="str">
        <f>IFERROR(IF(C4786=設定・集計!$B$6,INDEX(DATA!$A$46:$E$6000,A4786,4),""),"")</f>
        <v/>
      </c>
      <c r="F4786" s="99" t="str">
        <f>IFERROR(IF(C4786=設定・集計!$B$6,"",INDEX(DATA!$A$46:$E$6000,A4786,4)),"")</f>
        <v/>
      </c>
    </row>
    <row r="4787" spans="1:6" ht="18.75" customHeight="1">
      <c r="A4787" s="82" t="str">
        <f>IFERROR(MATCH(ROW()-ROW($A$2),DATA!G:G,0)-DATA!$B$5+1,"")</f>
        <v/>
      </c>
      <c r="B4787" s="86" t="str">
        <f>IFERROR(INDEX(DATA!$A$46:$E$6000,A4787,5),"")</f>
        <v/>
      </c>
      <c r="C4787" s="87" t="str">
        <f>IFERROR(INDEX(DATA!$A$46:$E$6000,A4787,3),"")</f>
        <v/>
      </c>
      <c r="D4787" s="88" t="str">
        <f>IFERROR(INDEX(DATA!$A$46:$E$6000,A4787,2),"")</f>
        <v/>
      </c>
      <c r="E4787" s="99" t="str">
        <f>IFERROR(IF(C4787=設定・集計!$B$6,INDEX(DATA!$A$46:$E$6000,A4787,4),""),"")</f>
        <v/>
      </c>
      <c r="F4787" s="99" t="str">
        <f>IFERROR(IF(C4787=設定・集計!$B$6,"",INDEX(DATA!$A$46:$E$6000,A4787,4)),"")</f>
        <v/>
      </c>
    </row>
    <row r="4788" spans="1:6" ht="18.75" customHeight="1">
      <c r="A4788" s="82" t="str">
        <f>IFERROR(MATCH(ROW()-ROW($A$2),DATA!G:G,0)-DATA!$B$5+1,"")</f>
        <v/>
      </c>
      <c r="B4788" s="86" t="str">
        <f>IFERROR(INDEX(DATA!$A$46:$E$6000,A4788,5),"")</f>
        <v/>
      </c>
      <c r="C4788" s="87" t="str">
        <f>IFERROR(INDEX(DATA!$A$46:$E$6000,A4788,3),"")</f>
        <v/>
      </c>
      <c r="D4788" s="88" t="str">
        <f>IFERROR(INDEX(DATA!$A$46:$E$6000,A4788,2),"")</f>
        <v/>
      </c>
      <c r="E4788" s="99" t="str">
        <f>IFERROR(IF(C4788=設定・集計!$B$6,INDEX(DATA!$A$46:$E$6000,A4788,4),""),"")</f>
        <v/>
      </c>
      <c r="F4788" s="99" t="str">
        <f>IFERROR(IF(C4788=設定・集計!$B$6,"",INDEX(DATA!$A$46:$E$6000,A4788,4)),"")</f>
        <v/>
      </c>
    </row>
    <row r="4789" spans="1:6" ht="18.75" customHeight="1">
      <c r="A4789" s="82" t="str">
        <f>IFERROR(MATCH(ROW()-ROW($A$2),DATA!G:G,0)-DATA!$B$5+1,"")</f>
        <v/>
      </c>
      <c r="B4789" s="86" t="str">
        <f>IFERROR(INDEX(DATA!$A$46:$E$6000,A4789,5),"")</f>
        <v/>
      </c>
      <c r="C4789" s="87" t="str">
        <f>IFERROR(INDEX(DATA!$A$46:$E$6000,A4789,3),"")</f>
        <v/>
      </c>
      <c r="D4789" s="88" t="str">
        <f>IFERROR(INDEX(DATA!$A$46:$E$6000,A4789,2),"")</f>
        <v/>
      </c>
      <c r="E4789" s="99" t="str">
        <f>IFERROR(IF(C4789=設定・集計!$B$6,INDEX(DATA!$A$46:$E$6000,A4789,4),""),"")</f>
        <v/>
      </c>
      <c r="F4789" s="99" t="str">
        <f>IFERROR(IF(C4789=設定・集計!$B$6,"",INDEX(DATA!$A$46:$E$6000,A4789,4)),"")</f>
        <v/>
      </c>
    </row>
    <row r="4790" spans="1:6" ht="18.75" customHeight="1">
      <c r="A4790" s="82" t="str">
        <f>IFERROR(MATCH(ROW()-ROW($A$2),DATA!G:G,0)-DATA!$B$5+1,"")</f>
        <v/>
      </c>
      <c r="B4790" s="86" t="str">
        <f>IFERROR(INDEX(DATA!$A$46:$E$6000,A4790,5),"")</f>
        <v/>
      </c>
      <c r="C4790" s="87" t="str">
        <f>IFERROR(INDEX(DATA!$A$46:$E$6000,A4790,3),"")</f>
        <v/>
      </c>
      <c r="D4790" s="88" t="str">
        <f>IFERROR(INDEX(DATA!$A$46:$E$6000,A4790,2),"")</f>
        <v/>
      </c>
      <c r="E4790" s="99" t="str">
        <f>IFERROR(IF(C4790=設定・集計!$B$6,INDEX(DATA!$A$46:$E$6000,A4790,4),""),"")</f>
        <v/>
      </c>
      <c r="F4790" s="99" t="str">
        <f>IFERROR(IF(C4790=設定・集計!$B$6,"",INDEX(DATA!$A$46:$E$6000,A4790,4)),"")</f>
        <v/>
      </c>
    </row>
    <row r="4791" spans="1:6" ht="18.75" customHeight="1">
      <c r="A4791" s="82" t="str">
        <f>IFERROR(MATCH(ROW()-ROW($A$2),DATA!G:G,0)-DATA!$B$5+1,"")</f>
        <v/>
      </c>
      <c r="B4791" s="86" t="str">
        <f>IFERROR(INDEX(DATA!$A$46:$E$6000,A4791,5),"")</f>
        <v/>
      </c>
      <c r="C4791" s="87" t="str">
        <f>IFERROR(INDEX(DATA!$A$46:$E$6000,A4791,3),"")</f>
        <v/>
      </c>
      <c r="D4791" s="88" t="str">
        <f>IFERROR(INDEX(DATA!$A$46:$E$6000,A4791,2),"")</f>
        <v/>
      </c>
      <c r="E4791" s="99" t="str">
        <f>IFERROR(IF(C4791=設定・集計!$B$6,INDEX(DATA!$A$46:$E$6000,A4791,4),""),"")</f>
        <v/>
      </c>
      <c r="F4791" s="99" t="str">
        <f>IFERROR(IF(C4791=設定・集計!$B$6,"",INDEX(DATA!$A$46:$E$6000,A4791,4)),"")</f>
        <v/>
      </c>
    </row>
    <row r="4792" spans="1:6" ht="18.75" customHeight="1">
      <c r="A4792" s="82" t="str">
        <f>IFERROR(MATCH(ROW()-ROW($A$2),DATA!G:G,0)-DATA!$B$5+1,"")</f>
        <v/>
      </c>
      <c r="B4792" s="86" t="str">
        <f>IFERROR(INDEX(DATA!$A$46:$E$6000,A4792,5),"")</f>
        <v/>
      </c>
      <c r="C4792" s="87" t="str">
        <f>IFERROR(INDEX(DATA!$A$46:$E$6000,A4792,3),"")</f>
        <v/>
      </c>
      <c r="D4792" s="88" t="str">
        <f>IFERROR(INDEX(DATA!$A$46:$E$6000,A4792,2),"")</f>
        <v/>
      </c>
      <c r="E4792" s="99" t="str">
        <f>IFERROR(IF(C4792=設定・集計!$B$6,INDEX(DATA!$A$46:$E$6000,A4792,4),""),"")</f>
        <v/>
      </c>
      <c r="F4792" s="99" t="str">
        <f>IFERROR(IF(C4792=設定・集計!$B$6,"",INDEX(DATA!$A$46:$E$6000,A4792,4)),"")</f>
        <v/>
      </c>
    </row>
    <row r="4793" spans="1:6" ht="18.75" customHeight="1">
      <c r="A4793" s="82" t="str">
        <f>IFERROR(MATCH(ROW()-ROW($A$2),DATA!G:G,0)-DATA!$B$5+1,"")</f>
        <v/>
      </c>
      <c r="B4793" s="86" t="str">
        <f>IFERROR(INDEX(DATA!$A$46:$E$6000,A4793,5),"")</f>
        <v/>
      </c>
      <c r="C4793" s="87" t="str">
        <f>IFERROR(INDEX(DATA!$A$46:$E$6000,A4793,3),"")</f>
        <v/>
      </c>
      <c r="D4793" s="88" t="str">
        <f>IFERROR(INDEX(DATA!$A$46:$E$6000,A4793,2),"")</f>
        <v/>
      </c>
      <c r="E4793" s="99" t="str">
        <f>IFERROR(IF(C4793=設定・集計!$B$6,INDEX(DATA!$A$46:$E$6000,A4793,4),""),"")</f>
        <v/>
      </c>
      <c r="F4793" s="99" t="str">
        <f>IFERROR(IF(C4793=設定・集計!$B$6,"",INDEX(DATA!$A$46:$E$6000,A4793,4)),"")</f>
        <v/>
      </c>
    </row>
    <row r="4794" spans="1:6" ht="18.75" customHeight="1">
      <c r="A4794" s="82" t="str">
        <f>IFERROR(MATCH(ROW()-ROW($A$2),DATA!G:G,0)-DATA!$B$5+1,"")</f>
        <v/>
      </c>
      <c r="B4794" s="86" t="str">
        <f>IFERROR(INDEX(DATA!$A$46:$E$6000,A4794,5),"")</f>
        <v/>
      </c>
      <c r="C4794" s="87" t="str">
        <f>IFERROR(INDEX(DATA!$A$46:$E$6000,A4794,3),"")</f>
        <v/>
      </c>
      <c r="D4794" s="88" t="str">
        <f>IFERROR(INDEX(DATA!$A$46:$E$6000,A4794,2),"")</f>
        <v/>
      </c>
      <c r="E4794" s="99" t="str">
        <f>IFERROR(IF(C4794=設定・集計!$B$6,INDEX(DATA!$A$46:$E$6000,A4794,4),""),"")</f>
        <v/>
      </c>
      <c r="F4794" s="99" t="str">
        <f>IFERROR(IF(C4794=設定・集計!$B$6,"",INDEX(DATA!$A$46:$E$6000,A4794,4)),"")</f>
        <v/>
      </c>
    </row>
    <row r="4795" spans="1:6" ht="18.75" customHeight="1">
      <c r="A4795" s="82" t="str">
        <f>IFERROR(MATCH(ROW()-ROW($A$2),DATA!G:G,0)-DATA!$B$5+1,"")</f>
        <v/>
      </c>
      <c r="B4795" s="86" t="str">
        <f>IFERROR(INDEX(DATA!$A$46:$E$6000,A4795,5),"")</f>
        <v/>
      </c>
      <c r="C4795" s="87" t="str">
        <f>IFERROR(INDEX(DATA!$A$46:$E$6000,A4795,3),"")</f>
        <v/>
      </c>
      <c r="D4795" s="88" t="str">
        <f>IFERROR(INDEX(DATA!$A$46:$E$6000,A4795,2),"")</f>
        <v/>
      </c>
      <c r="E4795" s="99" t="str">
        <f>IFERROR(IF(C4795=設定・集計!$B$6,INDEX(DATA!$A$46:$E$6000,A4795,4),""),"")</f>
        <v/>
      </c>
      <c r="F4795" s="99" t="str">
        <f>IFERROR(IF(C4795=設定・集計!$B$6,"",INDEX(DATA!$A$46:$E$6000,A4795,4)),"")</f>
        <v/>
      </c>
    </row>
    <row r="4796" spans="1:6" ht="18.75" customHeight="1">
      <c r="A4796" s="82" t="str">
        <f>IFERROR(MATCH(ROW()-ROW($A$2),DATA!G:G,0)-DATA!$B$5+1,"")</f>
        <v/>
      </c>
      <c r="B4796" s="86" t="str">
        <f>IFERROR(INDEX(DATA!$A$46:$E$6000,A4796,5),"")</f>
        <v/>
      </c>
      <c r="C4796" s="87" t="str">
        <f>IFERROR(INDEX(DATA!$A$46:$E$6000,A4796,3),"")</f>
        <v/>
      </c>
      <c r="D4796" s="88" t="str">
        <f>IFERROR(INDEX(DATA!$A$46:$E$6000,A4796,2),"")</f>
        <v/>
      </c>
      <c r="E4796" s="99" t="str">
        <f>IFERROR(IF(C4796=設定・集計!$B$6,INDEX(DATA!$A$46:$E$6000,A4796,4),""),"")</f>
        <v/>
      </c>
      <c r="F4796" s="99" t="str">
        <f>IFERROR(IF(C4796=設定・集計!$B$6,"",INDEX(DATA!$A$46:$E$6000,A4796,4)),"")</f>
        <v/>
      </c>
    </row>
    <row r="4797" spans="1:6" ht="18.75" customHeight="1">
      <c r="A4797" s="82" t="str">
        <f>IFERROR(MATCH(ROW()-ROW($A$2),DATA!G:G,0)-DATA!$B$5+1,"")</f>
        <v/>
      </c>
      <c r="B4797" s="86" t="str">
        <f>IFERROR(INDEX(DATA!$A$46:$E$6000,A4797,5),"")</f>
        <v/>
      </c>
      <c r="C4797" s="87" t="str">
        <f>IFERROR(INDEX(DATA!$A$46:$E$6000,A4797,3),"")</f>
        <v/>
      </c>
      <c r="D4797" s="88" t="str">
        <f>IFERROR(INDEX(DATA!$A$46:$E$6000,A4797,2),"")</f>
        <v/>
      </c>
      <c r="E4797" s="99" t="str">
        <f>IFERROR(IF(C4797=設定・集計!$B$6,INDEX(DATA!$A$46:$E$6000,A4797,4),""),"")</f>
        <v/>
      </c>
      <c r="F4797" s="99" t="str">
        <f>IFERROR(IF(C4797=設定・集計!$B$6,"",INDEX(DATA!$A$46:$E$6000,A4797,4)),"")</f>
        <v/>
      </c>
    </row>
    <row r="4798" spans="1:6" ht="18.75" customHeight="1">
      <c r="A4798" s="82" t="str">
        <f>IFERROR(MATCH(ROW()-ROW($A$2),DATA!G:G,0)-DATA!$B$5+1,"")</f>
        <v/>
      </c>
      <c r="B4798" s="86" t="str">
        <f>IFERROR(INDEX(DATA!$A$46:$E$6000,A4798,5),"")</f>
        <v/>
      </c>
      <c r="C4798" s="87" t="str">
        <f>IFERROR(INDEX(DATA!$A$46:$E$6000,A4798,3),"")</f>
        <v/>
      </c>
      <c r="D4798" s="88" t="str">
        <f>IFERROR(INDEX(DATA!$A$46:$E$6000,A4798,2),"")</f>
        <v/>
      </c>
      <c r="E4798" s="99" t="str">
        <f>IFERROR(IF(C4798=設定・集計!$B$6,INDEX(DATA!$A$46:$E$6000,A4798,4),""),"")</f>
        <v/>
      </c>
      <c r="F4798" s="99" t="str">
        <f>IFERROR(IF(C4798=設定・集計!$B$6,"",INDEX(DATA!$A$46:$E$6000,A4798,4)),"")</f>
        <v/>
      </c>
    </row>
    <row r="4799" spans="1:6" ht="18.75" customHeight="1">
      <c r="A4799" s="82" t="str">
        <f>IFERROR(MATCH(ROW()-ROW($A$2),DATA!G:G,0)-DATA!$B$5+1,"")</f>
        <v/>
      </c>
      <c r="B4799" s="86" t="str">
        <f>IFERROR(INDEX(DATA!$A$46:$E$6000,A4799,5),"")</f>
        <v/>
      </c>
      <c r="C4799" s="87" t="str">
        <f>IFERROR(INDEX(DATA!$A$46:$E$6000,A4799,3),"")</f>
        <v/>
      </c>
      <c r="D4799" s="88" t="str">
        <f>IFERROR(INDEX(DATA!$A$46:$E$6000,A4799,2),"")</f>
        <v/>
      </c>
      <c r="E4799" s="99" t="str">
        <f>IFERROR(IF(C4799=設定・集計!$B$6,INDEX(DATA!$A$46:$E$6000,A4799,4),""),"")</f>
        <v/>
      </c>
      <c r="F4799" s="99" t="str">
        <f>IFERROR(IF(C4799=設定・集計!$B$6,"",INDEX(DATA!$A$46:$E$6000,A4799,4)),"")</f>
        <v/>
      </c>
    </row>
    <row r="4800" spans="1:6" ht="18.75" customHeight="1">
      <c r="A4800" s="82" t="str">
        <f>IFERROR(MATCH(ROW()-ROW($A$2),DATA!G:G,0)-DATA!$B$5+1,"")</f>
        <v/>
      </c>
      <c r="B4800" s="86" t="str">
        <f>IFERROR(INDEX(DATA!$A$46:$E$6000,A4800,5),"")</f>
        <v/>
      </c>
      <c r="C4800" s="87" t="str">
        <f>IFERROR(INDEX(DATA!$A$46:$E$6000,A4800,3),"")</f>
        <v/>
      </c>
      <c r="D4800" s="88" t="str">
        <f>IFERROR(INDEX(DATA!$A$46:$E$6000,A4800,2),"")</f>
        <v/>
      </c>
      <c r="E4800" s="99" t="str">
        <f>IFERROR(IF(C4800=設定・集計!$B$6,INDEX(DATA!$A$46:$E$6000,A4800,4),""),"")</f>
        <v/>
      </c>
      <c r="F4800" s="99" t="str">
        <f>IFERROR(IF(C4800=設定・集計!$B$6,"",INDEX(DATA!$A$46:$E$6000,A4800,4)),"")</f>
        <v/>
      </c>
    </row>
    <row r="4801" spans="1:6" ht="18.75" customHeight="1">
      <c r="A4801" s="82" t="str">
        <f>IFERROR(MATCH(ROW()-ROW($A$2),DATA!G:G,0)-DATA!$B$5+1,"")</f>
        <v/>
      </c>
      <c r="B4801" s="86" t="str">
        <f>IFERROR(INDEX(DATA!$A$46:$E$6000,A4801,5),"")</f>
        <v/>
      </c>
      <c r="C4801" s="87" t="str">
        <f>IFERROR(INDEX(DATA!$A$46:$E$6000,A4801,3),"")</f>
        <v/>
      </c>
      <c r="D4801" s="88" t="str">
        <f>IFERROR(INDEX(DATA!$A$46:$E$6000,A4801,2),"")</f>
        <v/>
      </c>
      <c r="E4801" s="99" t="str">
        <f>IFERROR(IF(C4801=設定・集計!$B$6,INDEX(DATA!$A$46:$E$6000,A4801,4),""),"")</f>
        <v/>
      </c>
      <c r="F4801" s="99" t="str">
        <f>IFERROR(IF(C4801=設定・集計!$B$6,"",INDEX(DATA!$A$46:$E$6000,A4801,4)),"")</f>
        <v/>
      </c>
    </row>
    <row r="4802" spans="1:6" ht="18.75" customHeight="1">
      <c r="A4802" s="82" t="str">
        <f>IFERROR(MATCH(ROW()-ROW($A$2),DATA!G:G,0)-DATA!$B$5+1,"")</f>
        <v/>
      </c>
      <c r="B4802" s="86" t="str">
        <f>IFERROR(INDEX(DATA!$A$46:$E$6000,A4802,5),"")</f>
        <v/>
      </c>
      <c r="C4802" s="87" t="str">
        <f>IFERROR(INDEX(DATA!$A$46:$E$6000,A4802,3),"")</f>
        <v/>
      </c>
      <c r="D4802" s="88" t="str">
        <f>IFERROR(INDEX(DATA!$A$46:$E$6000,A4802,2),"")</f>
        <v/>
      </c>
      <c r="E4802" s="99" t="str">
        <f>IFERROR(IF(C4802=設定・集計!$B$6,INDEX(DATA!$A$46:$E$6000,A4802,4),""),"")</f>
        <v/>
      </c>
      <c r="F4802" s="99" t="str">
        <f>IFERROR(IF(C4802=設定・集計!$B$6,"",INDEX(DATA!$A$46:$E$6000,A4802,4)),"")</f>
        <v/>
      </c>
    </row>
    <row r="4803" spans="1:6" ht="18.75" customHeight="1">
      <c r="A4803" s="82" t="str">
        <f>IFERROR(MATCH(ROW()-ROW($A$2),DATA!G:G,0)-DATA!$B$5+1,"")</f>
        <v/>
      </c>
      <c r="B4803" s="86" t="str">
        <f>IFERROR(INDEX(DATA!$A$46:$E$6000,A4803,5),"")</f>
        <v/>
      </c>
      <c r="C4803" s="87" t="str">
        <f>IFERROR(INDEX(DATA!$A$46:$E$6000,A4803,3),"")</f>
        <v/>
      </c>
      <c r="D4803" s="88" t="str">
        <f>IFERROR(INDEX(DATA!$A$46:$E$6000,A4803,2),"")</f>
        <v/>
      </c>
      <c r="E4803" s="99" t="str">
        <f>IFERROR(IF(C4803=設定・集計!$B$6,INDEX(DATA!$A$46:$E$6000,A4803,4),""),"")</f>
        <v/>
      </c>
      <c r="F4803" s="99" t="str">
        <f>IFERROR(IF(C4803=設定・集計!$B$6,"",INDEX(DATA!$A$46:$E$6000,A4803,4)),"")</f>
        <v/>
      </c>
    </row>
    <row r="4804" spans="1:6" ht="18.75" customHeight="1">
      <c r="A4804" s="82" t="str">
        <f>IFERROR(MATCH(ROW()-ROW($A$2),DATA!G:G,0)-DATA!$B$5+1,"")</f>
        <v/>
      </c>
      <c r="B4804" s="86" t="str">
        <f>IFERROR(INDEX(DATA!$A$46:$E$6000,A4804,5),"")</f>
        <v/>
      </c>
      <c r="C4804" s="87" t="str">
        <f>IFERROR(INDEX(DATA!$A$46:$E$6000,A4804,3),"")</f>
        <v/>
      </c>
      <c r="D4804" s="88" t="str">
        <f>IFERROR(INDEX(DATA!$A$46:$E$6000,A4804,2),"")</f>
        <v/>
      </c>
      <c r="E4804" s="99" t="str">
        <f>IFERROR(IF(C4804=設定・集計!$B$6,INDEX(DATA!$A$46:$E$6000,A4804,4),""),"")</f>
        <v/>
      </c>
      <c r="F4804" s="99" t="str">
        <f>IFERROR(IF(C4804=設定・集計!$B$6,"",INDEX(DATA!$A$46:$E$6000,A4804,4)),"")</f>
        <v/>
      </c>
    </row>
    <row r="4805" spans="1:6" ht="18.75" customHeight="1">
      <c r="A4805" s="82" t="str">
        <f>IFERROR(MATCH(ROW()-ROW($A$2),DATA!G:G,0)-DATA!$B$5+1,"")</f>
        <v/>
      </c>
      <c r="B4805" s="86" t="str">
        <f>IFERROR(INDEX(DATA!$A$46:$E$6000,A4805,5),"")</f>
        <v/>
      </c>
      <c r="C4805" s="87" t="str">
        <f>IFERROR(INDEX(DATA!$A$46:$E$6000,A4805,3),"")</f>
        <v/>
      </c>
      <c r="D4805" s="88" t="str">
        <f>IFERROR(INDEX(DATA!$A$46:$E$6000,A4805,2),"")</f>
        <v/>
      </c>
      <c r="E4805" s="99" t="str">
        <f>IFERROR(IF(C4805=設定・集計!$B$6,INDEX(DATA!$A$46:$E$6000,A4805,4),""),"")</f>
        <v/>
      </c>
      <c r="F4805" s="99" t="str">
        <f>IFERROR(IF(C4805=設定・集計!$B$6,"",INDEX(DATA!$A$46:$E$6000,A4805,4)),"")</f>
        <v/>
      </c>
    </row>
    <row r="4806" spans="1:6" ht="18.75" customHeight="1">
      <c r="A4806" s="82" t="str">
        <f>IFERROR(MATCH(ROW()-ROW($A$2),DATA!G:G,0)-DATA!$B$5+1,"")</f>
        <v/>
      </c>
      <c r="B4806" s="86" t="str">
        <f>IFERROR(INDEX(DATA!$A$46:$E$6000,A4806,5),"")</f>
        <v/>
      </c>
      <c r="C4806" s="87" t="str">
        <f>IFERROR(INDEX(DATA!$A$46:$E$6000,A4806,3),"")</f>
        <v/>
      </c>
      <c r="D4806" s="88" t="str">
        <f>IFERROR(INDEX(DATA!$A$46:$E$6000,A4806,2),"")</f>
        <v/>
      </c>
      <c r="E4806" s="99" t="str">
        <f>IFERROR(IF(C4806=設定・集計!$B$6,INDEX(DATA!$A$46:$E$6000,A4806,4),""),"")</f>
        <v/>
      </c>
      <c r="F4806" s="99" t="str">
        <f>IFERROR(IF(C4806=設定・集計!$B$6,"",INDEX(DATA!$A$46:$E$6000,A4806,4)),"")</f>
        <v/>
      </c>
    </row>
    <row r="4807" spans="1:6" ht="18.75" customHeight="1">
      <c r="A4807" s="82" t="str">
        <f>IFERROR(MATCH(ROW()-ROW($A$2),DATA!G:G,0)-DATA!$B$5+1,"")</f>
        <v/>
      </c>
      <c r="B4807" s="86" t="str">
        <f>IFERROR(INDEX(DATA!$A$46:$E$6000,A4807,5),"")</f>
        <v/>
      </c>
      <c r="C4807" s="87" t="str">
        <f>IFERROR(INDEX(DATA!$A$46:$E$6000,A4807,3),"")</f>
        <v/>
      </c>
      <c r="D4807" s="88" t="str">
        <f>IFERROR(INDEX(DATA!$A$46:$E$6000,A4807,2),"")</f>
        <v/>
      </c>
      <c r="E4807" s="99" t="str">
        <f>IFERROR(IF(C4807=設定・集計!$B$6,INDEX(DATA!$A$46:$E$6000,A4807,4),""),"")</f>
        <v/>
      </c>
      <c r="F4807" s="99" t="str">
        <f>IFERROR(IF(C4807=設定・集計!$B$6,"",INDEX(DATA!$A$46:$E$6000,A4807,4)),"")</f>
        <v/>
      </c>
    </row>
    <row r="4808" spans="1:6" ht="18.75" customHeight="1">
      <c r="A4808" s="82" t="str">
        <f>IFERROR(MATCH(ROW()-ROW($A$2),DATA!G:G,0)-DATA!$B$5+1,"")</f>
        <v/>
      </c>
      <c r="B4808" s="86" t="str">
        <f>IFERROR(INDEX(DATA!$A$46:$E$6000,A4808,5),"")</f>
        <v/>
      </c>
      <c r="C4808" s="87" t="str">
        <f>IFERROR(INDEX(DATA!$A$46:$E$6000,A4808,3),"")</f>
        <v/>
      </c>
      <c r="D4808" s="88" t="str">
        <f>IFERROR(INDEX(DATA!$A$46:$E$6000,A4808,2),"")</f>
        <v/>
      </c>
      <c r="E4808" s="99" t="str">
        <f>IFERROR(IF(C4808=設定・集計!$B$6,INDEX(DATA!$A$46:$E$6000,A4808,4),""),"")</f>
        <v/>
      </c>
      <c r="F4808" s="99" t="str">
        <f>IFERROR(IF(C4808=設定・集計!$B$6,"",INDEX(DATA!$A$46:$E$6000,A4808,4)),"")</f>
        <v/>
      </c>
    </row>
    <row r="4809" spans="1:6" ht="18.75" customHeight="1">
      <c r="A4809" s="82" t="str">
        <f>IFERROR(MATCH(ROW()-ROW($A$2),DATA!G:G,0)-DATA!$B$5+1,"")</f>
        <v/>
      </c>
      <c r="B4809" s="86" t="str">
        <f>IFERROR(INDEX(DATA!$A$46:$E$6000,A4809,5),"")</f>
        <v/>
      </c>
      <c r="C4809" s="87" t="str">
        <f>IFERROR(INDEX(DATA!$A$46:$E$6000,A4809,3),"")</f>
        <v/>
      </c>
      <c r="D4809" s="88" t="str">
        <f>IFERROR(INDEX(DATA!$A$46:$E$6000,A4809,2),"")</f>
        <v/>
      </c>
      <c r="E4809" s="99" t="str">
        <f>IFERROR(IF(C4809=設定・集計!$B$6,INDEX(DATA!$A$46:$E$6000,A4809,4),""),"")</f>
        <v/>
      </c>
      <c r="F4809" s="99" t="str">
        <f>IFERROR(IF(C4809=設定・集計!$B$6,"",INDEX(DATA!$A$46:$E$6000,A4809,4)),"")</f>
        <v/>
      </c>
    </row>
    <row r="4810" spans="1:6" ht="18.75" customHeight="1">
      <c r="A4810" s="82" t="str">
        <f>IFERROR(MATCH(ROW()-ROW($A$2),DATA!G:G,0)-DATA!$B$5+1,"")</f>
        <v/>
      </c>
      <c r="B4810" s="86" t="str">
        <f>IFERROR(INDEX(DATA!$A$46:$E$6000,A4810,5),"")</f>
        <v/>
      </c>
      <c r="C4810" s="87" t="str">
        <f>IFERROR(INDEX(DATA!$A$46:$E$6000,A4810,3),"")</f>
        <v/>
      </c>
      <c r="D4810" s="88" t="str">
        <f>IFERROR(INDEX(DATA!$A$46:$E$6000,A4810,2),"")</f>
        <v/>
      </c>
      <c r="E4810" s="99" t="str">
        <f>IFERROR(IF(C4810=設定・集計!$B$6,INDEX(DATA!$A$46:$E$6000,A4810,4),""),"")</f>
        <v/>
      </c>
      <c r="F4810" s="99" t="str">
        <f>IFERROR(IF(C4810=設定・集計!$B$6,"",INDEX(DATA!$A$46:$E$6000,A4810,4)),"")</f>
        <v/>
      </c>
    </row>
    <row r="4811" spans="1:6" ht="18.75" customHeight="1">
      <c r="A4811" s="82" t="str">
        <f>IFERROR(MATCH(ROW()-ROW($A$2),DATA!G:G,0)-DATA!$B$5+1,"")</f>
        <v/>
      </c>
      <c r="B4811" s="86" t="str">
        <f>IFERROR(INDEX(DATA!$A$46:$E$6000,A4811,5),"")</f>
        <v/>
      </c>
      <c r="C4811" s="87" t="str">
        <f>IFERROR(INDEX(DATA!$A$46:$E$6000,A4811,3),"")</f>
        <v/>
      </c>
      <c r="D4811" s="88" t="str">
        <f>IFERROR(INDEX(DATA!$A$46:$E$6000,A4811,2),"")</f>
        <v/>
      </c>
      <c r="E4811" s="99" t="str">
        <f>IFERROR(IF(C4811=設定・集計!$B$6,INDEX(DATA!$A$46:$E$6000,A4811,4),""),"")</f>
        <v/>
      </c>
      <c r="F4811" s="99" t="str">
        <f>IFERROR(IF(C4811=設定・集計!$B$6,"",INDEX(DATA!$A$46:$E$6000,A4811,4)),"")</f>
        <v/>
      </c>
    </row>
    <row r="4812" spans="1:6" ht="18.75" customHeight="1">
      <c r="A4812" s="82" t="str">
        <f>IFERROR(MATCH(ROW()-ROW($A$2),DATA!G:G,0)-DATA!$B$5+1,"")</f>
        <v/>
      </c>
      <c r="B4812" s="86" t="str">
        <f>IFERROR(INDEX(DATA!$A$46:$E$6000,A4812,5),"")</f>
        <v/>
      </c>
      <c r="C4812" s="87" t="str">
        <f>IFERROR(INDEX(DATA!$A$46:$E$6000,A4812,3),"")</f>
        <v/>
      </c>
      <c r="D4812" s="88" t="str">
        <f>IFERROR(INDEX(DATA!$A$46:$E$6000,A4812,2),"")</f>
        <v/>
      </c>
      <c r="E4812" s="99" t="str">
        <f>IFERROR(IF(C4812=設定・集計!$B$6,INDEX(DATA!$A$46:$E$6000,A4812,4),""),"")</f>
        <v/>
      </c>
      <c r="F4812" s="99" t="str">
        <f>IFERROR(IF(C4812=設定・集計!$B$6,"",INDEX(DATA!$A$46:$E$6000,A4812,4)),"")</f>
        <v/>
      </c>
    </row>
    <row r="4813" spans="1:6" ht="18.75" customHeight="1">
      <c r="A4813" s="82" t="str">
        <f>IFERROR(MATCH(ROW()-ROW($A$2),DATA!G:G,0)-DATA!$B$5+1,"")</f>
        <v/>
      </c>
      <c r="B4813" s="86" t="str">
        <f>IFERROR(INDEX(DATA!$A$46:$E$6000,A4813,5),"")</f>
        <v/>
      </c>
      <c r="C4813" s="87" t="str">
        <f>IFERROR(INDEX(DATA!$A$46:$E$6000,A4813,3),"")</f>
        <v/>
      </c>
      <c r="D4813" s="88" t="str">
        <f>IFERROR(INDEX(DATA!$A$46:$E$6000,A4813,2),"")</f>
        <v/>
      </c>
      <c r="E4813" s="99" t="str">
        <f>IFERROR(IF(C4813=設定・集計!$B$6,INDEX(DATA!$A$46:$E$6000,A4813,4),""),"")</f>
        <v/>
      </c>
      <c r="F4813" s="99" t="str">
        <f>IFERROR(IF(C4813=設定・集計!$B$6,"",INDEX(DATA!$A$46:$E$6000,A4813,4)),"")</f>
        <v/>
      </c>
    </row>
    <row r="4814" spans="1:6" ht="18.75" customHeight="1">
      <c r="A4814" s="82" t="str">
        <f>IFERROR(MATCH(ROW()-ROW($A$2),DATA!G:G,0)-DATA!$B$5+1,"")</f>
        <v/>
      </c>
      <c r="B4814" s="86" t="str">
        <f>IFERROR(INDEX(DATA!$A$46:$E$6000,A4814,5),"")</f>
        <v/>
      </c>
      <c r="C4814" s="87" t="str">
        <f>IFERROR(INDEX(DATA!$A$46:$E$6000,A4814,3),"")</f>
        <v/>
      </c>
      <c r="D4814" s="88" t="str">
        <f>IFERROR(INDEX(DATA!$A$46:$E$6000,A4814,2),"")</f>
        <v/>
      </c>
      <c r="E4814" s="99" t="str">
        <f>IFERROR(IF(C4814=設定・集計!$B$6,INDEX(DATA!$A$46:$E$6000,A4814,4),""),"")</f>
        <v/>
      </c>
      <c r="F4814" s="99" t="str">
        <f>IFERROR(IF(C4814=設定・集計!$B$6,"",INDEX(DATA!$A$46:$E$6000,A4814,4)),"")</f>
        <v/>
      </c>
    </row>
    <row r="4815" spans="1:6" ht="18.75" customHeight="1">
      <c r="A4815" s="82" t="str">
        <f>IFERROR(MATCH(ROW()-ROW($A$2),DATA!G:G,0)-DATA!$B$5+1,"")</f>
        <v/>
      </c>
      <c r="B4815" s="86" t="str">
        <f>IFERROR(INDEX(DATA!$A$46:$E$6000,A4815,5),"")</f>
        <v/>
      </c>
      <c r="C4815" s="87" t="str">
        <f>IFERROR(INDEX(DATA!$A$46:$E$6000,A4815,3),"")</f>
        <v/>
      </c>
      <c r="D4815" s="88" t="str">
        <f>IFERROR(INDEX(DATA!$A$46:$E$6000,A4815,2),"")</f>
        <v/>
      </c>
      <c r="E4815" s="99" t="str">
        <f>IFERROR(IF(C4815=設定・集計!$B$6,INDEX(DATA!$A$46:$E$6000,A4815,4),""),"")</f>
        <v/>
      </c>
      <c r="F4815" s="99" t="str">
        <f>IFERROR(IF(C4815=設定・集計!$B$6,"",INDEX(DATA!$A$46:$E$6000,A4815,4)),"")</f>
        <v/>
      </c>
    </row>
    <row r="4816" spans="1:6" ht="18.75" customHeight="1">
      <c r="A4816" s="82" t="str">
        <f>IFERROR(MATCH(ROW()-ROW($A$2),DATA!G:G,0)-DATA!$B$5+1,"")</f>
        <v/>
      </c>
      <c r="B4816" s="86" t="str">
        <f>IFERROR(INDEX(DATA!$A$46:$E$6000,A4816,5),"")</f>
        <v/>
      </c>
      <c r="C4816" s="87" t="str">
        <f>IFERROR(INDEX(DATA!$A$46:$E$6000,A4816,3),"")</f>
        <v/>
      </c>
      <c r="D4816" s="88" t="str">
        <f>IFERROR(INDEX(DATA!$A$46:$E$6000,A4816,2),"")</f>
        <v/>
      </c>
      <c r="E4816" s="99" t="str">
        <f>IFERROR(IF(C4816=設定・集計!$B$6,INDEX(DATA!$A$46:$E$6000,A4816,4),""),"")</f>
        <v/>
      </c>
      <c r="F4816" s="99" t="str">
        <f>IFERROR(IF(C4816=設定・集計!$B$6,"",INDEX(DATA!$A$46:$E$6000,A4816,4)),"")</f>
        <v/>
      </c>
    </row>
    <row r="4817" spans="1:6" ht="18.75" customHeight="1">
      <c r="A4817" s="82" t="str">
        <f>IFERROR(MATCH(ROW()-ROW($A$2),DATA!G:G,0)-DATA!$B$5+1,"")</f>
        <v/>
      </c>
      <c r="B4817" s="86" t="str">
        <f>IFERROR(INDEX(DATA!$A$46:$E$6000,A4817,5),"")</f>
        <v/>
      </c>
      <c r="C4817" s="87" t="str">
        <f>IFERROR(INDEX(DATA!$A$46:$E$6000,A4817,3),"")</f>
        <v/>
      </c>
      <c r="D4817" s="88" t="str">
        <f>IFERROR(INDEX(DATA!$A$46:$E$6000,A4817,2),"")</f>
        <v/>
      </c>
      <c r="E4817" s="99" t="str">
        <f>IFERROR(IF(C4817=設定・集計!$B$6,INDEX(DATA!$A$46:$E$6000,A4817,4),""),"")</f>
        <v/>
      </c>
      <c r="F4817" s="99" t="str">
        <f>IFERROR(IF(C4817=設定・集計!$B$6,"",INDEX(DATA!$A$46:$E$6000,A4817,4)),"")</f>
        <v/>
      </c>
    </row>
    <row r="4818" spans="1:6" ht="18.75" customHeight="1">
      <c r="A4818" s="82" t="str">
        <f>IFERROR(MATCH(ROW()-ROW($A$2),DATA!G:G,0)-DATA!$B$5+1,"")</f>
        <v/>
      </c>
      <c r="B4818" s="86" t="str">
        <f>IFERROR(INDEX(DATA!$A$46:$E$6000,A4818,5),"")</f>
        <v/>
      </c>
      <c r="C4818" s="87" t="str">
        <f>IFERROR(INDEX(DATA!$A$46:$E$6000,A4818,3),"")</f>
        <v/>
      </c>
      <c r="D4818" s="88" t="str">
        <f>IFERROR(INDEX(DATA!$A$46:$E$6000,A4818,2),"")</f>
        <v/>
      </c>
      <c r="E4818" s="99" t="str">
        <f>IFERROR(IF(C4818=設定・集計!$B$6,INDEX(DATA!$A$46:$E$6000,A4818,4),""),"")</f>
        <v/>
      </c>
      <c r="F4818" s="99" t="str">
        <f>IFERROR(IF(C4818=設定・集計!$B$6,"",INDEX(DATA!$A$46:$E$6000,A4818,4)),"")</f>
        <v/>
      </c>
    </row>
    <row r="4819" spans="1:6" ht="18.75" customHeight="1">
      <c r="A4819" s="82" t="str">
        <f>IFERROR(MATCH(ROW()-ROW($A$2),DATA!G:G,0)-DATA!$B$5+1,"")</f>
        <v/>
      </c>
      <c r="B4819" s="86" t="str">
        <f>IFERROR(INDEX(DATA!$A$46:$E$6000,A4819,5),"")</f>
        <v/>
      </c>
      <c r="C4819" s="87" t="str">
        <f>IFERROR(INDEX(DATA!$A$46:$E$6000,A4819,3),"")</f>
        <v/>
      </c>
      <c r="D4819" s="88" t="str">
        <f>IFERROR(INDEX(DATA!$A$46:$E$6000,A4819,2),"")</f>
        <v/>
      </c>
      <c r="E4819" s="99" t="str">
        <f>IFERROR(IF(C4819=設定・集計!$B$6,INDEX(DATA!$A$46:$E$6000,A4819,4),""),"")</f>
        <v/>
      </c>
      <c r="F4819" s="99" t="str">
        <f>IFERROR(IF(C4819=設定・集計!$B$6,"",INDEX(DATA!$A$46:$E$6000,A4819,4)),"")</f>
        <v/>
      </c>
    </row>
    <row r="4820" spans="1:6" ht="18.75" customHeight="1">
      <c r="A4820" s="82" t="str">
        <f>IFERROR(MATCH(ROW()-ROW($A$2),DATA!G:G,0)-DATA!$B$5+1,"")</f>
        <v/>
      </c>
      <c r="B4820" s="86" t="str">
        <f>IFERROR(INDEX(DATA!$A$46:$E$6000,A4820,5),"")</f>
        <v/>
      </c>
      <c r="C4820" s="87" t="str">
        <f>IFERROR(INDEX(DATA!$A$46:$E$6000,A4820,3),"")</f>
        <v/>
      </c>
      <c r="D4820" s="88" t="str">
        <f>IFERROR(INDEX(DATA!$A$46:$E$6000,A4820,2),"")</f>
        <v/>
      </c>
      <c r="E4820" s="99" t="str">
        <f>IFERROR(IF(C4820=設定・集計!$B$6,INDEX(DATA!$A$46:$E$6000,A4820,4),""),"")</f>
        <v/>
      </c>
      <c r="F4820" s="99" t="str">
        <f>IFERROR(IF(C4820=設定・集計!$B$6,"",INDEX(DATA!$A$46:$E$6000,A4820,4)),"")</f>
        <v/>
      </c>
    </row>
    <row r="4821" spans="1:6" ht="18.75" customHeight="1">
      <c r="A4821" s="82" t="str">
        <f>IFERROR(MATCH(ROW()-ROW($A$2),DATA!G:G,0)-DATA!$B$5+1,"")</f>
        <v/>
      </c>
      <c r="B4821" s="86" t="str">
        <f>IFERROR(INDEX(DATA!$A$46:$E$6000,A4821,5),"")</f>
        <v/>
      </c>
      <c r="C4821" s="87" t="str">
        <f>IFERROR(INDEX(DATA!$A$46:$E$6000,A4821,3),"")</f>
        <v/>
      </c>
      <c r="D4821" s="88" t="str">
        <f>IFERROR(INDEX(DATA!$A$46:$E$6000,A4821,2),"")</f>
        <v/>
      </c>
      <c r="E4821" s="99" t="str">
        <f>IFERROR(IF(C4821=設定・集計!$B$6,INDEX(DATA!$A$46:$E$6000,A4821,4),""),"")</f>
        <v/>
      </c>
      <c r="F4821" s="99" t="str">
        <f>IFERROR(IF(C4821=設定・集計!$B$6,"",INDEX(DATA!$A$46:$E$6000,A4821,4)),"")</f>
        <v/>
      </c>
    </row>
    <row r="4822" spans="1:6" ht="18.75" customHeight="1">
      <c r="A4822" s="82" t="str">
        <f>IFERROR(MATCH(ROW()-ROW($A$2),DATA!G:G,0)-DATA!$B$5+1,"")</f>
        <v/>
      </c>
      <c r="B4822" s="86" t="str">
        <f>IFERROR(INDEX(DATA!$A$46:$E$6000,A4822,5),"")</f>
        <v/>
      </c>
      <c r="C4822" s="87" t="str">
        <f>IFERROR(INDEX(DATA!$A$46:$E$6000,A4822,3),"")</f>
        <v/>
      </c>
      <c r="D4822" s="88" t="str">
        <f>IFERROR(INDEX(DATA!$A$46:$E$6000,A4822,2),"")</f>
        <v/>
      </c>
      <c r="E4822" s="99" t="str">
        <f>IFERROR(IF(C4822=設定・集計!$B$6,INDEX(DATA!$A$46:$E$6000,A4822,4),""),"")</f>
        <v/>
      </c>
      <c r="F4822" s="99" t="str">
        <f>IFERROR(IF(C4822=設定・集計!$B$6,"",INDEX(DATA!$A$46:$E$6000,A4822,4)),"")</f>
        <v/>
      </c>
    </row>
    <row r="4823" spans="1:6" ht="18.75" customHeight="1">
      <c r="A4823" s="82" t="str">
        <f>IFERROR(MATCH(ROW()-ROW($A$2),DATA!G:G,0)-DATA!$B$5+1,"")</f>
        <v/>
      </c>
      <c r="B4823" s="86" t="str">
        <f>IFERROR(INDEX(DATA!$A$46:$E$6000,A4823,5),"")</f>
        <v/>
      </c>
      <c r="C4823" s="87" t="str">
        <f>IFERROR(INDEX(DATA!$A$46:$E$6000,A4823,3),"")</f>
        <v/>
      </c>
      <c r="D4823" s="88" t="str">
        <f>IFERROR(INDEX(DATA!$A$46:$E$6000,A4823,2),"")</f>
        <v/>
      </c>
      <c r="E4823" s="99" t="str">
        <f>IFERROR(IF(C4823=設定・集計!$B$6,INDEX(DATA!$A$46:$E$6000,A4823,4),""),"")</f>
        <v/>
      </c>
      <c r="F4823" s="99" t="str">
        <f>IFERROR(IF(C4823=設定・集計!$B$6,"",INDEX(DATA!$A$46:$E$6000,A4823,4)),"")</f>
        <v/>
      </c>
    </row>
    <row r="4824" spans="1:6" ht="18.75" customHeight="1">
      <c r="A4824" s="82" t="str">
        <f>IFERROR(MATCH(ROW()-ROW($A$2),DATA!G:G,0)-DATA!$B$5+1,"")</f>
        <v/>
      </c>
      <c r="B4824" s="86" t="str">
        <f>IFERROR(INDEX(DATA!$A$46:$E$6000,A4824,5),"")</f>
        <v/>
      </c>
      <c r="C4824" s="87" t="str">
        <f>IFERROR(INDEX(DATA!$A$46:$E$6000,A4824,3),"")</f>
        <v/>
      </c>
      <c r="D4824" s="88" t="str">
        <f>IFERROR(INDEX(DATA!$A$46:$E$6000,A4824,2),"")</f>
        <v/>
      </c>
      <c r="E4824" s="99" t="str">
        <f>IFERROR(IF(C4824=設定・集計!$B$6,INDEX(DATA!$A$46:$E$6000,A4824,4),""),"")</f>
        <v/>
      </c>
      <c r="F4824" s="99" t="str">
        <f>IFERROR(IF(C4824=設定・集計!$B$6,"",INDEX(DATA!$A$46:$E$6000,A4824,4)),"")</f>
        <v/>
      </c>
    </row>
    <row r="4825" spans="1:6" ht="18.75" customHeight="1">
      <c r="A4825" s="82" t="str">
        <f>IFERROR(MATCH(ROW()-ROW($A$2),DATA!G:G,0)-DATA!$B$5+1,"")</f>
        <v/>
      </c>
      <c r="B4825" s="86" t="str">
        <f>IFERROR(INDEX(DATA!$A$46:$E$6000,A4825,5),"")</f>
        <v/>
      </c>
      <c r="C4825" s="87" t="str">
        <f>IFERROR(INDEX(DATA!$A$46:$E$6000,A4825,3),"")</f>
        <v/>
      </c>
      <c r="D4825" s="88" t="str">
        <f>IFERROR(INDEX(DATA!$A$46:$E$6000,A4825,2),"")</f>
        <v/>
      </c>
      <c r="E4825" s="99" t="str">
        <f>IFERROR(IF(C4825=設定・集計!$B$6,INDEX(DATA!$A$46:$E$6000,A4825,4),""),"")</f>
        <v/>
      </c>
      <c r="F4825" s="99" t="str">
        <f>IFERROR(IF(C4825=設定・集計!$B$6,"",INDEX(DATA!$A$46:$E$6000,A4825,4)),"")</f>
        <v/>
      </c>
    </row>
    <row r="4826" spans="1:6" ht="18.75" customHeight="1">
      <c r="A4826" s="82" t="str">
        <f>IFERROR(MATCH(ROW()-ROW($A$2),DATA!G:G,0)-DATA!$B$5+1,"")</f>
        <v/>
      </c>
      <c r="B4826" s="86" t="str">
        <f>IFERROR(INDEX(DATA!$A$46:$E$6000,A4826,5),"")</f>
        <v/>
      </c>
      <c r="C4826" s="87" t="str">
        <f>IFERROR(INDEX(DATA!$A$46:$E$6000,A4826,3),"")</f>
        <v/>
      </c>
      <c r="D4826" s="88" t="str">
        <f>IFERROR(INDEX(DATA!$A$46:$E$6000,A4826,2),"")</f>
        <v/>
      </c>
      <c r="E4826" s="99" t="str">
        <f>IFERROR(IF(C4826=設定・集計!$B$6,INDEX(DATA!$A$46:$E$6000,A4826,4),""),"")</f>
        <v/>
      </c>
      <c r="F4826" s="99" t="str">
        <f>IFERROR(IF(C4826=設定・集計!$B$6,"",INDEX(DATA!$A$46:$E$6000,A4826,4)),"")</f>
        <v/>
      </c>
    </row>
    <row r="4827" spans="1:6" ht="18.75" customHeight="1">
      <c r="A4827" s="82" t="str">
        <f>IFERROR(MATCH(ROW()-ROW($A$2),DATA!G:G,0)-DATA!$B$5+1,"")</f>
        <v/>
      </c>
      <c r="B4827" s="86" t="str">
        <f>IFERROR(INDEX(DATA!$A$46:$E$6000,A4827,5),"")</f>
        <v/>
      </c>
      <c r="C4827" s="87" t="str">
        <f>IFERROR(INDEX(DATA!$A$46:$E$6000,A4827,3),"")</f>
        <v/>
      </c>
      <c r="D4827" s="88" t="str">
        <f>IFERROR(INDEX(DATA!$A$46:$E$6000,A4827,2),"")</f>
        <v/>
      </c>
      <c r="E4827" s="99" t="str">
        <f>IFERROR(IF(C4827=設定・集計!$B$6,INDEX(DATA!$A$46:$E$6000,A4827,4),""),"")</f>
        <v/>
      </c>
      <c r="F4827" s="99" t="str">
        <f>IFERROR(IF(C4827=設定・集計!$B$6,"",INDEX(DATA!$A$46:$E$6000,A4827,4)),"")</f>
        <v/>
      </c>
    </row>
    <row r="4828" spans="1:6" ht="18.75" customHeight="1">
      <c r="A4828" s="82" t="str">
        <f>IFERROR(MATCH(ROW()-ROW($A$2),DATA!G:G,0)-DATA!$B$5+1,"")</f>
        <v/>
      </c>
      <c r="B4828" s="86" t="str">
        <f>IFERROR(INDEX(DATA!$A$46:$E$6000,A4828,5),"")</f>
        <v/>
      </c>
      <c r="C4828" s="87" t="str">
        <f>IFERROR(INDEX(DATA!$A$46:$E$6000,A4828,3),"")</f>
        <v/>
      </c>
      <c r="D4828" s="88" t="str">
        <f>IFERROR(INDEX(DATA!$A$46:$E$6000,A4828,2),"")</f>
        <v/>
      </c>
      <c r="E4828" s="99" t="str">
        <f>IFERROR(IF(C4828=設定・集計!$B$6,INDEX(DATA!$A$46:$E$6000,A4828,4),""),"")</f>
        <v/>
      </c>
      <c r="F4828" s="99" t="str">
        <f>IFERROR(IF(C4828=設定・集計!$B$6,"",INDEX(DATA!$A$46:$E$6000,A4828,4)),"")</f>
        <v/>
      </c>
    </row>
    <row r="4829" spans="1:6" ht="18.75" customHeight="1">
      <c r="A4829" s="82" t="str">
        <f>IFERROR(MATCH(ROW()-ROW($A$2),DATA!G:G,0)-DATA!$B$5+1,"")</f>
        <v/>
      </c>
      <c r="B4829" s="86" t="str">
        <f>IFERROR(INDEX(DATA!$A$46:$E$6000,A4829,5),"")</f>
        <v/>
      </c>
      <c r="C4829" s="87" t="str">
        <f>IFERROR(INDEX(DATA!$A$46:$E$6000,A4829,3),"")</f>
        <v/>
      </c>
      <c r="D4829" s="88" t="str">
        <f>IFERROR(INDEX(DATA!$A$46:$E$6000,A4829,2),"")</f>
        <v/>
      </c>
      <c r="E4829" s="99" t="str">
        <f>IFERROR(IF(C4829=設定・集計!$B$6,INDEX(DATA!$A$46:$E$6000,A4829,4),""),"")</f>
        <v/>
      </c>
      <c r="F4829" s="99" t="str">
        <f>IFERROR(IF(C4829=設定・集計!$B$6,"",INDEX(DATA!$A$46:$E$6000,A4829,4)),"")</f>
        <v/>
      </c>
    </row>
    <row r="4830" spans="1:6" ht="18.75" customHeight="1">
      <c r="A4830" s="82" t="str">
        <f>IFERROR(MATCH(ROW()-ROW($A$2),DATA!G:G,0)-DATA!$B$5+1,"")</f>
        <v/>
      </c>
      <c r="B4830" s="86" t="str">
        <f>IFERROR(INDEX(DATA!$A$46:$E$6000,A4830,5),"")</f>
        <v/>
      </c>
      <c r="C4830" s="87" t="str">
        <f>IFERROR(INDEX(DATA!$A$46:$E$6000,A4830,3),"")</f>
        <v/>
      </c>
      <c r="D4830" s="88" t="str">
        <f>IFERROR(INDEX(DATA!$A$46:$E$6000,A4830,2),"")</f>
        <v/>
      </c>
      <c r="E4830" s="99" t="str">
        <f>IFERROR(IF(C4830=設定・集計!$B$6,INDEX(DATA!$A$46:$E$6000,A4830,4),""),"")</f>
        <v/>
      </c>
      <c r="F4830" s="99" t="str">
        <f>IFERROR(IF(C4830=設定・集計!$B$6,"",INDEX(DATA!$A$46:$E$6000,A4830,4)),"")</f>
        <v/>
      </c>
    </row>
    <row r="4831" spans="1:6" ht="18.75" customHeight="1">
      <c r="A4831" s="82" t="str">
        <f>IFERROR(MATCH(ROW()-ROW($A$2),DATA!G:G,0)-DATA!$B$5+1,"")</f>
        <v/>
      </c>
      <c r="B4831" s="86" t="str">
        <f>IFERROR(INDEX(DATA!$A$46:$E$6000,A4831,5),"")</f>
        <v/>
      </c>
      <c r="C4831" s="87" t="str">
        <f>IFERROR(INDEX(DATA!$A$46:$E$6000,A4831,3),"")</f>
        <v/>
      </c>
      <c r="D4831" s="88" t="str">
        <f>IFERROR(INDEX(DATA!$A$46:$E$6000,A4831,2),"")</f>
        <v/>
      </c>
      <c r="E4831" s="99" t="str">
        <f>IFERROR(IF(C4831=設定・集計!$B$6,INDEX(DATA!$A$46:$E$6000,A4831,4),""),"")</f>
        <v/>
      </c>
      <c r="F4831" s="99" t="str">
        <f>IFERROR(IF(C4831=設定・集計!$B$6,"",INDEX(DATA!$A$46:$E$6000,A4831,4)),"")</f>
        <v/>
      </c>
    </row>
    <row r="4832" spans="1:6" ht="18.75" customHeight="1">
      <c r="A4832" s="82" t="str">
        <f>IFERROR(MATCH(ROW()-ROW($A$2),DATA!G:G,0)-DATA!$B$5+1,"")</f>
        <v/>
      </c>
      <c r="B4832" s="86" t="str">
        <f>IFERROR(INDEX(DATA!$A$46:$E$6000,A4832,5),"")</f>
        <v/>
      </c>
      <c r="C4832" s="87" t="str">
        <f>IFERROR(INDEX(DATA!$A$46:$E$6000,A4832,3),"")</f>
        <v/>
      </c>
      <c r="D4832" s="88" t="str">
        <f>IFERROR(INDEX(DATA!$A$46:$E$6000,A4832,2),"")</f>
        <v/>
      </c>
      <c r="E4832" s="99" t="str">
        <f>IFERROR(IF(C4832=設定・集計!$B$6,INDEX(DATA!$A$46:$E$6000,A4832,4),""),"")</f>
        <v/>
      </c>
      <c r="F4832" s="99" t="str">
        <f>IFERROR(IF(C4832=設定・集計!$B$6,"",INDEX(DATA!$A$46:$E$6000,A4832,4)),"")</f>
        <v/>
      </c>
    </row>
    <row r="4833" spans="1:6" ht="18.75" customHeight="1">
      <c r="A4833" s="82" t="str">
        <f>IFERROR(MATCH(ROW()-ROW($A$2),DATA!G:G,0)-DATA!$B$5+1,"")</f>
        <v/>
      </c>
      <c r="B4833" s="86" t="str">
        <f>IFERROR(INDEX(DATA!$A$46:$E$6000,A4833,5),"")</f>
        <v/>
      </c>
      <c r="C4833" s="87" t="str">
        <f>IFERROR(INDEX(DATA!$A$46:$E$6000,A4833,3),"")</f>
        <v/>
      </c>
      <c r="D4833" s="88" t="str">
        <f>IFERROR(INDEX(DATA!$A$46:$E$6000,A4833,2),"")</f>
        <v/>
      </c>
      <c r="E4833" s="99" t="str">
        <f>IFERROR(IF(C4833=設定・集計!$B$6,INDEX(DATA!$A$46:$E$6000,A4833,4),""),"")</f>
        <v/>
      </c>
      <c r="F4833" s="99" t="str">
        <f>IFERROR(IF(C4833=設定・集計!$B$6,"",INDEX(DATA!$A$46:$E$6000,A4833,4)),"")</f>
        <v/>
      </c>
    </row>
    <row r="4834" spans="1:6" ht="18.75" customHeight="1">
      <c r="A4834" s="82" t="str">
        <f>IFERROR(MATCH(ROW()-ROW($A$2),DATA!G:G,0)-DATA!$B$5+1,"")</f>
        <v/>
      </c>
      <c r="B4834" s="86" t="str">
        <f>IFERROR(INDEX(DATA!$A$46:$E$6000,A4834,5),"")</f>
        <v/>
      </c>
      <c r="C4834" s="87" t="str">
        <f>IFERROR(INDEX(DATA!$A$46:$E$6000,A4834,3),"")</f>
        <v/>
      </c>
      <c r="D4834" s="88" t="str">
        <f>IFERROR(INDEX(DATA!$A$46:$E$6000,A4834,2),"")</f>
        <v/>
      </c>
      <c r="E4834" s="99" t="str">
        <f>IFERROR(IF(C4834=設定・集計!$B$6,INDEX(DATA!$A$46:$E$6000,A4834,4),""),"")</f>
        <v/>
      </c>
      <c r="F4834" s="99" t="str">
        <f>IFERROR(IF(C4834=設定・集計!$B$6,"",INDEX(DATA!$A$46:$E$6000,A4834,4)),"")</f>
        <v/>
      </c>
    </row>
    <row r="4835" spans="1:6" ht="18.75" customHeight="1">
      <c r="A4835" s="82" t="str">
        <f>IFERROR(MATCH(ROW()-ROW($A$2),DATA!G:G,0)-DATA!$B$5+1,"")</f>
        <v/>
      </c>
      <c r="B4835" s="86" t="str">
        <f>IFERROR(INDEX(DATA!$A$46:$E$6000,A4835,5),"")</f>
        <v/>
      </c>
      <c r="C4835" s="87" t="str">
        <f>IFERROR(INDEX(DATA!$A$46:$E$6000,A4835,3),"")</f>
        <v/>
      </c>
      <c r="D4835" s="88" t="str">
        <f>IFERROR(INDEX(DATA!$A$46:$E$6000,A4835,2),"")</f>
        <v/>
      </c>
      <c r="E4835" s="99" t="str">
        <f>IFERROR(IF(C4835=設定・集計!$B$6,INDEX(DATA!$A$46:$E$6000,A4835,4),""),"")</f>
        <v/>
      </c>
      <c r="F4835" s="99" t="str">
        <f>IFERROR(IF(C4835=設定・集計!$B$6,"",INDEX(DATA!$A$46:$E$6000,A4835,4)),"")</f>
        <v/>
      </c>
    </row>
    <row r="4836" spans="1:6" ht="18.75" customHeight="1">
      <c r="A4836" s="82" t="str">
        <f>IFERROR(MATCH(ROW()-ROW($A$2),DATA!G:G,0)-DATA!$B$5+1,"")</f>
        <v/>
      </c>
      <c r="B4836" s="86" t="str">
        <f>IFERROR(INDEX(DATA!$A$46:$E$6000,A4836,5),"")</f>
        <v/>
      </c>
      <c r="C4836" s="87" t="str">
        <f>IFERROR(INDEX(DATA!$A$46:$E$6000,A4836,3),"")</f>
        <v/>
      </c>
      <c r="D4836" s="88" t="str">
        <f>IFERROR(INDEX(DATA!$A$46:$E$6000,A4836,2),"")</f>
        <v/>
      </c>
      <c r="E4836" s="99" t="str">
        <f>IFERROR(IF(C4836=設定・集計!$B$6,INDEX(DATA!$A$46:$E$6000,A4836,4),""),"")</f>
        <v/>
      </c>
      <c r="F4836" s="99" t="str">
        <f>IFERROR(IF(C4836=設定・集計!$B$6,"",INDEX(DATA!$A$46:$E$6000,A4836,4)),"")</f>
        <v/>
      </c>
    </row>
    <row r="4837" spans="1:6" ht="18.75" customHeight="1">
      <c r="A4837" s="82" t="str">
        <f>IFERROR(MATCH(ROW()-ROW($A$2),DATA!G:G,0)-DATA!$B$5+1,"")</f>
        <v/>
      </c>
      <c r="B4837" s="86" t="str">
        <f>IFERROR(INDEX(DATA!$A$46:$E$6000,A4837,5),"")</f>
        <v/>
      </c>
      <c r="C4837" s="87" t="str">
        <f>IFERROR(INDEX(DATA!$A$46:$E$6000,A4837,3),"")</f>
        <v/>
      </c>
      <c r="D4837" s="88" t="str">
        <f>IFERROR(INDEX(DATA!$A$46:$E$6000,A4837,2),"")</f>
        <v/>
      </c>
      <c r="E4837" s="99" t="str">
        <f>IFERROR(IF(C4837=設定・集計!$B$6,INDEX(DATA!$A$46:$E$6000,A4837,4),""),"")</f>
        <v/>
      </c>
      <c r="F4837" s="99" t="str">
        <f>IFERROR(IF(C4837=設定・集計!$B$6,"",INDEX(DATA!$A$46:$E$6000,A4837,4)),"")</f>
        <v/>
      </c>
    </row>
    <row r="4838" spans="1:6" ht="18.75" customHeight="1">
      <c r="A4838" s="82" t="str">
        <f>IFERROR(MATCH(ROW()-ROW($A$2),DATA!G:G,0)-DATA!$B$5+1,"")</f>
        <v/>
      </c>
      <c r="B4838" s="86" t="str">
        <f>IFERROR(INDEX(DATA!$A$46:$E$6000,A4838,5),"")</f>
        <v/>
      </c>
      <c r="C4838" s="87" t="str">
        <f>IFERROR(INDEX(DATA!$A$46:$E$6000,A4838,3),"")</f>
        <v/>
      </c>
      <c r="D4838" s="88" t="str">
        <f>IFERROR(INDEX(DATA!$A$46:$E$6000,A4838,2),"")</f>
        <v/>
      </c>
      <c r="E4838" s="99" t="str">
        <f>IFERROR(IF(C4838=設定・集計!$B$6,INDEX(DATA!$A$46:$E$6000,A4838,4),""),"")</f>
        <v/>
      </c>
      <c r="F4838" s="99" t="str">
        <f>IFERROR(IF(C4838=設定・集計!$B$6,"",INDEX(DATA!$A$46:$E$6000,A4838,4)),"")</f>
        <v/>
      </c>
    </row>
    <row r="4839" spans="1:6" ht="18.75" customHeight="1">
      <c r="A4839" s="82" t="str">
        <f>IFERROR(MATCH(ROW()-ROW($A$2),DATA!G:G,0)-DATA!$B$5+1,"")</f>
        <v/>
      </c>
      <c r="B4839" s="86" t="str">
        <f>IFERROR(INDEX(DATA!$A$46:$E$6000,A4839,5),"")</f>
        <v/>
      </c>
      <c r="C4839" s="87" t="str">
        <f>IFERROR(INDEX(DATA!$A$46:$E$6000,A4839,3),"")</f>
        <v/>
      </c>
      <c r="D4839" s="88" t="str">
        <f>IFERROR(INDEX(DATA!$A$46:$E$6000,A4839,2),"")</f>
        <v/>
      </c>
      <c r="E4839" s="99" t="str">
        <f>IFERROR(IF(C4839=設定・集計!$B$6,INDEX(DATA!$A$46:$E$6000,A4839,4),""),"")</f>
        <v/>
      </c>
      <c r="F4839" s="99" t="str">
        <f>IFERROR(IF(C4839=設定・集計!$B$6,"",INDEX(DATA!$A$46:$E$6000,A4839,4)),"")</f>
        <v/>
      </c>
    </row>
    <row r="4840" spans="1:6" ht="18.75" customHeight="1">
      <c r="A4840" s="82" t="str">
        <f>IFERROR(MATCH(ROW()-ROW($A$2),DATA!G:G,0)-DATA!$B$5+1,"")</f>
        <v/>
      </c>
      <c r="B4840" s="86" t="str">
        <f>IFERROR(INDEX(DATA!$A$46:$E$6000,A4840,5),"")</f>
        <v/>
      </c>
      <c r="C4840" s="87" t="str">
        <f>IFERROR(INDEX(DATA!$A$46:$E$6000,A4840,3),"")</f>
        <v/>
      </c>
      <c r="D4840" s="88" t="str">
        <f>IFERROR(INDEX(DATA!$A$46:$E$6000,A4840,2),"")</f>
        <v/>
      </c>
      <c r="E4840" s="99" t="str">
        <f>IFERROR(IF(C4840=設定・集計!$B$6,INDEX(DATA!$A$46:$E$6000,A4840,4),""),"")</f>
        <v/>
      </c>
      <c r="F4840" s="99" t="str">
        <f>IFERROR(IF(C4840=設定・集計!$B$6,"",INDEX(DATA!$A$46:$E$6000,A4840,4)),"")</f>
        <v/>
      </c>
    </row>
    <row r="4841" spans="1:6" ht="18.75" customHeight="1">
      <c r="A4841" s="82" t="str">
        <f>IFERROR(MATCH(ROW()-ROW($A$2),DATA!G:G,0)-DATA!$B$5+1,"")</f>
        <v/>
      </c>
      <c r="B4841" s="86" t="str">
        <f>IFERROR(INDEX(DATA!$A$46:$E$6000,A4841,5),"")</f>
        <v/>
      </c>
      <c r="C4841" s="87" t="str">
        <f>IFERROR(INDEX(DATA!$A$46:$E$6000,A4841,3),"")</f>
        <v/>
      </c>
      <c r="D4841" s="88" t="str">
        <f>IFERROR(INDEX(DATA!$A$46:$E$6000,A4841,2),"")</f>
        <v/>
      </c>
      <c r="E4841" s="99" t="str">
        <f>IFERROR(IF(C4841=設定・集計!$B$6,INDEX(DATA!$A$46:$E$6000,A4841,4),""),"")</f>
        <v/>
      </c>
      <c r="F4841" s="99" t="str">
        <f>IFERROR(IF(C4841=設定・集計!$B$6,"",INDEX(DATA!$A$46:$E$6000,A4841,4)),"")</f>
        <v/>
      </c>
    </row>
    <row r="4842" spans="1:6" ht="18.75" customHeight="1">
      <c r="A4842" s="82" t="str">
        <f>IFERROR(MATCH(ROW()-ROW($A$2),DATA!G:G,0)-DATA!$B$5+1,"")</f>
        <v/>
      </c>
      <c r="B4842" s="86" t="str">
        <f>IFERROR(INDEX(DATA!$A$46:$E$6000,A4842,5),"")</f>
        <v/>
      </c>
      <c r="C4842" s="87" t="str">
        <f>IFERROR(INDEX(DATA!$A$46:$E$6000,A4842,3),"")</f>
        <v/>
      </c>
      <c r="D4842" s="88" t="str">
        <f>IFERROR(INDEX(DATA!$A$46:$E$6000,A4842,2),"")</f>
        <v/>
      </c>
      <c r="E4842" s="99" t="str">
        <f>IFERROR(IF(C4842=設定・集計!$B$6,INDEX(DATA!$A$46:$E$6000,A4842,4),""),"")</f>
        <v/>
      </c>
      <c r="F4842" s="99" t="str">
        <f>IFERROR(IF(C4842=設定・集計!$B$6,"",INDEX(DATA!$A$46:$E$6000,A4842,4)),"")</f>
        <v/>
      </c>
    </row>
    <row r="4843" spans="1:6" ht="18.75" customHeight="1">
      <c r="A4843" s="82" t="str">
        <f>IFERROR(MATCH(ROW()-ROW($A$2),DATA!G:G,0)-DATA!$B$5+1,"")</f>
        <v/>
      </c>
      <c r="B4843" s="86" t="str">
        <f>IFERROR(INDEX(DATA!$A$46:$E$6000,A4843,5),"")</f>
        <v/>
      </c>
      <c r="C4843" s="87" t="str">
        <f>IFERROR(INDEX(DATA!$A$46:$E$6000,A4843,3),"")</f>
        <v/>
      </c>
      <c r="D4843" s="88" t="str">
        <f>IFERROR(INDEX(DATA!$A$46:$E$6000,A4843,2),"")</f>
        <v/>
      </c>
      <c r="E4843" s="99" t="str">
        <f>IFERROR(IF(C4843=設定・集計!$B$6,INDEX(DATA!$A$46:$E$6000,A4843,4),""),"")</f>
        <v/>
      </c>
      <c r="F4843" s="99" t="str">
        <f>IFERROR(IF(C4843=設定・集計!$B$6,"",INDEX(DATA!$A$46:$E$6000,A4843,4)),"")</f>
        <v/>
      </c>
    </row>
    <row r="4844" spans="1:6" ht="18.75" customHeight="1">
      <c r="A4844" s="82" t="str">
        <f>IFERROR(MATCH(ROW()-ROW($A$2),DATA!G:G,0)-DATA!$B$5+1,"")</f>
        <v/>
      </c>
      <c r="B4844" s="86" t="str">
        <f>IFERROR(INDEX(DATA!$A$46:$E$6000,A4844,5),"")</f>
        <v/>
      </c>
      <c r="C4844" s="87" t="str">
        <f>IFERROR(INDEX(DATA!$A$46:$E$6000,A4844,3),"")</f>
        <v/>
      </c>
      <c r="D4844" s="88" t="str">
        <f>IFERROR(INDEX(DATA!$A$46:$E$6000,A4844,2),"")</f>
        <v/>
      </c>
      <c r="E4844" s="99" t="str">
        <f>IFERROR(IF(C4844=設定・集計!$B$6,INDEX(DATA!$A$46:$E$6000,A4844,4),""),"")</f>
        <v/>
      </c>
      <c r="F4844" s="99" t="str">
        <f>IFERROR(IF(C4844=設定・集計!$B$6,"",INDEX(DATA!$A$46:$E$6000,A4844,4)),"")</f>
        <v/>
      </c>
    </row>
    <row r="4845" spans="1:6" ht="18.75" customHeight="1">
      <c r="A4845" s="82" t="str">
        <f>IFERROR(MATCH(ROW()-ROW($A$2),DATA!G:G,0)-DATA!$B$5+1,"")</f>
        <v/>
      </c>
      <c r="B4845" s="86" t="str">
        <f>IFERROR(INDEX(DATA!$A$46:$E$6000,A4845,5),"")</f>
        <v/>
      </c>
      <c r="C4845" s="87" t="str">
        <f>IFERROR(INDEX(DATA!$A$46:$E$6000,A4845,3),"")</f>
        <v/>
      </c>
      <c r="D4845" s="88" t="str">
        <f>IFERROR(INDEX(DATA!$A$46:$E$6000,A4845,2),"")</f>
        <v/>
      </c>
      <c r="E4845" s="99" t="str">
        <f>IFERROR(IF(C4845=設定・集計!$B$6,INDEX(DATA!$A$46:$E$6000,A4845,4),""),"")</f>
        <v/>
      </c>
      <c r="F4845" s="99" t="str">
        <f>IFERROR(IF(C4845=設定・集計!$B$6,"",INDEX(DATA!$A$46:$E$6000,A4845,4)),"")</f>
        <v/>
      </c>
    </row>
    <row r="4846" spans="1:6" ht="18.75" customHeight="1">
      <c r="A4846" s="82" t="str">
        <f>IFERROR(MATCH(ROW()-ROW($A$2),DATA!G:G,0)-DATA!$B$5+1,"")</f>
        <v/>
      </c>
      <c r="B4846" s="86" t="str">
        <f>IFERROR(INDEX(DATA!$A$46:$E$6000,A4846,5),"")</f>
        <v/>
      </c>
      <c r="C4846" s="87" t="str">
        <f>IFERROR(INDEX(DATA!$A$46:$E$6000,A4846,3),"")</f>
        <v/>
      </c>
      <c r="D4846" s="88" t="str">
        <f>IFERROR(INDEX(DATA!$A$46:$E$6000,A4846,2),"")</f>
        <v/>
      </c>
      <c r="E4846" s="99" t="str">
        <f>IFERROR(IF(C4846=設定・集計!$B$6,INDEX(DATA!$A$46:$E$6000,A4846,4),""),"")</f>
        <v/>
      </c>
      <c r="F4846" s="99" t="str">
        <f>IFERROR(IF(C4846=設定・集計!$B$6,"",INDEX(DATA!$A$46:$E$6000,A4846,4)),"")</f>
        <v/>
      </c>
    </row>
    <row r="4847" spans="1:6" ht="18.75" customHeight="1">
      <c r="A4847" s="82" t="str">
        <f>IFERROR(MATCH(ROW()-ROW($A$2),DATA!G:G,0)-DATA!$B$5+1,"")</f>
        <v/>
      </c>
      <c r="B4847" s="86" t="str">
        <f>IFERROR(INDEX(DATA!$A$46:$E$6000,A4847,5),"")</f>
        <v/>
      </c>
      <c r="C4847" s="87" t="str">
        <f>IFERROR(INDEX(DATA!$A$46:$E$6000,A4847,3),"")</f>
        <v/>
      </c>
      <c r="D4847" s="88" t="str">
        <f>IFERROR(INDEX(DATA!$A$46:$E$6000,A4847,2),"")</f>
        <v/>
      </c>
      <c r="E4847" s="99" t="str">
        <f>IFERROR(IF(C4847=設定・集計!$B$6,INDEX(DATA!$A$46:$E$6000,A4847,4),""),"")</f>
        <v/>
      </c>
      <c r="F4847" s="99" t="str">
        <f>IFERROR(IF(C4847=設定・集計!$B$6,"",INDEX(DATA!$A$46:$E$6000,A4847,4)),"")</f>
        <v/>
      </c>
    </row>
    <row r="4848" spans="1:6" ht="18.75" customHeight="1">
      <c r="A4848" s="82" t="str">
        <f>IFERROR(MATCH(ROW()-ROW($A$2),DATA!G:G,0)-DATA!$B$5+1,"")</f>
        <v/>
      </c>
      <c r="B4848" s="86" t="str">
        <f>IFERROR(INDEX(DATA!$A$46:$E$6000,A4848,5),"")</f>
        <v/>
      </c>
      <c r="C4848" s="87" t="str">
        <f>IFERROR(INDEX(DATA!$A$46:$E$6000,A4848,3),"")</f>
        <v/>
      </c>
      <c r="D4848" s="88" t="str">
        <f>IFERROR(INDEX(DATA!$A$46:$E$6000,A4848,2),"")</f>
        <v/>
      </c>
      <c r="E4848" s="99" t="str">
        <f>IFERROR(IF(C4848=設定・集計!$B$6,INDEX(DATA!$A$46:$E$6000,A4848,4),""),"")</f>
        <v/>
      </c>
      <c r="F4848" s="99" t="str">
        <f>IFERROR(IF(C4848=設定・集計!$B$6,"",INDEX(DATA!$A$46:$E$6000,A4848,4)),"")</f>
        <v/>
      </c>
    </row>
    <row r="4849" spans="1:6" ht="18.75" customHeight="1">
      <c r="A4849" s="82" t="str">
        <f>IFERROR(MATCH(ROW()-ROW($A$2),DATA!G:G,0)-DATA!$B$5+1,"")</f>
        <v/>
      </c>
      <c r="B4849" s="86" t="str">
        <f>IFERROR(INDEX(DATA!$A$46:$E$6000,A4849,5),"")</f>
        <v/>
      </c>
      <c r="C4849" s="87" t="str">
        <f>IFERROR(INDEX(DATA!$A$46:$E$6000,A4849,3),"")</f>
        <v/>
      </c>
      <c r="D4849" s="88" t="str">
        <f>IFERROR(INDEX(DATA!$A$46:$E$6000,A4849,2),"")</f>
        <v/>
      </c>
      <c r="E4849" s="99" t="str">
        <f>IFERROR(IF(C4849=設定・集計!$B$6,INDEX(DATA!$A$46:$E$6000,A4849,4),""),"")</f>
        <v/>
      </c>
      <c r="F4849" s="99" t="str">
        <f>IFERROR(IF(C4849=設定・集計!$B$6,"",INDEX(DATA!$A$46:$E$6000,A4849,4)),"")</f>
        <v/>
      </c>
    </row>
    <row r="4850" spans="1:6" ht="18.75" customHeight="1">
      <c r="A4850" s="82" t="str">
        <f>IFERROR(MATCH(ROW()-ROW($A$2),DATA!G:G,0)-DATA!$B$5+1,"")</f>
        <v/>
      </c>
      <c r="B4850" s="86" t="str">
        <f>IFERROR(INDEX(DATA!$A$46:$E$6000,A4850,5),"")</f>
        <v/>
      </c>
      <c r="C4850" s="87" t="str">
        <f>IFERROR(INDEX(DATA!$A$46:$E$6000,A4850,3),"")</f>
        <v/>
      </c>
      <c r="D4850" s="88" t="str">
        <f>IFERROR(INDEX(DATA!$A$46:$E$6000,A4850,2),"")</f>
        <v/>
      </c>
      <c r="E4850" s="99" t="str">
        <f>IFERROR(IF(C4850=設定・集計!$B$6,INDEX(DATA!$A$46:$E$6000,A4850,4),""),"")</f>
        <v/>
      </c>
      <c r="F4850" s="99" t="str">
        <f>IFERROR(IF(C4850=設定・集計!$B$6,"",INDEX(DATA!$A$46:$E$6000,A4850,4)),"")</f>
        <v/>
      </c>
    </row>
    <row r="4851" spans="1:6" ht="18.75" customHeight="1">
      <c r="A4851" s="82" t="str">
        <f>IFERROR(MATCH(ROW()-ROW($A$2),DATA!G:G,0)-DATA!$B$5+1,"")</f>
        <v/>
      </c>
      <c r="B4851" s="86" t="str">
        <f>IFERROR(INDEX(DATA!$A$46:$E$6000,A4851,5),"")</f>
        <v/>
      </c>
      <c r="C4851" s="87" t="str">
        <f>IFERROR(INDEX(DATA!$A$46:$E$6000,A4851,3),"")</f>
        <v/>
      </c>
      <c r="D4851" s="88" t="str">
        <f>IFERROR(INDEX(DATA!$A$46:$E$6000,A4851,2),"")</f>
        <v/>
      </c>
      <c r="E4851" s="99" t="str">
        <f>IFERROR(IF(C4851=設定・集計!$B$6,INDEX(DATA!$A$46:$E$6000,A4851,4),""),"")</f>
        <v/>
      </c>
      <c r="F4851" s="99" t="str">
        <f>IFERROR(IF(C4851=設定・集計!$B$6,"",INDEX(DATA!$A$46:$E$6000,A4851,4)),"")</f>
        <v/>
      </c>
    </row>
    <row r="4852" spans="1:6" ht="18.75" customHeight="1">
      <c r="A4852" s="82" t="str">
        <f>IFERROR(MATCH(ROW()-ROW($A$2),DATA!G:G,0)-DATA!$B$5+1,"")</f>
        <v/>
      </c>
      <c r="B4852" s="86" t="str">
        <f>IFERROR(INDEX(DATA!$A$46:$E$6000,A4852,5),"")</f>
        <v/>
      </c>
      <c r="C4852" s="87" t="str">
        <f>IFERROR(INDEX(DATA!$A$46:$E$6000,A4852,3),"")</f>
        <v/>
      </c>
      <c r="D4852" s="88" t="str">
        <f>IFERROR(INDEX(DATA!$A$46:$E$6000,A4852,2),"")</f>
        <v/>
      </c>
      <c r="E4852" s="99" t="str">
        <f>IFERROR(IF(C4852=設定・集計!$B$6,INDEX(DATA!$A$46:$E$6000,A4852,4),""),"")</f>
        <v/>
      </c>
      <c r="F4852" s="99" t="str">
        <f>IFERROR(IF(C4852=設定・集計!$B$6,"",INDEX(DATA!$A$46:$E$6000,A4852,4)),"")</f>
        <v/>
      </c>
    </row>
    <row r="4853" spans="1:6" ht="18.75" customHeight="1">
      <c r="A4853" s="82" t="str">
        <f>IFERROR(MATCH(ROW()-ROW($A$2),DATA!G:G,0)-DATA!$B$5+1,"")</f>
        <v/>
      </c>
      <c r="B4853" s="86" t="str">
        <f>IFERROR(INDEX(DATA!$A$46:$E$6000,A4853,5),"")</f>
        <v/>
      </c>
      <c r="C4853" s="87" t="str">
        <f>IFERROR(INDEX(DATA!$A$46:$E$6000,A4853,3),"")</f>
        <v/>
      </c>
      <c r="D4853" s="88" t="str">
        <f>IFERROR(INDEX(DATA!$A$46:$E$6000,A4853,2),"")</f>
        <v/>
      </c>
      <c r="E4853" s="99" t="str">
        <f>IFERROR(IF(C4853=設定・集計!$B$6,INDEX(DATA!$A$46:$E$6000,A4853,4),""),"")</f>
        <v/>
      </c>
      <c r="F4853" s="99" t="str">
        <f>IFERROR(IF(C4853=設定・集計!$B$6,"",INDEX(DATA!$A$46:$E$6000,A4853,4)),"")</f>
        <v/>
      </c>
    </row>
    <row r="4854" spans="1:6" ht="18.75" customHeight="1">
      <c r="A4854" s="82" t="str">
        <f>IFERROR(MATCH(ROW()-ROW($A$2),DATA!G:G,0)-DATA!$B$5+1,"")</f>
        <v/>
      </c>
      <c r="B4854" s="86" t="str">
        <f>IFERROR(INDEX(DATA!$A$46:$E$6000,A4854,5),"")</f>
        <v/>
      </c>
      <c r="C4854" s="87" t="str">
        <f>IFERROR(INDEX(DATA!$A$46:$E$6000,A4854,3),"")</f>
        <v/>
      </c>
      <c r="D4854" s="88" t="str">
        <f>IFERROR(INDEX(DATA!$A$46:$E$6000,A4854,2),"")</f>
        <v/>
      </c>
      <c r="E4854" s="99" t="str">
        <f>IFERROR(IF(C4854=設定・集計!$B$6,INDEX(DATA!$A$46:$E$6000,A4854,4),""),"")</f>
        <v/>
      </c>
      <c r="F4854" s="99" t="str">
        <f>IFERROR(IF(C4854=設定・集計!$B$6,"",INDEX(DATA!$A$46:$E$6000,A4854,4)),"")</f>
        <v/>
      </c>
    </row>
    <row r="4855" spans="1:6" ht="18.75" customHeight="1">
      <c r="A4855" s="82" t="str">
        <f>IFERROR(MATCH(ROW()-ROW($A$2),DATA!G:G,0)-DATA!$B$5+1,"")</f>
        <v/>
      </c>
      <c r="B4855" s="86" t="str">
        <f>IFERROR(INDEX(DATA!$A$46:$E$6000,A4855,5),"")</f>
        <v/>
      </c>
      <c r="C4855" s="87" t="str">
        <f>IFERROR(INDEX(DATA!$A$46:$E$6000,A4855,3),"")</f>
        <v/>
      </c>
      <c r="D4855" s="88" t="str">
        <f>IFERROR(INDEX(DATA!$A$46:$E$6000,A4855,2),"")</f>
        <v/>
      </c>
      <c r="E4855" s="99" t="str">
        <f>IFERROR(IF(C4855=設定・集計!$B$6,INDEX(DATA!$A$46:$E$6000,A4855,4),""),"")</f>
        <v/>
      </c>
      <c r="F4855" s="99" t="str">
        <f>IFERROR(IF(C4855=設定・集計!$B$6,"",INDEX(DATA!$A$46:$E$6000,A4855,4)),"")</f>
        <v/>
      </c>
    </row>
    <row r="4856" spans="1:6" ht="18.75" customHeight="1">
      <c r="A4856" s="82" t="str">
        <f>IFERROR(MATCH(ROW()-ROW($A$2),DATA!G:G,0)-DATA!$B$5+1,"")</f>
        <v/>
      </c>
      <c r="B4856" s="86" t="str">
        <f>IFERROR(INDEX(DATA!$A$46:$E$6000,A4856,5),"")</f>
        <v/>
      </c>
      <c r="C4856" s="87" t="str">
        <f>IFERROR(INDEX(DATA!$A$46:$E$6000,A4856,3),"")</f>
        <v/>
      </c>
      <c r="D4856" s="88" t="str">
        <f>IFERROR(INDEX(DATA!$A$46:$E$6000,A4856,2),"")</f>
        <v/>
      </c>
      <c r="E4856" s="99" t="str">
        <f>IFERROR(IF(C4856=設定・集計!$B$6,INDEX(DATA!$A$46:$E$6000,A4856,4),""),"")</f>
        <v/>
      </c>
      <c r="F4856" s="99" t="str">
        <f>IFERROR(IF(C4856=設定・集計!$B$6,"",INDEX(DATA!$A$46:$E$6000,A4856,4)),"")</f>
        <v/>
      </c>
    </row>
    <row r="4857" spans="1:6" ht="18.75" customHeight="1">
      <c r="A4857" s="82" t="str">
        <f>IFERROR(MATCH(ROW()-ROW($A$2),DATA!G:G,0)-DATA!$B$5+1,"")</f>
        <v/>
      </c>
      <c r="B4857" s="86" t="str">
        <f>IFERROR(INDEX(DATA!$A$46:$E$6000,A4857,5),"")</f>
        <v/>
      </c>
      <c r="C4857" s="87" t="str">
        <f>IFERROR(INDEX(DATA!$A$46:$E$6000,A4857,3),"")</f>
        <v/>
      </c>
      <c r="D4857" s="88" t="str">
        <f>IFERROR(INDEX(DATA!$A$46:$E$6000,A4857,2),"")</f>
        <v/>
      </c>
      <c r="E4857" s="99" t="str">
        <f>IFERROR(IF(C4857=設定・集計!$B$6,INDEX(DATA!$A$46:$E$6000,A4857,4),""),"")</f>
        <v/>
      </c>
      <c r="F4857" s="99" t="str">
        <f>IFERROR(IF(C4857=設定・集計!$B$6,"",INDEX(DATA!$A$46:$E$6000,A4857,4)),"")</f>
        <v/>
      </c>
    </row>
    <row r="4858" spans="1:6" ht="18.75" customHeight="1">
      <c r="A4858" s="82" t="str">
        <f>IFERROR(MATCH(ROW()-ROW($A$2),DATA!G:G,0)-DATA!$B$5+1,"")</f>
        <v/>
      </c>
      <c r="B4858" s="86" t="str">
        <f>IFERROR(INDEX(DATA!$A$46:$E$6000,A4858,5),"")</f>
        <v/>
      </c>
      <c r="C4858" s="87" t="str">
        <f>IFERROR(INDEX(DATA!$A$46:$E$6000,A4858,3),"")</f>
        <v/>
      </c>
      <c r="D4858" s="88" t="str">
        <f>IFERROR(INDEX(DATA!$A$46:$E$6000,A4858,2),"")</f>
        <v/>
      </c>
      <c r="E4858" s="99" t="str">
        <f>IFERROR(IF(C4858=設定・集計!$B$6,INDEX(DATA!$A$46:$E$6000,A4858,4),""),"")</f>
        <v/>
      </c>
      <c r="F4858" s="99" t="str">
        <f>IFERROR(IF(C4858=設定・集計!$B$6,"",INDEX(DATA!$A$46:$E$6000,A4858,4)),"")</f>
        <v/>
      </c>
    </row>
    <row r="4859" spans="1:6" ht="18.75" customHeight="1">
      <c r="A4859" s="82" t="str">
        <f>IFERROR(MATCH(ROW()-ROW($A$2),DATA!G:G,0)-DATA!$B$5+1,"")</f>
        <v/>
      </c>
      <c r="B4859" s="86" t="str">
        <f>IFERROR(INDEX(DATA!$A$46:$E$6000,A4859,5),"")</f>
        <v/>
      </c>
      <c r="C4859" s="87" t="str">
        <f>IFERROR(INDEX(DATA!$A$46:$E$6000,A4859,3),"")</f>
        <v/>
      </c>
      <c r="D4859" s="88" t="str">
        <f>IFERROR(INDEX(DATA!$A$46:$E$6000,A4859,2),"")</f>
        <v/>
      </c>
      <c r="E4859" s="99" t="str">
        <f>IFERROR(IF(C4859=設定・集計!$B$6,INDEX(DATA!$A$46:$E$6000,A4859,4),""),"")</f>
        <v/>
      </c>
      <c r="F4859" s="99" t="str">
        <f>IFERROR(IF(C4859=設定・集計!$B$6,"",INDEX(DATA!$A$46:$E$6000,A4859,4)),"")</f>
        <v/>
      </c>
    </row>
    <row r="4860" spans="1:6" ht="18.75" customHeight="1">
      <c r="A4860" s="82" t="str">
        <f>IFERROR(MATCH(ROW()-ROW($A$2),DATA!G:G,0)-DATA!$B$5+1,"")</f>
        <v/>
      </c>
      <c r="B4860" s="86" t="str">
        <f>IFERROR(INDEX(DATA!$A$46:$E$6000,A4860,5),"")</f>
        <v/>
      </c>
      <c r="C4860" s="87" t="str">
        <f>IFERROR(INDEX(DATA!$A$46:$E$6000,A4860,3),"")</f>
        <v/>
      </c>
      <c r="D4860" s="88" t="str">
        <f>IFERROR(INDEX(DATA!$A$46:$E$6000,A4860,2),"")</f>
        <v/>
      </c>
      <c r="E4860" s="99" t="str">
        <f>IFERROR(IF(C4860=設定・集計!$B$6,INDEX(DATA!$A$46:$E$6000,A4860,4),""),"")</f>
        <v/>
      </c>
      <c r="F4860" s="99" t="str">
        <f>IFERROR(IF(C4860=設定・集計!$B$6,"",INDEX(DATA!$A$46:$E$6000,A4860,4)),"")</f>
        <v/>
      </c>
    </row>
    <row r="4861" spans="1:6" ht="18.75" customHeight="1">
      <c r="A4861" s="82" t="str">
        <f>IFERROR(MATCH(ROW()-ROW($A$2),DATA!G:G,0)-DATA!$B$5+1,"")</f>
        <v/>
      </c>
      <c r="B4861" s="86" t="str">
        <f>IFERROR(INDEX(DATA!$A$46:$E$6000,A4861,5),"")</f>
        <v/>
      </c>
      <c r="C4861" s="87" t="str">
        <f>IFERROR(INDEX(DATA!$A$46:$E$6000,A4861,3),"")</f>
        <v/>
      </c>
      <c r="D4861" s="88" t="str">
        <f>IFERROR(INDEX(DATA!$A$46:$E$6000,A4861,2),"")</f>
        <v/>
      </c>
      <c r="E4861" s="99" t="str">
        <f>IFERROR(IF(C4861=設定・集計!$B$6,INDEX(DATA!$A$46:$E$6000,A4861,4),""),"")</f>
        <v/>
      </c>
      <c r="F4861" s="99" t="str">
        <f>IFERROR(IF(C4861=設定・集計!$B$6,"",INDEX(DATA!$A$46:$E$6000,A4861,4)),"")</f>
        <v/>
      </c>
    </row>
    <row r="4862" spans="1:6" ht="18.75" customHeight="1">
      <c r="A4862" s="82" t="str">
        <f>IFERROR(MATCH(ROW()-ROW($A$2),DATA!G:G,0)-DATA!$B$5+1,"")</f>
        <v/>
      </c>
      <c r="B4862" s="86" t="str">
        <f>IFERROR(INDEX(DATA!$A$46:$E$6000,A4862,5),"")</f>
        <v/>
      </c>
      <c r="C4862" s="87" t="str">
        <f>IFERROR(INDEX(DATA!$A$46:$E$6000,A4862,3),"")</f>
        <v/>
      </c>
      <c r="D4862" s="88" t="str">
        <f>IFERROR(INDEX(DATA!$A$46:$E$6000,A4862,2),"")</f>
        <v/>
      </c>
      <c r="E4862" s="99" t="str">
        <f>IFERROR(IF(C4862=設定・集計!$B$6,INDEX(DATA!$A$46:$E$6000,A4862,4),""),"")</f>
        <v/>
      </c>
      <c r="F4862" s="99" t="str">
        <f>IFERROR(IF(C4862=設定・集計!$B$6,"",INDEX(DATA!$A$46:$E$6000,A4862,4)),"")</f>
        <v/>
      </c>
    </row>
    <row r="4863" spans="1:6" ht="18.75" customHeight="1">
      <c r="A4863" s="82" t="str">
        <f>IFERROR(MATCH(ROW()-ROW($A$2),DATA!G:G,0)-DATA!$B$5+1,"")</f>
        <v/>
      </c>
      <c r="B4863" s="86" t="str">
        <f>IFERROR(INDEX(DATA!$A$46:$E$6000,A4863,5),"")</f>
        <v/>
      </c>
      <c r="C4863" s="87" t="str">
        <f>IFERROR(INDEX(DATA!$A$46:$E$6000,A4863,3),"")</f>
        <v/>
      </c>
      <c r="D4863" s="88" t="str">
        <f>IFERROR(INDEX(DATA!$A$46:$E$6000,A4863,2),"")</f>
        <v/>
      </c>
      <c r="E4863" s="99" t="str">
        <f>IFERROR(IF(C4863=設定・集計!$B$6,INDEX(DATA!$A$46:$E$6000,A4863,4),""),"")</f>
        <v/>
      </c>
      <c r="F4863" s="99" t="str">
        <f>IFERROR(IF(C4863=設定・集計!$B$6,"",INDEX(DATA!$A$46:$E$6000,A4863,4)),"")</f>
        <v/>
      </c>
    </row>
    <row r="4864" spans="1:6" ht="18.75" customHeight="1">
      <c r="A4864" s="82" t="str">
        <f>IFERROR(MATCH(ROW()-ROW($A$2),DATA!G:G,0)-DATA!$B$5+1,"")</f>
        <v/>
      </c>
      <c r="B4864" s="86" t="str">
        <f>IFERROR(INDEX(DATA!$A$46:$E$6000,A4864,5),"")</f>
        <v/>
      </c>
      <c r="C4864" s="87" t="str">
        <f>IFERROR(INDEX(DATA!$A$46:$E$6000,A4864,3),"")</f>
        <v/>
      </c>
      <c r="D4864" s="88" t="str">
        <f>IFERROR(INDEX(DATA!$A$46:$E$6000,A4864,2),"")</f>
        <v/>
      </c>
      <c r="E4864" s="99" t="str">
        <f>IFERROR(IF(C4864=設定・集計!$B$6,INDEX(DATA!$A$46:$E$6000,A4864,4),""),"")</f>
        <v/>
      </c>
      <c r="F4864" s="99" t="str">
        <f>IFERROR(IF(C4864=設定・集計!$B$6,"",INDEX(DATA!$A$46:$E$6000,A4864,4)),"")</f>
        <v/>
      </c>
    </row>
    <row r="4865" spans="1:6" ht="18.75" customHeight="1">
      <c r="A4865" s="82" t="str">
        <f>IFERROR(MATCH(ROW()-ROW($A$2),DATA!G:G,0)-DATA!$B$5+1,"")</f>
        <v/>
      </c>
      <c r="B4865" s="86" t="str">
        <f>IFERROR(INDEX(DATA!$A$46:$E$6000,A4865,5),"")</f>
        <v/>
      </c>
      <c r="C4865" s="87" t="str">
        <f>IFERROR(INDEX(DATA!$A$46:$E$6000,A4865,3),"")</f>
        <v/>
      </c>
      <c r="D4865" s="88" t="str">
        <f>IFERROR(INDEX(DATA!$A$46:$E$6000,A4865,2),"")</f>
        <v/>
      </c>
      <c r="E4865" s="99" t="str">
        <f>IFERROR(IF(C4865=設定・集計!$B$6,INDEX(DATA!$A$46:$E$6000,A4865,4),""),"")</f>
        <v/>
      </c>
      <c r="F4865" s="99" t="str">
        <f>IFERROR(IF(C4865=設定・集計!$B$6,"",INDEX(DATA!$A$46:$E$6000,A4865,4)),"")</f>
        <v/>
      </c>
    </row>
    <row r="4866" spans="1:6" ht="18.75" customHeight="1">
      <c r="A4866" s="82" t="str">
        <f>IFERROR(MATCH(ROW()-ROW($A$2),DATA!G:G,0)-DATA!$B$5+1,"")</f>
        <v/>
      </c>
      <c r="B4866" s="86" t="str">
        <f>IFERROR(INDEX(DATA!$A$46:$E$6000,A4866,5),"")</f>
        <v/>
      </c>
      <c r="C4866" s="87" t="str">
        <f>IFERROR(INDEX(DATA!$A$46:$E$6000,A4866,3),"")</f>
        <v/>
      </c>
      <c r="D4866" s="88" t="str">
        <f>IFERROR(INDEX(DATA!$A$46:$E$6000,A4866,2),"")</f>
        <v/>
      </c>
      <c r="E4866" s="99" t="str">
        <f>IFERROR(IF(C4866=設定・集計!$B$6,INDEX(DATA!$A$46:$E$6000,A4866,4),""),"")</f>
        <v/>
      </c>
      <c r="F4866" s="99" t="str">
        <f>IFERROR(IF(C4866=設定・集計!$B$6,"",INDEX(DATA!$A$46:$E$6000,A4866,4)),"")</f>
        <v/>
      </c>
    </row>
    <row r="4867" spans="1:6" ht="18.75" customHeight="1">
      <c r="A4867" s="82" t="str">
        <f>IFERROR(MATCH(ROW()-ROW($A$2),DATA!G:G,0)-DATA!$B$5+1,"")</f>
        <v/>
      </c>
      <c r="B4867" s="86" t="str">
        <f>IFERROR(INDEX(DATA!$A$46:$E$6000,A4867,5),"")</f>
        <v/>
      </c>
      <c r="C4867" s="87" t="str">
        <f>IFERROR(INDEX(DATA!$A$46:$E$6000,A4867,3),"")</f>
        <v/>
      </c>
      <c r="D4867" s="88" t="str">
        <f>IFERROR(INDEX(DATA!$A$46:$E$6000,A4867,2),"")</f>
        <v/>
      </c>
      <c r="E4867" s="99" t="str">
        <f>IFERROR(IF(C4867=設定・集計!$B$6,INDEX(DATA!$A$46:$E$6000,A4867,4),""),"")</f>
        <v/>
      </c>
      <c r="F4867" s="99" t="str">
        <f>IFERROR(IF(C4867=設定・集計!$B$6,"",INDEX(DATA!$A$46:$E$6000,A4867,4)),"")</f>
        <v/>
      </c>
    </row>
    <row r="4868" spans="1:6" ht="18.75" customHeight="1">
      <c r="A4868" s="82" t="str">
        <f>IFERROR(MATCH(ROW()-ROW($A$2),DATA!G:G,0)-DATA!$B$5+1,"")</f>
        <v/>
      </c>
      <c r="B4868" s="86" t="str">
        <f>IFERROR(INDEX(DATA!$A$46:$E$6000,A4868,5),"")</f>
        <v/>
      </c>
      <c r="C4868" s="87" t="str">
        <f>IFERROR(INDEX(DATA!$A$46:$E$6000,A4868,3),"")</f>
        <v/>
      </c>
      <c r="D4868" s="88" t="str">
        <f>IFERROR(INDEX(DATA!$A$46:$E$6000,A4868,2),"")</f>
        <v/>
      </c>
      <c r="E4868" s="99" t="str">
        <f>IFERROR(IF(C4868=設定・集計!$B$6,INDEX(DATA!$A$46:$E$6000,A4868,4),""),"")</f>
        <v/>
      </c>
      <c r="F4868" s="99" t="str">
        <f>IFERROR(IF(C4868=設定・集計!$B$6,"",INDEX(DATA!$A$46:$E$6000,A4868,4)),"")</f>
        <v/>
      </c>
    </row>
    <row r="4869" spans="1:6" ht="18.75" customHeight="1">
      <c r="A4869" s="82" t="str">
        <f>IFERROR(MATCH(ROW()-ROW($A$2),DATA!G:G,0)-DATA!$B$5+1,"")</f>
        <v/>
      </c>
      <c r="B4869" s="86" t="str">
        <f>IFERROR(INDEX(DATA!$A$46:$E$6000,A4869,5),"")</f>
        <v/>
      </c>
      <c r="C4869" s="87" t="str">
        <f>IFERROR(INDEX(DATA!$A$46:$E$6000,A4869,3),"")</f>
        <v/>
      </c>
      <c r="D4869" s="88" t="str">
        <f>IFERROR(INDEX(DATA!$A$46:$E$6000,A4869,2),"")</f>
        <v/>
      </c>
      <c r="E4869" s="99" t="str">
        <f>IFERROR(IF(C4869=設定・集計!$B$6,INDEX(DATA!$A$46:$E$6000,A4869,4),""),"")</f>
        <v/>
      </c>
      <c r="F4869" s="99" t="str">
        <f>IFERROR(IF(C4869=設定・集計!$B$6,"",INDEX(DATA!$A$46:$E$6000,A4869,4)),"")</f>
        <v/>
      </c>
    </row>
    <row r="4870" spans="1:6" ht="18.75" customHeight="1">
      <c r="A4870" s="82" t="str">
        <f>IFERROR(MATCH(ROW()-ROW($A$2),DATA!G:G,0)-DATA!$B$5+1,"")</f>
        <v/>
      </c>
      <c r="B4870" s="86" t="str">
        <f>IFERROR(INDEX(DATA!$A$46:$E$6000,A4870,5),"")</f>
        <v/>
      </c>
      <c r="C4870" s="87" t="str">
        <f>IFERROR(INDEX(DATA!$A$46:$E$6000,A4870,3),"")</f>
        <v/>
      </c>
      <c r="D4870" s="88" t="str">
        <f>IFERROR(INDEX(DATA!$A$46:$E$6000,A4870,2),"")</f>
        <v/>
      </c>
      <c r="E4870" s="99" t="str">
        <f>IFERROR(IF(C4870=設定・集計!$B$6,INDEX(DATA!$A$46:$E$6000,A4870,4),""),"")</f>
        <v/>
      </c>
      <c r="F4870" s="99" t="str">
        <f>IFERROR(IF(C4870=設定・集計!$B$6,"",INDEX(DATA!$A$46:$E$6000,A4870,4)),"")</f>
        <v/>
      </c>
    </row>
    <row r="4871" spans="1:6" ht="18.75" customHeight="1">
      <c r="A4871" s="82" t="str">
        <f>IFERROR(MATCH(ROW()-ROW($A$2),DATA!G:G,0)-DATA!$B$5+1,"")</f>
        <v/>
      </c>
      <c r="B4871" s="86" t="str">
        <f>IFERROR(INDEX(DATA!$A$46:$E$6000,A4871,5),"")</f>
        <v/>
      </c>
      <c r="C4871" s="87" t="str">
        <f>IFERROR(INDEX(DATA!$A$46:$E$6000,A4871,3),"")</f>
        <v/>
      </c>
      <c r="D4871" s="88" t="str">
        <f>IFERROR(INDEX(DATA!$A$46:$E$6000,A4871,2),"")</f>
        <v/>
      </c>
      <c r="E4871" s="99" t="str">
        <f>IFERROR(IF(C4871=設定・集計!$B$6,INDEX(DATA!$A$46:$E$6000,A4871,4),""),"")</f>
        <v/>
      </c>
      <c r="F4871" s="99" t="str">
        <f>IFERROR(IF(C4871=設定・集計!$B$6,"",INDEX(DATA!$A$46:$E$6000,A4871,4)),"")</f>
        <v/>
      </c>
    </row>
    <row r="4872" spans="1:6" ht="18.75" customHeight="1">
      <c r="A4872" s="82" t="str">
        <f>IFERROR(MATCH(ROW()-ROW($A$2),DATA!G:G,0)-DATA!$B$5+1,"")</f>
        <v/>
      </c>
      <c r="B4872" s="86" t="str">
        <f>IFERROR(INDEX(DATA!$A$46:$E$6000,A4872,5),"")</f>
        <v/>
      </c>
      <c r="C4872" s="87" t="str">
        <f>IFERROR(INDEX(DATA!$A$46:$E$6000,A4872,3),"")</f>
        <v/>
      </c>
      <c r="D4872" s="88" t="str">
        <f>IFERROR(INDEX(DATA!$A$46:$E$6000,A4872,2),"")</f>
        <v/>
      </c>
      <c r="E4872" s="99" t="str">
        <f>IFERROR(IF(C4872=設定・集計!$B$6,INDEX(DATA!$A$46:$E$6000,A4872,4),""),"")</f>
        <v/>
      </c>
      <c r="F4872" s="99" t="str">
        <f>IFERROR(IF(C4872=設定・集計!$B$6,"",INDEX(DATA!$A$46:$E$6000,A4872,4)),"")</f>
        <v/>
      </c>
    </row>
    <row r="4873" spans="1:6" ht="18.75" customHeight="1">
      <c r="A4873" s="82" t="str">
        <f>IFERROR(MATCH(ROW()-ROW($A$2),DATA!G:G,0)-DATA!$B$5+1,"")</f>
        <v/>
      </c>
      <c r="B4873" s="86" t="str">
        <f>IFERROR(INDEX(DATA!$A$46:$E$6000,A4873,5),"")</f>
        <v/>
      </c>
      <c r="C4873" s="87" t="str">
        <f>IFERROR(INDEX(DATA!$A$46:$E$6000,A4873,3),"")</f>
        <v/>
      </c>
      <c r="D4873" s="88" t="str">
        <f>IFERROR(INDEX(DATA!$A$46:$E$6000,A4873,2),"")</f>
        <v/>
      </c>
      <c r="E4873" s="99" t="str">
        <f>IFERROR(IF(C4873=設定・集計!$B$6,INDEX(DATA!$A$46:$E$6000,A4873,4),""),"")</f>
        <v/>
      </c>
      <c r="F4873" s="99" t="str">
        <f>IFERROR(IF(C4873=設定・集計!$B$6,"",INDEX(DATA!$A$46:$E$6000,A4873,4)),"")</f>
        <v/>
      </c>
    </row>
    <row r="4874" spans="1:6" ht="18.75" customHeight="1">
      <c r="A4874" s="82" t="str">
        <f>IFERROR(MATCH(ROW()-ROW($A$2),DATA!G:G,0)-DATA!$B$5+1,"")</f>
        <v/>
      </c>
      <c r="B4874" s="86" t="str">
        <f>IFERROR(INDEX(DATA!$A$46:$E$6000,A4874,5),"")</f>
        <v/>
      </c>
      <c r="C4874" s="87" t="str">
        <f>IFERROR(INDEX(DATA!$A$46:$E$6000,A4874,3),"")</f>
        <v/>
      </c>
      <c r="D4874" s="88" t="str">
        <f>IFERROR(INDEX(DATA!$A$46:$E$6000,A4874,2),"")</f>
        <v/>
      </c>
      <c r="E4874" s="99" t="str">
        <f>IFERROR(IF(C4874=設定・集計!$B$6,INDEX(DATA!$A$46:$E$6000,A4874,4),""),"")</f>
        <v/>
      </c>
      <c r="F4874" s="99" t="str">
        <f>IFERROR(IF(C4874=設定・集計!$B$6,"",INDEX(DATA!$A$46:$E$6000,A4874,4)),"")</f>
        <v/>
      </c>
    </row>
    <row r="4875" spans="1:6" ht="18.75" customHeight="1">
      <c r="A4875" s="82" t="str">
        <f>IFERROR(MATCH(ROW()-ROW($A$2),DATA!G:G,0)-DATA!$B$5+1,"")</f>
        <v/>
      </c>
      <c r="B4875" s="86" t="str">
        <f>IFERROR(INDEX(DATA!$A$46:$E$6000,A4875,5),"")</f>
        <v/>
      </c>
      <c r="C4875" s="87" t="str">
        <f>IFERROR(INDEX(DATA!$A$46:$E$6000,A4875,3),"")</f>
        <v/>
      </c>
      <c r="D4875" s="88" t="str">
        <f>IFERROR(INDEX(DATA!$A$46:$E$6000,A4875,2),"")</f>
        <v/>
      </c>
      <c r="E4875" s="99" t="str">
        <f>IFERROR(IF(C4875=設定・集計!$B$6,INDEX(DATA!$A$46:$E$6000,A4875,4),""),"")</f>
        <v/>
      </c>
      <c r="F4875" s="99" t="str">
        <f>IFERROR(IF(C4875=設定・集計!$B$6,"",INDEX(DATA!$A$46:$E$6000,A4875,4)),"")</f>
        <v/>
      </c>
    </row>
    <row r="4876" spans="1:6" ht="18.75" customHeight="1">
      <c r="A4876" s="82" t="str">
        <f>IFERROR(MATCH(ROW()-ROW($A$2),DATA!G:G,0)-DATA!$B$5+1,"")</f>
        <v/>
      </c>
      <c r="B4876" s="86" t="str">
        <f>IFERROR(INDEX(DATA!$A$46:$E$6000,A4876,5),"")</f>
        <v/>
      </c>
      <c r="C4876" s="87" t="str">
        <f>IFERROR(INDEX(DATA!$A$46:$E$6000,A4876,3),"")</f>
        <v/>
      </c>
      <c r="D4876" s="88" t="str">
        <f>IFERROR(INDEX(DATA!$A$46:$E$6000,A4876,2),"")</f>
        <v/>
      </c>
      <c r="E4876" s="99" t="str">
        <f>IFERROR(IF(C4876=設定・集計!$B$6,INDEX(DATA!$A$46:$E$6000,A4876,4),""),"")</f>
        <v/>
      </c>
      <c r="F4876" s="99" t="str">
        <f>IFERROR(IF(C4876=設定・集計!$B$6,"",INDEX(DATA!$A$46:$E$6000,A4876,4)),"")</f>
        <v/>
      </c>
    </row>
    <row r="4877" spans="1:6" ht="18.75" customHeight="1">
      <c r="A4877" s="82" t="str">
        <f>IFERROR(MATCH(ROW()-ROW($A$2),DATA!G:G,0)-DATA!$B$5+1,"")</f>
        <v/>
      </c>
      <c r="B4877" s="86" t="str">
        <f>IFERROR(INDEX(DATA!$A$46:$E$6000,A4877,5),"")</f>
        <v/>
      </c>
      <c r="C4877" s="87" t="str">
        <f>IFERROR(INDEX(DATA!$A$46:$E$6000,A4877,3),"")</f>
        <v/>
      </c>
      <c r="D4877" s="88" t="str">
        <f>IFERROR(INDEX(DATA!$A$46:$E$6000,A4877,2),"")</f>
        <v/>
      </c>
      <c r="E4877" s="99" t="str">
        <f>IFERROR(IF(C4877=設定・集計!$B$6,INDEX(DATA!$A$46:$E$6000,A4877,4),""),"")</f>
        <v/>
      </c>
      <c r="F4877" s="99" t="str">
        <f>IFERROR(IF(C4877=設定・集計!$B$6,"",INDEX(DATA!$A$46:$E$6000,A4877,4)),"")</f>
        <v/>
      </c>
    </row>
    <row r="4878" spans="1:6" ht="18.75" customHeight="1">
      <c r="A4878" s="82" t="str">
        <f>IFERROR(MATCH(ROW()-ROW($A$2),DATA!G:G,0)-DATA!$B$5+1,"")</f>
        <v/>
      </c>
      <c r="B4878" s="86" t="str">
        <f>IFERROR(INDEX(DATA!$A$46:$E$6000,A4878,5),"")</f>
        <v/>
      </c>
      <c r="C4878" s="87" t="str">
        <f>IFERROR(INDEX(DATA!$A$46:$E$6000,A4878,3),"")</f>
        <v/>
      </c>
      <c r="D4878" s="88" t="str">
        <f>IFERROR(INDEX(DATA!$A$46:$E$6000,A4878,2),"")</f>
        <v/>
      </c>
      <c r="E4878" s="99" t="str">
        <f>IFERROR(IF(C4878=設定・集計!$B$6,INDEX(DATA!$A$46:$E$6000,A4878,4),""),"")</f>
        <v/>
      </c>
      <c r="F4878" s="99" t="str">
        <f>IFERROR(IF(C4878=設定・集計!$B$6,"",INDEX(DATA!$A$46:$E$6000,A4878,4)),"")</f>
        <v/>
      </c>
    </row>
    <row r="4879" spans="1:6" ht="18.75" customHeight="1">
      <c r="A4879" s="82" t="str">
        <f>IFERROR(MATCH(ROW()-ROW($A$2),DATA!G:G,0)-DATA!$B$5+1,"")</f>
        <v/>
      </c>
      <c r="B4879" s="86" t="str">
        <f>IFERROR(INDEX(DATA!$A$46:$E$6000,A4879,5),"")</f>
        <v/>
      </c>
      <c r="C4879" s="87" t="str">
        <f>IFERROR(INDEX(DATA!$A$46:$E$6000,A4879,3),"")</f>
        <v/>
      </c>
      <c r="D4879" s="88" t="str">
        <f>IFERROR(INDEX(DATA!$A$46:$E$6000,A4879,2),"")</f>
        <v/>
      </c>
      <c r="E4879" s="99" t="str">
        <f>IFERROR(IF(C4879=設定・集計!$B$6,INDEX(DATA!$A$46:$E$6000,A4879,4),""),"")</f>
        <v/>
      </c>
      <c r="F4879" s="99" t="str">
        <f>IFERROR(IF(C4879=設定・集計!$B$6,"",INDEX(DATA!$A$46:$E$6000,A4879,4)),"")</f>
        <v/>
      </c>
    </row>
    <row r="4880" spans="1:6" ht="18.75" customHeight="1">
      <c r="A4880" s="82" t="str">
        <f>IFERROR(MATCH(ROW()-ROW($A$2),DATA!G:G,0)-DATA!$B$5+1,"")</f>
        <v/>
      </c>
      <c r="B4880" s="86" t="str">
        <f>IFERROR(INDEX(DATA!$A$46:$E$6000,A4880,5),"")</f>
        <v/>
      </c>
      <c r="C4880" s="87" t="str">
        <f>IFERROR(INDEX(DATA!$A$46:$E$6000,A4880,3),"")</f>
        <v/>
      </c>
      <c r="D4880" s="88" t="str">
        <f>IFERROR(INDEX(DATA!$A$46:$E$6000,A4880,2),"")</f>
        <v/>
      </c>
      <c r="E4880" s="99" t="str">
        <f>IFERROR(IF(C4880=設定・集計!$B$6,INDEX(DATA!$A$46:$E$6000,A4880,4),""),"")</f>
        <v/>
      </c>
      <c r="F4880" s="99" t="str">
        <f>IFERROR(IF(C4880=設定・集計!$B$6,"",INDEX(DATA!$A$46:$E$6000,A4880,4)),"")</f>
        <v/>
      </c>
    </row>
    <row r="4881" spans="1:6" ht="18.75" customHeight="1">
      <c r="A4881" s="82" t="str">
        <f>IFERROR(MATCH(ROW()-ROW($A$2),DATA!G:G,0)-DATA!$B$5+1,"")</f>
        <v/>
      </c>
      <c r="B4881" s="86" t="str">
        <f>IFERROR(INDEX(DATA!$A$46:$E$6000,A4881,5),"")</f>
        <v/>
      </c>
      <c r="C4881" s="87" t="str">
        <f>IFERROR(INDEX(DATA!$A$46:$E$6000,A4881,3),"")</f>
        <v/>
      </c>
      <c r="D4881" s="88" t="str">
        <f>IFERROR(INDEX(DATA!$A$46:$E$6000,A4881,2),"")</f>
        <v/>
      </c>
      <c r="E4881" s="99" t="str">
        <f>IFERROR(IF(C4881=設定・集計!$B$6,INDEX(DATA!$A$46:$E$6000,A4881,4),""),"")</f>
        <v/>
      </c>
      <c r="F4881" s="99" t="str">
        <f>IFERROR(IF(C4881=設定・集計!$B$6,"",INDEX(DATA!$A$46:$E$6000,A4881,4)),"")</f>
        <v/>
      </c>
    </row>
    <row r="4882" spans="1:6" ht="18.75" customHeight="1">
      <c r="A4882" s="82" t="str">
        <f>IFERROR(MATCH(ROW()-ROW($A$2),DATA!G:G,0)-DATA!$B$5+1,"")</f>
        <v/>
      </c>
      <c r="B4882" s="86" t="str">
        <f>IFERROR(INDEX(DATA!$A$46:$E$6000,A4882,5),"")</f>
        <v/>
      </c>
      <c r="C4882" s="87" t="str">
        <f>IFERROR(INDEX(DATA!$A$46:$E$6000,A4882,3),"")</f>
        <v/>
      </c>
      <c r="D4882" s="88" t="str">
        <f>IFERROR(INDEX(DATA!$A$46:$E$6000,A4882,2),"")</f>
        <v/>
      </c>
      <c r="E4882" s="99" t="str">
        <f>IFERROR(IF(C4882=設定・集計!$B$6,INDEX(DATA!$A$46:$E$6000,A4882,4),""),"")</f>
        <v/>
      </c>
      <c r="F4882" s="99" t="str">
        <f>IFERROR(IF(C4882=設定・集計!$B$6,"",INDEX(DATA!$A$46:$E$6000,A4882,4)),"")</f>
        <v/>
      </c>
    </row>
    <row r="4883" spans="1:6" ht="18.75" customHeight="1">
      <c r="A4883" s="82" t="str">
        <f>IFERROR(MATCH(ROW()-ROW($A$2),DATA!G:G,0)-DATA!$B$5+1,"")</f>
        <v/>
      </c>
      <c r="B4883" s="86" t="str">
        <f>IFERROR(INDEX(DATA!$A$46:$E$6000,A4883,5),"")</f>
        <v/>
      </c>
      <c r="C4883" s="87" t="str">
        <f>IFERROR(INDEX(DATA!$A$46:$E$6000,A4883,3),"")</f>
        <v/>
      </c>
      <c r="D4883" s="88" t="str">
        <f>IFERROR(INDEX(DATA!$A$46:$E$6000,A4883,2),"")</f>
        <v/>
      </c>
      <c r="E4883" s="99" t="str">
        <f>IFERROR(IF(C4883=設定・集計!$B$6,INDEX(DATA!$A$46:$E$6000,A4883,4),""),"")</f>
        <v/>
      </c>
      <c r="F4883" s="99" t="str">
        <f>IFERROR(IF(C4883=設定・集計!$B$6,"",INDEX(DATA!$A$46:$E$6000,A4883,4)),"")</f>
        <v/>
      </c>
    </row>
    <row r="4884" spans="1:6" ht="18.75" customHeight="1">
      <c r="A4884" s="82" t="str">
        <f>IFERROR(MATCH(ROW()-ROW($A$2),DATA!G:G,0)-DATA!$B$5+1,"")</f>
        <v/>
      </c>
      <c r="B4884" s="86" t="str">
        <f>IFERROR(INDEX(DATA!$A$46:$E$6000,A4884,5),"")</f>
        <v/>
      </c>
      <c r="C4884" s="87" t="str">
        <f>IFERROR(INDEX(DATA!$A$46:$E$6000,A4884,3),"")</f>
        <v/>
      </c>
      <c r="D4884" s="88" t="str">
        <f>IFERROR(INDEX(DATA!$A$46:$E$6000,A4884,2),"")</f>
        <v/>
      </c>
      <c r="E4884" s="99" t="str">
        <f>IFERROR(IF(C4884=設定・集計!$B$6,INDEX(DATA!$A$46:$E$6000,A4884,4),""),"")</f>
        <v/>
      </c>
      <c r="F4884" s="99" t="str">
        <f>IFERROR(IF(C4884=設定・集計!$B$6,"",INDEX(DATA!$A$46:$E$6000,A4884,4)),"")</f>
        <v/>
      </c>
    </row>
    <row r="4885" spans="1:6" ht="18.75" customHeight="1">
      <c r="A4885" s="82" t="str">
        <f>IFERROR(MATCH(ROW()-ROW($A$2),DATA!G:G,0)-DATA!$B$5+1,"")</f>
        <v/>
      </c>
      <c r="B4885" s="86" t="str">
        <f>IFERROR(INDEX(DATA!$A$46:$E$6000,A4885,5),"")</f>
        <v/>
      </c>
      <c r="C4885" s="87" t="str">
        <f>IFERROR(INDEX(DATA!$A$46:$E$6000,A4885,3),"")</f>
        <v/>
      </c>
      <c r="D4885" s="88" t="str">
        <f>IFERROR(INDEX(DATA!$A$46:$E$6000,A4885,2),"")</f>
        <v/>
      </c>
      <c r="E4885" s="99" t="str">
        <f>IFERROR(IF(C4885=設定・集計!$B$6,INDEX(DATA!$A$46:$E$6000,A4885,4),""),"")</f>
        <v/>
      </c>
      <c r="F4885" s="99" t="str">
        <f>IFERROR(IF(C4885=設定・集計!$B$6,"",INDEX(DATA!$A$46:$E$6000,A4885,4)),"")</f>
        <v/>
      </c>
    </row>
    <row r="4886" spans="1:6" ht="18.75" customHeight="1">
      <c r="A4886" s="82" t="str">
        <f>IFERROR(MATCH(ROW()-ROW($A$2),DATA!G:G,0)-DATA!$B$5+1,"")</f>
        <v/>
      </c>
      <c r="B4886" s="86" t="str">
        <f>IFERROR(INDEX(DATA!$A$46:$E$6000,A4886,5),"")</f>
        <v/>
      </c>
      <c r="C4886" s="87" t="str">
        <f>IFERROR(INDEX(DATA!$A$46:$E$6000,A4886,3),"")</f>
        <v/>
      </c>
      <c r="D4886" s="88" t="str">
        <f>IFERROR(INDEX(DATA!$A$46:$E$6000,A4886,2),"")</f>
        <v/>
      </c>
      <c r="E4886" s="99" t="str">
        <f>IFERROR(IF(C4886=設定・集計!$B$6,INDEX(DATA!$A$46:$E$6000,A4886,4),""),"")</f>
        <v/>
      </c>
      <c r="F4886" s="99" t="str">
        <f>IFERROR(IF(C4886=設定・集計!$B$6,"",INDEX(DATA!$A$46:$E$6000,A4886,4)),"")</f>
        <v/>
      </c>
    </row>
    <row r="4887" spans="1:6" ht="18.75" customHeight="1">
      <c r="A4887" s="82" t="str">
        <f>IFERROR(MATCH(ROW()-ROW($A$2),DATA!G:G,0)-DATA!$B$5+1,"")</f>
        <v/>
      </c>
      <c r="B4887" s="86" t="str">
        <f>IFERROR(INDEX(DATA!$A$46:$E$6000,A4887,5),"")</f>
        <v/>
      </c>
      <c r="C4887" s="87" t="str">
        <f>IFERROR(INDEX(DATA!$A$46:$E$6000,A4887,3),"")</f>
        <v/>
      </c>
      <c r="D4887" s="88" t="str">
        <f>IFERROR(INDEX(DATA!$A$46:$E$6000,A4887,2),"")</f>
        <v/>
      </c>
      <c r="E4887" s="99" t="str">
        <f>IFERROR(IF(C4887=設定・集計!$B$6,INDEX(DATA!$A$46:$E$6000,A4887,4),""),"")</f>
        <v/>
      </c>
      <c r="F4887" s="99" t="str">
        <f>IFERROR(IF(C4887=設定・集計!$B$6,"",INDEX(DATA!$A$46:$E$6000,A4887,4)),"")</f>
        <v/>
      </c>
    </row>
    <row r="4888" spans="1:6" ht="18.75" customHeight="1">
      <c r="A4888" s="82" t="str">
        <f>IFERROR(MATCH(ROW()-ROW($A$2),DATA!G:G,0)-DATA!$B$5+1,"")</f>
        <v/>
      </c>
      <c r="B4888" s="86" t="str">
        <f>IFERROR(INDEX(DATA!$A$46:$E$6000,A4888,5),"")</f>
        <v/>
      </c>
      <c r="C4888" s="87" t="str">
        <f>IFERROR(INDEX(DATA!$A$46:$E$6000,A4888,3),"")</f>
        <v/>
      </c>
      <c r="D4888" s="88" t="str">
        <f>IFERROR(INDEX(DATA!$A$46:$E$6000,A4888,2),"")</f>
        <v/>
      </c>
      <c r="E4888" s="99" t="str">
        <f>IFERROR(IF(C4888=設定・集計!$B$6,INDEX(DATA!$A$46:$E$6000,A4888,4),""),"")</f>
        <v/>
      </c>
      <c r="F4888" s="99" t="str">
        <f>IFERROR(IF(C4888=設定・集計!$B$6,"",INDEX(DATA!$A$46:$E$6000,A4888,4)),"")</f>
        <v/>
      </c>
    </row>
    <row r="4889" spans="1:6" ht="18.75" customHeight="1">
      <c r="A4889" s="82" t="str">
        <f>IFERROR(MATCH(ROW()-ROW($A$2),DATA!G:G,0)-DATA!$B$5+1,"")</f>
        <v/>
      </c>
      <c r="B4889" s="86" t="str">
        <f>IFERROR(INDEX(DATA!$A$46:$E$6000,A4889,5),"")</f>
        <v/>
      </c>
      <c r="C4889" s="87" t="str">
        <f>IFERROR(INDEX(DATA!$A$46:$E$6000,A4889,3),"")</f>
        <v/>
      </c>
      <c r="D4889" s="88" t="str">
        <f>IFERROR(INDEX(DATA!$A$46:$E$6000,A4889,2),"")</f>
        <v/>
      </c>
      <c r="E4889" s="99" t="str">
        <f>IFERROR(IF(C4889=設定・集計!$B$6,INDEX(DATA!$A$46:$E$6000,A4889,4),""),"")</f>
        <v/>
      </c>
      <c r="F4889" s="99" t="str">
        <f>IFERROR(IF(C4889=設定・集計!$B$6,"",INDEX(DATA!$A$46:$E$6000,A4889,4)),"")</f>
        <v/>
      </c>
    </row>
    <row r="4890" spans="1:6" ht="18.75" customHeight="1">
      <c r="A4890" s="82" t="str">
        <f>IFERROR(MATCH(ROW()-ROW($A$2),DATA!G:G,0)-DATA!$B$5+1,"")</f>
        <v/>
      </c>
      <c r="B4890" s="86" t="str">
        <f>IFERROR(INDEX(DATA!$A$46:$E$6000,A4890,5),"")</f>
        <v/>
      </c>
      <c r="C4890" s="87" t="str">
        <f>IFERROR(INDEX(DATA!$A$46:$E$6000,A4890,3),"")</f>
        <v/>
      </c>
      <c r="D4890" s="88" t="str">
        <f>IFERROR(INDEX(DATA!$A$46:$E$6000,A4890,2),"")</f>
        <v/>
      </c>
      <c r="E4890" s="99" t="str">
        <f>IFERROR(IF(C4890=設定・集計!$B$6,INDEX(DATA!$A$46:$E$6000,A4890,4),""),"")</f>
        <v/>
      </c>
      <c r="F4890" s="99" t="str">
        <f>IFERROR(IF(C4890=設定・集計!$B$6,"",INDEX(DATA!$A$46:$E$6000,A4890,4)),"")</f>
        <v/>
      </c>
    </row>
    <row r="4891" spans="1:6" ht="18.75" customHeight="1">
      <c r="A4891" s="82" t="str">
        <f>IFERROR(MATCH(ROW()-ROW($A$2),DATA!G:G,0)-DATA!$B$5+1,"")</f>
        <v/>
      </c>
      <c r="B4891" s="86" t="str">
        <f>IFERROR(INDEX(DATA!$A$46:$E$6000,A4891,5),"")</f>
        <v/>
      </c>
      <c r="C4891" s="87" t="str">
        <f>IFERROR(INDEX(DATA!$A$46:$E$6000,A4891,3),"")</f>
        <v/>
      </c>
      <c r="D4891" s="88" t="str">
        <f>IFERROR(INDEX(DATA!$A$46:$E$6000,A4891,2),"")</f>
        <v/>
      </c>
      <c r="E4891" s="99" t="str">
        <f>IFERROR(IF(C4891=設定・集計!$B$6,INDEX(DATA!$A$46:$E$6000,A4891,4),""),"")</f>
        <v/>
      </c>
      <c r="F4891" s="99" t="str">
        <f>IFERROR(IF(C4891=設定・集計!$B$6,"",INDEX(DATA!$A$46:$E$6000,A4891,4)),"")</f>
        <v/>
      </c>
    </row>
    <row r="4892" spans="1:6" ht="18.75" customHeight="1">
      <c r="A4892" s="82" t="str">
        <f>IFERROR(MATCH(ROW()-ROW($A$2),DATA!G:G,0)-DATA!$B$5+1,"")</f>
        <v/>
      </c>
      <c r="B4892" s="86" t="str">
        <f>IFERROR(INDEX(DATA!$A$46:$E$6000,A4892,5),"")</f>
        <v/>
      </c>
      <c r="C4892" s="87" t="str">
        <f>IFERROR(INDEX(DATA!$A$46:$E$6000,A4892,3),"")</f>
        <v/>
      </c>
      <c r="D4892" s="88" t="str">
        <f>IFERROR(INDEX(DATA!$A$46:$E$6000,A4892,2),"")</f>
        <v/>
      </c>
      <c r="E4892" s="99" t="str">
        <f>IFERROR(IF(C4892=設定・集計!$B$6,INDEX(DATA!$A$46:$E$6000,A4892,4),""),"")</f>
        <v/>
      </c>
      <c r="F4892" s="99" t="str">
        <f>IFERROR(IF(C4892=設定・集計!$B$6,"",INDEX(DATA!$A$46:$E$6000,A4892,4)),"")</f>
        <v/>
      </c>
    </row>
    <row r="4893" spans="1:6" ht="18.75" customHeight="1">
      <c r="A4893" s="82" t="str">
        <f>IFERROR(MATCH(ROW()-ROW($A$2),DATA!G:G,0)-DATA!$B$5+1,"")</f>
        <v/>
      </c>
      <c r="B4893" s="86" t="str">
        <f>IFERROR(INDEX(DATA!$A$46:$E$6000,A4893,5),"")</f>
        <v/>
      </c>
      <c r="C4893" s="87" t="str">
        <f>IFERROR(INDEX(DATA!$A$46:$E$6000,A4893,3),"")</f>
        <v/>
      </c>
      <c r="D4893" s="88" t="str">
        <f>IFERROR(INDEX(DATA!$A$46:$E$6000,A4893,2),"")</f>
        <v/>
      </c>
      <c r="E4893" s="99" t="str">
        <f>IFERROR(IF(C4893=設定・集計!$B$6,INDEX(DATA!$A$46:$E$6000,A4893,4),""),"")</f>
        <v/>
      </c>
      <c r="F4893" s="99" t="str">
        <f>IFERROR(IF(C4893=設定・集計!$B$6,"",INDEX(DATA!$A$46:$E$6000,A4893,4)),"")</f>
        <v/>
      </c>
    </row>
    <row r="4894" spans="1:6" ht="18.75" customHeight="1">
      <c r="A4894" s="82" t="str">
        <f>IFERROR(MATCH(ROW()-ROW($A$2),DATA!G:G,0)-DATA!$B$5+1,"")</f>
        <v/>
      </c>
      <c r="B4894" s="86" t="str">
        <f>IFERROR(INDEX(DATA!$A$46:$E$6000,A4894,5),"")</f>
        <v/>
      </c>
      <c r="C4894" s="87" t="str">
        <f>IFERROR(INDEX(DATA!$A$46:$E$6000,A4894,3),"")</f>
        <v/>
      </c>
      <c r="D4894" s="88" t="str">
        <f>IFERROR(INDEX(DATA!$A$46:$E$6000,A4894,2),"")</f>
        <v/>
      </c>
      <c r="E4894" s="99" t="str">
        <f>IFERROR(IF(C4894=設定・集計!$B$6,INDEX(DATA!$A$46:$E$6000,A4894,4),""),"")</f>
        <v/>
      </c>
      <c r="F4894" s="99" t="str">
        <f>IFERROR(IF(C4894=設定・集計!$B$6,"",INDEX(DATA!$A$46:$E$6000,A4894,4)),"")</f>
        <v/>
      </c>
    </row>
    <row r="4895" spans="1:6" ht="18.75" customHeight="1">
      <c r="A4895" s="82" t="str">
        <f>IFERROR(MATCH(ROW()-ROW($A$2),DATA!G:G,0)-DATA!$B$5+1,"")</f>
        <v/>
      </c>
      <c r="B4895" s="86" t="str">
        <f>IFERROR(INDEX(DATA!$A$46:$E$6000,A4895,5),"")</f>
        <v/>
      </c>
      <c r="C4895" s="87" t="str">
        <f>IFERROR(INDEX(DATA!$A$46:$E$6000,A4895,3),"")</f>
        <v/>
      </c>
      <c r="D4895" s="88" t="str">
        <f>IFERROR(INDEX(DATA!$A$46:$E$6000,A4895,2),"")</f>
        <v/>
      </c>
      <c r="E4895" s="99" t="str">
        <f>IFERROR(IF(C4895=設定・集計!$B$6,INDEX(DATA!$A$46:$E$6000,A4895,4),""),"")</f>
        <v/>
      </c>
      <c r="F4895" s="99" t="str">
        <f>IFERROR(IF(C4895=設定・集計!$B$6,"",INDEX(DATA!$A$46:$E$6000,A4895,4)),"")</f>
        <v/>
      </c>
    </row>
    <row r="4896" spans="1:6" ht="18.75" customHeight="1">
      <c r="A4896" s="82" t="str">
        <f>IFERROR(MATCH(ROW()-ROW($A$2),DATA!G:G,0)-DATA!$B$5+1,"")</f>
        <v/>
      </c>
      <c r="B4896" s="86" t="str">
        <f>IFERROR(INDEX(DATA!$A$46:$E$6000,A4896,5),"")</f>
        <v/>
      </c>
      <c r="C4896" s="87" t="str">
        <f>IFERROR(INDEX(DATA!$A$46:$E$6000,A4896,3),"")</f>
        <v/>
      </c>
      <c r="D4896" s="88" t="str">
        <f>IFERROR(INDEX(DATA!$A$46:$E$6000,A4896,2),"")</f>
        <v/>
      </c>
      <c r="E4896" s="99" t="str">
        <f>IFERROR(IF(C4896=設定・集計!$B$6,INDEX(DATA!$A$46:$E$6000,A4896,4),""),"")</f>
        <v/>
      </c>
      <c r="F4896" s="99" t="str">
        <f>IFERROR(IF(C4896=設定・集計!$B$6,"",INDEX(DATA!$A$46:$E$6000,A4896,4)),"")</f>
        <v/>
      </c>
    </row>
    <row r="4897" spans="1:6" ht="18.75" customHeight="1">
      <c r="A4897" s="82" t="str">
        <f>IFERROR(MATCH(ROW()-ROW($A$2),DATA!G:G,0)-DATA!$B$5+1,"")</f>
        <v/>
      </c>
      <c r="B4897" s="86" t="str">
        <f>IFERROR(INDEX(DATA!$A$46:$E$6000,A4897,5),"")</f>
        <v/>
      </c>
      <c r="C4897" s="87" t="str">
        <f>IFERROR(INDEX(DATA!$A$46:$E$6000,A4897,3),"")</f>
        <v/>
      </c>
      <c r="D4897" s="88" t="str">
        <f>IFERROR(INDEX(DATA!$A$46:$E$6000,A4897,2),"")</f>
        <v/>
      </c>
      <c r="E4897" s="99" t="str">
        <f>IFERROR(IF(C4897=設定・集計!$B$6,INDEX(DATA!$A$46:$E$6000,A4897,4),""),"")</f>
        <v/>
      </c>
      <c r="F4897" s="99" t="str">
        <f>IFERROR(IF(C4897=設定・集計!$B$6,"",INDEX(DATA!$A$46:$E$6000,A4897,4)),"")</f>
        <v/>
      </c>
    </row>
    <row r="4898" spans="1:6" ht="18.75" customHeight="1">
      <c r="A4898" s="82" t="str">
        <f>IFERROR(MATCH(ROW()-ROW($A$2),DATA!G:G,0)-DATA!$B$5+1,"")</f>
        <v/>
      </c>
      <c r="B4898" s="86" t="str">
        <f>IFERROR(INDEX(DATA!$A$46:$E$6000,A4898,5),"")</f>
        <v/>
      </c>
      <c r="C4898" s="87" t="str">
        <f>IFERROR(INDEX(DATA!$A$46:$E$6000,A4898,3),"")</f>
        <v/>
      </c>
      <c r="D4898" s="88" t="str">
        <f>IFERROR(INDEX(DATA!$A$46:$E$6000,A4898,2),"")</f>
        <v/>
      </c>
      <c r="E4898" s="99" t="str">
        <f>IFERROR(IF(C4898=設定・集計!$B$6,INDEX(DATA!$A$46:$E$6000,A4898,4),""),"")</f>
        <v/>
      </c>
      <c r="F4898" s="99" t="str">
        <f>IFERROR(IF(C4898=設定・集計!$B$6,"",INDEX(DATA!$A$46:$E$6000,A4898,4)),"")</f>
        <v/>
      </c>
    </row>
    <row r="4899" spans="1:6" ht="18.75" customHeight="1">
      <c r="A4899" s="82" t="str">
        <f>IFERROR(MATCH(ROW()-ROW($A$2),DATA!G:G,0)-DATA!$B$5+1,"")</f>
        <v/>
      </c>
      <c r="B4899" s="86" t="str">
        <f>IFERROR(INDEX(DATA!$A$46:$E$6000,A4899,5),"")</f>
        <v/>
      </c>
      <c r="C4899" s="87" t="str">
        <f>IFERROR(INDEX(DATA!$A$46:$E$6000,A4899,3),"")</f>
        <v/>
      </c>
      <c r="D4899" s="88" t="str">
        <f>IFERROR(INDEX(DATA!$A$46:$E$6000,A4899,2),"")</f>
        <v/>
      </c>
      <c r="E4899" s="99" t="str">
        <f>IFERROR(IF(C4899=設定・集計!$B$6,INDEX(DATA!$A$46:$E$6000,A4899,4),""),"")</f>
        <v/>
      </c>
      <c r="F4899" s="99" t="str">
        <f>IFERROR(IF(C4899=設定・集計!$B$6,"",INDEX(DATA!$A$46:$E$6000,A4899,4)),"")</f>
        <v/>
      </c>
    </row>
    <row r="4900" spans="1:6" ht="18.75" customHeight="1">
      <c r="A4900" s="82" t="str">
        <f>IFERROR(MATCH(ROW()-ROW($A$2),DATA!G:G,0)-DATA!$B$5+1,"")</f>
        <v/>
      </c>
      <c r="B4900" s="86" t="str">
        <f>IFERROR(INDEX(DATA!$A$46:$E$6000,A4900,5),"")</f>
        <v/>
      </c>
      <c r="C4900" s="87" t="str">
        <f>IFERROR(INDEX(DATA!$A$46:$E$6000,A4900,3),"")</f>
        <v/>
      </c>
      <c r="D4900" s="88" t="str">
        <f>IFERROR(INDEX(DATA!$A$46:$E$6000,A4900,2),"")</f>
        <v/>
      </c>
      <c r="E4900" s="99" t="str">
        <f>IFERROR(IF(C4900=設定・集計!$B$6,INDEX(DATA!$A$46:$E$6000,A4900,4),""),"")</f>
        <v/>
      </c>
      <c r="F4900" s="99" t="str">
        <f>IFERROR(IF(C4900=設定・集計!$B$6,"",INDEX(DATA!$A$46:$E$6000,A4900,4)),"")</f>
        <v/>
      </c>
    </row>
    <row r="4901" spans="1:6" ht="18.75" customHeight="1">
      <c r="A4901" s="82" t="str">
        <f>IFERROR(MATCH(ROW()-ROW($A$2),DATA!G:G,0)-DATA!$B$5+1,"")</f>
        <v/>
      </c>
      <c r="B4901" s="86" t="str">
        <f>IFERROR(INDEX(DATA!$A$46:$E$6000,A4901,5),"")</f>
        <v/>
      </c>
      <c r="C4901" s="87" t="str">
        <f>IFERROR(INDEX(DATA!$A$46:$E$6000,A4901,3),"")</f>
        <v/>
      </c>
      <c r="D4901" s="88" t="str">
        <f>IFERROR(INDEX(DATA!$A$46:$E$6000,A4901,2),"")</f>
        <v/>
      </c>
      <c r="E4901" s="99" t="str">
        <f>IFERROR(IF(C4901=設定・集計!$B$6,INDEX(DATA!$A$46:$E$6000,A4901,4),""),"")</f>
        <v/>
      </c>
      <c r="F4901" s="99" t="str">
        <f>IFERROR(IF(C4901=設定・集計!$B$6,"",INDEX(DATA!$A$46:$E$6000,A4901,4)),"")</f>
        <v/>
      </c>
    </row>
    <row r="4902" spans="1:6" ht="18.75" customHeight="1">
      <c r="A4902" s="82" t="str">
        <f>IFERROR(MATCH(ROW()-ROW($A$2),DATA!G:G,0)-DATA!$B$5+1,"")</f>
        <v/>
      </c>
      <c r="B4902" s="86" t="str">
        <f>IFERROR(INDEX(DATA!$A$46:$E$6000,A4902,5),"")</f>
        <v/>
      </c>
      <c r="C4902" s="87" t="str">
        <f>IFERROR(INDEX(DATA!$A$46:$E$6000,A4902,3),"")</f>
        <v/>
      </c>
      <c r="D4902" s="88" t="str">
        <f>IFERROR(INDEX(DATA!$A$46:$E$6000,A4902,2),"")</f>
        <v/>
      </c>
      <c r="E4902" s="99" t="str">
        <f>IFERROR(IF(C4902=設定・集計!$B$6,INDEX(DATA!$A$46:$E$6000,A4902,4),""),"")</f>
        <v/>
      </c>
      <c r="F4902" s="99" t="str">
        <f>IFERROR(IF(C4902=設定・集計!$B$6,"",INDEX(DATA!$A$46:$E$6000,A4902,4)),"")</f>
        <v/>
      </c>
    </row>
    <row r="4903" spans="1:6" ht="18.75" customHeight="1">
      <c r="A4903" s="82" t="str">
        <f>IFERROR(MATCH(ROW()-ROW($A$2),DATA!G:G,0)-DATA!$B$5+1,"")</f>
        <v/>
      </c>
      <c r="B4903" s="86" t="str">
        <f>IFERROR(INDEX(DATA!$A$46:$E$6000,A4903,5),"")</f>
        <v/>
      </c>
      <c r="C4903" s="87" t="str">
        <f>IFERROR(INDEX(DATA!$A$46:$E$6000,A4903,3),"")</f>
        <v/>
      </c>
      <c r="D4903" s="88" t="str">
        <f>IFERROR(INDEX(DATA!$A$46:$E$6000,A4903,2),"")</f>
        <v/>
      </c>
      <c r="E4903" s="99" t="str">
        <f>IFERROR(IF(C4903=設定・集計!$B$6,INDEX(DATA!$A$46:$E$6000,A4903,4),""),"")</f>
        <v/>
      </c>
      <c r="F4903" s="99" t="str">
        <f>IFERROR(IF(C4903=設定・集計!$B$6,"",INDEX(DATA!$A$46:$E$6000,A4903,4)),"")</f>
        <v/>
      </c>
    </row>
    <row r="4904" spans="1:6" ht="18.75" customHeight="1">
      <c r="A4904" s="82" t="str">
        <f>IFERROR(MATCH(ROW()-ROW($A$2),DATA!G:G,0)-DATA!$B$5+1,"")</f>
        <v/>
      </c>
      <c r="B4904" s="86" t="str">
        <f>IFERROR(INDEX(DATA!$A$46:$E$6000,A4904,5),"")</f>
        <v/>
      </c>
      <c r="C4904" s="87" t="str">
        <f>IFERROR(INDEX(DATA!$A$46:$E$6000,A4904,3),"")</f>
        <v/>
      </c>
      <c r="D4904" s="88" t="str">
        <f>IFERROR(INDEX(DATA!$A$46:$E$6000,A4904,2),"")</f>
        <v/>
      </c>
      <c r="E4904" s="99" t="str">
        <f>IFERROR(IF(C4904=設定・集計!$B$6,INDEX(DATA!$A$46:$E$6000,A4904,4),""),"")</f>
        <v/>
      </c>
      <c r="F4904" s="99" t="str">
        <f>IFERROR(IF(C4904=設定・集計!$B$6,"",INDEX(DATA!$A$46:$E$6000,A4904,4)),"")</f>
        <v/>
      </c>
    </row>
    <row r="4905" spans="1:6" ht="18.75" customHeight="1">
      <c r="A4905" s="82" t="str">
        <f>IFERROR(MATCH(ROW()-ROW($A$2),DATA!G:G,0)-DATA!$B$5+1,"")</f>
        <v/>
      </c>
      <c r="B4905" s="86" t="str">
        <f>IFERROR(INDEX(DATA!$A$46:$E$6000,A4905,5),"")</f>
        <v/>
      </c>
      <c r="C4905" s="87" t="str">
        <f>IFERROR(INDEX(DATA!$A$46:$E$6000,A4905,3),"")</f>
        <v/>
      </c>
      <c r="D4905" s="88" t="str">
        <f>IFERROR(INDEX(DATA!$A$46:$E$6000,A4905,2),"")</f>
        <v/>
      </c>
      <c r="E4905" s="99" t="str">
        <f>IFERROR(IF(C4905=設定・集計!$B$6,INDEX(DATA!$A$46:$E$6000,A4905,4),""),"")</f>
        <v/>
      </c>
      <c r="F4905" s="99" t="str">
        <f>IFERROR(IF(C4905=設定・集計!$B$6,"",INDEX(DATA!$A$46:$E$6000,A4905,4)),"")</f>
        <v/>
      </c>
    </row>
    <row r="4906" spans="1:6" ht="18.75" customHeight="1">
      <c r="A4906" s="82" t="str">
        <f>IFERROR(MATCH(ROW()-ROW($A$2),DATA!G:G,0)-DATA!$B$5+1,"")</f>
        <v/>
      </c>
      <c r="B4906" s="86" t="str">
        <f>IFERROR(INDEX(DATA!$A$46:$E$6000,A4906,5),"")</f>
        <v/>
      </c>
      <c r="C4906" s="87" t="str">
        <f>IFERROR(INDEX(DATA!$A$46:$E$6000,A4906,3),"")</f>
        <v/>
      </c>
      <c r="D4906" s="88" t="str">
        <f>IFERROR(INDEX(DATA!$A$46:$E$6000,A4906,2),"")</f>
        <v/>
      </c>
      <c r="E4906" s="99" t="str">
        <f>IFERROR(IF(C4906=設定・集計!$B$6,INDEX(DATA!$A$46:$E$6000,A4906,4),""),"")</f>
        <v/>
      </c>
      <c r="F4906" s="99" t="str">
        <f>IFERROR(IF(C4906=設定・集計!$B$6,"",INDEX(DATA!$A$46:$E$6000,A4906,4)),"")</f>
        <v/>
      </c>
    </row>
    <row r="4907" spans="1:6" ht="18.75" customHeight="1">
      <c r="A4907" s="82" t="str">
        <f>IFERROR(MATCH(ROW()-ROW($A$2),DATA!G:G,0)-DATA!$B$5+1,"")</f>
        <v/>
      </c>
      <c r="B4907" s="86" t="str">
        <f>IFERROR(INDEX(DATA!$A$46:$E$6000,A4907,5),"")</f>
        <v/>
      </c>
      <c r="C4907" s="87" t="str">
        <f>IFERROR(INDEX(DATA!$A$46:$E$6000,A4907,3),"")</f>
        <v/>
      </c>
      <c r="D4907" s="88" t="str">
        <f>IFERROR(INDEX(DATA!$A$46:$E$6000,A4907,2),"")</f>
        <v/>
      </c>
      <c r="E4907" s="99" t="str">
        <f>IFERROR(IF(C4907=設定・集計!$B$6,INDEX(DATA!$A$46:$E$6000,A4907,4),""),"")</f>
        <v/>
      </c>
      <c r="F4907" s="99" t="str">
        <f>IFERROR(IF(C4907=設定・集計!$B$6,"",INDEX(DATA!$A$46:$E$6000,A4907,4)),"")</f>
        <v/>
      </c>
    </row>
    <row r="4908" spans="1:6" ht="18.75" customHeight="1">
      <c r="A4908" s="82" t="str">
        <f>IFERROR(MATCH(ROW()-ROW($A$2),DATA!G:G,0)-DATA!$B$5+1,"")</f>
        <v/>
      </c>
      <c r="B4908" s="86" t="str">
        <f>IFERROR(INDEX(DATA!$A$46:$E$6000,A4908,5),"")</f>
        <v/>
      </c>
      <c r="C4908" s="87" t="str">
        <f>IFERROR(INDEX(DATA!$A$46:$E$6000,A4908,3),"")</f>
        <v/>
      </c>
      <c r="D4908" s="88" t="str">
        <f>IFERROR(INDEX(DATA!$A$46:$E$6000,A4908,2),"")</f>
        <v/>
      </c>
      <c r="E4908" s="99" t="str">
        <f>IFERROR(IF(C4908=設定・集計!$B$6,INDEX(DATA!$A$46:$E$6000,A4908,4),""),"")</f>
        <v/>
      </c>
      <c r="F4908" s="99" t="str">
        <f>IFERROR(IF(C4908=設定・集計!$B$6,"",INDEX(DATA!$A$46:$E$6000,A4908,4)),"")</f>
        <v/>
      </c>
    </row>
    <row r="4909" spans="1:6" ht="18.75" customHeight="1">
      <c r="A4909" s="82" t="str">
        <f>IFERROR(MATCH(ROW()-ROW($A$2),DATA!G:G,0)-DATA!$B$5+1,"")</f>
        <v/>
      </c>
      <c r="B4909" s="86" t="str">
        <f>IFERROR(INDEX(DATA!$A$46:$E$6000,A4909,5),"")</f>
        <v/>
      </c>
      <c r="C4909" s="87" t="str">
        <f>IFERROR(INDEX(DATA!$A$46:$E$6000,A4909,3),"")</f>
        <v/>
      </c>
      <c r="D4909" s="88" t="str">
        <f>IFERROR(INDEX(DATA!$A$46:$E$6000,A4909,2),"")</f>
        <v/>
      </c>
      <c r="E4909" s="99" t="str">
        <f>IFERROR(IF(C4909=設定・集計!$B$6,INDEX(DATA!$A$46:$E$6000,A4909,4),""),"")</f>
        <v/>
      </c>
      <c r="F4909" s="99" t="str">
        <f>IFERROR(IF(C4909=設定・集計!$B$6,"",INDEX(DATA!$A$46:$E$6000,A4909,4)),"")</f>
        <v/>
      </c>
    </row>
    <row r="4910" spans="1:6" ht="18.75" customHeight="1">
      <c r="A4910" s="82" t="str">
        <f>IFERROR(MATCH(ROW()-ROW($A$2),DATA!G:G,0)-DATA!$B$5+1,"")</f>
        <v/>
      </c>
      <c r="B4910" s="86" t="str">
        <f>IFERROR(INDEX(DATA!$A$46:$E$6000,A4910,5),"")</f>
        <v/>
      </c>
      <c r="C4910" s="87" t="str">
        <f>IFERROR(INDEX(DATA!$A$46:$E$6000,A4910,3),"")</f>
        <v/>
      </c>
      <c r="D4910" s="88" t="str">
        <f>IFERROR(INDEX(DATA!$A$46:$E$6000,A4910,2),"")</f>
        <v/>
      </c>
      <c r="E4910" s="99" t="str">
        <f>IFERROR(IF(C4910=設定・集計!$B$6,INDEX(DATA!$A$46:$E$6000,A4910,4),""),"")</f>
        <v/>
      </c>
      <c r="F4910" s="99" t="str">
        <f>IFERROR(IF(C4910=設定・集計!$B$6,"",INDEX(DATA!$A$46:$E$6000,A4910,4)),"")</f>
        <v/>
      </c>
    </row>
    <row r="4911" spans="1:6" ht="18.75" customHeight="1">
      <c r="A4911" s="82" t="str">
        <f>IFERROR(MATCH(ROW()-ROW($A$2),DATA!G:G,0)-DATA!$B$5+1,"")</f>
        <v/>
      </c>
      <c r="B4911" s="86" t="str">
        <f>IFERROR(INDEX(DATA!$A$46:$E$6000,A4911,5),"")</f>
        <v/>
      </c>
      <c r="C4911" s="87" t="str">
        <f>IFERROR(INDEX(DATA!$A$46:$E$6000,A4911,3),"")</f>
        <v/>
      </c>
      <c r="D4911" s="88" t="str">
        <f>IFERROR(INDEX(DATA!$A$46:$E$6000,A4911,2),"")</f>
        <v/>
      </c>
      <c r="E4911" s="99" t="str">
        <f>IFERROR(IF(C4911=設定・集計!$B$6,INDEX(DATA!$A$46:$E$6000,A4911,4),""),"")</f>
        <v/>
      </c>
      <c r="F4911" s="99" t="str">
        <f>IFERROR(IF(C4911=設定・集計!$B$6,"",INDEX(DATA!$A$46:$E$6000,A4911,4)),"")</f>
        <v/>
      </c>
    </row>
    <row r="4912" spans="1:6" ht="18.75" customHeight="1">
      <c r="A4912" s="82" t="str">
        <f>IFERROR(MATCH(ROW()-ROW($A$2),DATA!G:G,0)-DATA!$B$5+1,"")</f>
        <v/>
      </c>
      <c r="B4912" s="86" t="str">
        <f>IFERROR(INDEX(DATA!$A$46:$E$6000,A4912,5),"")</f>
        <v/>
      </c>
      <c r="C4912" s="87" t="str">
        <f>IFERROR(INDEX(DATA!$A$46:$E$6000,A4912,3),"")</f>
        <v/>
      </c>
      <c r="D4912" s="88" t="str">
        <f>IFERROR(INDEX(DATA!$A$46:$E$6000,A4912,2),"")</f>
        <v/>
      </c>
      <c r="E4912" s="99" t="str">
        <f>IFERROR(IF(C4912=設定・集計!$B$6,INDEX(DATA!$A$46:$E$6000,A4912,4),""),"")</f>
        <v/>
      </c>
      <c r="F4912" s="99" t="str">
        <f>IFERROR(IF(C4912=設定・集計!$B$6,"",INDEX(DATA!$A$46:$E$6000,A4912,4)),"")</f>
        <v/>
      </c>
    </row>
    <row r="4913" spans="1:6" ht="18.75" customHeight="1">
      <c r="A4913" s="82" t="str">
        <f>IFERROR(MATCH(ROW()-ROW($A$2),DATA!G:G,0)-DATA!$B$5+1,"")</f>
        <v/>
      </c>
      <c r="B4913" s="86" t="str">
        <f>IFERROR(INDEX(DATA!$A$46:$E$6000,A4913,5),"")</f>
        <v/>
      </c>
      <c r="C4913" s="87" t="str">
        <f>IFERROR(INDEX(DATA!$A$46:$E$6000,A4913,3),"")</f>
        <v/>
      </c>
      <c r="D4913" s="88" t="str">
        <f>IFERROR(INDEX(DATA!$A$46:$E$6000,A4913,2),"")</f>
        <v/>
      </c>
      <c r="E4913" s="99" t="str">
        <f>IFERROR(IF(C4913=設定・集計!$B$6,INDEX(DATA!$A$46:$E$6000,A4913,4),""),"")</f>
        <v/>
      </c>
      <c r="F4913" s="99" t="str">
        <f>IFERROR(IF(C4913=設定・集計!$B$6,"",INDEX(DATA!$A$46:$E$6000,A4913,4)),"")</f>
        <v/>
      </c>
    </row>
    <row r="4914" spans="1:6" ht="18.75" customHeight="1">
      <c r="A4914" s="82" t="str">
        <f>IFERROR(MATCH(ROW()-ROW($A$2),DATA!G:G,0)-DATA!$B$5+1,"")</f>
        <v/>
      </c>
      <c r="B4914" s="86" t="str">
        <f>IFERROR(INDEX(DATA!$A$46:$E$6000,A4914,5),"")</f>
        <v/>
      </c>
      <c r="C4914" s="87" t="str">
        <f>IFERROR(INDEX(DATA!$A$46:$E$6000,A4914,3),"")</f>
        <v/>
      </c>
      <c r="D4914" s="88" t="str">
        <f>IFERROR(INDEX(DATA!$A$46:$E$6000,A4914,2),"")</f>
        <v/>
      </c>
      <c r="E4914" s="99" t="str">
        <f>IFERROR(IF(C4914=設定・集計!$B$6,INDEX(DATA!$A$46:$E$6000,A4914,4),""),"")</f>
        <v/>
      </c>
      <c r="F4914" s="99" t="str">
        <f>IFERROR(IF(C4914=設定・集計!$B$6,"",INDEX(DATA!$A$46:$E$6000,A4914,4)),"")</f>
        <v/>
      </c>
    </row>
    <row r="4915" spans="1:6" ht="18.75" customHeight="1">
      <c r="A4915" s="82" t="str">
        <f>IFERROR(MATCH(ROW()-ROW($A$2),DATA!G:G,0)-DATA!$B$5+1,"")</f>
        <v/>
      </c>
      <c r="B4915" s="86" t="str">
        <f>IFERROR(INDEX(DATA!$A$46:$E$6000,A4915,5),"")</f>
        <v/>
      </c>
      <c r="C4915" s="87" t="str">
        <f>IFERROR(INDEX(DATA!$A$46:$E$6000,A4915,3),"")</f>
        <v/>
      </c>
      <c r="D4915" s="88" t="str">
        <f>IFERROR(INDEX(DATA!$A$46:$E$6000,A4915,2),"")</f>
        <v/>
      </c>
      <c r="E4915" s="99" t="str">
        <f>IFERROR(IF(C4915=設定・集計!$B$6,INDEX(DATA!$A$46:$E$6000,A4915,4),""),"")</f>
        <v/>
      </c>
      <c r="F4915" s="99" t="str">
        <f>IFERROR(IF(C4915=設定・集計!$B$6,"",INDEX(DATA!$A$46:$E$6000,A4915,4)),"")</f>
        <v/>
      </c>
    </row>
    <row r="4916" spans="1:6" ht="18.75" customHeight="1">
      <c r="A4916" s="82" t="str">
        <f>IFERROR(MATCH(ROW()-ROW($A$2),DATA!G:G,0)-DATA!$B$5+1,"")</f>
        <v/>
      </c>
      <c r="B4916" s="86" t="str">
        <f>IFERROR(INDEX(DATA!$A$46:$E$6000,A4916,5),"")</f>
        <v/>
      </c>
      <c r="C4916" s="87" t="str">
        <f>IFERROR(INDEX(DATA!$A$46:$E$6000,A4916,3),"")</f>
        <v/>
      </c>
      <c r="D4916" s="88" t="str">
        <f>IFERROR(INDEX(DATA!$A$46:$E$6000,A4916,2),"")</f>
        <v/>
      </c>
      <c r="E4916" s="99" t="str">
        <f>IFERROR(IF(C4916=設定・集計!$B$6,INDEX(DATA!$A$46:$E$6000,A4916,4),""),"")</f>
        <v/>
      </c>
      <c r="F4916" s="99" t="str">
        <f>IFERROR(IF(C4916=設定・集計!$B$6,"",INDEX(DATA!$A$46:$E$6000,A4916,4)),"")</f>
        <v/>
      </c>
    </row>
    <row r="4917" spans="1:6" ht="18.75" customHeight="1">
      <c r="A4917" s="82" t="str">
        <f>IFERROR(MATCH(ROW()-ROW($A$2),DATA!G:G,0)-DATA!$B$5+1,"")</f>
        <v/>
      </c>
      <c r="B4917" s="86" t="str">
        <f>IFERROR(INDEX(DATA!$A$46:$E$6000,A4917,5),"")</f>
        <v/>
      </c>
      <c r="C4917" s="87" t="str">
        <f>IFERROR(INDEX(DATA!$A$46:$E$6000,A4917,3),"")</f>
        <v/>
      </c>
      <c r="D4917" s="88" t="str">
        <f>IFERROR(INDEX(DATA!$A$46:$E$6000,A4917,2),"")</f>
        <v/>
      </c>
      <c r="E4917" s="99" t="str">
        <f>IFERROR(IF(C4917=設定・集計!$B$6,INDEX(DATA!$A$46:$E$6000,A4917,4),""),"")</f>
        <v/>
      </c>
      <c r="F4917" s="99" t="str">
        <f>IFERROR(IF(C4917=設定・集計!$B$6,"",INDEX(DATA!$A$46:$E$6000,A4917,4)),"")</f>
        <v/>
      </c>
    </row>
    <row r="4918" spans="1:6" ht="18.75" customHeight="1">
      <c r="A4918" s="82" t="str">
        <f>IFERROR(MATCH(ROW()-ROW($A$2),DATA!G:G,0)-DATA!$B$5+1,"")</f>
        <v/>
      </c>
      <c r="B4918" s="86" t="str">
        <f>IFERROR(INDEX(DATA!$A$46:$E$6000,A4918,5),"")</f>
        <v/>
      </c>
      <c r="C4918" s="87" t="str">
        <f>IFERROR(INDEX(DATA!$A$46:$E$6000,A4918,3),"")</f>
        <v/>
      </c>
      <c r="D4918" s="88" t="str">
        <f>IFERROR(INDEX(DATA!$A$46:$E$6000,A4918,2),"")</f>
        <v/>
      </c>
      <c r="E4918" s="99" t="str">
        <f>IFERROR(IF(C4918=設定・集計!$B$6,INDEX(DATA!$A$46:$E$6000,A4918,4),""),"")</f>
        <v/>
      </c>
      <c r="F4918" s="99" t="str">
        <f>IFERROR(IF(C4918=設定・集計!$B$6,"",INDEX(DATA!$A$46:$E$6000,A4918,4)),"")</f>
        <v/>
      </c>
    </row>
    <row r="4919" spans="1:6" ht="18.75" customHeight="1">
      <c r="A4919" s="82" t="str">
        <f>IFERROR(MATCH(ROW()-ROW($A$2),DATA!G:G,0)-DATA!$B$5+1,"")</f>
        <v/>
      </c>
      <c r="B4919" s="86" t="str">
        <f>IFERROR(INDEX(DATA!$A$46:$E$6000,A4919,5),"")</f>
        <v/>
      </c>
      <c r="C4919" s="87" t="str">
        <f>IFERROR(INDEX(DATA!$A$46:$E$6000,A4919,3),"")</f>
        <v/>
      </c>
      <c r="D4919" s="88" t="str">
        <f>IFERROR(INDEX(DATA!$A$46:$E$6000,A4919,2),"")</f>
        <v/>
      </c>
      <c r="E4919" s="99" t="str">
        <f>IFERROR(IF(C4919=設定・集計!$B$6,INDEX(DATA!$A$46:$E$6000,A4919,4),""),"")</f>
        <v/>
      </c>
      <c r="F4919" s="99" t="str">
        <f>IFERROR(IF(C4919=設定・集計!$B$6,"",INDEX(DATA!$A$46:$E$6000,A4919,4)),"")</f>
        <v/>
      </c>
    </row>
    <row r="4920" spans="1:6" ht="18.75" customHeight="1">
      <c r="A4920" s="82" t="str">
        <f>IFERROR(MATCH(ROW()-ROW($A$2),DATA!G:G,0)-DATA!$B$5+1,"")</f>
        <v/>
      </c>
      <c r="B4920" s="86" t="str">
        <f>IFERROR(INDEX(DATA!$A$46:$E$6000,A4920,5),"")</f>
        <v/>
      </c>
      <c r="C4920" s="87" t="str">
        <f>IFERROR(INDEX(DATA!$A$46:$E$6000,A4920,3),"")</f>
        <v/>
      </c>
      <c r="D4920" s="88" t="str">
        <f>IFERROR(INDEX(DATA!$A$46:$E$6000,A4920,2),"")</f>
        <v/>
      </c>
      <c r="E4920" s="99" t="str">
        <f>IFERROR(IF(C4920=設定・集計!$B$6,INDEX(DATA!$A$46:$E$6000,A4920,4),""),"")</f>
        <v/>
      </c>
      <c r="F4920" s="99" t="str">
        <f>IFERROR(IF(C4920=設定・集計!$B$6,"",INDEX(DATA!$A$46:$E$6000,A4920,4)),"")</f>
        <v/>
      </c>
    </row>
    <row r="4921" spans="1:6" ht="18.75" customHeight="1">
      <c r="A4921" s="82" t="str">
        <f>IFERROR(MATCH(ROW()-ROW($A$2),DATA!G:G,0)-DATA!$B$5+1,"")</f>
        <v/>
      </c>
      <c r="B4921" s="86" t="str">
        <f>IFERROR(INDEX(DATA!$A$46:$E$6000,A4921,5),"")</f>
        <v/>
      </c>
      <c r="C4921" s="87" t="str">
        <f>IFERROR(INDEX(DATA!$A$46:$E$6000,A4921,3),"")</f>
        <v/>
      </c>
      <c r="D4921" s="88" t="str">
        <f>IFERROR(INDEX(DATA!$A$46:$E$6000,A4921,2),"")</f>
        <v/>
      </c>
      <c r="E4921" s="99" t="str">
        <f>IFERROR(IF(C4921=設定・集計!$B$6,INDEX(DATA!$A$46:$E$6000,A4921,4),""),"")</f>
        <v/>
      </c>
      <c r="F4921" s="99" t="str">
        <f>IFERROR(IF(C4921=設定・集計!$B$6,"",INDEX(DATA!$A$46:$E$6000,A4921,4)),"")</f>
        <v/>
      </c>
    </row>
    <row r="4922" spans="1:6" ht="18.75" customHeight="1">
      <c r="A4922" s="82" t="str">
        <f>IFERROR(MATCH(ROW()-ROW($A$2),DATA!G:G,0)-DATA!$B$5+1,"")</f>
        <v/>
      </c>
      <c r="B4922" s="86" t="str">
        <f>IFERROR(INDEX(DATA!$A$46:$E$6000,A4922,5),"")</f>
        <v/>
      </c>
      <c r="C4922" s="87" t="str">
        <f>IFERROR(INDEX(DATA!$A$46:$E$6000,A4922,3),"")</f>
        <v/>
      </c>
      <c r="D4922" s="88" t="str">
        <f>IFERROR(INDEX(DATA!$A$46:$E$6000,A4922,2),"")</f>
        <v/>
      </c>
      <c r="E4922" s="99" t="str">
        <f>IFERROR(IF(C4922=設定・集計!$B$6,INDEX(DATA!$A$46:$E$6000,A4922,4),""),"")</f>
        <v/>
      </c>
      <c r="F4922" s="99" t="str">
        <f>IFERROR(IF(C4922=設定・集計!$B$6,"",INDEX(DATA!$A$46:$E$6000,A4922,4)),"")</f>
        <v/>
      </c>
    </row>
    <row r="4923" spans="1:6" ht="18.75" customHeight="1">
      <c r="A4923" s="82" t="str">
        <f>IFERROR(MATCH(ROW()-ROW($A$2),DATA!G:G,0)-DATA!$B$5+1,"")</f>
        <v/>
      </c>
      <c r="B4923" s="86" t="str">
        <f>IFERROR(INDEX(DATA!$A$46:$E$6000,A4923,5),"")</f>
        <v/>
      </c>
      <c r="C4923" s="87" t="str">
        <f>IFERROR(INDEX(DATA!$A$46:$E$6000,A4923,3),"")</f>
        <v/>
      </c>
      <c r="D4923" s="88" t="str">
        <f>IFERROR(INDEX(DATA!$A$46:$E$6000,A4923,2),"")</f>
        <v/>
      </c>
      <c r="E4923" s="99" t="str">
        <f>IFERROR(IF(C4923=設定・集計!$B$6,INDEX(DATA!$A$46:$E$6000,A4923,4),""),"")</f>
        <v/>
      </c>
      <c r="F4923" s="99" t="str">
        <f>IFERROR(IF(C4923=設定・集計!$B$6,"",INDEX(DATA!$A$46:$E$6000,A4923,4)),"")</f>
        <v/>
      </c>
    </row>
    <row r="4924" spans="1:6" ht="18.75" customHeight="1">
      <c r="A4924" s="82" t="str">
        <f>IFERROR(MATCH(ROW()-ROW($A$2),DATA!G:G,0)-DATA!$B$5+1,"")</f>
        <v/>
      </c>
      <c r="B4924" s="86" t="str">
        <f>IFERROR(INDEX(DATA!$A$46:$E$6000,A4924,5),"")</f>
        <v/>
      </c>
      <c r="C4924" s="87" t="str">
        <f>IFERROR(INDEX(DATA!$A$46:$E$6000,A4924,3),"")</f>
        <v/>
      </c>
      <c r="D4924" s="88" t="str">
        <f>IFERROR(INDEX(DATA!$A$46:$E$6000,A4924,2),"")</f>
        <v/>
      </c>
      <c r="E4924" s="99" t="str">
        <f>IFERROR(IF(C4924=設定・集計!$B$6,INDEX(DATA!$A$46:$E$6000,A4924,4),""),"")</f>
        <v/>
      </c>
      <c r="F4924" s="99" t="str">
        <f>IFERROR(IF(C4924=設定・集計!$B$6,"",INDEX(DATA!$A$46:$E$6000,A4924,4)),"")</f>
        <v/>
      </c>
    </row>
    <row r="4925" spans="1:6" ht="18.75" customHeight="1">
      <c r="A4925" s="82" t="str">
        <f>IFERROR(MATCH(ROW()-ROW($A$2),DATA!G:G,0)-DATA!$B$5+1,"")</f>
        <v/>
      </c>
      <c r="B4925" s="86" t="str">
        <f>IFERROR(INDEX(DATA!$A$46:$E$6000,A4925,5),"")</f>
        <v/>
      </c>
      <c r="C4925" s="87" t="str">
        <f>IFERROR(INDEX(DATA!$A$46:$E$6000,A4925,3),"")</f>
        <v/>
      </c>
      <c r="D4925" s="88" t="str">
        <f>IFERROR(INDEX(DATA!$A$46:$E$6000,A4925,2),"")</f>
        <v/>
      </c>
      <c r="E4925" s="99" t="str">
        <f>IFERROR(IF(C4925=設定・集計!$B$6,INDEX(DATA!$A$46:$E$6000,A4925,4),""),"")</f>
        <v/>
      </c>
      <c r="F4925" s="99" t="str">
        <f>IFERROR(IF(C4925=設定・集計!$B$6,"",INDEX(DATA!$A$46:$E$6000,A4925,4)),"")</f>
        <v/>
      </c>
    </row>
    <row r="4926" spans="1:6" ht="18.75" customHeight="1">
      <c r="A4926" s="82" t="str">
        <f>IFERROR(MATCH(ROW()-ROW($A$2),DATA!G:G,0)-DATA!$B$5+1,"")</f>
        <v/>
      </c>
      <c r="B4926" s="86" t="str">
        <f>IFERROR(INDEX(DATA!$A$46:$E$6000,A4926,5),"")</f>
        <v/>
      </c>
      <c r="C4926" s="87" t="str">
        <f>IFERROR(INDEX(DATA!$A$46:$E$6000,A4926,3),"")</f>
        <v/>
      </c>
      <c r="D4926" s="88" t="str">
        <f>IFERROR(INDEX(DATA!$A$46:$E$6000,A4926,2),"")</f>
        <v/>
      </c>
      <c r="E4926" s="99" t="str">
        <f>IFERROR(IF(C4926=設定・集計!$B$6,INDEX(DATA!$A$46:$E$6000,A4926,4),""),"")</f>
        <v/>
      </c>
      <c r="F4926" s="99" t="str">
        <f>IFERROR(IF(C4926=設定・集計!$B$6,"",INDEX(DATA!$A$46:$E$6000,A4926,4)),"")</f>
        <v/>
      </c>
    </row>
    <row r="4927" spans="1:6" ht="18.75" customHeight="1">
      <c r="A4927" s="82" t="str">
        <f>IFERROR(MATCH(ROW()-ROW($A$2),DATA!G:G,0)-DATA!$B$5+1,"")</f>
        <v/>
      </c>
      <c r="B4927" s="86" t="str">
        <f>IFERROR(INDEX(DATA!$A$46:$E$6000,A4927,5),"")</f>
        <v/>
      </c>
      <c r="C4927" s="87" t="str">
        <f>IFERROR(INDEX(DATA!$A$46:$E$6000,A4927,3),"")</f>
        <v/>
      </c>
      <c r="D4927" s="88" t="str">
        <f>IFERROR(INDEX(DATA!$A$46:$E$6000,A4927,2),"")</f>
        <v/>
      </c>
      <c r="E4927" s="99" t="str">
        <f>IFERROR(IF(C4927=設定・集計!$B$6,INDEX(DATA!$A$46:$E$6000,A4927,4),""),"")</f>
        <v/>
      </c>
      <c r="F4927" s="99" t="str">
        <f>IFERROR(IF(C4927=設定・集計!$B$6,"",INDEX(DATA!$A$46:$E$6000,A4927,4)),"")</f>
        <v/>
      </c>
    </row>
    <row r="4928" spans="1:6" ht="18.75" customHeight="1">
      <c r="A4928" s="82" t="str">
        <f>IFERROR(MATCH(ROW()-ROW($A$2),DATA!G:G,0)-DATA!$B$5+1,"")</f>
        <v/>
      </c>
      <c r="B4928" s="86" t="str">
        <f>IFERROR(INDEX(DATA!$A$46:$E$6000,A4928,5),"")</f>
        <v/>
      </c>
      <c r="C4928" s="87" t="str">
        <f>IFERROR(INDEX(DATA!$A$46:$E$6000,A4928,3),"")</f>
        <v/>
      </c>
      <c r="D4928" s="88" t="str">
        <f>IFERROR(INDEX(DATA!$A$46:$E$6000,A4928,2),"")</f>
        <v/>
      </c>
      <c r="E4928" s="99" t="str">
        <f>IFERROR(IF(C4928=設定・集計!$B$6,INDEX(DATA!$A$46:$E$6000,A4928,4),""),"")</f>
        <v/>
      </c>
      <c r="F4928" s="99" t="str">
        <f>IFERROR(IF(C4928=設定・集計!$B$6,"",INDEX(DATA!$A$46:$E$6000,A4928,4)),"")</f>
        <v/>
      </c>
    </row>
    <row r="4929" spans="1:6" ht="18.75" customHeight="1">
      <c r="A4929" s="82" t="str">
        <f>IFERROR(MATCH(ROW()-ROW($A$2),DATA!G:G,0)-DATA!$B$5+1,"")</f>
        <v/>
      </c>
      <c r="B4929" s="86" t="str">
        <f>IFERROR(INDEX(DATA!$A$46:$E$6000,A4929,5),"")</f>
        <v/>
      </c>
      <c r="C4929" s="87" t="str">
        <f>IFERROR(INDEX(DATA!$A$46:$E$6000,A4929,3),"")</f>
        <v/>
      </c>
      <c r="D4929" s="88" t="str">
        <f>IFERROR(INDEX(DATA!$A$46:$E$6000,A4929,2),"")</f>
        <v/>
      </c>
      <c r="E4929" s="99" t="str">
        <f>IFERROR(IF(C4929=設定・集計!$B$6,INDEX(DATA!$A$46:$E$6000,A4929,4),""),"")</f>
        <v/>
      </c>
      <c r="F4929" s="99" t="str">
        <f>IFERROR(IF(C4929=設定・集計!$B$6,"",INDEX(DATA!$A$46:$E$6000,A4929,4)),"")</f>
        <v/>
      </c>
    </row>
    <row r="4930" spans="1:6" ht="18.75" customHeight="1">
      <c r="A4930" s="82" t="str">
        <f>IFERROR(MATCH(ROW()-ROW($A$2),DATA!G:G,0)-DATA!$B$5+1,"")</f>
        <v/>
      </c>
      <c r="B4930" s="86" t="str">
        <f>IFERROR(INDEX(DATA!$A$46:$E$6000,A4930,5),"")</f>
        <v/>
      </c>
      <c r="C4930" s="87" t="str">
        <f>IFERROR(INDEX(DATA!$A$46:$E$6000,A4930,3),"")</f>
        <v/>
      </c>
      <c r="D4930" s="88" t="str">
        <f>IFERROR(INDEX(DATA!$A$46:$E$6000,A4930,2),"")</f>
        <v/>
      </c>
      <c r="E4930" s="99" t="str">
        <f>IFERROR(IF(C4930=設定・集計!$B$6,INDEX(DATA!$A$46:$E$6000,A4930,4),""),"")</f>
        <v/>
      </c>
      <c r="F4930" s="99" t="str">
        <f>IFERROR(IF(C4930=設定・集計!$B$6,"",INDEX(DATA!$A$46:$E$6000,A4930,4)),"")</f>
        <v/>
      </c>
    </row>
    <row r="4931" spans="1:6" ht="18.75" customHeight="1">
      <c r="A4931" s="82" t="str">
        <f>IFERROR(MATCH(ROW()-ROW($A$2),DATA!G:G,0)-DATA!$B$5+1,"")</f>
        <v/>
      </c>
      <c r="B4931" s="86" t="str">
        <f>IFERROR(INDEX(DATA!$A$46:$E$6000,A4931,5),"")</f>
        <v/>
      </c>
      <c r="C4931" s="87" t="str">
        <f>IFERROR(INDEX(DATA!$A$46:$E$6000,A4931,3),"")</f>
        <v/>
      </c>
      <c r="D4931" s="88" t="str">
        <f>IFERROR(INDEX(DATA!$A$46:$E$6000,A4931,2),"")</f>
        <v/>
      </c>
      <c r="E4931" s="99" t="str">
        <f>IFERROR(IF(C4931=設定・集計!$B$6,INDEX(DATA!$A$46:$E$6000,A4931,4),""),"")</f>
        <v/>
      </c>
      <c r="F4931" s="99" t="str">
        <f>IFERROR(IF(C4931=設定・集計!$B$6,"",INDEX(DATA!$A$46:$E$6000,A4931,4)),"")</f>
        <v/>
      </c>
    </row>
    <row r="4932" spans="1:6" ht="18.75" customHeight="1">
      <c r="A4932" s="82" t="str">
        <f>IFERROR(MATCH(ROW()-ROW($A$2),DATA!G:G,0)-DATA!$B$5+1,"")</f>
        <v/>
      </c>
      <c r="B4932" s="86" t="str">
        <f>IFERROR(INDEX(DATA!$A$46:$E$6000,A4932,5),"")</f>
        <v/>
      </c>
      <c r="C4932" s="87" t="str">
        <f>IFERROR(INDEX(DATA!$A$46:$E$6000,A4932,3),"")</f>
        <v/>
      </c>
      <c r="D4932" s="88" t="str">
        <f>IFERROR(INDEX(DATA!$A$46:$E$6000,A4932,2),"")</f>
        <v/>
      </c>
      <c r="E4932" s="99" t="str">
        <f>IFERROR(IF(C4932=設定・集計!$B$6,INDEX(DATA!$A$46:$E$6000,A4932,4),""),"")</f>
        <v/>
      </c>
      <c r="F4932" s="99" t="str">
        <f>IFERROR(IF(C4932=設定・集計!$B$6,"",INDEX(DATA!$A$46:$E$6000,A4932,4)),"")</f>
        <v/>
      </c>
    </row>
    <row r="4933" spans="1:6" ht="18.75" customHeight="1">
      <c r="A4933" s="82" t="str">
        <f>IFERROR(MATCH(ROW()-ROW($A$2),DATA!G:G,0)-DATA!$B$5+1,"")</f>
        <v/>
      </c>
      <c r="B4933" s="86" t="str">
        <f>IFERROR(INDEX(DATA!$A$46:$E$6000,A4933,5),"")</f>
        <v/>
      </c>
      <c r="C4933" s="87" t="str">
        <f>IFERROR(INDEX(DATA!$A$46:$E$6000,A4933,3),"")</f>
        <v/>
      </c>
      <c r="D4933" s="88" t="str">
        <f>IFERROR(INDEX(DATA!$A$46:$E$6000,A4933,2),"")</f>
        <v/>
      </c>
      <c r="E4933" s="99" t="str">
        <f>IFERROR(IF(C4933=設定・集計!$B$6,INDEX(DATA!$A$46:$E$6000,A4933,4),""),"")</f>
        <v/>
      </c>
      <c r="F4933" s="99" t="str">
        <f>IFERROR(IF(C4933=設定・集計!$B$6,"",INDEX(DATA!$A$46:$E$6000,A4933,4)),"")</f>
        <v/>
      </c>
    </row>
    <row r="4934" spans="1:6" ht="18.75" customHeight="1">
      <c r="A4934" s="82" t="str">
        <f>IFERROR(MATCH(ROW()-ROW($A$2),DATA!G:G,0)-DATA!$B$5+1,"")</f>
        <v/>
      </c>
      <c r="B4934" s="86" t="str">
        <f>IFERROR(INDEX(DATA!$A$46:$E$6000,A4934,5),"")</f>
        <v/>
      </c>
      <c r="C4934" s="87" t="str">
        <f>IFERROR(INDEX(DATA!$A$46:$E$6000,A4934,3),"")</f>
        <v/>
      </c>
      <c r="D4934" s="88" t="str">
        <f>IFERROR(INDEX(DATA!$A$46:$E$6000,A4934,2),"")</f>
        <v/>
      </c>
      <c r="E4934" s="99" t="str">
        <f>IFERROR(IF(C4934=設定・集計!$B$6,INDEX(DATA!$A$46:$E$6000,A4934,4),""),"")</f>
        <v/>
      </c>
      <c r="F4934" s="99" t="str">
        <f>IFERROR(IF(C4934=設定・集計!$B$6,"",INDEX(DATA!$A$46:$E$6000,A4934,4)),"")</f>
        <v/>
      </c>
    </row>
    <row r="4935" spans="1:6" ht="18.75" customHeight="1">
      <c r="A4935" s="82" t="str">
        <f>IFERROR(MATCH(ROW()-ROW($A$2),DATA!G:G,0)-DATA!$B$5+1,"")</f>
        <v/>
      </c>
      <c r="B4935" s="86" t="str">
        <f>IFERROR(INDEX(DATA!$A$46:$E$6000,A4935,5),"")</f>
        <v/>
      </c>
      <c r="C4935" s="87" t="str">
        <f>IFERROR(INDEX(DATA!$A$46:$E$6000,A4935,3),"")</f>
        <v/>
      </c>
      <c r="D4935" s="88" t="str">
        <f>IFERROR(INDEX(DATA!$A$46:$E$6000,A4935,2),"")</f>
        <v/>
      </c>
      <c r="E4935" s="99" t="str">
        <f>IFERROR(IF(C4935=設定・集計!$B$6,INDEX(DATA!$A$46:$E$6000,A4935,4),""),"")</f>
        <v/>
      </c>
      <c r="F4935" s="99" t="str">
        <f>IFERROR(IF(C4935=設定・集計!$B$6,"",INDEX(DATA!$A$46:$E$6000,A4935,4)),"")</f>
        <v/>
      </c>
    </row>
    <row r="4936" spans="1:6" ht="18.75" customHeight="1">
      <c r="A4936" s="82" t="str">
        <f>IFERROR(MATCH(ROW()-ROW($A$2),DATA!G:G,0)-DATA!$B$5+1,"")</f>
        <v/>
      </c>
      <c r="B4936" s="86" t="str">
        <f>IFERROR(INDEX(DATA!$A$46:$E$6000,A4936,5),"")</f>
        <v/>
      </c>
      <c r="C4936" s="87" t="str">
        <f>IFERROR(INDEX(DATA!$A$46:$E$6000,A4936,3),"")</f>
        <v/>
      </c>
      <c r="D4936" s="88" t="str">
        <f>IFERROR(INDEX(DATA!$A$46:$E$6000,A4936,2),"")</f>
        <v/>
      </c>
      <c r="E4936" s="99" t="str">
        <f>IFERROR(IF(C4936=設定・集計!$B$6,INDEX(DATA!$A$46:$E$6000,A4936,4),""),"")</f>
        <v/>
      </c>
      <c r="F4936" s="99" t="str">
        <f>IFERROR(IF(C4936=設定・集計!$B$6,"",INDEX(DATA!$A$46:$E$6000,A4936,4)),"")</f>
        <v/>
      </c>
    </row>
    <row r="4937" spans="1:6" ht="18.75" customHeight="1">
      <c r="A4937" s="82" t="str">
        <f>IFERROR(MATCH(ROW()-ROW($A$2),DATA!G:G,0)-DATA!$B$5+1,"")</f>
        <v/>
      </c>
      <c r="B4937" s="86" t="str">
        <f>IFERROR(INDEX(DATA!$A$46:$E$6000,A4937,5),"")</f>
        <v/>
      </c>
      <c r="C4937" s="87" t="str">
        <f>IFERROR(INDEX(DATA!$A$46:$E$6000,A4937,3),"")</f>
        <v/>
      </c>
      <c r="D4937" s="88" t="str">
        <f>IFERROR(INDEX(DATA!$A$46:$E$6000,A4937,2),"")</f>
        <v/>
      </c>
      <c r="E4937" s="99" t="str">
        <f>IFERROR(IF(C4937=設定・集計!$B$6,INDEX(DATA!$A$46:$E$6000,A4937,4),""),"")</f>
        <v/>
      </c>
      <c r="F4937" s="99" t="str">
        <f>IFERROR(IF(C4937=設定・集計!$B$6,"",INDEX(DATA!$A$46:$E$6000,A4937,4)),"")</f>
        <v/>
      </c>
    </row>
    <row r="4938" spans="1:6" ht="18.75" customHeight="1">
      <c r="A4938" s="82" t="str">
        <f>IFERROR(MATCH(ROW()-ROW($A$2),DATA!G:G,0)-DATA!$B$5+1,"")</f>
        <v/>
      </c>
      <c r="B4938" s="86" t="str">
        <f>IFERROR(INDEX(DATA!$A$46:$E$6000,A4938,5),"")</f>
        <v/>
      </c>
      <c r="C4938" s="87" t="str">
        <f>IFERROR(INDEX(DATA!$A$46:$E$6000,A4938,3),"")</f>
        <v/>
      </c>
      <c r="D4938" s="88" t="str">
        <f>IFERROR(INDEX(DATA!$A$46:$E$6000,A4938,2),"")</f>
        <v/>
      </c>
      <c r="E4938" s="99" t="str">
        <f>IFERROR(IF(C4938=設定・集計!$B$6,INDEX(DATA!$A$46:$E$6000,A4938,4),""),"")</f>
        <v/>
      </c>
      <c r="F4938" s="99" t="str">
        <f>IFERROR(IF(C4938=設定・集計!$B$6,"",INDEX(DATA!$A$46:$E$6000,A4938,4)),"")</f>
        <v/>
      </c>
    </row>
    <row r="4939" spans="1:6" ht="18.75" customHeight="1">
      <c r="A4939" s="82" t="str">
        <f>IFERROR(MATCH(ROW()-ROW($A$2),DATA!G:G,0)-DATA!$B$5+1,"")</f>
        <v/>
      </c>
      <c r="B4939" s="86" t="str">
        <f>IFERROR(INDEX(DATA!$A$46:$E$6000,A4939,5),"")</f>
        <v/>
      </c>
      <c r="C4939" s="87" t="str">
        <f>IFERROR(INDEX(DATA!$A$46:$E$6000,A4939,3),"")</f>
        <v/>
      </c>
      <c r="D4939" s="88" t="str">
        <f>IFERROR(INDEX(DATA!$A$46:$E$6000,A4939,2),"")</f>
        <v/>
      </c>
      <c r="E4939" s="99" t="str">
        <f>IFERROR(IF(C4939=設定・集計!$B$6,INDEX(DATA!$A$46:$E$6000,A4939,4),""),"")</f>
        <v/>
      </c>
      <c r="F4939" s="99" t="str">
        <f>IFERROR(IF(C4939=設定・集計!$B$6,"",INDEX(DATA!$A$46:$E$6000,A4939,4)),"")</f>
        <v/>
      </c>
    </row>
    <row r="4940" spans="1:6" ht="18.75" customHeight="1">
      <c r="A4940" s="82" t="str">
        <f>IFERROR(MATCH(ROW()-ROW($A$2),DATA!G:G,0)-DATA!$B$5+1,"")</f>
        <v/>
      </c>
      <c r="B4940" s="86" t="str">
        <f>IFERROR(INDEX(DATA!$A$46:$E$6000,A4940,5),"")</f>
        <v/>
      </c>
      <c r="C4940" s="87" t="str">
        <f>IFERROR(INDEX(DATA!$A$46:$E$6000,A4940,3),"")</f>
        <v/>
      </c>
      <c r="D4940" s="88" t="str">
        <f>IFERROR(INDEX(DATA!$A$46:$E$6000,A4940,2),"")</f>
        <v/>
      </c>
      <c r="E4940" s="99" t="str">
        <f>IFERROR(IF(C4940=設定・集計!$B$6,INDEX(DATA!$A$46:$E$6000,A4940,4),""),"")</f>
        <v/>
      </c>
      <c r="F4940" s="99" t="str">
        <f>IFERROR(IF(C4940=設定・集計!$B$6,"",INDEX(DATA!$A$46:$E$6000,A4940,4)),"")</f>
        <v/>
      </c>
    </row>
    <row r="4941" spans="1:6" ht="18.75" customHeight="1">
      <c r="A4941" s="82" t="str">
        <f>IFERROR(MATCH(ROW()-ROW($A$2),DATA!G:G,0)-DATA!$B$5+1,"")</f>
        <v/>
      </c>
      <c r="B4941" s="86" t="str">
        <f>IFERROR(INDEX(DATA!$A$46:$E$6000,A4941,5),"")</f>
        <v/>
      </c>
      <c r="C4941" s="87" t="str">
        <f>IFERROR(INDEX(DATA!$A$46:$E$6000,A4941,3),"")</f>
        <v/>
      </c>
      <c r="D4941" s="88" t="str">
        <f>IFERROR(INDEX(DATA!$A$46:$E$6000,A4941,2),"")</f>
        <v/>
      </c>
      <c r="E4941" s="99" t="str">
        <f>IFERROR(IF(C4941=設定・集計!$B$6,INDEX(DATA!$A$46:$E$6000,A4941,4),""),"")</f>
        <v/>
      </c>
      <c r="F4941" s="99" t="str">
        <f>IFERROR(IF(C4941=設定・集計!$B$6,"",INDEX(DATA!$A$46:$E$6000,A4941,4)),"")</f>
        <v/>
      </c>
    </row>
    <row r="4942" spans="1:6" ht="18.75" customHeight="1">
      <c r="A4942" s="82" t="str">
        <f>IFERROR(MATCH(ROW()-ROW($A$2),DATA!G:G,0)-DATA!$B$5+1,"")</f>
        <v/>
      </c>
      <c r="B4942" s="86" t="str">
        <f>IFERROR(INDEX(DATA!$A$46:$E$6000,A4942,5),"")</f>
        <v/>
      </c>
      <c r="C4942" s="87" t="str">
        <f>IFERROR(INDEX(DATA!$A$46:$E$6000,A4942,3),"")</f>
        <v/>
      </c>
      <c r="D4942" s="88" t="str">
        <f>IFERROR(INDEX(DATA!$A$46:$E$6000,A4942,2),"")</f>
        <v/>
      </c>
      <c r="E4942" s="99" t="str">
        <f>IFERROR(IF(C4942=設定・集計!$B$6,INDEX(DATA!$A$46:$E$6000,A4942,4),""),"")</f>
        <v/>
      </c>
      <c r="F4942" s="99" t="str">
        <f>IFERROR(IF(C4942=設定・集計!$B$6,"",INDEX(DATA!$A$46:$E$6000,A4942,4)),"")</f>
        <v/>
      </c>
    </row>
    <row r="4943" spans="1:6" ht="18.75" customHeight="1">
      <c r="A4943" s="82" t="str">
        <f>IFERROR(MATCH(ROW()-ROW($A$2),DATA!G:G,0)-DATA!$B$5+1,"")</f>
        <v/>
      </c>
      <c r="B4943" s="86" t="str">
        <f>IFERROR(INDEX(DATA!$A$46:$E$6000,A4943,5),"")</f>
        <v/>
      </c>
      <c r="C4943" s="87" t="str">
        <f>IFERROR(INDEX(DATA!$A$46:$E$6000,A4943,3),"")</f>
        <v/>
      </c>
      <c r="D4943" s="88" t="str">
        <f>IFERROR(INDEX(DATA!$A$46:$E$6000,A4943,2),"")</f>
        <v/>
      </c>
      <c r="E4943" s="99" t="str">
        <f>IFERROR(IF(C4943=設定・集計!$B$6,INDEX(DATA!$A$46:$E$6000,A4943,4),""),"")</f>
        <v/>
      </c>
      <c r="F4943" s="99" t="str">
        <f>IFERROR(IF(C4943=設定・集計!$B$6,"",INDEX(DATA!$A$46:$E$6000,A4943,4)),"")</f>
        <v/>
      </c>
    </row>
    <row r="4944" spans="1:6" ht="18.75" customHeight="1">
      <c r="A4944" s="82" t="str">
        <f>IFERROR(MATCH(ROW()-ROW($A$2),DATA!G:G,0)-DATA!$B$5+1,"")</f>
        <v/>
      </c>
      <c r="B4944" s="86" t="str">
        <f>IFERROR(INDEX(DATA!$A$46:$E$6000,A4944,5),"")</f>
        <v/>
      </c>
      <c r="C4944" s="87" t="str">
        <f>IFERROR(INDEX(DATA!$A$46:$E$6000,A4944,3),"")</f>
        <v/>
      </c>
      <c r="D4944" s="88" t="str">
        <f>IFERROR(INDEX(DATA!$A$46:$E$6000,A4944,2),"")</f>
        <v/>
      </c>
      <c r="E4944" s="99" t="str">
        <f>IFERROR(IF(C4944=設定・集計!$B$6,INDEX(DATA!$A$46:$E$6000,A4944,4),""),"")</f>
        <v/>
      </c>
      <c r="F4944" s="99" t="str">
        <f>IFERROR(IF(C4944=設定・集計!$B$6,"",INDEX(DATA!$A$46:$E$6000,A4944,4)),"")</f>
        <v/>
      </c>
    </row>
    <row r="4945" spans="1:6" ht="18.75" customHeight="1">
      <c r="A4945" s="82" t="str">
        <f>IFERROR(MATCH(ROW()-ROW($A$2),DATA!G:G,0)-DATA!$B$5+1,"")</f>
        <v/>
      </c>
      <c r="B4945" s="86" t="str">
        <f>IFERROR(INDEX(DATA!$A$46:$E$6000,A4945,5),"")</f>
        <v/>
      </c>
      <c r="C4945" s="87" t="str">
        <f>IFERROR(INDEX(DATA!$A$46:$E$6000,A4945,3),"")</f>
        <v/>
      </c>
      <c r="D4945" s="88" t="str">
        <f>IFERROR(INDEX(DATA!$A$46:$E$6000,A4945,2),"")</f>
        <v/>
      </c>
      <c r="E4945" s="99" t="str">
        <f>IFERROR(IF(C4945=設定・集計!$B$6,INDEX(DATA!$A$46:$E$6000,A4945,4),""),"")</f>
        <v/>
      </c>
      <c r="F4945" s="99" t="str">
        <f>IFERROR(IF(C4945=設定・集計!$B$6,"",INDEX(DATA!$A$46:$E$6000,A4945,4)),"")</f>
        <v/>
      </c>
    </row>
    <row r="4946" spans="1:6" ht="18.75" customHeight="1">
      <c r="A4946" s="82" t="str">
        <f>IFERROR(MATCH(ROW()-ROW($A$2),DATA!G:G,0)-DATA!$B$5+1,"")</f>
        <v/>
      </c>
      <c r="B4946" s="86" t="str">
        <f>IFERROR(INDEX(DATA!$A$46:$E$6000,A4946,5),"")</f>
        <v/>
      </c>
      <c r="C4946" s="87" t="str">
        <f>IFERROR(INDEX(DATA!$A$46:$E$6000,A4946,3),"")</f>
        <v/>
      </c>
      <c r="D4946" s="88" t="str">
        <f>IFERROR(INDEX(DATA!$A$46:$E$6000,A4946,2),"")</f>
        <v/>
      </c>
      <c r="E4946" s="99" t="str">
        <f>IFERROR(IF(C4946=設定・集計!$B$6,INDEX(DATA!$A$46:$E$6000,A4946,4),""),"")</f>
        <v/>
      </c>
      <c r="F4946" s="99" t="str">
        <f>IFERROR(IF(C4946=設定・集計!$B$6,"",INDEX(DATA!$A$46:$E$6000,A4946,4)),"")</f>
        <v/>
      </c>
    </row>
    <row r="4947" spans="1:6" ht="18.75" customHeight="1">
      <c r="A4947" s="82" t="str">
        <f>IFERROR(MATCH(ROW()-ROW($A$2),DATA!G:G,0)-DATA!$B$5+1,"")</f>
        <v/>
      </c>
      <c r="B4947" s="86" t="str">
        <f>IFERROR(INDEX(DATA!$A$46:$E$6000,A4947,5),"")</f>
        <v/>
      </c>
      <c r="C4947" s="87" t="str">
        <f>IFERROR(INDEX(DATA!$A$46:$E$6000,A4947,3),"")</f>
        <v/>
      </c>
      <c r="D4947" s="88" t="str">
        <f>IFERROR(INDEX(DATA!$A$46:$E$6000,A4947,2),"")</f>
        <v/>
      </c>
      <c r="E4947" s="99" t="str">
        <f>IFERROR(IF(C4947=設定・集計!$B$6,INDEX(DATA!$A$46:$E$6000,A4947,4),""),"")</f>
        <v/>
      </c>
      <c r="F4947" s="99" t="str">
        <f>IFERROR(IF(C4947=設定・集計!$B$6,"",INDEX(DATA!$A$46:$E$6000,A4947,4)),"")</f>
        <v/>
      </c>
    </row>
    <row r="4948" spans="1:6" ht="18.75" customHeight="1">
      <c r="A4948" s="82" t="str">
        <f>IFERROR(MATCH(ROW()-ROW($A$2),DATA!G:G,0)-DATA!$B$5+1,"")</f>
        <v/>
      </c>
      <c r="B4948" s="86" t="str">
        <f>IFERROR(INDEX(DATA!$A$46:$E$6000,A4948,5),"")</f>
        <v/>
      </c>
      <c r="C4948" s="87" t="str">
        <f>IFERROR(INDEX(DATA!$A$46:$E$6000,A4948,3),"")</f>
        <v/>
      </c>
      <c r="D4948" s="88" t="str">
        <f>IFERROR(INDEX(DATA!$A$46:$E$6000,A4948,2),"")</f>
        <v/>
      </c>
      <c r="E4948" s="99" t="str">
        <f>IFERROR(IF(C4948=設定・集計!$B$6,INDEX(DATA!$A$46:$E$6000,A4948,4),""),"")</f>
        <v/>
      </c>
      <c r="F4948" s="99" t="str">
        <f>IFERROR(IF(C4948=設定・集計!$B$6,"",INDEX(DATA!$A$46:$E$6000,A4948,4)),"")</f>
        <v/>
      </c>
    </row>
    <row r="4949" spans="1:6" ht="18.75" customHeight="1">
      <c r="A4949" s="82" t="str">
        <f>IFERROR(MATCH(ROW()-ROW($A$2),DATA!G:G,0)-DATA!$B$5+1,"")</f>
        <v/>
      </c>
      <c r="B4949" s="86" t="str">
        <f>IFERROR(INDEX(DATA!$A$46:$E$6000,A4949,5),"")</f>
        <v/>
      </c>
      <c r="C4949" s="87" t="str">
        <f>IFERROR(INDEX(DATA!$A$46:$E$6000,A4949,3),"")</f>
        <v/>
      </c>
      <c r="D4949" s="88" t="str">
        <f>IFERROR(INDEX(DATA!$A$46:$E$6000,A4949,2),"")</f>
        <v/>
      </c>
      <c r="E4949" s="99" t="str">
        <f>IFERROR(IF(C4949=設定・集計!$B$6,INDEX(DATA!$A$46:$E$6000,A4949,4),""),"")</f>
        <v/>
      </c>
      <c r="F4949" s="99" t="str">
        <f>IFERROR(IF(C4949=設定・集計!$B$6,"",INDEX(DATA!$A$46:$E$6000,A4949,4)),"")</f>
        <v/>
      </c>
    </row>
    <row r="4950" spans="1:6" ht="18.75" customHeight="1">
      <c r="A4950" s="82" t="str">
        <f>IFERROR(MATCH(ROW()-ROW($A$2),DATA!G:G,0)-DATA!$B$5+1,"")</f>
        <v/>
      </c>
      <c r="B4950" s="86" t="str">
        <f>IFERROR(INDEX(DATA!$A$46:$E$6000,A4950,5),"")</f>
        <v/>
      </c>
      <c r="C4950" s="87" t="str">
        <f>IFERROR(INDEX(DATA!$A$46:$E$6000,A4950,3),"")</f>
        <v/>
      </c>
      <c r="D4950" s="88" t="str">
        <f>IFERROR(INDEX(DATA!$A$46:$E$6000,A4950,2),"")</f>
        <v/>
      </c>
      <c r="E4950" s="99" t="str">
        <f>IFERROR(IF(C4950=設定・集計!$B$6,INDEX(DATA!$A$46:$E$6000,A4950,4),""),"")</f>
        <v/>
      </c>
      <c r="F4950" s="99" t="str">
        <f>IFERROR(IF(C4950=設定・集計!$B$6,"",INDEX(DATA!$A$46:$E$6000,A4950,4)),"")</f>
        <v/>
      </c>
    </row>
    <row r="4951" spans="1:6" ht="18.75" customHeight="1">
      <c r="A4951" s="82" t="str">
        <f>IFERROR(MATCH(ROW()-ROW($A$2),DATA!G:G,0)-DATA!$B$5+1,"")</f>
        <v/>
      </c>
      <c r="B4951" s="86" t="str">
        <f>IFERROR(INDEX(DATA!$A$46:$E$6000,A4951,5),"")</f>
        <v/>
      </c>
      <c r="C4951" s="87" t="str">
        <f>IFERROR(INDEX(DATA!$A$46:$E$6000,A4951,3),"")</f>
        <v/>
      </c>
      <c r="D4951" s="88" t="str">
        <f>IFERROR(INDEX(DATA!$A$46:$E$6000,A4951,2),"")</f>
        <v/>
      </c>
      <c r="E4951" s="99" t="str">
        <f>IFERROR(IF(C4951=設定・集計!$B$6,INDEX(DATA!$A$46:$E$6000,A4951,4),""),"")</f>
        <v/>
      </c>
      <c r="F4951" s="99" t="str">
        <f>IFERROR(IF(C4951=設定・集計!$B$6,"",INDEX(DATA!$A$46:$E$6000,A4951,4)),"")</f>
        <v/>
      </c>
    </row>
    <row r="4952" spans="1:6" ht="18.75" customHeight="1">
      <c r="A4952" s="82" t="str">
        <f>IFERROR(MATCH(ROW()-ROW($A$2),DATA!G:G,0)-DATA!$B$5+1,"")</f>
        <v/>
      </c>
      <c r="B4952" s="86" t="str">
        <f>IFERROR(INDEX(DATA!$A$46:$E$6000,A4952,5),"")</f>
        <v/>
      </c>
      <c r="C4952" s="87" t="str">
        <f>IFERROR(INDEX(DATA!$A$46:$E$6000,A4952,3),"")</f>
        <v/>
      </c>
      <c r="D4952" s="88" t="str">
        <f>IFERROR(INDEX(DATA!$A$46:$E$6000,A4952,2),"")</f>
        <v/>
      </c>
      <c r="E4952" s="99" t="str">
        <f>IFERROR(IF(C4952=設定・集計!$B$6,INDEX(DATA!$A$46:$E$6000,A4952,4),""),"")</f>
        <v/>
      </c>
      <c r="F4952" s="99" t="str">
        <f>IFERROR(IF(C4952=設定・集計!$B$6,"",INDEX(DATA!$A$46:$E$6000,A4952,4)),"")</f>
        <v/>
      </c>
    </row>
    <row r="4953" spans="1:6" ht="18.75" customHeight="1">
      <c r="A4953" s="82" t="str">
        <f>IFERROR(MATCH(ROW()-ROW($A$2),DATA!G:G,0)-DATA!$B$5+1,"")</f>
        <v/>
      </c>
      <c r="B4953" s="86" t="str">
        <f>IFERROR(INDEX(DATA!$A$46:$E$6000,A4953,5),"")</f>
        <v/>
      </c>
      <c r="C4953" s="87" t="str">
        <f>IFERROR(INDEX(DATA!$A$46:$E$6000,A4953,3),"")</f>
        <v/>
      </c>
      <c r="D4953" s="88" t="str">
        <f>IFERROR(INDEX(DATA!$A$46:$E$6000,A4953,2),"")</f>
        <v/>
      </c>
      <c r="E4953" s="99" t="str">
        <f>IFERROR(IF(C4953=設定・集計!$B$6,INDEX(DATA!$A$46:$E$6000,A4953,4),""),"")</f>
        <v/>
      </c>
      <c r="F4953" s="99" t="str">
        <f>IFERROR(IF(C4953=設定・集計!$B$6,"",INDEX(DATA!$A$46:$E$6000,A4953,4)),"")</f>
        <v/>
      </c>
    </row>
    <row r="4954" spans="1:6" ht="18.75" customHeight="1">
      <c r="A4954" s="82" t="str">
        <f>IFERROR(MATCH(ROW()-ROW($A$2),DATA!G:G,0)-DATA!$B$5+1,"")</f>
        <v/>
      </c>
      <c r="B4954" s="86" t="str">
        <f>IFERROR(INDEX(DATA!$A$46:$E$6000,A4954,5),"")</f>
        <v/>
      </c>
      <c r="C4954" s="87" t="str">
        <f>IFERROR(INDEX(DATA!$A$46:$E$6000,A4954,3),"")</f>
        <v/>
      </c>
      <c r="D4954" s="88" t="str">
        <f>IFERROR(INDEX(DATA!$A$46:$E$6000,A4954,2),"")</f>
        <v/>
      </c>
      <c r="E4954" s="99" t="str">
        <f>IFERROR(IF(C4954=設定・集計!$B$6,INDEX(DATA!$A$46:$E$6000,A4954,4),""),"")</f>
        <v/>
      </c>
      <c r="F4954" s="99" t="str">
        <f>IFERROR(IF(C4954=設定・集計!$B$6,"",INDEX(DATA!$A$46:$E$6000,A4954,4)),"")</f>
        <v/>
      </c>
    </row>
    <row r="4955" spans="1:6" ht="18.75" customHeight="1">
      <c r="A4955" s="82" t="str">
        <f>IFERROR(MATCH(ROW()-ROW($A$2),DATA!G:G,0)-DATA!$B$5+1,"")</f>
        <v/>
      </c>
      <c r="B4955" s="86" t="str">
        <f>IFERROR(INDEX(DATA!$A$46:$E$6000,A4955,5),"")</f>
        <v/>
      </c>
      <c r="C4955" s="87" t="str">
        <f>IFERROR(INDEX(DATA!$A$46:$E$6000,A4955,3),"")</f>
        <v/>
      </c>
      <c r="D4955" s="88" t="str">
        <f>IFERROR(INDEX(DATA!$A$46:$E$6000,A4955,2),"")</f>
        <v/>
      </c>
      <c r="E4955" s="99" t="str">
        <f>IFERROR(IF(C4955=設定・集計!$B$6,INDEX(DATA!$A$46:$E$6000,A4955,4),""),"")</f>
        <v/>
      </c>
      <c r="F4955" s="99" t="str">
        <f>IFERROR(IF(C4955=設定・集計!$B$6,"",INDEX(DATA!$A$46:$E$6000,A4955,4)),"")</f>
        <v/>
      </c>
    </row>
    <row r="4956" spans="1:6" ht="18.75" customHeight="1">
      <c r="A4956" s="82" t="str">
        <f>IFERROR(MATCH(ROW()-ROW($A$2),DATA!G:G,0)-DATA!$B$5+1,"")</f>
        <v/>
      </c>
      <c r="B4956" s="86" t="str">
        <f>IFERROR(INDEX(DATA!$A$46:$E$6000,A4956,5),"")</f>
        <v/>
      </c>
      <c r="C4956" s="87" t="str">
        <f>IFERROR(INDEX(DATA!$A$46:$E$6000,A4956,3),"")</f>
        <v/>
      </c>
      <c r="D4956" s="88" t="str">
        <f>IFERROR(INDEX(DATA!$A$46:$E$6000,A4956,2),"")</f>
        <v/>
      </c>
      <c r="E4956" s="99" t="str">
        <f>IFERROR(IF(C4956=設定・集計!$B$6,INDEX(DATA!$A$46:$E$6000,A4956,4),""),"")</f>
        <v/>
      </c>
      <c r="F4956" s="99" t="str">
        <f>IFERROR(IF(C4956=設定・集計!$B$6,"",INDEX(DATA!$A$46:$E$6000,A4956,4)),"")</f>
        <v/>
      </c>
    </row>
    <row r="4957" spans="1:6" ht="18.75" customHeight="1">
      <c r="A4957" s="82" t="str">
        <f>IFERROR(MATCH(ROW()-ROW($A$2),DATA!G:G,0)-DATA!$B$5+1,"")</f>
        <v/>
      </c>
      <c r="B4957" s="86" t="str">
        <f>IFERROR(INDEX(DATA!$A$46:$E$6000,A4957,5),"")</f>
        <v/>
      </c>
      <c r="C4957" s="87" t="str">
        <f>IFERROR(INDEX(DATA!$A$46:$E$6000,A4957,3),"")</f>
        <v/>
      </c>
      <c r="D4957" s="88" t="str">
        <f>IFERROR(INDEX(DATA!$A$46:$E$6000,A4957,2),"")</f>
        <v/>
      </c>
      <c r="E4957" s="99" t="str">
        <f>IFERROR(IF(C4957=設定・集計!$B$6,INDEX(DATA!$A$46:$E$6000,A4957,4),""),"")</f>
        <v/>
      </c>
      <c r="F4957" s="99" t="str">
        <f>IFERROR(IF(C4957=設定・集計!$B$6,"",INDEX(DATA!$A$46:$E$6000,A4957,4)),"")</f>
        <v/>
      </c>
    </row>
    <row r="4958" spans="1:6" ht="18.75" customHeight="1">
      <c r="A4958" s="82" t="str">
        <f>IFERROR(MATCH(ROW()-ROW($A$2),DATA!G:G,0)-DATA!$B$5+1,"")</f>
        <v/>
      </c>
      <c r="B4958" s="86" t="str">
        <f>IFERROR(INDEX(DATA!$A$46:$E$6000,A4958,5),"")</f>
        <v/>
      </c>
      <c r="C4958" s="87" t="str">
        <f>IFERROR(INDEX(DATA!$A$46:$E$6000,A4958,3),"")</f>
        <v/>
      </c>
      <c r="D4958" s="88" t="str">
        <f>IFERROR(INDEX(DATA!$A$46:$E$6000,A4958,2),"")</f>
        <v/>
      </c>
      <c r="E4958" s="99" t="str">
        <f>IFERROR(IF(C4958=設定・集計!$B$6,INDEX(DATA!$A$46:$E$6000,A4958,4),""),"")</f>
        <v/>
      </c>
      <c r="F4958" s="99" t="str">
        <f>IFERROR(IF(C4958=設定・集計!$B$6,"",INDEX(DATA!$A$46:$E$6000,A4958,4)),"")</f>
        <v/>
      </c>
    </row>
    <row r="4959" spans="1:6" ht="18.75" customHeight="1">
      <c r="A4959" s="82" t="str">
        <f>IFERROR(MATCH(ROW()-ROW($A$2),DATA!G:G,0)-DATA!$B$5+1,"")</f>
        <v/>
      </c>
      <c r="B4959" s="86" t="str">
        <f>IFERROR(INDEX(DATA!$A$46:$E$6000,A4959,5),"")</f>
        <v/>
      </c>
      <c r="C4959" s="87" t="str">
        <f>IFERROR(INDEX(DATA!$A$46:$E$6000,A4959,3),"")</f>
        <v/>
      </c>
      <c r="D4959" s="88" t="str">
        <f>IFERROR(INDEX(DATA!$A$46:$E$6000,A4959,2),"")</f>
        <v/>
      </c>
      <c r="E4959" s="99" t="str">
        <f>IFERROR(IF(C4959=設定・集計!$B$6,INDEX(DATA!$A$46:$E$6000,A4959,4),""),"")</f>
        <v/>
      </c>
      <c r="F4959" s="99" t="str">
        <f>IFERROR(IF(C4959=設定・集計!$B$6,"",INDEX(DATA!$A$46:$E$6000,A4959,4)),"")</f>
        <v/>
      </c>
    </row>
    <row r="4960" spans="1:6" ht="18.75" customHeight="1">
      <c r="A4960" s="82" t="str">
        <f>IFERROR(MATCH(ROW()-ROW($A$2),DATA!G:G,0)-DATA!$B$5+1,"")</f>
        <v/>
      </c>
      <c r="B4960" s="86" t="str">
        <f>IFERROR(INDEX(DATA!$A$46:$E$6000,A4960,5),"")</f>
        <v/>
      </c>
      <c r="C4960" s="87" t="str">
        <f>IFERROR(INDEX(DATA!$A$46:$E$6000,A4960,3),"")</f>
        <v/>
      </c>
      <c r="D4960" s="88" t="str">
        <f>IFERROR(INDEX(DATA!$A$46:$E$6000,A4960,2),"")</f>
        <v/>
      </c>
      <c r="E4960" s="99" t="str">
        <f>IFERROR(IF(C4960=設定・集計!$B$6,INDEX(DATA!$A$46:$E$6000,A4960,4),""),"")</f>
        <v/>
      </c>
      <c r="F4960" s="99" t="str">
        <f>IFERROR(IF(C4960=設定・集計!$B$6,"",INDEX(DATA!$A$46:$E$6000,A4960,4)),"")</f>
        <v/>
      </c>
    </row>
    <row r="4961" spans="1:6" ht="18.75" customHeight="1">
      <c r="A4961" s="82" t="str">
        <f>IFERROR(MATCH(ROW()-ROW($A$2),DATA!G:G,0)-DATA!$B$5+1,"")</f>
        <v/>
      </c>
      <c r="B4961" s="86" t="str">
        <f>IFERROR(INDEX(DATA!$A$46:$E$6000,A4961,5),"")</f>
        <v/>
      </c>
      <c r="C4961" s="87" t="str">
        <f>IFERROR(INDEX(DATA!$A$46:$E$6000,A4961,3),"")</f>
        <v/>
      </c>
      <c r="D4961" s="88" t="str">
        <f>IFERROR(INDEX(DATA!$A$46:$E$6000,A4961,2),"")</f>
        <v/>
      </c>
      <c r="E4961" s="99" t="str">
        <f>IFERROR(IF(C4961=設定・集計!$B$6,INDEX(DATA!$A$46:$E$6000,A4961,4),""),"")</f>
        <v/>
      </c>
      <c r="F4961" s="99" t="str">
        <f>IFERROR(IF(C4961=設定・集計!$B$6,"",INDEX(DATA!$A$46:$E$6000,A4961,4)),"")</f>
        <v/>
      </c>
    </row>
    <row r="4962" spans="1:6" ht="18.75" customHeight="1">
      <c r="A4962" s="82" t="str">
        <f>IFERROR(MATCH(ROW()-ROW($A$2),DATA!G:G,0)-DATA!$B$5+1,"")</f>
        <v/>
      </c>
      <c r="B4962" s="86" t="str">
        <f>IFERROR(INDEX(DATA!$A$46:$E$6000,A4962,5),"")</f>
        <v/>
      </c>
      <c r="C4962" s="87" t="str">
        <f>IFERROR(INDEX(DATA!$A$46:$E$6000,A4962,3),"")</f>
        <v/>
      </c>
      <c r="D4962" s="88" t="str">
        <f>IFERROR(INDEX(DATA!$A$46:$E$6000,A4962,2),"")</f>
        <v/>
      </c>
      <c r="E4962" s="99" t="str">
        <f>IFERROR(IF(C4962=設定・集計!$B$6,INDEX(DATA!$A$46:$E$6000,A4962,4),""),"")</f>
        <v/>
      </c>
      <c r="F4962" s="99" t="str">
        <f>IFERROR(IF(C4962=設定・集計!$B$6,"",INDEX(DATA!$A$46:$E$6000,A4962,4)),"")</f>
        <v/>
      </c>
    </row>
    <row r="4963" spans="1:6" ht="18.75" customHeight="1">
      <c r="A4963" s="82" t="str">
        <f>IFERROR(MATCH(ROW()-ROW($A$2),DATA!G:G,0)-DATA!$B$5+1,"")</f>
        <v/>
      </c>
      <c r="B4963" s="86" t="str">
        <f>IFERROR(INDEX(DATA!$A$46:$E$6000,A4963,5),"")</f>
        <v/>
      </c>
      <c r="C4963" s="87" t="str">
        <f>IFERROR(INDEX(DATA!$A$46:$E$6000,A4963,3),"")</f>
        <v/>
      </c>
      <c r="D4963" s="88" t="str">
        <f>IFERROR(INDEX(DATA!$A$46:$E$6000,A4963,2),"")</f>
        <v/>
      </c>
      <c r="E4963" s="99" t="str">
        <f>IFERROR(IF(C4963=設定・集計!$B$6,INDEX(DATA!$A$46:$E$6000,A4963,4),""),"")</f>
        <v/>
      </c>
      <c r="F4963" s="99" t="str">
        <f>IFERROR(IF(C4963=設定・集計!$B$6,"",INDEX(DATA!$A$46:$E$6000,A4963,4)),"")</f>
        <v/>
      </c>
    </row>
    <row r="4964" spans="1:6" ht="18.75" customHeight="1">
      <c r="A4964" s="82" t="str">
        <f>IFERROR(MATCH(ROW()-ROW($A$2),DATA!G:G,0)-DATA!$B$5+1,"")</f>
        <v/>
      </c>
      <c r="B4964" s="86" t="str">
        <f>IFERROR(INDEX(DATA!$A$46:$E$6000,A4964,5),"")</f>
        <v/>
      </c>
      <c r="C4964" s="87" t="str">
        <f>IFERROR(INDEX(DATA!$A$46:$E$6000,A4964,3),"")</f>
        <v/>
      </c>
      <c r="D4964" s="88" t="str">
        <f>IFERROR(INDEX(DATA!$A$46:$E$6000,A4964,2),"")</f>
        <v/>
      </c>
      <c r="E4964" s="99" t="str">
        <f>IFERROR(IF(C4964=設定・集計!$B$6,INDEX(DATA!$A$46:$E$6000,A4964,4),""),"")</f>
        <v/>
      </c>
      <c r="F4964" s="99" t="str">
        <f>IFERROR(IF(C4964=設定・集計!$B$6,"",INDEX(DATA!$A$46:$E$6000,A4964,4)),"")</f>
        <v/>
      </c>
    </row>
    <row r="4965" spans="1:6" ht="18.75" customHeight="1">
      <c r="A4965" s="82" t="str">
        <f>IFERROR(MATCH(ROW()-ROW($A$2),DATA!G:G,0)-DATA!$B$5+1,"")</f>
        <v/>
      </c>
      <c r="B4965" s="86" t="str">
        <f>IFERROR(INDEX(DATA!$A$46:$E$6000,A4965,5),"")</f>
        <v/>
      </c>
      <c r="C4965" s="87" t="str">
        <f>IFERROR(INDEX(DATA!$A$46:$E$6000,A4965,3),"")</f>
        <v/>
      </c>
      <c r="D4965" s="88" t="str">
        <f>IFERROR(INDEX(DATA!$A$46:$E$6000,A4965,2),"")</f>
        <v/>
      </c>
      <c r="E4965" s="99" t="str">
        <f>IFERROR(IF(C4965=設定・集計!$B$6,INDEX(DATA!$A$46:$E$6000,A4965,4),""),"")</f>
        <v/>
      </c>
      <c r="F4965" s="99" t="str">
        <f>IFERROR(IF(C4965=設定・集計!$B$6,"",INDEX(DATA!$A$46:$E$6000,A4965,4)),"")</f>
        <v/>
      </c>
    </row>
    <row r="4966" spans="1:6" ht="18.75" customHeight="1">
      <c r="A4966" s="82" t="str">
        <f>IFERROR(MATCH(ROW()-ROW($A$2),DATA!G:G,0)-DATA!$B$5+1,"")</f>
        <v/>
      </c>
      <c r="B4966" s="86" t="str">
        <f>IFERROR(INDEX(DATA!$A$46:$E$6000,A4966,5),"")</f>
        <v/>
      </c>
      <c r="C4966" s="87" t="str">
        <f>IFERROR(INDEX(DATA!$A$46:$E$6000,A4966,3),"")</f>
        <v/>
      </c>
      <c r="D4966" s="88" t="str">
        <f>IFERROR(INDEX(DATA!$A$46:$E$6000,A4966,2),"")</f>
        <v/>
      </c>
      <c r="E4966" s="99" t="str">
        <f>IFERROR(IF(C4966=設定・集計!$B$6,INDEX(DATA!$A$46:$E$6000,A4966,4),""),"")</f>
        <v/>
      </c>
      <c r="F4966" s="99" t="str">
        <f>IFERROR(IF(C4966=設定・集計!$B$6,"",INDEX(DATA!$A$46:$E$6000,A4966,4)),"")</f>
        <v/>
      </c>
    </row>
    <row r="4967" spans="1:6" ht="18.75" customHeight="1">
      <c r="A4967" s="82" t="str">
        <f>IFERROR(MATCH(ROW()-ROW($A$2),DATA!G:G,0)-DATA!$B$5+1,"")</f>
        <v/>
      </c>
      <c r="B4967" s="86" t="str">
        <f>IFERROR(INDEX(DATA!$A$46:$E$6000,A4967,5),"")</f>
        <v/>
      </c>
      <c r="C4967" s="87" t="str">
        <f>IFERROR(INDEX(DATA!$A$46:$E$6000,A4967,3),"")</f>
        <v/>
      </c>
      <c r="D4967" s="88" t="str">
        <f>IFERROR(INDEX(DATA!$A$46:$E$6000,A4967,2),"")</f>
        <v/>
      </c>
      <c r="E4967" s="99" t="str">
        <f>IFERROR(IF(C4967=設定・集計!$B$6,INDEX(DATA!$A$46:$E$6000,A4967,4),""),"")</f>
        <v/>
      </c>
      <c r="F4967" s="99" t="str">
        <f>IFERROR(IF(C4967=設定・集計!$B$6,"",INDEX(DATA!$A$46:$E$6000,A4967,4)),"")</f>
        <v/>
      </c>
    </row>
    <row r="4968" spans="1:6" ht="18.75" customHeight="1">
      <c r="A4968" s="82" t="str">
        <f>IFERROR(MATCH(ROW()-ROW($A$2),DATA!G:G,0)-DATA!$B$5+1,"")</f>
        <v/>
      </c>
      <c r="B4968" s="86" t="str">
        <f>IFERROR(INDEX(DATA!$A$46:$E$6000,A4968,5),"")</f>
        <v/>
      </c>
      <c r="C4968" s="87" t="str">
        <f>IFERROR(INDEX(DATA!$A$46:$E$6000,A4968,3),"")</f>
        <v/>
      </c>
      <c r="D4968" s="88" t="str">
        <f>IFERROR(INDEX(DATA!$A$46:$E$6000,A4968,2),"")</f>
        <v/>
      </c>
      <c r="E4968" s="99" t="str">
        <f>IFERROR(IF(C4968=設定・集計!$B$6,INDEX(DATA!$A$46:$E$6000,A4968,4),""),"")</f>
        <v/>
      </c>
      <c r="F4968" s="99" t="str">
        <f>IFERROR(IF(C4968=設定・集計!$B$6,"",INDEX(DATA!$A$46:$E$6000,A4968,4)),"")</f>
        <v/>
      </c>
    </row>
    <row r="4969" spans="1:6" ht="18.75" customHeight="1">
      <c r="A4969" s="82" t="str">
        <f>IFERROR(MATCH(ROW()-ROW($A$2),DATA!G:G,0)-DATA!$B$5+1,"")</f>
        <v/>
      </c>
      <c r="B4969" s="86" t="str">
        <f>IFERROR(INDEX(DATA!$A$46:$E$6000,A4969,5),"")</f>
        <v/>
      </c>
      <c r="C4969" s="87" t="str">
        <f>IFERROR(INDEX(DATA!$A$46:$E$6000,A4969,3),"")</f>
        <v/>
      </c>
      <c r="D4969" s="88" t="str">
        <f>IFERROR(INDEX(DATA!$A$46:$E$6000,A4969,2),"")</f>
        <v/>
      </c>
      <c r="E4969" s="99" t="str">
        <f>IFERROR(IF(C4969=設定・集計!$B$6,INDEX(DATA!$A$46:$E$6000,A4969,4),""),"")</f>
        <v/>
      </c>
      <c r="F4969" s="99" t="str">
        <f>IFERROR(IF(C4969=設定・集計!$B$6,"",INDEX(DATA!$A$46:$E$6000,A4969,4)),"")</f>
        <v/>
      </c>
    </row>
    <row r="4970" spans="1:6" ht="18.75" customHeight="1">
      <c r="A4970" s="82" t="str">
        <f>IFERROR(MATCH(ROW()-ROW($A$2),DATA!G:G,0)-DATA!$B$5+1,"")</f>
        <v/>
      </c>
      <c r="B4970" s="86" t="str">
        <f>IFERROR(INDEX(DATA!$A$46:$E$6000,A4970,5),"")</f>
        <v/>
      </c>
      <c r="C4970" s="87" t="str">
        <f>IFERROR(INDEX(DATA!$A$46:$E$6000,A4970,3),"")</f>
        <v/>
      </c>
      <c r="D4970" s="88" t="str">
        <f>IFERROR(INDEX(DATA!$A$46:$E$6000,A4970,2),"")</f>
        <v/>
      </c>
      <c r="E4970" s="99" t="str">
        <f>IFERROR(IF(C4970=設定・集計!$B$6,INDEX(DATA!$A$46:$E$6000,A4970,4),""),"")</f>
        <v/>
      </c>
      <c r="F4970" s="99" t="str">
        <f>IFERROR(IF(C4970=設定・集計!$B$6,"",INDEX(DATA!$A$46:$E$6000,A4970,4)),"")</f>
        <v/>
      </c>
    </row>
    <row r="4971" spans="1:6" ht="18.75" customHeight="1">
      <c r="A4971" s="82" t="str">
        <f>IFERROR(MATCH(ROW()-ROW($A$2),DATA!G:G,0)-DATA!$B$5+1,"")</f>
        <v/>
      </c>
      <c r="B4971" s="86" t="str">
        <f>IFERROR(INDEX(DATA!$A$46:$E$6000,A4971,5),"")</f>
        <v/>
      </c>
      <c r="C4971" s="87" t="str">
        <f>IFERROR(INDEX(DATA!$A$46:$E$6000,A4971,3),"")</f>
        <v/>
      </c>
      <c r="D4971" s="88" t="str">
        <f>IFERROR(INDEX(DATA!$A$46:$E$6000,A4971,2),"")</f>
        <v/>
      </c>
      <c r="E4971" s="99" t="str">
        <f>IFERROR(IF(C4971=設定・集計!$B$6,INDEX(DATA!$A$46:$E$6000,A4971,4),""),"")</f>
        <v/>
      </c>
      <c r="F4971" s="99" t="str">
        <f>IFERROR(IF(C4971=設定・集計!$B$6,"",INDEX(DATA!$A$46:$E$6000,A4971,4)),"")</f>
        <v/>
      </c>
    </row>
    <row r="4972" spans="1:6" ht="18.75" customHeight="1">
      <c r="A4972" s="82" t="str">
        <f>IFERROR(MATCH(ROW()-ROW($A$2),DATA!G:G,0)-DATA!$B$5+1,"")</f>
        <v/>
      </c>
      <c r="B4972" s="86" t="str">
        <f>IFERROR(INDEX(DATA!$A$46:$E$6000,A4972,5),"")</f>
        <v/>
      </c>
      <c r="C4972" s="87" t="str">
        <f>IFERROR(INDEX(DATA!$A$46:$E$6000,A4972,3),"")</f>
        <v/>
      </c>
      <c r="D4972" s="88" t="str">
        <f>IFERROR(INDEX(DATA!$A$46:$E$6000,A4972,2),"")</f>
        <v/>
      </c>
      <c r="E4972" s="99" t="str">
        <f>IFERROR(IF(C4972=設定・集計!$B$6,INDEX(DATA!$A$46:$E$6000,A4972,4),""),"")</f>
        <v/>
      </c>
      <c r="F4972" s="99" t="str">
        <f>IFERROR(IF(C4972=設定・集計!$B$6,"",INDEX(DATA!$A$46:$E$6000,A4972,4)),"")</f>
        <v/>
      </c>
    </row>
    <row r="4973" spans="1:6" ht="18.75" customHeight="1">
      <c r="A4973" s="82" t="str">
        <f>IFERROR(MATCH(ROW()-ROW($A$2),DATA!G:G,0)-DATA!$B$5+1,"")</f>
        <v/>
      </c>
      <c r="B4973" s="86" t="str">
        <f>IFERROR(INDEX(DATA!$A$46:$E$6000,A4973,5),"")</f>
        <v/>
      </c>
      <c r="C4973" s="87" t="str">
        <f>IFERROR(INDEX(DATA!$A$46:$E$6000,A4973,3),"")</f>
        <v/>
      </c>
      <c r="D4973" s="88" t="str">
        <f>IFERROR(INDEX(DATA!$A$46:$E$6000,A4973,2),"")</f>
        <v/>
      </c>
      <c r="E4973" s="99" t="str">
        <f>IFERROR(IF(C4973=設定・集計!$B$6,INDEX(DATA!$A$46:$E$6000,A4973,4),""),"")</f>
        <v/>
      </c>
      <c r="F4973" s="99" t="str">
        <f>IFERROR(IF(C4973=設定・集計!$B$6,"",INDEX(DATA!$A$46:$E$6000,A4973,4)),"")</f>
        <v/>
      </c>
    </row>
    <row r="4974" spans="1:6" ht="18.75" customHeight="1">
      <c r="A4974" s="82" t="str">
        <f>IFERROR(MATCH(ROW()-ROW($A$2),DATA!G:G,0)-DATA!$B$5+1,"")</f>
        <v/>
      </c>
      <c r="B4974" s="86" t="str">
        <f>IFERROR(INDEX(DATA!$A$46:$E$6000,A4974,5),"")</f>
        <v/>
      </c>
      <c r="C4974" s="87" t="str">
        <f>IFERROR(INDEX(DATA!$A$46:$E$6000,A4974,3),"")</f>
        <v/>
      </c>
      <c r="D4974" s="88" t="str">
        <f>IFERROR(INDEX(DATA!$A$46:$E$6000,A4974,2),"")</f>
        <v/>
      </c>
      <c r="E4974" s="99" t="str">
        <f>IFERROR(IF(C4974=設定・集計!$B$6,INDEX(DATA!$A$46:$E$6000,A4974,4),""),"")</f>
        <v/>
      </c>
      <c r="F4974" s="99" t="str">
        <f>IFERROR(IF(C4974=設定・集計!$B$6,"",INDEX(DATA!$A$46:$E$6000,A4974,4)),"")</f>
        <v/>
      </c>
    </row>
    <row r="4975" spans="1:6" ht="18.75" customHeight="1">
      <c r="A4975" s="82" t="str">
        <f>IFERROR(MATCH(ROW()-ROW($A$2),DATA!G:G,0)-DATA!$B$5+1,"")</f>
        <v/>
      </c>
      <c r="B4975" s="86" t="str">
        <f>IFERROR(INDEX(DATA!$A$46:$E$6000,A4975,5),"")</f>
        <v/>
      </c>
      <c r="C4975" s="87" t="str">
        <f>IFERROR(INDEX(DATA!$A$46:$E$6000,A4975,3),"")</f>
        <v/>
      </c>
      <c r="D4975" s="88" t="str">
        <f>IFERROR(INDEX(DATA!$A$46:$E$6000,A4975,2),"")</f>
        <v/>
      </c>
      <c r="E4975" s="99" t="str">
        <f>IFERROR(IF(C4975=設定・集計!$B$6,INDEX(DATA!$A$46:$E$6000,A4975,4),""),"")</f>
        <v/>
      </c>
      <c r="F4975" s="99" t="str">
        <f>IFERROR(IF(C4975=設定・集計!$B$6,"",INDEX(DATA!$A$46:$E$6000,A4975,4)),"")</f>
        <v/>
      </c>
    </row>
    <row r="4976" spans="1:6" ht="18.75" customHeight="1">
      <c r="A4976" s="82" t="str">
        <f>IFERROR(MATCH(ROW()-ROW($A$2),DATA!G:G,0)-DATA!$B$5+1,"")</f>
        <v/>
      </c>
      <c r="B4976" s="86" t="str">
        <f>IFERROR(INDEX(DATA!$A$46:$E$6000,A4976,5),"")</f>
        <v/>
      </c>
      <c r="C4976" s="87" t="str">
        <f>IFERROR(INDEX(DATA!$A$46:$E$6000,A4976,3),"")</f>
        <v/>
      </c>
      <c r="D4976" s="88" t="str">
        <f>IFERROR(INDEX(DATA!$A$46:$E$6000,A4976,2),"")</f>
        <v/>
      </c>
      <c r="E4976" s="99" t="str">
        <f>IFERROR(IF(C4976=設定・集計!$B$6,INDEX(DATA!$A$46:$E$6000,A4976,4),""),"")</f>
        <v/>
      </c>
      <c r="F4976" s="99" t="str">
        <f>IFERROR(IF(C4976=設定・集計!$B$6,"",INDEX(DATA!$A$46:$E$6000,A4976,4)),"")</f>
        <v/>
      </c>
    </row>
    <row r="4977" spans="1:6" ht="18.75" customHeight="1">
      <c r="A4977" s="82" t="str">
        <f>IFERROR(MATCH(ROW()-ROW($A$2),DATA!G:G,0)-DATA!$B$5+1,"")</f>
        <v/>
      </c>
      <c r="B4977" s="86" t="str">
        <f>IFERROR(INDEX(DATA!$A$46:$E$6000,A4977,5),"")</f>
        <v/>
      </c>
      <c r="C4977" s="87" t="str">
        <f>IFERROR(INDEX(DATA!$A$46:$E$6000,A4977,3),"")</f>
        <v/>
      </c>
      <c r="D4977" s="88" t="str">
        <f>IFERROR(INDEX(DATA!$A$46:$E$6000,A4977,2),"")</f>
        <v/>
      </c>
      <c r="E4977" s="99" t="str">
        <f>IFERROR(IF(C4977=設定・集計!$B$6,INDEX(DATA!$A$46:$E$6000,A4977,4),""),"")</f>
        <v/>
      </c>
      <c r="F4977" s="99" t="str">
        <f>IFERROR(IF(C4977=設定・集計!$B$6,"",INDEX(DATA!$A$46:$E$6000,A4977,4)),"")</f>
        <v/>
      </c>
    </row>
    <row r="4978" spans="1:6" ht="18.75" customHeight="1">
      <c r="A4978" s="82" t="str">
        <f>IFERROR(MATCH(ROW()-ROW($A$2),DATA!G:G,0)-DATA!$B$5+1,"")</f>
        <v/>
      </c>
      <c r="B4978" s="86" t="str">
        <f>IFERROR(INDEX(DATA!$A$46:$E$6000,A4978,5),"")</f>
        <v/>
      </c>
      <c r="C4978" s="87" t="str">
        <f>IFERROR(INDEX(DATA!$A$46:$E$6000,A4978,3),"")</f>
        <v/>
      </c>
      <c r="D4978" s="88" t="str">
        <f>IFERROR(INDEX(DATA!$A$46:$E$6000,A4978,2),"")</f>
        <v/>
      </c>
      <c r="E4978" s="99" t="str">
        <f>IFERROR(IF(C4978=設定・集計!$B$6,INDEX(DATA!$A$46:$E$6000,A4978,4),""),"")</f>
        <v/>
      </c>
      <c r="F4978" s="99" t="str">
        <f>IFERROR(IF(C4978=設定・集計!$B$6,"",INDEX(DATA!$A$46:$E$6000,A4978,4)),"")</f>
        <v/>
      </c>
    </row>
    <row r="4979" spans="1:6" ht="18.75" customHeight="1">
      <c r="A4979" s="82" t="str">
        <f>IFERROR(MATCH(ROW()-ROW($A$2),DATA!G:G,0)-DATA!$B$5+1,"")</f>
        <v/>
      </c>
      <c r="B4979" s="86" t="str">
        <f>IFERROR(INDEX(DATA!$A$46:$E$6000,A4979,5),"")</f>
        <v/>
      </c>
      <c r="C4979" s="87" t="str">
        <f>IFERROR(INDEX(DATA!$A$46:$E$6000,A4979,3),"")</f>
        <v/>
      </c>
      <c r="D4979" s="88" t="str">
        <f>IFERROR(INDEX(DATA!$A$46:$E$6000,A4979,2),"")</f>
        <v/>
      </c>
      <c r="E4979" s="99" t="str">
        <f>IFERROR(IF(C4979=設定・集計!$B$6,INDEX(DATA!$A$46:$E$6000,A4979,4),""),"")</f>
        <v/>
      </c>
      <c r="F4979" s="99" t="str">
        <f>IFERROR(IF(C4979=設定・集計!$B$6,"",INDEX(DATA!$A$46:$E$6000,A4979,4)),"")</f>
        <v/>
      </c>
    </row>
    <row r="4980" spans="1:6" ht="18.75" customHeight="1">
      <c r="A4980" s="82" t="str">
        <f>IFERROR(MATCH(ROW()-ROW($A$2),DATA!G:G,0)-DATA!$B$5+1,"")</f>
        <v/>
      </c>
      <c r="B4980" s="86" t="str">
        <f>IFERROR(INDEX(DATA!$A$46:$E$6000,A4980,5),"")</f>
        <v/>
      </c>
      <c r="C4980" s="87" t="str">
        <f>IFERROR(INDEX(DATA!$A$46:$E$6000,A4980,3),"")</f>
        <v/>
      </c>
      <c r="D4980" s="88" t="str">
        <f>IFERROR(INDEX(DATA!$A$46:$E$6000,A4980,2),"")</f>
        <v/>
      </c>
      <c r="E4980" s="99" t="str">
        <f>IFERROR(IF(C4980=設定・集計!$B$6,INDEX(DATA!$A$46:$E$6000,A4980,4),""),"")</f>
        <v/>
      </c>
      <c r="F4980" s="99" t="str">
        <f>IFERROR(IF(C4980=設定・集計!$B$6,"",INDEX(DATA!$A$46:$E$6000,A4980,4)),"")</f>
        <v/>
      </c>
    </row>
    <row r="4981" spans="1:6" ht="18.75" customHeight="1">
      <c r="A4981" s="82" t="str">
        <f>IFERROR(MATCH(ROW()-ROW($A$2),DATA!G:G,0)-DATA!$B$5+1,"")</f>
        <v/>
      </c>
      <c r="B4981" s="86" t="str">
        <f>IFERROR(INDEX(DATA!$A$46:$E$6000,A4981,5),"")</f>
        <v/>
      </c>
      <c r="C4981" s="87" t="str">
        <f>IFERROR(INDEX(DATA!$A$46:$E$6000,A4981,3),"")</f>
        <v/>
      </c>
      <c r="D4981" s="88" t="str">
        <f>IFERROR(INDEX(DATA!$A$46:$E$6000,A4981,2),"")</f>
        <v/>
      </c>
      <c r="E4981" s="99" t="str">
        <f>IFERROR(IF(C4981=設定・集計!$B$6,INDEX(DATA!$A$46:$E$6000,A4981,4),""),"")</f>
        <v/>
      </c>
      <c r="F4981" s="99" t="str">
        <f>IFERROR(IF(C4981=設定・集計!$B$6,"",INDEX(DATA!$A$46:$E$6000,A4981,4)),"")</f>
        <v/>
      </c>
    </row>
    <row r="4982" spans="1:6" ht="18.75" customHeight="1">
      <c r="A4982" s="82" t="str">
        <f>IFERROR(MATCH(ROW()-ROW($A$2),DATA!G:G,0)-DATA!$B$5+1,"")</f>
        <v/>
      </c>
      <c r="B4982" s="86" t="str">
        <f>IFERROR(INDEX(DATA!$A$46:$E$6000,A4982,5),"")</f>
        <v/>
      </c>
      <c r="C4982" s="87" t="str">
        <f>IFERROR(INDEX(DATA!$A$46:$E$6000,A4982,3),"")</f>
        <v/>
      </c>
      <c r="D4982" s="88" t="str">
        <f>IFERROR(INDEX(DATA!$A$46:$E$6000,A4982,2),"")</f>
        <v/>
      </c>
      <c r="E4982" s="99" t="str">
        <f>IFERROR(IF(C4982=設定・集計!$B$6,INDEX(DATA!$A$46:$E$6000,A4982,4),""),"")</f>
        <v/>
      </c>
      <c r="F4982" s="99" t="str">
        <f>IFERROR(IF(C4982=設定・集計!$B$6,"",INDEX(DATA!$A$46:$E$6000,A4982,4)),"")</f>
        <v/>
      </c>
    </row>
    <row r="4983" spans="1:6" ht="18.75" customHeight="1">
      <c r="A4983" s="82" t="str">
        <f>IFERROR(MATCH(ROW()-ROW($A$2),DATA!G:G,0)-DATA!$B$5+1,"")</f>
        <v/>
      </c>
      <c r="B4983" s="86" t="str">
        <f>IFERROR(INDEX(DATA!$A$46:$E$6000,A4983,5),"")</f>
        <v/>
      </c>
      <c r="C4983" s="87" t="str">
        <f>IFERROR(INDEX(DATA!$A$46:$E$6000,A4983,3),"")</f>
        <v/>
      </c>
      <c r="D4983" s="88" t="str">
        <f>IFERROR(INDEX(DATA!$A$46:$E$6000,A4983,2),"")</f>
        <v/>
      </c>
      <c r="E4983" s="99" t="str">
        <f>IFERROR(IF(C4983=設定・集計!$B$6,INDEX(DATA!$A$46:$E$6000,A4983,4),""),"")</f>
        <v/>
      </c>
      <c r="F4983" s="99" t="str">
        <f>IFERROR(IF(C4983=設定・集計!$B$6,"",INDEX(DATA!$A$46:$E$6000,A4983,4)),"")</f>
        <v/>
      </c>
    </row>
    <row r="4984" spans="1:6" ht="18.75" customHeight="1">
      <c r="A4984" s="82" t="str">
        <f>IFERROR(MATCH(ROW()-ROW($A$2),DATA!G:G,0)-DATA!$B$5+1,"")</f>
        <v/>
      </c>
      <c r="B4984" s="86" t="str">
        <f>IFERROR(INDEX(DATA!$A$46:$E$6000,A4984,5),"")</f>
        <v/>
      </c>
      <c r="C4984" s="87" t="str">
        <f>IFERROR(INDEX(DATA!$A$46:$E$6000,A4984,3),"")</f>
        <v/>
      </c>
      <c r="D4984" s="88" t="str">
        <f>IFERROR(INDEX(DATA!$A$46:$E$6000,A4984,2),"")</f>
        <v/>
      </c>
      <c r="E4984" s="99" t="str">
        <f>IFERROR(IF(C4984=設定・集計!$B$6,INDEX(DATA!$A$46:$E$6000,A4984,4),""),"")</f>
        <v/>
      </c>
      <c r="F4984" s="99" t="str">
        <f>IFERROR(IF(C4984=設定・集計!$B$6,"",INDEX(DATA!$A$46:$E$6000,A4984,4)),"")</f>
        <v/>
      </c>
    </row>
    <row r="4985" spans="1:6" ht="18.75" customHeight="1">
      <c r="A4985" s="82" t="str">
        <f>IFERROR(MATCH(ROW()-ROW($A$2),DATA!G:G,0)-DATA!$B$5+1,"")</f>
        <v/>
      </c>
      <c r="B4985" s="86" t="str">
        <f>IFERROR(INDEX(DATA!$A$46:$E$6000,A4985,5),"")</f>
        <v/>
      </c>
      <c r="C4985" s="87" t="str">
        <f>IFERROR(INDEX(DATA!$A$46:$E$6000,A4985,3),"")</f>
        <v/>
      </c>
      <c r="D4985" s="88" t="str">
        <f>IFERROR(INDEX(DATA!$A$46:$E$6000,A4985,2),"")</f>
        <v/>
      </c>
      <c r="E4985" s="99" t="str">
        <f>IFERROR(IF(C4985=設定・集計!$B$6,INDEX(DATA!$A$46:$E$6000,A4985,4),""),"")</f>
        <v/>
      </c>
      <c r="F4985" s="99" t="str">
        <f>IFERROR(IF(C4985=設定・集計!$B$6,"",INDEX(DATA!$A$46:$E$6000,A4985,4)),"")</f>
        <v/>
      </c>
    </row>
    <row r="4986" spans="1:6" ht="18.75" customHeight="1">
      <c r="A4986" s="82" t="str">
        <f>IFERROR(MATCH(ROW()-ROW($A$2),DATA!G:G,0)-DATA!$B$5+1,"")</f>
        <v/>
      </c>
      <c r="B4986" s="86" t="str">
        <f>IFERROR(INDEX(DATA!$A$46:$E$6000,A4986,5),"")</f>
        <v/>
      </c>
      <c r="C4986" s="87" t="str">
        <f>IFERROR(INDEX(DATA!$A$46:$E$6000,A4986,3),"")</f>
        <v/>
      </c>
      <c r="D4986" s="88" t="str">
        <f>IFERROR(INDEX(DATA!$A$46:$E$6000,A4986,2),"")</f>
        <v/>
      </c>
      <c r="E4986" s="99" t="str">
        <f>IFERROR(IF(C4986=設定・集計!$B$6,INDEX(DATA!$A$46:$E$6000,A4986,4),""),"")</f>
        <v/>
      </c>
      <c r="F4986" s="99" t="str">
        <f>IFERROR(IF(C4986=設定・集計!$B$6,"",INDEX(DATA!$A$46:$E$6000,A4986,4)),"")</f>
        <v/>
      </c>
    </row>
    <row r="4987" spans="1:6" ht="18.75" customHeight="1">
      <c r="A4987" s="82" t="str">
        <f>IFERROR(MATCH(ROW()-ROW($A$2),DATA!G:G,0)-DATA!$B$5+1,"")</f>
        <v/>
      </c>
      <c r="B4987" s="86" t="str">
        <f>IFERROR(INDEX(DATA!$A$46:$E$6000,A4987,5),"")</f>
        <v/>
      </c>
      <c r="C4987" s="87" t="str">
        <f>IFERROR(INDEX(DATA!$A$46:$E$6000,A4987,3),"")</f>
        <v/>
      </c>
      <c r="D4987" s="88" t="str">
        <f>IFERROR(INDEX(DATA!$A$46:$E$6000,A4987,2),"")</f>
        <v/>
      </c>
      <c r="E4987" s="99" t="str">
        <f>IFERROR(IF(C4987=設定・集計!$B$6,INDEX(DATA!$A$46:$E$6000,A4987,4),""),"")</f>
        <v/>
      </c>
      <c r="F4987" s="99" t="str">
        <f>IFERROR(IF(C4987=設定・集計!$B$6,"",INDEX(DATA!$A$46:$E$6000,A4987,4)),"")</f>
        <v/>
      </c>
    </row>
    <row r="4988" spans="1:6" ht="18.75" customHeight="1">
      <c r="A4988" s="82" t="str">
        <f>IFERROR(MATCH(ROW()-ROW($A$2),DATA!G:G,0)-DATA!$B$5+1,"")</f>
        <v/>
      </c>
      <c r="B4988" s="86" t="str">
        <f>IFERROR(INDEX(DATA!$A$46:$E$6000,A4988,5),"")</f>
        <v/>
      </c>
      <c r="C4988" s="87" t="str">
        <f>IFERROR(INDEX(DATA!$A$46:$E$6000,A4988,3),"")</f>
        <v/>
      </c>
      <c r="D4988" s="88" t="str">
        <f>IFERROR(INDEX(DATA!$A$46:$E$6000,A4988,2),"")</f>
        <v/>
      </c>
      <c r="E4988" s="99" t="str">
        <f>IFERROR(IF(C4988=設定・集計!$B$6,INDEX(DATA!$A$46:$E$6000,A4988,4),""),"")</f>
        <v/>
      </c>
      <c r="F4988" s="99" t="str">
        <f>IFERROR(IF(C4988=設定・集計!$B$6,"",INDEX(DATA!$A$46:$E$6000,A4988,4)),"")</f>
        <v/>
      </c>
    </row>
    <row r="4989" spans="1:6" ht="18.75" customHeight="1">
      <c r="A4989" s="82" t="str">
        <f>IFERROR(MATCH(ROW()-ROW($A$2),DATA!G:G,0)-DATA!$B$5+1,"")</f>
        <v/>
      </c>
      <c r="B4989" s="86" t="str">
        <f>IFERROR(INDEX(DATA!$A$46:$E$6000,A4989,5),"")</f>
        <v/>
      </c>
      <c r="C4989" s="87" t="str">
        <f>IFERROR(INDEX(DATA!$A$46:$E$6000,A4989,3),"")</f>
        <v/>
      </c>
      <c r="D4989" s="88" t="str">
        <f>IFERROR(INDEX(DATA!$A$46:$E$6000,A4989,2),"")</f>
        <v/>
      </c>
      <c r="E4989" s="99" t="str">
        <f>IFERROR(IF(C4989=設定・集計!$B$6,INDEX(DATA!$A$46:$E$6000,A4989,4),""),"")</f>
        <v/>
      </c>
      <c r="F4989" s="99" t="str">
        <f>IFERROR(IF(C4989=設定・集計!$B$6,"",INDEX(DATA!$A$46:$E$6000,A4989,4)),"")</f>
        <v/>
      </c>
    </row>
    <row r="4990" spans="1:6" ht="18.75" customHeight="1">
      <c r="A4990" s="82" t="str">
        <f>IFERROR(MATCH(ROW()-ROW($A$2),DATA!G:G,0)-DATA!$B$5+1,"")</f>
        <v/>
      </c>
      <c r="B4990" s="86" t="str">
        <f>IFERROR(INDEX(DATA!$A$46:$E$6000,A4990,5),"")</f>
        <v/>
      </c>
      <c r="C4990" s="87" t="str">
        <f>IFERROR(INDEX(DATA!$A$46:$E$6000,A4990,3),"")</f>
        <v/>
      </c>
      <c r="D4990" s="88" t="str">
        <f>IFERROR(INDEX(DATA!$A$46:$E$6000,A4990,2),"")</f>
        <v/>
      </c>
      <c r="E4990" s="99" t="str">
        <f>IFERROR(IF(C4990=設定・集計!$B$6,INDEX(DATA!$A$46:$E$6000,A4990,4),""),"")</f>
        <v/>
      </c>
      <c r="F4990" s="99" t="str">
        <f>IFERROR(IF(C4990=設定・集計!$B$6,"",INDEX(DATA!$A$46:$E$6000,A4990,4)),"")</f>
        <v/>
      </c>
    </row>
    <row r="4991" spans="1:6" ht="18.75" customHeight="1">
      <c r="A4991" s="82" t="str">
        <f>IFERROR(MATCH(ROW()-ROW($A$2),DATA!G:G,0)-DATA!$B$5+1,"")</f>
        <v/>
      </c>
      <c r="B4991" s="86" t="str">
        <f>IFERROR(INDEX(DATA!$A$46:$E$6000,A4991,5),"")</f>
        <v/>
      </c>
      <c r="C4991" s="87" t="str">
        <f>IFERROR(INDEX(DATA!$A$46:$E$6000,A4991,3),"")</f>
        <v/>
      </c>
      <c r="D4991" s="88" t="str">
        <f>IFERROR(INDEX(DATA!$A$46:$E$6000,A4991,2),"")</f>
        <v/>
      </c>
      <c r="E4991" s="99" t="str">
        <f>IFERROR(IF(C4991=設定・集計!$B$6,INDEX(DATA!$A$46:$E$6000,A4991,4),""),"")</f>
        <v/>
      </c>
      <c r="F4991" s="99" t="str">
        <f>IFERROR(IF(C4991=設定・集計!$B$6,"",INDEX(DATA!$A$46:$E$6000,A4991,4)),"")</f>
        <v/>
      </c>
    </row>
    <row r="4992" spans="1:6" ht="18.75" customHeight="1">
      <c r="A4992" s="82" t="str">
        <f>IFERROR(MATCH(ROW()-ROW($A$2),DATA!G:G,0)-DATA!$B$5+1,"")</f>
        <v/>
      </c>
      <c r="B4992" s="86" t="str">
        <f>IFERROR(INDEX(DATA!$A$46:$E$6000,A4992,5),"")</f>
        <v/>
      </c>
      <c r="C4992" s="87" t="str">
        <f>IFERROR(INDEX(DATA!$A$46:$E$6000,A4992,3),"")</f>
        <v/>
      </c>
      <c r="D4992" s="88" t="str">
        <f>IFERROR(INDEX(DATA!$A$46:$E$6000,A4992,2),"")</f>
        <v/>
      </c>
      <c r="E4992" s="99" t="str">
        <f>IFERROR(IF(C4992=設定・集計!$B$6,INDEX(DATA!$A$46:$E$6000,A4992,4),""),"")</f>
        <v/>
      </c>
      <c r="F4992" s="99" t="str">
        <f>IFERROR(IF(C4992=設定・集計!$B$6,"",INDEX(DATA!$A$46:$E$6000,A4992,4)),"")</f>
        <v/>
      </c>
    </row>
    <row r="4993" spans="1:6" ht="18.75" customHeight="1">
      <c r="A4993" s="82" t="str">
        <f>IFERROR(MATCH(ROW()-ROW($A$2),DATA!G:G,0)-DATA!$B$5+1,"")</f>
        <v/>
      </c>
      <c r="B4993" s="86" t="str">
        <f>IFERROR(INDEX(DATA!$A$46:$E$6000,A4993,5),"")</f>
        <v/>
      </c>
      <c r="C4993" s="87" t="str">
        <f>IFERROR(INDEX(DATA!$A$46:$E$6000,A4993,3),"")</f>
        <v/>
      </c>
      <c r="D4993" s="88" t="str">
        <f>IFERROR(INDEX(DATA!$A$46:$E$6000,A4993,2),"")</f>
        <v/>
      </c>
      <c r="E4993" s="99" t="str">
        <f>IFERROR(IF(C4993=設定・集計!$B$6,INDEX(DATA!$A$46:$E$6000,A4993,4),""),"")</f>
        <v/>
      </c>
      <c r="F4993" s="99" t="str">
        <f>IFERROR(IF(C4993=設定・集計!$B$6,"",INDEX(DATA!$A$46:$E$6000,A4993,4)),"")</f>
        <v/>
      </c>
    </row>
    <row r="4994" spans="1:6" ht="18.75" customHeight="1">
      <c r="A4994" s="82" t="str">
        <f>IFERROR(MATCH(ROW()-ROW($A$2),DATA!G:G,0)-DATA!$B$5+1,"")</f>
        <v/>
      </c>
      <c r="B4994" s="86" t="str">
        <f>IFERROR(INDEX(DATA!$A$46:$E$6000,A4994,5),"")</f>
        <v/>
      </c>
      <c r="C4994" s="87" t="str">
        <f>IFERROR(INDEX(DATA!$A$46:$E$6000,A4994,3),"")</f>
        <v/>
      </c>
      <c r="D4994" s="88" t="str">
        <f>IFERROR(INDEX(DATA!$A$46:$E$6000,A4994,2),"")</f>
        <v/>
      </c>
      <c r="E4994" s="99" t="str">
        <f>IFERROR(IF(C4994=設定・集計!$B$6,INDEX(DATA!$A$46:$E$6000,A4994,4),""),"")</f>
        <v/>
      </c>
      <c r="F4994" s="99" t="str">
        <f>IFERROR(IF(C4994=設定・集計!$B$6,"",INDEX(DATA!$A$46:$E$6000,A4994,4)),"")</f>
        <v/>
      </c>
    </row>
    <row r="4995" spans="1:6" ht="18.75" customHeight="1">
      <c r="A4995" s="82" t="str">
        <f>IFERROR(MATCH(ROW()-ROW($A$2),DATA!G:G,0)-DATA!$B$5+1,"")</f>
        <v/>
      </c>
      <c r="B4995" s="86" t="str">
        <f>IFERROR(INDEX(DATA!$A$46:$E$6000,A4995,5),"")</f>
        <v/>
      </c>
      <c r="C4995" s="87" t="str">
        <f>IFERROR(INDEX(DATA!$A$46:$E$6000,A4995,3),"")</f>
        <v/>
      </c>
      <c r="D4995" s="88" t="str">
        <f>IFERROR(INDEX(DATA!$A$46:$E$6000,A4995,2),"")</f>
        <v/>
      </c>
      <c r="E4995" s="99" t="str">
        <f>IFERROR(IF(C4995=設定・集計!$B$6,INDEX(DATA!$A$46:$E$6000,A4995,4),""),"")</f>
        <v/>
      </c>
      <c r="F4995" s="99" t="str">
        <f>IFERROR(IF(C4995=設定・集計!$B$6,"",INDEX(DATA!$A$46:$E$6000,A4995,4)),"")</f>
        <v/>
      </c>
    </row>
    <row r="4996" spans="1:6" ht="18.75" customHeight="1">
      <c r="A4996" s="82" t="str">
        <f>IFERROR(MATCH(ROW()-ROW($A$2),DATA!G:G,0)-DATA!$B$5+1,"")</f>
        <v/>
      </c>
      <c r="B4996" s="86" t="str">
        <f>IFERROR(INDEX(DATA!$A$46:$E$6000,A4996,5),"")</f>
        <v/>
      </c>
      <c r="C4996" s="87" t="str">
        <f>IFERROR(INDEX(DATA!$A$46:$E$6000,A4996,3),"")</f>
        <v/>
      </c>
      <c r="D4996" s="88" t="str">
        <f>IFERROR(INDEX(DATA!$A$46:$E$6000,A4996,2),"")</f>
        <v/>
      </c>
      <c r="E4996" s="99" t="str">
        <f>IFERROR(IF(C4996=設定・集計!$B$6,INDEX(DATA!$A$46:$E$6000,A4996,4),""),"")</f>
        <v/>
      </c>
      <c r="F4996" s="99" t="str">
        <f>IFERROR(IF(C4996=設定・集計!$B$6,"",INDEX(DATA!$A$46:$E$6000,A4996,4)),"")</f>
        <v/>
      </c>
    </row>
    <row r="4997" spans="1:6" ht="18.75" customHeight="1">
      <c r="A4997" s="82" t="str">
        <f>IFERROR(MATCH(ROW()-ROW($A$2),DATA!G:G,0)-DATA!$B$5+1,"")</f>
        <v/>
      </c>
      <c r="B4997" s="86" t="str">
        <f>IFERROR(INDEX(DATA!$A$46:$E$6000,A4997,5),"")</f>
        <v/>
      </c>
      <c r="C4997" s="87" t="str">
        <f>IFERROR(INDEX(DATA!$A$46:$E$6000,A4997,3),"")</f>
        <v/>
      </c>
      <c r="D4997" s="88" t="str">
        <f>IFERROR(INDEX(DATA!$A$46:$E$6000,A4997,2),"")</f>
        <v/>
      </c>
      <c r="E4997" s="99" t="str">
        <f>IFERROR(IF(C4997=設定・集計!$B$6,INDEX(DATA!$A$46:$E$6000,A4997,4),""),"")</f>
        <v/>
      </c>
      <c r="F4997" s="99" t="str">
        <f>IFERROR(IF(C4997=設定・集計!$B$6,"",INDEX(DATA!$A$46:$E$6000,A4997,4)),"")</f>
        <v/>
      </c>
    </row>
    <row r="4998" spans="1:6" ht="18.75" customHeight="1">
      <c r="A4998" s="82" t="str">
        <f>IFERROR(MATCH(ROW()-ROW($A$2),DATA!G:G,0)-DATA!$B$5+1,"")</f>
        <v/>
      </c>
      <c r="B4998" s="86" t="str">
        <f>IFERROR(INDEX(DATA!$A$46:$E$6000,A4998,5),"")</f>
        <v/>
      </c>
      <c r="C4998" s="87" t="str">
        <f>IFERROR(INDEX(DATA!$A$46:$E$6000,A4998,3),"")</f>
        <v/>
      </c>
      <c r="D4998" s="88" t="str">
        <f>IFERROR(INDEX(DATA!$A$46:$E$6000,A4998,2),"")</f>
        <v/>
      </c>
      <c r="E4998" s="99" t="str">
        <f>IFERROR(IF(C4998=設定・集計!$B$6,INDEX(DATA!$A$46:$E$6000,A4998,4),""),"")</f>
        <v/>
      </c>
      <c r="F4998" s="99" t="str">
        <f>IFERROR(IF(C4998=設定・集計!$B$6,"",INDEX(DATA!$A$46:$E$6000,A4998,4)),"")</f>
        <v/>
      </c>
    </row>
    <row r="4999" spans="1:6" ht="18.75" customHeight="1">
      <c r="A4999" s="82" t="str">
        <f>IFERROR(MATCH(ROW()-ROW($A$2),DATA!G:G,0)-DATA!$B$5+1,"")</f>
        <v/>
      </c>
      <c r="B4999" s="86" t="str">
        <f>IFERROR(INDEX(DATA!$A$46:$E$6000,A4999,5),"")</f>
        <v/>
      </c>
      <c r="C4999" s="87" t="str">
        <f>IFERROR(INDEX(DATA!$A$46:$E$6000,A4999,3),"")</f>
        <v/>
      </c>
      <c r="D4999" s="88" t="str">
        <f>IFERROR(INDEX(DATA!$A$46:$E$6000,A4999,2),"")</f>
        <v/>
      </c>
      <c r="E4999" s="99" t="str">
        <f>IFERROR(IF(C4999=設定・集計!$B$6,INDEX(DATA!$A$46:$E$6000,A4999,4),""),"")</f>
        <v/>
      </c>
      <c r="F4999" s="99" t="str">
        <f>IFERROR(IF(C4999=設定・集計!$B$6,"",INDEX(DATA!$A$46:$E$6000,A4999,4)),"")</f>
        <v/>
      </c>
    </row>
    <row r="5000" spans="1:6" ht="18.75" customHeight="1">
      <c r="A5000" s="82" t="str">
        <f>IFERROR(MATCH(ROW()-ROW($A$2),DATA!G:G,0)-DATA!$B$5+1,"")</f>
        <v/>
      </c>
      <c r="B5000" s="86" t="str">
        <f>IFERROR(INDEX(DATA!$A$46:$E$6000,A5000,5),"")</f>
        <v/>
      </c>
      <c r="C5000" s="87" t="str">
        <f>IFERROR(INDEX(DATA!$A$46:$E$6000,A5000,3),"")</f>
        <v/>
      </c>
      <c r="D5000" s="88" t="str">
        <f>IFERROR(INDEX(DATA!$A$46:$E$6000,A5000,2),"")</f>
        <v/>
      </c>
      <c r="E5000" s="99" t="str">
        <f>IFERROR(IF(C5000=設定・集計!$B$6,INDEX(DATA!$A$46:$E$6000,A5000,4),""),"")</f>
        <v/>
      </c>
      <c r="F5000" s="99" t="str">
        <f>IFERROR(IF(C5000=設定・集計!$B$6,"",INDEX(DATA!$A$46:$E$6000,A5000,4)),"")</f>
        <v/>
      </c>
    </row>
    <row r="5001" spans="1:6" ht="18.75" customHeight="1">
      <c r="A5001" s="82" t="str">
        <f>IFERROR(MATCH(ROW()-ROW($A$2),DATA!G:G,0)-DATA!$B$5+1,"")</f>
        <v/>
      </c>
      <c r="B5001" s="86" t="str">
        <f>IFERROR(INDEX(DATA!$A$46:$E$6000,A5001,5),"")</f>
        <v/>
      </c>
      <c r="C5001" s="87" t="str">
        <f>IFERROR(INDEX(DATA!$A$46:$E$6000,A5001,3),"")</f>
        <v/>
      </c>
      <c r="D5001" s="88" t="str">
        <f>IFERROR(INDEX(DATA!$A$46:$E$6000,A5001,2),"")</f>
        <v/>
      </c>
      <c r="E5001" s="99" t="str">
        <f>IFERROR(IF(C5001=設定・集計!$B$6,INDEX(DATA!$A$46:$E$6000,A5001,4),""),"")</f>
        <v/>
      </c>
      <c r="F5001" s="99" t="str">
        <f>IFERROR(IF(C5001=設定・集計!$B$6,"",INDEX(DATA!$A$46:$E$6000,A5001,4)),"")</f>
        <v/>
      </c>
    </row>
    <row r="5002" spans="1:6" ht="18.75" customHeight="1">
      <c r="A5002" s="82" t="str">
        <f>IFERROR(MATCH(ROW()-ROW($A$2),DATA!G:G,0)-DATA!$B$5+1,"")</f>
        <v/>
      </c>
      <c r="B5002" s="86" t="str">
        <f>IFERROR(INDEX(DATA!$A$46:$E$6000,A5002,5),"")</f>
        <v/>
      </c>
      <c r="C5002" s="87" t="str">
        <f>IFERROR(INDEX(DATA!$A$46:$E$6000,A5002,3),"")</f>
        <v/>
      </c>
      <c r="D5002" s="88" t="str">
        <f>IFERROR(INDEX(DATA!$A$46:$E$6000,A5002,2),"")</f>
        <v/>
      </c>
      <c r="E5002" s="99" t="str">
        <f>IFERROR(IF(C5002=設定・集計!$B$6,INDEX(DATA!$A$46:$E$6000,A5002,4),""),"")</f>
        <v/>
      </c>
      <c r="F5002" s="99" t="str">
        <f>IFERROR(IF(C5002=設定・集計!$B$6,"",INDEX(DATA!$A$46:$E$6000,A5002,4)),"")</f>
        <v/>
      </c>
    </row>
    <row r="5003" spans="1:6" ht="18.75" customHeight="1">
      <c r="A5003" s="82" t="str">
        <f>IFERROR(MATCH(ROW()-ROW($A$2),DATA!G:G,0)-DATA!$B$5+1,"")</f>
        <v/>
      </c>
      <c r="B5003" s="86" t="str">
        <f>IFERROR(INDEX(DATA!$A$46:$E$6000,A5003,5),"")</f>
        <v/>
      </c>
      <c r="C5003" s="87" t="str">
        <f>IFERROR(INDEX(DATA!$A$46:$E$6000,A5003,3),"")</f>
        <v/>
      </c>
      <c r="D5003" s="88" t="str">
        <f>IFERROR(INDEX(DATA!$A$46:$E$6000,A5003,2),"")</f>
        <v/>
      </c>
      <c r="E5003" s="99" t="str">
        <f>IFERROR(IF(C5003=設定・集計!$B$6,INDEX(DATA!$A$46:$E$6000,A5003,4),""),"")</f>
        <v/>
      </c>
      <c r="F5003" s="99" t="str">
        <f>IFERROR(IF(C5003=設定・集計!$B$6,"",INDEX(DATA!$A$46:$E$6000,A5003,4)),"")</f>
        <v/>
      </c>
    </row>
    <row r="5004" spans="1:6" ht="18.75" customHeight="1">
      <c r="A5004" s="82" t="str">
        <f>IFERROR(MATCH(ROW()-ROW($A$2),DATA!G:G,0)-DATA!$B$5+1,"")</f>
        <v/>
      </c>
      <c r="B5004" s="86" t="str">
        <f>IFERROR(INDEX(DATA!$A$46:$E$6000,A5004,5),"")</f>
        <v/>
      </c>
      <c r="C5004" s="87" t="str">
        <f>IFERROR(INDEX(DATA!$A$46:$E$6000,A5004,3),"")</f>
        <v/>
      </c>
      <c r="D5004" s="88" t="str">
        <f>IFERROR(INDEX(DATA!$A$46:$E$6000,A5004,2),"")</f>
        <v/>
      </c>
      <c r="E5004" s="99" t="str">
        <f>IFERROR(IF(C5004=設定・集計!$B$6,INDEX(DATA!$A$46:$E$6000,A5004,4),""),"")</f>
        <v/>
      </c>
      <c r="F5004" s="99" t="str">
        <f>IFERROR(IF(C5004=設定・集計!$B$6,"",INDEX(DATA!$A$46:$E$6000,A5004,4)),"")</f>
        <v/>
      </c>
    </row>
    <row r="5005" spans="1:6" ht="18.75" customHeight="1">
      <c r="A5005" s="82" t="str">
        <f>IFERROR(MATCH(ROW()-ROW($A$2),DATA!G:G,0)-DATA!$B$5+1,"")</f>
        <v/>
      </c>
      <c r="B5005" s="86" t="str">
        <f>IFERROR(INDEX(DATA!$A$46:$E$6000,A5005,5),"")</f>
        <v/>
      </c>
      <c r="C5005" s="87" t="str">
        <f>IFERROR(INDEX(DATA!$A$46:$E$6000,A5005,3),"")</f>
        <v/>
      </c>
      <c r="D5005" s="88" t="str">
        <f>IFERROR(INDEX(DATA!$A$46:$E$6000,A5005,2),"")</f>
        <v/>
      </c>
      <c r="E5005" s="99" t="str">
        <f>IFERROR(IF(C5005=設定・集計!$B$6,INDEX(DATA!$A$46:$E$6000,A5005,4),""),"")</f>
        <v/>
      </c>
      <c r="F5005" s="99" t="str">
        <f>IFERROR(IF(C5005=設定・集計!$B$6,"",INDEX(DATA!$A$46:$E$6000,A5005,4)),"")</f>
        <v/>
      </c>
    </row>
    <row r="5006" spans="1:6" ht="18.75" customHeight="1">
      <c r="A5006" s="82" t="str">
        <f>IFERROR(MATCH(ROW()-ROW($A$2),DATA!G:G,0)-DATA!$B$5+1,"")</f>
        <v/>
      </c>
      <c r="B5006" s="86" t="str">
        <f>IFERROR(INDEX(DATA!$A$46:$E$6000,A5006,5),"")</f>
        <v/>
      </c>
      <c r="C5006" s="87" t="str">
        <f>IFERROR(INDEX(DATA!$A$46:$E$6000,A5006,3),"")</f>
        <v/>
      </c>
      <c r="D5006" s="88" t="str">
        <f>IFERROR(INDEX(DATA!$A$46:$E$6000,A5006,2),"")</f>
        <v/>
      </c>
      <c r="E5006" s="99" t="str">
        <f>IFERROR(IF(C5006=設定・集計!$B$6,INDEX(DATA!$A$46:$E$6000,A5006,4),""),"")</f>
        <v/>
      </c>
      <c r="F5006" s="99" t="str">
        <f>IFERROR(IF(C5006=設定・集計!$B$6,"",INDEX(DATA!$A$46:$E$6000,A5006,4)),"")</f>
        <v/>
      </c>
    </row>
    <row r="5007" spans="1:6" ht="18.75" customHeight="1">
      <c r="A5007" s="82" t="str">
        <f>IFERROR(MATCH(ROW()-ROW($A$2),DATA!G:G,0)-DATA!$B$5+1,"")</f>
        <v/>
      </c>
      <c r="B5007" s="86" t="str">
        <f>IFERROR(INDEX(DATA!$A$46:$E$6000,A5007,5),"")</f>
        <v/>
      </c>
      <c r="C5007" s="87" t="str">
        <f>IFERROR(INDEX(DATA!$A$46:$E$6000,A5007,3),"")</f>
        <v/>
      </c>
      <c r="D5007" s="88" t="str">
        <f>IFERROR(INDEX(DATA!$A$46:$E$6000,A5007,2),"")</f>
        <v/>
      </c>
      <c r="E5007" s="99" t="str">
        <f>IFERROR(IF(C5007=設定・集計!$B$6,INDEX(DATA!$A$46:$E$6000,A5007,4),""),"")</f>
        <v/>
      </c>
      <c r="F5007" s="99" t="str">
        <f>IFERROR(IF(C5007=設定・集計!$B$6,"",INDEX(DATA!$A$46:$E$6000,A5007,4)),"")</f>
        <v/>
      </c>
    </row>
    <row r="5008" spans="1:6" ht="18.75" customHeight="1">
      <c r="A5008" s="82" t="str">
        <f>IFERROR(MATCH(ROW()-ROW($A$2),DATA!G:G,0)-DATA!$B$5+1,"")</f>
        <v/>
      </c>
      <c r="B5008" s="86" t="str">
        <f>IFERROR(INDEX(DATA!$A$46:$E$6000,A5008,5),"")</f>
        <v/>
      </c>
      <c r="C5008" s="87" t="str">
        <f>IFERROR(INDEX(DATA!$A$46:$E$6000,A5008,3),"")</f>
        <v/>
      </c>
      <c r="D5008" s="88" t="str">
        <f>IFERROR(INDEX(DATA!$A$46:$E$6000,A5008,2),"")</f>
        <v/>
      </c>
      <c r="E5008" s="99" t="str">
        <f>IFERROR(IF(C5008=設定・集計!$B$6,INDEX(DATA!$A$46:$E$6000,A5008,4),""),"")</f>
        <v/>
      </c>
      <c r="F5008" s="99" t="str">
        <f>IFERROR(IF(C5008=設定・集計!$B$6,"",INDEX(DATA!$A$46:$E$6000,A5008,4)),"")</f>
        <v/>
      </c>
    </row>
    <row r="5009" spans="1:6" ht="18.75" customHeight="1">
      <c r="A5009" s="82" t="str">
        <f>IFERROR(MATCH(ROW()-ROW($A$2),DATA!G:G,0)-DATA!$B$5+1,"")</f>
        <v/>
      </c>
      <c r="B5009" s="86" t="str">
        <f>IFERROR(INDEX(DATA!$A$46:$E$6000,A5009,5),"")</f>
        <v/>
      </c>
      <c r="C5009" s="87" t="str">
        <f>IFERROR(INDEX(DATA!$A$46:$E$6000,A5009,3),"")</f>
        <v/>
      </c>
      <c r="D5009" s="88" t="str">
        <f>IFERROR(INDEX(DATA!$A$46:$E$6000,A5009,2),"")</f>
        <v/>
      </c>
      <c r="E5009" s="99" t="str">
        <f>IFERROR(IF(C5009=設定・集計!$B$6,INDEX(DATA!$A$46:$E$6000,A5009,4),""),"")</f>
        <v/>
      </c>
      <c r="F5009" s="99" t="str">
        <f>IFERROR(IF(C5009=設定・集計!$B$6,"",INDEX(DATA!$A$46:$E$6000,A5009,4)),"")</f>
        <v/>
      </c>
    </row>
    <row r="5010" spans="1:6" ht="18.75" customHeight="1">
      <c r="A5010" s="82" t="str">
        <f>IFERROR(MATCH(ROW()-ROW($A$2),DATA!G:G,0)-DATA!$B$5+1,"")</f>
        <v/>
      </c>
      <c r="B5010" s="86" t="str">
        <f>IFERROR(INDEX(DATA!$A$46:$E$6000,A5010,5),"")</f>
        <v/>
      </c>
      <c r="C5010" s="87" t="str">
        <f>IFERROR(INDEX(DATA!$A$46:$E$6000,A5010,3),"")</f>
        <v/>
      </c>
      <c r="D5010" s="88" t="str">
        <f>IFERROR(INDEX(DATA!$A$46:$E$6000,A5010,2),"")</f>
        <v/>
      </c>
      <c r="E5010" s="99" t="str">
        <f>IFERROR(IF(C5010=設定・集計!$B$6,INDEX(DATA!$A$46:$E$6000,A5010,4),""),"")</f>
        <v/>
      </c>
      <c r="F5010" s="99" t="str">
        <f>IFERROR(IF(C5010=設定・集計!$B$6,"",INDEX(DATA!$A$46:$E$6000,A5010,4)),"")</f>
        <v/>
      </c>
    </row>
    <row r="5011" spans="1:6" ht="18.75" customHeight="1">
      <c r="A5011" s="82" t="str">
        <f>IFERROR(MATCH(ROW()-ROW($A$2),DATA!G:G,0)-DATA!$B$5+1,"")</f>
        <v/>
      </c>
      <c r="B5011" s="86" t="str">
        <f>IFERROR(INDEX(DATA!$A$46:$E$6000,A5011,5),"")</f>
        <v/>
      </c>
      <c r="C5011" s="87" t="str">
        <f>IFERROR(INDEX(DATA!$A$46:$E$6000,A5011,3),"")</f>
        <v/>
      </c>
      <c r="D5011" s="88" t="str">
        <f>IFERROR(INDEX(DATA!$A$46:$E$6000,A5011,2),"")</f>
        <v/>
      </c>
      <c r="E5011" s="99" t="str">
        <f>IFERROR(IF(C5011=設定・集計!$B$6,INDEX(DATA!$A$46:$E$6000,A5011,4),""),"")</f>
        <v/>
      </c>
      <c r="F5011" s="99" t="str">
        <f>IFERROR(IF(C5011=設定・集計!$B$6,"",INDEX(DATA!$A$46:$E$6000,A5011,4)),"")</f>
        <v/>
      </c>
    </row>
    <row r="5012" spans="1:6" ht="18.75" customHeight="1">
      <c r="A5012" s="82" t="str">
        <f>IFERROR(MATCH(ROW()-ROW($A$2),DATA!G:G,0)-DATA!$B$5+1,"")</f>
        <v/>
      </c>
      <c r="B5012" s="86" t="str">
        <f>IFERROR(INDEX(DATA!$A$46:$E$6000,A5012,5),"")</f>
        <v/>
      </c>
      <c r="C5012" s="87" t="str">
        <f>IFERROR(INDEX(DATA!$A$46:$E$6000,A5012,3),"")</f>
        <v/>
      </c>
      <c r="D5012" s="88" t="str">
        <f>IFERROR(INDEX(DATA!$A$46:$E$6000,A5012,2),"")</f>
        <v/>
      </c>
      <c r="E5012" s="99" t="str">
        <f>IFERROR(IF(C5012=設定・集計!$B$6,INDEX(DATA!$A$46:$E$6000,A5012,4),""),"")</f>
        <v/>
      </c>
      <c r="F5012" s="99" t="str">
        <f>IFERROR(IF(C5012=設定・集計!$B$6,"",INDEX(DATA!$A$46:$E$6000,A5012,4)),"")</f>
        <v/>
      </c>
    </row>
    <row r="5013" spans="1:6" ht="18.75" customHeight="1">
      <c r="A5013" s="82" t="str">
        <f>IFERROR(MATCH(ROW()-ROW($A$2),DATA!G:G,0)-DATA!$B$5+1,"")</f>
        <v/>
      </c>
      <c r="B5013" s="86" t="str">
        <f>IFERROR(INDEX(DATA!$A$46:$E$6000,A5013,5),"")</f>
        <v/>
      </c>
      <c r="C5013" s="87" t="str">
        <f>IFERROR(INDEX(DATA!$A$46:$E$6000,A5013,3),"")</f>
        <v/>
      </c>
      <c r="D5013" s="88" t="str">
        <f>IFERROR(INDEX(DATA!$A$46:$E$6000,A5013,2),"")</f>
        <v/>
      </c>
      <c r="E5013" s="99" t="str">
        <f>IFERROR(IF(C5013=設定・集計!$B$6,INDEX(DATA!$A$46:$E$6000,A5013,4),""),"")</f>
        <v/>
      </c>
      <c r="F5013" s="99" t="str">
        <f>IFERROR(IF(C5013=設定・集計!$B$6,"",INDEX(DATA!$A$46:$E$6000,A5013,4)),"")</f>
        <v/>
      </c>
    </row>
    <row r="5014" spans="1:6" ht="18.75" customHeight="1">
      <c r="A5014" s="82" t="str">
        <f>IFERROR(MATCH(ROW()-ROW($A$2),DATA!G:G,0)-DATA!$B$5+1,"")</f>
        <v/>
      </c>
      <c r="B5014" s="86" t="str">
        <f>IFERROR(INDEX(DATA!$A$46:$E$6000,A5014,5),"")</f>
        <v/>
      </c>
      <c r="C5014" s="87" t="str">
        <f>IFERROR(INDEX(DATA!$A$46:$E$6000,A5014,3),"")</f>
        <v/>
      </c>
      <c r="D5014" s="88" t="str">
        <f>IFERROR(INDEX(DATA!$A$46:$E$6000,A5014,2),"")</f>
        <v/>
      </c>
      <c r="E5014" s="99" t="str">
        <f>IFERROR(IF(C5014=設定・集計!$B$6,INDEX(DATA!$A$46:$E$6000,A5014,4),""),"")</f>
        <v/>
      </c>
      <c r="F5014" s="99" t="str">
        <f>IFERROR(IF(C5014=設定・集計!$B$6,"",INDEX(DATA!$A$46:$E$6000,A5014,4)),"")</f>
        <v/>
      </c>
    </row>
    <row r="5015" spans="1:6" ht="18.75" customHeight="1">
      <c r="A5015" s="82" t="str">
        <f>IFERROR(MATCH(ROW()-ROW($A$2),DATA!G:G,0)-DATA!$B$5+1,"")</f>
        <v/>
      </c>
      <c r="B5015" s="86" t="str">
        <f>IFERROR(INDEX(DATA!$A$46:$E$6000,A5015,5),"")</f>
        <v/>
      </c>
      <c r="C5015" s="87" t="str">
        <f>IFERROR(INDEX(DATA!$A$46:$E$6000,A5015,3),"")</f>
        <v/>
      </c>
      <c r="D5015" s="88" t="str">
        <f>IFERROR(INDEX(DATA!$A$46:$E$6000,A5015,2),"")</f>
        <v/>
      </c>
      <c r="E5015" s="99" t="str">
        <f>IFERROR(IF(C5015=設定・集計!$B$6,INDEX(DATA!$A$46:$E$6000,A5015,4),""),"")</f>
        <v/>
      </c>
      <c r="F5015" s="99" t="str">
        <f>IFERROR(IF(C5015=設定・集計!$B$6,"",INDEX(DATA!$A$46:$E$6000,A5015,4)),"")</f>
        <v/>
      </c>
    </row>
    <row r="5016" spans="1:6" ht="18.75" customHeight="1">
      <c r="A5016" s="82" t="str">
        <f>IFERROR(MATCH(ROW()-ROW($A$2),DATA!G:G,0)-DATA!$B$5+1,"")</f>
        <v/>
      </c>
      <c r="B5016" s="86" t="str">
        <f>IFERROR(INDEX(DATA!$A$46:$E$6000,A5016,5),"")</f>
        <v/>
      </c>
      <c r="C5016" s="87" t="str">
        <f>IFERROR(INDEX(DATA!$A$46:$E$6000,A5016,3),"")</f>
        <v/>
      </c>
      <c r="D5016" s="88" t="str">
        <f>IFERROR(INDEX(DATA!$A$46:$E$6000,A5016,2),"")</f>
        <v/>
      </c>
      <c r="E5016" s="99" t="str">
        <f>IFERROR(IF(C5016=設定・集計!$B$6,INDEX(DATA!$A$46:$E$6000,A5016,4),""),"")</f>
        <v/>
      </c>
      <c r="F5016" s="99" t="str">
        <f>IFERROR(IF(C5016=設定・集計!$B$6,"",INDEX(DATA!$A$46:$E$6000,A5016,4)),"")</f>
        <v/>
      </c>
    </row>
    <row r="5017" spans="1:6" ht="18.75" customHeight="1">
      <c r="A5017" s="82" t="str">
        <f>IFERROR(MATCH(ROW()-ROW($A$2),DATA!G:G,0)-DATA!$B$5+1,"")</f>
        <v/>
      </c>
      <c r="B5017" s="86" t="str">
        <f>IFERROR(INDEX(DATA!$A$46:$E$6000,A5017,5),"")</f>
        <v/>
      </c>
      <c r="C5017" s="87" t="str">
        <f>IFERROR(INDEX(DATA!$A$46:$E$6000,A5017,3),"")</f>
        <v/>
      </c>
      <c r="D5017" s="88" t="str">
        <f>IFERROR(INDEX(DATA!$A$46:$E$6000,A5017,2),"")</f>
        <v/>
      </c>
      <c r="E5017" s="99" t="str">
        <f>IFERROR(IF(C5017=設定・集計!$B$6,INDEX(DATA!$A$46:$E$6000,A5017,4),""),"")</f>
        <v/>
      </c>
      <c r="F5017" s="99" t="str">
        <f>IFERROR(IF(C5017=設定・集計!$B$6,"",INDEX(DATA!$A$46:$E$6000,A5017,4)),"")</f>
        <v/>
      </c>
    </row>
    <row r="5018" spans="1:6" ht="18.75" customHeight="1">
      <c r="A5018" s="82" t="str">
        <f>IFERROR(MATCH(ROW()-ROW($A$2),DATA!G:G,0)-DATA!$B$5+1,"")</f>
        <v/>
      </c>
      <c r="B5018" s="86" t="str">
        <f>IFERROR(INDEX(DATA!$A$46:$E$6000,A5018,5),"")</f>
        <v/>
      </c>
      <c r="C5018" s="87" t="str">
        <f>IFERROR(INDEX(DATA!$A$46:$E$6000,A5018,3),"")</f>
        <v/>
      </c>
      <c r="D5018" s="88" t="str">
        <f>IFERROR(INDEX(DATA!$A$46:$E$6000,A5018,2),"")</f>
        <v/>
      </c>
      <c r="E5018" s="99" t="str">
        <f>IFERROR(IF(C5018=設定・集計!$B$6,INDEX(DATA!$A$46:$E$6000,A5018,4),""),"")</f>
        <v/>
      </c>
      <c r="F5018" s="99" t="str">
        <f>IFERROR(IF(C5018=設定・集計!$B$6,"",INDEX(DATA!$A$46:$E$6000,A5018,4)),"")</f>
        <v/>
      </c>
    </row>
    <row r="5019" spans="1:6" ht="18.75" customHeight="1">
      <c r="A5019" s="82" t="str">
        <f>IFERROR(MATCH(ROW()-ROW($A$2),DATA!G:G,0)-DATA!$B$5+1,"")</f>
        <v/>
      </c>
      <c r="B5019" s="86" t="str">
        <f>IFERROR(INDEX(DATA!$A$46:$E$6000,A5019,5),"")</f>
        <v/>
      </c>
      <c r="C5019" s="87" t="str">
        <f>IFERROR(INDEX(DATA!$A$46:$E$6000,A5019,3),"")</f>
        <v/>
      </c>
      <c r="D5019" s="88" t="str">
        <f>IFERROR(INDEX(DATA!$A$46:$E$6000,A5019,2),"")</f>
        <v/>
      </c>
      <c r="E5019" s="99" t="str">
        <f>IFERROR(IF(C5019=設定・集計!$B$6,INDEX(DATA!$A$46:$E$6000,A5019,4),""),"")</f>
        <v/>
      </c>
      <c r="F5019" s="99" t="str">
        <f>IFERROR(IF(C5019=設定・集計!$B$6,"",INDEX(DATA!$A$46:$E$6000,A5019,4)),"")</f>
        <v/>
      </c>
    </row>
    <row r="5020" spans="1:6" ht="18.75" customHeight="1">
      <c r="A5020" s="82" t="str">
        <f>IFERROR(MATCH(ROW()-ROW($A$2),DATA!G:G,0)-DATA!$B$5+1,"")</f>
        <v/>
      </c>
      <c r="B5020" s="86" t="str">
        <f>IFERROR(INDEX(DATA!$A$46:$E$6000,A5020,5),"")</f>
        <v/>
      </c>
      <c r="C5020" s="87" t="str">
        <f>IFERROR(INDEX(DATA!$A$46:$E$6000,A5020,3),"")</f>
        <v/>
      </c>
      <c r="D5020" s="88" t="str">
        <f>IFERROR(INDEX(DATA!$A$46:$E$6000,A5020,2),"")</f>
        <v/>
      </c>
      <c r="E5020" s="99" t="str">
        <f>IFERROR(IF(C5020=設定・集計!$B$6,INDEX(DATA!$A$46:$E$6000,A5020,4),""),"")</f>
        <v/>
      </c>
      <c r="F5020" s="99" t="str">
        <f>IFERROR(IF(C5020=設定・集計!$B$6,"",INDEX(DATA!$A$46:$E$6000,A5020,4)),"")</f>
        <v/>
      </c>
    </row>
    <row r="5021" spans="1:6" ht="18.75" customHeight="1">
      <c r="A5021" s="82" t="str">
        <f>IFERROR(MATCH(ROW()-ROW($A$2),DATA!G:G,0)-DATA!$B$5+1,"")</f>
        <v/>
      </c>
      <c r="B5021" s="86" t="str">
        <f>IFERROR(INDEX(DATA!$A$46:$E$6000,A5021,5),"")</f>
        <v/>
      </c>
      <c r="C5021" s="87" t="str">
        <f>IFERROR(INDEX(DATA!$A$46:$E$6000,A5021,3),"")</f>
        <v/>
      </c>
      <c r="D5021" s="88" t="str">
        <f>IFERROR(INDEX(DATA!$A$46:$E$6000,A5021,2),"")</f>
        <v/>
      </c>
      <c r="E5021" s="99" t="str">
        <f>IFERROR(IF(C5021=設定・集計!$B$6,INDEX(DATA!$A$46:$E$6000,A5021,4),""),"")</f>
        <v/>
      </c>
      <c r="F5021" s="99" t="str">
        <f>IFERROR(IF(C5021=設定・集計!$B$6,"",INDEX(DATA!$A$46:$E$6000,A5021,4)),"")</f>
        <v/>
      </c>
    </row>
    <row r="5022" spans="1:6" ht="18.75" customHeight="1">
      <c r="A5022" s="82" t="str">
        <f>IFERROR(MATCH(ROW()-ROW($A$2),DATA!G:G,0)-DATA!$B$5+1,"")</f>
        <v/>
      </c>
      <c r="B5022" s="86" t="str">
        <f>IFERROR(INDEX(DATA!$A$46:$E$6000,A5022,5),"")</f>
        <v/>
      </c>
      <c r="C5022" s="87" t="str">
        <f>IFERROR(INDEX(DATA!$A$46:$E$6000,A5022,3),"")</f>
        <v/>
      </c>
      <c r="D5022" s="88" t="str">
        <f>IFERROR(INDEX(DATA!$A$46:$E$6000,A5022,2),"")</f>
        <v/>
      </c>
      <c r="E5022" s="99" t="str">
        <f>IFERROR(IF(C5022=設定・集計!$B$6,INDEX(DATA!$A$46:$E$6000,A5022,4),""),"")</f>
        <v/>
      </c>
      <c r="F5022" s="99" t="str">
        <f>IFERROR(IF(C5022=設定・集計!$B$6,"",INDEX(DATA!$A$46:$E$6000,A5022,4)),"")</f>
        <v/>
      </c>
    </row>
    <row r="5023" spans="1:6" ht="18.75" customHeight="1">
      <c r="A5023" s="82" t="str">
        <f>IFERROR(MATCH(ROW()-ROW($A$2),DATA!G:G,0)-DATA!$B$5+1,"")</f>
        <v/>
      </c>
      <c r="B5023" s="86" t="str">
        <f>IFERROR(INDEX(DATA!$A$46:$E$6000,A5023,5),"")</f>
        <v/>
      </c>
      <c r="C5023" s="87" t="str">
        <f>IFERROR(INDEX(DATA!$A$46:$E$6000,A5023,3),"")</f>
        <v/>
      </c>
      <c r="D5023" s="88" t="str">
        <f>IFERROR(INDEX(DATA!$A$46:$E$6000,A5023,2),"")</f>
        <v/>
      </c>
      <c r="E5023" s="99" t="str">
        <f>IFERROR(IF(C5023=設定・集計!$B$6,INDEX(DATA!$A$46:$E$6000,A5023,4),""),"")</f>
        <v/>
      </c>
      <c r="F5023" s="99" t="str">
        <f>IFERROR(IF(C5023=設定・集計!$B$6,"",INDEX(DATA!$A$46:$E$6000,A5023,4)),"")</f>
        <v/>
      </c>
    </row>
    <row r="5024" spans="1:6" ht="18.75" customHeight="1">
      <c r="A5024" s="82" t="str">
        <f>IFERROR(MATCH(ROW()-ROW($A$2),DATA!G:G,0)-DATA!$B$5+1,"")</f>
        <v/>
      </c>
      <c r="B5024" s="86" t="str">
        <f>IFERROR(INDEX(DATA!$A$46:$E$6000,A5024,5),"")</f>
        <v/>
      </c>
      <c r="C5024" s="87" t="str">
        <f>IFERROR(INDEX(DATA!$A$46:$E$6000,A5024,3),"")</f>
        <v/>
      </c>
      <c r="D5024" s="88" t="str">
        <f>IFERROR(INDEX(DATA!$A$46:$E$6000,A5024,2),"")</f>
        <v/>
      </c>
      <c r="E5024" s="99" t="str">
        <f>IFERROR(IF(C5024=設定・集計!$B$6,INDEX(DATA!$A$46:$E$6000,A5024,4),""),"")</f>
        <v/>
      </c>
      <c r="F5024" s="99" t="str">
        <f>IFERROR(IF(C5024=設定・集計!$B$6,"",INDEX(DATA!$A$46:$E$6000,A5024,4)),"")</f>
        <v/>
      </c>
    </row>
    <row r="5025" spans="1:6" ht="18.75" customHeight="1">
      <c r="A5025" s="82" t="str">
        <f>IFERROR(MATCH(ROW()-ROW($A$2),DATA!G:G,0)-DATA!$B$5+1,"")</f>
        <v/>
      </c>
      <c r="B5025" s="86" t="str">
        <f>IFERROR(INDEX(DATA!$A$46:$E$6000,A5025,5),"")</f>
        <v/>
      </c>
      <c r="C5025" s="87" t="str">
        <f>IFERROR(INDEX(DATA!$A$46:$E$6000,A5025,3),"")</f>
        <v/>
      </c>
      <c r="D5025" s="88" t="str">
        <f>IFERROR(INDEX(DATA!$A$46:$E$6000,A5025,2),"")</f>
        <v/>
      </c>
      <c r="E5025" s="99" t="str">
        <f>IFERROR(IF(C5025=設定・集計!$B$6,INDEX(DATA!$A$46:$E$6000,A5025,4),""),"")</f>
        <v/>
      </c>
      <c r="F5025" s="99" t="str">
        <f>IFERROR(IF(C5025=設定・集計!$B$6,"",INDEX(DATA!$A$46:$E$6000,A5025,4)),"")</f>
        <v/>
      </c>
    </row>
    <row r="5026" spans="1:6" ht="18.75" customHeight="1">
      <c r="A5026" s="82" t="str">
        <f>IFERROR(MATCH(ROW()-ROW($A$2),DATA!G:G,0)-DATA!$B$5+1,"")</f>
        <v/>
      </c>
      <c r="B5026" s="86" t="str">
        <f>IFERROR(INDEX(DATA!$A$46:$E$6000,A5026,5),"")</f>
        <v/>
      </c>
      <c r="C5026" s="87" t="str">
        <f>IFERROR(INDEX(DATA!$A$46:$E$6000,A5026,3),"")</f>
        <v/>
      </c>
      <c r="D5026" s="88" t="str">
        <f>IFERROR(INDEX(DATA!$A$46:$E$6000,A5026,2),"")</f>
        <v/>
      </c>
      <c r="E5026" s="99" t="str">
        <f>IFERROR(IF(C5026=設定・集計!$B$6,INDEX(DATA!$A$46:$E$6000,A5026,4),""),"")</f>
        <v/>
      </c>
      <c r="F5026" s="99" t="str">
        <f>IFERROR(IF(C5026=設定・集計!$B$6,"",INDEX(DATA!$A$46:$E$6000,A5026,4)),"")</f>
        <v/>
      </c>
    </row>
    <row r="5027" spans="1:6" ht="18.75" customHeight="1">
      <c r="A5027" s="82" t="str">
        <f>IFERROR(MATCH(ROW()-ROW($A$2),DATA!G:G,0)-DATA!$B$5+1,"")</f>
        <v/>
      </c>
      <c r="B5027" s="86" t="str">
        <f>IFERROR(INDEX(DATA!$A$46:$E$6000,A5027,5),"")</f>
        <v/>
      </c>
      <c r="C5027" s="87" t="str">
        <f>IFERROR(INDEX(DATA!$A$46:$E$6000,A5027,3),"")</f>
        <v/>
      </c>
      <c r="D5027" s="88" t="str">
        <f>IFERROR(INDEX(DATA!$A$46:$E$6000,A5027,2),"")</f>
        <v/>
      </c>
      <c r="E5027" s="99" t="str">
        <f>IFERROR(IF(C5027=設定・集計!$B$6,INDEX(DATA!$A$46:$E$6000,A5027,4),""),"")</f>
        <v/>
      </c>
      <c r="F5027" s="99" t="str">
        <f>IFERROR(IF(C5027=設定・集計!$B$6,"",INDEX(DATA!$A$46:$E$6000,A5027,4)),"")</f>
        <v/>
      </c>
    </row>
    <row r="5028" spans="1:6" ht="18.75" customHeight="1">
      <c r="A5028" s="82" t="str">
        <f>IFERROR(MATCH(ROW()-ROW($A$2),DATA!G:G,0)-DATA!$B$5+1,"")</f>
        <v/>
      </c>
      <c r="B5028" s="86" t="str">
        <f>IFERROR(INDEX(DATA!$A$46:$E$6000,A5028,5),"")</f>
        <v/>
      </c>
      <c r="C5028" s="87" t="str">
        <f>IFERROR(INDEX(DATA!$A$46:$E$6000,A5028,3),"")</f>
        <v/>
      </c>
      <c r="D5028" s="88" t="str">
        <f>IFERROR(INDEX(DATA!$A$46:$E$6000,A5028,2),"")</f>
        <v/>
      </c>
      <c r="E5028" s="99" t="str">
        <f>IFERROR(IF(C5028=設定・集計!$B$6,INDEX(DATA!$A$46:$E$6000,A5028,4),""),"")</f>
        <v/>
      </c>
      <c r="F5028" s="99" t="str">
        <f>IFERROR(IF(C5028=設定・集計!$B$6,"",INDEX(DATA!$A$46:$E$6000,A5028,4)),"")</f>
        <v/>
      </c>
    </row>
    <row r="5029" spans="1:6" ht="18.75" customHeight="1">
      <c r="A5029" s="82" t="str">
        <f>IFERROR(MATCH(ROW()-ROW($A$2),DATA!G:G,0)-DATA!$B$5+1,"")</f>
        <v/>
      </c>
      <c r="B5029" s="86" t="str">
        <f>IFERROR(INDEX(DATA!$A$46:$E$6000,A5029,5),"")</f>
        <v/>
      </c>
      <c r="C5029" s="87" t="str">
        <f>IFERROR(INDEX(DATA!$A$46:$E$6000,A5029,3),"")</f>
        <v/>
      </c>
      <c r="D5029" s="88" t="str">
        <f>IFERROR(INDEX(DATA!$A$46:$E$6000,A5029,2),"")</f>
        <v/>
      </c>
      <c r="E5029" s="99" t="str">
        <f>IFERROR(IF(C5029=設定・集計!$B$6,INDEX(DATA!$A$46:$E$6000,A5029,4),""),"")</f>
        <v/>
      </c>
      <c r="F5029" s="99" t="str">
        <f>IFERROR(IF(C5029=設定・集計!$B$6,"",INDEX(DATA!$A$46:$E$6000,A5029,4)),"")</f>
        <v/>
      </c>
    </row>
    <row r="5030" spans="1:6" ht="18.75" customHeight="1">
      <c r="A5030" s="82" t="str">
        <f>IFERROR(MATCH(ROW()-ROW($A$2),DATA!G:G,0)-DATA!$B$5+1,"")</f>
        <v/>
      </c>
      <c r="B5030" s="86" t="str">
        <f>IFERROR(INDEX(DATA!$A$46:$E$6000,A5030,5),"")</f>
        <v/>
      </c>
      <c r="C5030" s="87" t="str">
        <f>IFERROR(INDEX(DATA!$A$46:$E$6000,A5030,3),"")</f>
        <v/>
      </c>
      <c r="D5030" s="88" t="str">
        <f>IFERROR(INDEX(DATA!$A$46:$E$6000,A5030,2),"")</f>
        <v/>
      </c>
      <c r="E5030" s="99" t="str">
        <f>IFERROR(IF(C5030=設定・集計!$B$6,INDEX(DATA!$A$46:$E$6000,A5030,4),""),"")</f>
        <v/>
      </c>
      <c r="F5030" s="99" t="str">
        <f>IFERROR(IF(C5030=設定・集計!$B$6,"",INDEX(DATA!$A$46:$E$6000,A5030,4)),"")</f>
        <v/>
      </c>
    </row>
    <row r="5031" spans="1:6" ht="18.75" customHeight="1">
      <c r="A5031" s="82" t="str">
        <f>IFERROR(MATCH(ROW()-ROW($A$2),DATA!G:G,0)-DATA!$B$5+1,"")</f>
        <v/>
      </c>
      <c r="B5031" s="86" t="str">
        <f>IFERROR(INDEX(DATA!$A$46:$E$6000,A5031,5),"")</f>
        <v/>
      </c>
      <c r="C5031" s="87" t="str">
        <f>IFERROR(INDEX(DATA!$A$46:$E$6000,A5031,3),"")</f>
        <v/>
      </c>
      <c r="D5031" s="88" t="str">
        <f>IFERROR(INDEX(DATA!$A$46:$E$6000,A5031,2),"")</f>
        <v/>
      </c>
      <c r="E5031" s="99" t="str">
        <f>IFERROR(IF(C5031=設定・集計!$B$6,INDEX(DATA!$A$46:$E$6000,A5031,4),""),"")</f>
        <v/>
      </c>
      <c r="F5031" s="99" t="str">
        <f>IFERROR(IF(C5031=設定・集計!$B$6,"",INDEX(DATA!$A$46:$E$6000,A5031,4)),"")</f>
        <v/>
      </c>
    </row>
    <row r="5032" spans="1:6" ht="18.75" customHeight="1">
      <c r="A5032" s="82" t="str">
        <f>IFERROR(MATCH(ROW()-ROW($A$2),DATA!G:G,0)-DATA!$B$5+1,"")</f>
        <v/>
      </c>
      <c r="B5032" s="86" t="str">
        <f>IFERROR(INDEX(DATA!$A$46:$E$6000,A5032,5),"")</f>
        <v/>
      </c>
      <c r="C5032" s="87" t="str">
        <f>IFERROR(INDEX(DATA!$A$46:$E$6000,A5032,3),"")</f>
        <v/>
      </c>
      <c r="D5032" s="88" t="str">
        <f>IFERROR(INDEX(DATA!$A$46:$E$6000,A5032,2),"")</f>
        <v/>
      </c>
      <c r="E5032" s="99" t="str">
        <f>IFERROR(IF(C5032=設定・集計!$B$6,INDEX(DATA!$A$46:$E$6000,A5032,4),""),"")</f>
        <v/>
      </c>
      <c r="F5032" s="99" t="str">
        <f>IFERROR(IF(C5032=設定・集計!$B$6,"",INDEX(DATA!$A$46:$E$6000,A5032,4)),"")</f>
        <v/>
      </c>
    </row>
    <row r="5033" spans="1:6" ht="18.75" customHeight="1">
      <c r="A5033" s="82" t="str">
        <f>IFERROR(MATCH(ROW()-ROW($A$2),DATA!G:G,0)-DATA!$B$5+1,"")</f>
        <v/>
      </c>
      <c r="B5033" s="86" t="str">
        <f>IFERROR(INDEX(DATA!$A$46:$E$6000,A5033,5),"")</f>
        <v/>
      </c>
      <c r="C5033" s="87" t="str">
        <f>IFERROR(INDEX(DATA!$A$46:$E$6000,A5033,3),"")</f>
        <v/>
      </c>
      <c r="D5033" s="88" t="str">
        <f>IFERROR(INDEX(DATA!$A$46:$E$6000,A5033,2),"")</f>
        <v/>
      </c>
      <c r="E5033" s="99" t="str">
        <f>IFERROR(IF(C5033=設定・集計!$B$6,INDEX(DATA!$A$46:$E$6000,A5033,4),""),"")</f>
        <v/>
      </c>
      <c r="F5033" s="99" t="str">
        <f>IFERROR(IF(C5033=設定・集計!$B$6,"",INDEX(DATA!$A$46:$E$6000,A5033,4)),"")</f>
        <v/>
      </c>
    </row>
    <row r="5034" spans="1:6" ht="18.75" customHeight="1">
      <c r="A5034" s="82" t="str">
        <f>IFERROR(MATCH(ROW()-ROW($A$2),DATA!G:G,0)-DATA!$B$5+1,"")</f>
        <v/>
      </c>
      <c r="B5034" s="86" t="str">
        <f>IFERROR(INDEX(DATA!$A$46:$E$6000,A5034,5),"")</f>
        <v/>
      </c>
      <c r="C5034" s="87" t="str">
        <f>IFERROR(INDEX(DATA!$A$46:$E$6000,A5034,3),"")</f>
        <v/>
      </c>
      <c r="D5034" s="88" t="str">
        <f>IFERROR(INDEX(DATA!$A$46:$E$6000,A5034,2),"")</f>
        <v/>
      </c>
      <c r="E5034" s="99" t="str">
        <f>IFERROR(IF(C5034=設定・集計!$B$6,INDEX(DATA!$A$46:$E$6000,A5034,4),""),"")</f>
        <v/>
      </c>
      <c r="F5034" s="99" t="str">
        <f>IFERROR(IF(C5034=設定・集計!$B$6,"",INDEX(DATA!$A$46:$E$6000,A5034,4)),"")</f>
        <v/>
      </c>
    </row>
    <row r="5035" spans="1:6" ht="18.75" customHeight="1">
      <c r="A5035" s="82" t="str">
        <f>IFERROR(MATCH(ROW()-ROW($A$2),DATA!G:G,0)-DATA!$B$5+1,"")</f>
        <v/>
      </c>
      <c r="B5035" s="86" t="str">
        <f>IFERROR(INDEX(DATA!$A$46:$E$6000,A5035,5),"")</f>
        <v/>
      </c>
      <c r="C5035" s="87" t="str">
        <f>IFERROR(INDEX(DATA!$A$46:$E$6000,A5035,3),"")</f>
        <v/>
      </c>
      <c r="D5035" s="88" t="str">
        <f>IFERROR(INDEX(DATA!$A$46:$E$6000,A5035,2),"")</f>
        <v/>
      </c>
      <c r="E5035" s="99" t="str">
        <f>IFERROR(IF(C5035=設定・集計!$B$6,INDEX(DATA!$A$46:$E$6000,A5035,4),""),"")</f>
        <v/>
      </c>
      <c r="F5035" s="99" t="str">
        <f>IFERROR(IF(C5035=設定・集計!$B$6,"",INDEX(DATA!$A$46:$E$6000,A5035,4)),"")</f>
        <v/>
      </c>
    </row>
    <row r="5036" spans="1:6" ht="18.75" customHeight="1">
      <c r="A5036" s="82" t="str">
        <f>IFERROR(MATCH(ROW()-ROW($A$2),DATA!G:G,0)-DATA!$B$5+1,"")</f>
        <v/>
      </c>
      <c r="B5036" s="86" t="str">
        <f>IFERROR(INDEX(DATA!$A$46:$E$6000,A5036,5),"")</f>
        <v/>
      </c>
      <c r="C5036" s="87" t="str">
        <f>IFERROR(INDEX(DATA!$A$46:$E$6000,A5036,3),"")</f>
        <v/>
      </c>
      <c r="D5036" s="88" t="str">
        <f>IFERROR(INDEX(DATA!$A$46:$E$6000,A5036,2),"")</f>
        <v/>
      </c>
      <c r="E5036" s="99" t="str">
        <f>IFERROR(IF(C5036=設定・集計!$B$6,INDEX(DATA!$A$46:$E$6000,A5036,4),""),"")</f>
        <v/>
      </c>
      <c r="F5036" s="99" t="str">
        <f>IFERROR(IF(C5036=設定・集計!$B$6,"",INDEX(DATA!$A$46:$E$6000,A5036,4)),"")</f>
        <v/>
      </c>
    </row>
    <row r="5037" spans="1:6" ht="18.75" customHeight="1">
      <c r="A5037" s="82" t="str">
        <f>IFERROR(MATCH(ROW()-ROW($A$2),DATA!G:G,0)-DATA!$B$5+1,"")</f>
        <v/>
      </c>
      <c r="B5037" s="86" t="str">
        <f>IFERROR(INDEX(DATA!$A$46:$E$6000,A5037,5),"")</f>
        <v/>
      </c>
      <c r="C5037" s="87" t="str">
        <f>IFERROR(INDEX(DATA!$A$46:$E$6000,A5037,3),"")</f>
        <v/>
      </c>
      <c r="D5037" s="88" t="str">
        <f>IFERROR(INDEX(DATA!$A$46:$E$6000,A5037,2),"")</f>
        <v/>
      </c>
      <c r="E5037" s="99" t="str">
        <f>IFERROR(IF(C5037=設定・集計!$B$6,INDEX(DATA!$A$46:$E$6000,A5037,4),""),"")</f>
        <v/>
      </c>
      <c r="F5037" s="99" t="str">
        <f>IFERROR(IF(C5037=設定・集計!$B$6,"",INDEX(DATA!$A$46:$E$6000,A5037,4)),"")</f>
        <v/>
      </c>
    </row>
    <row r="5038" spans="1:6" ht="18.75" customHeight="1">
      <c r="A5038" s="82" t="str">
        <f>IFERROR(MATCH(ROW()-ROW($A$2),DATA!G:G,0)-DATA!$B$5+1,"")</f>
        <v/>
      </c>
      <c r="B5038" s="86" t="str">
        <f>IFERROR(INDEX(DATA!$A$46:$E$6000,A5038,5),"")</f>
        <v/>
      </c>
      <c r="C5038" s="87" t="str">
        <f>IFERROR(INDEX(DATA!$A$46:$E$6000,A5038,3),"")</f>
        <v/>
      </c>
      <c r="D5038" s="88" t="str">
        <f>IFERROR(INDEX(DATA!$A$46:$E$6000,A5038,2),"")</f>
        <v/>
      </c>
      <c r="E5038" s="99" t="str">
        <f>IFERROR(IF(C5038=設定・集計!$B$6,INDEX(DATA!$A$46:$E$6000,A5038,4),""),"")</f>
        <v/>
      </c>
      <c r="F5038" s="99" t="str">
        <f>IFERROR(IF(C5038=設定・集計!$B$6,"",INDEX(DATA!$A$46:$E$6000,A5038,4)),"")</f>
        <v/>
      </c>
    </row>
    <row r="5039" spans="1:6" ht="18.75" customHeight="1">
      <c r="A5039" s="82" t="str">
        <f>IFERROR(MATCH(ROW()-ROW($A$2),DATA!G:G,0)-DATA!$B$5+1,"")</f>
        <v/>
      </c>
      <c r="B5039" s="86" t="str">
        <f>IFERROR(INDEX(DATA!$A$46:$E$6000,A5039,5),"")</f>
        <v/>
      </c>
      <c r="C5039" s="87" t="str">
        <f>IFERROR(INDEX(DATA!$A$46:$E$6000,A5039,3),"")</f>
        <v/>
      </c>
      <c r="D5039" s="88" t="str">
        <f>IFERROR(INDEX(DATA!$A$46:$E$6000,A5039,2),"")</f>
        <v/>
      </c>
      <c r="E5039" s="99" t="str">
        <f>IFERROR(IF(C5039=設定・集計!$B$6,INDEX(DATA!$A$46:$E$6000,A5039,4),""),"")</f>
        <v/>
      </c>
      <c r="F5039" s="99" t="str">
        <f>IFERROR(IF(C5039=設定・集計!$B$6,"",INDEX(DATA!$A$46:$E$6000,A5039,4)),"")</f>
        <v/>
      </c>
    </row>
    <row r="5040" spans="1:6" ht="18.75" customHeight="1">
      <c r="A5040" s="82" t="str">
        <f>IFERROR(MATCH(ROW()-ROW($A$2),DATA!G:G,0)-DATA!$B$5+1,"")</f>
        <v/>
      </c>
      <c r="B5040" s="86" t="str">
        <f>IFERROR(INDEX(DATA!$A$46:$E$6000,A5040,5),"")</f>
        <v/>
      </c>
      <c r="C5040" s="87" t="str">
        <f>IFERROR(INDEX(DATA!$A$46:$E$6000,A5040,3),"")</f>
        <v/>
      </c>
      <c r="D5040" s="88" t="str">
        <f>IFERROR(INDEX(DATA!$A$46:$E$6000,A5040,2),"")</f>
        <v/>
      </c>
      <c r="E5040" s="99" t="str">
        <f>IFERROR(IF(C5040=設定・集計!$B$6,INDEX(DATA!$A$46:$E$6000,A5040,4),""),"")</f>
        <v/>
      </c>
      <c r="F5040" s="99" t="str">
        <f>IFERROR(IF(C5040=設定・集計!$B$6,"",INDEX(DATA!$A$46:$E$6000,A5040,4)),"")</f>
        <v/>
      </c>
    </row>
    <row r="5041" spans="1:6" ht="18.75" customHeight="1">
      <c r="A5041" s="82" t="str">
        <f>IFERROR(MATCH(ROW()-ROW($A$2),DATA!G:G,0)-DATA!$B$5+1,"")</f>
        <v/>
      </c>
      <c r="B5041" s="86" t="str">
        <f>IFERROR(INDEX(DATA!$A$46:$E$6000,A5041,5),"")</f>
        <v/>
      </c>
      <c r="C5041" s="87" t="str">
        <f>IFERROR(INDEX(DATA!$A$46:$E$6000,A5041,3),"")</f>
        <v/>
      </c>
      <c r="D5041" s="88" t="str">
        <f>IFERROR(INDEX(DATA!$A$46:$E$6000,A5041,2),"")</f>
        <v/>
      </c>
      <c r="E5041" s="99" t="str">
        <f>IFERROR(IF(C5041=設定・集計!$B$6,INDEX(DATA!$A$46:$E$6000,A5041,4),""),"")</f>
        <v/>
      </c>
      <c r="F5041" s="99" t="str">
        <f>IFERROR(IF(C5041=設定・集計!$B$6,"",INDEX(DATA!$A$46:$E$6000,A5041,4)),"")</f>
        <v/>
      </c>
    </row>
    <row r="5042" spans="1:6" ht="18.75" customHeight="1">
      <c r="A5042" s="82" t="str">
        <f>IFERROR(MATCH(ROW()-ROW($A$2),DATA!G:G,0)-DATA!$B$5+1,"")</f>
        <v/>
      </c>
      <c r="B5042" s="86" t="str">
        <f>IFERROR(INDEX(DATA!$A$46:$E$6000,A5042,5),"")</f>
        <v/>
      </c>
      <c r="C5042" s="87" t="str">
        <f>IFERROR(INDEX(DATA!$A$46:$E$6000,A5042,3),"")</f>
        <v/>
      </c>
      <c r="D5042" s="88" t="str">
        <f>IFERROR(INDEX(DATA!$A$46:$E$6000,A5042,2),"")</f>
        <v/>
      </c>
      <c r="E5042" s="99" t="str">
        <f>IFERROR(IF(C5042=設定・集計!$B$6,INDEX(DATA!$A$46:$E$6000,A5042,4),""),"")</f>
        <v/>
      </c>
      <c r="F5042" s="99" t="str">
        <f>IFERROR(IF(C5042=設定・集計!$B$6,"",INDEX(DATA!$A$46:$E$6000,A5042,4)),"")</f>
        <v/>
      </c>
    </row>
    <row r="5043" spans="1:6" ht="18.75" customHeight="1">
      <c r="A5043" s="82" t="str">
        <f>IFERROR(MATCH(ROW()-ROW($A$2),DATA!G:G,0)-DATA!$B$5+1,"")</f>
        <v/>
      </c>
      <c r="B5043" s="86" t="str">
        <f>IFERROR(INDEX(DATA!$A$46:$E$6000,A5043,5),"")</f>
        <v/>
      </c>
      <c r="C5043" s="87" t="str">
        <f>IFERROR(INDEX(DATA!$A$46:$E$6000,A5043,3),"")</f>
        <v/>
      </c>
      <c r="D5043" s="88" t="str">
        <f>IFERROR(INDEX(DATA!$A$46:$E$6000,A5043,2),"")</f>
        <v/>
      </c>
      <c r="E5043" s="99" t="str">
        <f>IFERROR(IF(C5043=設定・集計!$B$6,INDEX(DATA!$A$46:$E$6000,A5043,4),""),"")</f>
        <v/>
      </c>
      <c r="F5043" s="99" t="str">
        <f>IFERROR(IF(C5043=設定・集計!$B$6,"",INDEX(DATA!$A$46:$E$6000,A5043,4)),"")</f>
        <v/>
      </c>
    </row>
    <row r="5044" spans="1:6" ht="18.75" customHeight="1">
      <c r="A5044" s="82" t="str">
        <f>IFERROR(MATCH(ROW()-ROW($A$2),DATA!G:G,0)-DATA!$B$5+1,"")</f>
        <v/>
      </c>
      <c r="B5044" s="86" t="str">
        <f>IFERROR(INDEX(DATA!$A$46:$E$6000,A5044,5),"")</f>
        <v/>
      </c>
      <c r="C5044" s="87" t="str">
        <f>IFERROR(INDEX(DATA!$A$46:$E$6000,A5044,3),"")</f>
        <v/>
      </c>
      <c r="D5044" s="88" t="str">
        <f>IFERROR(INDEX(DATA!$A$46:$E$6000,A5044,2),"")</f>
        <v/>
      </c>
      <c r="E5044" s="99" t="str">
        <f>IFERROR(IF(C5044=設定・集計!$B$6,INDEX(DATA!$A$46:$E$6000,A5044,4),""),"")</f>
        <v/>
      </c>
      <c r="F5044" s="99" t="str">
        <f>IFERROR(IF(C5044=設定・集計!$B$6,"",INDEX(DATA!$A$46:$E$6000,A5044,4)),"")</f>
        <v/>
      </c>
    </row>
    <row r="5045" spans="1:6" ht="18.75" customHeight="1">
      <c r="A5045" s="82" t="str">
        <f>IFERROR(MATCH(ROW()-ROW($A$2),DATA!G:G,0)-DATA!$B$5+1,"")</f>
        <v/>
      </c>
      <c r="B5045" s="86" t="str">
        <f>IFERROR(INDEX(DATA!$A$46:$E$6000,A5045,5),"")</f>
        <v/>
      </c>
      <c r="C5045" s="87" t="str">
        <f>IFERROR(INDEX(DATA!$A$46:$E$6000,A5045,3),"")</f>
        <v/>
      </c>
      <c r="D5045" s="88" t="str">
        <f>IFERROR(INDEX(DATA!$A$46:$E$6000,A5045,2),"")</f>
        <v/>
      </c>
      <c r="E5045" s="99" t="str">
        <f>IFERROR(IF(C5045=設定・集計!$B$6,INDEX(DATA!$A$46:$E$6000,A5045,4),""),"")</f>
        <v/>
      </c>
      <c r="F5045" s="99" t="str">
        <f>IFERROR(IF(C5045=設定・集計!$B$6,"",INDEX(DATA!$A$46:$E$6000,A5045,4)),"")</f>
        <v/>
      </c>
    </row>
    <row r="5046" spans="1:6" ht="18.75" customHeight="1">
      <c r="A5046" s="82" t="str">
        <f>IFERROR(MATCH(ROW()-ROW($A$2),DATA!G:G,0)-DATA!$B$5+1,"")</f>
        <v/>
      </c>
      <c r="B5046" s="86" t="str">
        <f>IFERROR(INDEX(DATA!$A$46:$E$6000,A5046,5),"")</f>
        <v/>
      </c>
      <c r="C5046" s="87" t="str">
        <f>IFERROR(INDEX(DATA!$A$46:$E$6000,A5046,3),"")</f>
        <v/>
      </c>
      <c r="D5046" s="88" t="str">
        <f>IFERROR(INDEX(DATA!$A$46:$E$6000,A5046,2),"")</f>
        <v/>
      </c>
      <c r="E5046" s="99" t="str">
        <f>IFERROR(IF(C5046=設定・集計!$B$6,INDEX(DATA!$A$46:$E$6000,A5046,4),""),"")</f>
        <v/>
      </c>
      <c r="F5046" s="99" t="str">
        <f>IFERROR(IF(C5046=設定・集計!$B$6,"",INDEX(DATA!$A$46:$E$6000,A5046,4)),"")</f>
        <v/>
      </c>
    </row>
    <row r="5047" spans="1:6" ht="18.75" customHeight="1">
      <c r="A5047" s="82" t="str">
        <f>IFERROR(MATCH(ROW()-ROW($A$2),DATA!G:G,0)-DATA!$B$5+1,"")</f>
        <v/>
      </c>
      <c r="B5047" s="86" t="str">
        <f>IFERROR(INDEX(DATA!$A$46:$E$6000,A5047,5),"")</f>
        <v/>
      </c>
      <c r="C5047" s="87" t="str">
        <f>IFERROR(INDEX(DATA!$A$46:$E$6000,A5047,3),"")</f>
        <v/>
      </c>
      <c r="D5047" s="88" t="str">
        <f>IFERROR(INDEX(DATA!$A$46:$E$6000,A5047,2),"")</f>
        <v/>
      </c>
      <c r="E5047" s="99" t="str">
        <f>IFERROR(IF(C5047=設定・集計!$B$6,INDEX(DATA!$A$46:$E$6000,A5047,4),""),"")</f>
        <v/>
      </c>
      <c r="F5047" s="99" t="str">
        <f>IFERROR(IF(C5047=設定・集計!$B$6,"",INDEX(DATA!$A$46:$E$6000,A5047,4)),"")</f>
        <v/>
      </c>
    </row>
    <row r="5048" spans="1:6" ht="18.75" customHeight="1">
      <c r="A5048" s="82" t="str">
        <f>IFERROR(MATCH(ROW()-ROW($A$2),DATA!G:G,0)-DATA!$B$5+1,"")</f>
        <v/>
      </c>
      <c r="B5048" s="86" t="str">
        <f>IFERROR(INDEX(DATA!$A$46:$E$6000,A5048,5),"")</f>
        <v/>
      </c>
      <c r="C5048" s="87" t="str">
        <f>IFERROR(INDEX(DATA!$A$46:$E$6000,A5048,3),"")</f>
        <v/>
      </c>
      <c r="D5048" s="88" t="str">
        <f>IFERROR(INDEX(DATA!$A$46:$E$6000,A5048,2),"")</f>
        <v/>
      </c>
      <c r="E5048" s="99" t="str">
        <f>IFERROR(IF(C5048=設定・集計!$B$6,INDEX(DATA!$A$46:$E$6000,A5048,4),""),"")</f>
        <v/>
      </c>
      <c r="F5048" s="99" t="str">
        <f>IFERROR(IF(C5048=設定・集計!$B$6,"",INDEX(DATA!$A$46:$E$6000,A5048,4)),"")</f>
        <v/>
      </c>
    </row>
    <row r="5049" spans="1:6" ht="18.75" customHeight="1">
      <c r="A5049" s="82" t="str">
        <f>IFERROR(MATCH(ROW()-ROW($A$2),DATA!G:G,0)-DATA!$B$5+1,"")</f>
        <v/>
      </c>
      <c r="B5049" s="86" t="str">
        <f>IFERROR(INDEX(DATA!$A$46:$E$6000,A5049,5),"")</f>
        <v/>
      </c>
      <c r="C5049" s="87" t="str">
        <f>IFERROR(INDEX(DATA!$A$46:$E$6000,A5049,3),"")</f>
        <v/>
      </c>
      <c r="D5049" s="88" t="str">
        <f>IFERROR(INDEX(DATA!$A$46:$E$6000,A5049,2),"")</f>
        <v/>
      </c>
      <c r="E5049" s="99" t="str">
        <f>IFERROR(IF(C5049=設定・集計!$B$6,INDEX(DATA!$A$46:$E$6000,A5049,4),""),"")</f>
        <v/>
      </c>
      <c r="F5049" s="99" t="str">
        <f>IFERROR(IF(C5049=設定・集計!$B$6,"",INDEX(DATA!$A$46:$E$6000,A5049,4)),"")</f>
        <v/>
      </c>
    </row>
    <row r="5050" spans="1:6" ht="18.75" customHeight="1">
      <c r="A5050" s="82" t="str">
        <f>IFERROR(MATCH(ROW()-ROW($A$2),DATA!G:G,0)-DATA!$B$5+1,"")</f>
        <v/>
      </c>
      <c r="B5050" s="86" t="str">
        <f>IFERROR(INDEX(DATA!$A$46:$E$6000,A5050,5),"")</f>
        <v/>
      </c>
      <c r="C5050" s="87" t="str">
        <f>IFERROR(INDEX(DATA!$A$46:$E$6000,A5050,3),"")</f>
        <v/>
      </c>
      <c r="D5050" s="88" t="str">
        <f>IFERROR(INDEX(DATA!$A$46:$E$6000,A5050,2),"")</f>
        <v/>
      </c>
      <c r="E5050" s="99" t="str">
        <f>IFERROR(IF(C5050=設定・集計!$B$6,INDEX(DATA!$A$46:$E$6000,A5050,4),""),"")</f>
        <v/>
      </c>
      <c r="F5050" s="99" t="str">
        <f>IFERROR(IF(C5050=設定・集計!$B$6,"",INDEX(DATA!$A$46:$E$6000,A5050,4)),"")</f>
        <v/>
      </c>
    </row>
    <row r="5051" spans="1:6" ht="18.75" customHeight="1">
      <c r="A5051" s="82" t="str">
        <f>IFERROR(MATCH(ROW()-ROW($A$2),DATA!G:G,0)-DATA!$B$5+1,"")</f>
        <v/>
      </c>
      <c r="B5051" s="86" t="str">
        <f>IFERROR(INDEX(DATA!$A$46:$E$6000,A5051,5),"")</f>
        <v/>
      </c>
      <c r="C5051" s="87" t="str">
        <f>IFERROR(INDEX(DATA!$A$46:$E$6000,A5051,3),"")</f>
        <v/>
      </c>
      <c r="D5051" s="88" t="str">
        <f>IFERROR(INDEX(DATA!$A$46:$E$6000,A5051,2),"")</f>
        <v/>
      </c>
      <c r="E5051" s="99" t="str">
        <f>IFERROR(IF(C5051=設定・集計!$B$6,INDEX(DATA!$A$46:$E$6000,A5051,4),""),"")</f>
        <v/>
      </c>
      <c r="F5051" s="99" t="str">
        <f>IFERROR(IF(C5051=設定・集計!$B$6,"",INDEX(DATA!$A$46:$E$6000,A5051,4)),"")</f>
        <v/>
      </c>
    </row>
    <row r="5052" spans="1:6" ht="18.75" customHeight="1">
      <c r="A5052" s="82" t="str">
        <f>IFERROR(MATCH(ROW()-ROW($A$2),DATA!G:G,0)-DATA!$B$5+1,"")</f>
        <v/>
      </c>
      <c r="B5052" s="86" t="str">
        <f>IFERROR(INDEX(DATA!$A$46:$E$6000,A5052,5),"")</f>
        <v/>
      </c>
      <c r="C5052" s="87" t="str">
        <f>IFERROR(INDEX(DATA!$A$46:$E$6000,A5052,3),"")</f>
        <v/>
      </c>
      <c r="D5052" s="88" t="str">
        <f>IFERROR(INDEX(DATA!$A$46:$E$6000,A5052,2),"")</f>
        <v/>
      </c>
      <c r="E5052" s="99" t="str">
        <f>IFERROR(IF(C5052=設定・集計!$B$6,INDEX(DATA!$A$46:$E$6000,A5052,4),""),"")</f>
        <v/>
      </c>
      <c r="F5052" s="99" t="str">
        <f>IFERROR(IF(C5052=設定・集計!$B$6,"",INDEX(DATA!$A$46:$E$6000,A5052,4)),"")</f>
        <v/>
      </c>
    </row>
    <row r="5053" spans="1:6" ht="18.75" customHeight="1">
      <c r="A5053" s="82" t="str">
        <f>IFERROR(MATCH(ROW()-ROW($A$2),DATA!G:G,0)-DATA!$B$5+1,"")</f>
        <v/>
      </c>
      <c r="B5053" s="86" t="str">
        <f>IFERROR(INDEX(DATA!$A$46:$E$6000,A5053,5),"")</f>
        <v/>
      </c>
      <c r="C5053" s="87" t="str">
        <f>IFERROR(INDEX(DATA!$A$46:$E$6000,A5053,3),"")</f>
        <v/>
      </c>
      <c r="D5053" s="88" t="str">
        <f>IFERROR(INDEX(DATA!$A$46:$E$6000,A5053,2),"")</f>
        <v/>
      </c>
      <c r="E5053" s="99" t="str">
        <f>IFERROR(IF(C5053=設定・集計!$B$6,INDEX(DATA!$A$46:$E$6000,A5053,4),""),"")</f>
        <v/>
      </c>
      <c r="F5053" s="99" t="str">
        <f>IFERROR(IF(C5053=設定・集計!$B$6,"",INDEX(DATA!$A$46:$E$6000,A5053,4)),"")</f>
        <v/>
      </c>
    </row>
    <row r="5054" spans="1:6" ht="18.75" customHeight="1">
      <c r="A5054" s="82" t="str">
        <f>IFERROR(MATCH(ROW()-ROW($A$2),DATA!G:G,0)-DATA!$B$5+1,"")</f>
        <v/>
      </c>
      <c r="B5054" s="86" t="str">
        <f>IFERROR(INDEX(DATA!$A$46:$E$6000,A5054,5),"")</f>
        <v/>
      </c>
      <c r="C5054" s="87" t="str">
        <f>IFERROR(INDEX(DATA!$A$46:$E$6000,A5054,3),"")</f>
        <v/>
      </c>
      <c r="D5054" s="88" t="str">
        <f>IFERROR(INDEX(DATA!$A$46:$E$6000,A5054,2),"")</f>
        <v/>
      </c>
      <c r="E5054" s="99" t="str">
        <f>IFERROR(IF(C5054=設定・集計!$B$6,INDEX(DATA!$A$46:$E$6000,A5054,4),""),"")</f>
        <v/>
      </c>
      <c r="F5054" s="99" t="str">
        <f>IFERROR(IF(C5054=設定・集計!$B$6,"",INDEX(DATA!$A$46:$E$6000,A5054,4)),"")</f>
        <v/>
      </c>
    </row>
    <row r="5055" spans="1:6" ht="18.75" customHeight="1">
      <c r="A5055" s="82" t="str">
        <f>IFERROR(MATCH(ROW()-ROW($A$2),DATA!G:G,0)-DATA!$B$5+1,"")</f>
        <v/>
      </c>
      <c r="B5055" s="86" t="str">
        <f>IFERROR(INDEX(DATA!$A$46:$E$6000,A5055,5),"")</f>
        <v/>
      </c>
      <c r="C5055" s="87" t="str">
        <f>IFERROR(INDEX(DATA!$A$46:$E$6000,A5055,3),"")</f>
        <v/>
      </c>
      <c r="D5055" s="88" t="str">
        <f>IFERROR(INDEX(DATA!$A$46:$E$6000,A5055,2),"")</f>
        <v/>
      </c>
      <c r="E5055" s="99" t="str">
        <f>IFERROR(IF(C5055=設定・集計!$B$6,INDEX(DATA!$A$46:$E$6000,A5055,4),""),"")</f>
        <v/>
      </c>
      <c r="F5055" s="99" t="str">
        <f>IFERROR(IF(C5055=設定・集計!$B$6,"",INDEX(DATA!$A$46:$E$6000,A5055,4)),"")</f>
        <v/>
      </c>
    </row>
    <row r="5056" spans="1:6" ht="18.75" customHeight="1">
      <c r="A5056" s="82" t="str">
        <f>IFERROR(MATCH(ROW()-ROW($A$2),DATA!G:G,0)-DATA!$B$5+1,"")</f>
        <v/>
      </c>
      <c r="B5056" s="86" t="str">
        <f>IFERROR(INDEX(DATA!$A$46:$E$6000,A5056,5),"")</f>
        <v/>
      </c>
      <c r="C5056" s="87" t="str">
        <f>IFERROR(INDEX(DATA!$A$46:$E$6000,A5056,3),"")</f>
        <v/>
      </c>
      <c r="D5056" s="88" t="str">
        <f>IFERROR(INDEX(DATA!$A$46:$E$6000,A5056,2),"")</f>
        <v/>
      </c>
      <c r="E5056" s="99" t="str">
        <f>IFERROR(IF(C5056=設定・集計!$B$6,INDEX(DATA!$A$46:$E$6000,A5056,4),""),"")</f>
        <v/>
      </c>
      <c r="F5056" s="99" t="str">
        <f>IFERROR(IF(C5056=設定・集計!$B$6,"",INDEX(DATA!$A$46:$E$6000,A5056,4)),"")</f>
        <v/>
      </c>
    </row>
    <row r="5057" spans="1:6" ht="18.75" customHeight="1">
      <c r="A5057" s="82" t="str">
        <f>IFERROR(MATCH(ROW()-ROW($A$2),DATA!G:G,0)-DATA!$B$5+1,"")</f>
        <v/>
      </c>
      <c r="B5057" s="86" t="str">
        <f>IFERROR(INDEX(DATA!$A$46:$E$6000,A5057,5),"")</f>
        <v/>
      </c>
      <c r="C5057" s="87" t="str">
        <f>IFERROR(INDEX(DATA!$A$46:$E$6000,A5057,3),"")</f>
        <v/>
      </c>
      <c r="D5057" s="88" t="str">
        <f>IFERROR(INDEX(DATA!$A$46:$E$6000,A5057,2),"")</f>
        <v/>
      </c>
      <c r="E5057" s="99" t="str">
        <f>IFERROR(IF(C5057=設定・集計!$B$6,INDEX(DATA!$A$46:$E$6000,A5057,4),""),"")</f>
        <v/>
      </c>
      <c r="F5057" s="99" t="str">
        <f>IFERROR(IF(C5057=設定・集計!$B$6,"",INDEX(DATA!$A$46:$E$6000,A5057,4)),"")</f>
        <v/>
      </c>
    </row>
    <row r="5058" spans="1:6" ht="18.75" customHeight="1">
      <c r="A5058" s="82" t="str">
        <f>IFERROR(MATCH(ROW()-ROW($A$2),DATA!G:G,0)-DATA!$B$5+1,"")</f>
        <v/>
      </c>
      <c r="B5058" s="86" t="str">
        <f>IFERROR(INDEX(DATA!$A$46:$E$6000,A5058,5),"")</f>
        <v/>
      </c>
      <c r="C5058" s="87" t="str">
        <f>IFERROR(INDEX(DATA!$A$46:$E$6000,A5058,3),"")</f>
        <v/>
      </c>
      <c r="D5058" s="88" t="str">
        <f>IFERROR(INDEX(DATA!$A$46:$E$6000,A5058,2),"")</f>
        <v/>
      </c>
      <c r="E5058" s="99" t="str">
        <f>IFERROR(IF(C5058=設定・集計!$B$6,INDEX(DATA!$A$46:$E$6000,A5058,4),""),"")</f>
        <v/>
      </c>
      <c r="F5058" s="99" t="str">
        <f>IFERROR(IF(C5058=設定・集計!$B$6,"",INDEX(DATA!$A$46:$E$6000,A5058,4)),"")</f>
        <v/>
      </c>
    </row>
    <row r="5059" spans="1:6" ht="18.75" customHeight="1">
      <c r="A5059" s="82" t="str">
        <f>IFERROR(MATCH(ROW()-ROW($A$2),DATA!G:G,0)-DATA!$B$5+1,"")</f>
        <v/>
      </c>
      <c r="B5059" s="86" t="str">
        <f>IFERROR(INDEX(DATA!$A$46:$E$6000,A5059,5),"")</f>
        <v/>
      </c>
      <c r="C5059" s="87" t="str">
        <f>IFERROR(INDEX(DATA!$A$46:$E$6000,A5059,3),"")</f>
        <v/>
      </c>
      <c r="D5059" s="88" t="str">
        <f>IFERROR(INDEX(DATA!$A$46:$E$6000,A5059,2),"")</f>
        <v/>
      </c>
      <c r="E5059" s="99" t="str">
        <f>IFERROR(IF(C5059=設定・集計!$B$6,INDEX(DATA!$A$46:$E$6000,A5059,4),""),"")</f>
        <v/>
      </c>
      <c r="F5059" s="99" t="str">
        <f>IFERROR(IF(C5059=設定・集計!$B$6,"",INDEX(DATA!$A$46:$E$6000,A5059,4)),"")</f>
        <v/>
      </c>
    </row>
    <row r="5060" spans="1:6" ht="18.75" customHeight="1">
      <c r="A5060" s="82" t="str">
        <f>IFERROR(MATCH(ROW()-ROW($A$2),DATA!G:G,0)-DATA!$B$5+1,"")</f>
        <v/>
      </c>
      <c r="B5060" s="86" t="str">
        <f>IFERROR(INDEX(DATA!$A$46:$E$6000,A5060,5),"")</f>
        <v/>
      </c>
      <c r="C5060" s="87" t="str">
        <f>IFERROR(INDEX(DATA!$A$46:$E$6000,A5060,3),"")</f>
        <v/>
      </c>
      <c r="D5060" s="88" t="str">
        <f>IFERROR(INDEX(DATA!$A$46:$E$6000,A5060,2),"")</f>
        <v/>
      </c>
      <c r="E5060" s="99" t="str">
        <f>IFERROR(IF(C5060=設定・集計!$B$6,INDEX(DATA!$A$46:$E$6000,A5060,4),""),"")</f>
        <v/>
      </c>
      <c r="F5060" s="99" t="str">
        <f>IFERROR(IF(C5060=設定・集計!$B$6,"",INDEX(DATA!$A$46:$E$6000,A5060,4)),"")</f>
        <v/>
      </c>
    </row>
    <row r="5061" spans="1:6" ht="18.75" customHeight="1">
      <c r="A5061" s="82" t="str">
        <f>IFERROR(MATCH(ROW()-ROW($A$2),DATA!G:G,0)-DATA!$B$5+1,"")</f>
        <v/>
      </c>
      <c r="B5061" s="86" t="str">
        <f>IFERROR(INDEX(DATA!$A$46:$E$6000,A5061,5),"")</f>
        <v/>
      </c>
      <c r="C5061" s="87" t="str">
        <f>IFERROR(INDEX(DATA!$A$46:$E$6000,A5061,3),"")</f>
        <v/>
      </c>
      <c r="D5061" s="88" t="str">
        <f>IFERROR(INDEX(DATA!$A$46:$E$6000,A5061,2),"")</f>
        <v/>
      </c>
      <c r="E5061" s="99" t="str">
        <f>IFERROR(IF(C5061=設定・集計!$B$6,INDEX(DATA!$A$46:$E$6000,A5061,4),""),"")</f>
        <v/>
      </c>
      <c r="F5061" s="99" t="str">
        <f>IFERROR(IF(C5061=設定・集計!$B$6,"",INDEX(DATA!$A$46:$E$6000,A5061,4)),"")</f>
        <v/>
      </c>
    </row>
    <row r="5062" spans="1:6" ht="18.75" customHeight="1">
      <c r="A5062" s="82" t="str">
        <f>IFERROR(MATCH(ROW()-ROW($A$2),DATA!G:G,0)-DATA!$B$5+1,"")</f>
        <v/>
      </c>
      <c r="B5062" s="86" t="str">
        <f>IFERROR(INDEX(DATA!$A$46:$E$6000,A5062,5),"")</f>
        <v/>
      </c>
      <c r="C5062" s="87" t="str">
        <f>IFERROR(INDEX(DATA!$A$46:$E$6000,A5062,3),"")</f>
        <v/>
      </c>
      <c r="D5062" s="88" t="str">
        <f>IFERROR(INDEX(DATA!$A$46:$E$6000,A5062,2),"")</f>
        <v/>
      </c>
      <c r="E5062" s="99" t="str">
        <f>IFERROR(IF(C5062=設定・集計!$B$6,INDEX(DATA!$A$46:$E$6000,A5062,4),""),"")</f>
        <v/>
      </c>
      <c r="F5062" s="99" t="str">
        <f>IFERROR(IF(C5062=設定・集計!$B$6,"",INDEX(DATA!$A$46:$E$6000,A5062,4)),"")</f>
        <v/>
      </c>
    </row>
    <row r="5063" spans="1:6" ht="18.75" customHeight="1">
      <c r="A5063" s="82" t="str">
        <f>IFERROR(MATCH(ROW()-ROW($A$2),DATA!G:G,0)-DATA!$B$5+1,"")</f>
        <v/>
      </c>
      <c r="B5063" s="86" t="str">
        <f>IFERROR(INDEX(DATA!$A$46:$E$6000,A5063,5),"")</f>
        <v/>
      </c>
      <c r="C5063" s="87" t="str">
        <f>IFERROR(INDEX(DATA!$A$46:$E$6000,A5063,3),"")</f>
        <v/>
      </c>
      <c r="D5063" s="88" t="str">
        <f>IFERROR(INDEX(DATA!$A$46:$E$6000,A5063,2),"")</f>
        <v/>
      </c>
      <c r="E5063" s="99" t="str">
        <f>IFERROR(IF(C5063=設定・集計!$B$6,INDEX(DATA!$A$46:$E$6000,A5063,4),""),"")</f>
        <v/>
      </c>
      <c r="F5063" s="99" t="str">
        <f>IFERROR(IF(C5063=設定・集計!$B$6,"",INDEX(DATA!$A$46:$E$6000,A5063,4)),"")</f>
        <v/>
      </c>
    </row>
    <row r="5064" spans="1:6" ht="18.75" customHeight="1">
      <c r="A5064" s="82" t="str">
        <f>IFERROR(MATCH(ROW()-ROW($A$2),DATA!G:G,0)-DATA!$B$5+1,"")</f>
        <v/>
      </c>
      <c r="B5064" s="86" t="str">
        <f>IFERROR(INDEX(DATA!$A$46:$E$6000,A5064,5),"")</f>
        <v/>
      </c>
      <c r="C5064" s="87" t="str">
        <f>IFERROR(INDEX(DATA!$A$46:$E$6000,A5064,3),"")</f>
        <v/>
      </c>
      <c r="D5064" s="88" t="str">
        <f>IFERROR(INDEX(DATA!$A$46:$E$6000,A5064,2),"")</f>
        <v/>
      </c>
      <c r="E5064" s="99" t="str">
        <f>IFERROR(IF(C5064=設定・集計!$B$6,INDEX(DATA!$A$46:$E$6000,A5064,4),""),"")</f>
        <v/>
      </c>
      <c r="F5064" s="99" t="str">
        <f>IFERROR(IF(C5064=設定・集計!$B$6,"",INDEX(DATA!$A$46:$E$6000,A5064,4)),"")</f>
        <v/>
      </c>
    </row>
    <row r="5065" spans="1:6" ht="18.75" customHeight="1">
      <c r="A5065" s="82" t="str">
        <f>IFERROR(MATCH(ROW()-ROW($A$2),DATA!G:G,0)-DATA!$B$5+1,"")</f>
        <v/>
      </c>
      <c r="B5065" s="86" t="str">
        <f>IFERROR(INDEX(DATA!$A$46:$E$6000,A5065,5),"")</f>
        <v/>
      </c>
      <c r="C5065" s="87" t="str">
        <f>IFERROR(INDEX(DATA!$A$46:$E$6000,A5065,3),"")</f>
        <v/>
      </c>
      <c r="D5065" s="88" t="str">
        <f>IFERROR(INDEX(DATA!$A$46:$E$6000,A5065,2),"")</f>
        <v/>
      </c>
      <c r="E5065" s="99" t="str">
        <f>IFERROR(IF(C5065=設定・集計!$B$6,INDEX(DATA!$A$46:$E$6000,A5065,4),""),"")</f>
        <v/>
      </c>
      <c r="F5065" s="99" t="str">
        <f>IFERROR(IF(C5065=設定・集計!$B$6,"",INDEX(DATA!$A$46:$E$6000,A5065,4)),"")</f>
        <v/>
      </c>
    </row>
    <row r="5066" spans="1:6" ht="18.75" customHeight="1">
      <c r="A5066" s="82" t="str">
        <f>IFERROR(MATCH(ROW()-ROW($A$2),DATA!G:G,0)-DATA!$B$5+1,"")</f>
        <v/>
      </c>
      <c r="B5066" s="86" t="str">
        <f>IFERROR(INDEX(DATA!$A$46:$E$6000,A5066,5),"")</f>
        <v/>
      </c>
      <c r="C5066" s="87" t="str">
        <f>IFERROR(INDEX(DATA!$A$46:$E$6000,A5066,3),"")</f>
        <v/>
      </c>
      <c r="D5066" s="88" t="str">
        <f>IFERROR(INDEX(DATA!$A$46:$E$6000,A5066,2),"")</f>
        <v/>
      </c>
      <c r="E5066" s="99" t="str">
        <f>IFERROR(IF(C5066=設定・集計!$B$6,INDEX(DATA!$A$46:$E$6000,A5066,4),""),"")</f>
        <v/>
      </c>
      <c r="F5066" s="99" t="str">
        <f>IFERROR(IF(C5066=設定・集計!$B$6,"",INDEX(DATA!$A$46:$E$6000,A5066,4)),"")</f>
        <v/>
      </c>
    </row>
    <row r="5067" spans="1:6" ht="18.75" customHeight="1">
      <c r="A5067" s="82" t="str">
        <f>IFERROR(MATCH(ROW()-ROW($A$2),DATA!G:G,0)-DATA!$B$5+1,"")</f>
        <v/>
      </c>
      <c r="B5067" s="86" t="str">
        <f>IFERROR(INDEX(DATA!$A$46:$E$6000,A5067,5),"")</f>
        <v/>
      </c>
      <c r="C5067" s="87" t="str">
        <f>IFERROR(INDEX(DATA!$A$46:$E$6000,A5067,3),"")</f>
        <v/>
      </c>
      <c r="D5067" s="88" t="str">
        <f>IFERROR(INDEX(DATA!$A$46:$E$6000,A5067,2),"")</f>
        <v/>
      </c>
      <c r="E5067" s="99" t="str">
        <f>IFERROR(IF(C5067=設定・集計!$B$6,INDEX(DATA!$A$46:$E$6000,A5067,4),""),"")</f>
        <v/>
      </c>
      <c r="F5067" s="99" t="str">
        <f>IFERROR(IF(C5067=設定・集計!$B$6,"",INDEX(DATA!$A$46:$E$6000,A5067,4)),"")</f>
        <v/>
      </c>
    </row>
    <row r="5068" spans="1:6" ht="18.75" customHeight="1">
      <c r="A5068" s="82" t="str">
        <f>IFERROR(MATCH(ROW()-ROW($A$2),DATA!G:G,0)-DATA!$B$5+1,"")</f>
        <v/>
      </c>
      <c r="B5068" s="86" t="str">
        <f>IFERROR(INDEX(DATA!$A$46:$E$6000,A5068,5),"")</f>
        <v/>
      </c>
      <c r="C5068" s="87" t="str">
        <f>IFERROR(INDEX(DATA!$A$46:$E$6000,A5068,3),"")</f>
        <v/>
      </c>
      <c r="D5068" s="88" t="str">
        <f>IFERROR(INDEX(DATA!$A$46:$E$6000,A5068,2),"")</f>
        <v/>
      </c>
      <c r="E5068" s="99" t="str">
        <f>IFERROR(IF(C5068=設定・集計!$B$6,INDEX(DATA!$A$46:$E$6000,A5068,4),""),"")</f>
        <v/>
      </c>
      <c r="F5068" s="99" t="str">
        <f>IFERROR(IF(C5068=設定・集計!$B$6,"",INDEX(DATA!$A$46:$E$6000,A5068,4)),"")</f>
        <v/>
      </c>
    </row>
    <row r="5069" spans="1:6" ht="18.75" customHeight="1">
      <c r="A5069" s="82" t="str">
        <f>IFERROR(MATCH(ROW()-ROW($A$2),DATA!G:G,0)-DATA!$B$5+1,"")</f>
        <v/>
      </c>
      <c r="B5069" s="86" t="str">
        <f>IFERROR(INDEX(DATA!$A$46:$E$6000,A5069,5),"")</f>
        <v/>
      </c>
      <c r="C5069" s="87" t="str">
        <f>IFERROR(INDEX(DATA!$A$46:$E$6000,A5069,3),"")</f>
        <v/>
      </c>
      <c r="D5069" s="88" t="str">
        <f>IFERROR(INDEX(DATA!$A$46:$E$6000,A5069,2),"")</f>
        <v/>
      </c>
      <c r="E5069" s="99" t="str">
        <f>IFERROR(IF(C5069=設定・集計!$B$6,INDEX(DATA!$A$46:$E$6000,A5069,4),""),"")</f>
        <v/>
      </c>
      <c r="F5069" s="99" t="str">
        <f>IFERROR(IF(C5069=設定・集計!$B$6,"",INDEX(DATA!$A$46:$E$6000,A5069,4)),"")</f>
        <v/>
      </c>
    </row>
    <row r="5070" spans="1:6" ht="18.75" customHeight="1">
      <c r="A5070" s="82" t="str">
        <f>IFERROR(MATCH(ROW()-ROW($A$2),DATA!G:G,0)-DATA!$B$5+1,"")</f>
        <v/>
      </c>
      <c r="B5070" s="86" t="str">
        <f>IFERROR(INDEX(DATA!$A$46:$E$6000,A5070,5),"")</f>
        <v/>
      </c>
      <c r="C5070" s="87" t="str">
        <f>IFERROR(INDEX(DATA!$A$46:$E$6000,A5070,3),"")</f>
        <v/>
      </c>
      <c r="D5070" s="88" t="str">
        <f>IFERROR(INDEX(DATA!$A$46:$E$6000,A5070,2),"")</f>
        <v/>
      </c>
      <c r="E5070" s="99" t="str">
        <f>IFERROR(IF(C5070=設定・集計!$B$6,INDEX(DATA!$A$46:$E$6000,A5070,4),""),"")</f>
        <v/>
      </c>
      <c r="F5070" s="99" t="str">
        <f>IFERROR(IF(C5070=設定・集計!$B$6,"",INDEX(DATA!$A$46:$E$6000,A5070,4)),"")</f>
        <v/>
      </c>
    </row>
    <row r="5071" spans="1:6" ht="18.75" customHeight="1">
      <c r="A5071" s="82" t="str">
        <f>IFERROR(MATCH(ROW()-ROW($A$2),DATA!G:G,0)-DATA!$B$5+1,"")</f>
        <v/>
      </c>
      <c r="B5071" s="86" t="str">
        <f>IFERROR(INDEX(DATA!$A$46:$E$6000,A5071,5),"")</f>
        <v/>
      </c>
      <c r="C5071" s="87" t="str">
        <f>IFERROR(INDEX(DATA!$A$46:$E$6000,A5071,3),"")</f>
        <v/>
      </c>
      <c r="D5071" s="88" t="str">
        <f>IFERROR(INDEX(DATA!$A$46:$E$6000,A5071,2),"")</f>
        <v/>
      </c>
      <c r="E5071" s="99" t="str">
        <f>IFERROR(IF(C5071=設定・集計!$B$6,INDEX(DATA!$A$46:$E$6000,A5071,4),""),"")</f>
        <v/>
      </c>
      <c r="F5071" s="99" t="str">
        <f>IFERROR(IF(C5071=設定・集計!$B$6,"",INDEX(DATA!$A$46:$E$6000,A5071,4)),"")</f>
        <v/>
      </c>
    </row>
    <row r="5072" spans="1:6" ht="18.75" customHeight="1">
      <c r="A5072" s="82" t="str">
        <f>IFERROR(MATCH(ROW()-ROW($A$2),DATA!G:G,0)-DATA!$B$5+1,"")</f>
        <v/>
      </c>
      <c r="B5072" s="86" t="str">
        <f>IFERROR(INDEX(DATA!$A$46:$E$6000,A5072,5),"")</f>
        <v/>
      </c>
      <c r="C5072" s="87" t="str">
        <f>IFERROR(INDEX(DATA!$A$46:$E$6000,A5072,3),"")</f>
        <v/>
      </c>
      <c r="D5072" s="88" t="str">
        <f>IFERROR(INDEX(DATA!$A$46:$E$6000,A5072,2),"")</f>
        <v/>
      </c>
      <c r="E5072" s="99" t="str">
        <f>IFERROR(IF(C5072=設定・集計!$B$6,INDEX(DATA!$A$46:$E$6000,A5072,4),""),"")</f>
        <v/>
      </c>
      <c r="F5072" s="99" t="str">
        <f>IFERROR(IF(C5072=設定・集計!$B$6,"",INDEX(DATA!$A$46:$E$6000,A5072,4)),"")</f>
        <v/>
      </c>
    </row>
    <row r="5073" spans="1:6" ht="18.75" customHeight="1">
      <c r="A5073" s="82" t="str">
        <f>IFERROR(MATCH(ROW()-ROW($A$2),DATA!G:G,0)-DATA!$B$5+1,"")</f>
        <v/>
      </c>
      <c r="B5073" s="86" t="str">
        <f>IFERROR(INDEX(DATA!$A$46:$E$6000,A5073,5),"")</f>
        <v/>
      </c>
      <c r="C5073" s="87" t="str">
        <f>IFERROR(INDEX(DATA!$A$46:$E$6000,A5073,3),"")</f>
        <v/>
      </c>
      <c r="D5073" s="88" t="str">
        <f>IFERROR(INDEX(DATA!$A$46:$E$6000,A5073,2),"")</f>
        <v/>
      </c>
      <c r="E5073" s="99" t="str">
        <f>IFERROR(IF(C5073=設定・集計!$B$6,INDEX(DATA!$A$46:$E$6000,A5073,4),""),"")</f>
        <v/>
      </c>
      <c r="F5073" s="99" t="str">
        <f>IFERROR(IF(C5073=設定・集計!$B$6,"",INDEX(DATA!$A$46:$E$6000,A5073,4)),"")</f>
        <v/>
      </c>
    </row>
    <row r="5074" spans="1:6" ht="18.75" customHeight="1">
      <c r="A5074" s="82" t="str">
        <f>IFERROR(MATCH(ROW()-ROW($A$2),DATA!G:G,0)-DATA!$B$5+1,"")</f>
        <v/>
      </c>
      <c r="B5074" s="86" t="str">
        <f>IFERROR(INDEX(DATA!$A$46:$E$6000,A5074,5),"")</f>
        <v/>
      </c>
      <c r="C5074" s="87" t="str">
        <f>IFERROR(INDEX(DATA!$A$46:$E$6000,A5074,3),"")</f>
        <v/>
      </c>
      <c r="D5074" s="88" t="str">
        <f>IFERROR(INDEX(DATA!$A$46:$E$6000,A5074,2),"")</f>
        <v/>
      </c>
      <c r="E5074" s="99" t="str">
        <f>IFERROR(IF(C5074=設定・集計!$B$6,INDEX(DATA!$A$46:$E$6000,A5074,4),""),"")</f>
        <v/>
      </c>
      <c r="F5074" s="99" t="str">
        <f>IFERROR(IF(C5074=設定・集計!$B$6,"",INDEX(DATA!$A$46:$E$6000,A5074,4)),"")</f>
        <v/>
      </c>
    </row>
    <row r="5075" spans="1:6" ht="18.75" customHeight="1">
      <c r="A5075" s="82" t="str">
        <f>IFERROR(MATCH(ROW()-ROW($A$2),DATA!G:G,0)-DATA!$B$5+1,"")</f>
        <v/>
      </c>
      <c r="B5075" s="86" t="str">
        <f>IFERROR(INDEX(DATA!$A$46:$E$6000,A5075,5),"")</f>
        <v/>
      </c>
      <c r="C5075" s="87" t="str">
        <f>IFERROR(INDEX(DATA!$A$46:$E$6000,A5075,3),"")</f>
        <v/>
      </c>
      <c r="D5075" s="88" t="str">
        <f>IFERROR(INDEX(DATA!$A$46:$E$6000,A5075,2),"")</f>
        <v/>
      </c>
      <c r="E5075" s="99" t="str">
        <f>IFERROR(IF(C5075=設定・集計!$B$6,INDEX(DATA!$A$46:$E$6000,A5075,4),""),"")</f>
        <v/>
      </c>
      <c r="F5075" s="99" t="str">
        <f>IFERROR(IF(C5075=設定・集計!$B$6,"",INDEX(DATA!$A$46:$E$6000,A5075,4)),"")</f>
        <v/>
      </c>
    </row>
    <row r="5076" spans="1:6" ht="18.75" customHeight="1">
      <c r="A5076" s="82" t="str">
        <f>IFERROR(MATCH(ROW()-ROW($A$2),DATA!G:G,0)-DATA!$B$5+1,"")</f>
        <v/>
      </c>
      <c r="B5076" s="86" t="str">
        <f>IFERROR(INDEX(DATA!$A$46:$E$6000,A5076,5),"")</f>
        <v/>
      </c>
      <c r="C5076" s="87" t="str">
        <f>IFERROR(INDEX(DATA!$A$46:$E$6000,A5076,3),"")</f>
        <v/>
      </c>
      <c r="D5076" s="88" t="str">
        <f>IFERROR(INDEX(DATA!$A$46:$E$6000,A5076,2),"")</f>
        <v/>
      </c>
      <c r="E5076" s="99" t="str">
        <f>IFERROR(IF(C5076=設定・集計!$B$6,INDEX(DATA!$A$46:$E$6000,A5076,4),""),"")</f>
        <v/>
      </c>
      <c r="F5076" s="99" t="str">
        <f>IFERROR(IF(C5076=設定・集計!$B$6,"",INDEX(DATA!$A$46:$E$6000,A5076,4)),"")</f>
        <v/>
      </c>
    </row>
    <row r="5077" spans="1:6" ht="18.75" customHeight="1">
      <c r="A5077" s="82" t="str">
        <f>IFERROR(MATCH(ROW()-ROW($A$2),DATA!G:G,0)-DATA!$B$5+1,"")</f>
        <v/>
      </c>
      <c r="B5077" s="86" t="str">
        <f>IFERROR(INDEX(DATA!$A$46:$E$6000,A5077,5),"")</f>
        <v/>
      </c>
      <c r="C5077" s="87" t="str">
        <f>IFERROR(INDEX(DATA!$A$46:$E$6000,A5077,3),"")</f>
        <v/>
      </c>
      <c r="D5077" s="88" t="str">
        <f>IFERROR(INDEX(DATA!$A$46:$E$6000,A5077,2),"")</f>
        <v/>
      </c>
      <c r="E5077" s="99" t="str">
        <f>IFERROR(IF(C5077=設定・集計!$B$6,INDEX(DATA!$A$46:$E$6000,A5077,4),""),"")</f>
        <v/>
      </c>
      <c r="F5077" s="99" t="str">
        <f>IFERROR(IF(C5077=設定・集計!$B$6,"",INDEX(DATA!$A$46:$E$6000,A5077,4)),"")</f>
        <v/>
      </c>
    </row>
    <row r="5078" spans="1:6" ht="18.75" customHeight="1">
      <c r="A5078" s="82" t="str">
        <f>IFERROR(MATCH(ROW()-ROW($A$2),DATA!G:G,0)-DATA!$B$5+1,"")</f>
        <v/>
      </c>
      <c r="B5078" s="86" t="str">
        <f>IFERROR(INDEX(DATA!$A$46:$E$6000,A5078,5),"")</f>
        <v/>
      </c>
      <c r="C5078" s="87" t="str">
        <f>IFERROR(INDEX(DATA!$A$46:$E$6000,A5078,3),"")</f>
        <v/>
      </c>
      <c r="D5078" s="88" t="str">
        <f>IFERROR(INDEX(DATA!$A$46:$E$6000,A5078,2),"")</f>
        <v/>
      </c>
      <c r="E5078" s="99" t="str">
        <f>IFERROR(IF(C5078=設定・集計!$B$6,INDEX(DATA!$A$46:$E$6000,A5078,4),""),"")</f>
        <v/>
      </c>
      <c r="F5078" s="99" t="str">
        <f>IFERROR(IF(C5078=設定・集計!$B$6,"",INDEX(DATA!$A$46:$E$6000,A5078,4)),"")</f>
        <v/>
      </c>
    </row>
    <row r="5079" spans="1:6" ht="18.75" customHeight="1">
      <c r="A5079" s="82" t="str">
        <f>IFERROR(MATCH(ROW()-ROW($A$2),DATA!G:G,0)-DATA!$B$5+1,"")</f>
        <v/>
      </c>
      <c r="B5079" s="86" t="str">
        <f>IFERROR(INDEX(DATA!$A$46:$E$6000,A5079,5),"")</f>
        <v/>
      </c>
      <c r="C5079" s="87" t="str">
        <f>IFERROR(INDEX(DATA!$A$46:$E$6000,A5079,3),"")</f>
        <v/>
      </c>
      <c r="D5079" s="88" t="str">
        <f>IFERROR(INDEX(DATA!$A$46:$E$6000,A5079,2),"")</f>
        <v/>
      </c>
      <c r="E5079" s="99" t="str">
        <f>IFERROR(IF(C5079=設定・集計!$B$6,INDEX(DATA!$A$46:$E$6000,A5079,4),""),"")</f>
        <v/>
      </c>
      <c r="F5079" s="99" t="str">
        <f>IFERROR(IF(C5079=設定・集計!$B$6,"",INDEX(DATA!$A$46:$E$6000,A5079,4)),"")</f>
        <v/>
      </c>
    </row>
    <row r="5080" spans="1:6" ht="18.75" customHeight="1">
      <c r="A5080" s="82" t="str">
        <f>IFERROR(MATCH(ROW()-ROW($A$2),DATA!G:G,0)-DATA!$B$5+1,"")</f>
        <v/>
      </c>
      <c r="B5080" s="86" t="str">
        <f>IFERROR(INDEX(DATA!$A$46:$E$6000,A5080,5),"")</f>
        <v/>
      </c>
      <c r="C5080" s="87" t="str">
        <f>IFERROR(INDEX(DATA!$A$46:$E$6000,A5080,3),"")</f>
        <v/>
      </c>
      <c r="D5080" s="88" t="str">
        <f>IFERROR(INDEX(DATA!$A$46:$E$6000,A5080,2),"")</f>
        <v/>
      </c>
      <c r="E5080" s="99" t="str">
        <f>IFERROR(IF(C5080=設定・集計!$B$6,INDEX(DATA!$A$46:$E$6000,A5080,4),""),"")</f>
        <v/>
      </c>
      <c r="F5080" s="99" t="str">
        <f>IFERROR(IF(C5080=設定・集計!$B$6,"",INDEX(DATA!$A$46:$E$6000,A5080,4)),"")</f>
        <v/>
      </c>
    </row>
    <row r="5081" spans="1:6" ht="18.75" customHeight="1">
      <c r="A5081" s="82" t="str">
        <f>IFERROR(MATCH(ROW()-ROW($A$2),DATA!G:G,0)-DATA!$B$5+1,"")</f>
        <v/>
      </c>
      <c r="B5081" s="86" t="str">
        <f>IFERROR(INDEX(DATA!$A$46:$E$6000,A5081,5),"")</f>
        <v/>
      </c>
      <c r="C5081" s="87" t="str">
        <f>IFERROR(INDEX(DATA!$A$46:$E$6000,A5081,3),"")</f>
        <v/>
      </c>
      <c r="D5081" s="88" t="str">
        <f>IFERROR(INDEX(DATA!$A$46:$E$6000,A5081,2),"")</f>
        <v/>
      </c>
      <c r="E5081" s="99" t="str">
        <f>IFERROR(IF(C5081=設定・集計!$B$6,INDEX(DATA!$A$46:$E$6000,A5081,4),""),"")</f>
        <v/>
      </c>
      <c r="F5081" s="99" t="str">
        <f>IFERROR(IF(C5081=設定・集計!$B$6,"",INDEX(DATA!$A$46:$E$6000,A5081,4)),"")</f>
        <v/>
      </c>
    </row>
    <row r="5082" spans="1:6" ht="18.75" customHeight="1">
      <c r="A5082" s="82" t="str">
        <f>IFERROR(MATCH(ROW()-ROW($A$2),DATA!G:G,0)-DATA!$B$5+1,"")</f>
        <v/>
      </c>
      <c r="B5082" s="86" t="str">
        <f>IFERROR(INDEX(DATA!$A$46:$E$6000,A5082,5),"")</f>
        <v/>
      </c>
      <c r="C5082" s="87" t="str">
        <f>IFERROR(INDEX(DATA!$A$46:$E$6000,A5082,3),"")</f>
        <v/>
      </c>
      <c r="D5082" s="88" t="str">
        <f>IFERROR(INDEX(DATA!$A$46:$E$6000,A5082,2),"")</f>
        <v/>
      </c>
      <c r="E5082" s="99" t="str">
        <f>IFERROR(IF(C5082=設定・集計!$B$6,INDEX(DATA!$A$46:$E$6000,A5082,4),""),"")</f>
        <v/>
      </c>
      <c r="F5082" s="99" t="str">
        <f>IFERROR(IF(C5082=設定・集計!$B$6,"",INDEX(DATA!$A$46:$E$6000,A5082,4)),"")</f>
        <v/>
      </c>
    </row>
    <row r="5083" spans="1:6" ht="18.75" customHeight="1">
      <c r="A5083" s="82" t="str">
        <f>IFERROR(MATCH(ROW()-ROW($A$2),DATA!G:G,0)-DATA!$B$5+1,"")</f>
        <v/>
      </c>
      <c r="B5083" s="86" t="str">
        <f>IFERROR(INDEX(DATA!$A$46:$E$6000,A5083,5),"")</f>
        <v/>
      </c>
      <c r="C5083" s="87" t="str">
        <f>IFERROR(INDEX(DATA!$A$46:$E$6000,A5083,3),"")</f>
        <v/>
      </c>
      <c r="D5083" s="88" t="str">
        <f>IFERROR(INDEX(DATA!$A$46:$E$6000,A5083,2),"")</f>
        <v/>
      </c>
      <c r="E5083" s="99" t="str">
        <f>IFERROR(IF(C5083=設定・集計!$B$6,INDEX(DATA!$A$46:$E$6000,A5083,4),""),"")</f>
        <v/>
      </c>
      <c r="F5083" s="99" t="str">
        <f>IFERROR(IF(C5083=設定・集計!$B$6,"",INDEX(DATA!$A$46:$E$6000,A5083,4)),"")</f>
        <v/>
      </c>
    </row>
    <row r="5084" spans="1:6" ht="18.75" customHeight="1">
      <c r="A5084" s="82" t="str">
        <f>IFERROR(MATCH(ROW()-ROW($A$2),DATA!G:G,0)-DATA!$B$5+1,"")</f>
        <v/>
      </c>
      <c r="B5084" s="86" t="str">
        <f>IFERROR(INDEX(DATA!$A$46:$E$6000,A5084,5),"")</f>
        <v/>
      </c>
      <c r="C5084" s="87" t="str">
        <f>IFERROR(INDEX(DATA!$A$46:$E$6000,A5084,3),"")</f>
        <v/>
      </c>
      <c r="D5084" s="88" t="str">
        <f>IFERROR(INDEX(DATA!$A$46:$E$6000,A5084,2),"")</f>
        <v/>
      </c>
      <c r="E5084" s="99" t="str">
        <f>IFERROR(IF(C5084=設定・集計!$B$6,INDEX(DATA!$A$46:$E$6000,A5084,4),""),"")</f>
        <v/>
      </c>
      <c r="F5084" s="99" t="str">
        <f>IFERROR(IF(C5084=設定・集計!$B$6,"",INDEX(DATA!$A$46:$E$6000,A5084,4)),"")</f>
        <v/>
      </c>
    </row>
    <row r="5085" spans="1:6" ht="18.75" customHeight="1">
      <c r="A5085" s="82" t="str">
        <f>IFERROR(MATCH(ROW()-ROW($A$2),DATA!G:G,0)-DATA!$B$5+1,"")</f>
        <v/>
      </c>
      <c r="B5085" s="86" t="str">
        <f>IFERROR(INDEX(DATA!$A$46:$E$6000,A5085,5),"")</f>
        <v/>
      </c>
      <c r="C5085" s="87" t="str">
        <f>IFERROR(INDEX(DATA!$A$46:$E$6000,A5085,3),"")</f>
        <v/>
      </c>
      <c r="D5085" s="88" t="str">
        <f>IFERROR(INDEX(DATA!$A$46:$E$6000,A5085,2),"")</f>
        <v/>
      </c>
      <c r="E5085" s="99" t="str">
        <f>IFERROR(IF(C5085=設定・集計!$B$6,INDEX(DATA!$A$46:$E$6000,A5085,4),""),"")</f>
        <v/>
      </c>
      <c r="F5085" s="99" t="str">
        <f>IFERROR(IF(C5085=設定・集計!$B$6,"",INDEX(DATA!$A$46:$E$6000,A5085,4)),"")</f>
        <v/>
      </c>
    </row>
    <row r="5086" spans="1:6" ht="18.75" customHeight="1">
      <c r="A5086" s="82" t="str">
        <f>IFERROR(MATCH(ROW()-ROW($A$2),DATA!G:G,0)-DATA!$B$5+1,"")</f>
        <v/>
      </c>
      <c r="B5086" s="86" t="str">
        <f>IFERROR(INDEX(DATA!$A$46:$E$6000,A5086,5),"")</f>
        <v/>
      </c>
      <c r="C5086" s="87" t="str">
        <f>IFERROR(INDEX(DATA!$A$46:$E$6000,A5086,3),"")</f>
        <v/>
      </c>
      <c r="D5086" s="88" t="str">
        <f>IFERROR(INDEX(DATA!$A$46:$E$6000,A5086,2),"")</f>
        <v/>
      </c>
      <c r="E5086" s="99" t="str">
        <f>IFERROR(IF(C5086=設定・集計!$B$6,INDEX(DATA!$A$46:$E$6000,A5086,4),""),"")</f>
        <v/>
      </c>
      <c r="F5086" s="99" t="str">
        <f>IFERROR(IF(C5086=設定・集計!$B$6,"",INDEX(DATA!$A$46:$E$6000,A5086,4)),"")</f>
        <v/>
      </c>
    </row>
    <row r="5087" spans="1:6" ht="18.75" customHeight="1">
      <c r="A5087" s="82" t="str">
        <f>IFERROR(MATCH(ROW()-ROW($A$2),DATA!G:G,0)-DATA!$B$5+1,"")</f>
        <v/>
      </c>
      <c r="B5087" s="86" t="str">
        <f>IFERROR(INDEX(DATA!$A$46:$E$6000,A5087,5),"")</f>
        <v/>
      </c>
      <c r="C5087" s="87" t="str">
        <f>IFERROR(INDEX(DATA!$A$46:$E$6000,A5087,3),"")</f>
        <v/>
      </c>
      <c r="D5087" s="88" t="str">
        <f>IFERROR(INDEX(DATA!$A$46:$E$6000,A5087,2),"")</f>
        <v/>
      </c>
      <c r="E5087" s="99" t="str">
        <f>IFERROR(IF(C5087=設定・集計!$B$6,INDEX(DATA!$A$46:$E$6000,A5087,4),""),"")</f>
        <v/>
      </c>
      <c r="F5087" s="99" t="str">
        <f>IFERROR(IF(C5087=設定・集計!$B$6,"",INDEX(DATA!$A$46:$E$6000,A5087,4)),"")</f>
        <v/>
      </c>
    </row>
    <row r="5088" spans="1:6" ht="18.75" customHeight="1">
      <c r="A5088" s="82" t="str">
        <f>IFERROR(MATCH(ROW()-ROW($A$2),DATA!G:G,0)-DATA!$B$5+1,"")</f>
        <v/>
      </c>
      <c r="B5088" s="86" t="str">
        <f>IFERROR(INDEX(DATA!$A$46:$E$6000,A5088,5),"")</f>
        <v/>
      </c>
      <c r="C5088" s="87" t="str">
        <f>IFERROR(INDEX(DATA!$A$46:$E$6000,A5088,3),"")</f>
        <v/>
      </c>
      <c r="D5088" s="88" t="str">
        <f>IFERROR(INDEX(DATA!$A$46:$E$6000,A5088,2),"")</f>
        <v/>
      </c>
      <c r="E5088" s="99" t="str">
        <f>IFERROR(IF(C5088=設定・集計!$B$6,INDEX(DATA!$A$46:$E$6000,A5088,4),""),"")</f>
        <v/>
      </c>
      <c r="F5088" s="99" t="str">
        <f>IFERROR(IF(C5088=設定・集計!$B$6,"",INDEX(DATA!$A$46:$E$6000,A5088,4)),"")</f>
        <v/>
      </c>
    </row>
    <row r="5089" spans="1:6" ht="18.75" customHeight="1">
      <c r="A5089" s="82" t="str">
        <f>IFERROR(MATCH(ROW()-ROW($A$2),DATA!G:G,0)-DATA!$B$5+1,"")</f>
        <v/>
      </c>
      <c r="B5089" s="86" t="str">
        <f>IFERROR(INDEX(DATA!$A$46:$E$6000,A5089,5),"")</f>
        <v/>
      </c>
      <c r="C5089" s="87" t="str">
        <f>IFERROR(INDEX(DATA!$A$46:$E$6000,A5089,3),"")</f>
        <v/>
      </c>
      <c r="D5089" s="88" t="str">
        <f>IFERROR(INDEX(DATA!$A$46:$E$6000,A5089,2),"")</f>
        <v/>
      </c>
      <c r="E5089" s="99" t="str">
        <f>IFERROR(IF(C5089=設定・集計!$B$6,INDEX(DATA!$A$46:$E$6000,A5089,4),""),"")</f>
        <v/>
      </c>
      <c r="F5089" s="99" t="str">
        <f>IFERROR(IF(C5089=設定・集計!$B$6,"",INDEX(DATA!$A$46:$E$6000,A5089,4)),"")</f>
        <v/>
      </c>
    </row>
    <row r="5090" spans="1:6" ht="18.75" customHeight="1">
      <c r="A5090" s="82" t="str">
        <f>IFERROR(MATCH(ROW()-ROW($A$2),DATA!G:G,0)-DATA!$B$5+1,"")</f>
        <v/>
      </c>
      <c r="B5090" s="86" t="str">
        <f>IFERROR(INDEX(DATA!$A$46:$E$6000,A5090,5),"")</f>
        <v/>
      </c>
      <c r="C5090" s="87" t="str">
        <f>IFERROR(INDEX(DATA!$A$46:$E$6000,A5090,3),"")</f>
        <v/>
      </c>
      <c r="D5090" s="88" t="str">
        <f>IFERROR(INDEX(DATA!$A$46:$E$6000,A5090,2),"")</f>
        <v/>
      </c>
      <c r="E5090" s="99" t="str">
        <f>IFERROR(IF(C5090=設定・集計!$B$6,INDEX(DATA!$A$46:$E$6000,A5090,4),""),"")</f>
        <v/>
      </c>
      <c r="F5090" s="99" t="str">
        <f>IFERROR(IF(C5090=設定・集計!$B$6,"",INDEX(DATA!$A$46:$E$6000,A5090,4)),"")</f>
        <v/>
      </c>
    </row>
    <row r="5091" spans="1:6" ht="18.75" customHeight="1">
      <c r="A5091" s="82" t="str">
        <f>IFERROR(MATCH(ROW()-ROW($A$2),DATA!G:G,0)-DATA!$B$5+1,"")</f>
        <v/>
      </c>
      <c r="B5091" s="86" t="str">
        <f>IFERROR(INDEX(DATA!$A$46:$E$6000,A5091,5),"")</f>
        <v/>
      </c>
      <c r="C5091" s="87" t="str">
        <f>IFERROR(INDEX(DATA!$A$46:$E$6000,A5091,3),"")</f>
        <v/>
      </c>
      <c r="D5091" s="88" t="str">
        <f>IFERROR(INDEX(DATA!$A$46:$E$6000,A5091,2),"")</f>
        <v/>
      </c>
      <c r="E5091" s="99" t="str">
        <f>IFERROR(IF(C5091=設定・集計!$B$6,INDEX(DATA!$A$46:$E$6000,A5091,4),""),"")</f>
        <v/>
      </c>
      <c r="F5091" s="99" t="str">
        <f>IFERROR(IF(C5091=設定・集計!$B$6,"",INDEX(DATA!$A$46:$E$6000,A5091,4)),"")</f>
        <v/>
      </c>
    </row>
    <row r="5092" spans="1:6" ht="18.75" customHeight="1">
      <c r="A5092" s="82" t="str">
        <f>IFERROR(MATCH(ROW()-ROW($A$2),DATA!G:G,0)-DATA!$B$5+1,"")</f>
        <v/>
      </c>
      <c r="B5092" s="86" t="str">
        <f>IFERROR(INDEX(DATA!$A$46:$E$6000,A5092,5),"")</f>
        <v/>
      </c>
      <c r="C5092" s="87" t="str">
        <f>IFERROR(INDEX(DATA!$A$46:$E$6000,A5092,3),"")</f>
        <v/>
      </c>
      <c r="D5092" s="88" t="str">
        <f>IFERROR(INDEX(DATA!$A$46:$E$6000,A5092,2),"")</f>
        <v/>
      </c>
      <c r="E5092" s="99" t="str">
        <f>IFERROR(IF(C5092=設定・集計!$B$6,INDEX(DATA!$A$46:$E$6000,A5092,4),""),"")</f>
        <v/>
      </c>
      <c r="F5092" s="99" t="str">
        <f>IFERROR(IF(C5092=設定・集計!$B$6,"",INDEX(DATA!$A$46:$E$6000,A5092,4)),"")</f>
        <v/>
      </c>
    </row>
    <row r="5093" spans="1:6" ht="18.75" customHeight="1">
      <c r="A5093" s="82" t="str">
        <f>IFERROR(MATCH(ROW()-ROW($A$2),DATA!G:G,0)-DATA!$B$5+1,"")</f>
        <v/>
      </c>
      <c r="B5093" s="86" t="str">
        <f>IFERROR(INDEX(DATA!$A$46:$E$6000,A5093,5),"")</f>
        <v/>
      </c>
      <c r="C5093" s="87" t="str">
        <f>IFERROR(INDEX(DATA!$A$46:$E$6000,A5093,3),"")</f>
        <v/>
      </c>
      <c r="D5093" s="88" t="str">
        <f>IFERROR(INDEX(DATA!$A$46:$E$6000,A5093,2),"")</f>
        <v/>
      </c>
      <c r="E5093" s="99" t="str">
        <f>IFERROR(IF(C5093=設定・集計!$B$6,INDEX(DATA!$A$46:$E$6000,A5093,4),""),"")</f>
        <v/>
      </c>
      <c r="F5093" s="99" t="str">
        <f>IFERROR(IF(C5093=設定・集計!$B$6,"",INDEX(DATA!$A$46:$E$6000,A5093,4)),"")</f>
        <v/>
      </c>
    </row>
    <row r="5094" spans="1:6" ht="18.75" customHeight="1">
      <c r="A5094" s="82" t="str">
        <f>IFERROR(MATCH(ROW()-ROW($A$2),DATA!G:G,0)-DATA!$B$5+1,"")</f>
        <v/>
      </c>
      <c r="B5094" s="86" t="str">
        <f>IFERROR(INDEX(DATA!$A$46:$E$6000,A5094,5),"")</f>
        <v/>
      </c>
      <c r="C5094" s="87" t="str">
        <f>IFERROR(INDEX(DATA!$A$46:$E$6000,A5094,3),"")</f>
        <v/>
      </c>
      <c r="D5094" s="88" t="str">
        <f>IFERROR(INDEX(DATA!$A$46:$E$6000,A5094,2),"")</f>
        <v/>
      </c>
      <c r="E5094" s="99" t="str">
        <f>IFERROR(IF(C5094=設定・集計!$B$6,INDEX(DATA!$A$46:$E$6000,A5094,4),""),"")</f>
        <v/>
      </c>
      <c r="F5094" s="99" t="str">
        <f>IFERROR(IF(C5094=設定・集計!$B$6,"",INDEX(DATA!$A$46:$E$6000,A5094,4)),"")</f>
        <v/>
      </c>
    </row>
    <row r="5095" spans="1:6" ht="18.75" customHeight="1">
      <c r="A5095" s="82" t="str">
        <f>IFERROR(MATCH(ROW()-ROW($A$2),DATA!G:G,0)-DATA!$B$5+1,"")</f>
        <v/>
      </c>
      <c r="B5095" s="86" t="str">
        <f>IFERROR(INDEX(DATA!$A$46:$E$6000,A5095,5),"")</f>
        <v/>
      </c>
      <c r="C5095" s="87" t="str">
        <f>IFERROR(INDEX(DATA!$A$46:$E$6000,A5095,3),"")</f>
        <v/>
      </c>
      <c r="D5095" s="88" t="str">
        <f>IFERROR(INDEX(DATA!$A$46:$E$6000,A5095,2),"")</f>
        <v/>
      </c>
      <c r="E5095" s="99" t="str">
        <f>IFERROR(IF(C5095=設定・集計!$B$6,INDEX(DATA!$A$46:$E$6000,A5095,4),""),"")</f>
        <v/>
      </c>
      <c r="F5095" s="99" t="str">
        <f>IFERROR(IF(C5095=設定・集計!$B$6,"",INDEX(DATA!$A$46:$E$6000,A5095,4)),"")</f>
        <v/>
      </c>
    </row>
    <row r="5096" spans="1:6" ht="18.75" customHeight="1">
      <c r="A5096" s="82" t="str">
        <f>IFERROR(MATCH(ROW()-ROW($A$2),DATA!G:G,0)-DATA!$B$5+1,"")</f>
        <v/>
      </c>
      <c r="B5096" s="86" t="str">
        <f>IFERROR(INDEX(DATA!$A$46:$E$6000,A5096,5),"")</f>
        <v/>
      </c>
      <c r="C5096" s="87" t="str">
        <f>IFERROR(INDEX(DATA!$A$46:$E$6000,A5096,3),"")</f>
        <v/>
      </c>
      <c r="D5096" s="88" t="str">
        <f>IFERROR(INDEX(DATA!$A$46:$E$6000,A5096,2),"")</f>
        <v/>
      </c>
      <c r="E5096" s="99" t="str">
        <f>IFERROR(IF(C5096=設定・集計!$B$6,INDEX(DATA!$A$46:$E$6000,A5096,4),""),"")</f>
        <v/>
      </c>
      <c r="F5096" s="99" t="str">
        <f>IFERROR(IF(C5096=設定・集計!$B$6,"",INDEX(DATA!$A$46:$E$6000,A5096,4)),"")</f>
        <v/>
      </c>
    </row>
    <row r="5097" spans="1:6" ht="18.75" customHeight="1">
      <c r="A5097" s="82" t="str">
        <f>IFERROR(MATCH(ROW()-ROW($A$2),DATA!G:G,0)-DATA!$B$5+1,"")</f>
        <v/>
      </c>
      <c r="B5097" s="86" t="str">
        <f>IFERROR(INDEX(DATA!$A$46:$E$6000,A5097,5),"")</f>
        <v/>
      </c>
      <c r="C5097" s="87" t="str">
        <f>IFERROR(INDEX(DATA!$A$46:$E$6000,A5097,3),"")</f>
        <v/>
      </c>
      <c r="D5097" s="88" t="str">
        <f>IFERROR(INDEX(DATA!$A$46:$E$6000,A5097,2),"")</f>
        <v/>
      </c>
      <c r="E5097" s="99" t="str">
        <f>IFERROR(IF(C5097=設定・集計!$B$6,INDEX(DATA!$A$46:$E$6000,A5097,4),""),"")</f>
        <v/>
      </c>
      <c r="F5097" s="99" t="str">
        <f>IFERROR(IF(C5097=設定・集計!$B$6,"",INDEX(DATA!$A$46:$E$6000,A5097,4)),"")</f>
        <v/>
      </c>
    </row>
    <row r="5098" spans="1:6" ht="18.75" customHeight="1">
      <c r="A5098" s="82" t="str">
        <f>IFERROR(MATCH(ROW()-ROW($A$2),DATA!G:G,0)-DATA!$B$5+1,"")</f>
        <v/>
      </c>
      <c r="B5098" s="86" t="str">
        <f>IFERROR(INDEX(DATA!$A$46:$E$6000,A5098,5),"")</f>
        <v/>
      </c>
      <c r="C5098" s="87" t="str">
        <f>IFERROR(INDEX(DATA!$A$46:$E$6000,A5098,3),"")</f>
        <v/>
      </c>
      <c r="D5098" s="88" t="str">
        <f>IFERROR(INDEX(DATA!$A$46:$E$6000,A5098,2),"")</f>
        <v/>
      </c>
      <c r="E5098" s="99" t="str">
        <f>IFERROR(IF(C5098=設定・集計!$B$6,INDEX(DATA!$A$46:$E$6000,A5098,4),""),"")</f>
        <v/>
      </c>
      <c r="F5098" s="99" t="str">
        <f>IFERROR(IF(C5098=設定・集計!$B$6,"",INDEX(DATA!$A$46:$E$6000,A5098,4)),"")</f>
        <v/>
      </c>
    </row>
    <row r="5099" spans="1:6" ht="18.75" customHeight="1">
      <c r="A5099" s="82" t="str">
        <f>IFERROR(MATCH(ROW()-ROW($A$2),DATA!G:G,0)-DATA!$B$5+1,"")</f>
        <v/>
      </c>
      <c r="B5099" s="86" t="str">
        <f>IFERROR(INDEX(DATA!$A$46:$E$6000,A5099,5),"")</f>
        <v/>
      </c>
      <c r="C5099" s="87" t="str">
        <f>IFERROR(INDEX(DATA!$A$46:$E$6000,A5099,3),"")</f>
        <v/>
      </c>
      <c r="D5099" s="88" t="str">
        <f>IFERROR(INDEX(DATA!$A$46:$E$6000,A5099,2),"")</f>
        <v/>
      </c>
      <c r="E5099" s="99" t="str">
        <f>IFERROR(IF(C5099=設定・集計!$B$6,INDEX(DATA!$A$46:$E$6000,A5099,4),""),"")</f>
        <v/>
      </c>
      <c r="F5099" s="99" t="str">
        <f>IFERROR(IF(C5099=設定・集計!$B$6,"",INDEX(DATA!$A$46:$E$6000,A5099,4)),"")</f>
        <v/>
      </c>
    </row>
    <row r="5100" spans="1:6" ht="18.75" customHeight="1">
      <c r="A5100" s="82" t="str">
        <f>IFERROR(MATCH(ROW()-ROW($A$2),DATA!G:G,0)-DATA!$B$5+1,"")</f>
        <v/>
      </c>
      <c r="B5100" s="86" t="str">
        <f>IFERROR(INDEX(DATA!$A$46:$E$6000,A5100,5),"")</f>
        <v/>
      </c>
      <c r="C5100" s="87" t="str">
        <f>IFERROR(INDEX(DATA!$A$46:$E$6000,A5100,3),"")</f>
        <v/>
      </c>
      <c r="D5100" s="88" t="str">
        <f>IFERROR(INDEX(DATA!$A$46:$E$6000,A5100,2),"")</f>
        <v/>
      </c>
      <c r="E5100" s="99" t="str">
        <f>IFERROR(IF(C5100=設定・集計!$B$6,INDEX(DATA!$A$46:$E$6000,A5100,4),""),"")</f>
        <v/>
      </c>
      <c r="F5100" s="99" t="str">
        <f>IFERROR(IF(C5100=設定・集計!$B$6,"",INDEX(DATA!$A$46:$E$6000,A5100,4)),"")</f>
        <v/>
      </c>
    </row>
    <row r="5101" spans="1:6" ht="18.75" customHeight="1">
      <c r="A5101" s="82" t="str">
        <f>IFERROR(MATCH(ROW()-ROW($A$2),DATA!G:G,0)-DATA!$B$5+1,"")</f>
        <v/>
      </c>
      <c r="B5101" s="86" t="str">
        <f>IFERROR(INDEX(DATA!$A$46:$E$6000,A5101,5),"")</f>
        <v/>
      </c>
      <c r="C5101" s="87" t="str">
        <f>IFERROR(INDEX(DATA!$A$46:$E$6000,A5101,3),"")</f>
        <v/>
      </c>
      <c r="D5101" s="88" t="str">
        <f>IFERROR(INDEX(DATA!$A$46:$E$6000,A5101,2),"")</f>
        <v/>
      </c>
      <c r="E5101" s="99" t="str">
        <f>IFERROR(IF(C5101=設定・集計!$B$6,INDEX(DATA!$A$46:$E$6000,A5101,4),""),"")</f>
        <v/>
      </c>
      <c r="F5101" s="99" t="str">
        <f>IFERROR(IF(C5101=設定・集計!$B$6,"",INDEX(DATA!$A$46:$E$6000,A5101,4)),"")</f>
        <v/>
      </c>
    </row>
    <row r="5102" spans="1:6" ht="18.75" customHeight="1">
      <c r="A5102" s="82" t="str">
        <f>IFERROR(MATCH(ROW()-ROW($A$2),DATA!G:G,0)-DATA!$B$5+1,"")</f>
        <v/>
      </c>
      <c r="B5102" s="86" t="str">
        <f>IFERROR(INDEX(DATA!$A$46:$E$6000,A5102,5),"")</f>
        <v/>
      </c>
      <c r="C5102" s="87" t="str">
        <f>IFERROR(INDEX(DATA!$A$46:$E$6000,A5102,3),"")</f>
        <v/>
      </c>
      <c r="D5102" s="88" t="str">
        <f>IFERROR(INDEX(DATA!$A$46:$E$6000,A5102,2),"")</f>
        <v/>
      </c>
      <c r="E5102" s="99" t="str">
        <f>IFERROR(IF(C5102=設定・集計!$B$6,INDEX(DATA!$A$46:$E$6000,A5102,4),""),"")</f>
        <v/>
      </c>
      <c r="F5102" s="99" t="str">
        <f>IFERROR(IF(C5102=設定・集計!$B$6,"",INDEX(DATA!$A$46:$E$6000,A5102,4)),"")</f>
        <v/>
      </c>
    </row>
    <row r="5103" spans="1:6" ht="18.75" customHeight="1">
      <c r="A5103" s="82" t="str">
        <f>IFERROR(MATCH(ROW()-ROW($A$2),DATA!G:G,0)-DATA!$B$5+1,"")</f>
        <v/>
      </c>
      <c r="B5103" s="86" t="str">
        <f>IFERROR(INDEX(DATA!$A$46:$E$6000,A5103,5),"")</f>
        <v/>
      </c>
      <c r="C5103" s="87" t="str">
        <f>IFERROR(INDEX(DATA!$A$46:$E$6000,A5103,3),"")</f>
        <v/>
      </c>
      <c r="D5103" s="88" t="str">
        <f>IFERROR(INDEX(DATA!$A$46:$E$6000,A5103,2),"")</f>
        <v/>
      </c>
      <c r="E5103" s="99" t="str">
        <f>IFERROR(IF(C5103=設定・集計!$B$6,INDEX(DATA!$A$46:$E$6000,A5103,4),""),"")</f>
        <v/>
      </c>
      <c r="F5103" s="99" t="str">
        <f>IFERROR(IF(C5103=設定・集計!$B$6,"",INDEX(DATA!$A$46:$E$6000,A5103,4)),"")</f>
        <v/>
      </c>
    </row>
    <row r="5104" spans="1:6" ht="18.75" customHeight="1">
      <c r="A5104" s="82" t="str">
        <f>IFERROR(MATCH(ROW()-ROW($A$2),DATA!G:G,0)-DATA!$B$5+1,"")</f>
        <v/>
      </c>
      <c r="B5104" s="86" t="str">
        <f>IFERROR(INDEX(DATA!$A$46:$E$6000,A5104,5),"")</f>
        <v/>
      </c>
      <c r="C5104" s="87" t="str">
        <f>IFERROR(INDEX(DATA!$A$46:$E$6000,A5104,3),"")</f>
        <v/>
      </c>
      <c r="D5104" s="88" t="str">
        <f>IFERROR(INDEX(DATA!$A$46:$E$6000,A5104,2),"")</f>
        <v/>
      </c>
      <c r="E5104" s="99" t="str">
        <f>IFERROR(IF(C5104=設定・集計!$B$6,INDEX(DATA!$A$46:$E$6000,A5104,4),""),"")</f>
        <v/>
      </c>
      <c r="F5104" s="99" t="str">
        <f>IFERROR(IF(C5104=設定・集計!$B$6,"",INDEX(DATA!$A$46:$E$6000,A5104,4)),"")</f>
        <v/>
      </c>
    </row>
    <row r="5105" spans="1:6" ht="18.75" customHeight="1">
      <c r="A5105" s="82" t="str">
        <f>IFERROR(MATCH(ROW()-ROW($A$2),DATA!G:G,0)-DATA!$B$5+1,"")</f>
        <v/>
      </c>
      <c r="B5105" s="86" t="str">
        <f>IFERROR(INDEX(DATA!$A$46:$E$6000,A5105,5),"")</f>
        <v/>
      </c>
      <c r="C5105" s="87" t="str">
        <f>IFERROR(INDEX(DATA!$A$46:$E$6000,A5105,3),"")</f>
        <v/>
      </c>
      <c r="D5105" s="88" t="str">
        <f>IFERROR(INDEX(DATA!$A$46:$E$6000,A5105,2),"")</f>
        <v/>
      </c>
      <c r="E5105" s="99" t="str">
        <f>IFERROR(IF(C5105=設定・集計!$B$6,INDEX(DATA!$A$46:$E$6000,A5105,4),""),"")</f>
        <v/>
      </c>
      <c r="F5105" s="99" t="str">
        <f>IFERROR(IF(C5105=設定・集計!$B$6,"",INDEX(DATA!$A$46:$E$6000,A5105,4)),"")</f>
        <v/>
      </c>
    </row>
    <row r="5106" spans="1:6" ht="18.75" customHeight="1">
      <c r="A5106" s="82" t="str">
        <f>IFERROR(MATCH(ROW()-ROW($A$2),DATA!G:G,0)-DATA!$B$5+1,"")</f>
        <v/>
      </c>
      <c r="B5106" s="86" t="str">
        <f>IFERROR(INDEX(DATA!$A$46:$E$6000,A5106,5),"")</f>
        <v/>
      </c>
      <c r="C5106" s="87" t="str">
        <f>IFERROR(INDEX(DATA!$A$46:$E$6000,A5106,3),"")</f>
        <v/>
      </c>
      <c r="D5106" s="88" t="str">
        <f>IFERROR(INDEX(DATA!$A$46:$E$6000,A5106,2),"")</f>
        <v/>
      </c>
      <c r="E5106" s="99" t="str">
        <f>IFERROR(IF(C5106=設定・集計!$B$6,INDEX(DATA!$A$46:$E$6000,A5106,4),""),"")</f>
        <v/>
      </c>
      <c r="F5106" s="99" t="str">
        <f>IFERROR(IF(C5106=設定・集計!$B$6,"",INDEX(DATA!$A$46:$E$6000,A5106,4)),"")</f>
        <v/>
      </c>
    </row>
    <row r="5107" spans="1:6" ht="18.75" customHeight="1">
      <c r="A5107" s="82" t="str">
        <f>IFERROR(MATCH(ROW()-ROW($A$2),DATA!G:G,0)-DATA!$B$5+1,"")</f>
        <v/>
      </c>
      <c r="B5107" s="86" t="str">
        <f>IFERROR(INDEX(DATA!$A$46:$E$6000,A5107,5),"")</f>
        <v/>
      </c>
      <c r="C5107" s="87" t="str">
        <f>IFERROR(INDEX(DATA!$A$46:$E$6000,A5107,3),"")</f>
        <v/>
      </c>
      <c r="D5107" s="88" t="str">
        <f>IFERROR(INDEX(DATA!$A$46:$E$6000,A5107,2),"")</f>
        <v/>
      </c>
      <c r="E5107" s="99" t="str">
        <f>IFERROR(IF(C5107=設定・集計!$B$6,INDEX(DATA!$A$46:$E$6000,A5107,4),""),"")</f>
        <v/>
      </c>
      <c r="F5107" s="99" t="str">
        <f>IFERROR(IF(C5107=設定・集計!$B$6,"",INDEX(DATA!$A$46:$E$6000,A5107,4)),"")</f>
        <v/>
      </c>
    </row>
    <row r="5108" spans="1:6" ht="18.75" customHeight="1">
      <c r="A5108" s="82" t="str">
        <f>IFERROR(MATCH(ROW()-ROW($A$2),DATA!G:G,0)-DATA!$B$5+1,"")</f>
        <v/>
      </c>
      <c r="B5108" s="86" t="str">
        <f>IFERROR(INDEX(DATA!$A$46:$E$6000,A5108,5),"")</f>
        <v/>
      </c>
      <c r="C5108" s="87" t="str">
        <f>IFERROR(INDEX(DATA!$A$46:$E$6000,A5108,3),"")</f>
        <v/>
      </c>
      <c r="D5108" s="88" t="str">
        <f>IFERROR(INDEX(DATA!$A$46:$E$6000,A5108,2),"")</f>
        <v/>
      </c>
      <c r="E5108" s="99" t="str">
        <f>IFERROR(IF(C5108=設定・集計!$B$6,INDEX(DATA!$A$46:$E$6000,A5108,4),""),"")</f>
        <v/>
      </c>
      <c r="F5108" s="99" t="str">
        <f>IFERROR(IF(C5108=設定・集計!$B$6,"",INDEX(DATA!$A$46:$E$6000,A5108,4)),"")</f>
        <v/>
      </c>
    </row>
    <row r="5109" spans="1:6" ht="18.75" customHeight="1">
      <c r="A5109" s="82" t="str">
        <f>IFERROR(MATCH(ROW()-ROW($A$2),DATA!G:G,0)-DATA!$B$5+1,"")</f>
        <v/>
      </c>
      <c r="B5109" s="86" t="str">
        <f>IFERROR(INDEX(DATA!$A$46:$E$6000,A5109,5),"")</f>
        <v/>
      </c>
      <c r="C5109" s="87" t="str">
        <f>IFERROR(INDEX(DATA!$A$46:$E$6000,A5109,3),"")</f>
        <v/>
      </c>
      <c r="D5109" s="88" t="str">
        <f>IFERROR(INDEX(DATA!$A$46:$E$6000,A5109,2),"")</f>
        <v/>
      </c>
      <c r="E5109" s="99" t="str">
        <f>IFERROR(IF(C5109=設定・集計!$B$6,INDEX(DATA!$A$46:$E$6000,A5109,4),""),"")</f>
        <v/>
      </c>
      <c r="F5109" s="99" t="str">
        <f>IFERROR(IF(C5109=設定・集計!$B$6,"",INDEX(DATA!$A$46:$E$6000,A5109,4)),"")</f>
        <v/>
      </c>
    </row>
    <row r="5110" spans="1:6" ht="18.75" customHeight="1">
      <c r="A5110" s="82" t="str">
        <f>IFERROR(MATCH(ROW()-ROW($A$2),DATA!G:G,0)-DATA!$B$5+1,"")</f>
        <v/>
      </c>
      <c r="B5110" s="86" t="str">
        <f>IFERROR(INDEX(DATA!$A$46:$E$6000,A5110,5),"")</f>
        <v/>
      </c>
      <c r="C5110" s="87" t="str">
        <f>IFERROR(INDEX(DATA!$A$46:$E$6000,A5110,3),"")</f>
        <v/>
      </c>
      <c r="D5110" s="88" t="str">
        <f>IFERROR(INDEX(DATA!$A$46:$E$6000,A5110,2),"")</f>
        <v/>
      </c>
      <c r="E5110" s="99" t="str">
        <f>IFERROR(IF(C5110=設定・集計!$B$6,INDEX(DATA!$A$46:$E$6000,A5110,4),""),"")</f>
        <v/>
      </c>
      <c r="F5110" s="99" t="str">
        <f>IFERROR(IF(C5110=設定・集計!$B$6,"",INDEX(DATA!$A$46:$E$6000,A5110,4)),"")</f>
        <v/>
      </c>
    </row>
    <row r="5111" spans="1:6" ht="18.75" customHeight="1">
      <c r="A5111" s="82" t="str">
        <f>IFERROR(MATCH(ROW()-ROW($A$2),DATA!G:G,0)-DATA!$B$5+1,"")</f>
        <v/>
      </c>
      <c r="B5111" s="86" t="str">
        <f>IFERROR(INDEX(DATA!$A$46:$E$6000,A5111,5),"")</f>
        <v/>
      </c>
      <c r="C5111" s="87" t="str">
        <f>IFERROR(INDEX(DATA!$A$46:$E$6000,A5111,3),"")</f>
        <v/>
      </c>
      <c r="D5111" s="88" t="str">
        <f>IFERROR(INDEX(DATA!$A$46:$E$6000,A5111,2),"")</f>
        <v/>
      </c>
      <c r="E5111" s="99" t="str">
        <f>IFERROR(IF(C5111=設定・集計!$B$6,INDEX(DATA!$A$46:$E$6000,A5111,4),""),"")</f>
        <v/>
      </c>
      <c r="F5111" s="99" t="str">
        <f>IFERROR(IF(C5111=設定・集計!$B$6,"",INDEX(DATA!$A$46:$E$6000,A5111,4)),"")</f>
        <v/>
      </c>
    </row>
    <row r="5112" spans="1:6" ht="18.75" customHeight="1">
      <c r="A5112" s="82" t="str">
        <f>IFERROR(MATCH(ROW()-ROW($A$2),DATA!G:G,0)-DATA!$B$5+1,"")</f>
        <v/>
      </c>
      <c r="B5112" s="86" t="str">
        <f>IFERROR(INDEX(DATA!$A$46:$E$6000,A5112,5),"")</f>
        <v/>
      </c>
      <c r="C5112" s="87" t="str">
        <f>IFERROR(INDEX(DATA!$A$46:$E$6000,A5112,3),"")</f>
        <v/>
      </c>
      <c r="D5112" s="88" t="str">
        <f>IFERROR(INDEX(DATA!$A$46:$E$6000,A5112,2),"")</f>
        <v/>
      </c>
      <c r="E5112" s="99" t="str">
        <f>IFERROR(IF(C5112=設定・集計!$B$6,INDEX(DATA!$A$46:$E$6000,A5112,4),""),"")</f>
        <v/>
      </c>
      <c r="F5112" s="99" t="str">
        <f>IFERROR(IF(C5112=設定・集計!$B$6,"",INDEX(DATA!$A$46:$E$6000,A5112,4)),"")</f>
        <v/>
      </c>
    </row>
    <row r="5113" spans="1:6" ht="18.75" customHeight="1">
      <c r="A5113" s="82" t="str">
        <f>IFERROR(MATCH(ROW()-ROW($A$2),DATA!G:G,0)-DATA!$B$5+1,"")</f>
        <v/>
      </c>
      <c r="B5113" s="86" t="str">
        <f>IFERROR(INDEX(DATA!$A$46:$E$6000,A5113,5),"")</f>
        <v/>
      </c>
      <c r="C5113" s="87" t="str">
        <f>IFERROR(INDEX(DATA!$A$46:$E$6000,A5113,3),"")</f>
        <v/>
      </c>
      <c r="D5113" s="88" t="str">
        <f>IFERROR(INDEX(DATA!$A$46:$E$6000,A5113,2),"")</f>
        <v/>
      </c>
      <c r="E5113" s="99" t="str">
        <f>IFERROR(IF(C5113=設定・集計!$B$6,INDEX(DATA!$A$46:$E$6000,A5113,4),""),"")</f>
        <v/>
      </c>
      <c r="F5113" s="99" t="str">
        <f>IFERROR(IF(C5113=設定・集計!$B$6,"",INDEX(DATA!$A$46:$E$6000,A5113,4)),"")</f>
        <v/>
      </c>
    </row>
    <row r="5114" spans="1:6" ht="18.75" customHeight="1">
      <c r="A5114" s="82" t="str">
        <f>IFERROR(MATCH(ROW()-ROW($A$2),DATA!G:G,0)-DATA!$B$5+1,"")</f>
        <v/>
      </c>
      <c r="B5114" s="86" t="str">
        <f>IFERROR(INDEX(DATA!$A$46:$E$6000,A5114,5),"")</f>
        <v/>
      </c>
      <c r="C5114" s="87" t="str">
        <f>IFERROR(INDEX(DATA!$A$46:$E$6000,A5114,3),"")</f>
        <v/>
      </c>
      <c r="D5114" s="88" t="str">
        <f>IFERROR(INDEX(DATA!$A$46:$E$6000,A5114,2),"")</f>
        <v/>
      </c>
      <c r="E5114" s="99" t="str">
        <f>IFERROR(IF(C5114=設定・集計!$B$6,INDEX(DATA!$A$46:$E$6000,A5114,4),""),"")</f>
        <v/>
      </c>
      <c r="F5114" s="99" t="str">
        <f>IFERROR(IF(C5114=設定・集計!$B$6,"",INDEX(DATA!$A$46:$E$6000,A5114,4)),"")</f>
        <v/>
      </c>
    </row>
    <row r="5115" spans="1:6" ht="18.75" customHeight="1">
      <c r="A5115" s="82" t="str">
        <f>IFERROR(MATCH(ROW()-ROW($A$2),DATA!G:G,0)-DATA!$B$5+1,"")</f>
        <v/>
      </c>
      <c r="B5115" s="86" t="str">
        <f>IFERROR(INDEX(DATA!$A$46:$E$6000,A5115,5),"")</f>
        <v/>
      </c>
      <c r="C5115" s="87" t="str">
        <f>IFERROR(INDEX(DATA!$A$46:$E$6000,A5115,3),"")</f>
        <v/>
      </c>
      <c r="D5115" s="88" t="str">
        <f>IFERROR(INDEX(DATA!$A$46:$E$6000,A5115,2),"")</f>
        <v/>
      </c>
      <c r="E5115" s="99" t="str">
        <f>IFERROR(IF(C5115=設定・集計!$B$6,INDEX(DATA!$A$46:$E$6000,A5115,4),""),"")</f>
        <v/>
      </c>
      <c r="F5115" s="99" t="str">
        <f>IFERROR(IF(C5115=設定・集計!$B$6,"",INDEX(DATA!$A$46:$E$6000,A5115,4)),"")</f>
        <v/>
      </c>
    </row>
    <row r="5116" spans="1:6" ht="18.75" customHeight="1">
      <c r="A5116" s="82" t="str">
        <f>IFERROR(MATCH(ROW()-ROW($A$2),DATA!G:G,0)-DATA!$B$5+1,"")</f>
        <v/>
      </c>
      <c r="B5116" s="86" t="str">
        <f>IFERROR(INDEX(DATA!$A$46:$E$6000,A5116,5),"")</f>
        <v/>
      </c>
      <c r="C5116" s="87" t="str">
        <f>IFERROR(INDEX(DATA!$A$46:$E$6000,A5116,3),"")</f>
        <v/>
      </c>
      <c r="D5116" s="88" t="str">
        <f>IFERROR(INDEX(DATA!$A$46:$E$6000,A5116,2),"")</f>
        <v/>
      </c>
      <c r="E5116" s="99" t="str">
        <f>IFERROR(IF(C5116=設定・集計!$B$6,INDEX(DATA!$A$46:$E$6000,A5116,4),""),"")</f>
        <v/>
      </c>
      <c r="F5116" s="99" t="str">
        <f>IFERROR(IF(C5116=設定・集計!$B$6,"",INDEX(DATA!$A$46:$E$6000,A5116,4)),"")</f>
        <v/>
      </c>
    </row>
    <row r="5117" spans="1:6" ht="18.75" customHeight="1">
      <c r="A5117" s="82" t="str">
        <f>IFERROR(MATCH(ROW()-ROW($A$2),DATA!G:G,0)-DATA!$B$5+1,"")</f>
        <v/>
      </c>
      <c r="B5117" s="86" t="str">
        <f>IFERROR(INDEX(DATA!$A$46:$E$6000,A5117,5),"")</f>
        <v/>
      </c>
      <c r="C5117" s="87" t="str">
        <f>IFERROR(INDEX(DATA!$A$46:$E$6000,A5117,3),"")</f>
        <v/>
      </c>
      <c r="D5117" s="88" t="str">
        <f>IFERROR(INDEX(DATA!$A$46:$E$6000,A5117,2),"")</f>
        <v/>
      </c>
      <c r="E5117" s="99" t="str">
        <f>IFERROR(IF(C5117=設定・集計!$B$6,INDEX(DATA!$A$46:$E$6000,A5117,4),""),"")</f>
        <v/>
      </c>
      <c r="F5117" s="99" t="str">
        <f>IFERROR(IF(C5117=設定・集計!$B$6,"",INDEX(DATA!$A$46:$E$6000,A5117,4)),"")</f>
        <v/>
      </c>
    </row>
    <row r="5118" spans="1:6" ht="18.75" customHeight="1">
      <c r="A5118" s="82" t="str">
        <f>IFERROR(MATCH(ROW()-ROW($A$2),DATA!G:G,0)-DATA!$B$5+1,"")</f>
        <v/>
      </c>
      <c r="B5118" s="86" t="str">
        <f>IFERROR(INDEX(DATA!$A$46:$E$6000,A5118,5),"")</f>
        <v/>
      </c>
      <c r="C5118" s="87" t="str">
        <f>IFERROR(INDEX(DATA!$A$46:$E$6000,A5118,3),"")</f>
        <v/>
      </c>
      <c r="D5118" s="88" t="str">
        <f>IFERROR(INDEX(DATA!$A$46:$E$6000,A5118,2),"")</f>
        <v/>
      </c>
      <c r="E5118" s="99" t="str">
        <f>IFERROR(IF(C5118=設定・集計!$B$6,INDEX(DATA!$A$46:$E$6000,A5118,4),""),"")</f>
        <v/>
      </c>
      <c r="F5118" s="99" t="str">
        <f>IFERROR(IF(C5118=設定・集計!$B$6,"",INDEX(DATA!$A$46:$E$6000,A5118,4)),"")</f>
        <v/>
      </c>
    </row>
    <row r="5119" spans="1:6" ht="18.75" customHeight="1">
      <c r="A5119" s="82" t="str">
        <f>IFERROR(MATCH(ROW()-ROW($A$2),DATA!G:G,0)-DATA!$B$5+1,"")</f>
        <v/>
      </c>
      <c r="B5119" s="86" t="str">
        <f>IFERROR(INDEX(DATA!$A$46:$E$6000,A5119,5),"")</f>
        <v/>
      </c>
      <c r="C5119" s="87" t="str">
        <f>IFERROR(INDEX(DATA!$A$46:$E$6000,A5119,3),"")</f>
        <v/>
      </c>
      <c r="D5119" s="88" t="str">
        <f>IFERROR(INDEX(DATA!$A$46:$E$6000,A5119,2),"")</f>
        <v/>
      </c>
      <c r="E5119" s="99" t="str">
        <f>IFERROR(IF(C5119=設定・集計!$B$6,INDEX(DATA!$A$46:$E$6000,A5119,4),""),"")</f>
        <v/>
      </c>
      <c r="F5119" s="99" t="str">
        <f>IFERROR(IF(C5119=設定・集計!$B$6,"",INDEX(DATA!$A$46:$E$6000,A5119,4)),"")</f>
        <v/>
      </c>
    </row>
    <row r="5120" spans="1:6" ht="18.75" customHeight="1">
      <c r="A5120" s="82" t="str">
        <f>IFERROR(MATCH(ROW()-ROW($A$2),DATA!G:G,0)-DATA!$B$5+1,"")</f>
        <v/>
      </c>
      <c r="B5120" s="86" t="str">
        <f>IFERROR(INDEX(DATA!$A$46:$E$6000,A5120,5),"")</f>
        <v/>
      </c>
      <c r="C5120" s="87" t="str">
        <f>IFERROR(INDEX(DATA!$A$46:$E$6000,A5120,3),"")</f>
        <v/>
      </c>
      <c r="D5120" s="88" t="str">
        <f>IFERROR(INDEX(DATA!$A$46:$E$6000,A5120,2),"")</f>
        <v/>
      </c>
      <c r="E5120" s="99" t="str">
        <f>IFERROR(IF(C5120=設定・集計!$B$6,INDEX(DATA!$A$46:$E$6000,A5120,4),""),"")</f>
        <v/>
      </c>
      <c r="F5120" s="99" t="str">
        <f>IFERROR(IF(C5120=設定・集計!$B$6,"",INDEX(DATA!$A$46:$E$6000,A5120,4)),"")</f>
        <v/>
      </c>
    </row>
    <row r="5121" spans="1:6" ht="18.75" customHeight="1">
      <c r="A5121" s="82" t="str">
        <f>IFERROR(MATCH(ROW()-ROW($A$2),DATA!G:G,0)-DATA!$B$5+1,"")</f>
        <v/>
      </c>
      <c r="B5121" s="86" t="str">
        <f>IFERROR(INDEX(DATA!$A$46:$E$6000,A5121,5),"")</f>
        <v/>
      </c>
      <c r="C5121" s="87" t="str">
        <f>IFERROR(INDEX(DATA!$A$46:$E$6000,A5121,3),"")</f>
        <v/>
      </c>
      <c r="D5121" s="88" t="str">
        <f>IFERROR(INDEX(DATA!$A$46:$E$6000,A5121,2),"")</f>
        <v/>
      </c>
      <c r="E5121" s="99" t="str">
        <f>IFERROR(IF(C5121=設定・集計!$B$6,INDEX(DATA!$A$46:$E$6000,A5121,4),""),"")</f>
        <v/>
      </c>
      <c r="F5121" s="99" t="str">
        <f>IFERROR(IF(C5121=設定・集計!$B$6,"",INDEX(DATA!$A$46:$E$6000,A5121,4)),"")</f>
        <v/>
      </c>
    </row>
    <row r="5122" spans="1:6" ht="18.75" customHeight="1">
      <c r="A5122" s="82" t="str">
        <f>IFERROR(MATCH(ROW()-ROW($A$2),DATA!G:G,0)-DATA!$B$5+1,"")</f>
        <v/>
      </c>
      <c r="B5122" s="86" t="str">
        <f>IFERROR(INDEX(DATA!$A$46:$E$6000,A5122,5),"")</f>
        <v/>
      </c>
      <c r="C5122" s="87" t="str">
        <f>IFERROR(INDEX(DATA!$A$46:$E$6000,A5122,3),"")</f>
        <v/>
      </c>
      <c r="D5122" s="88" t="str">
        <f>IFERROR(INDEX(DATA!$A$46:$E$6000,A5122,2),"")</f>
        <v/>
      </c>
      <c r="E5122" s="99" t="str">
        <f>IFERROR(IF(C5122=設定・集計!$B$6,INDEX(DATA!$A$46:$E$6000,A5122,4),""),"")</f>
        <v/>
      </c>
      <c r="F5122" s="99" t="str">
        <f>IFERROR(IF(C5122=設定・集計!$B$6,"",INDEX(DATA!$A$46:$E$6000,A5122,4)),"")</f>
        <v/>
      </c>
    </row>
    <row r="5123" spans="1:6" ht="18.75" customHeight="1">
      <c r="A5123" s="82" t="str">
        <f>IFERROR(MATCH(ROW()-ROW($A$2),DATA!G:G,0)-DATA!$B$5+1,"")</f>
        <v/>
      </c>
      <c r="B5123" s="86" t="str">
        <f>IFERROR(INDEX(DATA!$A$46:$E$6000,A5123,5),"")</f>
        <v/>
      </c>
      <c r="C5123" s="87" t="str">
        <f>IFERROR(INDEX(DATA!$A$46:$E$6000,A5123,3),"")</f>
        <v/>
      </c>
      <c r="D5123" s="88" t="str">
        <f>IFERROR(INDEX(DATA!$A$46:$E$6000,A5123,2),"")</f>
        <v/>
      </c>
      <c r="E5123" s="99" t="str">
        <f>IFERROR(IF(C5123=設定・集計!$B$6,INDEX(DATA!$A$46:$E$6000,A5123,4),""),"")</f>
        <v/>
      </c>
      <c r="F5123" s="99" t="str">
        <f>IFERROR(IF(C5123=設定・集計!$B$6,"",INDEX(DATA!$A$46:$E$6000,A5123,4)),"")</f>
        <v/>
      </c>
    </row>
    <row r="5124" spans="1:6" ht="18.75" customHeight="1">
      <c r="A5124" s="82" t="str">
        <f>IFERROR(MATCH(ROW()-ROW($A$2),DATA!G:G,0)-DATA!$B$5+1,"")</f>
        <v/>
      </c>
      <c r="B5124" s="86" t="str">
        <f>IFERROR(INDEX(DATA!$A$46:$E$6000,A5124,5),"")</f>
        <v/>
      </c>
      <c r="C5124" s="87" t="str">
        <f>IFERROR(INDEX(DATA!$A$46:$E$6000,A5124,3),"")</f>
        <v/>
      </c>
      <c r="D5124" s="88" t="str">
        <f>IFERROR(INDEX(DATA!$A$46:$E$6000,A5124,2),"")</f>
        <v/>
      </c>
      <c r="E5124" s="99" t="str">
        <f>IFERROR(IF(C5124=設定・集計!$B$6,INDEX(DATA!$A$46:$E$6000,A5124,4),""),"")</f>
        <v/>
      </c>
      <c r="F5124" s="99" t="str">
        <f>IFERROR(IF(C5124=設定・集計!$B$6,"",INDEX(DATA!$A$46:$E$6000,A5124,4)),"")</f>
        <v/>
      </c>
    </row>
    <row r="5125" spans="1:6" ht="18.75" customHeight="1">
      <c r="A5125" s="82" t="str">
        <f>IFERROR(MATCH(ROW()-ROW($A$2),DATA!G:G,0)-DATA!$B$5+1,"")</f>
        <v/>
      </c>
      <c r="B5125" s="86" t="str">
        <f>IFERROR(INDEX(DATA!$A$46:$E$6000,A5125,5),"")</f>
        <v/>
      </c>
      <c r="C5125" s="87" t="str">
        <f>IFERROR(INDEX(DATA!$A$46:$E$6000,A5125,3),"")</f>
        <v/>
      </c>
      <c r="D5125" s="88" t="str">
        <f>IFERROR(INDEX(DATA!$A$46:$E$6000,A5125,2),"")</f>
        <v/>
      </c>
      <c r="E5125" s="99" t="str">
        <f>IFERROR(IF(C5125=設定・集計!$B$6,INDEX(DATA!$A$46:$E$6000,A5125,4),""),"")</f>
        <v/>
      </c>
      <c r="F5125" s="99" t="str">
        <f>IFERROR(IF(C5125=設定・集計!$B$6,"",INDEX(DATA!$A$46:$E$6000,A5125,4)),"")</f>
        <v/>
      </c>
    </row>
    <row r="5126" spans="1:6" ht="18.75" customHeight="1">
      <c r="A5126" s="82" t="str">
        <f>IFERROR(MATCH(ROW()-ROW($A$2),DATA!G:G,0)-DATA!$B$5+1,"")</f>
        <v/>
      </c>
      <c r="B5126" s="86" t="str">
        <f>IFERROR(INDEX(DATA!$A$46:$E$6000,A5126,5),"")</f>
        <v/>
      </c>
      <c r="C5126" s="87" t="str">
        <f>IFERROR(INDEX(DATA!$A$46:$E$6000,A5126,3),"")</f>
        <v/>
      </c>
      <c r="D5126" s="88" t="str">
        <f>IFERROR(INDEX(DATA!$A$46:$E$6000,A5126,2),"")</f>
        <v/>
      </c>
      <c r="E5126" s="99" t="str">
        <f>IFERROR(IF(C5126=設定・集計!$B$6,INDEX(DATA!$A$46:$E$6000,A5126,4),""),"")</f>
        <v/>
      </c>
      <c r="F5126" s="99" t="str">
        <f>IFERROR(IF(C5126=設定・集計!$B$6,"",INDEX(DATA!$A$46:$E$6000,A5126,4)),"")</f>
        <v/>
      </c>
    </row>
    <row r="5127" spans="1:6" ht="18.75" customHeight="1">
      <c r="A5127" s="82" t="str">
        <f>IFERROR(MATCH(ROW()-ROW($A$2),DATA!G:G,0)-DATA!$B$5+1,"")</f>
        <v/>
      </c>
      <c r="B5127" s="86" t="str">
        <f>IFERROR(INDEX(DATA!$A$46:$E$6000,A5127,5),"")</f>
        <v/>
      </c>
      <c r="C5127" s="87" t="str">
        <f>IFERROR(INDEX(DATA!$A$46:$E$6000,A5127,3),"")</f>
        <v/>
      </c>
      <c r="D5127" s="88" t="str">
        <f>IFERROR(INDEX(DATA!$A$46:$E$6000,A5127,2),"")</f>
        <v/>
      </c>
      <c r="E5127" s="99" t="str">
        <f>IFERROR(IF(C5127=設定・集計!$B$6,INDEX(DATA!$A$46:$E$6000,A5127,4),""),"")</f>
        <v/>
      </c>
      <c r="F5127" s="99" t="str">
        <f>IFERROR(IF(C5127=設定・集計!$B$6,"",INDEX(DATA!$A$46:$E$6000,A5127,4)),"")</f>
        <v/>
      </c>
    </row>
    <row r="5128" spans="1:6" ht="18.75" customHeight="1">
      <c r="A5128" s="82" t="str">
        <f>IFERROR(MATCH(ROW()-ROW($A$2),DATA!G:G,0)-DATA!$B$5+1,"")</f>
        <v/>
      </c>
      <c r="B5128" s="86" t="str">
        <f>IFERROR(INDEX(DATA!$A$46:$E$6000,A5128,5),"")</f>
        <v/>
      </c>
      <c r="C5128" s="87" t="str">
        <f>IFERROR(INDEX(DATA!$A$46:$E$6000,A5128,3),"")</f>
        <v/>
      </c>
      <c r="D5128" s="88" t="str">
        <f>IFERROR(INDEX(DATA!$A$46:$E$6000,A5128,2),"")</f>
        <v/>
      </c>
      <c r="E5128" s="99" t="str">
        <f>IFERROR(IF(C5128=設定・集計!$B$6,INDEX(DATA!$A$46:$E$6000,A5128,4),""),"")</f>
        <v/>
      </c>
      <c r="F5128" s="99" t="str">
        <f>IFERROR(IF(C5128=設定・集計!$B$6,"",INDEX(DATA!$A$46:$E$6000,A5128,4)),"")</f>
        <v/>
      </c>
    </row>
    <row r="5129" spans="1:6" ht="18.75" customHeight="1">
      <c r="A5129" s="82" t="str">
        <f>IFERROR(MATCH(ROW()-ROW($A$2),DATA!G:G,0)-DATA!$B$5+1,"")</f>
        <v/>
      </c>
      <c r="B5129" s="86" t="str">
        <f>IFERROR(INDEX(DATA!$A$46:$E$6000,A5129,5),"")</f>
        <v/>
      </c>
      <c r="C5129" s="87" t="str">
        <f>IFERROR(INDEX(DATA!$A$46:$E$6000,A5129,3),"")</f>
        <v/>
      </c>
      <c r="D5129" s="88" t="str">
        <f>IFERROR(INDEX(DATA!$A$46:$E$6000,A5129,2),"")</f>
        <v/>
      </c>
      <c r="E5129" s="99" t="str">
        <f>IFERROR(IF(C5129=設定・集計!$B$6,INDEX(DATA!$A$46:$E$6000,A5129,4),""),"")</f>
        <v/>
      </c>
      <c r="F5129" s="99" t="str">
        <f>IFERROR(IF(C5129=設定・集計!$B$6,"",INDEX(DATA!$A$46:$E$6000,A5129,4)),"")</f>
        <v/>
      </c>
    </row>
    <row r="5130" spans="1:6" ht="18.75" customHeight="1">
      <c r="A5130" s="82" t="str">
        <f>IFERROR(MATCH(ROW()-ROW($A$2),DATA!G:G,0)-DATA!$B$5+1,"")</f>
        <v/>
      </c>
      <c r="B5130" s="86" t="str">
        <f>IFERROR(INDEX(DATA!$A$46:$E$6000,A5130,5),"")</f>
        <v/>
      </c>
      <c r="C5130" s="87" t="str">
        <f>IFERROR(INDEX(DATA!$A$46:$E$6000,A5130,3),"")</f>
        <v/>
      </c>
      <c r="D5130" s="88" t="str">
        <f>IFERROR(INDEX(DATA!$A$46:$E$6000,A5130,2),"")</f>
        <v/>
      </c>
      <c r="E5130" s="99" t="str">
        <f>IFERROR(IF(C5130=設定・集計!$B$6,INDEX(DATA!$A$46:$E$6000,A5130,4),""),"")</f>
        <v/>
      </c>
      <c r="F5130" s="99" t="str">
        <f>IFERROR(IF(C5130=設定・集計!$B$6,"",INDEX(DATA!$A$46:$E$6000,A5130,4)),"")</f>
        <v/>
      </c>
    </row>
    <row r="5131" spans="1:6" ht="18.75" customHeight="1">
      <c r="A5131" s="82" t="str">
        <f>IFERROR(MATCH(ROW()-ROW($A$2),DATA!G:G,0)-DATA!$B$5+1,"")</f>
        <v/>
      </c>
      <c r="B5131" s="86" t="str">
        <f>IFERROR(INDEX(DATA!$A$46:$E$6000,A5131,5),"")</f>
        <v/>
      </c>
      <c r="C5131" s="87" t="str">
        <f>IFERROR(INDEX(DATA!$A$46:$E$6000,A5131,3),"")</f>
        <v/>
      </c>
      <c r="D5131" s="88" t="str">
        <f>IFERROR(INDEX(DATA!$A$46:$E$6000,A5131,2),"")</f>
        <v/>
      </c>
      <c r="E5131" s="99" t="str">
        <f>IFERROR(IF(C5131=設定・集計!$B$6,INDEX(DATA!$A$46:$E$6000,A5131,4),""),"")</f>
        <v/>
      </c>
      <c r="F5131" s="99" t="str">
        <f>IFERROR(IF(C5131=設定・集計!$B$6,"",INDEX(DATA!$A$46:$E$6000,A5131,4)),"")</f>
        <v/>
      </c>
    </row>
    <row r="5132" spans="1:6" ht="18.75" customHeight="1">
      <c r="A5132" s="82" t="str">
        <f>IFERROR(MATCH(ROW()-ROW($A$2),DATA!G:G,0)-DATA!$B$5+1,"")</f>
        <v/>
      </c>
      <c r="B5132" s="86" t="str">
        <f>IFERROR(INDEX(DATA!$A$46:$E$6000,A5132,5),"")</f>
        <v/>
      </c>
      <c r="C5132" s="87" t="str">
        <f>IFERROR(INDEX(DATA!$A$46:$E$6000,A5132,3),"")</f>
        <v/>
      </c>
      <c r="D5132" s="88" t="str">
        <f>IFERROR(INDEX(DATA!$A$46:$E$6000,A5132,2),"")</f>
        <v/>
      </c>
      <c r="E5132" s="99" t="str">
        <f>IFERROR(IF(C5132=設定・集計!$B$6,INDEX(DATA!$A$46:$E$6000,A5132,4),""),"")</f>
        <v/>
      </c>
      <c r="F5132" s="99" t="str">
        <f>IFERROR(IF(C5132=設定・集計!$B$6,"",INDEX(DATA!$A$46:$E$6000,A5132,4)),"")</f>
        <v/>
      </c>
    </row>
    <row r="5133" spans="1:6" ht="18.75" customHeight="1">
      <c r="A5133" s="82" t="str">
        <f>IFERROR(MATCH(ROW()-ROW($A$2),DATA!G:G,0)-DATA!$B$5+1,"")</f>
        <v/>
      </c>
      <c r="B5133" s="86" t="str">
        <f>IFERROR(INDEX(DATA!$A$46:$E$6000,A5133,5),"")</f>
        <v/>
      </c>
      <c r="C5133" s="87" t="str">
        <f>IFERROR(INDEX(DATA!$A$46:$E$6000,A5133,3),"")</f>
        <v/>
      </c>
      <c r="D5133" s="88" t="str">
        <f>IFERROR(INDEX(DATA!$A$46:$E$6000,A5133,2),"")</f>
        <v/>
      </c>
      <c r="E5133" s="99" t="str">
        <f>IFERROR(IF(C5133=設定・集計!$B$6,INDEX(DATA!$A$46:$E$6000,A5133,4),""),"")</f>
        <v/>
      </c>
      <c r="F5133" s="99" t="str">
        <f>IFERROR(IF(C5133=設定・集計!$B$6,"",INDEX(DATA!$A$46:$E$6000,A5133,4)),"")</f>
        <v/>
      </c>
    </row>
    <row r="5134" spans="1:6" ht="18.75" customHeight="1">
      <c r="A5134" s="82" t="str">
        <f>IFERROR(MATCH(ROW()-ROW($A$2),DATA!G:G,0)-DATA!$B$5+1,"")</f>
        <v/>
      </c>
      <c r="B5134" s="86" t="str">
        <f>IFERROR(INDEX(DATA!$A$46:$E$6000,A5134,5),"")</f>
        <v/>
      </c>
      <c r="C5134" s="87" t="str">
        <f>IFERROR(INDEX(DATA!$A$46:$E$6000,A5134,3),"")</f>
        <v/>
      </c>
      <c r="D5134" s="88" t="str">
        <f>IFERROR(INDEX(DATA!$A$46:$E$6000,A5134,2),"")</f>
        <v/>
      </c>
      <c r="E5134" s="99" t="str">
        <f>IFERROR(IF(C5134=設定・集計!$B$6,INDEX(DATA!$A$46:$E$6000,A5134,4),""),"")</f>
        <v/>
      </c>
      <c r="F5134" s="99" t="str">
        <f>IFERROR(IF(C5134=設定・集計!$B$6,"",INDEX(DATA!$A$46:$E$6000,A5134,4)),"")</f>
        <v/>
      </c>
    </row>
    <row r="5135" spans="1:6" ht="18.75" customHeight="1">
      <c r="A5135" s="82" t="str">
        <f>IFERROR(MATCH(ROW()-ROW($A$2),DATA!G:G,0)-DATA!$B$5+1,"")</f>
        <v/>
      </c>
      <c r="B5135" s="86" t="str">
        <f>IFERROR(INDEX(DATA!$A$46:$E$6000,A5135,5),"")</f>
        <v/>
      </c>
      <c r="C5135" s="87" t="str">
        <f>IFERROR(INDEX(DATA!$A$46:$E$6000,A5135,3),"")</f>
        <v/>
      </c>
      <c r="D5135" s="88" t="str">
        <f>IFERROR(INDEX(DATA!$A$46:$E$6000,A5135,2),"")</f>
        <v/>
      </c>
      <c r="E5135" s="99" t="str">
        <f>IFERROR(IF(C5135=設定・集計!$B$6,INDEX(DATA!$A$46:$E$6000,A5135,4),""),"")</f>
        <v/>
      </c>
      <c r="F5135" s="99" t="str">
        <f>IFERROR(IF(C5135=設定・集計!$B$6,"",INDEX(DATA!$A$46:$E$6000,A5135,4)),"")</f>
        <v/>
      </c>
    </row>
    <row r="5136" spans="1:6" ht="18.75" customHeight="1">
      <c r="A5136" s="82" t="str">
        <f>IFERROR(MATCH(ROW()-ROW($A$2),DATA!G:G,0)-DATA!$B$5+1,"")</f>
        <v/>
      </c>
      <c r="B5136" s="86" t="str">
        <f>IFERROR(INDEX(DATA!$A$46:$E$6000,A5136,5),"")</f>
        <v/>
      </c>
      <c r="C5136" s="87" t="str">
        <f>IFERROR(INDEX(DATA!$A$46:$E$6000,A5136,3),"")</f>
        <v/>
      </c>
      <c r="D5136" s="88" t="str">
        <f>IFERROR(INDEX(DATA!$A$46:$E$6000,A5136,2),"")</f>
        <v/>
      </c>
      <c r="E5136" s="99" t="str">
        <f>IFERROR(IF(C5136=設定・集計!$B$6,INDEX(DATA!$A$46:$E$6000,A5136,4),""),"")</f>
        <v/>
      </c>
      <c r="F5136" s="99" t="str">
        <f>IFERROR(IF(C5136=設定・集計!$B$6,"",INDEX(DATA!$A$46:$E$6000,A5136,4)),"")</f>
        <v/>
      </c>
    </row>
    <row r="5137" spans="1:6" ht="18.75" customHeight="1">
      <c r="A5137" s="82" t="str">
        <f>IFERROR(MATCH(ROW()-ROW($A$2),DATA!G:G,0)-DATA!$B$5+1,"")</f>
        <v/>
      </c>
      <c r="B5137" s="86" t="str">
        <f>IFERROR(INDEX(DATA!$A$46:$E$6000,A5137,5),"")</f>
        <v/>
      </c>
      <c r="C5137" s="87" t="str">
        <f>IFERROR(INDEX(DATA!$A$46:$E$6000,A5137,3),"")</f>
        <v/>
      </c>
      <c r="D5137" s="88" t="str">
        <f>IFERROR(INDEX(DATA!$A$46:$E$6000,A5137,2),"")</f>
        <v/>
      </c>
      <c r="E5137" s="99" t="str">
        <f>IFERROR(IF(C5137=設定・集計!$B$6,INDEX(DATA!$A$46:$E$6000,A5137,4),""),"")</f>
        <v/>
      </c>
      <c r="F5137" s="99" t="str">
        <f>IFERROR(IF(C5137=設定・集計!$B$6,"",INDEX(DATA!$A$46:$E$6000,A5137,4)),"")</f>
        <v/>
      </c>
    </row>
    <row r="5138" spans="1:6" ht="18.75" customHeight="1">
      <c r="A5138" s="82" t="str">
        <f>IFERROR(MATCH(ROW()-ROW($A$2),DATA!G:G,0)-DATA!$B$5+1,"")</f>
        <v/>
      </c>
      <c r="B5138" s="86" t="str">
        <f>IFERROR(INDEX(DATA!$A$46:$E$6000,A5138,5),"")</f>
        <v/>
      </c>
      <c r="C5138" s="87" t="str">
        <f>IFERROR(INDEX(DATA!$A$46:$E$6000,A5138,3),"")</f>
        <v/>
      </c>
      <c r="D5138" s="88" t="str">
        <f>IFERROR(INDEX(DATA!$A$46:$E$6000,A5138,2),"")</f>
        <v/>
      </c>
      <c r="E5138" s="99" t="str">
        <f>IFERROR(IF(C5138=設定・集計!$B$6,INDEX(DATA!$A$46:$E$6000,A5138,4),""),"")</f>
        <v/>
      </c>
      <c r="F5138" s="99" t="str">
        <f>IFERROR(IF(C5138=設定・集計!$B$6,"",INDEX(DATA!$A$46:$E$6000,A5138,4)),"")</f>
        <v/>
      </c>
    </row>
    <row r="5139" spans="1:6" ht="18.75" customHeight="1">
      <c r="A5139" s="82" t="str">
        <f>IFERROR(MATCH(ROW()-ROW($A$2),DATA!G:G,0)-DATA!$B$5+1,"")</f>
        <v/>
      </c>
      <c r="B5139" s="86" t="str">
        <f>IFERROR(INDEX(DATA!$A$46:$E$6000,A5139,5),"")</f>
        <v/>
      </c>
      <c r="C5139" s="87" t="str">
        <f>IFERROR(INDEX(DATA!$A$46:$E$6000,A5139,3),"")</f>
        <v/>
      </c>
      <c r="D5139" s="88" t="str">
        <f>IFERROR(INDEX(DATA!$A$46:$E$6000,A5139,2),"")</f>
        <v/>
      </c>
      <c r="E5139" s="99" t="str">
        <f>IFERROR(IF(C5139=設定・集計!$B$6,INDEX(DATA!$A$46:$E$6000,A5139,4),""),"")</f>
        <v/>
      </c>
      <c r="F5139" s="99" t="str">
        <f>IFERROR(IF(C5139=設定・集計!$B$6,"",INDEX(DATA!$A$46:$E$6000,A5139,4)),"")</f>
        <v/>
      </c>
    </row>
    <row r="5140" spans="1:6" ht="18.75" customHeight="1">
      <c r="A5140" s="82" t="str">
        <f>IFERROR(MATCH(ROW()-ROW($A$2),DATA!G:G,0)-DATA!$B$5+1,"")</f>
        <v/>
      </c>
      <c r="B5140" s="86" t="str">
        <f>IFERROR(INDEX(DATA!$A$46:$E$6000,A5140,5),"")</f>
        <v/>
      </c>
      <c r="C5140" s="87" t="str">
        <f>IFERROR(INDEX(DATA!$A$46:$E$6000,A5140,3),"")</f>
        <v/>
      </c>
      <c r="D5140" s="88" t="str">
        <f>IFERROR(INDEX(DATA!$A$46:$E$6000,A5140,2),"")</f>
        <v/>
      </c>
      <c r="E5140" s="99" t="str">
        <f>IFERROR(IF(C5140=設定・集計!$B$6,INDEX(DATA!$A$46:$E$6000,A5140,4),""),"")</f>
        <v/>
      </c>
      <c r="F5140" s="99" t="str">
        <f>IFERROR(IF(C5140=設定・集計!$B$6,"",INDEX(DATA!$A$46:$E$6000,A5140,4)),"")</f>
        <v/>
      </c>
    </row>
    <row r="5141" spans="1:6" ht="18.75" customHeight="1">
      <c r="A5141" s="82" t="str">
        <f>IFERROR(MATCH(ROW()-ROW($A$2),DATA!G:G,0)-DATA!$B$5+1,"")</f>
        <v/>
      </c>
      <c r="B5141" s="86" t="str">
        <f>IFERROR(INDEX(DATA!$A$46:$E$6000,A5141,5),"")</f>
        <v/>
      </c>
      <c r="C5141" s="87" t="str">
        <f>IFERROR(INDEX(DATA!$A$46:$E$6000,A5141,3),"")</f>
        <v/>
      </c>
      <c r="D5141" s="88" t="str">
        <f>IFERROR(INDEX(DATA!$A$46:$E$6000,A5141,2),"")</f>
        <v/>
      </c>
      <c r="E5141" s="99" t="str">
        <f>IFERROR(IF(C5141=設定・集計!$B$6,INDEX(DATA!$A$46:$E$6000,A5141,4),""),"")</f>
        <v/>
      </c>
      <c r="F5141" s="99" t="str">
        <f>IFERROR(IF(C5141=設定・集計!$B$6,"",INDEX(DATA!$A$46:$E$6000,A5141,4)),"")</f>
        <v/>
      </c>
    </row>
    <row r="5142" spans="1:6" ht="18.75" customHeight="1">
      <c r="A5142" s="82" t="str">
        <f>IFERROR(MATCH(ROW()-ROW($A$2),DATA!G:G,0)-DATA!$B$5+1,"")</f>
        <v/>
      </c>
      <c r="B5142" s="86" t="str">
        <f>IFERROR(INDEX(DATA!$A$46:$E$6000,A5142,5),"")</f>
        <v/>
      </c>
      <c r="C5142" s="87" t="str">
        <f>IFERROR(INDEX(DATA!$A$46:$E$6000,A5142,3),"")</f>
        <v/>
      </c>
      <c r="D5142" s="88" t="str">
        <f>IFERROR(INDEX(DATA!$A$46:$E$6000,A5142,2),"")</f>
        <v/>
      </c>
      <c r="E5142" s="99" t="str">
        <f>IFERROR(IF(C5142=設定・集計!$B$6,INDEX(DATA!$A$46:$E$6000,A5142,4),""),"")</f>
        <v/>
      </c>
      <c r="F5142" s="99" t="str">
        <f>IFERROR(IF(C5142=設定・集計!$B$6,"",INDEX(DATA!$A$46:$E$6000,A5142,4)),"")</f>
        <v/>
      </c>
    </row>
    <row r="5143" spans="1:6" ht="18.75" customHeight="1">
      <c r="A5143" s="82" t="str">
        <f>IFERROR(MATCH(ROW()-ROW($A$2),DATA!G:G,0)-DATA!$B$5+1,"")</f>
        <v/>
      </c>
      <c r="B5143" s="86" t="str">
        <f>IFERROR(INDEX(DATA!$A$46:$E$6000,A5143,5),"")</f>
        <v/>
      </c>
      <c r="C5143" s="87" t="str">
        <f>IFERROR(INDEX(DATA!$A$46:$E$6000,A5143,3),"")</f>
        <v/>
      </c>
      <c r="D5143" s="88" t="str">
        <f>IFERROR(INDEX(DATA!$A$46:$E$6000,A5143,2),"")</f>
        <v/>
      </c>
      <c r="E5143" s="99" t="str">
        <f>IFERROR(IF(C5143=設定・集計!$B$6,INDEX(DATA!$A$46:$E$6000,A5143,4),""),"")</f>
        <v/>
      </c>
      <c r="F5143" s="99" t="str">
        <f>IFERROR(IF(C5143=設定・集計!$B$6,"",INDEX(DATA!$A$46:$E$6000,A5143,4)),"")</f>
        <v/>
      </c>
    </row>
    <row r="5144" spans="1:6" ht="18.75" customHeight="1">
      <c r="A5144" s="82" t="str">
        <f>IFERROR(MATCH(ROW()-ROW($A$2),DATA!G:G,0)-DATA!$B$5+1,"")</f>
        <v/>
      </c>
      <c r="B5144" s="86" t="str">
        <f>IFERROR(INDEX(DATA!$A$46:$E$6000,A5144,5),"")</f>
        <v/>
      </c>
      <c r="C5144" s="87" t="str">
        <f>IFERROR(INDEX(DATA!$A$46:$E$6000,A5144,3),"")</f>
        <v/>
      </c>
      <c r="D5144" s="88" t="str">
        <f>IFERROR(INDEX(DATA!$A$46:$E$6000,A5144,2),"")</f>
        <v/>
      </c>
      <c r="E5144" s="99" t="str">
        <f>IFERROR(IF(C5144=設定・集計!$B$6,INDEX(DATA!$A$46:$E$6000,A5144,4),""),"")</f>
        <v/>
      </c>
      <c r="F5144" s="99" t="str">
        <f>IFERROR(IF(C5144=設定・集計!$B$6,"",INDEX(DATA!$A$46:$E$6000,A5144,4)),"")</f>
        <v/>
      </c>
    </row>
    <row r="5145" spans="1:6" ht="18.75" customHeight="1">
      <c r="A5145" s="82" t="str">
        <f>IFERROR(MATCH(ROW()-ROW($A$2),DATA!G:G,0)-DATA!$B$5+1,"")</f>
        <v/>
      </c>
      <c r="B5145" s="86" t="str">
        <f>IFERROR(INDEX(DATA!$A$46:$E$6000,A5145,5),"")</f>
        <v/>
      </c>
      <c r="C5145" s="87" t="str">
        <f>IFERROR(INDEX(DATA!$A$46:$E$6000,A5145,3),"")</f>
        <v/>
      </c>
      <c r="D5145" s="88" t="str">
        <f>IFERROR(INDEX(DATA!$A$46:$E$6000,A5145,2),"")</f>
        <v/>
      </c>
      <c r="E5145" s="99" t="str">
        <f>IFERROR(IF(C5145=設定・集計!$B$6,INDEX(DATA!$A$46:$E$6000,A5145,4),""),"")</f>
        <v/>
      </c>
      <c r="F5145" s="99" t="str">
        <f>IFERROR(IF(C5145=設定・集計!$B$6,"",INDEX(DATA!$A$46:$E$6000,A5145,4)),"")</f>
        <v/>
      </c>
    </row>
    <row r="5146" spans="1:6" ht="18.75" customHeight="1">
      <c r="A5146" s="82" t="str">
        <f>IFERROR(MATCH(ROW()-ROW($A$2),DATA!G:G,0)-DATA!$B$5+1,"")</f>
        <v/>
      </c>
      <c r="B5146" s="86" t="str">
        <f>IFERROR(INDEX(DATA!$A$46:$E$6000,A5146,5),"")</f>
        <v/>
      </c>
      <c r="C5146" s="87" t="str">
        <f>IFERROR(INDEX(DATA!$A$46:$E$6000,A5146,3),"")</f>
        <v/>
      </c>
      <c r="D5146" s="88" t="str">
        <f>IFERROR(INDEX(DATA!$A$46:$E$6000,A5146,2),"")</f>
        <v/>
      </c>
      <c r="E5146" s="99" t="str">
        <f>IFERROR(IF(C5146=設定・集計!$B$6,INDEX(DATA!$A$46:$E$6000,A5146,4),""),"")</f>
        <v/>
      </c>
      <c r="F5146" s="99" t="str">
        <f>IFERROR(IF(C5146=設定・集計!$B$6,"",INDEX(DATA!$A$46:$E$6000,A5146,4)),"")</f>
        <v/>
      </c>
    </row>
    <row r="5147" spans="1:6" ht="18.75" customHeight="1">
      <c r="A5147" s="82" t="str">
        <f>IFERROR(MATCH(ROW()-ROW($A$2),DATA!G:G,0)-DATA!$B$5+1,"")</f>
        <v/>
      </c>
      <c r="B5147" s="86" t="str">
        <f>IFERROR(INDEX(DATA!$A$46:$E$6000,A5147,5),"")</f>
        <v/>
      </c>
      <c r="C5147" s="87" t="str">
        <f>IFERROR(INDEX(DATA!$A$46:$E$6000,A5147,3),"")</f>
        <v/>
      </c>
      <c r="D5147" s="88" t="str">
        <f>IFERROR(INDEX(DATA!$A$46:$E$6000,A5147,2),"")</f>
        <v/>
      </c>
      <c r="E5147" s="99" t="str">
        <f>IFERROR(IF(C5147=設定・集計!$B$6,INDEX(DATA!$A$46:$E$6000,A5147,4),""),"")</f>
        <v/>
      </c>
      <c r="F5147" s="99" t="str">
        <f>IFERROR(IF(C5147=設定・集計!$B$6,"",INDEX(DATA!$A$46:$E$6000,A5147,4)),"")</f>
        <v/>
      </c>
    </row>
    <row r="5148" spans="1:6" ht="18.75" customHeight="1">
      <c r="A5148" s="82" t="str">
        <f>IFERROR(MATCH(ROW()-ROW($A$2),DATA!G:G,0)-DATA!$B$5+1,"")</f>
        <v/>
      </c>
      <c r="B5148" s="86" t="str">
        <f>IFERROR(INDEX(DATA!$A$46:$E$6000,A5148,5),"")</f>
        <v/>
      </c>
      <c r="C5148" s="87" t="str">
        <f>IFERROR(INDEX(DATA!$A$46:$E$6000,A5148,3),"")</f>
        <v/>
      </c>
      <c r="D5148" s="88" t="str">
        <f>IFERROR(INDEX(DATA!$A$46:$E$6000,A5148,2),"")</f>
        <v/>
      </c>
      <c r="E5148" s="99" t="str">
        <f>IFERROR(IF(C5148=設定・集計!$B$6,INDEX(DATA!$A$46:$E$6000,A5148,4),""),"")</f>
        <v/>
      </c>
      <c r="F5148" s="99" t="str">
        <f>IFERROR(IF(C5148=設定・集計!$B$6,"",INDEX(DATA!$A$46:$E$6000,A5148,4)),"")</f>
        <v/>
      </c>
    </row>
    <row r="5149" spans="1:6" ht="18.75" customHeight="1">
      <c r="A5149" s="82" t="str">
        <f>IFERROR(MATCH(ROW()-ROW($A$2),DATA!G:G,0)-DATA!$B$5+1,"")</f>
        <v/>
      </c>
      <c r="B5149" s="86" t="str">
        <f>IFERROR(INDEX(DATA!$A$46:$E$6000,A5149,5),"")</f>
        <v/>
      </c>
      <c r="C5149" s="87" t="str">
        <f>IFERROR(INDEX(DATA!$A$46:$E$6000,A5149,3),"")</f>
        <v/>
      </c>
      <c r="D5149" s="88" t="str">
        <f>IFERROR(INDEX(DATA!$A$46:$E$6000,A5149,2),"")</f>
        <v/>
      </c>
      <c r="E5149" s="99" t="str">
        <f>IFERROR(IF(C5149=設定・集計!$B$6,INDEX(DATA!$A$46:$E$6000,A5149,4),""),"")</f>
        <v/>
      </c>
      <c r="F5149" s="99" t="str">
        <f>IFERROR(IF(C5149=設定・集計!$B$6,"",INDEX(DATA!$A$46:$E$6000,A5149,4)),"")</f>
        <v/>
      </c>
    </row>
    <row r="5150" spans="1:6" ht="18.75" customHeight="1">
      <c r="A5150" s="82" t="str">
        <f>IFERROR(MATCH(ROW()-ROW($A$2),DATA!G:G,0)-DATA!$B$5+1,"")</f>
        <v/>
      </c>
      <c r="B5150" s="86" t="str">
        <f>IFERROR(INDEX(DATA!$A$46:$E$6000,A5150,5),"")</f>
        <v/>
      </c>
      <c r="C5150" s="87" t="str">
        <f>IFERROR(INDEX(DATA!$A$46:$E$6000,A5150,3),"")</f>
        <v/>
      </c>
      <c r="D5150" s="88" t="str">
        <f>IFERROR(INDEX(DATA!$A$46:$E$6000,A5150,2),"")</f>
        <v/>
      </c>
      <c r="E5150" s="99" t="str">
        <f>IFERROR(IF(C5150=設定・集計!$B$6,INDEX(DATA!$A$46:$E$6000,A5150,4),""),"")</f>
        <v/>
      </c>
      <c r="F5150" s="99" t="str">
        <f>IFERROR(IF(C5150=設定・集計!$B$6,"",INDEX(DATA!$A$46:$E$6000,A5150,4)),"")</f>
        <v/>
      </c>
    </row>
    <row r="5151" spans="1:6" ht="18.75" customHeight="1">
      <c r="A5151" s="82" t="str">
        <f>IFERROR(MATCH(ROW()-ROW($A$2),DATA!G:G,0)-DATA!$B$5+1,"")</f>
        <v/>
      </c>
      <c r="B5151" s="86" t="str">
        <f>IFERROR(INDEX(DATA!$A$46:$E$6000,A5151,5),"")</f>
        <v/>
      </c>
      <c r="C5151" s="87" t="str">
        <f>IFERROR(INDEX(DATA!$A$46:$E$6000,A5151,3),"")</f>
        <v/>
      </c>
      <c r="D5151" s="88" t="str">
        <f>IFERROR(INDEX(DATA!$A$46:$E$6000,A5151,2),"")</f>
        <v/>
      </c>
      <c r="E5151" s="99" t="str">
        <f>IFERROR(IF(C5151=設定・集計!$B$6,INDEX(DATA!$A$46:$E$6000,A5151,4),""),"")</f>
        <v/>
      </c>
      <c r="F5151" s="99" t="str">
        <f>IFERROR(IF(C5151=設定・集計!$B$6,"",INDEX(DATA!$A$46:$E$6000,A5151,4)),"")</f>
        <v/>
      </c>
    </row>
    <row r="5152" spans="1:6" ht="18.75" customHeight="1">
      <c r="A5152" s="82" t="str">
        <f>IFERROR(MATCH(ROW()-ROW($A$2),DATA!G:G,0)-DATA!$B$5+1,"")</f>
        <v/>
      </c>
      <c r="B5152" s="86" t="str">
        <f>IFERROR(INDEX(DATA!$A$46:$E$6000,A5152,5),"")</f>
        <v/>
      </c>
      <c r="C5152" s="87" t="str">
        <f>IFERROR(INDEX(DATA!$A$46:$E$6000,A5152,3),"")</f>
        <v/>
      </c>
      <c r="D5152" s="88" t="str">
        <f>IFERROR(INDEX(DATA!$A$46:$E$6000,A5152,2),"")</f>
        <v/>
      </c>
      <c r="E5152" s="99" t="str">
        <f>IFERROR(IF(C5152=設定・集計!$B$6,INDEX(DATA!$A$46:$E$6000,A5152,4),""),"")</f>
        <v/>
      </c>
      <c r="F5152" s="99" t="str">
        <f>IFERROR(IF(C5152=設定・集計!$B$6,"",INDEX(DATA!$A$46:$E$6000,A5152,4)),"")</f>
        <v/>
      </c>
    </row>
    <row r="5153" spans="1:6" ht="18.75" customHeight="1">
      <c r="A5153" s="82" t="str">
        <f>IFERROR(MATCH(ROW()-ROW($A$2),DATA!G:G,0)-DATA!$B$5+1,"")</f>
        <v/>
      </c>
      <c r="B5153" s="86" t="str">
        <f>IFERROR(INDEX(DATA!$A$46:$E$6000,A5153,5),"")</f>
        <v/>
      </c>
      <c r="C5153" s="87" t="str">
        <f>IFERROR(INDEX(DATA!$A$46:$E$6000,A5153,3),"")</f>
        <v/>
      </c>
      <c r="D5153" s="88" t="str">
        <f>IFERROR(INDEX(DATA!$A$46:$E$6000,A5153,2),"")</f>
        <v/>
      </c>
      <c r="E5153" s="99" t="str">
        <f>IFERROR(IF(C5153=設定・集計!$B$6,INDEX(DATA!$A$46:$E$6000,A5153,4),""),"")</f>
        <v/>
      </c>
      <c r="F5153" s="99" t="str">
        <f>IFERROR(IF(C5153=設定・集計!$B$6,"",INDEX(DATA!$A$46:$E$6000,A5153,4)),"")</f>
        <v/>
      </c>
    </row>
    <row r="5154" spans="1:6" ht="18.75" customHeight="1">
      <c r="A5154" s="82" t="str">
        <f>IFERROR(MATCH(ROW()-ROW($A$2),DATA!G:G,0)-DATA!$B$5+1,"")</f>
        <v/>
      </c>
      <c r="B5154" s="86" t="str">
        <f>IFERROR(INDEX(DATA!$A$46:$E$6000,A5154,5),"")</f>
        <v/>
      </c>
      <c r="C5154" s="87" t="str">
        <f>IFERROR(INDEX(DATA!$A$46:$E$6000,A5154,3),"")</f>
        <v/>
      </c>
      <c r="D5154" s="88" t="str">
        <f>IFERROR(INDEX(DATA!$A$46:$E$6000,A5154,2),"")</f>
        <v/>
      </c>
      <c r="E5154" s="99" t="str">
        <f>IFERROR(IF(C5154=設定・集計!$B$6,INDEX(DATA!$A$46:$E$6000,A5154,4),""),"")</f>
        <v/>
      </c>
      <c r="F5154" s="99" t="str">
        <f>IFERROR(IF(C5154=設定・集計!$B$6,"",INDEX(DATA!$A$46:$E$6000,A5154,4)),"")</f>
        <v/>
      </c>
    </row>
    <row r="5155" spans="1:6" ht="18.75" customHeight="1">
      <c r="A5155" s="82" t="str">
        <f>IFERROR(MATCH(ROW()-ROW($A$2),DATA!G:G,0)-DATA!$B$5+1,"")</f>
        <v/>
      </c>
      <c r="B5155" s="86" t="str">
        <f>IFERROR(INDEX(DATA!$A$46:$E$6000,A5155,5),"")</f>
        <v/>
      </c>
      <c r="C5155" s="87" t="str">
        <f>IFERROR(INDEX(DATA!$A$46:$E$6000,A5155,3),"")</f>
        <v/>
      </c>
      <c r="D5155" s="88" t="str">
        <f>IFERROR(INDEX(DATA!$A$46:$E$6000,A5155,2),"")</f>
        <v/>
      </c>
      <c r="E5155" s="99" t="str">
        <f>IFERROR(IF(C5155=設定・集計!$B$6,INDEX(DATA!$A$46:$E$6000,A5155,4),""),"")</f>
        <v/>
      </c>
      <c r="F5155" s="99" t="str">
        <f>IFERROR(IF(C5155=設定・集計!$B$6,"",INDEX(DATA!$A$46:$E$6000,A5155,4)),"")</f>
        <v/>
      </c>
    </row>
    <row r="5156" spans="1:6" ht="18.75" customHeight="1">
      <c r="A5156" s="82" t="str">
        <f>IFERROR(MATCH(ROW()-ROW($A$2),DATA!G:G,0)-DATA!$B$5+1,"")</f>
        <v/>
      </c>
      <c r="B5156" s="86" t="str">
        <f>IFERROR(INDEX(DATA!$A$46:$E$6000,A5156,5),"")</f>
        <v/>
      </c>
      <c r="C5156" s="87" t="str">
        <f>IFERROR(INDEX(DATA!$A$46:$E$6000,A5156,3),"")</f>
        <v/>
      </c>
      <c r="D5156" s="88" t="str">
        <f>IFERROR(INDEX(DATA!$A$46:$E$6000,A5156,2),"")</f>
        <v/>
      </c>
      <c r="E5156" s="99" t="str">
        <f>IFERROR(IF(C5156=設定・集計!$B$6,INDEX(DATA!$A$46:$E$6000,A5156,4),""),"")</f>
        <v/>
      </c>
      <c r="F5156" s="99" t="str">
        <f>IFERROR(IF(C5156=設定・集計!$B$6,"",INDEX(DATA!$A$46:$E$6000,A5156,4)),"")</f>
        <v/>
      </c>
    </row>
    <row r="5157" spans="1:6" ht="18.75" customHeight="1">
      <c r="A5157" s="82" t="str">
        <f>IFERROR(MATCH(ROW()-ROW($A$2),DATA!G:G,0)-DATA!$B$5+1,"")</f>
        <v/>
      </c>
      <c r="B5157" s="86" t="str">
        <f>IFERROR(INDEX(DATA!$A$46:$E$6000,A5157,5),"")</f>
        <v/>
      </c>
      <c r="C5157" s="87" t="str">
        <f>IFERROR(INDEX(DATA!$A$46:$E$6000,A5157,3),"")</f>
        <v/>
      </c>
      <c r="D5157" s="88" t="str">
        <f>IFERROR(INDEX(DATA!$A$46:$E$6000,A5157,2),"")</f>
        <v/>
      </c>
      <c r="E5157" s="99" t="str">
        <f>IFERROR(IF(C5157=設定・集計!$B$6,INDEX(DATA!$A$46:$E$6000,A5157,4),""),"")</f>
        <v/>
      </c>
      <c r="F5157" s="99" t="str">
        <f>IFERROR(IF(C5157=設定・集計!$B$6,"",INDEX(DATA!$A$46:$E$6000,A5157,4)),"")</f>
        <v/>
      </c>
    </row>
    <row r="5158" spans="1:6" ht="18.75" customHeight="1">
      <c r="A5158" s="82" t="str">
        <f>IFERROR(MATCH(ROW()-ROW($A$2),DATA!G:G,0)-DATA!$B$5+1,"")</f>
        <v/>
      </c>
      <c r="B5158" s="86" t="str">
        <f>IFERROR(INDEX(DATA!$A$46:$E$6000,A5158,5),"")</f>
        <v/>
      </c>
      <c r="C5158" s="87" t="str">
        <f>IFERROR(INDEX(DATA!$A$46:$E$6000,A5158,3),"")</f>
        <v/>
      </c>
      <c r="D5158" s="88" t="str">
        <f>IFERROR(INDEX(DATA!$A$46:$E$6000,A5158,2),"")</f>
        <v/>
      </c>
      <c r="E5158" s="99" t="str">
        <f>IFERROR(IF(C5158=設定・集計!$B$6,INDEX(DATA!$A$46:$E$6000,A5158,4),""),"")</f>
        <v/>
      </c>
      <c r="F5158" s="99" t="str">
        <f>IFERROR(IF(C5158=設定・集計!$B$6,"",INDEX(DATA!$A$46:$E$6000,A5158,4)),"")</f>
        <v/>
      </c>
    </row>
    <row r="5159" spans="1:6" ht="18.75" customHeight="1">
      <c r="A5159" s="82" t="str">
        <f>IFERROR(MATCH(ROW()-ROW($A$2),DATA!G:G,0)-DATA!$B$5+1,"")</f>
        <v/>
      </c>
      <c r="B5159" s="86" t="str">
        <f>IFERROR(INDEX(DATA!$A$46:$E$6000,A5159,5),"")</f>
        <v/>
      </c>
      <c r="C5159" s="87" t="str">
        <f>IFERROR(INDEX(DATA!$A$46:$E$6000,A5159,3),"")</f>
        <v/>
      </c>
      <c r="D5159" s="88" t="str">
        <f>IFERROR(INDEX(DATA!$A$46:$E$6000,A5159,2),"")</f>
        <v/>
      </c>
      <c r="E5159" s="99" t="str">
        <f>IFERROR(IF(C5159=設定・集計!$B$6,INDEX(DATA!$A$46:$E$6000,A5159,4),""),"")</f>
        <v/>
      </c>
      <c r="F5159" s="99" t="str">
        <f>IFERROR(IF(C5159=設定・集計!$B$6,"",INDEX(DATA!$A$46:$E$6000,A5159,4)),"")</f>
        <v/>
      </c>
    </row>
    <row r="5160" spans="1:6" ht="18.75" customHeight="1">
      <c r="A5160" s="82" t="str">
        <f>IFERROR(MATCH(ROW()-ROW($A$2),DATA!G:G,0)-DATA!$B$5+1,"")</f>
        <v/>
      </c>
      <c r="B5160" s="86" t="str">
        <f>IFERROR(INDEX(DATA!$A$46:$E$6000,A5160,5),"")</f>
        <v/>
      </c>
      <c r="C5160" s="87" t="str">
        <f>IFERROR(INDEX(DATA!$A$46:$E$6000,A5160,3),"")</f>
        <v/>
      </c>
      <c r="D5160" s="88" t="str">
        <f>IFERROR(INDEX(DATA!$A$46:$E$6000,A5160,2),"")</f>
        <v/>
      </c>
      <c r="E5160" s="99" t="str">
        <f>IFERROR(IF(C5160=設定・集計!$B$6,INDEX(DATA!$A$46:$E$6000,A5160,4),""),"")</f>
        <v/>
      </c>
      <c r="F5160" s="99" t="str">
        <f>IFERROR(IF(C5160=設定・集計!$B$6,"",INDEX(DATA!$A$46:$E$6000,A5160,4)),"")</f>
        <v/>
      </c>
    </row>
    <row r="5161" spans="1:6" ht="18.75" customHeight="1">
      <c r="A5161" s="82" t="str">
        <f>IFERROR(MATCH(ROW()-ROW($A$2),DATA!G:G,0)-DATA!$B$5+1,"")</f>
        <v/>
      </c>
      <c r="B5161" s="86" t="str">
        <f>IFERROR(INDEX(DATA!$A$46:$E$6000,A5161,5),"")</f>
        <v/>
      </c>
      <c r="C5161" s="87" t="str">
        <f>IFERROR(INDEX(DATA!$A$46:$E$6000,A5161,3),"")</f>
        <v/>
      </c>
      <c r="D5161" s="88" t="str">
        <f>IFERROR(INDEX(DATA!$A$46:$E$6000,A5161,2),"")</f>
        <v/>
      </c>
      <c r="E5161" s="99" t="str">
        <f>IFERROR(IF(C5161=設定・集計!$B$6,INDEX(DATA!$A$46:$E$6000,A5161,4),""),"")</f>
        <v/>
      </c>
      <c r="F5161" s="99" t="str">
        <f>IFERROR(IF(C5161=設定・集計!$B$6,"",INDEX(DATA!$A$46:$E$6000,A5161,4)),"")</f>
        <v/>
      </c>
    </row>
    <row r="5162" spans="1:6" ht="18.75" customHeight="1">
      <c r="A5162" s="82" t="str">
        <f>IFERROR(MATCH(ROW()-ROW($A$2),DATA!G:G,0)-DATA!$B$5+1,"")</f>
        <v/>
      </c>
      <c r="B5162" s="86" t="str">
        <f>IFERROR(INDEX(DATA!$A$46:$E$6000,A5162,5),"")</f>
        <v/>
      </c>
      <c r="C5162" s="87" t="str">
        <f>IFERROR(INDEX(DATA!$A$46:$E$6000,A5162,3),"")</f>
        <v/>
      </c>
      <c r="D5162" s="88" t="str">
        <f>IFERROR(INDEX(DATA!$A$46:$E$6000,A5162,2),"")</f>
        <v/>
      </c>
      <c r="E5162" s="99" t="str">
        <f>IFERROR(IF(C5162=設定・集計!$B$6,INDEX(DATA!$A$46:$E$6000,A5162,4),""),"")</f>
        <v/>
      </c>
      <c r="F5162" s="99" t="str">
        <f>IFERROR(IF(C5162=設定・集計!$B$6,"",INDEX(DATA!$A$46:$E$6000,A5162,4)),"")</f>
        <v/>
      </c>
    </row>
    <row r="5163" spans="1:6" ht="18.75" customHeight="1">
      <c r="A5163" s="82" t="str">
        <f>IFERROR(MATCH(ROW()-ROW($A$2),DATA!G:G,0)-DATA!$B$5+1,"")</f>
        <v/>
      </c>
      <c r="B5163" s="86" t="str">
        <f>IFERROR(INDEX(DATA!$A$46:$E$6000,A5163,5),"")</f>
        <v/>
      </c>
      <c r="C5163" s="87" t="str">
        <f>IFERROR(INDEX(DATA!$A$46:$E$6000,A5163,3),"")</f>
        <v/>
      </c>
      <c r="D5163" s="88" t="str">
        <f>IFERROR(INDEX(DATA!$A$46:$E$6000,A5163,2),"")</f>
        <v/>
      </c>
      <c r="E5163" s="99" t="str">
        <f>IFERROR(IF(C5163=設定・集計!$B$6,INDEX(DATA!$A$46:$E$6000,A5163,4),""),"")</f>
        <v/>
      </c>
      <c r="F5163" s="99" t="str">
        <f>IFERROR(IF(C5163=設定・集計!$B$6,"",INDEX(DATA!$A$46:$E$6000,A5163,4)),"")</f>
        <v/>
      </c>
    </row>
    <row r="5164" spans="1:6" ht="18.75" customHeight="1">
      <c r="A5164" s="82" t="str">
        <f>IFERROR(MATCH(ROW()-ROW($A$2),DATA!G:G,0)-DATA!$B$5+1,"")</f>
        <v/>
      </c>
      <c r="B5164" s="86" t="str">
        <f>IFERROR(INDEX(DATA!$A$46:$E$6000,A5164,5),"")</f>
        <v/>
      </c>
      <c r="C5164" s="87" t="str">
        <f>IFERROR(INDEX(DATA!$A$46:$E$6000,A5164,3),"")</f>
        <v/>
      </c>
      <c r="D5164" s="88" t="str">
        <f>IFERROR(INDEX(DATA!$A$46:$E$6000,A5164,2),"")</f>
        <v/>
      </c>
      <c r="E5164" s="99" t="str">
        <f>IFERROR(IF(C5164=設定・集計!$B$6,INDEX(DATA!$A$46:$E$6000,A5164,4),""),"")</f>
        <v/>
      </c>
      <c r="F5164" s="99" t="str">
        <f>IFERROR(IF(C5164=設定・集計!$B$6,"",INDEX(DATA!$A$46:$E$6000,A5164,4)),"")</f>
        <v/>
      </c>
    </row>
    <row r="5165" spans="1:6" ht="18.75" customHeight="1">
      <c r="A5165" s="82" t="str">
        <f>IFERROR(MATCH(ROW()-ROW($A$2),DATA!G:G,0)-DATA!$B$5+1,"")</f>
        <v/>
      </c>
      <c r="B5165" s="86" t="str">
        <f>IFERROR(INDEX(DATA!$A$46:$E$6000,A5165,5),"")</f>
        <v/>
      </c>
      <c r="C5165" s="87" t="str">
        <f>IFERROR(INDEX(DATA!$A$46:$E$6000,A5165,3),"")</f>
        <v/>
      </c>
      <c r="D5165" s="88" t="str">
        <f>IFERROR(INDEX(DATA!$A$46:$E$6000,A5165,2),"")</f>
        <v/>
      </c>
      <c r="E5165" s="99" t="str">
        <f>IFERROR(IF(C5165=設定・集計!$B$6,INDEX(DATA!$A$46:$E$6000,A5165,4),""),"")</f>
        <v/>
      </c>
      <c r="F5165" s="99" t="str">
        <f>IFERROR(IF(C5165=設定・集計!$B$6,"",INDEX(DATA!$A$46:$E$6000,A5165,4)),"")</f>
        <v/>
      </c>
    </row>
    <row r="5166" spans="1:6" ht="18.75" customHeight="1">
      <c r="A5166" s="82" t="str">
        <f>IFERROR(MATCH(ROW()-ROW($A$2),DATA!G:G,0)-DATA!$B$5+1,"")</f>
        <v/>
      </c>
      <c r="B5166" s="86" t="str">
        <f>IFERROR(INDEX(DATA!$A$46:$E$6000,A5166,5),"")</f>
        <v/>
      </c>
      <c r="C5166" s="87" t="str">
        <f>IFERROR(INDEX(DATA!$A$46:$E$6000,A5166,3),"")</f>
        <v/>
      </c>
      <c r="D5166" s="88" t="str">
        <f>IFERROR(INDEX(DATA!$A$46:$E$6000,A5166,2),"")</f>
        <v/>
      </c>
      <c r="E5166" s="99" t="str">
        <f>IFERROR(IF(C5166=設定・集計!$B$6,INDEX(DATA!$A$46:$E$6000,A5166,4),""),"")</f>
        <v/>
      </c>
      <c r="F5166" s="99" t="str">
        <f>IFERROR(IF(C5166=設定・集計!$B$6,"",INDEX(DATA!$A$46:$E$6000,A5166,4)),"")</f>
        <v/>
      </c>
    </row>
    <row r="5167" spans="1:6" ht="18.75" customHeight="1">
      <c r="A5167" s="82" t="str">
        <f>IFERROR(MATCH(ROW()-ROW($A$2),DATA!G:G,0)-DATA!$B$5+1,"")</f>
        <v/>
      </c>
      <c r="B5167" s="86" t="str">
        <f>IFERROR(INDEX(DATA!$A$46:$E$6000,A5167,5),"")</f>
        <v/>
      </c>
      <c r="C5167" s="87" t="str">
        <f>IFERROR(INDEX(DATA!$A$46:$E$6000,A5167,3),"")</f>
        <v/>
      </c>
      <c r="D5167" s="88" t="str">
        <f>IFERROR(INDEX(DATA!$A$46:$E$6000,A5167,2),"")</f>
        <v/>
      </c>
      <c r="E5167" s="99" t="str">
        <f>IFERROR(IF(C5167=設定・集計!$B$6,INDEX(DATA!$A$46:$E$6000,A5167,4),""),"")</f>
        <v/>
      </c>
      <c r="F5167" s="99" t="str">
        <f>IFERROR(IF(C5167=設定・集計!$B$6,"",INDEX(DATA!$A$46:$E$6000,A5167,4)),"")</f>
        <v/>
      </c>
    </row>
    <row r="5168" spans="1:6" ht="18.75" customHeight="1">
      <c r="A5168" s="82" t="str">
        <f>IFERROR(MATCH(ROW()-ROW($A$2),DATA!G:G,0)-DATA!$B$5+1,"")</f>
        <v/>
      </c>
      <c r="B5168" s="86" t="str">
        <f>IFERROR(INDEX(DATA!$A$46:$E$6000,A5168,5),"")</f>
        <v/>
      </c>
      <c r="C5168" s="87" t="str">
        <f>IFERROR(INDEX(DATA!$A$46:$E$6000,A5168,3),"")</f>
        <v/>
      </c>
      <c r="D5168" s="88" t="str">
        <f>IFERROR(INDEX(DATA!$A$46:$E$6000,A5168,2),"")</f>
        <v/>
      </c>
      <c r="E5168" s="99" t="str">
        <f>IFERROR(IF(C5168=設定・集計!$B$6,INDEX(DATA!$A$46:$E$6000,A5168,4),""),"")</f>
        <v/>
      </c>
      <c r="F5168" s="99" t="str">
        <f>IFERROR(IF(C5168=設定・集計!$B$6,"",INDEX(DATA!$A$46:$E$6000,A5168,4)),"")</f>
        <v/>
      </c>
    </row>
    <row r="5169" spans="1:6" ht="18.75" customHeight="1">
      <c r="A5169" s="82" t="str">
        <f>IFERROR(MATCH(ROW()-ROW($A$2),DATA!G:G,0)-DATA!$B$5+1,"")</f>
        <v/>
      </c>
      <c r="B5169" s="86" t="str">
        <f>IFERROR(INDEX(DATA!$A$46:$E$6000,A5169,5),"")</f>
        <v/>
      </c>
      <c r="C5169" s="87" t="str">
        <f>IFERROR(INDEX(DATA!$A$46:$E$6000,A5169,3),"")</f>
        <v/>
      </c>
      <c r="D5169" s="88" t="str">
        <f>IFERROR(INDEX(DATA!$A$46:$E$6000,A5169,2),"")</f>
        <v/>
      </c>
      <c r="E5169" s="99" t="str">
        <f>IFERROR(IF(C5169=設定・集計!$B$6,INDEX(DATA!$A$46:$E$6000,A5169,4),""),"")</f>
        <v/>
      </c>
      <c r="F5169" s="99" t="str">
        <f>IFERROR(IF(C5169=設定・集計!$B$6,"",INDEX(DATA!$A$46:$E$6000,A5169,4)),"")</f>
        <v/>
      </c>
    </row>
    <row r="5170" spans="1:6" ht="18.75" customHeight="1">
      <c r="A5170" s="82" t="str">
        <f>IFERROR(MATCH(ROW()-ROW($A$2),DATA!G:G,0)-DATA!$B$5+1,"")</f>
        <v/>
      </c>
      <c r="B5170" s="86" t="str">
        <f>IFERROR(INDEX(DATA!$A$46:$E$6000,A5170,5),"")</f>
        <v/>
      </c>
      <c r="C5170" s="87" t="str">
        <f>IFERROR(INDEX(DATA!$A$46:$E$6000,A5170,3),"")</f>
        <v/>
      </c>
      <c r="D5170" s="88" t="str">
        <f>IFERROR(INDEX(DATA!$A$46:$E$6000,A5170,2),"")</f>
        <v/>
      </c>
      <c r="E5170" s="99" t="str">
        <f>IFERROR(IF(C5170=設定・集計!$B$6,INDEX(DATA!$A$46:$E$6000,A5170,4),""),"")</f>
        <v/>
      </c>
      <c r="F5170" s="99" t="str">
        <f>IFERROR(IF(C5170=設定・集計!$B$6,"",INDEX(DATA!$A$46:$E$6000,A5170,4)),"")</f>
        <v/>
      </c>
    </row>
    <row r="5171" spans="1:6" ht="18.75" customHeight="1">
      <c r="A5171" s="82" t="str">
        <f>IFERROR(MATCH(ROW()-ROW($A$2),DATA!G:G,0)-DATA!$B$5+1,"")</f>
        <v/>
      </c>
      <c r="B5171" s="86" t="str">
        <f>IFERROR(INDEX(DATA!$A$46:$E$6000,A5171,5),"")</f>
        <v/>
      </c>
      <c r="C5171" s="87" t="str">
        <f>IFERROR(INDEX(DATA!$A$46:$E$6000,A5171,3),"")</f>
        <v/>
      </c>
      <c r="D5171" s="88" t="str">
        <f>IFERROR(INDEX(DATA!$A$46:$E$6000,A5171,2),"")</f>
        <v/>
      </c>
      <c r="E5171" s="99" t="str">
        <f>IFERROR(IF(C5171=設定・集計!$B$6,INDEX(DATA!$A$46:$E$6000,A5171,4),""),"")</f>
        <v/>
      </c>
      <c r="F5171" s="99" t="str">
        <f>IFERROR(IF(C5171=設定・集計!$B$6,"",INDEX(DATA!$A$46:$E$6000,A5171,4)),"")</f>
        <v/>
      </c>
    </row>
    <row r="5172" spans="1:6" ht="18.75" customHeight="1">
      <c r="A5172" s="82" t="str">
        <f>IFERROR(MATCH(ROW()-ROW($A$2),DATA!G:G,0)-DATA!$B$5+1,"")</f>
        <v/>
      </c>
      <c r="B5172" s="86" t="str">
        <f>IFERROR(INDEX(DATA!$A$46:$E$6000,A5172,5),"")</f>
        <v/>
      </c>
      <c r="C5172" s="87" t="str">
        <f>IFERROR(INDEX(DATA!$A$46:$E$6000,A5172,3),"")</f>
        <v/>
      </c>
      <c r="D5172" s="88" t="str">
        <f>IFERROR(INDEX(DATA!$A$46:$E$6000,A5172,2),"")</f>
        <v/>
      </c>
      <c r="E5172" s="99" t="str">
        <f>IFERROR(IF(C5172=設定・集計!$B$6,INDEX(DATA!$A$46:$E$6000,A5172,4),""),"")</f>
        <v/>
      </c>
      <c r="F5172" s="99" t="str">
        <f>IFERROR(IF(C5172=設定・集計!$B$6,"",INDEX(DATA!$A$46:$E$6000,A5172,4)),"")</f>
        <v/>
      </c>
    </row>
    <row r="5173" spans="1:6" ht="18.75" customHeight="1">
      <c r="A5173" s="82" t="str">
        <f>IFERROR(MATCH(ROW()-ROW($A$2),DATA!G:G,0)-DATA!$B$5+1,"")</f>
        <v/>
      </c>
      <c r="B5173" s="86" t="str">
        <f>IFERROR(INDEX(DATA!$A$46:$E$6000,A5173,5),"")</f>
        <v/>
      </c>
      <c r="C5173" s="87" t="str">
        <f>IFERROR(INDEX(DATA!$A$46:$E$6000,A5173,3),"")</f>
        <v/>
      </c>
      <c r="D5173" s="88" t="str">
        <f>IFERROR(INDEX(DATA!$A$46:$E$6000,A5173,2),"")</f>
        <v/>
      </c>
      <c r="E5173" s="99" t="str">
        <f>IFERROR(IF(C5173=設定・集計!$B$6,INDEX(DATA!$A$46:$E$6000,A5173,4),""),"")</f>
        <v/>
      </c>
      <c r="F5173" s="99" t="str">
        <f>IFERROR(IF(C5173=設定・集計!$B$6,"",INDEX(DATA!$A$46:$E$6000,A5173,4)),"")</f>
        <v/>
      </c>
    </row>
    <row r="5174" spans="1:6" ht="18.75" customHeight="1">
      <c r="A5174" s="82" t="str">
        <f>IFERROR(MATCH(ROW()-ROW($A$2),DATA!G:G,0)-DATA!$B$5+1,"")</f>
        <v/>
      </c>
      <c r="B5174" s="86" t="str">
        <f>IFERROR(INDEX(DATA!$A$46:$E$6000,A5174,5),"")</f>
        <v/>
      </c>
      <c r="C5174" s="87" t="str">
        <f>IFERROR(INDEX(DATA!$A$46:$E$6000,A5174,3),"")</f>
        <v/>
      </c>
      <c r="D5174" s="88" t="str">
        <f>IFERROR(INDEX(DATA!$A$46:$E$6000,A5174,2),"")</f>
        <v/>
      </c>
      <c r="E5174" s="99" t="str">
        <f>IFERROR(IF(C5174=設定・集計!$B$6,INDEX(DATA!$A$46:$E$6000,A5174,4),""),"")</f>
        <v/>
      </c>
      <c r="F5174" s="99" t="str">
        <f>IFERROR(IF(C5174=設定・集計!$B$6,"",INDEX(DATA!$A$46:$E$6000,A5174,4)),"")</f>
        <v/>
      </c>
    </row>
    <row r="5175" spans="1:6" ht="18.75" customHeight="1">
      <c r="A5175" s="82" t="str">
        <f>IFERROR(MATCH(ROW()-ROW($A$2),DATA!G:G,0)-DATA!$B$5+1,"")</f>
        <v/>
      </c>
      <c r="B5175" s="86" t="str">
        <f>IFERROR(INDEX(DATA!$A$46:$E$6000,A5175,5),"")</f>
        <v/>
      </c>
      <c r="C5175" s="87" t="str">
        <f>IFERROR(INDEX(DATA!$A$46:$E$6000,A5175,3),"")</f>
        <v/>
      </c>
      <c r="D5175" s="88" t="str">
        <f>IFERROR(INDEX(DATA!$A$46:$E$6000,A5175,2),"")</f>
        <v/>
      </c>
      <c r="E5175" s="99" t="str">
        <f>IFERROR(IF(C5175=設定・集計!$B$6,INDEX(DATA!$A$46:$E$6000,A5175,4),""),"")</f>
        <v/>
      </c>
      <c r="F5175" s="99" t="str">
        <f>IFERROR(IF(C5175=設定・集計!$B$6,"",INDEX(DATA!$A$46:$E$6000,A5175,4)),"")</f>
        <v/>
      </c>
    </row>
    <row r="5176" spans="1:6" ht="18.75" customHeight="1">
      <c r="A5176" s="82" t="str">
        <f>IFERROR(MATCH(ROW()-ROW($A$2),DATA!G:G,0)-DATA!$B$5+1,"")</f>
        <v/>
      </c>
      <c r="B5176" s="86" t="str">
        <f>IFERROR(INDEX(DATA!$A$46:$E$6000,A5176,5),"")</f>
        <v/>
      </c>
      <c r="C5176" s="87" t="str">
        <f>IFERROR(INDEX(DATA!$A$46:$E$6000,A5176,3),"")</f>
        <v/>
      </c>
      <c r="D5176" s="88" t="str">
        <f>IFERROR(INDEX(DATA!$A$46:$E$6000,A5176,2),"")</f>
        <v/>
      </c>
      <c r="E5176" s="99" t="str">
        <f>IFERROR(IF(C5176=設定・集計!$B$6,INDEX(DATA!$A$46:$E$6000,A5176,4),""),"")</f>
        <v/>
      </c>
      <c r="F5176" s="99" t="str">
        <f>IFERROR(IF(C5176=設定・集計!$B$6,"",INDEX(DATA!$A$46:$E$6000,A5176,4)),"")</f>
        <v/>
      </c>
    </row>
    <row r="5177" spans="1:6" ht="18.75" customHeight="1">
      <c r="A5177" s="82" t="str">
        <f>IFERROR(MATCH(ROW()-ROW($A$2),DATA!G:G,0)-DATA!$B$5+1,"")</f>
        <v/>
      </c>
      <c r="B5177" s="86" t="str">
        <f>IFERROR(INDEX(DATA!$A$46:$E$6000,A5177,5),"")</f>
        <v/>
      </c>
      <c r="C5177" s="87" t="str">
        <f>IFERROR(INDEX(DATA!$A$46:$E$6000,A5177,3),"")</f>
        <v/>
      </c>
      <c r="D5177" s="88" t="str">
        <f>IFERROR(INDEX(DATA!$A$46:$E$6000,A5177,2),"")</f>
        <v/>
      </c>
      <c r="E5177" s="99" t="str">
        <f>IFERROR(IF(C5177=設定・集計!$B$6,INDEX(DATA!$A$46:$E$6000,A5177,4),""),"")</f>
        <v/>
      </c>
      <c r="F5177" s="99" t="str">
        <f>IFERROR(IF(C5177=設定・集計!$B$6,"",INDEX(DATA!$A$46:$E$6000,A5177,4)),"")</f>
        <v/>
      </c>
    </row>
    <row r="5178" spans="1:6" ht="18.75" customHeight="1">
      <c r="A5178" s="82" t="str">
        <f>IFERROR(MATCH(ROW()-ROW($A$2),DATA!G:G,0)-DATA!$B$5+1,"")</f>
        <v/>
      </c>
      <c r="B5178" s="86" t="str">
        <f>IFERROR(INDEX(DATA!$A$46:$E$6000,A5178,5),"")</f>
        <v/>
      </c>
      <c r="C5178" s="87" t="str">
        <f>IFERROR(INDEX(DATA!$A$46:$E$6000,A5178,3),"")</f>
        <v/>
      </c>
      <c r="D5178" s="88" t="str">
        <f>IFERROR(INDEX(DATA!$A$46:$E$6000,A5178,2),"")</f>
        <v/>
      </c>
      <c r="E5178" s="99" t="str">
        <f>IFERROR(IF(C5178=設定・集計!$B$6,INDEX(DATA!$A$46:$E$6000,A5178,4),""),"")</f>
        <v/>
      </c>
      <c r="F5178" s="99" t="str">
        <f>IFERROR(IF(C5178=設定・集計!$B$6,"",INDEX(DATA!$A$46:$E$6000,A5178,4)),"")</f>
        <v/>
      </c>
    </row>
    <row r="5179" spans="1:6" ht="18.75" customHeight="1">
      <c r="A5179" s="82" t="str">
        <f>IFERROR(MATCH(ROW()-ROW($A$2),DATA!G:G,0)-DATA!$B$5+1,"")</f>
        <v/>
      </c>
      <c r="B5179" s="86" t="str">
        <f>IFERROR(INDEX(DATA!$A$46:$E$6000,A5179,5),"")</f>
        <v/>
      </c>
      <c r="C5179" s="87" t="str">
        <f>IFERROR(INDEX(DATA!$A$46:$E$6000,A5179,3),"")</f>
        <v/>
      </c>
      <c r="D5179" s="88" t="str">
        <f>IFERROR(INDEX(DATA!$A$46:$E$6000,A5179,2),"")</f>
        <v/>
      </c>
      <c r="E5179" s="99" t="str">
        <f>IFERROR(IF(C5179=設定・集計!$B$6,INDEX(DATA!$A$46:$E$6000,A5179,4),""),"")</f>
        <v/>
      </c>
      <c r="F5179" s="99" t="str">
        <f>IFERROR(IF(C5179=設定・集計!$B$6,"",INDEX(DATA!$A$46:$E$6000,A5179,4)),"")</f>
        <v/>
      </c>
    </row>
    <row r="5180" spans="1:6" ht="18.75" customHeight="1">
      <c r="A5180" s="82" t="str">
        <f>IFERROR(MATCH(ROW()-ROW($A$2),DATA!G:G,0)-DATA!$B$5+1,"")</f>
        <v/>
      </c>
      <c r="B5180" s="86" t="str">
        <f>IFERROR(INDEX(DATA!$A$46:$E$6000,A5180,5),"")</f>
        <v/>
      </c>
      <c r="C5180" s="87" t="str">
        <f>IFERROR(INDEX(DATA!$A$46:$E$6000,A5180,3),"")</f>
        <v/>
      </c>
      <c r="D5180" s="88" t="str">
        <f>IFERROR(INDEX(DATA!$A$46:$E$6000,A5180,2),"")</f>
        <v/>
      </c>
      <c r="E5180" s="99" t="str">
        <f>IFERROR(IF(C5180=設定・集計!$B$6,INDEX(DATA!$A$46:$E$6000,A5180,4),""),"")</f>
        <v/>
      </c>
      <c r="F5180" s="99" t="str">
        <f>IFERROR(IF(C5180=設定・集計!$B$6,"",INDEX(DATA!$A$46:$E$6000,A5180,4)),"")</f>
        <v/>
      </c>
    </row>
    <row r="5181" spans="1:6" ht="18.75" customHeight="1">
      <c r="A5181" s="82" t="str">
        <f>IFERROR(MATCH(ROW()-ROW($A$2),DATA!G:G,0)-DATA!$B$5+1,"")</f>
        <v/>
      </c>
      <c r="B5181" s="86" t="str">
        <f>IFERROR(INDEX(DATA!$A$46:$E$6000,A5181,5),"")</f>
        <v/>
      </c>
      <c r="C5181" s="87" t="str">
        <f>IFERROR(INDEX(DATA!$A$46:$E$6000,A5181,3),"")</f>
        <v/>
      </c>
      <c r="D5181" s="88" t="str">
        <f>IFERROR(INDEX(DATA!$A$46:$E$6000,A5181,2),"")</f>
        <v/>
      </c>
      <c r="E5181" s="99" t="str">
        <f>IFERROR(IF(C5181=設定・集計!$B$6,INDEX(DATA!$A$46:$E$6000,A5181,4),""),"")</f>
        <v/>
      </c>
      <c r="F5181" s="99" t="str">
        <f>IFERROR(IF(C5181=設定・集計!$B$6,"",INDEX(DATA!$A$46:$E$6000,A5181,4)),"")</f>
        <v/>
      </c>
    </row>
    <row r="5182" spans="1:6" ht="18.75" customHeight="1">
      <c r="A5182" s="82" t="str">
        <f>IFERROR(MATCH(ROW()-ROW($A$2),DATA!G:G,0)-DATA!$B$5+1,"")</f>
        <v/>
      </c>
      <c r="B5182" s="86" t="str">
        <f>IFERROR(INDEX(DATA!$A$46:$E$6000,A5182,5),"")</f>
        <v/>
      </c>
      <c r="C5182" s="87" t="str">
        <f>IFERROR(INDEX(DATA!$A$46:$E$6000,A5182,3),"")</f>
        <v/>
      </c>
      <c r="D5182" s="88" t="str">
        <f>IFERROR(INDEX(DATA!$A$46:$E$6000,A5182,2),"")</f>
        <v/>
      </c>
      <c r="E5182" s="99" t="str">
        <f>IFERROR(IF(C5182=設定・集計!$B$6,INDEX(DATA!$A$46:$E$6000,A5182,4),""),"")</f>
        <v/>
      </c>
      <c r="F5182" s="99" t="str">
        <f>IFERROR(IF(C5182=設定・集計!$B$6,"",INDEX(DATA!$A$46:$E$6000,A5182,4)),"")</f>
        <v/>
      </c>
    </row>
    <row r="5183" spans="1:6" ht="18.75" customHeight="1">
      <c r="A5183" s="82" t="str">
        <f>IFERROR(MATCH(ROW()-ROW($A$2),DATA!G:G,0)-DATA!$B$5+1,"")</f>
        <v/>
      </c>
      <c r="B5183" s="86" t="str">
        <f>IFERROR(INDEX(DATA!$A$46:$E$6000,A5183,5),"")</f>
        <v/>
      </c>
      <c r="C5183" s="87" t="str">
        <f>IFERROR(INDEX(DATA!$A$46:$E$6000,A5183,3),"")</f>
        <v/>
      </c>
      <c r="D5183" s="88" t="str">
        <f>IFERROR(INDEX(DATA!$A$46:$E$6000,A5183,2),"")</f>
        <v/>
      </c>
      <c r="E5183" s="99" t="str">
        <f>IFERROR(IF(C5183=設定・集計!$B$6,INDEX(DATA!$A$46:$E$6000,A5183,4),""),"")</f>
        <v/>
      </c>
      <c r="F5183" s="99" t="str">
        <f>IFERROR(IF(C5183=設定・集計!$B$6,"",INDEX(DATA!$A$46:$E$6000,A5183,4)),"")</f>
        <v/>
      </c>
    </row>
    <row r="5184" spans="1:6" ht="18.75" customHeight="1">
      <c r="A5184" s="82" t="str">
        <f>IFERROR(MATCH(ROW()-ROW($A$2),DATA!G:G,0)-DATA!$B$5+1,"")</f>
        <v/>
      </c>
      <c r="B5184" s="86" t="str">
        <f>IFERROR(INDEX(DATA!$A$46:$E$6000,A5184,5),"")</f>
        <v/>
      </c>
      <c r="C5184" s="87" t="str">
        <f>IFERROR(INDEX(DATA!$A$46:$E$6000,A5184,3),"")</f>
        <v/>
      </c>
      <c r="D5184" s="88" t="str">
        <f>IFERROR(INDEX(DATA!$A$46:$E$6000,A5184,2),"")</f>
        <v/>
      </c>
      <c r="E5184" s="99" t="str">
        <f>IFERROR(IF(C5184=設定・集計!$B$6,INDEX(DATA!$A$46:$E$6000,A5184,4),""),"")</f>
        <v/>
      </c>
      <c r="F5184" s="99" t="str">
        <f>IFERROR(IF(C5184=設定・集計!$B$6,"",INDEX(DATA!$A$46:$E$6000,A5184,4)),"")</f>
        <v/>
      </c>
    </row>
    <row r="5185" spans="1:6" ht="18.75" customHeight="1">
      <c r="A5185" s="82" t="str">
        <f>IFERROR(MATCH(ROW()-ROW($A$2),DATA!G:G,0)-DATA!$B$5+1,"")</f>
        <v/>
      </c>
      <c r="B5185" s="86" t="str">
        <f>IFERROR(INDEX(DATA!$A$46:$E$6000,A5185,5),"")</f>
        <v/>
      </c>
      <c r="C5185" s="87" t="str">
        <f>IFERROR(INDEX(DATA!$A$46:$E$6000,A5185,3),"")</f>
        <v/>
      </c>
      <c r="D5185" s="88" t="str">
        <f>IFERROR(INDEX(DATA!$A$46:$E$6000,A5185,2),"")</f>
        <v/>
      </c>
      <c r="E5185" s="99" t="str">
        <f>IFERROR(IF(C5185=設定・集計!$B$6,INDEX(DATA!$A$46:$E$6000,A5185,4),""),"")</f>
        <v/>
      </c>
      <c r="F5185" s="99" t="str">
        <f>IFERROR(IF(C5185=設定・集計!$B$6,"",INDEX(DATA!$A$46:$E$6000,A5185,4)),"")</f>
        <v/>
      </c>
    </row>
    <row r="5186" spans="1:6" ht="18.75" customHeight="1">
      <c r="A5186" s="82" t="str">
        <f>IFERROR(MATCH(ROW()-ROW($A$2),DATA!G:G,0)-DATA!$B$5+1,"")</f>
        <v/>
      </c>
      <c r="B5186" s="86" t="str">
        <f>IFERROR(INDEX(DATA!$A$46:$E$6000,A5186,5),"")</f>
        <v/>
      </c>
      <c r="C5186" s="87" t="str">
        <f>IFERROR(INDEX(DATA!$A$46:$E$6000,A5186,3),"")</f>
        <v/>
      </c>
      <c r="D5186" s="88" t="str">
        <f>IFERROR(INDEX(DATA!$A$46:$E$6000,A5186,2),"")</f>
        <v/>
      </c>
      <c r="E5186" s="99" t="str">
        <f>IFERROR(IF(C5186=設定・集計!$B$6,INDEX(DATA!$A$46:$E$6000,A5186,4),""),"")</f>
        <v/>
      </c>
      <c r="F5186" s="99" t="str">
        <f>IFERROR(IF(C5186=設定・集計!$B$6,"",INDEX(DATA!$A$46:$E$6000,A5186,4)),"")</f>
        <v/>
      </c>
    </row>
    <row r="5187" spans="1:6" ht="18.75" customHeight="1">
      <c r="A5187" s="82" t="str">
        <f>IFERROR(MATCH(ROW()-ROW($A$2),DATA!G:G,0)-DATA!$B$5+1,"")</f>
        <v/>
      </c>
      <c r="B5187" s="86" t="str">
        <f>IFERROR(INDEX(DATA!$A$46:$E$6000,A5187,5),"")</f>
        <v/>
      </c>
      <c r="C5187" s="87" t="str">
        <f>IFERROR(INDEX(DATA!$A$46:$E$6000,A5187,3),"")</f>
        <v/>
      </c>
      <c r="D5187" s="88" t="str">
        <f>IFERROR(INDEX(DATA!$A$46:$E$6000,A5187,2),"")</f>
        <v/>
      </c>
      <c r="E5187" s="99" t="str">
        <f>IFERROR(IF(C5187=設定・集計!$B$6,INDEX(DATA!$A$46:$E$6000,A5187,4),""),"")</f>
        <v/>
      </c>
      <c r="F5187" s="99" t="str">
        <f>IFERROR(IF(C5187=設定・集計!$B$6,"",INDEX(DATA!$A$46:$E$6000,A5187,4)),"")</f>
        <v/>
      </c>
    </row>
    <row r="5188" spans="1:6" ht="18.75" customHeight="1">
      <c r="A5188" s="82" t="str">
        <f>IFERROR(MATCH(ROW()-ROW($A$2),DATA!G:G,0)-DATA!$B$5+1,"")</f>
        <v/>
      </c>
      <c r="B5188" s="86" t="str">
        <f>IFERROR(INDEX(DATA!$A$46:$E$6000,A5188,5),"")</f>
        <v/>
      </c>
      <c r="C5188" s="87" t="str">
        <f>IFERROR(INDEX(DATA!$A$46:$E$6000,A5188,3),"")</f>
        <v/>
      </c>
      <c r="D5188" s="88" t="str">
        <f>IFERROR(INDEX(DATA!$A$46:$E$6000,A5188,2),"")</f>
        <v/>
      </c>
      <c r="E5188" s="99" t="str">
        <f>IFERROR(IF(C5188=設定・集計!$B$6,INDEX(DATA!$A$46:$E$6000,A5188,4),""),"")</f>
        <v/>
      </c>
      <c r="F5188" s="99" t="str">
        <f>IFERROR(IF(C5188=設定・集計!$B$6,"",INDEX(DATA!$A$46:$E$6000,A5188,4)),"")</f>
        <v/>
      </c>
    </row>
    <row r="5189" spans="1:6" ht="18.75" customHeight="1">
      <c r="A5189" s="82" t="str">
        <f>IFERROR(MATCH(ROW()-ROW($A$2),DATA!G:G,0)-DATA!$B$5+1,"")</f>
        <v/>
      </c>
      <c r="B5189" s="86" t="str">
        <f>IFERROR(INDEX(DATA!$A$46:$E$6000,A5189,5),"")</f>
        <v/>
      </c>
      <c r="C5189" s="87" t="str">
        <f>IFERROR(INDEX(DATA!$A$46:$E$6000,A5189,3),"")</f>
        <v/>
      </c>
      <c r="D5189" s="88" t="str">
        <f>IFERROR(INDEX(DATA!$A$46:$E$6000,A5189,2),"")</f>
        <v/>
      </c>
      <c r="E5189" s="99" t="str">
        <f>IFERROR(IF(C5189=設定・集計!$B$6,INDEX(DATA!$A$46:$E$6000,A5189,4),""),"")</f>
        <v/>
      </c>
      <c r="F5189" s="99" t="str">
        <f>IFERROR(IF(C5189=設定・集計!$B$6,"",INDEX(DATA!$A$46:$E$6000,A5189,4)),"")</f>
        <v/>
      </c>
    </row>
    <row r="5190" spans="1:6" ht="18.75" customHeight="1">
      <c r="A5190" s="82" t="str">
        <f>IFERROR(MATCH(ROW()-ROW($A$2),DATA!G:G,0)-DATA!$B$5+1,"")</f>
        <v/>
      </c>
      <c r="B5190" s="86" t="str">
        <f>IFERROR(INDEX(DATA!$A$46:$E$6000,A5190,5),"")</f>
        <v/>
      </c>
      <c r="C5190" s="87" t="str">
        <f>IFERROR(INDEX(DATA!$A$46:$E$6000,A5190,3),"")</f>
        <v/>
      </c>
      <c r="D5190" s="88" t="str">
        <f>IFERROR(INDEX(DATA!$A$46:$E$6000,A5190,2),"")</f>
        <v/>
      </c>
      <c r="E5190" s="99" t="str">
        <f>IFERROR(IF(C5190=設定・集計!$B$6,INDEX(DATA!$A$46:$E$6000,A5190,4),""),"")</f>
        <v/>
      </c>
      <c r="F5190" s="99" t="str">
        <f>IFERROR(IF(C5190=設定・集計!$B$6,"",INDEX(DATA!$A$46:$E$6000,A5190,4)),"")</f>
        <v/>
      </c>
    </row>
    <row r="5191" spans="1:6" ht="18.75" customHeight="1">
      <c r="A5191" s="82" t="str">
        <f>IFERROR(MATCH(ROW()-ROW($A$2),DATA!G:G,0)-DATA!$B$5+1,"")</f>
        <v/>
      </c>
      <c r="B5191" s="86" t="str">
        <f>IFERROR(INDEX(DATA!$A$46:$E$6000,A5191,5),"")</f>
        <v/>
      </c>
      <c r="C5191" s="87" t="str">
        <f>IFERROR(INDEX(DATA!$A$46:$E$6000,A5191,3),"")</f>
        <v/>
      </c>
      <c r="D5191" s="88" t="str">
        <f>IFERROR(INDEX(DATA!$A$46:$E$6000,A5191,2),"")</f>
        <v/>
      </c>
      <c r="E5191" s="99" t="str">
        <f>IFERROR(IF(C5191=設定・集計!$B$6,INDEX(DATA!$A$46:$E$6000,A5191,4),""),"")</f>
        <v/>
      </c>
      <c r="F5191" s="99" t="str">
        <f>IFERROR(IF(C5191=設定・集計!$B$6,"",INDEX(DATA!$A$46:$E$6000,A5191,4)),"")</f>
        <v/>
      </c>
    </row>
    <row r="5192" spans="1:6" ht="18.75" customHeight="1">
      <c r="A5192" s="82" t="str">
        <f>IFERROR(MATCH(ROW()-ROW($A$2),DATA!G:G,0)-DATA!$B$5+1,"")</f>
        <v/>
      </c>
      <c r="B5192" s="86" t="str">
        <f>IFERROR(INDEX(DATA!$A$46:$E$6000,A5192,5),"")</f>
        <v/>
      </c>
      <c r="C5192" s="87" t="str">
        <f>IFERROR(INDEX(DATA!$A$46:$E$6000,A5192,3),"")</f>
        <v/>
      </c>
      <c r="D5192" s="88" t="str">
        <f>IFERROR(INDEX(DATA!$A$46:$E$6000,A5192,2),"")</f>
        <v/>
      </c>
      <c r="E5192" s="99" t="str">
        <f>IFERROR(IF(C5192=設定・集計!$B$6,INDEX(DATA!$A$46:$E$6000,A5192,4),""),"")</f>
        <v/>
      </c>
      <c r="F5192" s="99" t="str">
        <f>IFERROR(IF(C5192=設定・集計!$B$6,"",INDEX(DATA!$A$46:$E$6000,A5192,4)),"")</f>
        <v/>
      </c>
    </row>
    <row r="5193" spans="1:6" ht="18.75" customHeight="1">
      <c r="A5193" s="82" t="str">
        <f>IFERROR(MATCH(ROW()-ROW($A$2),DATA!G:G,0)-DATA!$B$5+1,"")</f>
        <v/>
      </c>
      <c r="B5193" s="86" t="str">
        <f>IFERROR(INDEX(DATA!$A$46:$E$6000,A5193,5),"")</f>
        <v/>
      </c>
      <c r="C5193" s="87" t="str">
        <f>IFERROR(INDEX(DATA!$A$46:$E$6000,A5193,3),"")</f>
        <v/>
      </c>
      <c r="D5193" s="88" t="str">
        <f>IFERROR(INDEX(DATA!$A$46:$E$6000,A5193,2),"")</f>
        <v/>
      </c>
      <c r="E5193" s="99" t="str">
        <f>IFERROR(IF(C5193=設定・集計!$B$6,INDEX(DATA!$A$46:$E$6000,A5193,4),""),"")</f>
        <v/>
      </c>
      <c r="F5193" s="99" t="str">
        <f>IFERROR(IF(C5193=設定・集計!$B$6,"",INDEX(DATA!$A$46:$E$6000,A5193,4)),"")</f>
        <v/>
      </c>
    </row>
    <row r="5194" spans="1:6" ht="18.75" customHeight="1">
      <c r="A5194" s="82" t="str">
        <f>IFERROR(MATCH(ROW()-ROW($A$2),DATA!G:G,0)-DATA!$B$5+1,"")</f>
        <v/>
      </c>
      <c r="B5194" s="86" t="str">
        <f>IFERROR(INDEX(DATA!$A$46:$E$6000,A5194,5),"")</f>
        <v/>
      </c>
      <c r="C5194" s="87" t="str">
        <f>IFERROR(INDEX(DATA!$A$46:$E$6000,A5194,3),"")</f>
        <v/>
      </c>
      <c r="D5194" s="88" t="str">
        <f>IFERROR(INDEX(DATA!$A$46:$E$6000,A5194,2),"")</f>
        <v/>
      </c>
      <c r="E5194" s="99" t="str">
        <f>IFERROR(IF(C5194=設定・集計!$B$6,INDEX(DATA!$A$46:$E$6000,A5194,4),""),"")</f>
        <v/>
      </c>
      <c r="F5194" s="99" t="str">
        <f>IFERROR(IF(C5194=設定・集計!$B$6,"",INDEX(DATA!$A$46:$E$6000,A5194,4)),"")</f>
        <v/>
      </c>
    </row>
    <row r="5195" spans="1:6" ht="18.75" customHeight="1">
      <c r="A5195" s="82" t="str">
        <f>IFERROR(MATCH(ROW()-ROW($A$2),DATA!G:G,0)-DATA!$B$5+1,"")</f>
        <v/>
      </c>
      <c r="B5195" s="86" t="str">
        <f>IFERROR(INDEX(DATA!$A$46:$E$6000,A5195,5),"")</f>
        <v/>
      </c>
      <c r="C5195" s="87" t="str">
        <f>IFERROR(INDEX(DATA!$A$46:$E$6000,A5195,3),"")</f>
        <v/>
      </c>
      <c r="D5195" s="88" t="str">
        <f>IFERROR(INDEX(DATA!$A$46:$E$6000,A5195,2),"")</f>
        <v/>
      </c>
      <c r="E5195" s="99" t="str">
        <f>IFERROR(IF(C5195=設定・集計!$B$6,INDEX(DATA!$A$46:$E$6000,A5195,4),""),"")</f>
        <v/>
      </c>
      <c r="F5195" s="99" t="str">
        <f>IFERROR(IF(C5195=設定・集計!$B$6,"",INDEX(DATA!$A$46:$E$6000,A5195,4)),"")</f>
        <v/>
      </c>
    </row>
    <row r="5196" spans="1:6" ht="18.75" customHeight="1">
      <c r="A5196" s="82" t="str">
        <f>IFERROR(MATCH(ROW()-ROW($A$2),DATA!G:G,0)-DATA!$B$5+1,"")</f>
        <v/>
      </c>
      <c r="B5196" s="86" t="str">
        <f>IFERROR(INDEX(DATA!$A$46:$E$6000,A5196,5),"")</f>
        <v/>
      </c>
      <c r="C5196" s="87" t="str">
        <f>IFERROR(INDEX(DATA!$A$46:$E$6000,A5196,3),"")</f>
        <v/>
      </c>
      <c r="D5196" s="88" t="str">
        <f>IFERROR(INDEX(DATA!$A$46:$E$6000,A5196,2),"")</f>
        <v/>
      </c>
      <c r="E5196" s="99" t="str">
        <f>IFERROR(IF(C5196=設定・集計!$B$6,INDEX(DATA!$A$46:$E$6000,A5196,4),""),"")</f>
        <v/>
      </c>
      <c r="F5196" s="99" t="str">
        <f>IFERROR(IF(C5196=設定・集計!$B$6,"",INDEX(DATA!$A$46:$E$6000,A5196,4)),"")</f>
        <v/>
      </c>
    </row>
    <row r="5197" spans="1:6" ht="18.75" customHeight="1">
      <c r="A5197" s="82" t="str">
        <f>IFERROR(MATCH(ROW()-ROW($A$2),DATA!G:G,0)-DATA!$B$5+1,"")</f>
        <v/>
      </c>
      <c r="B5197" s="86" t="str">
        <f>IFERROR(INDEX(DATA!$A$46:$E$6000,A5197,5),"")</f>
        <v/>
      </c>
      <c r="C5197" s="87" t="str">
        <f>IFERROR(INDEX(DATA!$A$46:$E$6000,A5197,3),"")</f>
        <v/>
      </c>
      <c r="D5197" s="88" t="str">
        <f>IFERROR(INDEX(DATA!$A$46:$E$6000,A5197,2),"")</f>
        <v/>
      </c>
      <c r="E5197" s="99" t="str">
        <f>IFERROR(IF(C5197=設定・集計!$B$6,INDEX(DATA!$A$46:$E$6000,A5197,4),""),"")</f>
        <v/>
      </c>
      <c r="F5197" s="99" t="str">
        <f>IFERROR(IF(C5197=設定・集計!$B$6,"",INDEX(DATA!$A$46:$E$6000,A5197,4)),"")</f>
        <v/>
      </c>
    </row>
    <row r="5198" spans="1:6" ht="18.75" customHeight="1">
      <c r="A5198" s="82" t="str">
        <f>IFERROR(MATCH(ROW()-ROW($A$2),DATA!G:G,0)-DATA!$B$5+1,"")</f>
        <v/>
      </c>
      <c r="B5198" s="86" t="str">
        <f>IFERROR(INDEX(DATA!$A$46:$E$6000,A5198,5),"")</f>
        <v/>
      </c>
      <c r="C5198" s="87" t="str">
        <f>IFERROR(INDEX(DATA!$A$46:$E$6000,A5198,3),"")</f>
        <v/>
      </c>
      <c r="D5198" s="88" t="str">
        <f>IFERROR(INDEX(DATA!$A$46:$E$6000,A5198,2),"")</f>
        <v/>
      </c>
      <c r="E5198" s="99" t="str">
        <f>IFERROR(IF(C5198=設定・集計!$B$6,INDEX(DATA!$A$46:$E$6000,A5198,4),""),"")</f>
        <v/>
      </c>
      <c r="F5198" s="99" t="str">
        <f>IFERROR(IF(C5198=設定・集計!$B$6,"",INDEX(DATA!$A$46:$E$6000,A5198,4)),"")</f>
        <v/>
      </c>
    </row>
    <row r="5199" spans="1:6" ht="18.75" customHeight="1">
      <c r="A5199" s="82" t="str">
        <f>IFERROR(MATCH(ROW()-ROW($A$2),DATA!G:G,0)-DATA!$B$5+1,"")</f>
        <v/>
      </c>
      <c r="B5199" s="86" t="str">
        <f>IFERROR(INDEX(DATA!$A$46:$E$6000,A5199,5),"")</f>
        <v/>
      </c>
      <c r="C5199" s="87" t="str">
        <f>IFERROR(INDEX(DATA!$A$46:$E$6000,A5199,3),"")</f>
        <v/>
      </c>
      <c r="D5199" s="88" t="str">
        <f>IFERROR(INDEX(DATA!$A$46:$E$6000,A5199,2),"")</f>
        <v/>
      </c>
      <c r="E5199" s="99" t="str">
        <f>IFERROR(IF(C5199=設定・集計!$B$6,INDEX(DATA!$A$46:$E$6000,A5199,4),""),"")</f>
        <v/>
      </c>
      <c r="F5199" s="99" t="str">
        <f>IFERROR(IF(C5199=設定・集計!$B$6,"",INDEX(DATA!$A$46:$E$6000,A5199,4)),"")</f>
        <v/>
      </c>
    </row>
    <row r="5200" spans="1:6" ht="18.75" customHeight="1">
      <c r="A5200" s="82" t="str">
        <f>IFERROR(MATCH(ROW()-ROW($A$2),DATA!G:G,0)-DATA!$B$5+1,"")</f>
        <v/>
      </c>
      <c r="B5200" s="86" t="str">
        <f>IFERROR(INDEX(DATA!$A$46:$E$6000,A5200,5),"")</f>
        <v/>
      </c>
      <c r="C5200" s="87" t="str">
        <f>IFERROR(INDEX(DATA!$A$46:$E$6000,A5200,3),"")</f>
        <v/>
      </c>
      <c r="D5200" s="88" t="str">
        <f>IFERROR(INDEX(DATA!$A$46:$E$6000,A5200,2),"")</f>
        <v/>
      </c>
      <c r="E5200" s="99" t="str">
        <f>IFERROR(IF(C5200=設定・集計!$B$6,INDEX(DATA!$A$46:$E$6000,A5200,4),""),"")</f>
        <v/>
      </c>
      <c r="F5200" s="99" t="str">
        <f>IFERROR(IF(C5200=設定・集計!$B$6,"",INDEX(DATA!$A$46:$E$6000,A5200,4)),"")</f>
        <v/>
      </c>
    </row>
    <row r="5201" spans="1:6" ht="18.75" customHeight="1">
      <c r="A5201" s="82" t="str">
        <f>IFERROR(MATCH(ROW()-ROW($A$2),DATA!G:G,0)-DATA!$B$5+1,"")</f>
        <v/>
      </c>
      <c r="B5201" s="86" t="str">
        <f>IFERROR(INDEX(DATA!$A$46:$E$6000,A5201,5),"")</f>
        <v/>
      </c>
      <c r="C5201" s="87" t="str">
        <f>IFERROR(INDEX(DATA!$A$46:$E$6000,A5201,3),"")</f>
        <v/>
      </c>
      <c r="D5201" s="88" t="str">
        <f>IFERROR(INDEX(DATA!$A$46:$E$6000,A5201,2),"")</f>
        <v/>
      </c>
      <c r="E5201" s="99" t="str">
        <f>IFERROR(IF(C5201=設定・集計!$B$6,INDEX(DATA!$A$46:$E$6000,A5201,4),""),"")</f>
        <v/>
      </c>
      <c r="F5201" s="99" t="str">
        <f>IFERROR(IF(C5201=設定・集計!$B$6,"",INDEX(DATA!$A$46:$E$6000,A5201,4)),"")</f>
        <v/>
      </c>
    </row>
    <row r="5202" spans="1:6" ht="18.75" customHeight="1">
      <c r="A5202" s="82" t="str">
        <f>IFERROR(MATCH(ROW()-ROW($A$2),DATA!G:G,0)-DATA!$B$5+1,"")</f>
        <v/>
      </c>
      <c r="B5202" s="86" t="str">
        <f>IFERROR(INDEX(DATA!$A$46:$E$6000,A5202,5),"")</f>
        <v/>
      </c>
      <c r="C5202" s="87" t="str">
        <f>IFERROR(INDEX(DATA!$A$46:$E$6000,A5202,3),"")</f>
        <v/>
      </c>
      <c r="D5202" s="88" t="str">
        <f>IFERROR(INDEX(DATA!$A$46:$E$6000,A5202,2),"")</f>
        <v/>
      </c>
      <c r="E5202" s="99" t="str">
        <f>IFERROR(IF(C5202=設定・集計!$B$6,INDEX(DATA!$A$46:$E$6000,A5202,4),""),"")</f>
        <v/>
      </c>
      <c r="F5202" s="99" t="str">
        <f>IFERROR(IF(C5202=設定・集計!$B$6,"",INDEX(DATA!$A$46:$E$6000,A5202,4)),"")</f>
        <v/>
      </c>
    </row>
    <row r="5203" spans="1:6" ht="18.75" customHeight="1">
      <c r="A5203" s="82" t="str">
        <f>IFERROR(MATCH(ROW()-ROW($A$2),DATA!G:G,0)-DATA!$B$5+1,"")</f>
        <v/>
      </c>
      <c r="B5203" s="86" t="str">
        <f>IFERROR(INDEX(DATA!$A$46:$E$6000,A5203,5),"")</f>
        <v/>
      </c>
      <c r="C5203" s="87" t="str">
        <f>IFERROR(INDEX(DATA!$A$46:$E$6000,A5203,3),"")</f>
        <v/>
      </c>
      <c r="D5203" s="88" t="str">
        <f>IFERROR(INDEX(DATA!$A$46:$E$6000,A5203,2),"")</f>
        <v/>
      </c>
      <c r="E5203" s="99" t="str">
        <f>IFERROR(IF(C5203=設定・集計!$B$6,INDEX(DATA!$A$46:$E$6000,A5203,4),""),"")</f>
        <v/>
      </c>
      <c r="F5203" s="99" t="str">
        <f>IFERROR(IF(C5203=設定・集計!$B$6,"",INDEX(DATA!$A$46:$E$6000,A5203,4)),"")</f>
        <v/>
      </c>
    </row>
    <row r="5204" spans="1:6" ht="18.75" customHeight="1">
      <c r="A5204" s="82" t="str">
        <f>IFERROR(MATCH(ROW()-ROW($A$2),DATA!G:G,0)-DATA!$B$5+1,"")</f>
        <v/>
      </c>
      <c r="B5204" s="86" t="str">
        <f>IFERROR(INDEX(DATA!$A$46:$E$6000,A5204,5),"")</f>
        <v/>
      </c>
      <c r="C5204" s="87" t="str">
        <f>IFERROR(INDEX(DATA!$A$46:$E$6000,A5204,3),"")</f>
        <v/>
      </c>
      <c r="D5204" s="88" t="str">
        <f>IFERROR(INDEX(DATA!$A$46:$E$6000,A5204,2),"")</f>
        <v/>
      </c>
      <c r="E5204" s="99" t="str">
        <f>IFERROR(IF(C5204=設定・集計!$B$6,INDEX(DATA!$A$46:$E$6000,A5204,4),""),"")</f>
        <v/>
      </c>
      <c r="F5204" s="99" t="str">
        <f>IFERROR(IF(C5204=設定・集計!$B$6,"",INDEX(DATA!$A$46:$E$6000,A5204,4)),"")</f>
        <v/>
      </c>
    </row>
    <row r="5205" spans="1:6" ht="18.75" customHeight="1">
      <c r="A5205" s="82" t="str">
        <f>IFERROR(MATCH(ROW()-ROW($A$2),DATA!G:G,0)-DATA!$B$5+1,"")</f>
        <v/>
      </c>
      <c r="B5205" s="86" t="str">
        <f>IFERROR(INDEX(DATA!$A$46:$E$6000,A5205,5),"")</f>
        <v/>
      </c>
      <c r="C5205" s="87" t="str">
        <f>IFERROR(INDEX(DATA!$A$46:$E$6000,A5205,3),"")</f>
        <v/>
      </c>
      <c r="D5205" s="88" t="str">
        <f>IFERROR(INDEX(DATA!$A$46:$E$6000,A5205,2),"")</f>
        <v/>
      </c>
      <c r="E5205" s="99" t="str">
        <f>IFERROR(IF(C5205=設定・集計!$B$6,INDEX(DATA!$A$46:$E$6000,A5205,4),""),"")</f>
        <v/>
      </c>
      <c r="F5205" s="99" t="str">
        <f>IFERROR(IF(C5205=設定・集計!$B$6,"",INDEX(DATA!$A$46:$E$6000,A5205,4)),"")</f>
        <v/>
      </c>
    </row>
    <row r="5206" spans="1:6" ht="18.75" customHeight="1">
      <c r="A5206" s="82" t="str">
        <f>IFERROR(MATCH(ROW()-ROW($A$2),DATA!G:G,0)-DATA!$B$5+1,"")</f>
        <v/>
      </c>
      <c r="B5206" s="86" t="str">
        <f>IFERROR(INDEX(DATA!$A$46:$E$6000,A5206,5),"")</f>
        <v/>
      </c>
      <c r="C5206" s="87" t="str">
        <f>IFERROR(INDEX(DATA!$A$46:$E$6000,A5206,3),"")</f>
        <v/>
      </c>
      <c r="D5206" s="88" t="str">
        <f>IFERROR(INDEX(DATA!$A$46:$E$6000,A5206,2),"")</f>
        <v/>
      </c>
      <c r="E5206" s="99" t="str">
        <f>IFERROR(IF(C5206=設定・集計!$B$6,INDEX(DATA!$A$46:$E$6000,A5206,4),""),"")</f>
        <v/>
      </c>
      <c r="F5206" s="99" t="str">
        <f>IFERROR(IF(C5206=設定・集計!$B$6,"",INDEX(DATA!$A$46:$E$6000,A5206,4)),"")</f>
        <v/>
      </c>
    </row>
    <row r="5207" spans="1:6" ht="18.75" customHeight="1">
      <c r="A5207" s="82" t="str">
        <f>IFERROR(MATCH(ROW()-ROW($A$2),DATA!G:G,0)-DATA!$B$5+1,"")</f>
        <v/>
      </c>
      <c r="B5207" s="86" t="str">
        <f>IFERROR(INDEX(DATA!$A$46:$E$6000,A5207,5),"")</f>
        <v/>
      </c>
      <c r="C5207" s="87" t="str">
        <f>IFERROR(INDEX(DATA!$A$46:$E$6000,A5207,3),"")</f>
        <v/>
      </c>
      <c r="D5207" s="88" t="str">
        <f>IFERROR(INDEX(DATA!$A$46:$E$6000,A5207,2),"")</f>
        <v/>
      </c>
      <c r="E5207" s="99" t="str">
        <f>IFERROR(IF(C5207=設定・集計!$B$6,INDEX(DATA!$A$46:$E$6000,A5207,4),""),"")</f>
        <v/>
      </c>
      <c r="F5207" s="99" t="str">
        <f>IFERROR(IF(C5207=設定・集計!$B$6,"",INDEX(DATA!$A$46:$E$6000,A5207,4)),"")</f>
        <v/>
      </c>
    </row>
    <row r="5208" spans="1:6" ht="18.75" customHeight="1">
      <c r="A5208" s="82" t="str">
        <f>IFERROR(MATCH(ROW()-ROW($A$2),DATA!G:G,0)-DATA!$B$5+1,"")</f>
        <v/>
      </c>
      <c r="B5208" s="86" t="str">
        <f>IFERROR(INDEX(DATA!$A$46:$E$6000,A5208,5),"")</f>
        <v/>
      </c>
      <c r="C5208" s="87" t="str">
        <f>IFERROR(INDEX(DATA!$A$46:$E$6000,A5208,3),"")</f>
        <v/>
      </c>
      <c r="D5208" s="88" t="str">
        <f>IFERROR(INDEX(DATA!$A$46:$E$6000,A5208,2),"")</f>
        <v/>
      </c>
      <c r="E5208" s="99" t="str">
        <f>IFERROR(IF(C5208=設定・集計!$B$6,INDEX(DATA!$A$46:$E$6000,A5208,4),""),"")</f>
        <v/>
      </c>
      <c r="F5208" s="99" t="str">
        <f>IFERROR(IF(C5208=設定・集計!$B$6,"",INDEX(DATA!$A$46:$E$6000,A5208,4)),"")</f>
        <v/>
      </c>
    </row>
    <row r="5209" spans="1:6" ht="18.75" customHeight="1">
      <c r="A5209" s="82" t="str">
        <f>IFERROR(MATCH(ROW()-ROW($A$2),DATA!G:G,0)-DATA!$B$5+1,"")</f>
        <v/>
      </c>
      <c r="B5209" s="86" t="str">
        <f>IFERROR(INDEX(DATA!$A$46:$E$6000,A5209,5),"")</f>
        <v/>
      </c>
      <c r="C5209" s="87" t="str">
        <f>IFERROR(INDEX(DATA!$A$46:$E$6000,A5209,3),"")</f>
        <v/>
      </c>
      <c r="D5209" s="88" t="str">
        <f>IFERROR(INDEX(DATA!$A$46:$E$6000,A5209,2),"")</f>
        <v/>
      </c>
      <c r="E5209" s="99" t="str">
        <f>IFERROR(IF(C5209=設定・集計!$B$6,INDEX(DATA!$A$46:$E$6000,A5209,4),""),"")</f>
        <v/>
      </c>
      <c r="F5209" s="99" t="str">
        <f>IFERROR(IF(C5209=設定・集計!$B$6,"",INDEX(DATA!$A$46:$E$6000,A5209,4)),"")</f>
        <v/>
      </c>
    </row>
    <row r="5210" spans="1:6" ht="18.75" customHeight="1">
      <c r="A5210" s="82" t="str">
        <f>IFERROR(MATCH(ROW()-ROW($A$2),DATA!G:G,0)-DATA!$B$5+1,"")</f>
        <v/>
      </c>
      <c r="B5210" s="86" t="str">
        <f>IFERROR(INDEX(DATA!$A$46:$E$6000,A5210,5),"")</f>
        <v/>
      </c>
      <c r="C5210" s="87" t="str">
        <f>IFERROR(INDEX(DATA!$A$46:$E$6000,A5210,3),"")</f>
        <v/>
      </c>
      <c r="D5210" s="88" t="str">
        <f>IFERROR(INDEX(DATA!$A$46:$E$6000,A5210,2),"")</f>
        <v/>
      </c>
      <c r="E5210" s="99" t="str">
        <f>IFERROR(IF(C5210=設定・集計!$B$6,INDEX(DATA!$A$46:$E$6000,A5210,4),""),"")</f>
        <v/>
      </c>
      <c r="F5210" s="99" t="str">
        <f>IFERROR(IF(C5210=設定・集計!$B$6,"",INDEX(DATA!$A$46:$E$6000,A5210,4)),"")</f>
        <v/>
      </c>
    </row>
    <row r="5211" spans="1:6" ht="18.75" customHeight="1">
      <c r="A5211" s="82" t="str">
        <f>IFERROR(MATCH(ROW()-ROW($A$2),DATA!G:G,0)-DATA!$B$5+1,"")</f>
        <v/>
      </c>
      <c r="B5211" s="86" t="str">
        <f>IFERROR(INDEX(DATA!$A$46:$E$6000,A5211,5),"")</f>
        <v/>
      </c>
      <c r="C5211" s="87" t="str">
        <f>IFERROR(INDEX(DATA!$A$46:$E$6000,A5211,3),"")</f>
        <v/>
      </c>
      <c r="D5211" s="88" t="str">
        <f>IFERROR(INDEX(DATA!$A$46:$E$6000,A5211,2),"")</f>
        <v/>
      </c>
      <c r="E5211" s="99" t="str">
        <f>IFERROR(IF(C5211=設定・集計!$B$6,INDEX(DATA!$A$46:$E$6000,A5211,4),""),"")</f>
        <v/>
      </c>
      <c r="F5211" s="99" t="str">
        <f>IFERROR(IF(C5211=設定・集計!$B$6,"",INDEX(DATA!$A$46:$E$6000,A5211,4)),"")</f>
        <v/>
      </c>
    </row>
    <row r="5212" spans="1:6" ht="18.75" customHeight="1">
      <c r="A5212" s="82" t="str">
        <f>IFERROR(MATCH(ROW()-ROW($A$2),DATA!G:G,0)-DATA!$B$5+1,"")</f>
        <v/>
      </c>
      <c r="B5212" s="86" t="str">
        <f>IFERROR(INDEX(DATA!$A$46:$E$6000,A5212,5),"")</f>
        <v/>
      </c>
      <c r="C5212" s="87" t="str">
        <f>IFERROR(INDEX(DATA!$A$46:$E$6000,A5212,3),"")</f>
        <v/>
      </c>
      <c r="D5212" s="88" t="str">
        <f>IFERROR(INDEX(DATA!$A$46:$E$6000,A5212,2),"")</f>
        <v/>
      </c>
      <c r="E5212" s="99" t="str">
        <f>IFERROR(IF(C5212=設定・集計!$B$6,INDEX(DATA!$A$46:$E$6000,A5212,4),""),"")</f>
        <v/>
      </c>
      <c r="F5212" s="99" t="str">
        <f>IFERROR(IF(C5212=設定・集計!$B$6,"",INDEX(DATA!$A$46:$E$6000,A5212,4)),"")</f>
        <v/>
      </c>
    </row>
    <row r="5213" spans="1:6" ht="18.75" customHeight="1">
      <c r="A5213" s="82" t="str">
        <f>IFERROR(MATCH(ROW()-ROW($A$2),DATA!G:G,0)-DATA!$B$5+1,"")</f>
        <v/>
      </c>
      <c r="B5213" s="86" t="str">
        <f>IFERROR(INDEX(DATA!$A$46:$E$6000,A5213,5),"")</f>
        <v/>
      </c>
      <c r="C5213" s="87" t="str">
        <f>IFERROR(INDEX(DATA!$A$46:$E$6000,A5213,3),"")</f>
        <v/>
      </c>
      <c r="D5213" s="88" t="str">
        <f>IFERROR(INDEX(DATA!$A$46:$E$6000,A5213,2),"")</f>
        <v/>
      </c>
      <c r="E5213" s="99" t="str">
        <f>IFERROR(IF(C5213=設定・集計!$B$6,INDEX(DATA!$A$46:$E$6000,A5213,4),""),"")</f>
        <v/>
      </c>
      <c r="F5213" s="99" t="str">
        <f>IFERROR(IF(C5213=設定・集計!$B$6,"",INDEX(DATA!$A$46:$E$6000,A5213,4)),"")</f>
        <v/>
      </c>
    </row>
    <row r="5214" spans="1:6" ht="18.75" customHeight="1">
      <c r="A5214" s="82" t="str">
        <f>IFERROR(MATCH(ROW()-ROW($A$2),DATA!G:G,0)-DATA!$B$5+1,"")</f>
        <v/>
      </c>
      <c r="B5214" s="86" t="str">
        <f>IFERROR(INDEX(DATA!$A$46:$E$6000,A5214,5),"")</f>
        <v/>
      </c>
      <c r="C5214" s="87" t="str">
        <f>IFERROR(INDEX(DATA!$A$46:$E$6000,A5214,3),"")</f>
        <v/>
      </c>
      <c r="D5214" s="88" t="str">
        <f>IFERROR(INDEX(DATA!$A$46:$E$6000,A5214,2),"")</f>
        <v/>
      </c>
      <c r="E5214" s="99" t="str">
        <f>IFERROR(IF(C5214=設定・集計!$B$6,INDEX(DATA!$A$46:$E$6000,A5214,4),""),"")</f>
        <v/>
      </c>
      <c r="F5214" s="99" t="str">
        <f>IFERROR(IF(C5214=設定・集計!$B$6,"",INDEX(DATA!$A$46:$E$6000,A5214,4)),"")</f>
        <v/>
      </c>
    </row>
    <row r="5215" spans="1:6" ht="18.75" customHeight="1">
      <c r="A5215" s="82" t="str">
        <f>IFERROR(MATCH(ROW()-ROW($A$2),DATA!G:G,0)-DATA!$B$5+1,"")</f>
        <v/>
      </c>
      <c r="B5215" s="86" t="str">
        <f>IFERROR(INDEX(DATA!$A$46:$E$6000,A5215,5),"")</f>
        <v/>
      </c>
      <c r="C5215" s="87" t="str">
        <f>IFERROR(INDEX(DATA!$A$46:$E$6000,A5215,3),"")</f>
        <v/>
      </c>
      <c r="D5215" s="88" t="str">
        <f>IFERROR(INDEX(DATA!$A$46:$E$6000,A5215,2),"")</f>
        <v/>
      </c>
      <c r="E5215" s="99" t="str">
        <f>IFERROR(IF(C5215=設定・集計!$B$6,INDEX(DATA!$A$46:$E$6000,A5215,4),""),"")</f>
        <v/>
      </c>
      <c r="F5215" s="99" t="str">
        <f>IFERROR(IF(C5215=設定・集計!$B$6,"",INDEX(DATA!$A$46:$E$6000,A5215,4)),"")</f>
        <v/>
      </c>
    </row>
    <row r="5216" spans="1:6" ht="18.75" customHeight="1">
      <c r="A5216" s="82" t="str">
        <f>IFERROR(MATCH(ROW()-ROW($A$2),DATA!G:G,0)-DATA!$B$5+1,"")</f>
        <v/>
      </c>
      <c r="B5216" s="86" t="str">
        <f>IFERROR(INDEX(DATA!$A$46:$E$6000,A5216,5),"")</f>
        <v/>
      </c>
      <c r="C5216" s="87" t="str">
        <f>IFERROR(INDEX(DATA!$A$46:$E$6000,A5216,3),"")</f>
        <v/>
      </c>
      <c r="D5216" s="88" t="str">
        <f>IFERROR(INDEX(DATA!$A$46:$E$6000,A5216,2),"")</f>
        <v/>
      </c>
      <c r="E5216" s="99" t="str">
        <f>IFERROR(IF(C5216=設定・集計!$B$6,INDEX(DATA!$A$46:$E$6000,A5216,4),""),"")</f>
        <v/>
      </c>
      <c r="F5216" s="99" t="str">
        <f>IFERROR(IF(C5216=設定・集計!$B$6,"",INDEX(DATA!$A$46:$E$6000,A5216,4)),"")</f>
        <v/>
      </c>
    </row>
    <row r="5217" spans="1:6" ht="18.75" customHeight="1">
      <c r="A5217" s="82" t="str">
        <f>IFERROR(MATCH(ROW()-ROW($A$2),DATA!G:G,0)-DATA!$B$5+1,"")</f>
        <v/>
      </c>
      <c r="B5217" s="86" t="str">
        <f>IFERROR(INDEX(DATA!$A$46:$E$6000,A5217,5),"")</f>
        <v/>
      </c>
      <c r="C5217" s="87" t="str">
        <f>IFERROR(INDEX(DATA!$A$46:$E$6000,A5217,3),"")</f>
        <v/>
      </c>
      <c r="D5217" s="88" t="str">
        <f>IFERROR(INDEX(DATA!$A$46:$E$6000,A5217,2),"")</f>
        <v/>
      </c>
      <c r="E5217" s="99" t="str">
        <f>IFERROR(IF(C5217=設定・集計!$B$6,INDEX(DATA!$A$46:$E$6000,A5217,4),""),"")</f>
        <v/>
      </c>
      <c r="F5217" s="99" t="str">
        <f>IFERROR(IF(C5217=設定・集計!$B$6,"",INDEX(DATA!$A$46:$E$6000,A5217,4)),"")</f>
        <v/>
      </c>
    </row>
    <row r="5218" spans="1:6" ht="18.75" customHeight="1">
      <c r="A5218" s="82" t="str">
        <f>IFERROR(MATCH(ROW()-ROW($A$2),DATA!G:G,0)-DATA!$B$5+1,"")</f>
        <v/>
      </c>
      <c r="B5218" s="86" t="str">
        <f>IFERROR(INDEX(DATA!$A$46:$E$6000,A5218,5),"")</f>
        <v/>
      </c>
      <c r="C5218" s="87" t="str">
        <f>IFERROR(INDEX(DATA!$A$46:$E$6000,A5218,3),"")</f>
        <v/>
      </c>
      <c r="D5218" s="88" t="str">
        <f>IFERROR(INDEX(DATA!$A$46:$E$6000,A5218,2),"")</f>
        <v/>
      </c>
      <c r="E5218" s="99" t="str">
        <f>IFERROR(IF(C5218=設定・集計!$B$6,INDEX(DATA!$A$46:$E$6000,A5218,4),""),"")</f>
        <v/>
      </c>
      <c r="F5218" s="99" t="str">
        <f>IFERROR(IF(C5218=設定・集計!$B$6,"",INDEX(DATA!$A$46:$E$6000,A5218,4)),"")</f>
        <v/>
      </c>
    </row>
    <row r="5219" spans="1:6" ht="18.75" customHeight="1">
      <c r="A5219" s="82" t="str">
        <f>IFERROR(MATCH(ROW()-ROW($A$2),DATA!G:G,0)-DATA!$B$5+1,"")</f>
        <v/>
      </c>
      <c r="B5219" s="86" t="str">
        <f>IFERROR(INDEX(DATA!$A$46:$E$6000,A5219,5),"")</f>
        <v/>
      </c>
      <c r="C5219" s="87" t="str">
        <f>IFERROR(INDEX(DATA!$A$46:$E$6000,A5219,3),"")</f>
        <v/>
      </c>
      <c r="D5219" s="88" t="str">
        <f>IFERROR(INDEX(DATA!$A$46:$E$6000,A5219,2),"")</f>
        <v/>
      </c>
      <c r="E5219" s="99" t="str">
        <f>IFERROR(IF(C5219=設定・集計!$B$6,INDEX(DATA!$A$46:$E$6000,A5219,4),""),"")</f>
        <v/>
      </c>
      <c r="F5219" s="99" t="str">
        <f>IFERROR(IF(C5219=設定・集計!$B$6,"",INDEX(DATA!$A$46:$E$6000,A5219,4)),"")</f>
        <v/>
      </c>
    </row>
    <row r="5220" spans="1:6" ht="18.75" customHeight="1">
      <c r="A5220" s="82" t="str">
        <f>IFERROR(MATCH(ROW()-ROW($A$2),DATA!G:G,0)-DATA!$B$5+1,"")</f>
        <v/>
      </c>
      <c r="B5220" s="86" t="str">
        <f>IFERROR(INDEX(DATA!$A$46:$E$6000,A5220,5),"")</f>
        <v/>
      </c>
      <c r="C5220" s="87" t="str">
        <f>IFERROR(INDEX(DATA!$A$46:$E$6000,A5220,3),"")</f>
        <v/>
      </c>
      <c r="D5220" s="88" t="str">
        <f>IFERROR(INDEX(DATA!$A$46:$E$6000,A5220,2),"")</f>
        <v/>
      </c>
      <c r="E5220" s="99" t="str">
        <f>IFERROR(IF(C5220=設定・集計!$B$6,INDEX(DATA!$A$46:$E$6000,A5220,4),""),"")</f>
        <v/>
      </c>
      <c r="F5220" s="99" t="str">
        <f>IFERROR(IF(C5220=設定・集計!$B$6,"",INDEX(DATA!$A$46:$E$6000,A5220,4)),"")</f>
        <v/>
      </c>
    </row>
    <row r="5221" spans="1:6" ht="18.75" customHeight="1">
      <c r="A5221" s="82" t="str">
        <f>IFERROR(MATCH(ROW()-ROW($A$2),DATA!G:G,0)-DATA!$B$5+1,"")</f>
        <v/>
      </c>
      <c r="B5221" s="86" t="str">
        <f>IFERROR(INDEX(DATA!$A$46:$E$6000,A5221,5),"")</f>
        <v/>
      </c>
      <c r="C5221" s="87" t="str">
        <f>IFERROR(INDEX(DATA!$A$46:$E$6000,A5221,3),"")</f>
        <v/>
      </c>
      <c r="D5221" s="88" t="str">
        <f>IFERROR(INDEX(DATA!$A$46:$E$6000,A5221,2),"")</f>
        <v/>
      </c>
      <c r="E5221" s="99" t="str">
        <f>IFERROR(IF(C5221=設定・集計!$B$6,INDEX(DATA!$A$46:$E$6000,A5221,4),""),"")</f>
        <v/>
      </c>
      <c r="F5221" s="99" t="str">
        <f>IFERROR(IF(C5221=設定・集計!$B$6,"",INDEX(DATA!$A$46:$E$6000,A5221,4)),"")</f>
        <v/>
      </c>
    </row>
    <row r="5222" spans="1:6" ht="18.75" customHeight="1">
      <c r="A5222" s="82" t="str">
        <f>IFERROR(MATCH(ROW()-ROW($A$2),DATA!G:G,0)-DATA!$B$5+1,"")</f>
        <v/>
      </c>
      <c r="B5222" s="86" t="str">
        <f>IFERROR(INDEX(DATA!$A$46:$E$6000,A5222,5),"")</f>
        <v/>
      </c>
      <c r="C5222" s="87" t="str">
        <f>IFERROR(INDEX(DATA!$A$46:$E$6000,A5222,3),"")</f>
        <v/>
      </c>
      <c r="D5222" s="88" t="str">
        <f>IFERROR(INDEX(DATA!$A$46:$E$6000,A5222,2),"")</f>
        <v/>
      </c>
      <c r="E5222" s="99" t="str">
        <f>IFERROR(IF(C5222=設定・集計!$B$6,INDEX(DATA!$A$46:$E$6000,A5222,4),""),"")</f>
        <v/>
      </c>
      <c r="F5222" s="99" t="str">
        <f>IFERROR(IF(C5222=設定・集計!$B$6,"",INDEX(DATA!$A$46:$E$6000,A5222,4)),"")</f>
        <v/>
      </c>
    </row>
    <row r="5223" spans="1:6" ht="18.75" customHeight="1">
      <c r="A5223" s="82" t="str">
        <f>IFERROR(MATCH(ROW()-ROW($A$2),DATA!G:G,0)-DATA!$B$5+1,"")</f>
        <v/>
      </c>
      <c r="B5223" s="86" t="str">
        <f>IFERROR(INDEX(DATA!$A$46:$E$6000,A5223,5),"")</f>
        <v/>
      </c>
      <c r="C5223" s="87" t="str">
        <f>IFERROR(INDEX(DATA!$A$46:$E$6000,A5223,3),"")</f>
        <v/>
      </c>
      <c r="D5223" s="88" t="str">
        <f>IFERROR(INDEX(DATA!$A$46:$E$6000,A5223,2),"")</f>
        <v/>
      </c>
      <c r="E5223" s="99" t="str">
        <f>IFERROR(IF(C5223=設定・集計!$B$6,INDEX(DATA!$A$46:$E$6000,A5223,4),""),"")</f>
        <v/>
      </c>
      <c r="F5223" s="99" t="str">
        <f>IFERROR(IF(C5223=設定・集計!$B$6,"",INDEX(DATA!$A$46:$E$6000,A5223,4)),"")</f>
        <v/>
      </c>
    </row>
    <row r="5224" spans="1:6" ht="18.75" customHeight="1">
      <c r="A5224" s="82" t="str">
        <f>IFERROR(MATCH(ROW()-ROW($A$2),DATA!G:G,0)-DATA!$B$5+1,"")</f>
        <v/>
      </c>
      <c r="B5224" s="86" t="str">
        <f>IFERROR(INDEX(DATA!$A$46:$E$6000,A5224,5),"")</f>
        <v/>
      </c>
      <c r="C5224" s="87" t="str">
        <f>IFERROR(INDEX(DATA!$A$46:$E$6000,A5224,3),"")</f>
        <v/>
      </c>
      <c r="D5224" s="88" t="str">
        <f>IFERROR(INDEX(DATA!$A$46:$E$6000,A5224,2),"")</f>
        <v/>
      </c>
      <c r="E5224" s="99" t="str">
        <f>IFERROR(IF(C5224=設定・集計!$B$6,INDEX(DATA!$A$46:$E$6000,A5224,4),""),"")</f>
        <v/>
      </c>
      <c r="F5224" s="99" t="str">
        <f>IFERROR(IF(C5224=設定・集計!$B$6,"",INDEX(DATA!$A$46:$E$6000,A5224,4)),"")</f>
        <v/>
      </c>
    </row>
    <row r="5225" spans="1:6" ht="18.75" customHeight="1">
      <c r="A5225" s="82" t="str">
        <f>IFERROR(MATCH(ROW()-ROW($A$2),DATA!G:G,0)-DATA!$B$5+1,"")</f>
        <v/>
      </c>
      <c r="B5225" s="86" t="str">
        <f>IFERROR(INDEX(DATA!$A$46:$E$6000,A5225,5),"")</f>
        <v/>
      </c>
      <c r="C5225" s="87" t="str">
        <f>IFERROR(INDEX(DATA!$A$46:$E$6000,A5225,3),"")</f>
        <v/>
      </c>
      <c r="D5225" s="88" t="str">
        <f>IFERROR(INDEX(DATA!$A$46:$E$6000,A5225,2),"")</f>
        <v/>
      </c>
      <c r="E5225" s="99" t="str">
        <f>IFERROR(IF(C5225=設定・集計!$B$6,INDEX(DATA!$A$46:$E$6000,A5225,4),""),"")</f>
        <v/>
      </c>
      <c r="F5225" s="99" t="str">
        <f>IFERROR(IF(C5225=設定・集計!$B$6,"",INDEX(DATA!$A$46:$E$6000,A5225,4)),"")</f>
        <v/>
      </c>
    </row>
    <row r="5226" spans="1:6" ht="18.75" customHeight="1">
      <c r="A5226" s="82" t="str">
        <f>IFERROR(MATCH(ROW()-ROW($A$2),DATA!G:G,0)-DATA!$B$5+1,"")</f>
        <v/>
      </c>
      <c r="B5226" s="86" t="str">
        <f>IFERROR(INDEX(DATA!$A$46:$E$6000,A5226,5),"")</f>
        <v/>
      </c>
      <c r="C5226" s="87" t="str">
        <f>IFERROR(INDEX(DATA!$A$46:$E$6000,A5226,3),"")</f>
        <v/>
      </c>
      <c r="D5226" s="88" t="str">
        <f>IFERROR(INDEX(DATA!$A$46:$E$6000,A5226,2),"")</f>
        <v/>
      </c>
      <c r="E5226" s="99" t="str">
        <f>IFERROR(IF(C5226=設定・集計!$B$6,INDEX(DATA!$A$46:$E$6000,A5226,4),""),"")</f>
        <v/>
      </c>
      <c r="F5226" s="99" t="str">
        <f>IFERROR(IF(C5226=設定・集計!$B$6,"",INDEX(DATA!$A$46:$E$6000,A5226,4)),"")</f>
        <v/>
      </c>
    </row>
    <row r="5227" spans="1:6" ht="18.75" customHeight="1">
      <c r="A5227" s="82" t="str">
        <f>IFERROR(MATCH(ROW()-ROW($A$2),DATA!G:G,0)-DATA!$B$5+1,"")</f>
        <v/>
      </c>
      <c r="B5227" s="86" t="str">
        <f>IFERROR(INDEX(DATA!$A$46:$E$6000,A5227,5),"")</f>
        <v/>
      </c>
      <c r="C5227" s="87" t="str">
        <f>IFERROR(INDEX(DATA!$A$46:$E$6000,A5227,3),"")</f>
        <v/>
      </c>
      <c r="D5227" s="88" t="str">
        <f>IFERROR(INDEX(DATA!$A$46:$E$6000,A5227,2),"")</f>
        <v/>
      </c>
      <c r="E5227" s="99" t="str">
        <f>IFERROR(IF(C5227=設定・集計!$B$6,INDEX(DATA!$A$46:$E$6000,A5227,4),""),"")</f>
        <v/>
      </c>
      <c r="F5227" s="99" t="str">
        <f>IFERROR(IF(C5227=設定・集計!$B$6,"",INDEX(DATA!$A$46:$E$6000,A5227,4)),"")</f>
        <v/>
      </c>
    </row>
    <row r="5228" spans="1:6" ht="18.75" customHeight="1">
      <c r="A5228" s="82" t="str">
        <f>IFERROR(MATCH(ROW()-ROW($A$2),DATA!G:G,0)-DATA!$B$5+1,"")</f>
        <v/>
      </c>
      <c r="B5228" s="86" t="str">
        <f>IFERROR(INDEX(DATA!$A$46:$E$6000,A5228,5),"")</f>
        <v/>
      </c>
      <c r="C5228" s="87" t="str">
        <f>IFERROR(INDEX(DATA!$A$46:$E$6000,A5228,3),"")</f>
        <v/>
      </c>
      <c r="D5228" s="88" t="str">
        <f>IFERROR(INDEX(DATA!$A$46:$E$6000,A5228,2),"")</f>
        <v/>
      </c>
      <c r="E5228" s="99" t="str">
        <f>IFERROR(IF(C5228=設定・集計!$B$6,INDEX(DATA!$A$46:$E$6000,A5228,4),""),"")</f>
        <v/>
      </c>
      <c r="F5228" s="99" t="str">
        <f>IFERROR(IF(C5228=設定・集計!$B$6,"",INDEX(DATA!$A$46:$E$6000,A5228,4)),"")</f>
        <v/>
      </c>
    </row>
    <row r="5229" spans="1:6" ht="18.75" customHeight="1">
      <c r="A5229" s="82" t="str">
        <f>IFERROR(MATCH(ROW()-ROW($A$2),DATA!G:G,0)-DATA!$B$5+1,"")</f>
        <v/>
      </c>
      <c r="B5229" s="86" t="str">
        <f>IFERROR(INDEX(DATA!$A$46:$E$6000,A5229,5),"")</f>
        <v/>
      </c>
      <c r="C5229" s="87" t="str">
        <f>IFERROR(INDEX(DATA!$A$46:$E$6000,A5229,3),"")</f>
        <v/>
      </c>
      <c r="D5229" s="88" t="str">
        <f>IFERROR(INDEX(DATA!$A$46:$E$6000,A5229,2),"")</f>
        <v/>
      </c>
      <c r="E5229" s="99" t="str">
        <f>IFERROR(IF(C5229=設定・集計!$B$6,INDEX(DATA!$A$46:$E$6000,A5229,4),""),"")</f>
        <v/>
      </c>
      <c r="F5229" s="99" t="str">
        <f>IFERROR(IF(C5229=設定・集計!$B$6,"",INDEX(DATA!$A$46:$E$6000,A5229,4)),"")</f>
        <v/>
      </c>
    </row>
    <row r="5230" spans="1:6" ht="18.75" customHeight="1">
      <c r="A5230" s="82" t="str">
        <f>IFERROR(MATCH(ROW()-ROW($A$2),DATA!G:G,0)-DATA!$B$5+1,"")</f>
        <v/>
      </c>
      <c r="B5230" s="86" t="str">
        <f>IFERROR(INDEX(DATA!$A$46:$E$6000,A5230,5),"")</f>
        <v/>
      </c>
      <c r="C5230" s="87" t="str">
        <f>IFERROR(INDEX(DATA!$A$46:$E$6000,A5230,3),"")</f>
        <v/>
      </c>
      <c r="D5230" s="88" t="str">
        <f>IFERROR(INDEX(DATA!$A$46:$E$6000,A5230,2),"")</f>
        <v/>
      </c>
      <c r="E5230" s="99" t="str">
        <f>IFERROR(IF(C5230=設定・集計!$B$6,INDEX(DATA!$A$46:$E$6000,A5230,4),""),"")</f>
        <v/>
      </c>
      <c r="F5230" s="99" t="str">
        <f>IFERROR(IF(C5230=設定・集計!$B$6,"",INDEX(DATA!$A$46:$E$6000,A5230,4)),"")</f>
        <v/>
      </c>
    </row>
    <row r="5231" spans="1:6" ht="18.75" customHeight="1">
      <c r="A5231" s="82" t="str">
        <f>IFERROR(MATCH(ROW()-ROW($A$2),DATA!G:G,0)-DATA!$B$5+1,"")</f>
        <v/>
      </c>
      <c r="B5231" s="86" t="str">
        <f>IFERROR(INDEX(DATA!$A$46:$E$6000,A5231,5),"")</f>
        <v/>
      </c>
      <c r="C5231" s="87" t="str">
        <f>IFERROR(INDEX(DATA!$A$46:$E$6000,A5231,3),"")</f>
        <v/>
      </c>
      <c r="D5231" s="88" t="str">
        <f>IFERROR(INDEX(DATA!$A$46:$E$6000,A5231,2),"")</f>
        <v/>
      </c>
      <c r="E5231" s="99" t="str">
        <f>IFERROR(IF(C5231=設定・集計!$B$6,INDEX(DATA!$A$46:$E$6000,A5231,4),""),"")</f>
        <v/>
      </c>
      <c r="F5231" s="99" t="str">
        <f>IFERROR(IF(C5231=設定・集計!$B$6,"",INDEX(DATA!$A$46:$E$6000,A5231,4)),"")</f>
        <v/>
      </c>
    </row>
    <row r="5232" spans="1:6" ht="18.75" customHeight="1">
      <c r="A5232" s="82" t="str">
        <f>IFERROR(MATCH(ROW()-ROW($A$2),DATA!G:G,0)-DATA!$B$5+1,"")</f>
        <v/>
      </c>
      <c r="B5232" s="86" t="str">
        <f>IFERROR(INDEX(DATA!$A$46:$E$6000,A5232,5),"")</f>
        <v/>
      </c>
      <c r="C5232" s="87" t="str">
        <f>IFERROR(INDEX(DATA!$A$46:$E$6000,A5232,3),"")</f>
        <v/>
      </c>
      <c r="D5232" s="88" t="str">
        <f>IFERROR(INDEX(DATA!$A$46:$E$6000,A5232,2),"")</f>
        <v/>
      </c>
      <c r="E5232" s="99" t="str">
        <f>IFERROR(IF(C5232=設定・集計!$B$6,INDEX(DATA!$A$46:$E$6000,A5232,4),""),"")</f>
        <v/>
      </c>
      <c r="F5232" s="99" t="str">
        <f>IFERROR(IF(C5232=設定・集計!$B$6,"",INDEX(DATA!$A$46:$E$6000,A5232,4)),"")</f>
        <v/>
      </c>
    </row>
    <row r="5233" spans="1:6" ht="18.75" customHeight="1">
      <c r="A5233" s="82" t="str">
        <f>IFERROR(MATCH(ROW()-ROW($A$2),DATA!G:G,0)-DATA!$B$5+1,"")</f>
        <v/>
      </c>
      <c r="B5233" s="86" t="str">
        <f>IFERROR(INDEX(DATA!$A$46:$E$6000,A5233,5),"")</f>
        <v/>
      </c>
      <c r="C5233" s="87" t="str">
        <f>IFERROR(INDEX(DATA!$A$46:$E$6000,A5233,3),"")</f>
        <v/>
      </c>
      <c r="D5233" s="88" t="str">
        <f>IFERROR(INDEX(DATA!$A$46:$E$6000,A5233,2),"")</f>
        <v/>
      </c>
      <c r="E5233" s="99" t="str">
        <f>IFERROR(IF(C5233=設定・集計!$B$6,INDEX(DATA!$A$46:$E$6000,A5233,4),""),"")</f>
        <v/>
      </c>
      <c r="F5233" s="99" t="str">
        <f>IFERROR(IF(C5233=設定・集計!$B$6,"",INDEX(DATA!$A$46:$E$6000,A5233,4)),"")</f>
        <v/>
      </c>
    </row>
    <row r="5234" spans="1:6" ht="18.75" customHeight="1">
      <c r="A5234" s="82" t="str">
        <f>IFERROR(MATCH(ROW()-ROW($A$2),DATA!G:G,0)-DATA!$B$5+1,"")</f>
        <v/>
      </c>
      <c r="B5234" s="86" t="str">
        <f>IFERROR(INDEX(DATA!$A$46:$E$6000,A5234,5),"")</f>
        <v/>
      </c>
      <c r="C5234" s="87" t="str">
        <f>IFERROR(INDEX(DATA!$A$46:$E$6000,A5234,3),"")</f>
        <v/>
      </c>
      <c r="D5234" s="88" t="str">
        <f>IFERROR(INDEX(DATA!$A$46:$E$6000,A5234,2),"")</f>
        <v/>
      </c>
      <c r="E5234" s="99" t="str">
        <f>IFERROR(IF(C5234=設定・集計!$B$6,INDEX(DATA!$A$46:$E$6000,A5234,4),""),"")</f>
        <v/>
      </c>
      <c r="F5234" s="99" t="str">
        <f>IFERROR(IF(C5234=設定・集計!$B$6,"",INDEX(DATA!$A$46:$E$6000,A5234,4)),"")</f>
        <v/>
      </c>
    </row>
    <row r="5235" spans="1:6" ht="18.75" customHeight="1">
      <c r="A5235" s="82" t="str">
        <f>IFERROR(MATCH(ROW()-ROW($A$2),DATA!G:G,0)-DATA!$B$5+1,"")</f>
        <v/>
      </c>
      <c r="B5235" s="86" t="str">
        <f>IFERROR(INDEX(DATA!$A$46:$E$6000,A5235,5),"")</f>
        <v/>
      </c>
      <c r="C5235" s="87" t="str">
        <f>IFERROR(INDEX(DATA!$A$46:$E$6000,A5235,3),"")</f>
        <v/>
      </c>
      <c r="D5235" s="88" t="str">
        <f>IFERROR(INDEX(DATA!$A$46:$E$6000,A5235,2),"")</f>
        <v/>
      </c>
      <c r="E5235" s="99" t="str">
        <f>IFERROR(IF(C5235=設定・集計!$B$6,INDEX(DATA!$A$46:$E$6000,A5235,4),""),"")</f>
        <v/>
      </c>
      <c r="F5235" s="99" t="str">
        <f>IFERROR(IF(C5235=設定・集計!$B$6,"",INDEX(DATA!$A$46:$E$6000,A5235,4)),"")</f>
        <v/>
      </c>
    </row>
    <row r="5236" spans="1:6" ht="18.75" customHeight="1">
      <c r="A5236" s="82" t="str">
        <f>IFERROR(MATCH(ROW()-ROW($A$2),DATA!G:G,0)-DATA!$B$5+1,"")</f>
        <v/>
      </c>
      <c r="B5236" s="86" t="str">
        <f>IFERROR(INDEX(DATA!$A$46:$E$6000,A5236,5),"")</f>
        <v/>
      </c>
      <c r="C5236" s="87" t="str">
        <f>IFERROR(INDEX(DATA!$A$46:$E$6000,A5236,3),"")</f>
        <v/>
      </c>
      <c r="D5236" s="88" t="str">
        <f>IFERROR(INDEX(DATA!$A$46:$E$6000,A5236,2),"")</f>
        <v/>
      </c>
      <c r="E5236" s="99" t="str">
        <f>IFERROR(IF(C5236=設定・集計!$B$6,INDEX(DATA!$A$46:$E$6000,A5236,4),""),"")</f>
        <v/>
      </c>
      <c r="F5236" s="99" t="str">
        <f>IFERROR(IF(C5236=設定・集計!$B$6,"",INDEX(DATA!$A$46:$E$6000,A5236,4)),"")</f>
        <v/>
      </c>
    </row>
    <row r="5237" spans="1:6" ht="18.75" customHeight="1">
      <c r="A5237" s="82" t="str">
        <f>IFERROR(MATCH(ROW()-ROW($A$2),DATA!G:G,0)-DATA!$B$5+1,"")</f>
        <v/>
      </c>
      <c r="B5237" s="86" t="str">
        <f>IFERROR(INDEX(DATA!$A$46:$E$6000,A5237,5),"")</f>
        <v/>
      </c>
      <c r="C5237" s="87" t="str">
        <f>IFERROR(INDEX(DATA!$A$46:$E$6000,A5237,3),"")</f>
        <v/>
      </c>
      <c r="D5237" s="88" t="str">
        <f>IFERROR(INDEX(DATA!$A$46:$E$6000,A5237,2),"")</f>
        <v/>
      </c>
      <c r="E5237" s="99" t="str">
        <f>IFERROR(IF(C5237=設定・集計!$B$6,INDEX(DATA!$A$46:$E$6000,A5237,4),""),"")</f>
        <v/>
      </c>
      <c r="F5237" s="99" t="str">
        <f>IFERROR(IF(C5237=設定・集計!$B$6,"",INDEX(DATA!$A$46:$E$6000,A5237,4)),"")</f>
        <v/>
      </c>
    </row>
    <row r="5238" spans="1:6" ht="18.75" customHeight="1">
      <c r="A5238" s="82" t="str">
        <f>IFERROR(MATCH(ROW()-ROW($A$2),DATA!G:G,0)-DATA!$B$5+1,"")</f>
        <v/>
      </c>
      <c r="B5238" s="86" t="str">
        <f>IFERROR(INDEX(DATA!$A$46:$E$6000,A5238,5),"")</f>
        <v/>
      </c>
      <c r="C5238" s="87" t="str">
        <f>IFERROR(INDEX(DATA!$A$46:$E$6000,A5238,3),"")</f>
        <v/>
      </c>
      <c r="D5238" s="88" t="str">
        <f>IFERROR(INDEX(DATA!$A$46:$E$6000,A5238,2),"")</f>
        <v/>
      </c>
      <c r="E5238" s="99" t="str">
        <f>IFERROR(IF(C5238=設定・集計!$B$6,INDEX(DATA!$A$46:$E$6000,A5238,4),""),"")</f>
        <v/>
      </c>
      <c r="F5238" s="99" t="str">
        <f>IFERROR(IF(C5238=設定・集計!$B$6,"",INDEX(DATA!$A$46:$E$6000,A5238,4)),"")</f>
        <v/>
      </c>
    </row>
    <row r="5239" spans="1:6" ht="18.75" customHeight="1">
      <c r="A5239" s="82" t="str">
        <f>IFERROR(MATCH(ROW()-ROW($A$2),DATA!G:G,0)-DATA!$B$5+1,"")</f>
        <v/>
      </c>
      <c r="B5239" s="86" t="str">
        <f>IFERROR(INDEX(DATA!$A$46:$E$6000,A5239,5),"")</f>
        <v/>
      </c>
      <c r="C5239" s="87" t="str">
        <f>IFERROR(INDEX(DATA!$A$46:$E$6000,A5239,3),"")</f>
        <v/>
      </c>
      <c r="D5239" s="88" t="str">
        <f>IFERROR(INDEX(DATA!$A$46:$E$6000,A5239,2),"")</f>
        <v/>
      </c>
      <c r="E5239" s="99" t="str">
        <f>IFERROR(IF(C5239=設定・集計!$B$6,INDEX(DATA!$A$46:$E$6000,A5239,4),""),"")</f>
        <v/>
      </c>
      <c r="F5239" s="99" t="str">
        <f>IFERROR(IF(C5239=設定・集計!$B$6,"",INDEX(DATA!$A$46:$E$6000,A5239,4)),"")</f>
        <v/>
      </c>
    </row>
    <row r="5240" spans="1:6" ht="18.75" customHeight="1">
      <c r="A5240" s="82" t="str">
        <f>IFERROR(MATCH(ROW()-ROW($A$2),DATA!G:G,0)-DATA!$B$5+1,"")</f>
        <v/>
      </c>
      <c r="B5240" s="86" t="str">
        <f>IFERROR(INDEX(DATA!$A$46:$E$6000,A5240,5),"")</f>
        <v/>
      </c>
      <c r="C5240" s="87" t="str">
        <f>IFERROR(INDEX(DATA!$A$46:$E$6000,A5240,3),"")</f>
        <v/>
      </c>
      <c r="D5240" s="88" t="str">
        <f>IFERROR(INDEX(DATA!$A$46:$E$6000,A5240,2),"")</f>
        <v/>
      </c>
      <c r="E5240" s="99" t="str">
        <f>IFERROR(IF(C5240=設定・集計!$B$6,INDEX(DATA!$A$46:$E$6000,A5240,4),""),"")</f>
        <v/>
      </c>
      <c r="F5240" s="99" t="str">
        <f>IFERROR(IF(C5240=設定・集計!$B$6,"",INDEX(DATA!$A$46:$E$6000,A5240,4)),"")</f>
        <v/>
      </c>
    </row>
    <row r="5241" spans="1:6" ht="18.75" customHeight="1">
      <c r="A5241" s="82" t="str">
        <f>IFERROR(MATCH(ROW()-ROW($A$2),DATA!G:G,0)-DATA!$B$5+1,"")</f>
        <v/>
      </c>
      <c r="B5241" s="86" t="str">
        <f>IFERROR(INDEX(DATA!$A$46:$E$6000,A5241,5),"")</f>
        <v/>
      </c>
      <c r="C5241" s="87" t="str">
        <f>IFERROR(INDEX(DATA!$A$46:$E$6000,A5241,3),"")</f>
        <v/>
      </c>
      <c r="D5241" s="88" t="str">
        <f>IFERROR(INDEX(DATA!$A$46:$E$6000,A5241,2),"")</f>
        <v/>
      </c>
      <c r="E5241" s="99" t="str">
        <f>IFERROR(IF(C5241=設定・集計!$B$6,INDEX(DATA!$A$46:$E$6000,A5241,4),""),"")</f>
        <v/>
      </c>
      <c r="F5241" s="99" t="str">
        <f>IFERROR(IF(C5241=設定・集計!$B$6,"",INDEX(DATA!$A$46:$E$6000,A5241,4)),"")</f>
        <v/>
      </c>
    </row>
    <row r="5242" spans="1:6" ht="18.75" customHeight="1">
      <c r="A5242" s="82" t="str">
        <f>IFERROR(MATCH(ROW()-ROW($A$2),DATA!G:G,0)-DATA!$B$5+1,"")</f>
        <v/>
      </c>
      <c r="B5242" s="86" t="str">
        <f>IFERROR(INDEX(DATA!$A$46:$E$6000,A5242,5),"")</f>
        <v/>
      </c>
      <c r="C5242" s="87" t="str">
        <f>IFERROR(INDEX(DATA!$A$46:$E$6000,A5242,3),"")</f>
        <v/>
      </c>
      <c r="D5242" s="88" t="str">
        <f>IFERROR(INDEX(DATA!$A$46:$E$6000,A5242,2),"")</f>
        <v/>
      </c>
      <c r="E5242" s="99" t="str">
        <f>IFERROR(IF(C5242=設定・集計!$B$6,INDEX(DATA!$A$46:$E$6000,A5242,4),""),"")</f>
        <v/>
      </c>
      <c r="F5242" s="99" t="str">
        <f>IFERROR(IF(C5242=設定・集計!$B$6,"",INDEX(DATA!$A$46:$E$6000,A5242,4)),"")</f>
        <v/>
      </c>
    </row>
    <row r="5243" spans="1:6" ht="18.75" customHeight="1">
      <c r="A5243" s="82" t="str">
        <f>IFERROR(MATCH(ROW()-ROW($A$2),DATA!G:G,0)-DATA!$B$5+1,"")</f>
        <v/>
      </c>
      <c r="B5243" s="86" t="str">
        <f>IFERROR(INDEX(DATA!$A$46:$E$6000,A5243,5),"")</f>
        <v/>
      </c>
      <c r="C5243" s="87" t="str">
        <f>IFERROR(INDEX(DATA!$A$46:$E$6000,A5243,3),"")</f>
        <v/>
      </c>
      <c r="D5243" s="88" t="str">
        <f>IFERROR(INDEX(DATA!$A$46:$E$6000,A5243,2),"")</f>
        <v/>
      </c>
      <c r="E5243" s="99" t="str">
        <f>IFERROR(IF(C5243=設定・集計!$B$6,INDEX(DATA!$A$46:$E$6000,A5243,4),""),"")</f>
        <v/>
      </c>
      <c r="F5243" s="99" t="str">
        <f>IFERROR(IF(C5243=設定・集計!$B$6,"",INDEX(DATA!$A$46:$E$6000,A5243,4)),"")</f>
        <v/>
      </c>
    </row>
    <row r="5244" spans="1:6" ht="18.75" customHeight="1">
      <c r="A5244" s="82" t="str">
        <f>IFERROR(MATCH(ROW()-ROW($A$2),DATA!G:G,0)-DATA!$B$5+1,"")</f>
        <v/>
      </c>
      <c r="B5244" s="86" t="str">
        <f>IFERROR(INDEX(DATA!$A$46:$E$6000,A5244,5),"")</f>
        <v/>
      </c>
      <c r="C5244" s="87" t="str">
        <f>IFERROR(INDEX(DATA!$A$46:$E$6000,A5244,3),"")</f>
        <v/>
      </c>
      <c r="D5244" s="88" t="str">
        <f>IFERROR(INDEX(DATA!$A$46:$E$6000,A5244,2),"")</f>
        <v/>
      </c>
      <c r="E5244" s="99" t="str">
        <f>IFERROR(IF(C5244=設定・集計!$B$6,INDEX(DATA!$A$46:$E$6000,A5244,4),""),"")</f>
        <v/>
      </c>
      <c r="F5244" s="99" t="str">
        <f>IFERROR(IF(C5244=設定・集計!$B$6,"",INDEX(DATA!$A$46:$E$6000,A5244,4)),"")</f>
        <v/>
      </c>
    </row>
    <row r="5245" spans="1:6" ht="18.75" customHeight="1">
      <c r="A5245" s="82" t="str">
        <f>IFERROR(MATCH(ROW()-ROW($A$2),DATA!G:G,0)-DATA!$B$5+1,"")</f>
        <v/>
      </c>
      <c r="B5245" s="86" t="str">
        <f>IFERROR(INDEX(DATA!$A$46:$E$6000,A5245,5),"")</f>
        <v/>
      </c>
      <c r="C5245" s="87" t="str">
        <f>IFERROR(INDEX(DATA!$A$46:$E$6000,A5245,3),"")</f>
        <v/>
      </c>
      <c r="D5245" s="88" t="str">
        <f>IFERROR(INDEX(DATA!$A$46:$E$6000,A5245,2),"")</f>
        <v/>
      </c>
      <c r="E5245" s="99" t="str">
        <f>IFERROR(IF(C5245=設定・集計!$B$6,INDEX(DATA!$A$46:$E$6000,A5245,4),""),"")</f>
        <v/>
      </c>
      <c r="F5245" s="99" t="str">
        <f>IFERROR(IF(C5245=設定・集計!$B$6,"",INDEX(DATA!$A$46:$E$6000,A5245,4)),"")</f>
        <v/>
      </c>
    </row>
    <row r="5246" spans="1:6" ht="18.75" customHeight="1">
      <c r="A5246" s="82" t="str">
        <f>IFERROR(MATCH(ROW()-ROW($A$2),DATA!G:G,0)-DATA!$B$5+1,"")</f>
        <v/>
      </c>
      <c r="B5246" s="86" t="str">
        <f>IFERROR(INDEX(DATA!$A$46:$E$6000,A5246,5),"")</f>
        <v/>
      </c>
      <c r="C5246" s="87" t="str">
        <f>IFERROR(INDEX(DATA!$A$46:$E$6000,A5246,3),"")</f>
        <v/>
      </c>
      <c r="D5246" s="88" t="str">
        <f>IFERROR(INDEX(DATA!$A$46:$E$6000,A5246,2),"")</f>
        <v/>
      </c>
      <c r="E5246" s="99" t="str">
        <f>IFERROR(IF(C5246=設定・集計!$B$6,INDEX(DATA!$A$46:$E$6000,A5246,4),""),"")</f>
        <v/>
      </c>
      <c r="F5246" s="99" t="str">
        <f>IFERROR(IF(C5246=設定・集計!$B$6,"",INDEX(DATA!$A$46:$E$6000,A5246,4)),"")</f>
        <v/>
      </c>
    </row>
    <row r="5247" spans="1:6" ht="18.75" customHeight="1">
      <c r="A5247" s="82" t="str">
        <f>IFERROR(MATCH(ROW()-ROW($A$2),DATA!G:G,0)-DATA!$B$5+1,"")</f>
        <v/>
      </c>
      <c r="B5247" s="86" t="str">
        <f>IFERROR(INDEX(DATA!$A$46:$E$6000,A5247,5),"")</f>
        <v/>
      </c>
      <c r="C5247" s="87" t="str">
        <f>IFERROR(INDEX(DATA!$A$46:$E$6000,A5247,3),"")</f>
        <v/>
      </c>
      <c r="D5247" s="88" t="str">
        <f>IFERROR(INDEX(DATA!$A$46:$E$6000,A5247,2),"")</f>
        <v/>
      </c>
      <c r="E5247" s="99" t="str">
        <f>IFERROR(IF(C5247=設定・集計!$B$6,INDEX(DATA!$A$46:$E$6000,A5247,4),""),"")</f>
        <v/>
      </c>
      <c r="F5247" s="99" t="str">
        <f>IFERROR(IF(C5247=設定・集計!$B$6,"",INDEX(DATA!$A$46:$E$6000,A5247,4)),"")</f>
        <v/>
      </c>
    </row>
    <row r="5248" spans="1:6" ht="18.75" customHeight="1">
      <c r="A5248" s="82" t="str">
        <f>IFERROR(MATCH(ROW()-ROW($A$2),DATA!G:G,0)-DATA!$B$5+1,"")</f>
        <v/>
      </c>
      <c r="B5248" s="86" t="str">
        <f>IFERROR(INDEX(DATA!$A$46:$E$6000,A5248,5),"")</f>
        <v/>
      </c>
      <c r="C5248" s="87" t="str">
        <f>IFERROR(INDEX(DATA!$A$46:$E$6000,A5248,3),"")</f>
        <v/>
      </c>
      <c r="D5248" s="88" t="str">
        <f>IFERROR(INDEX(DATA!$A$46:$E$6000,A5248,2),"")</f>
        <v/>
      </c>
      <c r="E5248" s="99" t="str">
        <f>IFERROR(IF(C5248=設定・集計!$B$6,INDEX(DATA!$A$46:$E$6000,A5248,4),""),"")</f>
        <v/>
      </c>
      <c r="F5248" s="99" t="str">
        <f>IFERROR(IF(C5248=設定・集計!$B$6,"",INDEX(DATA!$A$46:$E$6000,A5248,4)),"")</f>
        <v/>
      </c>
    </row>
    <row r="5249" spans="1:6" ht="18.75" customHeight="1">
      <c r="A5249" s="82" t="str">
        <f>IFERROR(MATCH(ROW()-ROW($A$2),DATA!G:G,0)-DATA!$B$5+1,"")</f>
        <v/>
      </c>
      <c r="B5249" s="86" t="str">
        <f>IFERROR(INDEX(DATA!$A$46:$E$6000,A5249,5),"")</f>
        <v/>
      </c>
      <c r="C5249" s="87" t="str">
        <f>IFERROR(INDEX(DATA!$A$46:$E$6000,A5249,3),"")</f>
        <v/>
      </c>
      <c r="D5249" s="88" t="str">
        <f>IFERROR(INDEX(DATA!$A$46:$E$6000,A5249,2),"")</f>
        <v/>
      </c>
      <c r="E5249" s="99" t="str">
        <f>IFERROR(IF(C5249=設定・集計!$B$6,INDEX(DATA!$A$46:$E$6000,A5249,4),""),"")</f>
        <v/>
      </c>
      <c r="F5249" s="99" t="str">
        <f>IFERROR(IF(C5249=設定・集計!$B$6,"",INDEX(DATA!$A$46:$E$6000,A5249,4)),"")</f>
        <v/>
      </c>
    </row>
    <row r="5250" spans="1:6" ht="18.75" customHeight="1">
      <c r="A5250" s="82" t="str">
        <f>IFERROR(MATCH(ROW()-ROW($A$2),DATA!G:G,0)-DATA!$B$5+1,"")</f>
        <v/>
      </c>
      <c r="B5250" s="86" t="str">
        <f>IFERROR(INDEX(DATA!$A$46:$E$6000,A5250,5),"")</f>
        <v/>
      </c>
      <c r="C5250" s="87" t="str">
        <f>IFERROR(INDEX(DATA!$A$46:$E$6000,A5250,3),"")</f>
        <v/>
      </c>
      <c r="D5250" s="88" t="str">
        <f>IFERROR(INDEX(DATA!$A$46:$E$6000,A5250,2),"")</f>
        <v/>
      </c>
      <c r="E5250" s="99" t="str">
        <f>IFERROR(IF(C5250=設定・集計!$B$6,INDEX(DATA!$A$46:$E$6000,A5250,4),""),"")</f>
        <v/>
      </c>
      <c r="F5250" s="99" t="str">
        <f>IFERROR(IF(C5250=設定・集計!$B$6,"",INDEX(DATA!$A$46:$E$6000,A5250,4)),"")</f>
        <v/>
      </c>
    </row>
    <row r="5251" spans="1:6" ht="18.75" customHeight="1">
      <c r="A5251" s="82" t="str">
        <f>IFERROR(MATCH(ROW()-ROW($A$2),DATA!G:G,0)-DATA!$B$5+1,"")</f>
        <v/>
      </c>
      <c r="B5251" s="86" t="str">
        <f>IFERROR(INDEX(DATA!$A$46:$E$6000,A5251,5),"")</f>
        <v/>
      </c>
      <c r="C5251" s="87" t="str">
        <f>IFERROR(INDEX(DATA!$A$46:$E$6000,A5251,3),"")</f>
        <v/>
      </c>
      <c r="D5251" s="88" t="str">
        <f>IFERROR(INDEX(DATA!$A$46:$E$6000,A5251,2),"")</f>
        <v/>
      </c>
      <c r="E5251" s="99" t="str">
        <f>IFERROR(IF(C5251=設定・集計!$B$6,INDEX(DATA!$A$46:$E$6000,A5251,4),""),"")</f>
        <v/>
      </c>
      <c r="F5251" s="99" t="str">
        <f>IFERROR(IF(C5251=設定・集計!$B$6,"",INDEX(DATA!$A$46:$E$6000,A5251,4)),"")</f>
        <v/>
      </c>
    </row>
    <row r="5252" spans="1:6" ht="18.75" customHeight="1">
      <c r="A5252" s="82" t="str">
        <f>IFERROR(MATCH(ROW()-ROW($A$2),DATA!G:G,0)-DATA!$B$5+1,"")</f>
        <v/>
      </c>
      <c r="B5252" s="86" t="str">
        <f>IFERROR(INDEX(DATA!$A$46:$E$6000,A5252,5),"")</f>
        <v/>
      </c>
      <c r="C5252" s="87" t="str">
        <f>IFERROR(INDEX(DATA!$A$46:$E$6000,A5252,3),"")</f>
        <v/>
      </c>
      <c r="D5252" s="88" t="str">
        <f>IFERROR(INDEX(DATA!$A$46:$E$6000,A5252,2),"")</f>
        <v/>
      </c>
      <c r="E5252" s="99" t="str">
        <f>IFERROR(IF(C5252=設定・集計!$B$6,INDEX(DATA!$A$46:$E$6000,A5252,4),""),"")</f>
        <v/>
      </c>
      <c r="F5252" s="99" t="str">
        <f>IFERROR(IF(C5252=設定・集計!$B$6,"",INDEX(DATA!$A$46:$E$6000,A5252,4)),"")</f>
        <v/>
      </c>
    </row>
    <row r="5253" spans="1:6" ht="18.75" customHeight="1">
      <c r="A5253" s="82" t="str">
        <f>IFERROR(MATCH(ROW()-ROW($A$2),DATA!G:G,0)-DATA!$B$5+1,"")</f>
        <v/>
      </c>
      <c r="B5253" s="86" t="str">
        <f>IFERROR(INDEX(DATA!$A$46:$E$6000,A5253,5),"")</f>
        <v/>
      </c>
      <c r="C5253" s="87" t="str">
        <f>IFERROR(INDEX(DATA!$A$46:$E$6000,A5253,3),"")</f>
        <v/>
      </c>
      <c r="D5253" s="88" t="str">
        <f>IFERROR(INDEX(DATA!$A$46:$E$6000,A5253,2),"")</f>
        <v/>
      </c>
      <c r="E5253" s="99" t="str">
        <f>IFERROR(IF(C5253=設定・集計!$B$6,INDEX(DATA!$A$46:$E$6000,A5253,4),""),"")</f>
        <v/>
      </c>
      <c r="F5253" s="99" t="str">
        <f>IFERROR(IF(C5253=設定・集計!$B$6,"",INDEX(DATA!$A$46:$E$6000,A5253,4)),"")</f>
        <v/>
      </c>
    </row>
    <row r="5254" spans="1:6" ht="18.75" customHeight="1">
      <c r="A5254" s="82" t="str">
        <f>IFERROR(MATCH(ROW()-ROW($A$2),DATA!G:G,0)-DATA!$B$5+1,"")</f>
        <v/>
      </c>
      <c r="B5254" s="86" t="str">
        <f>IFERROR(INDEX(DATA!$A$46:$E$6000,A5254,5),"")</f>
        <v/>
      </c>
      <c r="C5254" s="87" t="str">
        <f>IFERROR(INDEX(DATA!$A$46:$E$6000,A5254,3),"")</f>
        <v/>
      </c>
      <c r="D5254" s="88" t="str">
        <f>IFERROR(INDEX(DATA!$A$46:$E$6000,A5254,2),"")</f>
        <v/>
      </c>
      <c r="E5254" s="99" t="str">
        <f>IFERROR(IF(C5254=設定・集計!$B$6,INDEX(DATA!$A$46:$E$6000,A5254,4),""),"")</f>
        <v/>
      </c>
      <c r="F5254" s="99" t="str">
        <f>IFERROR(IF(C5254=設定・集計!$B$6,"",INDEX(DATA!$A$46:$E$6000,A5254,4)),"")</f>
        <v/>
      </c>
    </row>
    <row r="5255" spans="1:6" ht="18.75" customHeight="1">
      <c r="A5255" s="82" t="str">
        <f>IFERROR(MATCH(ROW()-ROW($A$2),DATA!G:G,0)-DATA!$B$5+1,"")</f>
        <v/>
      </c>
      <c r="B5255" s="86" t="str">
        <f>IFERROR(INDEX(DATA!$A$46:$E$6000,A5255,5),"")</f>
        <v/>
      </c>
      <c r="C5255" s="87" t="str">
        <f>IFERROR(INDEX(DATA!$A$46:$E$6000,A5255,3),"")</f>
        <v/>
      </c>
      <c r="D5255" s="88" t="str">
        <f>IFERROR(INDEX(DATA!$A$46:$E$6000,A5255,2),"")</f>
        <v/>
      </c>
      <c r="E5255" s="99" t="str">
        <f>IFERROR(IF(C5255=設定・集計!$B$6,INDEX(DATA!$A$46:$E$6000,A5255,4),""),"")</f>
        <v/>
      </c>
      <c r="F5255" s="99" t="str">
        <f>IFERROR(IF(C5255=設定・集計!$B$6,"",INDEX(DATA!$A$46:$E$6000,A5255,4)),"")</f>
        <v/>
      </c>
    </row>
    <row r="5256" spans="1:6" ht="18.75" customHeight="1">
      <c r="A5256" s="82" t="str">
        <f>IFERROR(MATCH(ROW()-ROW($A$2),DATA!G:G,0)-DATA!$B$5+1,"")</f>
        <v/>
      </c>
      <c r="B5256" s="86" t="str">
        <f>IFERROR(INDEX(DATA!$A$46:$E$6000,A5256,5),"")</f>
        <v/>
      </c>
      <c r="C5256" s="87" t="str">
        <f>IFERROR(INDEX(DATA!$A$46:$E$6000,A5256,3),"")</f>
        <v/>
      </c>
      <c r="D5256" s="88" t="str">
        <f>IFERROR(INDEX(DATA!$A$46:$E$6000,A5256,2),"")</f>
        <v/>
      </c>
      <c r="E5256" s="99" t="str">
        <f>IFERROR(IF(C5256=設定・集計!$B$6,INDEX(DATA!$A$46:$E$6000,A5256,4),""),"")</f>
        <v/>
      </c>
      <c r="F5256" s="99" t="str">
        <f>IFERROR(IF(C5256=設定・集計!$B$6,"",INDEX(DATA!$A$46:$E$6000,A5256,4)),"")</f>
        <v/>
      </c>
    </row>
    <row r="5257" spans="1:6" ht="18.75" customHeight="1">
      <c r="A5257" s="82" t="str">
        <f>IFERROR(MATCH(ROW()-ROW($A$2),DATA!G:G,0)-DATA!$B$5+1,"")</f>
        <v/>
      </c>
      <c r="B5257" s="86" t="str">
        <f>IFERROR(INDEX(DATA!$A$46:$E$6000,A5257,5),"")</f>
        <v/>
      </c>
      <c r="C5257" s="87" t="str">
        <f>IFERROR(INDEX(DATA!$A$46:$E$6000,A5257,3),"")</f>
        <v/>
      </c>
      <c r="D5257" s="88" t="str">
        <f>IFERROR(INDEX(DATA!$A$46:$E$6000,A5257,2),"")</f>
        <v/>
      </c>
      <c r="E5257" s="99" t="str">
        <f>IFERROR(IF(C5257=設定・集計!$B$6,INDEX(DATA!$A$46:$E$6000,A5257,4),""),"")</f>
        <v/>
      </c>
      <c r="F5257" s="99" t="str">
        <f>IFERROR(IF(C5257=設定・集計!$B$6,"",INDEX(DATA!$A$46:$E$6000,A5257,4)),"")</f>
        <v/>
      </c>
    </row>
    <row r="5258" spans="1:6" ht="18.75" customHeight="1">
      <c r="A5258" s="82" t="str">
        <f>IFERROR(MATCH(ROW()-ROW($A$2),DATA!G:G,0)-DATA!$B$5+1,"")</f>
        <v/>
      </c>
      <c r="B5258" s="86" t="str">
        <f>IFERROR(INDEX(DATA!$A$46:$E$6000,A5258,5),"")</f>
        <v/>
      </c>
      <c r="C5258" s="87" t="str">
        <f>IFERROR(INDEX(DATA!$A$46:$E$6000,A5258,3),"")</f>
        <v/>
      </c>
      <c r="D5258" s="88" t="str">
        <f>IFERROR(INDEX(DATA!$A$46:$E$6000,A5258,2),"")</f>
        <v/>
      </c>
      <c r="E5258" s="99" t="str">
        <f>IFERROR(IF(C5258=設定・集計!$B$6,INDEX(DATA!$A$46:$E$6000,A5258,4),""),"")</f>
        <v/>
      </c>
      <c r="F5258" s="99" t="str">
        <f>IFERROR(IF(C5258=設定・集計!$B$6,"",INDEX(DATA!$A$46:$E$6000,A5258,4)),"")</f>
        <v/>
      </c>
    </row>
    <row r="5259" spans="1:6" ht="18.75" customHeight="1">
      <c r="A5259" s="82" t="str">
        <f>IFERROR(MATCH(ROW()-ROW($A$2),DATA!G:G,0)-DATA!$B$5+1,"")</f>
        <v/>
      </c>
      <c r="B5259" s="86" t="str">
        <f>IFERROR(INDEX(DATA!$A$46:$E$6000,A5259,5),"")</f>
        <v/>
      </c>
      <c r="C5259" s="87" t="str">
        <f>IFERROR(INDEX(DATA!$A$46:$E$6000,A5259,3),"")</f>
        <v/>
      </c>
      <c r="D5259" s="88" t="str">
        <f>IFERROR(INDEX(DATA!$A$46:$E$6000,A5259,2),"")</f>
        <v/>
      </c>
      <c r="E5259" s="99" t="str">
        <f>IFERROR(IF(C5259=設定・集計!$B$6,INDEX(DATA!$A$46:$E$6000,A5259,4),""),"")</f>
        <v/>
      </c>
      <c r="F5259" s="99" t="str">
        <f>IFERROR(IF(C5259=設定・集計!$B$6,"",INDEX(DATA!$A$46:$E$6000,A5259,4)),"")</f>
        <v/>
      </c>
    </row>
    <row r="5260" spans="1:6" ht="18.75" customHeight="1">
      <c r="A5260" s="82" t="str">
        <f>IFERROR(MATCH(ROW()-ROW($A$2),DATA!G:G,0)-DATA!$B$5+1,"")</f>
        <v/>
      </c>
      <c r="B5260" s="86" t="str">
        <f>IFERROR(INDEX(DATA!$A$46:$E$6000,A5260,5),"")</f>
        <v/>
      </c>
      <c r="C5260" s="87" t="str">
        <f>IFERROR(INDEX(DATA!$A$46:$E$6000,A5260,3),"")</f>
        <v/>
      </c>
      <c r="D5260" s="88" t="str">
        <f>IFERROR(INDEX(DATA!$A$46:$E$6000,A5260,2),"")</f>
        <v/>
      </c>
      <c r="E5260" s="99" t="str">
        <f>IFERROR(IF(C5260=設定・集計!$B$6,INDEX(DATA!$A$46:$E$6000,A5260,4),""),"")</f>
        <v/>
      </c>
      <c r="F5260" s="99" t="str">
        <f>IFERROR(IF(C5260=設定・集計!$B$6,"",INDEX(DATA!$A$46:$E$6000,A5260,4)),"")</f>
        <v/>
      </c>
    </row>
    <row r="5261" spans="1:6" ht="18.75" customHeight="1">
      <c r="A5261" s="82" t="str">
        <f>IFERROR(MATCH(ROW()-ROW($A$2),DATA!G:G,0)-DATA!$B$5+1,"")</f>
        <v/>
      </c>
      <c r="B5261" s="86" t="str">
        <f>IFERROR(INDEX(DATA!$A$46:$E$6000,A5261,5),"")</f>
        <v/>
      </c>
      <c r="C5261" s="87" t="str">
        <f>IFERROR(INDEX(DATA!$A$46:$E$6000,A5261,3),"")</f>
        <v/>
      </c>
      <c r="D5261" s="88" t="str">
        <f>IFERROR(INDEX(DATA!$A$46:$E$6000,A5261,2),"")</f>
        <v/>
      </c>
      <c r="E5261" s="99" t="str">
        <f>IFERROR(IF(C5261=設定・集計!$B$6,INDEX(DATA!$A$46:$E$6000,A5261,4),""),"")</f>
        <v/>
      </c>
      <c r="F5261" s="99" t="str">
        <f>IFERROR(IF(C5261=設定・集計!$B$6,"",INDEX(DATA!$A$46:$E$6000,A5261,4)),"")</f>
        <v/>
      </c>
    </row>
    <row r="5262" spans="1:6" ht="18.75" customHeight="1">
      <c r="A5262" s="82" t="str">
        <f>IFERROR(MATCH(ROW()-ROW($A$2),DATA!G:G,0)-DATA!$B$5+1,"")</f>
        <v/>
      </c>
      <c r="B5262" s="86" t="str">
        <f>IFERROR(INDEX(DATA!$A$46:$E$6000,A5262,5),"")</f>
        <v/>
      </c>
      <c r="C5262" s="87" t="str">
        <f>IFERROR(INDEX(DATA!$A$46:$E$6000,A5262,3),"")</f>
        <v/>
      </c>
      <c r="D5262" s="88" t="str">
        <f>IFERROR(INDEX(DATA!$A$46:$E$6000,A5262,2),"")</f>
        <v/>
      </c>
      <c r="E5262" s="99" t="str">
        <f>IFERROR(IF(C5262=設定・集計!$B$6,INDEX(DATA!$A$46:$E$6000,A5262,4),""),"")</f>
        <v/>
      </c>
      <c r="F5262" s="99" t="str">
        <f>IFERROR(IF(C5262=設定・集計!$B$6,"",INDEX(DATA!$A$46:$E$6000,A5262,4)),"")</f>
        <v/>
      </c>
    </row>
    <row r="5263" spans="1:6" ht="18.75" customHeight="1">
      <c r="A5263" s="82" t="str">
        <f>IFERROR(MATCH(ROW()-ROW($A$2),DATA!G:G,0)-DATA!$B$5+1,"")</f>
        <v/>
      </c>
      <c r="B5263" s="86" t="str">
        <f>IFERROR(INDEX(DATA!$A$46:$E$6000,A5263,5),"")</f>
        <v/>
      </c>
      <c r="C5263" s="87" t="str">
        <f>IFERROR(INDEX(DATA!$A$46:$E$6000,A5263,3),"")</f>
        <v/>
      </c>
      <c r="D5263" s="88" t="str">
        <f>IFERROR(INDEX(DATA!$A$46:$E$6000,A5263,2),"")</f>
        <v/>
      </c>
      <c r="E5263" s="99" t="str">
        <f>IFERROR(IF(C5263=設定・集計!$B$6,INDEX(DATA!$A$46:$E$6000,A5263,4),""),"")</f>
        <v/>
      </c>
      <c r="F5263" s="99" t="str">
        <f>IFERROR(IF(C5263=設定・集計!$B$6,"",INDEX(DATA!$A$46:$E$6000,A5263,4)),"")</f>
        <v/>
      </c>
    </row>
    <row r="5264" spans="1:6" ht="18.75" customHeight="1">
      <c r="A5264" s="82" t="str">
        <f>IFERROR(MATCH(ROW()-ROW($A$2),DATA!G:G,0)-DATA!$B$5+1,"")</f>
        <v/>
      </c>
      <c r="B5264" s="86" t="str">
        <f>IFERROR(INDEX(DATA!$A$46:$E$6000,A5264,5),"")</f>
        <v/>
      </c>
      <c r="C5264" s="87" t="str">
        <f>IFERROR(INDEX(DATA!$A$46:$E$6000,A5264,3),"")</f>
        <v/>
      </c>
      <c r="D5264" s="88" t="str">
        <f>IFERROR(INDEX(DATA!$A$46:$E$6000,A5264,2),"")</f>
        <v/>
      </c>
      <c r="E5264" s="99" t="str">
        <f>IFERROR(IF(C5264=設定・集計!$B$6,INDEX(DATA!$A$46:$E$6000,A5264,4),""),"")</f>
        <v/>
      </c>
      <c r="F5264" s="99" t="str">
        <f>IFERROR(IF(C5264=設定・集計!$B$6,"",INDEX(DATA!$A$46:$E$6000,A5264,4)),"")</f>
        <v/>
      </c>
    </row>
    <row r="5265" spans="1:6" ht="18.75" customHeight="1">
      <c r="A5265" s="82" t="str">
        <f>IFERROR(MATCH(ROW()-ROW($A$2),DATA!G:G,0)-DATA!$B$5+1,"")</f>
        <v/>
      </c>
      <c r="B5265" s="86" t="str">
        <f>IFERROR(INDEX(DATA!$A$46:$E$6000,A5265,5),"")</f>
        <v/>
      </c>
      <c r="C5265" s="87" t="str">
        <f>IFERROR(INDEX(DATA!$A$46:$E$6000,A5265,3),"")</f>
        <v/>
      </c>
      <c r="D5265" s="88" t="str">
        <f>IFERROR(INDEX(DATA!$A$46:$E$6000,A5265,2),"")</f>
        <v/>
      </c>
      <c r="E5265" s="99" t="str">
        <f>IFERROR(IF(C5265=設定・集計!$B$6,INDEX(DATA!$A$46:$E$6000,A5265,4),""),"")</f>
        <v/>
      </c>
      <c r="F5265" s="99" t="str">
        <f>IFERROR(IF(C5265=設定・集計!$B$6,"",INDEX(DATA!$A$46:$E$6000,A5265,4)),"")</f>
        <v/>
      </c>
    </row>
    <row r="5266" spans="1:6" ht="18.75" customHeight="1">
      <c r="A5266" s="82" t="str">
        <f>IFERROR(MATCH(ROW()-ROW($A$2),DATA!G:G,0)-DATA!$B$5+1,"")</f>
        <v/>
      </c>
      <c r="B5266" s="86" t="str">
        <f>IFERROR(INDEX(DATA!$A$46:$E$6000,A5266,5),"")</f>
        <v/>
      </c>
      <c r="C5266" s="87" t="str">
        <f>IFERROR(INDEX(DATA!$A$46:$E$6000,A5266,3),"")</f>
        <v/>
      </c>
      <c r="D5266" s="88" t="str">
        <f>IFERROR(INDEX(DATA!$A$46:$E$6000,A5266,2),"")</f>
        <v/>
      </c>
      <c r="E5266" s="99" t="str">
        <f>IFERROR(IF(C5266=設定・集計!$B$6,INDEX(DATA!$A$46:$E$6000,A5266,4),""),"")</f>
        <v/>
      </c>
      <c r="F5266" s="99" t="str">
        <f>IFERROR(IF(C5266=設定・集計!$B$6,"",INDEX(DATA!$A$46:$E$6000,A5266,4)),"")</f>
        <v/>
      </c>
    </row>
    <row r="5267" spans="1:6" ht="18.75" customHeight="1">
      <c r="A5267" s="82" t="str">
        <f>IFERROR(MATCH(ROW()-ROW($A$2),DATA!G:G,0)-DATA!$B$5+1,"")</f>
        <v/>
      </c>
      <c r="B5267" s="86" t="str">
        <f>IFERROR(INDEX(DATA!$A$46:$E$6000,A5267,5),"")</f>
        <v/>
      </c>
      <c r="C5267" s="87" t="str">
        <f>IFERROR(INDEX(DATA!$A$46:$E$6000,A5267,3),"")</f>
        <v/>
      </c>
      <c r="D5267" s="88" t="str">
        <f>IFERROR(INDEX(DATA!$A$46:$E$6000,A5267,2),"")</f>
        <v/>
      </c>
      <c r="E5267" s="99" t="str">
        <f>IFERROR(IF(C5267=設定・集計!$B$6,INDEX(DATA!$A$46:$E$6000,A5267,4),""),"")</f>
        <v/>
      </c>
      <c r="F5267" s="99" t="str">
        <f>IFERROR(IF(C5267=設定・集計!$B$6,"",INDEX(DATA!$A$46:$E$6000,A5267,4)),"")</f>
        <v/>
      </c>
    </row>
    <row r="5268" spans="1:6" ht="18.75" customHeight="1">
      <c r="A5268" s="82" t="str">
        <f>IFERROR(MATCH(ROW()-ROW($A$2),DATA!G:G,0)-DATA!$B$5+1,"")</f>
        <v/>
      </c>
      <c r="B5268" s="86" t="str">
        <f>IFERROR(INDEX(DATA!$A$46:$E$6000,A5268,5),"")</f>
        <v/>
      </c>
      <c r="C5268" s="87" t="str">
        <f>IFERROR(INDEX(DATA!$A$46:$E$6000,A5268,3),"")</f>
        <v/>
      </c>
      <c r="D5268" s="88" t="str">
        <f>IFERROR(INDEX(DATA!$A$46:$E$6000,A5268,2),"")</f>
        <v/>
      </c>
      <c r="E5268" s="99" t="str">
        <f>IFERROR(IF(C5268=設定・集計!$B$6,INDEX(DATA!$A$46:$E$6000,A5268,4),""),"")</f>
        <v/>
      </c>
      <c r="F5268" s="99" t="str">
        <f>IFERROR(IF(C5268=設定・集計!$B$6,"",INDEX(DATA!$A$46:$E$6000,A5268,4)),"")</f>
        <v/>
      </c>
    </row>
    <row r="5269" spans="1:6" ht="18.75" customHeight="1">
      <c r="A5269" s="82" t="str">
        <f>IFERROR(MATCH(ROW()-ROW($A$2),DATA!G:G,0)-DATA!$B$5+1,"")</f>
        <v/>
      </c>
      <c r="B5269" s="86" t="str">
        <f>IFERROR(INDEX(DATA!$A$46:$E$6000,A5269,5),"")</f>
        <v/>
      </c>
      <c r="C5269" s="87" t="str">
        <f>IFERROR(INDEX(DATA!$A$46:$E$6000,A5269,3),"")</f>
        <v/>
      </c>
      <c r="D5269" s="88" t="str">
        <f>IFERROR(INDEX(DATA!$A$46:$E$6000,A5269,2),"")</f>
        <v/>
      </c>
      <c r="E5269" s="99" t="str">
        <f>IFERROR(IF(C5269=設定・集計!$B$6,INDEX(DATA!$A$46:$E$6000,A5269,4),""),"")</f>
        <v/>
      </c>
      <c r="F5269" s="99" t="str">
        <f>IFERROR(IF(C5269=設定・集計!$B$6,"",INDEX(DATA!$A$46:$E$6000,A5269,4)),"")</f>
        <v/>
      </c>
    </row>
    <row r="5270" spans="1:6" ht="18.75" customHeight="1">
      <c r="A5270" s="82" t="str">
        <f>IFERROR(MATCH(ROW()-ROW($A$2),DATA!G:G,0)-DATA!$B$5+1,"")</f>
        <v/>
      </c>
      <c r="B5270" s="86" t="str">
        <f>IFERROR(INDEX(DATA!$A$46:$E$6000,A5270,5),"")</f>
        <v/>
      </c>
      <c r="C5270" s="87" t="str">
        <f>IFERROR(INDEX(DATA!$A$46:$E$6000,A5270,3),"")</f>
        <v/>
      </c>
      <c r="D5270" s="88" t="str">
        <f>IFERROR(INDEX(DATA!$A$46:$E$6000,A5270,2),"")</f>
        <v/>
      </c>
      <c r="E5270" s="99" t="str">
        <f>IFERROR(IF(C5270=設定・集計!$B$6,INDEX(DATA!$A$46:$E$6000,A5270,4),""),"")</f>
        <v/>
      </c>
      <c r="F5270" s="99" t="str">
        <f>IFERROR(IF(C5270=設定・集計!$B$6,"",INDEX(DATA!$A$46:$E$6000,A5270,4)),"")</f>
        <v/>
      </c>
    </row>
    <row r="5271" spans="1:6" ht="18.75" customHeight="1">
      <c r="A5271" s="82" t="str">
        <f>IFERROR(MATCH(ROW()-ROW($A$2),DATA!G:G,0)-DATA!$B$5+1,"")</f>
        <v/>
      </c>
      <c r="B5271" s="86" t="str">
        <f>IFERROR(INDEX(DATA!$A$46:$E$6000,A5271,5),"")</f>
        <v/>
      </c>
      <c r="C5271" s="87" t="str">
        <f>IFERROR(INDEX(DATA!$A$46:$E$6000,A5271,3),"")</f>
        <v/>
      </c>
      <c r="D5271" s="88" t="str">
        <f>IFERROR(INDEX(DATA!$A$46:$E$6000,A5271,2),"")</f>
        <v/>
      </c>
      <c r="E5271" s="99" t="str">
        <f>IFERROR(IF(C5271=設定・集計!$B$6,INDEX(DATA!$A$46:$E$6000,A5271,4),""),"")</f>
        <v/>
      </c>
      <c r="F5271" s="99" t="str">
        <f>IFERROR(IF(C5271=設定・集計!$B$6,"",INDEX(DATA!$A$46:$E$6000,A5271,4)),"")</f>
        <v/>
      </c>
    </row>
    <row r="5272" spans="1:6" ht="18.75" customHeight="1">
      <c r="A5272" s="82" t="str">
        <f>IFERROR(MATCH(ROW()-ROW($A$2),DATA!G:G,0)-DATA!$B$5+1,"")</f>
        <v/>
      </c>
      <c r="B5272" s="86" t="str">
        <f>IFERROR(INDEX(DATA!$A$46:$E$6000,A5272,5),"")</f>
        <v/>
      </c>
      <c r="C5272" s="87" t="str">
        <f>IFERROR(INDEX(DATA!$A$46:$E$6000,A5272,3),"")</f>
        <v/>
      </c>
      <c r="D5272" s="88" t="str">
        <f>IFERROR(INDEX(DATA!$A$46:$E$6000,A5272,2),"")</f>
        <v/>
      </c>
      <c r="E5272" s="99" t="str">
        <f>IFERROR(IF(C5272=設定・集計!$B$6,INDEX(DATA!$A$46:$E$6000,A5272,4),""),"")</f>
        <v/>
      </c>
      <c r="F5272" s="99" t="str">
        <f>IFERROR(IF(C5272=設定・集計!$B$6,"",INDEX(DATA!$A$46:$E$6000,A5272,4)),"")</f>
        <v/>
      </c>
    </row>
    <row r="5273" spans="1:6" ht="18.75" customHeight="1">
      <c r="A5273" s="82" t="str">
        <f>IFERROR(MATCH(ROW()-ROW($A$2),DATA!G:G,0)-DATA!$B$5+1,"")</f>
        <v/>
      </c>
      <c r="B5273" s="86" t="str">
        <f>IFERROR(INDEX(DATA!$A$46:$E$6000,A5273,5),"")</f>
        <v/>
      </c>
      <c r="C5273" s="87" t="str">
        <f>IFERROR(INDEX(DATA!$A$46:$E$6000,A5273,3),"")</f>
        <v/>
      </c>
      <c r="D5273" s="88" t="str">
        <f>IFERROR(INDEX(DATA!$A$46:$E$6000,A5273,2),"")</f>
        <v/>
      </c>
      <c r="E5273" s="99" t="str">
        <f>IFERROR(IF(C5273=設定・集計!$B$6,INDEX(DATA!$A$46:$E$6000,A5273,4),""),"")</f>
        <v/>
      </c>
      <c r="F5273" s="99" t="str">
        <f>IFERROR(IF(C5273=設定・集計!$B$6,"",INDEX(DATA!$A$46:$E$6000,A5273,4)),"")</f>
        <v/>
      </c>
    </row>
    <row r="5274" spans="1:6" ht="18.75" customHeight="1">
      <c r="A5274" s="82" t="str">
        <f>IFERROR(MATCH(ROW()-ROW($A$2),DATA!G:G,0)-DATA!$B$5+1,"")</f>
        <v/>
      </c>
      <c r="B5274" s="86" t="str">
        <f>IFERROR(INDEX(DATA!$A$46:$E$6000,A5274,5),"")</f>
        <v/>
      </c>
      <c r="C5274" s="87" t="str">
        <f>IFERROR(INDEX(DATA!$A$46:$E$6000,A5274,3),"")</f>
        <v/>
      </c>
      <c r="D5274" s="88" t="str">
        <f>IFERROR(INDEX(DATA!$A$46:$E$6000,A5274,2),"")</f>
        <v/>
      </c>
      <c r="E5274" s="99" t="str">
        <f>IFERROR(IF(C5274=設定・集計!$B$6,INDEX(DATA!$A$46:$E$6000,A5274,4),""),"")</f>
        <v/>
      </c>
      <c r="F5274" s="99" t="str">
        <f>IFERROR(IF(C5274=設定・集計!$B$6,"",INDEX(DATA!$A$46:$E$6000,A5274,4)),"")</f>
        <v/>
      </c>
    </row>
    <row r="5275" spans="1:6" ht="18.75" customHeight="1">
      <c r="A5275" s="82" t="str">
        <f>IFERROR(MATCH(ROW()-ROW($A$2),DATA!G:G,0)-DATA!$B$5+1,"")</f>
        <v/>
      </c>
      <c r="B5275" s="86" t="str">
        <f>IFERROR(INDEX(DATA!$A$46:$E$6000,A5275,5),"")</f>
        <v/>
      </c>
      <c r="C5275" s="87" t="str">
        <f>IFERROR(INDEX(DATA!$A$46:$E$6000,A5275,3),"")</f>
        <v/>
      </c>
      <c r="D5275" s="88" t="str">
        <f>IFERROR(INDEX(DATA!$A$46:$E$6000,A5275,2),"")</f>
        <v/>
      </c>
      <c r="E5275" s="99" t="str">
        <f>IFERROR(IF(C5275=設定・集計!$B$6,INDEX(DATA!$A$46:$E$6000,A5275,4),""),"")</f>
        <v/>
      </c>
      <c r="F5275" s="99" t="str">
        <f>IFERROR(IF(C5275=設定・集計!$B$6,"",INDEX(DATA!$A$46:$E$6000,A5275,4)),"")</f>
        <v/>
      </c>
    </row>
    <row r="5276" spans="1:6" ht="18.75" customHeight="1">
      <c r="A5276" s="82" t="str">
        <f>IFERROR(MATCH(ROW()-ROW($A$2),DATA!G:G,0)-DATA!$B$5+1,"")</f>
        <v/>
      </c>
      <c r="B5276" s="86" t="str">
        <f>IFERROR(INDEX(DATA!$A$46:$E$6000,A5276,5),"")</f>
        <v/>
      </c>
      <c r="C5276" s="87" t="str">
        <f>IFERROR(INDEX(DATA!$A$46:$E$6000,A5276,3),"")</f>
        <v/>
      </c>
      <c r="D5276" s="88" t="str">
        <f>IFERROR(INDEX(DATA!$A$46:$E$6000,A5276,2),"")</f>
        <v/>
      </c>
      <c r="E5276" s="99" t="str">
        <f>IFERROR(IF(C5276=設定・集計!$B$6,INDEX(DATA!$A$46:$E$6000,A5276,4),""),"")</f>
        <v/>
      </c>
      <c r="F5276" s="99" t="str">
        <f>IFERROR(IF(C5276=設定・集計!$B$6,"",INDEX(DATA!$A$46:$E$6000,A5276,4)),"")</f>
        <v/>
      </c>
    </row>
    <row r="5277" spans="1:6" ht="18.75" customHeight="1">
      <c r="A5277" s="82" t="str">
        <f>IFERROR(MATCH(ROW()-ROW($A$2),DATA!G:G,0)-DATA!$B$5+1,"")</f>
        <v/>
      </c>
      <c r="B5277" s="86" t="str">
        <f>IFERROR(INDEX(DATA!$A$46:$E$6000,A5277,5),"")</f>
        <v/>
      </c>
      <c r="C5277" s="87" t="str">
        <f>IFERROR(INDEX(DATA!$A$46:$E$6000,A5277,3),"")</f>
        <v/>
      </c>
      <c r="D5277" s="88" t="str">
        <f>IFERROR(INDEX(DATA!$A$46:$E$6000,A5277,2),"")</f>
        <v/>
      </c>
      <c r="E5277" s="99" t="str">
        <f>IFERROR(IF(C5277=設定・集計!$B$6,INDEX(DATA!$A$46:$E$6000,A5277,4),""),"")</f>
        <v/>
      </c>
      <c r="F5277" s="99" t="str">
        <f>IFERROR(IF(C5277=設定・集計!$B$6,"",INDEX(DATA!$A$46:$E$6000,A5277,4)),"")</f>
        <v/>
      </c>
    </row>
    <row r="5278" spans="1:6" ht="18.75" customHeight="1">
      <c r="A5278" s="82" t="str">
        <f>IFERROR(MATCH(ROW()-ROW($A$2),DATA!G:G,0)-DATA!$B$5+1,"")</f>
        <v/>
      </c>
      <c r="B5278" s="86" t="str">
        <f>IFERROR(INDEX(DATA!$A$46:$E$6000,A5278,5),"")</f>
        <v/>
      </c>
      <c r="C5278" s="87" t="str">
        <f>IFERROR(INDEX(DATA!$A$46:$E$6000,A5278,3),"")</f>
        <v/>
      </c>
      <c r="D5278" s="88" t="str">
        <f>IFERROR(INDEX(DATA!$A$46:$E$6000,A5278,2),"")</f>
        <v/>
      </c>
      <c r="E5278" s="99" t="str">
        <f>IFERROR(IF(C5278=設定・集計!$B$6,INDEX(DATA!$A$46:$E$6000,A5278,4),""),"")</f>
        <v/>
      </c>
      <c r="F5278" s="99" t="str">
        <f>IFERROR(IF(C5278=設定・集計!$B$6,"",INDEX(DATA!$A$46:$E$6000,A5278,4)),"")</f>
        <v/>
      </c>
    </row>
    <row r="5279" spans="1:6" ht="18.75" customHeight="1">
      <c r="A5279" s="82" t="str">
        <f>IFERROR(MATCH(ROW()-ROW($A$2),DATA!G:G,0)-DATA!$B$5+1,"")</f>
        <v/>
      </c>
      <c r="B5279" s="86" t="str">
        <f>IFERROR(INDEX(DATA!$A$46:$E$6000,A5279,5),"")</f>
        <v/>
      </c>
      <c r="C5279" s="87" t="str">
        <f>IFERROR(INDEX(DATA!$A$46:$E$6000,A5279,3),"")</f>
        <v/>
      </c>
      <c r="D5279" s="88" t="str">
        <f>IFERROR(INDEX(DATA!$A$46:$E$6000,A5279,2),"")</f>
        <v/>
      </c>
      <c r="E5279" s="99" t="str">
        <f>IFERROR(IF(C5279=設定・集計!$B$6,INDEX(DATA!$A$46:$E$6000,A5279,4),""),"")</f>
        <v/>
      </c>
      <c r="F5279" s="99" t="str">
        <f>IFERROR(IF(C5279=設定・集計!$B$6,"",INDEX(DATA!$A$46:$E$6000,A5279,4)),"")</f>
        <v/>
      </c>
    </row>
    <row r="5280" spans="1:6" ht="18.75" customHeight="1">
      <c r="A5280" s="82" t="str">
        <f>IFERROR(MATCH(ROW()-ROW($A$2),DATA!G:G,0)-DATA!$B$5+1,"")</f>
        <v/>
      </c>
      <c r="B5280" s="86" t="str">
        <f>IFERROR(INDEX(DATA!$A$46:$E$6000,A5280,5),"")</f>
        <v/>
      </c>
      <c r="C5280" s="87" t="str">
        <f>IFERROR(INDEX(DATA!$A$46:$E$6000,A5280,3),"")</f>
        <v/>
      </c>
      <c r="D5280" s="88" t="str">
        <f>IFERROR(INDEX(DATA!$A$46:$E$6000,A5280,2),"")</f>
        <v/>
      </c>
      <c r="E5280" s="99" t="str">
        <f>IFERROR(IF(C5280=設定・集計!$B$6,INDEX(DATA!$A$46:$E$6000,A5280,4),""),"")</f>
        <v/>
      </c>
      <c r="F5280" s="99" t="str">
        <f>IFERROR(IF(C5280=設定・集計!$B$6,"",INDEX(DATA!$A$46:$E$6000,A5280,4)),"")</f>
        <v/>
      </c>
    </row>
    <row r="5281" spans="1:6" ht="18.75" customHeight="1">
      <c r="A5281" s="82" t="str">
        <f>IFERROR(MATCH(ROW()-ROW($A$2),DATA!G:G,0)-DATA!$B$5+1,"")</f>
        <v/>
      </c>
      <c r="B5281" s="86" t="str">
        <f>IFERROR(INDEX(DATA!$A$46:$E$6000,A5281,5),"")</f>
        <v/>
      </c>
      <c r="C5281" s="87" t="str">
        <f>IFERROR(INDEX(DATA!$A$46:$E$6000,A5281,3),"")</f>
        <v/>
      </c>
      <c r="D5281" s="88" t="str">
        <f>IFERROR(INDEX(DATA!$A$46:$E$6000,A5281,2),"")</f>
        <v/>
      </c>
      <c r="E5281" s="99" t="str">
        <f>IFERROR(IF(C5281=設定・集計!$B$6,INDEX(DATA!$A$46:$E$6000,A5281,4),""),"")</f>
        <v/>
      </c>
      <c r="F5281" s="99" t="str">
        <f>IFERROR(IF(C5281=設定・集計!$B$6,"",INDEX(DATA!$A$46:$E$6000,A5281,4)),"")</f>
        <v/>
      </c>
    </row>
    <row r="5282" spans="1:6" ht="18.75" customHeight="1">
      <c r="A5282" s="82" t="str">
        <f>IFERROR(MATCH(ROW()-ROW($A$2),DATA!G:G,0)-DATA!$B$5+1,"")</f>
        <v/>
      </c>
      <c r="B5282" s="86" t="str">
        <f>IFERROR(INDEX(DATA!$A$46:$E$6000,A5282,5),"")</f>
        <v/>
      </c>
      <c r="C5282" s="87" t="str">
        <f>IFERROR(INDEX(DATA!$A$46:$E$6000,A5282,3),"")</f>
        <v/>
      </c>
      <c r="D5282" s="88" t="str">
        <f>IFERROR(INDEX(DATA!$A$46:$E$6000,A5282,2),"")</f>
        <v/>
      </c>
      <c r="E5282" s="99" t="str">
        <f>IFERROR(IF(C5282=設定・集計!$B$6,INDEX(DATA!$A$46:$E$6000,A5282,4),""),"")</f>
        <v/>
      </c>
      <c r="F5282" s="99" t="str">
        <f>IFERROR(IF(C5282=設定・集計!$B$6,"",INDEX(DATA!$A$46:$E$6000,A5282,4)),"")</f>
        <v/>
      </c>
    </row>
    <row r="5283" spans="1:6" ht="18.75" customHeight="1">
      <c r="A5283" s="82" t="str">
        <f>IFERROR(MATCH(ROW()-ROW($A$2),DATA!G:G,0)-DATA!$B$5+1,"")</f>
        <v/>
      </c>
      <c r="B5283" s="86" t="str">
        <f>IFERROR(INDEX(DATA!$A$46:$E$6000,A5283,5),"")</f>
        <v/>
      </c>
      <c r="C5283" s="87" t="str">
        <f>IFERROR(INDEX(DATA!$A$46:$E$6000,A5283,3),"")</f>
        <v/>
      </c>
      <c r="D5283" s="88" t="str">
        <f>IFERROR(INDEX(DATA!$A$46:$E$6000,A5283,2),"")</f>
        <v/>
      </c>
      <c r="E5283" s="99" t="str">
        <f>IFERROR(IF(C5283=設定・集計!$B$6,INDEX(DATA!$A$46:$E$6000,A5283,4),""),"")</f>
        <v/>
      </c>
      <c r="F5283" s="99" t="str">
        <f>IFERROR(IF(C5283=設定・集計!$B$6,"",INDEX(DATA!$A$46:$E$6000,A5283,4)),"")</f>
        <v/>
      </c>
    </row>
    <row r="5284" spans="1:6" ht="18.75" customHeight="1">
      <c r="A5284" s="82" t="str">
        <f>IFERROR(MATCH(ROW()-ROW($A$2),DATA!G:G,0)-DATA!$B$5+1,"")</f>
        <v/>
      </c>
      <c r="B5284" s="86" t="str">
        <f>IFERROR(INDEX(DATA!$A$46:$E$6000,A5284,5),"")</f>
        <v/>
      </c>
      <c r="C5284" s="87" t="str">
        <f>IFERROR(INDEX(DATA!$A$46:$E$6000,A5284,3),"")</f>
        <v/>
      </c>
      <c r="D5284" s="88" t="str">
        <f>IFERROR(INDEX(DATA!$A$46:$E$6000,A5284,2),"")</f>
        <v/>
      </c>
      <c r="E5284" s="99" t="str">
        <f>IFERROR(IF(C5284=設定・集計!$B$6,INDEX(DATA!$A$46:$E$6000,A5284,4),""),"")</f>
        <v/>
      </c>
      <c r="F5284" s="99" t="str">
        <f>IFERROR(IF(C5284=設定・集計!$B$6,"",INDEX(DATA!$A$46:$E$6000,A5284,4)),"")</f>
        <v/>
      </c>
    </row>
    <row r="5285" spans="1:6" ht="18.75" customHeight="1">
      <c r="A5285" s="82" t="str">
        <f>IFERROR(MATCH(ROW()-ROW($A$2),DATA!G:G,0)-DATA!$B$5+1,"")</f>
        <v/>
      </c>
      <c r="B5285" s="86" t="str">
        <f>IFERROR(INDEX(DATA!$A$46:$E$6000,A5285,5),"")</f>
        <v/>
      </c>
      <c r="C5285" s="87" t="str">
        <f>IFERROR(INDEX(DATA!$A$46:$E$6000,A5285,3),"")</f>
        <v/>
      </c>
      <c r="D5285" s="88" t="str">
        <f>IFERROR(INDEX(DATA!$A$46:$E$6000,A5285,2),"")</f>
        <v/>
      </c>
      <c r="E5285" s="99" t="str">
        <f>IFERROR(IF(C5285=設定・集計!$B$6,INDEX(DATA!$A$46:$E$6000,A5285,4),""),"")</f>
        <v/>
      </c>
      <c r="F5285" s="99" t="str">
        <f>IFERROR(IF(C5285=設定・集計!$B$6,"",INDEX(DATA!$A$46:$E$6000,A5285,4)),"")</f>
        <v/>
      </c>
    </row>
    <row r="5286" spans="1:6" ht="18.75" customHeight="1">
      <c r="A5286" s="82" t="str">
        <f>IFERROR(MATCH(ROW()-ROW($A$2),DATA!G:G,0)-DATA!$B$5+1,"")</f>
        <v/>
      </c>
      <c r="B5286" s="86" t="str">
        <f>IFERROR(INDEX(DATA!$A$46:$E$6000,A5286,5),"")</f>
        <v/>
      </c>
      <c r="C5286" s="87" t="str">
        <f>IFERROR(INDEX(DATA!$A$46:$E$6000,A5286,3),"")</f>
        <v/>
      </c>
      <c r="D5286" s="88" t="str">
        <f>IFERROR(INDEX(DATA!$A$46:$E$6000,A5286,2),"")</f>
        <v/>
      </c>
      <c r="E5286" s="99" t="str">
        <f>IFERROR(IF(C5286=設定・集計!$B$6,INDEX(DATA!$A$46:$E$6000,A5286,4),""),"")</f>
        <v/>
      </c>
      <c r="F5286" s="99" t="str">
        <f>IFERROR(IF(C5286=設定・集計!$B$6,"",INDEX(DATA!$A$46:$E$6000,A5286,4)),"")</f>
        <v/>
      </c>
    </row>
    <row r="5287" spans="1:6" ht="18.75" customHeight="1">
      <c r="A5287" s="82" t="str">
        <f>IFERROR(MATCH(ROW()-ROW($A$2),DATA!G:G,0)-DATA!$B$5+1,"")</f>
        <v/>
      </c>
      <c r="B5287" s="86" t="str">
        <f>IFERROR(INDEX(DATA!$A$46:$E$6000,A5287,5),"")</f>
        <v/>
      </c>
      <c r="C5287" s="87" t="str">
        <f>IFERROR(INDEX(DATA!$A$46:$E$6000,A5287,3),"")</f>
        <v/>
      </c>
      <c r="D5287" s="88" t="str">
        <f>IFERROR(INDEX(DATA!$A$46:$E$6000,A5287,2),"")</f>
        <v/>
      </c>
      <c r="E5287" s="99" t="str">
        <f>IFERROR(IF(C5287=設定・集計!$B$6,INDEX(DATA!$A$46:$E$6000,A5287,4),""),"")</f>
        <v/>
      </c>
      <c r="F5287" s="99" t="str">
        <f>IFERROR(IF(C5287=設定・集計!$B$6,"",INDEX(DATA!$A$46:$E$6000,A5287,4)),"")</f>
        <v/>
      </c>
    </row>
    <row r="5288" spans="1:6" ht="18.75" customHeight="1">
      <c r="A5288" s="82" t="str">
        <f>IFERROR(MATCH(ROW()-ROW($A$2),DATA!G:G,0)-DATA!$B$5+1,"")</f>
        <v/>
      </c>
      <c r="B5288" s="86" t="str">
        <f>IFERROR(INDEX(DATA!$A$46:$E$6000,A5288,5),"")</f>
        <v/>
      </c>
      <c r="C5288" s="87" t="str">
        <f>IFERROR(INDEX(DATA!$A$46:$E$6000,A5288,3),"")</f>
        <v/>
      </c>
      <c r="D5288" s="88" t="str">
        <f>IFERROR(INDEX(DATA!$A$46:$E$6000,A5288,2),"")</f>
        <v/>
      </c>
      <c r="E5288" s="99" t="str">
        <f>IFERROR(IF(C5288=設定・集計!$B$6,INDEX(DATA!$A$46:$E$6000,A5288,4),""),"")</f>
        <v/>
      </c>
      <c r="F5288" s="99" t="str">
        <f>IFERROR(IF(C5288=設定・集計!$B$6,"",INDEX(DATA!$A$46:$E$6000,A5288,4)),"")</f>
        <v/>
      </c>
    </row>
    <row r="5289" spans="1:6" ht="18.75" customHeight="1">
      <c r="A5289" s="82" t="str">
        <f>IFERROR(MATCH(ROW()-ROW($A$2),DATA!G:G,0)-DATA!$B$5+1,"")</f>
        <v/>
      </c>
      <c r="B5289" s="86" t="str">
        <f>IFERROR(INDEX(DATA!$A$46:$E$6000,A5289,5),"")</f>
        <v/>
      </c>
      <c r="C5289" s="87" t="str">
        <f>IFERROR(INDEX(DATA!$A$46:$E$6000,A5289,3),"")</f>
        <v/>
      </c>
      <c r="D5289" s="88" t="str">
        <f>IFERROR(INDEX(DATA!$A$46:$E$6000,A5289,2),"")</f>
        <v/>
      </c>
      <c r="E5289" s="99" t="str">
        <f>IFERROR(IF(C5289=設定・集計!$B$6,INDEX(DATA!$A$46:$E$6000,A5289,4),""),"")</f>
        <v/>
      </c>
      <c r="F5289" s="99" t="str">
        <f>IFERROR(IF(C5289=設定・集計!$B$6,"",INDEX(DATA!$A$46:$E$6000,A5289,4)),"")</f>
        <v/>
      </c>
    </row>
    <row r="5290" spans="1:6" ht="18.75" customHeight="1">
      <c r="A5290" s="82" t="str">
        <f>IFERROR(MATCH(ROW()-ROW($A$2),DATA!G:G,0)-DATA!$B$5+1,"")</f>
        <v/>
      </c>
      <c r="B5290" s="86" t="str">
        <f>IFERROR(INDEX(DATA!$A$46:$E$6000,A5290,5),"")</f>
        <v/>
      </c>
      <c r="C5290" s="87" t="str">
        <f>IFERROR(INDEX(DATA!$A$46:$E$6000,A5290,3),"")</f>
        <v/>
      </c>
      <c r="D5290" s="88" t="str">
        <f>IFERROR(INDEX(DATA!$A$46:$E$6000,A5290,2),"")</f>
        <v/>
      </c>
      <c r="E5290" s="99" t="str">
        <f>IFERROR(IF(C5290=設定・集計!$B$6,INDEX(DATA!$A$46:$E$6000,A5290,4),""),"")</f>
        <v/>
      </c>
      <c r="F5290" s="99" t="str">
        <f>IFERROR(IF(C5290=設定・集計!$B$6,"",INDEX(DATA!$A$46:$E$6000,A5290,4)),"")</f>
        <v/>
      </c>
    </row>
    <row r="5291" spans="1:6" ht="18.75" customHeight="1">
      <c r="A5291" s="82" t="str">
        <f>IFERROR(MATCH(ROW()-ROW($A$2),DATA!G:G,0)-DATA!$B$5+1,"")</f>
        <v/>
      </c>
      <c r="B5291" s="86" t="str">
        <f>IFERROR(INDEX(DATA!$A$46:$E$6000,A5291,5),"")</f>
        <v/>
      </c>
      <c r="C5291" s="87" t="str">
        <f>IFERROR(INDEX(DATA!$A$46:$E$6000,A5291,3),"")</f>
        <v/>
      </c>
      <c r="D5291" s="88" t="str">
        <f>IFERROR(INDEX(DATA!$A$46:$E$6000,A5291,2),"")</f>
        <v/>
      </c>
      <c r="E5291" s="99" t="str">
        <f>IFERROR(IF(C5291=設定・集計!$B$6,INDEX(DATA!$A$46:$E$6000,A5291,4),""),"")</f>
        <v/>
      </c>
      <c r="F5291" s="99" t="str">
        <f>IFERROR(IF(C5291=設定・集計!$B$6,"",INDEX(DATA!$A$46:$E$6000,A5291,4)),"")</f>
        <v/>
      </c>
    </row>
    <row r="5292" spans="1:6" ht="18.75" customHeight="1">
      <c r="A5292" s="82" t="str">
        <f>IFERROR(MATCH(ROW()-ROW($A$2),DATA!G:G,0)-DATA!$B$5+1,"")</f>
        <v/>
      </c>
      <c r="B5292" s="86" t="str">
        <f>IFERROR(INDEX(DATA!$A$46:$E$6000,A5292,5),"")</f>
        <v/>
      </c>
      <c r="C5292" s="87" t="str">
        <f>IFERROR(INDEX(DATA!$A$46:$E$6000,A5292,3),"")</f>
        <v/>
      </c>
      <c r="D5292" s="88" t="str">
        <f>IFERROR(INDEX(DATA!$A$46:$E$6000,A5292,2),"")</f>
        <v/>
      </c>
      <c r="E5292" s="99" t="str">
        <f>IFERROR(IF(C5292=設定・集計!$B$6,INDEX(DATA!$A$46:$E$6000,A5292,4),""),"")</f>
        <v/>
      </c>
      <c r="F5292" s="99" t="str">
        <f>IFERROR(IF(C5292=設定・集計!$B$6,"",INDEX(DATA!$A$46:$E$6000,A5292,4)),"")</f>
        <v/>
      </c>
    </row>
    <row r="5293" spans="1:6" ht="18.75" customHeight="1">
      <c r="A5293" s="82" t="str">
        <f>IFERROR(MATCH(ROW()-ROW($A$2),DATA!G:G,0)-DATA!$B$5+1,"")</f>
        <v/>
      </c>
      <c r="B5293" s="86" t="str">
        <f>IFERROR(INDEX(DATA!$A$46:$E$6000,A5293,5),"")</f>
        <v/>
      </c>
      <c r="C5293" s="87" t="str">
        <f>IFERROR(INDEX(DATA!$A$46:$E$6000,A5293,3),"")</f>
        <v/>
      </c>
      <c r="D5293" s="88" t="str">
        <f>IFERROR(INDEX(DATA!$A$46:$E$6000,A5293,2),"")</f>
        <v/>
      </c>
      <c r="E5293" s="99" t="str">
        <f>IFERROR(IF(C5293=設定・集計!$B$6,INDEX(DATA!$A$46:$E$6000,A5293,4),""),"")</f>
        <v/>
      </c>
      <c r="F5293" s="99" t="str">
        <f>IFERROR(IF(C5293=設定・集計!$B$6,"",INDEX(DATA!$A$46:$E$6000,A5293,4)),"")</f>
        <v/>
      </c>
    </row>
    <row r="5294" spans="1:6" ht="18.75" customHeight="1">
      <c r="A5294" s="82" t="str">
        <f>IFERROR(MATCH(ROW()-ROW($A$2),DATA!G:G,0)-DATA!$B$5+1,"")</f>
        <v/>
      </c>
      <c r="B5294" s="86" t="str">
        <f>IFERROR(INDEX(DATA!$A$46:$E$6000,A5294,5),"")</f>
        <v/>
      </c>
      <c r="C5294" s="87" t="str">
        <f>IFERROR(INDEX(DATA!$A$46:$E$6000,A5294,3),"")</f>
        <v/>
      </c>
      <c r="D5294" s="88" t="str">
        <f>IFERROR(INDEX(DATA!$A$46:$E$6000,A5294,2),"")</f>
        <v/>
      </c>
      <c r="E5294" s="99" t="str">
        <f>IFERROR(IF(C5294=設定・集計!$B$6,INDEX(DATA!$A$46:$E$6000,A5294,4),""),"")</f>
        <v/>
      </c>
      <c r="F5294" s="99" t="str">
        <f>IFERROR(IF(C5294=設定・集計!$B$6,"",INDEX(DATA!$A$46:$E$6000,A5294,4)),"")</f>
        <v/>
      </c>
    </row>
    <row r="5295" spans="1:6" ht="18.75" customHeight="1">
      <c r="A5295" s="82" t="str">
        <f>IFERROR(MATCH(ROW()-ROW($A$2),DATA!G:G,0)-DATA!$B$5+1,"")</f>
        <v/>
      </c>
      <c r="B5295" s="86" t="str">
        <f>IFERROR(INDEX(DATA!$A$46:$E$6000,A5295,5),"")</f>
        <v/>
      </c>
      <c r="C5295" s="87" t="str">
        <f>IFERROR(INDEX(DATA!$A$46:$E$6000,A5295,3),"")</f>
        <v/>
      </c>
      <c r="D5295" s="88" t="str">
        <f>IFERROR(INDEX(DATA!$A$46:$E$6000,A5295,2),"")</f>
        <v/>
      </c>
      <c r="E5295" s="99" t="str">
        <f>IFERROR(IF(C5295=設定・集計!$B$6,INDEX(DATA!$A$46:$E$6000,A5295,4),""),"")</f>
        <v/>
      </c>
      <c r="F5295" s="99" t="str">
        <f>IFERROR(IF(C5295=設定・集計!$B$6,"",INDEX(DATA!$A$46:$E$6000,A5295,4)),"")</f>
        <v/>
      </c>
    </row>
    <row r="5296" spans="1:6" ht="18.75" customHeight="1">
      <c r="A5296" s="82" t="str">
        <f>IFERROR(MATCH(ROW()-ROW($A$2),DATA!G:G,0)-DATA!$B$5+1,"")</f>
        <v/>
      </c>
      <c r="B5296" s="86" t="str">
        <f>IFERROR(INDEX(DATA!$A$46:$E$6000,A5296,5),"")</f>
        <v/>
      </c>
      <c r="C5296" s="87" t="str">
        <f>IFERROR(INDEX(DATA!$A$46:$E$6000,A5296,3),"")</f>
        <v/>
      </c>
      <c r="D5296" s="88" t="str">
        <f>IFERROR(INDEX(DATA!$A$46:$E$6000,A5296,2),"")</f>
        <v/>
      </c>
      <c r="E5296" s="99" t="str">
        <f>IFERROR(IF(C5296=設定・集計!$B$6,INDEX(DATA!$A$46:$E$6000,A5296,4),""),"")</f>
        <v/>
      </c>
      <c r="F5296" s="99" t="str">
        <f>IFERROR(IF(C5296=設定・集計!$B$6,"",INDEX(DATA!$A$46:$E$6000,A5296,4)),"")</f>
        <v/>
      </c>
    </row>
    <row r="5297" spans="1:6" ht="18.75" customHeight="1">
      <c r="A5297" s="82" t="str">
        <f>IFERROR(MATCH(ROW()-ROW($A$2),DATA!G:G,0)-DATA!$B$5+1,"")</f>
        <v/>
      </c>
      <c r="B5297" s="86" t="str">
        <f>IFERROR(INDEX(DATA!$A$46:$E$6000,A5297,5),"")</f>
        <v/>
      </c>
      <c r="C5297" s="87" t="str">
        <f>IFERROR(INDEX(DATA!$A$46:$E$6000,A5297,3),"")</f>
        <v/>
      </c>
      <c r="D5297" s="88" t="str">
        <f>IFERROR(INDEX(DATA!$A$46:$E$6000,A5297,2),"")</f>
        <v/>
      </c>
      <c r="E5297" s="99" t="str">
        <f>IFERROR(IF(C5297=設定・集計!$B$6,INDEX(DATA!$A$46:$E$6000,A5297,4),""),"")</f>
        <v/>
      </c>
      <c r="F5297" s="99" t="str">
        <f>IFERROR(IF(C5297=設定・集計!$B$6,"",INDEX(DATA!$A$46:$E$6000,A5297,4)),"")</f>
        <v/>
      </c>
    </row>
    <row r="5298" spans="1:6" ht="18.75" customHeight="1">
      <c r="A5298" s="82" t="str">
        <f>IFERROR(MATCH(ROW()-ROW($A$2),DATA!G:G,0)-DATA!$B$5+1,"")</f>
        <v/>
      </c>
      <c r="B5298" s="86" t="str">
        <f>IFERROR(INDEX(DATA!$A$46:$E$6000,A5298,5),"")</f>
        <v/>
      </c>
      <c r="C5298" s="87" t="str">
        <f>IFERROR(INDEX(DATA!$A$46:$E$6000,A5298,3),"")</f>
        <v/>
      </c>
      <c r="D5298" s="88" t="str">
        <f>IFERROR(INDEX(DATA!$A$46:$E$6000,A5298,2),"")</f>
        <v/>
      </c>
      <c r="E5298" s="99" t="str">
        <f>IFERROR(IF(C5298=設定・集計!$B$6,INDEX(DATA!$A$46:$E$6000,A5298,4),""),"")</f>
        <v/>
      </c>
      <c r="F5298" s="99" t="str">
        <f>IFERROR(IF(C5298=設定・集計!$B$6,"",INDEX(DATA!$A$46:$E$6000,A5298,4)),"")</f>
        <v/>
      </c>
    </row>
    <row r="5299" spans="1:6" ht="18.75" customHeight="1">
      <c r="A5299" s="82" t="str">
        <f>IFERROR(MATCH(ROW()-ROW($A$2),DATA!G:G,0)-DATA!$B$5+1,"")</f>
        <v/>
      </c>
      <c r="B5299" s="86" t="str">
        <f>IFERROR(INDEX(DATA!$A$46:$E$6000,A5299,5),"")</f>
        <v/>
      </c>
      <c r="C5299" s="87" t="str">
        <f>IFERROR(INDEX(DATA!$A$46:$E$6000,A5299,3),"")</f>
        <v/>
      </c>
      <c r="D5299" s="88" t="str">
        <f>IFERROR(INDEX(DATA!$A$46:$E$6000,A5299,2),"")</f>
        <v/>
      </c>
      <c r="E5299" s="99" t="str">
        <f>IFERROR(IF(C5299=設定・集計!$B$6,INDEX(DATA!$A$46:$E$6000,A5299,4),""),"")</f>
        <v/>
      </c>
      <c r="F5299" s="99" t="str">
        <f>IFERROR(IF(C5299=設定・集計!$B$6,"",INDEX(DATA!$A$46:$E$6000,A5299,4)),"")</f>
        <v/>
      </c>
    </row>
    <row r="5300" spans="1:6" ht="18.75" customHeight="1">
      <c r="A5300" s="82" t="str">
        <f>IFERROR(MATCH(ROW()-ROW($A$2),DATA!G:G,0)-DATA!$B$5+1,"")</f>
        <v/>
      </c>
      <c r="B5300" s="86" t="str">
        <f>IFERROR(INDEX(DATA!$A$46:$E$6000,A5300,5),"")</f>
        <v/>
      </c>
      <c r="C5300" s="87" t="str">
        <f>IFERROR(INDEX(DATA!$A$46:$E$6000,A5300,3),"")</f>
        <v/>
      </c>
      <c r="D5300" s="88" t="str">
        <f>IFERROR(INDEX(DATA!$A$46:$E$6000,A5300,2),"")</f>
        <v/>
      </c>
      <c r="E5300" s="99" t="str">
        <f>IFERROR(IF(C5300=設定・集計!$B$6,INDEX(DATA!$A$46:$E$6000,A5300,4),""),"")</f>
        <v/>
      </c>
      <c r="F5300" s="99" t="str">
        <f>IFERROR(IF(C5300=設定・集計!$B$6,"",INDEX(DATA!$A$46:$E$6000,A5300,4)),"")</f>
        <v/>
      </c>
    </row>
    <row r="5301" spans="1:6" ht="18.75" customHeight="1">
      <c r="A5301" s="82" t="str">
        <f>IFERROR(MATCH(ROW()-ROW($A$2),DATA!G:G,0)-DATA!$B$5+1,"")</f>
        <v/>
      </c>
      <c r="B5301" s="86" t="str">
        <f>IFERROR(INDEX(DATA!$A$46:$E$6000,A5301,5),"")</f>
        <v/>
      </c>
      <c r="C5301" s="87" t="str">
        <f>IFERROR(INDEX(DATA!$A$46:$E$6000,A5301,3),"")</f>
        <v/>
      </c>
      <c r="D5301" s="88" t="str">
        <f>IFERROR(INDEX(DATA!$A$46:$E$6000,A5301,2),"")</f>
        <v/>
      </c>
      <c r="E5301" s="99" t="str">
        <f>IFERROR(IF(C5301=設定・集計!$B$6,INDEX(DATA!$A$46:$E$6000,A5301,4),""),"")</f>
        <v/>
      </c>
      <c r="F5301" s="99" t="str">
        <f>IFERROR(IF(C5301=設定・集計!$B$6,"",INDEX(DATA!$A$46:$E$6000,A5301,4)),"")</f>
        <v/>
      </c>
    </row>
    <row r="5302" spans="1:6" ht="18.75" customHeight="1">
      <c r="A5302" s="82" t="str">
        <f>IFERROR(MATCH(ROW()-ROW($A$2),DATA!G:G,0)-DATA!$B$5+1,"")</f>
        <v/>
      </c>
      <c r="B5302" s="86" t="str">
        <f>IFERROR(INDEX(DATA!$A$46:$E$6000,A5302,5),"")</f>
        <v/>
      </c>
      <c r="C5302" s="87" t="str">
        <f>IFERROR(INDEX(DATA!$A$46:$E$6000,A5302,3),"")</f>
        <v/>
      </c>
      <c r="D5302" s="88" t="str">
        <f>IFERROR(INDEX(DATA!$A$46:$E$6000,A5302,2),"")</f>
        <v/>
      </c>
      <c r="E5302" s="99" t="str">
        <f>IFERROR(IF(C5302=設定・集計!$B$6,INDEX(DATA!$A$46:$E$6000,A5302,4),""),"")</f>
        <v/>
      </c>
      <c r="F5302" s="99" t="str">
        <f>IFERROR(IF(C5302=設定・集計!$B$6,"",INDEX(DATA!$A$46:$E$6000,A5302,4)),"")</f>
        <v/>
      </c>
    </row>
    <row r="5303" spans="1:6" ht="18.75" customHeight="1">
      <c r="A5303" s="82" t="str">
        <f>IFERROR(MATCH(ROW()-ROW($A$2),DATA!G:G,0)-DATA!$B$5+1,"")</f>
        <v/>
      </c>
      <c r="B5303" s="86" t="str">
        <f>IFERROR(INDEX(DATA!$A$46:$E$6000,A5303,5),"")</f>
        <v/>
      </c>
      <c r="C5303" s="87" t="str">
        <f>IFERROR(INDEX(DATA!$A$46:$E$6000,A5303,3),"")</f>
        <v/>
      </c>
      <c r="D5303" s="88" t="str">
        <f>IFERROR(INDEX(DATA!$A$46:$E$6000,A5303,2),"")</f>
        <v/>
      </c>
      <c r="E5303" s="99" t="str">
        <f>IFERROR(IF(C5303=設定・集計!$B$6,INDEX(DATA!$A$46:$E$6000,A5303,4),""),"")</f>
        <v/>
      </c>
      <c r="F5303" s="99" t="str">
        <f>IFERROR(IF(C5303=設定・集計!$B$6,"",INDEX(DATA!$A$46:$E$6000,A5303,4)),"")</f>
        <v/>
      </c>
    </row>
    <row r="5304" spans="1:6" ht="18.75" customHeight="1">
      <c r="A5304" s="82" t="str">
        <f>IFERROR(MATCH(ROW()-ROW($A$2),DATA!G:G,0)-DATA!$B$5+1,"")</f>
        <v/>
      </c>
      <c r="B5304" s="86" t="str">
        <f>IFERROR(INDEX(DATA!$A$46:$E$6000,A5304,5),"")</f>
        <v/>
      </c>
      <c r="C5304" s="87" t="str">
        <f>IFERROR(INDEX(DATA!$A$46:$E$6000,A5304,3),"")</f>
        <v/>
      </c>
      <c r="D5304" s="88" t="str">
        <f>IFERROR(INDEX(DATA!$A$46:$E$6000,A5304,2),"")</f>
        <v/>
      </c>
      <c r="E5304" s="99" t="str">
        <f>IFERROR(IF(C5304=設定・集計!$B$6,INDEX(DATA!$A$46:$E$6000,A5304,4),""),"")</f>
        <v/>
      </c>
      <c r="F5304" s="99" t="str">
        <f>IFERROR(IF(C5304=設定・集計!$B$6,"",INDEX(DATA!$A$46:$E$6000,A5304,4)),"")</f>
        <v/>
      </c>
    </row>
    <row r="5305" spans="1:6" ht="18.75" customHeight="1">
      <c r="A5305" s="82" t="str">
        <f>IFERROR(MATCH(ROW()-ROW($A$2),DATA!G:G,0)-DATA!$B$5+1,"")</f>
        <v/>
      </c>
      <c r="B5305" s="86" t="str">
        <f>IFERROR(INDEX(DATA!$A$46:$E$6000,A5305,5),"")</f>
        <v/>
      </c>
      <c r="C5305" s="87" t="str">
        <f>IFERROR(INDEX(DATA!$A$46:$E$6000,A5305,3),"")</f>
        <v/>
      </c>
      <c r="D5305" s="88" t="str">
        <f>IFERROR(INDEX(DATA!$A$46:$E$6000,A5305,2),"")</f>
        <v/>
      </c>
      <c r="E5305" s="99" t="str">
        <f>IFERROR(IF(C5305=設定・集計!$B$6,INDEX(DATA!$A$46:$E$6000,A5305,4),""),"")</f>
        <v/>
      </c>
      <c r="F5305" s="99" t="str">
        <f>IFERROR(IF(C5305=設定・集計!$B$6,"",INDEX(DATA!$A$46:$E$6000,A5305,4)),"")</f>
        <v/>
      </c>
    </row>
    <row r="5306" spans="1:6" ht="18.75" customHeight="1">
      <c r="A5306" s="82" t="str">
        <f>IFERROR(MATCH(ROW()-ROW($A$2),DATA!G:G,0)-DATA!$B$5+1,"")</f>
        <v/>
      </c>
      <c r="B5306" s="86" t="str">
        <f>IFERROR(INDEX(DATA!$A$46:$E$6000,A5306,5),"")</f>
        <v/>
      </c>
      <c r="C5306" s="87" t="str">
        <f>IFERROR(INDEX(DATA!$A$46:$E$6000,A5306,3),"")</f>
        <v/>
      </c>
      <c r="D5306" s="88" t="str">
        <f>IFERROR(INDEX(DATA!$A$46:$E$6000,A5306,2),"")</f>
        <v/>
      </c>
      <c r="E5306" s="99" t="str">
        <f>IFERROR(IF(C5306=設定・集計!$B$6,INDEX(DATA!$A$46:$E$6000,A5306,4),""),"")</f>
        <v/>
      </c>
      <c r="F5306" s="99" t="str">
        <f>IFERROR(IF(C5306=設定・集計!$B$6,"",INDEX(DATA!$A$46:$E$6000,A5306,4)),"")</f>
        <v/>
      </c>
    </row>
    <row r="5307" spans="1:6" ht="18.75" customHeight="1">
      <c r="A5307" s="82" t="str">
        <f>IFERROR(MATCH(ROW()-ROW($A$2),DATA!G:G,0)-DATA!$B$5+1,"")</f>
        <v/>
      </c>
      <c r="B5307" s="86" t="str">
        <f>IFERROR(INDEX(DATA!$A$46:$E$6000,A5307,5),"")</f>
        <v/>
      </c>
      <c r="C5307" s="87" t="str">
        <f>IFERROR(INDEX(DATA!$A$46:$E$6000,A5307,3),"")</f>
        <v/>
      </c>
      <c r="D5307" s="88" t="str">
        <f>IFERROR(INDEX(DATA!$A$46:$E$6000,A5307,2),"")</f>
        <v/>
      </c>
      <c r="E5307" s="99" t="str">
        <f>IFERROR(IF(C5307=設定・集計!$B$6,INDEX(DATA!$A$46:$E$6000,A5307,4),""),"")</f>
        <v/>
      </c>
      <c r="F5307" s="99" t="str">
        <f>IFERROR(IF(C5307=設定・集計!$B$6,"",INDEX(DATA!$A$46:$E$6000,A5307,4)),"")</f>
        <v/>
      </c>
    </row>
    <row r="5308" spans="1:6" ht="18.75" customHeight="1">
      <c r="A5308" s="82" t="str">
        <f>IFERROR(MATCH(ROW()-ROW($A$2),DATA!G:G,0)-DATA!$B$5+1,"")</f>
        <v/>
      </c>
      <c r="B5308" s="86" t="str">
        <f>IFERROR(INDEX(DATA!$A$46:$E$6000,A5308,5),"")</f>
        <v/>
      </c>
      <c r="C5308" s="87" t="str">
        <f>IFERROR(INDEX(DATA!$A$46:$E$6000,A5308,3),"")</f>
        <v/>
      </c>
      <c r="D5308" s="88" t="str">
        <f>IFERROR(INDEX(DATA!$A$46:$E$6000,A5308,2),"")</f>
        <v/>
      </c>
      <c r="E5308" s="99" t="str">
        <f>IFERROR(IF(C5308=設定・集計!$B$6,INDEX(DATA!$A$46:$E$6000,A5308,4),""),"")</f>
        <v/>
      </c>
      <c r="F5308" s="99" t="str">
        <f>IFERROR(IF(C5308=設定・集計!$B$6,"",INDEX(DATA!$A$46:$E$6000,A5308,4)),"")</f>
        <v/>
      </c>
    </row>
    <row r="5309" spans="1:6" ht="18.75" customHeight="1">
      <c r="A5309" s="82" t="str">
        <f>IFERROR(MATCH(ROW()-ROW($A$2),DATA!G:G,0)-DATA!$B$5+1,"")</f>
        <v/>
      </c>
      <c r="B5309" s="86" t="str">
        <f>IFERROR(INDEX(DATA!$A$46:$E$6000,A5309,5),"")</f>
        <v/>
      </c>
      <c r="C5309" s="87" t="str">
        <f>IFERROR(INDEX(DATA!$A$46:$E$6000,A5309,3),"")</f>
        <v/>
      </c>
      <c r="D5309" s="88" t="str">
        <f>IFERROR(INDEX(DATA!$A$46:$E$6000,A5309,2),"")</f>
        <v/>
      </c>
      <c r="E5309" s="99" t="str">
        <f>IFERROR(IF(C5309=設定・集計!$B$6,INDEX(DATA!$A$46:$E$6000,A5309,4),""),"")</f>
        <v/>
      </c>
      <c r="F5309" s="99" t="str">
        <f>IFERROR(IF(C5309=設定・集計!$B$6,"",INDEX(DATA!$A$46:$E$6000,A5309,4)),"")</f>
        <v/>
      </c>
    </row>
    <row r="5310" spans="1:6" ht="18.75" customHeight="1">
      <c r="A5310" s="82" t="str">
        <f>IFERROR(MATCH(ROW()-ROW($A$2),DATA!G:G,0)-DATA!$B$5+1,"")</f>
        <v/>
      </c>
      <c r="B5310" s="86" t="str">
        <f>IFERROR(INDEX(DATA!$A$46:$E$6000,A5310,5),"")</f>
        <v/>
      </c>
      <c r="C5310" s="87" t="str">
        <f>IFERROR(INDEX(DATA!$A$46:$E$6000,A5310,3),"")</f>
        <v/>
      </c>
      <c r="D5310" s="88" t="str">
        <f>IFERROR(INDEX(DATA!$A$46:$E$6000,A5310,2),"")</f>
        <v/>
      </c>
      <c r="E5310" s="99" t="str">
        <f>IFERROR(IF(C5310=設定・集計!$B$6,INDEX(DATA!$A$46:$E$6000,A5310,4),""),"")</f>
        <v/>
      </c>
      <c r="F5310" s="99" t="str">
        <f>IFERROR(IF(C5310=設定・集計!$B$6,"",INDEX(DATA!$A$46:$E$6000,A5310,4)),"")</f>
        <v/>
      </c>
    </row>
    <row r="5311" spans="1:6" ht="18.75" customHeight="1">
      <c r="A5311" s="82" t="str">
        <f>IFERROR(MATCH(ROW()-ROW($A$2),DATA!G:G,0)-DATA!$B$5+1,"")</f>
        <v/>
      </c>
      <c r="B5311" s="86" t="str">
        <f>IFERROR(INDEX(DATA!$A$46:$E$6000,A5311,5),"")</f>
        <v/>
      </c>
      <c r="C5311" s="87" t="str">
        <f>IFERROR(INDEX(DATA!$A$46:$E$6000,A5311,3),"")</f>
        <v/>
      </c>
      <c r="D5311" s="88" t="str">
        <f>IFERROR(INDEX(DATA!$A$46:$E$6000,A5311,2),"")</f>
        <v/>
      </c>
      <c r="E5311" s="99" t="str">
        <f>IFERROR(IF(C5311=設定・集計!$B$6,INDEX(DATA!$A$46:$E$6000,A5311,4),""),"")</f>
        <v/>
      </c>
      <c r="F5311" s="99" t="str">
        <f>IFERROR(IF(C5311=設定・集計!$B$6,"",INDEX(DATA!$A$46:$E$6000,A5311,4)),"")</f>
        <v/>
      </c>
    </row>
    <row r="5312" spans="1:6" ht="18.75" customHeight="1">
      <c r="A5312" s="82" t="str">
        <f>IFERROR(MATCH(ROW()-ROW($A$2),DATA!G:G,0)-DATA!$B$5+1,"")</f>
        <v/>
      </c>
      <c r="B5312" s="86" t="str">
        <f>IFERROR(INDEX(DATA!$A$46:$E$6000,A5312,5),"")</f>
        <v/>
      </c>
      <c r="C5312" s="87" t="str">
        <f>IFERROR(INDEX(DATA!$A$46:$E$6000,A5312,3),"")</f>
        <v/>
      </c>
      <c r="D5312" s="88" t="str">
        <f>IFERROR(INDEX(DATA!$A$46:$E$6000,A5312,2),"")</f>
        <v/>
      </c>
      <c r="E5312" s="99" t="str">
        <f>IFERROR(IF(C5312=設定・集計!$B$6,INDEX(DATA!$A$46:$E$6000,A5312,4),""),"")</f>
        <v/>
      </c>
      <c r="F5312" s="99" t="str">
        <f>IFERROR(IF(C5312=設定・集計!$B$6,"",INDEX(DATA!$A$46:$E$6000,A5312,4)),"")</f>
        <v/>
      </c>
    </row>
    <row r="5313" spans="1:6" ht="18.75" customHeight="1">
      <c r="A5313" s="82" t="str">
        <f>IFERROR(MATCH(ROW()-ROW($A$2),DATA!G:G,0)-DATA!$B$5+1,"")</f>
        <v/>
      </c>
      <c r="B5313" s="86" t="str">
        <f>IFERROR(INDEX(DATA!$A$46:$E$6000,A5313,5),"")</f>
        <v/>
      </c>
      <c r="C5313" s="87" t="str">
        <f>IFERROR(INDEX(DATA!$A$46:$E$6000,A5313,3),"")</f>
        <v/>
      </c>
      <c r="D5313" s="88" t="str">
        <f>IFERROR(INDEX(DATA!$A$46:$E$6000,A5313,2),"")</f>
        <v/>
      </c>
      <c r="E5313" s="99" t="str">
        <f>IFERROR(IF(C5313=設定・集計!$B$6,INDEX(DATA!$A$46:$E$6000,A5313,4),""),"")</f>
        <v/>
      </c>
      <c r="F5313" s="99" t="str">
        <f>IFERROR(IF(C5313=設定・集計!$B$6,"",INDEX(DATA!$A$46:$E$6000,A5313,4)),"")</f>
        <v/>
      </c>
    </row>
    <row r="5314" spans="1:6" ht="18.75" customHeight="1">
      <c r="A5314" s="82" t="str">
        <f>IFERROR(MATCH(ROW()-ROW($A$2),DATA!G:G,0)-DATA!$B$5+1,"")</f>
        <v/>
      </c>
      <c r="B5314" s="86" t="str">
        <f>IFERROR(INDEX(DATA!$A$46:$E$6000,A5314,5),"")</f>
        <v/>
      </c>
      <c r="C5314" s="87" t="str">
        <f>IFERROR(INDEX(DATA!$A$46:$E$6000,A5314,3),"")</f>
        <v/>
      </c>
      <c r="D5314" s="88" t="str">
        <f>IFERROR(INDEX(DATA!$A$46:$E$6000,A5314,2),"")</f>
        <v/>
      </c>
      <c r="E5314" s="99" t="str">
        <f>IFERROR(IF(C5314=設定・集計!$B$6,INDEX(DATA!$A$46:$E$6000,A5314,4),""),"")</f>
        <v/>
      </c>
      <c r="F5314" s="99" t="str">
        <f>IFERROR(IF(C5314=設定・集計!$B$6,"",INDEX(DATA!$A$46:$E$6000,A5314,4)),"")</f>
        <v/>
      </c>
    </row>
    <row r="5315" spans="1:6" ht="18.75" customHeight="1">
      <c r="A5315" s="82" t="str">
        <f>IFERROR(MATCH(ROW()-ROW($A$2),DATA!G:G,0)-DATA!$B$5+1,"")</f>
        <v/>
      </c>
      <c r="B5315" s="86" t="str">
        <f>IFERROR(INDEX(DATA!$A$46:$E$6000,A5315,5),"")</f>
        <v/>
      </c>
      <c r="C5315" s="87" t="str">
        <f>IFERROR(INDEX(DATA!$A$46:$E$6000,A5315,3),"")</f>
        <v/>
      </c>
      <c r="D5315" s="88" t="str">
        <f>IFERROR(INDEX(DATA!$A$46:$E$6000,A5315,2),"")</f>
        <v/>
      </c>
      <c r="E5315" s="99" t="str">
        <f>IFERROR(IF(C5315=設定・集計!$B$6,INDEX(DATA!$A$46:$E$6000,A5315,4),""),"")</f>
        <v/>
      </c>
      <c r="F5315" s="99" t="str">
        <f>IFERROR(IF(C5315=設定・集計!$B$6,"",INDEX(DATA!$A$46:$E$6000,A5315,4)),"")</f>
        <v/>
      </c>
    </row>
    <row r="5316" spans="1:6" ht="18.75" customHeight="1">
      <c r="A5316" s="82" t="str">
        <f>IFERROR(MATCH(ROW()-ROW($A$2),DATA!G:G,0)-DATA!$B$5+1,"")</f>
        <v/>
      </c>
      <c r="B5316" s="86" t="str">
        <f>IFERROR(INDEX(DATA!$A$46:$E$6000,A5316,5),"")</f>
        <v/>
      </c>
      <c r="C5316" s="87" t="str">
        <f>IFERROR(INDEX(DATA!$A$46:$E$6000,A5316,3),"")</f>
        <v/>
      </c>
      <c r="D5316" s="88" t="str">
        <f>IFERROR(INDEX(DATA!$A$46:$E$6000,A5316,2),"")</f>
        <v/>
      </c>
      <c r="E5316" s="99" t="str">
        <f>IFERROR(IF(C5316=設定・集計!$B$6,INDEX(DATA!$A$46:$E$6000,A5316,4),""),"")</f>
        <v/>
      </c>
      <c r="F5316" s="99" t="str">
        <f>IFERROR(IF(C5316=設定・集計!$B$6,"",INDEX(DATA!$A$46:$E$6000,A5316,4)),"")</f>
        <v/>
      </c>
    </row>
    <row r="5317" spans="1:6" ht="18.75" customHeight="1">
      <c r="A5317" s="82" t="str">
        <f>IFERROR(MATCH(ROW()-ROW($A$2),DATA!G:G,0)-DATA!$B$5+1,"")</f>
        <v/>
      </c>
      <c r="B5317" s="86" t="str">
        <f>IFERROR(INDEX(DATA!$A$46:$E$6000,A5317,5),"")</f>
        <v/>
      </c>
      <c r="C5317" s="87" t="str">
        <f>IFERROR(INDEX(DATA!$A$46:$E$6000,A5317,3),"")</f>
        <v/>
      </c>
      <c r="D5317" s="88" t="str">
        <f>IFERROR(INDEX(DATA!$A$46:$E$6000,A5317,2),"")</f>
        <v/>
      </c>
      <c r="E5317" s="99" t="str">
        <f>IFERROR(IF(C5317=設定・集計!$B$6,INDEX(DATA!$A$46:$E$6000,A5317,4),""),"")</f>
        <v/>
      </c>
      <c r="F5317" s="99" t="str">
        <f>IFERROR(IF(C5317=設定・集計!$B$6,"",INDEX(DATA!$A$46:$E$6000,A5317,4)),"")</f>
        <v/>
      </c>
    </row>
    <row r="5318" spans="1:6" ht="18.75" customHeight="1">
      <c r="A5318" s="82" t="str">
        <f>IFERROR(MATCH(ROW()-ROW($A$2),DATA!G:G,0)-DATA!$B$5+1,"")</f>
        <v/>
      </c>
      <c r="B5318" s="86" t="str">
        <f>IFERROR(INDEX(DATA!$A$46:$E$6000,A5318,5),"")</f>
        <v/>
      </c>
      <c r="C5318" s="87" t="str">
        <f>IFERROR(INDEX(DATA!$A$46:$E$6000,A5318,3),"")</f>
        <v/>
      </c>
      <c r="D5318" s="88" t="str">
        <f>IFERROR(INDEX(DATA!$A$46:$E$6000,A5318,2),"")</f>
        <v/>
      </c>
      <c r="E5318" s="99" t="str">
        <f>IFERROR(IF(C5318=設定・集計!$B$6,INDEX(DATA!$A$46:$E$6000,A5318,4),""),"")</f>
        <v/>
      </c>
      <c r="F5318" s="99" t="str">
        <f>IFERROR(IF(C5318=設定・集計!$B$6,"",INDEX(DATA!$A$46:$E$6000,A5318,4)),"")</f>
        <v/>
      </c>
    </row>
    <row r="5319" spans="1:6" ht="18.75" customHeight="1">
      <c r="A5319" s="82" t="str">
        <f>IFERROR(MATCH(ROW()-ROW($A$2),DATA!G:G,0)-DATA!$B$5+1,"")</f>
        <v/>
      </c>
      <c r="B5319" s="86" t="str">
        <f>IFERROR(INDEX(DATA!$A$46:$E$6000,A5319,5),"")</f>
        <v/>
      </c>
      <c r="C5319" s="87" t="str">
        <f>IFERROR(INDEX(DATA!$A$46:$E$6000,A5319,3),"")</f>
        <v/>
      </c>
      <c r="D5319" s="88" t="str">
        <f>IFERROR(INDEX(DATA!$A$46:$E$6000,A5319,2),"")</f>
        <v/>
      </c>
      <c r="E5319" s="99" t="str">
        <f>IFERROR(IF(C5319=設定・集計!$B$6,INDEX(DATA!$A$46:$E$6000,A5319,4),""),"")</f>
        <v/>
      </c>
      <c r="F5319" s="99" t="str">
        <f>IFERROR(IF(C5319=設定・集計!$B$6,"",INDEX(DATA!$A$46:$E$6000,A5319,4)),"")</f>
        <v/>
      </c>
    </row>
    <row r="5320" spans="1:6" ht="18.75" customHeight="1">
      <c r="A5320" s="82" t="str">
        <f>IFERROR(MATCH(ROW()-ROW($A$2),DATA!G:G,0)-DATA!$B$5+1,"")</f>
        <v/>
      </c>
      <c r="B5320" s="86" t="str">
        <f>IFERROR(INDEX(DATA!$A$46:$E$6000,A5320,5),"")</f>
        <v/>
      </c>
      <c r="C5320" s="87" t="str">
        <f>IFERROR(INDEX(DATA!$A$46:$E$6000,A5320,3),"")</f>
        <v/>
      </c>
      <c r="D5320" s="88" t="str">
        <f>IFERROR(INDEX(DATA!$A$46:$E$6000,A5320,2),"")</f>
        <v/>
      </c>
      <c r="E5320" s="99" t="str">
        <f>IFERROR(IF(C5320=設定・集計!$B$6,INDEX(DATA!$A$46:$E$6000,A5320,4),""),"")</f>
        <v/>
      </c>
      <c r="F5320" s="99" t="str">
        <f>IFERROR(IF(C5320=設定・集計!$B$6,"",INDEX(DATA!$A$46:$E$6000,A5320,4)),"")</f>
        <v/>
      </c>
    </row>
    <row r="5321" spans="1:6" ht="18.75" customHeight="1">
      <c r="A5321" s="82" t="str">
        <f>IFERROR(MATCH(ROW()-ROW($A$2),DATA!G:G,0)-DATA!$B$5+1,"")</f>
        <v/>
      </c>
      <c r="B5321" s="86" t="str">
        <f>IFERROR(INDEX(DATA!$A$46:$E$6000,A5321,5),"")</f>
        <v/>
      </c>
      <c r="C5321" s="87" t="str">
        <f>IFERROR(INDEX(DATA!$A$46:$E$6000,A5321,3),"")</f>
        <v/>
      </c>
      <c r="D5321" s="88" t="str">
        <f>IFERROR(INDEX(DATA!$A$46:$E$6000,A5321,2),"")</f>
        <v/>
      </c>
      <c r="E5321" s="99" t="str">
        <f>IFERROR(IF(C5321=設定・集計!$B$6,INDEX(DATA!$A$46:$E$6000,A5321,4),""),"")</f>
        <v/>
      </c>
      <c r="F5321" s="99" t="str">
        <f>IFERROR(IF(C5321=設定・集計!$B$6,"",INDEX(DATA!$A$46:$E$6000,A5321,4)),"")</f>
        <v/>
      </c>
    </row>
    <row r="5322" spans="1:6" ht="18.75" customHeight="1">
      <c r="A5322" s="82" t="str">
        <f>IFERROR(MATCH(ROW()-ROW($A$2),DATA!G:G,0)-DATA!$B$5+1,"")</f>
        <v/>
      </c>
      <c r="B5322" s="86" t="str">
        <f>IFERROR(INDEX(DATA!$A$46:$E$6000,A5322,5),"")</f>
        <v/>
      </c>
      <c r="C5322" s="87" t="str">
        <f>IFERROR(INDEX(DATA!$A$46:$E$6000,A5322,3),"")</f>
        <v/>
      </c>
      <c r="D5322" s="88" t="str">
        <f>IFERROR(INDEX(DATA!$A$46:$E$6000,A5322,2),"")</f>
        <v/>
      </c>
      <c r="E5322" s="99" t="str">
        <f>IFERROR(IF(C5322=設定・集計!$B$6,INDEX(DATA!$A$46:$E$6000,A5322,4),""),"")</f>
        <v/>
      </c>
      <c r="F5322" s="99" t="str">
        <f>IFERROR(IF(C5322=設定・集計!$B$6,"",INDEX(DATA!$A$46:$E$6000,A5322,4)),"")</f>
        <v/>
      </c>
    </row>
    <row r="5323" spans="1:6" ht="18.75" customHeight="1">
      <c r="A5323" s="82" t="str">
        <f>IFERROR(MATCH(ROW()-ROW($A$2),DATA!G:G,0)-DATA!$B$5+1,"")</f>
        <v/>
      </c>
      <c r="B5323" s="86" t="str">
        <f>IFERROR(INDEX(DATA!$A$46:$E$6000,A5323,5),"")</f>
        <v/>
      </c>
      <c r="C5323" s="87" t="str">
        <f>IFERROR(INDEX(DATA!$A$46:$E$6000,A5323,3),"")</f>
        <v/>
      </c>
      <c r="D5323" s="88" t="str">
        <f>IFERROR(INDEX(DATA!$A$46:$E$6000,A5323,2),"")</f>
        <v/>
      </c>
      <c r="E5323" s="99" t="str">
        <f>IFERROR(IF(C5323=設定・集計!$B$6,INDEX(DATA!$A$46:$E$6000,A5323,4),""),"")</f>
        <v/>
      </c>
      <c r="F5323" s="99" t="str">
        <f>IFERROR(IF(C5323=設定・集計!$B$6,"",INDEX(DATA!$A$46:$E$6000,A5323,4)),"")</f>
        <v/>
      </c>
    </row>
    <row r="5324" spans="1:6" ht="18.75" customHeight="1">
      <c r="A5324" s="82" t="str">
        <f>IFERROR(MATCH(ROW()-ROW($A$2),DATA!G:G,0)-DATA!$B$5+1,"")</f>
        <v/>
      </c>
      <c r="B5324" s="86" t="str">
        <f>IFERROR(INDEX(DATA!$A$46:$E$6000,A5324,5),"")</f>
        <v/>
      </c>
      <c r="C5324" s="87" t="str">
        <f>IFERROR(INDEX(DATA!$A$46:$E$6000,A5324,3),"")</f>
        <v/>
      </c>
      <c r="D5324" s="88" t="str">
        <f>IFERROR(INDEX(DATA!$A$46:$E$6000,A5324,2),"")</f>
        <v/>
      </c>
      <c r="E5324" s="99" t="str">
        <f>IFERROR(IF(C5324=設定・集計!$B$6,INDEX(DATA!$A$46:$E$6000,A5324,4),""),"")</f>
        <v/>
      </c>
      <c r="F5324" s="99" t="str">
        <f>IFERROR(IF(C5324=設定・集計!$B$6,"",INDEX(DATA!$A$46:$E$6000,A5324,4)),"")</f>
        <v/>
      </c>
    </row>
    <row r="5325" spans="1:6" ht="18.75" customHeight="1">
      <c r="A5325" s="82" t="str">
        <f>IFERROR(MATCH(ROW()-ROW($A$2),DATA!G:G,0)-DATA!$B$5+1,"")</f>
        <v/>
      </c>
      <c r="B5325" s="86" t="str">
        <f>IFERROR(INDEX(DATA!$A$46:$E$6000,A5325,5),"")</f>
        <v/>
      </c>
      <c r="C5325" s="87" t="str">
        <f>IFERROR(INDEX(DATA!$A$46:$E$6000,A5325,3),"")</f>
        <v/>
      </c>
      <c r="D5325" s="88" t="str">
        <f>IFERROR(INDEX(DATA!$A$46:$E$6000,A5325,2),"")</f>
        <v/>
      </c>
      <c r="E5325" s="99" t="str">
        <f>IFERROR(IF(C5325=設定・集計!$B$6,INDEX(DATA!$A$46:$E$6000,A5325,4),""),"")</f>
        <v/>
      </c>
      <c r="F5325" s="99" t="str">
        <f>IFERROR(IF(C5325=設定・集計!$B$6,"",INDEX(DATA!$A$46:$E$6000,A5325,4)),"")</f>
        <v/>
      </c>
    </row>
    <row r="5326" spans="1:6" ht="18.75" customHeight="1">
      <c r="A5326" s="82" t="str">
        <f>IFERROR(MATCH(ROW()-ROW($A$2),DATA!G:G,0)-DATA!$B$5+1,"")</f>
        <v/>
      </c>
      <c r="B5326" s="86" t="str">
        <f>IFERROR(INDEX(DATA!$A$46:$E$6000,A5326,5),"")</f>
        <v/>
      </c>
      <c r="C5326" s="87" t="str">
        <f>IFERROR(INDEX(DATA!$A$46:$E$6000,A5326,3),"")</f>
        <v/>
      </c>
      <c r="D5326" s="88" t="str">
        <f>IFERROR(INDEX(DATA!$A$46:$E$6000,A5326,2),"")</f>
        <v/>
      </c>
      <c r="E5326" s="99" t="str">
        <f>IFERROR(IF(C5326=設定・集計!$B$6,INDEX(DATA!$A$46:$E$6000,A5326,4),""),"")</f>
        <v/>
      </c>
      <c r="F5326" s="99" t="str">
        <f>IFERROR(IF(C5326=設定・集計!$B$6,"",INDEX(DATA!$A$46:$E$6000,A5326,4)),"")</f>
        <v/>
      </c>
    </row>
    <row r="5327" spans="1:6" ht="18.75" customHeight="1">
      <c r="A5327" s="82" t="str">
        <f>IFERROR(MATCH(ROW()-ROW($A$2),DATA!G:G,0)-DATA!$B$5+1,"")</f>
        <v/>
      </c>
      <c r="B5327" s="86" t="str">
        <f>IFERROR(INDEX(DATA!$A$46:$E$6000,A5327,5),"")</f>
        <v/>
      </c>
      <c r="C5327" s="87" t="str">
        <f>IFERROR(INDEX(DATA!$A$46:$E$6000,A5327,3),"")</f>
        <v/>
      </c>
      <c r="D5327" s="88" t="str">
        <f>IFERROR(INDEX(DATA!$A$46:$E$6000,A5327,2),"")</f>
        <v/>
      </c>
      <c r="E5327" s="99" t="str">
        <f>IFERROR(IF(C5327=設定・集計!$B$6,INDEX(DATA!$A$46:$E$6000,A5327,4),""),"")</f>
        <v/>
      </c>
      <c r="F5327" s="99" t="str">
        <f>IFERROR(IF(C5327=設定・集計!$B$6,"",INDEX(DATA!$A$46:$E$6000,A5327,4)),"")</f>
        <v/>
      </c>
    </row>
    <row r="5328" spans="1:6" ht="18.75" customHeight="1">
      <c r="A5328" s="82" t="str">
        <f>IFERROR(MATCH(ROW()-ROW($A$2),DATA!G:G,0)-DATA!$B$5+1,"")</f>
        <v/>
      </c>
      <c r="B5328" s="86" t="str">
        <f>IFERROR(INDEX(DATA!$A$46:$E$6000,A5328,5),"")</f>
        <v/>
      </c>
      <c r="C5328" s="87" t="str">
        <f>IFERROR(INDEX(DATA!$A$46:$E$6000,A5328,3),"")</f>
        <v/>
      </c>
      <c r="D5328" s="88" t="str">
        <f>IFERROR(INDEX(DATA!$A$46:$E$6000,A5328,2),"")</f>
        <v/>
      </c>
      <c r="E5328" s="99" t="str">
        <f>IFERROR(IF(C5328=設定・集計!$B$6,INDEX(DATA!$A$46:$E$6000,A5328,4),""),"")</f>
        <v/>
      </c>
      <c r="F5328" s="99" t="str">
        <f>IFERROR(IF(C5328=設定・集計!$B$6,"",INDEX(DATA!$A$46:$E$6000,A5328,4)),"")</f>
        <v/>
      </c>
    </row>
    <row r="5329" spans="1:6" ht="18.75" customHeight="1">
      <c r="A5329" s="82" t="str">
        <f>IFERROR(MATCH(ROW()-ROW($A$2),DATA!G:G,0)-DATA!$B$5+1,"")</f>
        <v/>
      </c>
      <c r="B5329" s="86" t="str">
        <f>IFERROR(INDEX(DATA!$A$46:$E$6000,A5329,5),"")</f>
        <v/>
      </c>
      <c r="C5329" s="87" t="str">
        <f>IFERROR(INDEX(DATA!$A$46:$E$6000,A5329,3),"")</f>
        <v/>
      </c>
      <c r="D5329" s="88" t="str">
        <f>IFERROR(INDEX(DATA!$A$46:$E$6000,A5329,2),"")</f>
        <v/>
      </c>
      <c r="E5329" s="99" t="str">
        <f>IFERROR(IF(C5329=設定・集計!$B$6,INDEX(DATA!$A$46:$E$6000,A5329,4),""),"")</f>
        <v/>
      </c>
      <c r="F5329" s="99" t="str">
        <f>IFERROR(IF(C5329=設定・集計!$B$6,"",INDEX(DATA!$A$46:$E$6000,A5329,4)),"")</f>
        <v/>
      </c>
    </row>
    <row r="5330" spans="1:6" ht="18.75" customHeight="1">
      <c r="A5330" s="82" t="str">
        <f>IFERROR(MATCH(ROW()-ROW($A$2),DATA!G:G,0)-DATA!$B$5+1,"")</f>
        <v/>
      </c>
      <c r="B5330" s="86" t="str">
        <f>IFERROR(INDEX(DATA!$A$46:$E$6000,A5330,5),"")</f>
        <v/>
      </c>
      <c r="C5330" s="87" t="str">
        <f>IFERROR(INDEX(DATA!$A$46:$E$6000,A5330,3),"")</f>
        <v/>
      </c>
      <c r="D5330" s="88" t="str">
        <f>IFERROR(INDEX(DATA!$A$46:$E$6000,A5330,2),"")</f>
        <v/>
      </c>
      <c r="E5330" s="99" t="str">
        <f>IFERROR(IF(C5330=設定・集計!$B$6,INDEX(DATA!$A$46:$E$6000,A5330,4),""),"")</f>
        <v/>
      </c>
      <c r="F5330" s="99" t="str">
        <f>IFERROR(IF(C5330=設定・集計!$B$6,"",INDEX(DATA!$A$46:$E$6000,A5330,4)),"")</f>
        <v/>
      </c>
    </row>
    <row r="5331" spans="1:6" ht="18.75" customHeight="1">
      <c r="A5331" s="82" t="str">
        <f>IFERROR(MATCH(ROW()-ROW($A$2),DATA!G:G,0)-DATA!$B$5+1,"")</f>
        <v/>
      </c>
      <c r="B5331" s="86" t="str">
        <f>IFERROR(INDEX(DATA!$A$46:$E$6000,A5331,5),"")</f>
        <v/>
      </c>
      <c r="C5331" s="87" t="str">
        <f>IFERROR(INDEX(DATA!$A$46:$E$6000,A5331,3),"")</f>
        <v/>
      </c>
      <c r="D5331" s="88" t="str">
        <f>IFERROR(INDEX(DATA!$A$46:$E$6000,A5331,2),"")</f>
        <v/>
      </c>
      <c r="E5331" s="99" t="str">
        <f>IFERROR(IF(C5331=設定・集計!$B$6,INDEX(DATA!$A$46:$E$6000,A5331,4),""),"")</f>
        <v/>
      </c>
      <c r="F5331" s="99" t="str">
        <f>IFERROR(IF(C5331=設定・集計!$B$6,"",INDEX(DATA!$A$46:$E$6000,A5331,4)),"")</f>
        <v/>
      </c>
    </row>
    <row r="5332" spans="1:6" ht="18.75" customHeight="1">
      <c r="A5332" s="82" t="str">
        <f>IFERROR(MATCH(ROW()-ROW($A$2),DATA!G:G,0)-DATA!$B$5+1,"")</f>
        <v/>
      </c>
      <c r="B5332" s="86" t="str">
        <f>IFERROR(INDEX(DATA!$A$46:$E$6000,A5332,5),"")</f>
        <v/>
      </c>
      <c r="C5332" s="87" t="str">
        <f>IFERROR(INDEX(DATA!$A$46:$E$6000,A5332,3),"")</f>
        <v/>
      </c>
      <c r="D5332" s="88" t="str">
        <f>IFERROR(INDEX(DATA!$A$46:$E$6000,A5332,2),"")</f>
        <v/>
      </c>
      <c r="E5332" s="99" t="str">
        <f>IFERROR(IF(C5332=設定・集計!$B$6,INDEX(DATA!$A$46:$E$6000,A5332,4),""),"")</f>
        <v/>
      </c>
      <c r="F5332" s="99" t="str">
        <f>IFERROR(IF(C5332=設定・集計!$B$6,"",INDEX(DATA!$A$46:$E$6000,A5332,4)),"")</f>
        <v/>
      </c>
    </row>
    <row r="5333" spans="1:6" ht="18.75" customHeight="1">
      <c r="A5333" s="82" t="str">
        <f>IFERROR(MATCH(ROW()-ROW($A$2),DATA!G:G,0)-DATA!$B$5+1,"")</f>
        <v/>
      </c>
      <c r="B5333" s="86" t="str">
        <f>IFERROR(INDEX(DATA!$A$46:$E$6000,A5333,5),"")</f>
        <v/>
      </c>
      <c r="C5333" s="87" t="str">
        <f>IFERROR(INDEX(DATA!$A$46:$E$6000,A5333,3),"")</f>
        <v/>
      </c>
      <c r="D5333" s="88" t="str">
        <f>IFERROR(INDEX(DATA!$A$46:$E$6000,A5333,2),"")</f>
        <v/>
      </c>
      <c r="E5333" s="99" t="str">
        <f>IFERROR(IF(C5333=設定・集計!$B$6,INDEX(DATA!$A$46:$E$6000,A5333,4),""),"")</f>
        <v/>
      </c>
      <c r="F5333" s="99" t="str">
        <f>IFERROR(IF(C5333=設定・集計!$B$6,"",INDEX(DATA!$A$46:$E$6000,A5333,4)),"")</f>
        <v/>
      </c>
    </row>
    <row r="5334" spans="1:6" ht="18.75" customHeight="1">
      <c r="A5334" s="82" t="str">
        <f>IFERROR(MATCH(ROW()-ROW($A$2),DATA!G:G,0)-DATA!$B$5+1,"")</f>
        <v/>
      </c>
      <c r="B5334" s="86" t="str">
        <f>IFERROR(INDEX(DATA!$A$46:$E$6000,A5334,5),"")</f>
        <v/>
      </c>
      <c r="C5334" s="87" t="str">
        <f>IFERROR(INDEX(DATA!$A$46:$E$6000,A5334,3),"")</f>
        <v/>
      </c>
      <c r="D5334" s="88" t="str">
        <f>IFERROR(INDEX(DATA!$A$46:$E$6000,A5334,2),"")</f>
        <v/>
      </c>
      <c r="E5334" s="99" t="str">
        <f>IFERROR(IF(C5334=設定・集計!$B$6,INDEX(DATA!$A$46:$E$6000,A5334,4),""),"")</f>
        <v/>
      </c>
      <c r="F5334" s="99" t="str">
        <f>IFERROR(IF(C5334=設定・集計!$B$6,"",INDEX(DATA!$A$46:$E$6000,A5334,4)),"")</f>
        <v/>
      </c>
    </row>
    <row r="5335" spans="1:6" ht="18.75" customHeight="1">
      <c r="A5335" s="82" t="str">
        <f>IFERROR(MATCH(ROW()-ROW($A$2),DATA!G:G,0)-DATA!$B$5+1,"")</f>
        <v/>
      </c>
      <c r="B5335" s="86" t="str">
        <f>IFERROR(INDEX(DATA!$A$46:$E$6000,A5335,5),"")</f>
        <v/>
      </c>
      <c r="C5335" s="87" t="str">
        <f>IFERROR(INDEX(DATA!$A$46:$E$6000,A5335,3),"")</f>
        <v/>
      </c>
      <c r="D5335" s="88" t="str">
        <f>IFERROR(INDEX(DATA!$A$46:$E$6000,A5335,2),"")</f>
        <v/>
      </c>
      <c r="E5335" s="99" t="str">
        <f>IFERROR(IF(C5335=設定・集計!$B$6,INDEX(DATA!$A$46:$E$6000,A5335,4),""),"")</f>
        <v/>
      </c>
      <c r="F5335" s="99" t="str">
        <f>IFERROR(IF(C5335=設定・集計!$B$6,"",INDEX(DATA!$A$46:$E$6000,A5335,4)),"")</f>
        <v/>
      </c>
    </row>
    <row r="5336" spans="1:6" ht="18.75" customHeight="1">
      <c r="A5336" s="82" t="str">
        <f>IFERROR(MATCH(ROW()-ROW($A$2),DATA!G:G,0)-DATA!$B$5+1,"")</f>
        <v/>
      </c>
      <c r="B5336" s="86" t="str">
        <f>IFERROR(INDEX(DATA!$A$46:$E$6000,A5336,5),"")</f>
        <v/>
      </c>
      <c r="C5336" s="87" t="str">
        <f>IFERROR(INDEX(DATA!$A$46:$E$6000,A5336,3),"")</f>
        <v/>
      </c>
      <c r="D5336" s="88" t="str">
        <f>IFERROR(INDEX(DATA!$A$46:$E$6000,A5336,2),"")</f>
        <v/>
      </c>
      <c r="E5336" s="99" t="str">
        <f>IFERROR(IF(C5336=設定・集計!$B$6,INDEX(DATA!$A$46:$E$6000,A5336,4),""),"")</f>
        <v/>
      </c>
      <c r="F5336" s="99" t="str">
        <f>IFERROR(IF(C5336=設定・集計!$B$6,"",INDEX(DATA!$A$46:$E$6000,A5336,4)),"")</f>
        <v/>
      </c>
    </row>
    <row r="5337" spans="1:6" ht="18.75" customHeight="1">
      <c r="A5337" s="82" t="str">
        <f>IFERROR(MATCH(ROW()-ROW($A$2),DATA!G:G,0)-DATA!$B$5+1,"")</f>
        <v/>
      </c>
      <c r="B5337" s="86" t="str">
        <f>IFERROR(INDEX(DATA!$A$46:$E$6000,A5337,5),"")</f>
        <v/>
      </c>
      <c r="C5337" s="87" t="str">
        <f>IFERROR(INDEX(DATA!$A$46:$E$6000,A5337,3),"")</f>
        <v/>
      </c>
      <c r="D5337" s="88" t="str">
        <f>IFERROR(INDEX(DATA!$A$46:$E$6000,A5337,2),"")</f>
        <v/>
      </c>
      <c r="E5337" s="99" t="str">
        <f>IFERROR(IF(C5337=設定・集計!$B$6,INDEX(DATA!$A$46:$E$6000,A5337,4),""),"")</f>
        <v/>
      </c>
      <c r="F5337" s="99" t="str">
        <f>IFERROR(IF(C5337=設定・集計!$B$6,"",INDEX(DATA!$A$46:$E$6000,A5337,4)),"")</f>
        <v/>
      </c>
    </row>
    <row r="5338" spans="1:6" ht="18.75" customHeight="1">
      <c r="A5338" s="82" t="str">
        <f>IFERROR(MATCH(ROW()-ROW($A$2),DATA!G:G,0)-DATA!$B$5+1,"")</f>
        <v/>
      </c>
      <c r="B5338" s="86" t="str">
        <f>IFERROR(INDEX(DATA!$A$46:$E$6000,A5338,5),"")</f>
        <v/>
      </c>
      <c r="C5338" s="87" t="str">
        <f>IFERROR(INDEX(DATA!$A$46:$E$6000,A5338,3),"")</f>
        <v/>
      </c>
      <c r="D5338" s="88" t="str">
        <f>IFERROR(INDEX(DATA!$A$46:$E$6000,A5338,2),"")</f>
        <v/>
      </c>
      <c r="E5338" s="99" t="str">
        <f>IFERROR(IF(C5338=設定・集計!$B$6,INDEX(DATA!$A$46:$E$6000,A5338,4),""),"")</f>
        <v/>
      </c>
      <c r="F5338" s="99" t="str">
        <f>IFERROR(IF(C5338=設定・集計!$B$6,"",INDEX(DATA!$A$46:$E$6000,A5338,4)),"")</f>
        <v/>
      </c>
    </row>
    <row r="5339" spans="1:6" ht="18.75" customHeight="1">
      <c r="A5339" s="82" t="str">
        <f>IFERROR(MATCH(ROW()-ROW($A$2),DATA!G:G,0)-DATA!$B$5+1,"")</f>
        <v/>
      </c>
      <c r="B5339" s="86" t="str">
        <f>IFERROR(INDEX(DATA!$A$46:$E$6000,A5339,5),"")</f>
        <v/>
      </c>
      <c r="C5339" s="87" t="str">
        <f>IFERROR(INDEX(DATA!$A$46:$E$6000,A5339,3),"")</f>
        <v/>
      </c>
      <c r="D5339" s="88" t="str">
        <f>IFERROR(INDEX(DATA!$A$46:$E$6000,A5339,2),"")</f>
        <v/>
      </c>
      <c r="E5339" s="99" t="str">
        <f>IFERROR(IF(C5339=設定・集計!$B$6,INDEX(DATA!$A$46:$E$6000,A5339,4),""),"")</f>
        <v/>
      </c>
      <c r="F5339" s="99" t="str">
        <f>IFERROR(IF(C5339=設定・集計!$B$6,"",INDEX(DATA!$A$46:$E$6000,A5339,4)),"")</f>
        <v/>
      </c>
    </row>
    <row r="5340" spans="1:6" ht="18.75" customHeight="1">
      <c r="A5340" s="82" t="str">
        <f>IFERROR(MATCH(ROW()-ROW($A$2),DATA!G:G,0)-DATA!$B$5+1,"")</f>
        <v/>
      </c>
      <c r="B5340" s="86" t="str">
        <f>IFERROR(INDEX(DATA!$A$46:$E$6000,A5340,5),"")</f>
        <v/>
      </c>
      <c r="C5340" s="87" t="str">
        <f>IFERROR(INDEX(DATA!$A$46:$E$6000,A5340,3),"")</f>
        <v/>
      </c>
      <c r="D5340" s="88" t="str">
        <f>IFERROR(INDEX(DATA!$A$46:$E$6000,A5340,2),"")</f>
        <v/>
      </c>
      <c r="E5340" s="99" t="str">
        <f>IFERROR(IF(C5340=設定・集計!$B$6,INDEX(DATA!$A$46:$E$6000,A5340,4),""),"")</f>
        <v/>
      </c>
      <c r="F5340" s="99" t="str">
        <f>IFERROR(IF(C5340=設定・集計!$B$6,"",INDEX(DATA!$A$46:$E$6000,A5340,4)),"")</f>
        <v/>
      </c>
    </row>
    <row r="5341" spans="1:6" ht="18.75" customHeight="1">
      <c r="A5341" s="82" t="str">
        <f>IFERROR(MATCH(ROW()-ROW($A$2),DATA!G:G,0)-DATA!$B$5+1,"")</f>
        <v/>
      </c>
      <c r="B5341" s="86" t="str">
        <f>IFERROR(INDEX(DATA!$A$46:$E$6000,A5341,5),"")</f>
        <v/>
      </c>
      <c r="C5341" s="87" t="str">
        <f>IFERROR(INDEX(DATA!$A$46:$E$6000,A5341,3),"")</f>
        <v/>
      </c>
      <c r="D5341" s="88" t="str">
        <f>IFERROR(INDEX(DATA!$A$46:$E$6000,A5341,2),"")</f>
        <v/>
      </c>
      <c r="E5341" s="99" t="str">
        <f>IFERROR(IF(C5341=設定・集計!$B$6,INDEX(DATA!$A$46:$E$6000,A5341,4),""),"")</f>
        <v/>
      </c>
      <c r="F5341" s="99" t="str">
        <f>IFERROR(IF(C5341=設定・集計!$B$6,"",INDEX(DATA!$A$46:$E$6000,A5341,4)),"")</f>
        <v/>
      </c>
    </row>
    <row r="5342" spans="1:6" ht="18.75" customHeight="1">
      <c r="A5342" s="82" t="str">
        <f>IFERROR(MATCH(ROW()-ROW($A$2),DATA!G:G,0)-DATA!$B$5+1,"")</f>
        <v/>
      </c>
      <c r="B5342" s="86" t="str">
        <f>IFERROR(INDEX(DATA!$A$46:$E$6000,A5342,5),"")</f>
        <v/>
      </c>
      <c r="C5342" s="87" t="str">
        <f>IFERROR(INDEX(DATA!$A$46:$E$6000,A5342,3),"")</f>
        <v/>
      </c>
      <c r="D5342" s="88" t="str">
        <f>IFERROR(INDEX(DATA!$A$46:$E$6000,A5342,2),"")</f>
        <v/>
      </c>
      <c r="E5342" s="99" t="str">
        <f>IFERROR(IF(C5342=設定・集計!$B$6,INDEX(DATA!$A$46:$E$6000,A5342,4),""),"")</f>
        <v/>
      </c>
      <c r="F5342" s="99" t="str">
        <f>IFERROR(IF(C5342=設定・集計!$B$6,"",INDEX(DATA!$A$46:$E$6000,A5342,4)),"")</f>
        <v/>
      </c>
    </row>
    <row r="5343" spans="1:6" ht="18.75" customHeight="1">
      <c r="A5343" s="82" t="str">
        <f>IFERROR(MATCH(ROW()-ROW($A$2),DATA!G:G,0)-DATA!$B$5+1,"")</f>
        <v/>
      </c>
      <c r="B5343" s="86" t="str">
        <f>IFERROR(INDEX(DATA!$A$46:$E$6000,A5343,5),"")</f>
        <v/>
      </c>
      <c r="C5343" s="87" t="str">
        <f>IFERROR(INDEX(DATA!$A$46:$E$6000,A5343,3),"")</f>
        <v/>
      </c>
      <c r="D5343" s="88" t="str">
        <f>IFERROR(INDEX(DATA!$A$46:$E$6000,A5343,2),"")</f>
        <v/>
      </c>
      <c r="E5343" s="99" t="str">
        <f>IFERROR(IF(C5343=設定・集計!$B$6,INDEX(DATA!$A$46:$E$6000,A5343,4),""),"")</f>
        <v/>
      </c>
      <c r="F5343" s="99" t="str">
        <f>IFERROR(IF(C5343=設定・集計!$B$6,"",INDEX(DATA!$A$46:$E$6000,A5343,4)),"")</f>
        <v/>
      </c>
    </row>
    <row r="5344" spans="1:6" ht="18.75" customHeight="1">
      <c r="A5344" s="82" t="str">
        <f>IFERROR(MATCH(ROW()-ROW($A$2),DATA!G:G,0)-DATA!$B$5+1,"")</f>
        <v/>
      </c>
      <c r="B5344" s="86" t="str">
        <f>IFERROR(INDEX(DATA!$A$46:$E$6000,A5344,5),"")</f>
        <v/>
      </c>
      <c r="C5344" s="87" t="str">
        <f>IFERROR(INDEX(DATA!$A$46:$E$6000,A5344,3),"")</f>
        <v/>
      </c>
      <c r="D5344" s="88" t="str">
        <f>IFERROR(INDEX(DATA!$A$46:$E$6000,A5344,2),"")</f>
        <v/>
      </c>
      <c r="E5344" s="99" t="str">
        <f>IFERROR(IF(C5344=設定・集計!$B$6,INDEX(DATA!$A$46:$E$6000,A5344,4),""),"")</f>
        <v/>
      </c>
      <c r="F5344" s="99" t="str">
        <f>IFERROR(IF(C5344=設定・集計!$B$6,"",INDEX(DATA!$A$46:$E$6000,A5344,4)),"")</f>
        <v/>
      </c>
    </row>
    <row r="5345" spans="1:6" ht="18.75" customHeight="1">
      <c r="A5345" s="82" t="str">
        <f>IFERROR(MATCH(ROW()-ROW($A$2),DATA!G:G,0)-DATA!$B$5+1,"")</f>
        <v/>
      </c>
      <c r="B5345" s="86" t="str">
        <f>IFERROR(INDEX(DATA!$A$46:$E$6000,A5345,5),"")</f>
        <v/>
      </c>
      <c r="C5345" s="87" t="str">
        <f>IFERROR(INDEX(DATA!$A$46:$E$6000,A5345,3),"")</f>
        <v/>
      </c>
      <c r="D5345" s="88" t="str">
        <f>IFERROR(INDEX(DATA!$A$46:$E$6000,A5345,2),"")</f>
        <v/>
      </c>
      <c r="E5345" s="99" t="str">
        <f>IFERROR(IF(C5345=設定・集計!$B$6,INDEX(DATA!$A$46:$E$6000,A5345,4),""),"")</f>
        <v/>
      </c>
      <c r="F5345" s="99" t="str">
        <f>IFERROR(IF(C5345=設定・集計!$B$6,"",INDEX(DATA!$A$46:$E$6000,A5345,4)),"")</f>
        <v/>
      </c>
    </row>
    <row r="5346" spans="1:6" ht="18.75" customHeight="1">
      <c r="A5346" s="82" t="str">
        <f>IFERROR(MATCH(ROW()-ROW($A$2),DATA!G:G,0)-DATA!$B$5+1,"")</f>
        <v/>
      </c>
      <c r="B5346" s="86" t="str">
        <f>IFERROR(INDEX(DATA!$A$46:$E$6000,A5346,5),"")</f>
        <v/>
      </c>
      <c r="C5346" s="87" t="str">
        <f>IFERROR(INDEX(DATA!$A$46:$E$6000,A5346,3),"")</f>
        <v/>
      </c>
      <c r="D5346" s="88" t="str">
        <f>IFERROR(INDEX(DATA!$A$46:$E$6000,A5346,2),"")</f>
        <v/>
      </c>
      <c r="E5346" s="99" t="str">
        <f>IFERROR(IF(C5346=設定・集計!$B$6,INDEX(DATA!$A$46:$E$6000,A5346,4),""),"")</f>
        <v/>
      </c>
      <c r="F5346" s="99" t="str">
        <f>IFERROR(IF(C5346=設定・集計!$B$6,"",INDEX(DATA!$A$46:$E$6000,A5346,4)),"")</f>
        <v/>
      </c>
    </row>
    <row r="5347" spans="1:6" ht="18.75" customHeight="1">
      <c r="A5347" s="82" t="str">
        <f>IFERROR(MATCH(ROW()-ROW($A$2),DATA!G:G,0)-DATA!$B$5+1,"")</f>
        <v/>
      </c>
      <c r="B5347" s="86" t="str">
        <f>IFERROR(INDEX(DATA!$A$46:$E$6000,A5347,5),"")</f>
        <v/>
      </c>
      <c r="C5347" s="87" t="str">
        <f>IFERROR(INDEX(DATA!$A$46:$E$6000,A5347,3),"")</f>
        <v/>
      </c>
      <c r="D5347" s="88" t="str">
        <f>IFERROR(INDEX(DATA!$A$46:$E$6000,A5347,2),"")</f>
        <v/>
      </c>
      <c r="E5347" s="99" t="str">
        <f>IFERROR(IF(C5347=設定・集計!$B$6,INDEX(DATA!$A$46:$E$6000,A5347,4),""),"")</f>
        <v/>
      </c>
      <c r="F5347" s="99" t="str">
        <f>IFERROR(IF(C5347=設定・集計!$B$6,"",INDEX(DATA!$A$46:$E$6000,A5347,4)),"")</f>
        <v/>
      </c>
    </row>
    <row r="5348" spans="1:6" ht="18.75" customHeight="1">
      <c r="A5348" s="82" t="str">
        <f>IFERROR(MATCH(ROW()-ROW($A$2),DATA!G:G,0)-DATA!$B$5+1,"")</f>
        <v/>
      </c>
      <c r="B5348" s="86" t="str">
        <f>IFERROR(INDEX(DATA!$A$46:$E$6000,A5348,5),"")</f>
        <v/>
      </c>
      <c r="C5348" s="87" t="str">
        <f>IFERROR(INDEX(DATA!$A$46:$E$6000,A5348,3),"")</f>
        <v/>
      </c>
      <c r="D5348" s="88" t="str">
        <f>IFERROR(INDEX(DATA!$A$46:$E$6000,A5348,2),"")</f>
        <v/>
      </c>
      <c r="E5348" s="99" t="str">
        <f>IFERROR(IF(C5348=設定・集計!$B$6,INDEX(DATA!$A$46:$E$6000,A5348,4),""),"")</f>
        <v/>
      </c>
      <c r="F5348" s="99" t="str">
        <f>IFERROR(IF(C5348=設定・集計!$B$6,"",INDEX(DATA!$A$46:$E$6000,A5348,4)),"")</f>
        <v/>
      </c>
    </row>
    <row r="5349" spans="1:6" ht="18.75" customHeight="1">
      <c r="A5349" s="82" t="str">
        <f>IFERROR(MATCH(ROW()-ROW($A$2),DATA!G:G,0)-DATA!$B$5+1,"")</f>
        <v/>
      </c>
      <c r="B5349" s="86" t="str">
        <f>IFERROR(INDEX(DATA!$A$46:$E$6000,A5349,5),"")</f>
        <v/>
      </c>
      <c r="C5349" s="87" t="str">
        <f>IFERROR(INDEX(DATA!$A$46:$E$6000,A5349,3),"")</f>
        <v/>
      </c>
      <c r="D5349" s="88" t="str">
        <f>IFERROR(INDEX(DATA!$A$46:$E$6000,A5349,2),"")</f>
        <v/>
      </c>
      <c r="E5349" s="99" t="str">
        <f>IFERROR(IF(C5349=設定・集計!$B$6,INDEX(DATA!$A$46:$E$6000,A5349,4),""),"")</f>
        <v/>
      </c>
      <c r="F5349" s="99" t="str">
        <f>IFERROR(IF(C5349=設定・集計!$B$6,"",INDEX(DATA!$A$46:$E$6000,A5349,4)),"")</f>
        <v/>
      </c>
    </row>
    <row r="5350" spans="1:6" ht="18.75" customHeight="1">
      <c r="A5350" s="82" t="str">
        <f>IFERROR(MATCH(ROW()-ROW($A$2),DATA!G:G,0)-DATA!$B$5+1,"")</f>
        <v/>
      </c>
      <c r="B5350" s="86" t="str">
        <f>IFERROR(INDEX(DATA!$A$46:$E$6000,A5350,5),"")</f>
        <v/>
      </c>
      <c r="C5350" s="87" t="str">
        <f>IFERROR(INDEX(DATA!$A$46:$E$6000,A5350,3),"")</f>
        <v/>
      </c>
      <c r="D5350" s="88" t="str">
        <f>IFERROR(INDEX(DATA!$A$46:$E$6000,A5350,2),"")</f>
        <v/>
      </c>
      <c r="E5350" s="99" t="str">
        <f>IFERROR(IF(C5350=設定・集計!$B$6,INDEX(DATA!$A$46:$E$6000,A5350,4),""),"")</f>
        <v/>
      </c>
      <c r="F5350" s="99" t="str">
        <f>IFERROR(IF(C5350=設定・集計!$B$6,"",INDEX(DATA!$A$46:$E$6000,A5350,4)),"")</f>
        <v/>
      </c>
    </row>
    <row r="5351" spans="1:6" ht="18.75" customHeight="1">
      <c r="A5351" s="82" t="str">
        <f>IFERROR(MATCH(ROW()-ROW($A$2),DATA!G:G,0)-DATA!$B$5+1,"")</f>
        <v/>
      </c>
      <c r="B5351" s="86" t="str">
        <f>IFERROR(INDEX(DATA!$A$46:$E$6000,A5351,5),"")</f>
        <v/>
      </c>
      <c r="C5351" s="87" t="str">
        <f>IFERROR(INDEX(DATA!$A$46:$E$6000,A5351,3),"")</f>
        <v/>
      </c>
      <c r="D5351" s="88" t="str">
        <f>IFERROR(INDEX(DATA!$A$46:$E$6000,A5351,2),"")</f>
        <v/>
      </c>
      <c r="E5351" s="99" t="str">
        <f>IFERROR(IF(C5351=設定・集計!$B$6,INDEX(DATA!$A$46:$E$6000,A5351,4),""),"")</f>
        <v/>
      </c>
      <c r="F5351" s="99" t="str">
        <f>IFERROR(IF(C5351=設定・集計!$B$6,"",INDEX(DATA!$A$46:$E$6000,A5351,4)),"")</f>
        <v/>
      </c>
    </row>
    <row r="5352" spans="1:6" ht="18.75" customHeight="1">
      <c r="A5352" s="82" t="str">
        <f>IFERROR(MATCH(ROW()-ROW($A$2),DATA!G:G,0)-DATA!$B$5+1,"")</f>
        <v/>
      </c>
      <c r="B5352" s="86" t="str">
        <f>IFERROR(INDEX(DATA!$A$46:$E$6000,A5352,5),"")</f>
        <v/>
      </c>
      <c r="C5352" s="87" t="str">
        <f>IFERROR(INDEX(DATA!$A$46:$E$6000,A5352,3),"")</f>
        <v/>
      </c>
      <c r="D5352" s="88" t="str">
        <f>IFERROR(INDEX(DATA!$A$46:$E$6000,A5352,2),"")</f>
        <v/>
      </c>
      <c r="E5352" s="99" t="str">
        <f>IFERROR(IF(C5352=設定・集計!$B$6,INDEX(DATA!$A$46:$E$6000,A5352,4),""),"")</f>
        <v/>
      </c>
      <c r="F5352" s="99" t="str">
        <f>IFERROR(IF(C5352=設定・集計!$B$6,"",INDEX(DATA!$A$46:$E$6000,A5352,4)),"")</f>
        <v/>
      </c>
    </row>
    <row r="5353" spans="1:6" ht="18.75" customHeight="1">
      <c r="A5353" s="82" t="str">
        <f>IFERROR(MATCH(ROW()-ROW($A$2),DATA!G:G,0)-DATA!$B$5+1,"")</f>
        <v/>
      </c>
      <c r="B5353" s="86" t="str">
        <f>IFERROR(INDEX(DATA!$A$46:$E$6000,A5353,5),"")</f>
        <v/>
      </c>
      <c r="C5353" s="87" t="str">
        <f>IFERROR(INDEX(DATA!$A$46:$E$6000,A5353,3),"")</f>
        <v/>
      </c>
      <c r="D5353" s="88" t="str">
        <f>IFERROR(INDEX(DATA!$A$46:$E$6000,A5353,2),"")</f>
        <v/>
      </c>
      <c r="E5353" s="99" t="str">
        <f>IFERROR(IF(C5353=設定・集計!$B$6,INDEX(DATA!$A$46:$E$6000,A5353,4),""),"")</f>
        <v/>
      </c>
      <c r="F5353" s="99" t="str">
        <f>IFERROR(IF(C5353=設定・集計!$B$6,"",INDEX(DATA!$A$46:$E$6000,A5353,4)),"")</f>
        <v/>
      </c>
    </row>
    <row r="5354" spans="1:6" ht="18.75" customHeight="1">
      <c r="A5354" s="82" t="str">
        <f>IFERROR(MATCH(ROW()-ROW($A$2),DATA!G:G,0)-DATA!$B$5+1,"")</f>
        <v/>
      </c>
      <c r="B5354" s="86" t="str">
        <f>IFERROR(INDEX(DATA!$A$46:$E$6000,A5354,5),"")</f>
        <v/>
      </c>
      <c r="C5354" s="87" t="str">
        <f>IFERROR(INDEX(DATA!$A$46:$E$6000,A5354,3),"")</f>
        <v/>
      </c>
      <c r="D5354" s="88" t="str">
        <f>IFERROR(INDEX(DATA!$A$46:$E$6000,A5354,2),"")</f>
        <v/>
      </c>
      <c r="E5354" s="99" t="str">
        <f>IFERROR(IF(C5354=設定・集計!$B$6,INDEX(DATA!$A$46:$E$6000,A5354,4),""),"")</f>
        <v/>
      </c>
      <c r="F5354" s="99" t="str">
        <f>IFERROR(IF(C5354=設定・集計!$B$6,"",INDEX(DATA!$A$46:$E$6000,A5354,4)),"")</f>
        <v/>
      </c>
    </row>
    <row r="5355" spans="1:6" ht="18.75" customHeight="1">
      <c r="A5355" s="82" t="str">
        <f>IFERROR(MATCH(ROW()-ROW($A$2),DATA!G:G,0)-DATA!$B$5+1,"")</f>
        <v/>
      </c>
      <c r="B5355" s="86" t="str">
        <f>IFERROR(INDEX(DATA!$A$46:$E$6000,A5355,5),"")</f>
        <v/>
      </c>
      <c r="C5355" s="87" t="str">
        <f>IFERROR(INDEX(DATA!$A$46:$E$6000,A5355,3),"")</f>
        <v/>
      </c>
      <c r="D5355" s="88" t="str">
        <f>IFERROR(INDEX(DATA!$A$46:$E$6000,A5355,2),"")</f>
        <v/>
      </c>
      <c r="E5355" s="99" t="str">
        <f>IFERROR(IF(C5355=設定・集計!$B$6,INDEX(DATA!$A$46:$E$6000,A5355,4),""),"")</f>
        <v/>
      </c>
      <c r="F5355" s="99" t="str">
        <f>IFERROR(IF(C5355=設定・集計!$B$6,"",INDEX(DATA!$A$46:$E$6000,A5355,4)),"")</f>
        <v/>
      </c>
    </row>
    <row r="5356" spans="1:6" ht="18.75" customHeight="1">
      <c r="A5356" s="82" t="str">
        <f>IFERROR(MATCH(ROW()-ROW($A$2),DATA!G:G,0)-DATA!$B$5+1,"")</f>
        <v/>
      </c>
      <c r="B5356" s="86" t="str">
        <f>IFERROR(INDEX(DATA!$A$46:$E$6000,A5356,5),"")</f>
        <v/>
      </c>
      <c r="C5356" s="87" t="str">
        <f>IFERROR(INDEX(DATA!$A$46:$E$6000,A5356,3),"")</f>
        <v/>
      </c>
      <c r="D5356" s="88" t="str">
        <f>IFERROR(INDEX(DATA!$A$46:$E$6000,A5356,2),"")</f>
        <v/>
      </c>
      <c r="E5356" s="99" t="str">
        <f>IFERROR(IF(C5356=設定・集計!$B$6,INDEX(DATA!$A$46:$E$6000,A5356,4),""),"")</f>
        <v/>
      </c>
      <c r="F5356" s="99" t="str">
        <f>IFERROR(IF(C5356=設定・集計!$B$6,"",INDEX(DATA!$A$46:$E$6000,A5356,4)),"")</f>
        <v/>
      </c>
    </row>
    <row r="5357" spans="1:6" ht="18.75" customHeight="1">
      <c r="A5357" s="82" t="str">
        <f>IFERROR(MATCH(ROW()-ROW($A$2),DATA!G:G,0)-DATA!$B$5+1,"")</f>
        <v/>
      </c>
      <c r="B5357" s="86" t="str">
        <f>IFERROR(INDEX(DATA!$A$46:$E$6000,A5357,5),"")</f>
        <v/>
      </c>
      <c r="C5357" s="87" t="str">
        <f>IFERROR(INDEX(DATA!$A$46:$E$6000,A5357,3),"")</f>
        <v/>
      </c>
      <c r="D5357" s="88" t="str">
        <f>IFERROR(INDEX(DATA!$A$46:$E$6000,A5357,2),"")</f>
        <v/>
      </c>
      <c r="E5357" s="99" t="str">
        <f>IFERROR(IF(C5357=設定・集計!$B$6,INDEX(DATA!$A$46:$E$6000,A5357,4),""),"")</f>
        <v/>
      </c>
      <c r="F5357" s="99" t="str">
        <f>IFERROR(IF(C5357=設定・集計!$B$6,"",INDEX(DATA!$A$46:$E$6000,A5357,4)),"")</f>
        <v/>
      </c>
    </row>
    <row r="5358" spans="1:6" ht="18.75" customHeight="1">
      <c r="A5358" s="82" t="str">
        <f>IFERROR(MATCH(ROW()-ROW($A$2),DATA!G:G,0)-DATA!$B$5+1,"")</f>
        <v/>
      </c>
      <c r="B5358" s="86" t="str">
        <f>IFERROR(INDEX(DATA!$A$46:$E$6000,A5358,5),"")</f>
        <v/>
      </c>
      <c r="C5358" s="87" t="str">
        <f>IFERROR(INDEX(DATA!$A$46:$E$6000,A5358,3),"")</f>
        <v/>
      </c>
      <c r="D5358" s="88" t="str">
        <f>IFERROR(INDEX(DATA!$A$46:$E$6000,A5358,2),"")</f>
        <v/>
      </c>
      <c r="E5358" s="99" t="str">
        <f>IFERROR(IF(C5358=設定・集計!$B$6,INDEX(DATA!$A$46:$E$6000,A5358,4),""),"")</f>
        <v/>
      </c>
      <c r="F5358" s="99" t="str">
        <f>IFERROR(IF(C5358=設定・集計!$B$6,"",INDEX(DATA!$A$46:$E$6000,A5358,4)),"")</f>
        <v/>
      </c>
    </row>
    <row r="5359" spans="1:6" ht="18.75" customHeight="1">
      <c r="A5359" s="82" t="str">
        <f>IFERROR(MATCH(ROW()-ROW($A$2),DATA!G:G,0)-DATA!$B$5+1,"")</f>
        <v/>
      </c>
      <c r="B5359" s="86" t="str">
        <f>IFERROR(INDEX(DATA!$A$46:$E$6000,A5359,5),"")</f>
        <v/>
      </c>
      <c r="C5359" s="87" t="str">
        <f>IFERROR(INDEX(DATA!$A$46:$E$6000,A5359,3),"")</f>
        <v/>
      </c>
      <c r="D5359" s="88" t="str">
        <f>IFERROR(INDEX(DATA!$A$46:$E$6000,A5359,2),"")</f>
        <v/>
      </c>
      <c r="E5359" s="99" t="str">
        <f>IFERROR(IF(C5359=設定・集計!$B$6,INDEX(DATA!$A$46:$E$6000,A5359,4),""),"")</f>
        <v/>
      </c>
      <c r="F5359" s="99" t="str">
        <f>IFERROR(IF(C5359=設定・集計!$B$6,"",INDEX(DATA!$A$46:$E$6000,A5359,4)),"")</f>
        <v/>
      </c>
    </row>
    <row r="5360" spans="1:6" ht="18.75" customHeight="1">
      <c r="A5360" s="82" t="str">
        <f>IFERROR(MATCH(ROW()-ROW($A$2),DATA!G:G,0)-DATA!$B$5+1,"")</f>
        <v/>
      </c>
      <c r="B5360" s="86" t="str">
        <f>IFERROR(INDEX(DATA!$A$46:$E$6000,A5360,5),"")</f>
        <v/>
      </c>
      <c r="C5360" s="87" t="str">
        <f>IFERROR(INDEX(DATA!$A$46:$E$6000,A5360,3),"")</f>
        <v/>
      </c>
      <c r="D5360" s="88" t="str">
        <f>IFERROR(INDEX(DATA!$A$46:$E$6000,A5360,2),"")</f>
        <v/>
      </c>
      <c r="E5360" s="99" t="str">
        <f>IFERROR(IF(C5360=設定・集計!$B$6,INDEX(DATA!$A$46:$E$6000,A5360,4),""),"")</f>
        <v/>
      </c>
      <c r="F5360" s="99" t="str">
        <f>IFERROR(IF(C5360=設定・集計!$B$6,"",INDEX(DATA!$A$46:$E$6000,A5360,4)),"")</f>
        <v/>
      </c>
    </row>
    <row r="5361" spans="1:6" ht="18.75" customHeight="1">
      <c r="A5361" s="82" t="str">
        <f>IFERROR(MATCH(ROW()-ROW($A$2),DATA!G:G,0)-DATA!$B$5+1,"")</f>
        <v/>
      </c>
      <c r="B5361" s="86" t="str">
        <f>IFERROR(INDEX(DATA!$A$46:$E$6000,A5361,5),"")</f>
        <v/>
      </c>
      <c r="C5361" s="87" t="str">
        <f>IFERROR(INDEX(DATA!$A$46:$E$6000,A5361,3),"")</f>
        <v/>
      </c>
      <c r="D5361" s="88" t="str">
        <f>IFERROR(INDEX(DATA!$A$46:$E$6000,A5361,2),"")</f>
        <v/>
      </c>
      <c r="E5361" s="99" t="str">
        <f>IFERROR(IF(C5361=設定・集計!$B$6,INDEX(DATA!$A$46:$E$6000,A5361,4),""),"")</f>
        <v/>
      </c>
      <c r="F5361" s="99" t="str">
        <f>IFERROR(IF(C5361=設定・集計!$B$6,"",INDEX(DATA!$A$46:$E$6000,A5361,4)),"")</f>
        <v/>
      </c>
    </row>
    <row r="5362" spans="1:6" ht="18.75" customHeight="1">
      <c r="A5362" s="82" t="str">
        <f>IFERROR(MATCH(ROW()-ROW($A$2),DATA!G:G,0)-DATA!$B$5+1,"")</f>
        <v/>
      </c>
      <c r="B5362" s="86" t="str">
        <f>IFERROR(INDEX(DATA!$A$46:$E$6000,A5362,5),"")</f>
        <v/>
      </c>
      <c r="C5362" s="87" t="str">
        <f>IFERROR(INDEX(DATA!$A$46:$E$6000,A5362,3),"")</f>
        <v/>
      </c>
      <c r="D5362" s="88" t="str">
        <f>IFERROR(INDEX(DATA!$A$46:$E$6000,A5362,2),"")</f>
        <v/>
      </c>
      <c r="E5362" s="99" t="str">
        <f>IFERROR(IF(C5362=設定・集計!$B$6,INDEX(DATA!$A$46:$E$6000,A5362,4),""),"")</f>
        <v/>
      </c>
      <c r="F5362" s="99" t="str">
        <f>IFERROR(IF(C5362=設定・集計!$B$6,"",INDEX(DATA!$A$46:$E$6000,A5362,4)),"")</f>
        <v/>
      </c>
    </row>
    <row r="5363" spans="1:6" ht="18.75" customHeight="1">
      <c r="A5363" s="82" t="str">
        <f>IFERROR(MATCH(ROW()-ROW($A$2),DATA!G:G,0)-DATA!$B$5+1,"")</f>
        <v/>
      </c>
      <c r="B5363" s="86" t="str">
        <f>IFERROR(INDEX(DATA!$A$46:$E$6000,A5363,5),"")</f>
        <v/>
      </c>
      <c r="C5363" s="87" t="str">
        <f>IFERROR(INDEX(DATA!$A$46:$E$6000,A5363,3),"")</f>
        <v/>
      </c>
      <c r="D5363" s="88" t="str">
        <f>IFERROR(INDEX(DATA!$A$46:$E$6000,A5363,2),"")</f>
        <v/>
      </c>
      <c r="E5363" s="99" t="str">
        <f>IFERROR(IF(C5363=設定・集計!$B$6,INDEX(DATA!$A$46:$E$6000,A5363,4),""),"")</f>
        <v/>
      </c>
      <c r="F5363" s="99" t="str">
        <f>IFERROR(IF(C5363=設定・集計!$B$6,"",INDEX(DATA!$A$46:$E$6000,A5363,4)),"")</f>
        <v/>
      </c>
    </row>
    <row r="5364" spans="1:6" ht="18.75" customHeight="1">
      <c r="A5364" s="82" t="str">
        <f>IFERROR(MATCH(ROW()-ROW($A$2),DATA!G:G,0)-DATA!$B$5+1,"")</f>
        <v/>
      </c>
      <c r="B5364" s="86" t="str">
        <f>IFERROR(INDEX(DATA!$A$46:$E$6000,A5364,5),"")</f>
        <v/>
      </c>
      <c r="C5364" s="87" t="str">
        <f>IFERROR(INDEX(DATA!$A$46:$E$6000,A5364,3),"")</f>
        <v/>
      </c>
      <c r="D5364" s="88" t="str">
        <f>IFERROR(INDEX(DATA!$A$46:$E$6000,A5364,2),"")</f>
        <v/>
      </c>
      <c r="E5364" s="99" t="str">
        <f>IFERROR(IF(C5364=設定・集計!$B$6,INDEX(DATA!$A$46:$E$6000,A5364,4),""),"")</f>
        <v/>
      </c>
      <c r="F5364" s="99" t="str">
        <f>IFERROR(IF(C5364=設定・集計!$B$6,"",INDEX(DATA!$A$46:$E$6000,A5364,4)),"")</f>
        <v/>
      </c>
    </row>
    <row r="5365" spans="1:6" ht="18.75" customHeight="1">
      <c r="A5365" s="82" t="str">
        <f>IFERROR(MATCH(ROW()-ROW($A$2),DATA!G:G,0)-DATA!$B$5+1,"")</f>
        <v/>
      </c>
      <c r="B5365" s="86" t="str">
        <f>IFERROR(INDEX(DATA!$A$46:$E$6000,A5365,5),"")</f>
        <v/>
      </c>
      <c r="C5365" s="87" t="str">
        <f>IFERROR(INDEX(DATA!$A$46:$E$6000,A5365,3),"")</f>
        <v/>
      </c>
      <c r="D5365" s="88" t="str">
        <f>IFERROR(INDEX(DATA!$A$46:$E$6000,A5365,2),"")</f>
        <v/>
      </c>
      <c r="E5365" s="99" t="str">
        <f>IFERROR(IF(C5365=設定・集計!$B$6,INDEX(DATA!$A$46:$E$6000,A5365,4),""),"")</f>
        <v/>
      </c>
      <c r="F5365" s="99" t="str">
        <f>IFERROR(IF(C5365=設定・集計!$B$6,"",INDEX(DATA!$A$46:$E$6000,A5365,4)),"")</f>
        <v/>
      </c>
    </row>
    <row r="5366" spans="1:6" ht="18.75" customHeight="1">
      <c r="A5366" s="82" t="str">
        <f>IFERROR(MATCH(ROW()-ROW($A$2),DATA!G:G,0)-DATA!$B$5+1,"")</f>
        <v/>
      </c>
      <c r="B5366" s="86" t="str">
        <f>IFERROR(INDEX(DATA!$A$46:$E$6000,A5366,5),"")</f>
        <v/>
      </c>
      <c r="C5366" s="87" t="str">
        <f>IFERROR(INDEX(DATA!$A$46:$E$6000,A5366,3),"")</f>
        <v/>
      </c>
      <c r="D5366" s="88" t="str">
        <f>IFERROR(INDEX(DATA!$A$46:$E$6000,A5366,2),"")</f>
        <v/>
      </c>
      <c r="E5366" s="99" t="str">
        <f>IFERROR(IF(C5366=設定・集計!$B$6,INDEX(DATA!$A$46:$E$6000,A5366,4),""),"")</f>
        <v/>
      </c>
      <c r="F5366" s="99" t="str">
        <f>IFERROR(IF(C5366=設定・集計!$B$6,"",INDEX(DATA!$A$46:$E$6000,A5366,4)),"")</f>
        <v/>
      </c>
    </row>
    <row r="5367" spans="1:6" ht="18.75" customHeight="1">
      <c r="A5367" s="82" t="str">
        <f>IFERROR(MATCH(ROW()-ROW($A$2),DATA!G:G,0)-DATA!$B$5+1,"")</f>
        <v/>
      </c>
      <c r="B5367" s="86" t="str">
        <f>IFERROR(INDEX(DATA!$A$46:$E$6000,A5367,5),"")</f>
        <v/>
      </c>
      <c r="C5367" s="87" t="str">
        <f>IFERROR(INDEX(DATA!$A$46:$E$6000,A5367,3),"")</f>
        <v/>
      </c>
      <c r="D5367" s="88" t="str">
        <f>IFERROR(INDEX(DATA!$A$46:$E$6000,A5367,2),"")</f>
        <v/>
      </c>
      <c r="E5367" s="99" t="str">
        <f>IFERROR(IF(C5367=設定・集計!$B$6,INDEX(DATA!$A$46:$E$6000,A5367,4),""),"")</f>
        <v/>
      </c>
      <c r="F5367" s="99" t="str">
        <f>IFERROR(IF(C5367=設定・集計!$B$6,"",INDEX(DATA!$A$46:$E$6000,A5367,4)),"")</f>
        <v/>
      </c>
    </row>
    <row r="5368" spans="1:6" ht="18.75" customHeight="1">
      <c r="A5368" s="82" t="str">
        <f>IFERROR(MATCH(ROW()-ROW($A$2),DATA!G:G,0)-DATA!$B$5+1,"")</f>
        <v/>
      </c>
      <c r="B5368" s="86" t="str">
        <f>IFERROR(INDEX(DATA!$A$46:$E$6000,A5368,5),"")</f>
        <v/>
      </c>
      <c r="C5368" s="87" t="str">
        <f>IFERROR(INDEX(DATA!$A$46:$E$6000,A5368,3),"")</f>
        <v/>
      </c>
      <c r="D5368" s="88" t="str">
        <f>IFERROR(INDEX(DATA!$A$46:$E$6000,A5368,2),"")</f>
        <v/>
      </c>
      <c r="E5368" s="99" t="str">
        <f>IFERROR(IF(C5368=設定・集計!$B$6,INDEX(DATA!$A$46:$E$6000,A5368,4),""),"")</f>
        <v/>
      </c>
      <c r="F5368" s="99" t="str">
        <f>IFERROR(IF(C5368=設定・集計!$B$6,"",INDEX(DATA!$A$46:$E$6000,A5368,4)),"")</f>
        <v/>
      </c>
    </row>
    <row r="5369" spans="1:6" ht="18.75" customHeight="1">
      <c r="A5369" s="82" t="str">
        <f>IFERROR(MATCH(ROW()-ROW($A$2),DATA!G:G,0)-DATA!$B$5+1,"")</f>
        <v/>
      </c>
      <c r="B5369" s="86" t="str">
        <f>IFERROR(INDEX(DATA!$A$46:$E$6000,A5369,5),"")</f>
        <v/>
      </c>
      <c r="C5369" s="87" t="str">
        <f>IFERROR(INDEX(DATA!$A$46:$E$6000,A5369,3),"")</f>
        <v/>
      </c>
      <c r="D5369" s="88" t="str">
        <f>IFERROR(INDEX(DATA!$A$46:$E$6000,A5369,2),"")</f>
        <v/>
      </c>
      <c r="E5369" s="99" t="str">
        <f>IFERROR(IF(C5369=設定・集計!$B$6,INDEX(DATA!$A$46:$E$6000,A5369,4),""),"")</f>
        <v/>
      </c>
      <c r="F5369" s="99" t="str">
        <f>IFERROR(IF(C5369=設定・集計!$B$6,"",INDEX(DATA!$A$46:$E$6000,A5369,4)),"")</f>
        <v/>
      </c>
    </row>
    <row r="5370" spans="1:6" ht="18.75" customHeight="1">
      <c r="A5370" s="82" t="str">
        <f>IFERROR(MATCH(ROW()-ROW($A$2),DATA!G:G,0)-DATA!$B$5+1,"")</f>
        <v/>
      </c>
      <c r="B5370" s="86" t="str">
        <f>IFERROR(INDEX(DATA!$A$46:$E$6000,A5370,5),"")</f>
        <v/>
      </c>
      <c r="C5370" s="87" t="str">
        <f>IFERROR(INDEX(DATA!$A$46:$E$6000,A5370,3),"")</f>
        <v/>
      </c>
      <c r="D5370" s="88" t="str">
        <f>IFERROR(INDEX(DATA!$A$46:$E$6000,A5370,2),"")</f>
        <v/>
      </c>
      <c r="E5370" s="99" t="str">
        <f>IFERROR(IF(C5370=設定・集計!$B$6,INDEX(DATA!$A$46:$E$6000,A5370,4),""),"")</f>
        <v/>
      </c>
      <c r="F5370" s="99" t="str">
        <f>IFERROR(IF(C5370=設定・集計!$B$6,"",INDEX(DATA!$A$46:$E$6000,A5370,4)),"")</f>
        <v/>
      </c>
    </row>
    <row r="5371" spans="1:6" ht="18.75" customHeight="1">
      <c r="A5371" s="82" t="str">
        <f>IFERROR(MATCH(ROW()-ROW($A$2),DATA!G:G,0)-DATA!$B$5+1,"")</f>
        <v/>
      </c>
      <c r="B5371" s="86" t="str">
        <f>IFERROR(INDEX(DATA!$A$46:$E$6000,A5371,5),"")</f>
        <v/>
      </c>
      <c r="C5371" s="87" t="str">
        <f>IFERROR(INDEX(DATA!$A$46:$E$6000,A5371,3),"")</f>
        <v/>
      </c>
      <c r="D5371" s="88" t="str">
        <f>IFERROR(INDEX(DATA!$A$46:$E$6000,A5371,2),"")</f>
        <v/>
      </c>
      <c r="E5371" s="99" t="str">
        <f>IFERROR(IF(C5371=設定・集計!$B$6,INDEX(DATA!$A$46:$E$6000,A5371,4),""),"")</f>
        <v/>
      </c>
      <c r="F5371" s="99" t="str">
        <f>IFERROR(IF(C5371=設定・集計!$B$6,"",INDEX(DATA!$A$46:$E$6000,A5371,4)),"")</f>
        <v/>
      </c>
    </row>
    <row r="5372" spans="1:6" ht="18.75" customHeight="1">
      <c r="A5372" s="82" t="str">
        <f>IFERROR(MATCH(ROW()-ROW($A$2),DATA!G:G,0)-DATA!$B$5+1,"")</f>
        <v/>
      </c>
      <c r="B5372" s="86" t="str">
        <f>IFERROR(INDEX(DATA!$A$46:$E$6000,A5372,5),"")</f>
        <v/>
      </c>
      <c r="C5372" s="87" t="str">
        <f>IFERROR(INDEX(DATA!$A$46:$E$6000,A5372,3),"")</f>
        <v/>
      </c>
      <c r="D5372" s="88" t="str">
        <f>IFERROR(INDEX(DATA!$A$46:$E$6000,A5372,2),"")</f>
        <v/>
      </c>
      <c r="E5372" s="99" t="str">
        <f>IFERROR(IF(C5372=設定・集計!$B$6,INDEX(DATA!$A$46:$E$6000,A5372,4),""),"")</f>
        <v/>
      </c>
      <c r="F5372" s="99" t="str">
        <f>IFERROR(IF(C5372=設定・集計!$B$6,"",INDEX(DATA!$A$46:$E$6000,A5372,4)),"")</f>
        <v/>
      </c>
    </row>
    <row r="5373" spans="1:6" ht="18.75" customHeight="1">
      <c r="A5373" s="82" t="str">
        <f>IFERROR(MATCH(ROW()-ROW($A$2),DATA!G:G,0)-DATA!$B$5+1,"")</f>
        <v/>
      </c>
      <c r="B5373" s="86" t="str">
        <f>IFERROR(INDEX(DATA!$A$46:$E$6000,A5373,5),"")</f>
        <v/>
      </c>
      <c r="C5373" s="87" t="str">
        <f>IFERROR(INDEX(DATA!$A$46:$E$6000,A5373,3),"")</f>
        <v/>
      </c>
      <c r="D5373" s="88" t="str">
        <f>IFERROR(INDEX(DATA!$A$46:$E$6000,A5373,2),"")</f>
        <v/>
      </c>
      <c r="E5373" s="99" t="str">
        <f>IFERROR(IF(C5373=設定・集計!$B$6,INDEX(DATA!$A$46:$E$6000,A5373,4),""),"")</f>
        <v/>
      </c>
      <c r="F5373" s="99" t="str">
        <f>IFERROR(IF(C5373=設定・集計!$B$6,"",INDEX(DATA!$A$46:$E$6000,A5373,4)),"")</f>
        <v/>
      </c>
    </row>
    <row r="5374" spans="1:6" ht="18.75" customHeight="1">
      <c r="A5374" s="82" t="str">
        <f>IFERROR(MATCH(ROW()-ROW($A$2),DATA!G:G,0)-DATA!$B$5+1,"")</f>
        <v/>
      </c>
      <c r="B5374" s="86" t="str">
        <f>IFERROR(INDEX(DATA!$A$46:$E$6000,A5374,5),"")</f>
        <v/>
      </c>
      <c r="C5374" s="87" t="str">
        <f>IFERROR(INDEX(DATA!$A$46:$E$6000,A5374,3),"")</f>
        <v/>
      </c>
      <c r="D5374" s="88" t="str">
        <f>IFERROR(INDEX(DATA!$A$46:$E$6000,A5374,2),"")</f>
        <v/>
      </c>
      <c r="E5374" s="99" t="str">
        <f>IFERROR(IF(C5374=設定・集計!$B$6,INDEX(DATA!$A$46:$E$6000,A5374,4),""),"")</f>
        <v/>
      </c>
      <c r="F5374" s="99" t="str">
        <f>IFERROR(IF(C5374=設定・集計!$B$6,"",INDEX(DATA!$A$46:$E$6000,A5374,4)),"")</f>
        <v/>
      </c>
    </row>
    <row r="5375" spans="1:6" ht="18.75" customHeight="1">
      <c r="A5375" s="82" t="str">
        <f>IFERROR(MATCH(ROW()-ROW($A$2),DATA!G:G,0)-DATA!$B$5+1,"")</f>
        <v/>
      </c>
      <c r="B5375" s="86" t="str">
        <f>IFERROR(INDEX(DATA!$A$46:$E$6000,A5375,5),"")</f>
        <v/>
      </c>
      <c r="C5375" s="87" t="str">
        <f>IFERROR(INDEX(DATA!$A$46:$E$6000,A5375,3),"")</f>
        <v/>
      </c>
      <c r="D5375" s="88" t="str">
        <f>IFERROR(INDEX(DATA!$A$46:$E$6000,A5375,2),"")</f>
        <v/>
      </c>
      <c r="E5375" s="99" t="str">
        <f>IFERROR(IF(C5375=設定・集計!$B$6,INDEX(DATA!$A$46:$E$6000,A5375,4),""),"")</f>
        <v/>
      </c>
      <c r="F5375" s="99" t="str">
        <f>IFERROR(IF(C5375=設定・集計!$B$6,"",INDEX(DATA!$A$46:$E$6000,A5375,4)),"")</f>
        <v/>
      </c>
    </row>
    <row r="5376" spans="1:6" ht="18.75" customHeight="1">
      <c r="A5376" s="82" t="str">
        <f>IFERROR(MATCH(ROW()-ROW($A$2),DATA!G:G,0)-DATA!$B$5+1,"")</f>
        <v/>
      </c>
      <c r="B5376" s="86" t="str">
        <f>IFERROR(INDEX(DATA!$A$46:$E$6000,A5376,5),"")</f>
        <v/>
      </c>
      <c r="C5376" s="87" t="str">
        <f>IFERROR(INDEX(DATA!$A$46:$E$6000,A5376,3),"")</f>
        <v/>
      </c>
      <c r="D5376" s="88" t="str">
        <f>IFERROR(INDEX(DATA!$A$46:$E$6000,A5376,2),"")</f>
        <v/>
      </c>
      <c r="E5376" s="99" t="str">
        <f>IFERROR(IF(C5376=設定・集計!$B$6,INDEX(DATA!$A$46:$E$6000,A5376,4),""),"")</f>
        <v/>
      </c>
      <c r="F5376" s="99" t="str">
        <f>IFERROR(IF(C5376=設定・集計!$B$6,"",INDEX(DATA!$A$46:$E$6000,A5376,4)),"")</f>
        <v/>
      </c>
    </row>
    <row r="5377" spans="1:6" ht="18.75" customHeight="1">
      <c r="A5377" s="82" t="str">
        <f>IFERROR(MATCH(ROW()-ROW($A$2),DATA!G:G,0)-DATA!$B$5+1,"")</f>
        <v/>
      </c>
      <c r="B5377" s="86" t="str">
        <f>IFERROR(INDEX(DATA!$A$46:$E$6000,A5377,5),"")</f>
        <v/>
      </c>
      <c r="C5377" s="87" t="str">
        <f>IFERROR(INDEX(DATA!$A$46:$E$6000,A5377,3),"")</f>
        <v/>
      </c>
      <c r="D5377" s="88" t="str">
        <f>IFERROR(INDEX(DATA!$A$46:$E$6000,A5377,2),"")</f>
        <v/>
      </c>
      <c r="E5377" s="99" t="str">
        <f>IFERROR(IF(C5377=設定・集計!$B$6,INDEX(DATA!$A$46:$E$6000,A5377,4),""),"")</f>
        <v/>
      </c>
      <c r="F5377" s="99" t="str">
        <f>IFERROR(IF(C5377=設定・集計!$B$6,"",INDEX(DATA!$A$46:$E$6000,A5377,4)),"")</f>
        <v/>
      </c>
    </row>
    <row r="5378" spans="1:6" ht="18.75" customHeight="1">
      <c r="A5378" s="82" t="str">
        <f>IFERROR(MATCH(ROW()-ROW($A$2),DATA!G:G,0)-DATA!$B$5+1,"")</f>
        <v/>
      </c>
      <c r="B5378" s="86" t="str">
        <f>IFERROR(INDEX(DATA!$A$46:$E$6000,A5378,5),"")</f>
        <v/>
      </c>
      <c r="C5378" s="87" t="str">
        <f>IFERROR(INDEX(DATA!$A$46:$E$6000,A5378,3),"")</f>
        <v/>
      </c>
      <c r="D5378" s="88" t="str">
        <f>IFERROR(INDEX(DATA!$A$46:$E$6000,A5378,2),"")</f>
        <v/>
      </c>
      <c r="E5378" s="99" t="str">
        <f>IFERROR(IF(C5378=設定・集計!$B$6,INDEX(DATA!$A$46:$E$6000,A5378,4),""),"")</f>
        <v/>
      </c>
      <c r="F5378" s="99" t="str">
        <f>IFERROR(IF(C5378=設定・集計!$B$6,"",INDEX(DATA!$A$46:$E$6000,A5378,4)),"")</f>
        <v/>
      </c>
    </row>
    <row r="5379" spans="1:6" ht="18.75" customHeight="1">
      <c r="A5379" s="82" t="str">
        <f>IFERROR(MATCH(ROW()-ROW($A$2),DATA!G:G,0)-DATA!$B$5+1,"")</f>
        <v/>
      </c>
      <c r="B5379" s="86" t="str">
        <f>IFERROR(INDEX(DATA!$A$46:$E$6000,A5379,5),"")</f>
        <v/>
      </c>
      <c r="C5379" s="87" t="str">
        <f>IFERROR(INDEX(DATA!$A$46:$E$6000,A5379,3),"")</f>
        <v/>
      </c>
      <c r="D5379" s="88" t="str">
        <f>IFERROR(INDEX(DATA!$A$46:$E$6000,A5379,2),"")</f>
        <v/>
      </c>
      <c r="E5379" s="99" t="str">
        <f>IFERROR(IF(C5379=設定・集計!$B$6,INDEX(DATA!$A$46:$E$6000,A5379,4),""),"")</f>
        <v/>
      </c>
      <c r="F5379" s="99" t="str">
        <f>IFERROR(IF(C5379=設定・集計!$B$6,"",INDEX(DATA!$A$46:$E$6000,A5379,4)),"")</f>
        <v/>
      </c>
    </row>
    <row r="5380" spans="1:6" ht="18.75" customHeight="1">
      <c r="A5380" s="82" t="str">
        <f>IFERROR(MATCH(ROW()-ROW($A$2),DATA!G:G,0)-DATA!$B$5+1,"")</f>
        <v/>
      </c>
      <c r="B5380" s="86" t="str">
        <f>IFERROR(INDEX(DATA!$A$46:$E$6000,A5380,5),"")</f>
        <v/>
      </c>
      <c r="C5380" s="87" t="str">
        <f>IFERROR(INDEX(DATA!$A$46:$E$6000,A5380,3),"")</f>
        <v/>
      </c>
      <c r="D5380" s="88" t="str">
        <f>IFERROR(INDEX(DATA!$A$46:$E$6000,A5380,2),"")</f>
        <v/>
      </c>
      <c r="E5380" s="99" t="str">
        <f>IFERROR(IF(C5380=設定・集計!$B$6,INDEX(DATA!$A$46:$E$6000,A5380,4),""),"")</f>
        <v/>
      </c>
      <c r="F5380" s="99" t="str">
        <f>IFERROR(IF(C5380=設定・集計!$B$6,"",INDEX(DATA!$A$46:$E$6000,A5380,4)),"")</f>
        <v/>
      </c>
    </row>
    <row r="5381" spans="1:6" ht="18.75" customHeight="1">
      <c r="A5381" s="82" t="str">
        <f>IFERROR(MATCH(ROW()-ROW($A$2),DATA!G:G,0)-DATA!$B$5+1,"")</f>
        <v/>
      </c>
      <c r="B5381" s="86" t="str">
        <f>IFERROR(INDEX(DATA!$A$46:$E$6000,A5381,5),"")</f>
        <v/>
      </c>
      <c r="C5381" s="87" t="str">
        <f>IFERROR(INDEX(DATA!$A$46:$E$6000,A5381,3),"")</f>
        <v/>
      </c>
      <c r="D5381" s="88" t="str">
        <f>IFERROR(INDEX(DATA!$A$46:$E$6000,A5381,2),"")</f>
        <v/>
      </c>
      <c r="E5381" s="99" t="str">
        <f>IFERROR(IF(C5381=設定・集計!$B$6,INDEX(DATA!$A$46:$E$6000,A5381,4),""),"")</f>
        <v/>
      </c>
      <c r="F5381" s="99" t="str">
        <f>IFERROR(IF(C5381=設定・集計!$B$6,"",INDEX(DATA!$A$46:$E$6000,A5381,4)),"")</f>
        <v/>
      </c>
    </row>
    <row r="5382" spans="1:6" ht="18.75" customHeight="1">
      <c r="A5382" s="82" t="str">
        <f>IFERROR(MATCH(ROW()-ROW($A$2),DATA!G:G,0)-DATA!$B$5+1,"")</f>
        <v/>
      </c>
      <c r="B5382" s="86" t="str">
        <f>IFERROR(INDEX(DATA!$A$46:$E$6000,A5382,5),"")</f>
        <v/>
      </c>
      <c r="C5382" s="87" t="str">
        <f>IFERROR(INDEX(DATA!$A$46:$E$6000,A5382,3),"")</f>
        <v/>
      </c>
      <c r="D5382" s="88" t="str">
        <f>IFERROR(INDEX(DATA!$A$46:$E$6000,A5382,2),"")</f>
        <v/>
      </c>
      <c r="E5382" s="99" t="str">
        <f>IFERROR(IF(C5382=設定・集計!$B$6,INDEX(DATA!$A$46:$E$6000,A5382,4),""),"")</f>
        <v/>
      </c>
      <c r="F5382" s="99" t="str">
        <f>IFERROR(IF(C5382=設定・集計!$B$6,"",INDEX(DATA!$A$46:$E$6000,A5382,4)),"")</f>
        <v/>
      </c>
    </row>
    <row r="5383" spans="1:6" ht="18.75" customHeight="1">
      <c r="A5383" s="82" t="str">
        <f>IFERROR(MATCH(ROW()-ROW($A$2),DATA!G:G,0)-DATA!$B$5+1,"")</f>
        <v/>
      </c>
      <c r="B5383" s="86" t="str">
        <f>IFERROR(INDEX(DATA!$A$46:$E$6000,A5383,5),"")</f>
        <v/>
      </c>
      <c r="C5383" s="87" t="str">
        <f>IFERROR(INDEX(DATA!$A$46:$E$6000,A5383,3),"")</f>
        <v/>
      </c>
      <c r="D5383" s="88" t="str">
        <f>IFERROR(INDEX(DATA!$A$46:$E$6000,A5383,2),"")</f>
        <v/>
      </c>
      <c r="E5383" s="99" t="str">
        <f>IFERROR(IF(C5383=設定・集計!$B$6,INDEX(DATA!$A$46:$E$6000,A5383,4),""),"")</f>
        <v/>
      </c>
      <c r="F5383" s="99" t="str">
        <f>IFERROR(IF(C5383=設定・集計!$B$6,"",INDEX(DATA!$A$46:$E$6000,A5383,4)),"")</f>
        <v/>
      </c>
    </row>
    <row r="5384" spans="1:6" ht="18.75" customHeight="1">
      <c r="A5384" s="82" t="str">
        <f>IFERROR(MATCH(ROW()-ROW($A$2),DATA!G:G,0)-DATA!$B$5+1,"")</f>
        <v/>
      </c>
      <c r="B5384" s="86" t="str">
        <f>IFERROR(INDEX(DATA!$A$46:$E$6000,A5384,5),"")</f>
        <v/>
      </c>
      <c r="C5384" s="87" t="str">
        <f>IFERROR(INDEX(DATA!$A$46:$E$6000,A5384,3),"")</f>
        <v/>
      </c>
      <c r="D5384" s="88" t="str">
        <f>IFERROR(INDEX(DATA!$A$46:$E$6000,A5384,2),"")</f>
        <v/>
      </c>
      <c r="E5384" s="99" t="str">
        <f>IFERROR(IF(C5384=設定・集計!$B$6,INDEX(DATA!$A$46:$E$6000,A5384,4),""),"")</f>
        <v/>
      </c>
      <c r="F5384" s="99" t="str">
        <f>IFERROR(IF(C5384=設定・集計!$B$6,"",INDEX(DATA!$A$46:$E$6000,A5384,4)),"")</f>
        <v/>
      </c>
    </row>
    <row r="5385" spans="1:6" ht="18.75" customHeight="1">
      <c r="A5385" s="82" t="str">
        <f>IFERROR(MATCH(ROW()-ROW($A$2),DATA!G:G,0)-DATA!$B$5+1,"")</f>
        <v/>
      </c>
      <c r="B5385" s="86" t="str">
        <f>IFERROR(INDEX(DATA!$A$46:$E$6000,A5385,5),"")</f>
        <v/>
      </c>
      <c r="C5385" s="87" t="str">
        <f>IFERROR(INDEX(DATA!$A$46:$E$6000,A5385,3),"")</f>
        <v/>
      </c>
      <c r="D5385" s="88" t="str">
        <f>IFERROR(INDEX(DATA!$A$46:$E$6000,A5385,2),"")</f>
        <v/>
      </c>
      <c r="E5385" s="99" t="str">
        <f>IFERROR(IF(C5385=設定・集計!$B$6,INDEX(DATA!$A$46:$E$6000,A5385,4),""),"")</f>
        <v/>
      </c>
      <c r="F5385" s="99" t="str">
        <f>IFERROR(IF(C5385=設定・集計!$B$6,"",INDEX(DATA!$A$46:$E$6000,A5385,4)),"")</f>
        <v/>
      </c>
    </row>
    <row r="5386" spans="1:6" ht="18.75" customHeight="1">
      <c r="A5386" s="82" t="str">
        <f>IFERROR(MATCH(ROW()-ROW($A$2),DATA!G:G,0)-DATA!$B$5+1,"")</f>
        <v/>
      </c>
      <c r="B5386" s="86" t="str">
        <f>IFERROR(INDEX(DATA!$A$46:$E$6000,A5386,5),"")</f>
        <v/>
      </c>
      <c r="C5386" s="87" t="str">
        <f>IFERROR(INDEX(DATA!$A$46:$E$6000,A5386,3),"")</f>
        <v/>
      </c>
      <c r="D5386" s="88" t="str">
        <f>IFERROR(INDEX(DATA!$A$46:$E$6000,A5386,2),"")</f>
        <v/>
      </c>
      <c r="E5386" s="99" t="str">
        <f>IFERROR(IF(C5386=設定・集計!$B$6,INDEX(DATA!$A$46:$E$6000,A5386,4),""),"")</f>
        <v/>
      </c>
      <c r="F5386" s="99" t="str">
        <f>IFERROR(IF(C5386=設定・集計!$B$6,"",INDEX(DATA!$A$46:$E$6000,A5386,4)),"")</f>
        <v/>
      </c>
    </row>
    <row r="5387" spans="1:6" ht="18.75" customHeight="1">
      <c r="A5387" s="82" t="str">
        <f>IFERROR(MATCH(ROW()-ROW($A$2),DATA!G:G,0)-DATA!$B$5+1,"")</f>
        <v/>
      </c>
      <c r="B5387" s="86" t="str">
        <f>IFERROR(INDEX(DATA!$A$46:$E$6000,A5387,5),"")</f>
        <v/>
      </c>
      <c r="C5387" s="87" t="str">
        <f>IFERROR(INDEX(DATA!$A$46:$E$6000,A5387,3),"")</f>
        <v/>
      </c>
      <c r="D5387" s="88" t="str">
        <f>IFERROR(INDEX(DATA!$A$46:$E$6000,A5387,2),"")</f>
        <v/>
      </c>
      <c r="E5387" s="99" t="str">
        <f>IFERROR(IF(C5387=設定・集計!$B$6,INDEX(DATA!$A$46:$E$6000,A5387,4),""),"")</f>
        <v/>
      </c>
      <c r="F5387" s="99" t="str">
        <f>IFERROR(IF(C5387=設定・集計!$B$6,"",INDEX(DATA!$A$46:$E$6000,A5387,4)),"")</f>
        <v/>
      </c>
    </row>
    <row r="5388" spans="1:6" ht="18.75" customHeight="1">
      <c r="A5388" s="82" t="str">
        <f>IFERROR(MATCH(ROW()-ROW($A$2),DATA!G:G,0)-DATA!$B$5+1,"")</f>
        <v/>
      </c>
      <c r="B5388" s="86" t="str">
        <f>IFERROR(INDEX(DATA!$A$46:$E$6000,A5388,5),"")</f>
        <v/>
      </c>
      <c r="C5388" s="87" t="str">
        <f>IFERROR(INDEX(DATA!$A$46:$E$6000,A5388,3),"")</f>
        <v/>
      </c>
      <c r="D5388" s="88" t="str">
        <f>IFERROR(INDEX(DATA!$A$46:$E$6000,A5388,2),"")</f>
        <v/>
      </c>
      <c r="E5388" s="99" t="str">
        <f>IFERROR(IF(C5388=設定・集計!$B$6,INDEX(DATA!$A$46:$E$6000,A5388,4),""),"")</f>
        <v/>
      </c>
      <c r="F5388" s="99" t="str">
        <f>IFERROR(IF(C5388=設定・集計!$B$6,"",INDEX(DATA!$A$46:$E$6000,A5388,4)),"")</f>
        <v/>
      </c>
    </row>
    <row r="5389" spans="1:6" ht="18.75" customHeight="1">
      <c r="A5389" s="82" t="str">
        <f>IFERROR(MATCH(ROW()-ROW($A$2),DATA!G:G,0)-DATA!$B$5+1,"")</f>
        <v/>
      </c>
      <c r="B5389" s="86" t="str">
        <f>IFERROR(INDEX(DATA!$A$46:$E$6000,A5389,5),"")</f>
        <v/>
      </c>
      <c r="C5389" s="87" t="str">
        <f>IFERROR(INDEX(DATA!$A$46:$E$6000,A5389,3),"")</f>
        <v/>
      </c>
      <c r="D5389" s="88" t="str">
        <f>IFERROR(INDEX(DATA!$A$46:$E$6000,A5389,2),"")</f>
        <v/>
      </c>
      <c r="E5389" s="99" t="str">
        <f>IFERROR(IF(C5389=設定・集計!$B$6,INDEX(DATA!$A$46:$E$6000,A5389,4),""),"")</f>
        <v/>
      </c>
      <c r="F5389" s="99" t="str">
        <f>IFERROR(IF(C5389=設定・集計!$B$6,"",INDEX(DATA!$A$46:$E$6000,A5389,4)),"")</f>
        <v/>
      </c>
    </row>
    <row r="5390" spans="1:6" ht="18.75" customHeight="1">
      <c r="A5390" s="82" t="str">
        <f>IFERROR(MATCH(ROW()-ROW($A$2),DATA!G:G,0)-DATA!$B$5+1,"")</f>
        <v/>
      </c>
      <c r="B5390" s="86" t="str">
        <f>IFERROR(INDEX(DATA!$A$46:$E$6000,A5390,5),"")</f>
        <v/>
      </c>
      <c r="C5390" s="87" t="str">
        <f>IFERROR(INDEX(DATA!$A$46:$E$6000,A5390,3),"")</f>
        <v/>
      </c>
      <c r="D5390" s="88" t="str">
        <f>IFERROR(INDEX(DATA!$A$46:$E$6000,A5390,2),"")</f>
        <v/>
      </c>
      <c r="E5390" s="99" t="str">
        <f>IFERROR(IF(C5390=設定・集計!$B$6,INDEX(DATA!$A$46:$E$6000,A5390,4),""),"")</f>
        <v/>
      </c>
      <c r="F5390" s="99" t="str">
        <f>IFERROR(IF(C5390=設定・集計!$B$6,"",INDEX(DATA!$A$46:$E$6000,A5390,4)),"")</f>
        <v/>
      </c>
    </row>
    <row r="5391" spans="1:6" ht="18.75" customHeight="1">
      <c r="A5391" s="82" t="str">
        <f>IFERROR(MATCH(ROW()-ROW($A$2),DATA!G:G,0)-DATA!$B$5+1,"")</f>
        <v/>
      </c>
      <c r="B5391" s="86" t="str">
        <f>IFERROR(INDEX(DATA!$A$46:$E$6000,A5391,5),"")</f>
        <v/>
      </c>
      <c r="C5391" s="87" t="str">
        <f>IFERROR(INDEX(DATA!$A$46:$E$6000,A5391,3),"")</f>
        <v/>
      </c>
      <c r="D5391" s="88" t="str">
        <f>IFERROR(INDEX(DATA!$A$46:$E$6000,A5391,2),"")</f>
        <v/>
      </c>
      <c r="E5391" s="99" t="str">
        <f>IFERROR(IF(C5391=設定・集計!$B$6,INDEX(DATA!$A$46:$E$6000,A5391,4),""),"")</f>
        <v/>
      </c>
      <c r="F5391" s="99" t="str">
        <f>IFERROR(IF(C5391=設定・集計!$B$6,"",INDEX(DATA!$A$46:$E$6000,A5391,4)),"")</f>
        <v/>
      </c>
    </row>
    <row r="5392" spans="1:6" ht="18.75" customHeight="1">
      <c r="A5392" s="82" t="str">
        <f>IFERROR(MATCH(ROW()-ROW($A$2),DATA!G:G,0)-DATA!$B$5+1,"")</f>
        <v/>
      </c>
      <c r="B5392" s="86" t="str">
        <f>IFERROR(INDEX(DATA!$A$46:$E$6000,A5392,5),"")</f>
        <v/>
      </c>
      <c r="C5392" s="87" t="str">
        <f>IFERROR(INDEX(DATA!$A$46:$E$6000,A5392,3),"")</f>
        <v/>
      </c>
      <c r="D5392" s="88" t="str">
        <f>IFERROR(INDEX(DATA!$A$46:$E$6000,A5392,2),"")</f>
        <v/>
      </c>
      <c r="E5392" s="99" t="str">
        <f>IFERROR(IF(C5392=設定・集計!$B$6,INDEX(DATA!$A$46:$E$6000,A5392,4),""),"")</f>
        <v/>
      </c>
      <c r="F5392" s="99" t="str">
        <f>IFERROR(IF(C5392=設定・集計!$B$6,"",INDEX(DATA!$A$46:$E$6000,A5392,4)),"")</f>
        <v/>
      </c>
    </row>
    <row r="5393" spans="1:6" ht="18.75" customHeight="1">
      <c r="A5393" s="82" t="str">
        <f>IFERROR(MATCH(ROW()-ROW($A$2),DATA!G:G,0)-DATA!$B$5+1,"")</f>
        <v/>
      </c>
      <c r="B5393" s="86" t="str">
        <f>IFERROR(INDEX(DATA!$A$46:$E$6000,A5393,5),"")</f>
        <v/>
      </c>
      <c r="C5393" s="87" t="str">
        <f>IFERROR(INDEX(DATA!$A$46:$E$6000,A5393,3),"")</f>
        <v/>
      </c>
      <c r="D5393" s="88" t="str">
        <f>IFERROR(INDEX(DATA!$A$46:$E$6000,A5393,2),"")</f>
        <v/>
      </c>
      <c r="E5393" s="99" t="str">
        <f>IFERROR(IF(C5393=設定・集計!$B$6,INDEX(DATA!$A$46:$E$6000,A5393,4),""),"")</f>
        <v/>
      </c>
      <c r="F5393" s="99" t="str">
        <f>IFERROR(IF(C5393=設定・集計!$B$6,"",INDEX(DATA!$A$46:$E$6000,A5393,4)),"")</f>
        <v/>
      </c>
    </row>
    <row r="5394" spans="1:6" ht="18.75" customHeight="1">
      <c r="A5394" s="82" t="str">
        <f>IFERROR(MATCH(ROW()-ROW($A$2),DATA!G:G,0)-DATA!$B$5+1,"")</f>
        <v/>
      </c>
      <c r="B5394" s="86" t="str">
        <f>IFERROR(INDEX(DATA!$A$46:$E$6000,A5394,5),"")</f>
        <v/>
      </c>
      <c r="C5394" s="87" t="str">
        <f>IFERROR(INDEX(DATA!$A$46:$E$6000,A5394,3),"")</f>
        <v/>
      </c>
      <c r="D5394" s="88" t="str">
        <f>IFERROR(INDEX(DATA!$A$46:$E$6000,A5394,2),"")</f>
        <v/>
      </c>
      <c r="E5394" s="99" t="str">
        <f>IFERROR(IF(C5394=設定・集計!$B$6,INDEX(DATA!$A$46:$E$6000,A5394,4),""),"")</f>
        <v/>
      </c>
      <c r="F5394" s="99" t="str">
        <f>IFERROR(IF(C5394=設定・集計!$B$6,"",INDEX(DATA!$A$46:$E$6000,A5394,4)),"")</f>
        <v/>
      </c>
    </row>
    <row r="5395" spans="1:6" ht="18.75" customHeight="1">
      <c r="A5395" s="82" t="str">
        <f>IFERROR(MATCH(ROW()-ROW($A$2),DATA!G:G,0)-DATA!$B$5+1,"")</f>
        <v/>
      </c>
      <c r="B5395" s="86" t="str">
        <f>IFERROR(INDEX(DATA!$A$46:$E$6000,A5395,5),"")</f>
        <v/>
      </c>
      <c r="C5395" s="87" t="str">
        <f>IFERROR(INDEX(DATA!$A$46:$E$6000,A5395,3),"")</f>
        <v/>
      </c>
      <c r="D5395" s="88" t="str">
        <f>IFERROR(INDEX(DATA!$A$46:$E$6000,A5395,2),"")</f>
        <v/>
      </c>
      <c r="E5395" s="99" t="str">
        <f>IFERROR(IF(C5395=設定・集計!$B$6,INDEX(DATA!$A$46:$E$6000,A5395,4),""),"")</f>
        <v/>
      </c>
      <c r="F5395" s="99" t="str">
        <f>IFERROR(IF(C5395=設定・集計!$B$6,"",INDEX(DATA!$A$46:$E$6000,A5395,4)),"")</f>
        <v/>
      </c>
    </row>
    <row r="5396" spans="1:6" ht="18.75" customHeight="1">
      <c r="A5396" s="82" t="str">
        <f>IFERROR(MATCH(ROW()-ROW($A$2),DATA!G:G,0)-DATA!$B$5+1,"")</f>
        <v/>
      </c>
      <c r="B5396" s="86" t="str">
        <f>IFERROR(INDEX(DATA!$A$46:$E$6000,A5396,5),"")</f>
        <v/>
      </c>
      <c r="C5396" s="87" t="str">
        <f>IFERROR(INDEX(DATA!$A$46:$E$6000,A5396,3),"")</f>
        <v/>
      </c>
      <c r="D5396" s="88" t="str">
        <f>IFERROR(INDEX(DATA!$A$46:$E$6000,A5396,2),"")</f>
        <v/>
      </c>
      <c r="E5396" s="99" t="str">
        <f>IFERROR(IF(C5396=設定・集計!$B$6,INDEX(DATA!$A$46:$E$6000,A5396,4),""),"")</f>
        <v/>
      </c>
      <c r="F5396" s="99" t="str">
        <f>IFERROR(IF(C5396=設定・集計!$B$6,"",INDEX(DATA!$A$46:$E$6000,A5396,4)),"")</f>
        <v/>
      </c>
    </row>
    <row r="5397" spans="1:6" ht="18.75" customHeight="1">
      <c r="A5397" s="82" t="str">
        <f>IFERROR(MATCH(ROW()-ROW($A$2),DATA!G:G,0)-DATA!$B$5+1,"")</f>
        <v/>
      </c>
      <c r="B5397" s="86" t="str">
        <f>IFERROR(INDEX(DATA!$A$46:$E$6000,A5397,5),"")</f>
        <v/>
      </c>
      <c r="C5397" s="87" t="str">
        <f>IFERROR(INDEX(DATA!$A$46:$E$6000,A5397,3),"")</f>
        <v/>
      </c>
      <c r="D5397" s="88" t="str">
        <f>IFERROR(INDEX(DATA!$A$46:$E$6000,A5397,2),"")</f>
        <v/>
      </c>
      <c r="E5397" s="99" t="str">
        <f>IFERROR(IF(C5397=設定・集計!$B$6,INDEX(DATA!$A$46:$E$6000,A5397,4),""),"")</f>
        <v/>
      </c>
      <c r="F5397" s="99" t="str">
        <f>IFERROR(IF(C5397=設定・集計!$B$6,"",INDEX(DATA!$A$46:$E$6000,A5397,4)),"")</f>
        <v/>
      </c>
    </row>
    <row r="5398" spans="1:6" ht="18.75" customHeight="1">
      <c r="A5398" s="82" t="str">
        <f>IFERROR(MATCH(ROW()-ROW($A$2),DATA!G:G,0)-DATA!$B$5+1,"")</f>
        <v/>
      </c>
      <c r="B5398" s="86" t="str">
        <f>IFERROR(INDEX(DATA!$A$46:$E$6000,A5398,5),"")</f>
        <v/>
      </c>
      <c r="C5398" s="87" t="str">
        <f>IFERROR(INDEX(DATA!$A$46:$E$6000,A5398,3),"")</f>
        <v/>
      </c>
      <c r="D5398" s="88" t="str">
        <f>IFERROR(INDEX(DATA!$A$46:$E$6000,A5398,2),"")</f>
        <v/>
      </c>
      <c r="E5398" s="99" t="str">
        <f>IFERROR(IF(C5398=設定・集計!$B$6,INDEX(DATA!$A$46:$E$6000,A5398,4),""),"")</f>
        <v/>
      </c>
      <c r="F5398" s="99" t="str">
        <f>IFERROR(IF(C5398=設定・集計!$B$6,"",INDEX(DATA!$A$46:$E$6000,A5398,4)),"")</f>
        <v/>
      </c>
    </row>
    <row r="5399" spans="1:6" ht="18.75" customHeight="1">
      <c r="A5399" s="82" t="str">
        <f>IFERROR(MATCH(ROW()-ROW($A$2),DATA!G:G,0)-DATA!$B$5+1,"")</f>
        <v/>
      </c>
      <c r="B5399" s="86" t="str">
        <f>IFERROR(INDEX(DATA!$A$46:$E$6000,A5399,5),"")</f>
        <v/>
      </c>
      <c r="C5399" s="87" t="str">
        <f>IFERROR(INDEX(DATA!$A$46:$E$6000,A5399,3),"")</f>
        <v/>
      </c>
      <c r="D5399" s="88" t="str">
        <f>IFERROR(INDEX(DATA!$A$46:$E$6000,A5399,2),"")</f>
        <v/>
      </c>
      <c r="E5399" s="99" t="str">
        <f>IFERROR(IF(C5399=設定・集計!$B$6,INDEX(DATA!$A$46:$E$6000,A5399,4),""),"")</f>
        <v/>
      </c>
      <c r="F5399" s="99" t="str">
        <f>IFERROR(IF(C5399=設定・集計!$B$6,"",INDEX(DATA!$A$46:$E$6000,A5399,4)),"")</f>
        <v/>
      </c>
    </row>
    <row r="5400" spans="1:6" ht="18.75" customHeight="1">
      <c r="A5400" s="82" t="str">
        <f>IFERROR(MATCH(ROW()-ROW($A$2),DATA!G:G,0)-DATA!$B$5+1,"")</f>
        <v/>
      </c>
      <c r="B5400" s="86" t="str">
        <f>IFERROR(INDEX(DATA!$A$46:$E$6000,A5400,5),"")</f>
        <v/>
      </c>
      <c r="C5400" s="87" t="str">
        <f>IFERROR(INDEX(DATA!$A$46:$E$6000,A5400,3),"")</f>
        <v/>
      </c>
      <c r="D5400" s="88" t="str">
        <f>IFERROR(INDEX(DATA!$A$46:$E$6000,A5400,2),"")</f>
        <v/>
      </c>
      <c r="E5400" s="99" t="str">
        <f>IFERROR(IF(C5400=設定・集計!$B$6,INDEX(DATA!$A$46:$E$6000,A5400,4),""),"")</f>
        <v/>
      </c>
      <c r="F5400" s="99" t="str">
        <f>IFERROR(IF(C5400=設定・集計!$B$6,"",INDEX(DATA!$A$46:$E$6000,A5400,4)),"")</f>
        <v/>
      </c>
    </row>
  </sheetData>
  <sheetProtection sheet="1" objects="1" scenarios="1"/>
  <mergeCells count="1">
    <mergeCell ref="B1:F1"/>
  </mergeCells>
  <phoneticPr fontId="4"/>
  <printOptions horizontalCentered="1"/>
  <pageMargins left="0.19685039370078741" right="0.19685039370078741" top="0.39370078740157483" bottom="0.59055118110236227" header="0.19685039370078741" footer="0.27559055118110237"/>
  <pageSetup paperSize="9" fitToHeight="0" orientation="portrait" horizontalDpi="1200" verticalDpi="1200" r:id="rId1"/>
  <headerFooter>
    <oddFooter>&amp;C&amp;P/&amp;N&amp;R&amp;9&amp;K00-014produced by 勝手にライトニング！</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957"/>
  <sheetViews>
    <sheetView zoomScaleNormal="100" workbookViewId="0">
      <pane ySplit="1" topLeftCell="A2" activePane="bottomLeft" state="frozen"/>
      <selection pane="bottomLeft" activeCell="B10" sqref="B10"/>
    </sheetView>
  </sheetViews>
  <sheetFormatPr defaultColWidth="9" defaultRowHeight="19.5"/>
  <cols>
    <col min="1" max="1" width="13" style="175" customWidth="1"/>
    <col min="2" max="2" width="13.5" style="176" customWidth="1"/>
    <col min="3" max="3" width="15" style="177" customWidth="1"/>
    <col min="4" max="4" width="24.75" style="178" customWidth="1"/>
    <col min="5" max="5" width="15.25" style="174" customWidth="1"/>
    <col min="6" max="6" width="15.375" style="179" hidden="1" customWidth="1"/>
    <col min="7" max="7" width="15.375" style="176" hidden="1" customWidth="1"/>
    <col min="8" max="8" width="28.625" style="176" hidden="1" customWidth="1"/>
    <col min="9" max="11" width="9.75" style="176" hidden="1" customWidth="1"/>
    <col min="12" max="12" width="9.75" style="176" customWidth="1"/>
    <col min="13" max="13" width="14.5" style="180" hidden="1" customWidth="1"/>
    <col min="14" max="14" width="14.5" style="181" hidden="1" customWidth="1"/>
    <col min="15" max="15" width="17.5" style="174" customWidth="1"/>
    <col min="16" max="16" width="9.5" style="173" bestFit="1" customWidth="1"/>
    <col min="17" max="16384" width="9" style="173"/>
  </cols>
  <sheetData>
    <row r="1" spans="1:15" s="164" customFormat="1" ht="23.25" customHeight="1" thickBot="1">
      <c r="A1" s="158" t="s">
        <v>84</v>
      </c>
      <c r="B1" s="159" t="s">
        <v>59</v>
      </c>
      <c r="C1" s="211" t="s">
        <v>58</v>
      </c>
      <c r="D1" s="212"/>
      <c r="E1" s="160" t="s">
        <v>89</v>
      </c>
      <c r="F1" s="161" t="s">
        <v>95</v>
      </c>
      <c r="G1" s="159" t="s">
        <v>91</v>
      </c>
      <c r="H1" s="159" t="s">
        <v>364</v>
      </c>
      <c r="I1" s="159" t="s">
        <v>365</v>
      </c>
      <c r="J1" s="159" t="s">
        <v>368</v>
      </c>
      <c r="K1" s="159" t="s">
        <v>372</v>
      </c>
      <c r="L1" s="159" t="s">
        <v>85</v>
      </c>
      <c r="M1" s="162" t="s">
        <v>370</v>
      </c>
      <c r="N1" s="163" t="s">
        <v>371</v>
      </c>
      <c r="O1" s="160" t="s">
        <v>90</v>
      </c>
    </row>
    <row r="2" spans="1:15" ht="20.25" thickTop="1">
      <c r="A2" s="165" t="str">
        <f>IF(INDEX(減価償却費入力!$A$1:$I$301,ROW(),1)="","",INDEX(減価償却費入力!$A$1:$I$301,ROW(),1))</f>
        <v/>
      </c>
      <c r="B2" s="166" t="str">
        <f>IF(INDEX(減価償却費入力!$A$1:$I$301,ROW(),5)="","",INDEX(減価償却費入力!$A$1:$I$301,ROW(),5))</f>
        <v/>
      </c>
      <c r="C2" s="167" t="str">
        <f>IF(INDEX(減価償却費入力!$A$1:$I$301,ROW(),2)="","",INDEX(減価償却費入力!$A$1:$I$301,ROW(),2))</f>
        <v/>
      </c>
      <c r="D2" s="168" t="str">
        <f>IF(INDEX(減価償却費入力!$A$1:$I$301,ROW(),3)="","",INDEX(減価償却費入力!$A$1:$I$301,ROW(),3))</f>
        <v/>
      </c>
      <c r="E2" s="169" t="str">
        <f>IF(INDEX(減価償却費入力!$A$1:$I$301,ROW(),4)="","",INDEX(減価償却費入力!$A$1:$I$301,ROW(),4))</f>
        <v/>
      </c>
      <c r="F2" s="170" t="str">
        <f>IF(INDEX(減価償却費入力!$A$1:$I$301,ROW(),6)="","",INDEX(減価償却費入力!$A$1:$I$301,ROW(),6))</f>
        <v/>
      </c>
      <c r="G2" s="166" t="str">
        <f>IF(INDEX(減価償却費入力!$A$1:$I$301,ROW(),7)="","",INDEX(減価償却費入力!$A$1:$I$301,ROW(),7))</f>
        <v/>
      </c>
      <c r="H2" s="166" t="str">
        <f t="shared" ref="H2:H65" si="0">IF(B2&amp;"LI"&amp;F2&amp;"GHT"&amp;G2="LIGHT","",B2&amp;"LI"&amp;F2&amp;"GHT"&amp;G2)</f>
        <v/>
      </c>
      <c r="I2" s="166" t="str">
        <f>IFERROR(VLOOKUP(H2,耐用年数!$D$2:$E$224,2,FALSE),"")</f>
        <v/>
      </c>
      <c r="J2" s="166" t="str">
        <f>IF(INDEX(減価償却費入力!$A$1:$I$301,ROW(),8)="","",INDEX(減価償却費入力!$A$1:$I$301,ROW(),8))</f>
        <v/>
      </c>
      <c r="K2" s="166" t="str">
        <f>IFERROR(ROUNDDOWN(IF(OR(J2=耐用年数!$J$2,J2=耐用年数!$J$3,J2=""),減価償却費出力!I2,IF(DATEDIF(M2,A2,"y")&gt;=I2,I2/5,I2-DATEDIF(M2,A2,"y")+ROUNDDOWN(DATEDIF(M2,A2,"y")/5,0))),0),"")</f>
        <v/>
      </c>
      <c r="L2" s="166" t="str">
        <f>IF(K2="","",IF(K2&lt;2,2,K2))</f>
        <v/>
      </c>
      <c r="M2" s="171" t="str">
        <f>IF(INDEX(減価償却費入力!$A$1:$I$301,ROW(),9)="","",INDEX(減価償却費入力!$A$1:$I$301,ROW(),9))</f>
        <v/>
      </c>
      <c r="N2" s="172" t="str">
        <f>IFERROR(IF(YEAR(A2)=設定・集計!$B$2,12-MONTH(A2)+1,IF(設定・集計!$B$2&lt;YEAR(A2)+L2,12,IF(設定・集計!$B$2=YEAR(A2)+L2,MONTH(A2)-1,0))),"")</f>
        <v/>
      </c>
      <c r="O2" s="169" t="str">
        <f>IFERROR(E2*ROUNDUP(1/L2,3)/12*N2,"")</f>
        <v/>
      </c>
    </row>
    <row r="3" spans="1:15">
      <c r="A3" s="165" t="str">
        <f>IF(INDEX(減価償却費入力!$A$1:$I$301,ROW(),1)="","",INDEX(減価償却費入力!$A$1:$I$301,ROW(),1))</f>
        <v/>
      </c>
      <c r="B3" s="166" t="str">
        <f>IF(INDEX(減価償却費入力!$A$1:$I$301,ROW(),5)="","",INDEX(減価償却費入力!$A$1:$I$301,ROW(),5))</f>
        <v/>
      </c>
      <c r="C3" s="167" t="str">
        <f>IF(INDEX(減価償却費入力!$A$1:$I$301,ROW(),2)="","",INDEX(減価償却費入力!$A$1:$I$301,ROW(),2))</f>
        <v/>
      </c>
      <c r="D3" s="168" t="str">
        <f>IF(INDEX(減価償却費入力!$A$1:$I$301,ROW(),3)="","",INDEX(減価償却費入力!$A$1:$I$301,ROW(),3))</f>
        <v/>
      </c>
      <c r="E3" s="169" t="str">
        <f>IF(INDEX(減価償却費入力!$A$1:$I$301,ROW(),4)="","",INDEX(減価償却費入力!$A$1:$I$301,ROW(),4))</f>
        <v/>
      </c>
      <c r="F3" s="170" t="str">
        <f>IF(INDEX(減価償却費入力!$A$1:$I$301,ROW(),6)="","",INDEX(減価償却費入力!$A$1:$I$301,ROW(),6))</f>
        <v/>
      </c>
      <c r="G3" s="166" t="str">
        <f>IF(INDEX(減価償却費入力!$A$1:$I$301,ROW(),7)="","",INDEX(減価償却費入力!$A$1:$I$301,ROW(),7))</f>
        <v/>
      </c>
      <c r="H3" s="166" t="str">
        <f t="shared" si="0"/>
        <v/>
      </c>
      <c r="I3" s="166" t="str">
        <f>IFERROR(VLOOKUP(H3,耐用年数!$D$2:$E$224,2,FALSE),"")</f>
        <v/>
      </c>
      <c r="J3" s="166" t="str">
        <f>IF(INDEX(減価償却費入力!$A$1:$I$301,ROW(),8)="","",INDEX(減価償却費入力!$A$1:$I$301,ROW(),8))</f>
        <v/>
      </c>
      <c r="K3" s="166" t="str">
        <f>IFERROR(ROUNDDOWN(IF(OR(J3=耐用年数!$J$2,J3=耐用年数!$J$3,J3=""),減価償却費出力!I3,IF(DATEDIF(M3,A3,"y")&gt;=I3,I3/5,I3-DATEDIF(M3,A3,"y")+ROUNDDOWN(DATEDIF(M3,A3,"y")/5,0))),0),"")</f>
        <v/>
      </c>
      <c r="L3" s="166" t="str">
        <f t="shared" ref="L3:L66" si="1">IF(K3="","",IF(K3&lt;2,2,K3))</f>
        <v/>
      </c>
      <c r="M3" s="171" t="str">
        <f>IF(INDEX(減価償却費入力!$A$1:$I$301,ROW(),9)="","",INDEX(減価償却費入力!$A$1:$I$301,ROW(),9))</f>
        <v/>
      </c>
      <c r="N3" s="172" t="str">
        <f>IFERROR(IF(YEAR(A3)=設定・集計!$B$2,12-MONTH(A3)+1,IF(設定・集計!$B$2&lt;YEAR(A3)+L3,12,IF(設定・集計!$B$2=YEAR(A3)+L3,MONTH(A3)-1,0))),"")</f>
        <v/>
      </c>
      <c r="O3" s="169" t="str">
        <f>IFERROR(E3*ROUNDUP(1/L3,3)/12*N3,"")</f>
        <v/>
      </c>
    </row>
    <row r="4" spans="1:15">
      <c r="A4" s="165" t="str">
        <f>IF(INDEX(減価償却費入力!$A$1:$I$301,ROW(),1)="","",INDEX(減価償却費入力!$A$1:$I$301,ROW(),1))</f>
        <v/>
      </c>
      <c r="B4" s="166" t="str">
        <f>IF(INDEX(減価償却費入力!$A$1:$I$301,ROW(),5)="","",INDEX(減価償却費入力!$A$1:$I$301,ROW(),5))</f>
        <v/>
      </c>
      <c r="C4" s="167" t="str">
        <f>IF(INDEX(減価償却費入力!$A$1:$I$301,ROW(),2)="","",INDEX(減価償却費入力!$A$1:$I$301,ROW(),2))</f>
        <v/>
      </c>
      <c r="D4" s="168" t="str">
        <f>IF(INDEX(減価償却費入力!$A$1:$I$301,ROW(),3)="","",INDEX(減価償却費入力!$A$1:$I$301,ROW(),3))</f>
        <v/>
      </c>
      <c r="E4" s="169" t="str">
        <f>IF(INDEX(減価償却費入力!$A$1:$I$301,ROW(),4)="","",INDEX(減価償却費入力!$A$1:$I$301,ROW(),4))</f>
        <v/>
      </c>
      <c r="F4" s="170" t="str">
        <f>IF(INDEX(減価償却費入力!$A$1:$I$301,ROW(),6)="","",INDEX(減価償却費入力!$A$1:$I$301,ROW(),6))</f>
        <v/>
      </c>
      <c r="G4" s="166" t="str">
        <f>IF(INDEX(減価償却費入力!$A$1:$I$301,ROW(),7)="","",INDEX(減価償却費入力!$A$1:$I$301,ROW(),7))</f>
        <v/>
      </c>
      <c r="H4" s="166" t="str">
        <f t="shared" si="0"/>
        <v/>
      </c>
      <c r="I4" s="166" t="str">
        <f>IFERROR(VLOOKUP(H4,耐用年数!$D$2:$E$224,2,FALSE),"")</f>
        <v/>
      </c>
      <c r="J4" s="166" t="str">
        <f>IF(INDEX(減価償却費入力!$A$1:$I$301,ROW(),8)="","",INDEX(減価償却費入力!$A$1:$I$301,ROW(),8))</f>
        <v/>
      </c>
      <c r="K4" s="166" t="str">
        <f>IFERROR(ROUNDDOWN(IF(OR(J4=耐用年数!$J$2,J4=耐用年数!$J$3,J4=""),減価償却費出力!I4,IF(DATEDIF(M4,A4,"y")&gt;=I4,I4/5,I4-DATEDIF(M4,A4,"y")+ROUNDDOWN(DATEDIF(M4,A4,"y")/5,0))),0),"")</f>
        <v/>
      </c>
      <c r="L4" s="166" t="str">
        <f t="shared" si="1"/>
        <v/>
      </c>
      <c r="M4" s="171" t="str">
        <f>IF(INDEX(減価償却費入力!$A$1:$I$301,ROW(),9)="","",INDEX(減価償却費入力!$A$1:$I$301,ROW(),9))</f>
        <v/>
      </c>
      <c r="N4" s="172" t="str">
        <f>IFERROR(IF(YEAR(A4)=設定・集計!$B$2,12-MONTH(A4)+1,IF(設定・集計!$B$2&lt;YEAR(A4)+L4,12,IF(設定・集計!$B$2=YEAR(A4)+L4,MONTH(A4)-1,0))),"")</f>
        <v/>
      </c>
      <c r="O4" s="169" t="str">
        <f t="shared" ref="O4:O67" si="2">IFERROR(E4*ROUNDUP(1/L4,3)/12*N4,"")</f>
        <v/>
      </c>
    </row>
    <row r="5" spans="1:15">
      <c r="A5" s="165" t="str">
        <f>IF(INDEX(減価償却費入力!$A$1:$I$301,ROW(),1)="","",INDEX(減価償却費入力!$A$1:$I$301,ROW(),1))</f>
        <v/>
      </c>
      <c r="B5" s="166" t="str">
        <f>IF(INDEX(減価償却費入力!$A$1:$I$301,ROW(),5)="","",INDEX(減価償却費入力!$A$1:$I$301,ROW(),5))</f>
        <v/>
      </c>
      <c r="C5" s="167" t="str">
        <f>IF(INDEX(減価償却費入力!$A$1:$I$301,ROW(),2)="","",INDEX(減価償却費入力!$A$1:$I$301,ROW(),2))</f>
        <v/>
      </c>
      <c r="D5" s="168" t="str">
        <f>IF(INDEX(減価償却費入力!$A$1:$I$301,ROW(),3)="","",INDEX(減価償却費入力!$A$1:$I$301,ROW(),3))</f>
        <v/>
      </c>
      <c r="E5" s="169" t="str">
        <f>IF(INDEX(減価償却費入力!$A$1:$I$301,ROW(),4)="","",INDEX(減価償却費入力!$A$1:$I$301,ROW(),4))</f>
        <v/>
      </c>
      <c r="F5" s="170" t="str">
        <f>IF(INDEX(減価償却費入力!$A$1:$I$301,ROW(),6)="","",INDEX(減価償却費入力!$A$1:$I$301,ROW(),6))</f>
        <v/>
      </c>
      <c r="G5" s="166" t="str">
        <f>IF(INDEX(減価償却費入力!$A$1:$I$301,ROW(),7)="","",INDEX(減価償却費入力!$A$1:$I$301,ROW(),7))</f>
        <v/>
      </c>
      <c r="H5" s="166" t="str">
        <f t="shared" si="0"/>
        <v/>
      </c>
      <c r="I5" s="166" t="str">
        <f>IFERROR(VLOOKUP(H5,耐用年数!$D$2:$E$224,2,FALSE),"")</f>
        <v/>
      </c>
      <c r="J5" s="166" t="str">
        <f>IF(INDEX(減価償却費入力!$A$1:$I$301,ROW(),8)="","",INDEX(減価償却費入力!$A$1:$I$301,ROW(),8))</f>
        <v/>
      </c>
      <c r="K5" s="166" t="str">
        <f>IFERROR(ROUNDDOWN(IF(OR(J5=耐用年数!$J$2,J5=耐用年数!$J$3,J5=""),減価償却費出力!I5,IF(DATEDIF(M5,A5,"y")&gt;=I5,I5/5,I5-DATEDIF(M5,A5,"y")+ROUNDDOWN(DATEDIF(M5,A5,"y")/5,0))),0),"")</f>
        <v/>
      </c>
      <c r="L5" s="166" t="str">
        <f t="shared" si="1"/>
        <v/>
      </c>
      <c r="M5" s="171" t="str">
        <f>IF(INDEX(減価償却費入力!$A$1:$I$301,ROW(),9)="","",INDEX(減価償却費入力!$A$1:$I$301,ROW(),9))</f>
        <v/>
      </c>
      <c r="N5" s="172" t="str">
        <f>IFERROR(IF(YEAR(A5)=設定・集計!$B$2,12-MONTH(A5)+1,IF(設定・集計!$B$2&lt;YEAR(A5)+L5,12,IF(設定・集計!$B$2=YEAR(A5)+L5,MONTH(A5)-1,0))),"")</f>
        <v/>
      </c>
      <c r="O5" s="169" t="str">
        <f t="shared" si="2"/>
        <v/>
      </c>
    </row>
    <row r="6" spans="1:15">
      <c r="A6" s="165" t="str">
        <f>IF(INDEX(減価償却費入力!$A$1:$I$301,ROW(),1)="","",INDEX(減価償却費入力!$A$1:$I$301,ROW(),1))</f>
        <v/>
      </c>
      <c r="B6" s="166" t="str">
        <f>IF(INDEX(減価償却費入力!$A$1:$I$301,ROW(),5)="","",INDEX(減価償却費入力!$A$1:$I$301,ROW(),5))</f>
        <v/>
      </c>
      <c r="C6" s="167" t="str">
        <f>IF(INDEX(減価償却費入力!$A$1:$I$301,ROW(),2)="","",INDEX(減価償却費入力!$A$1:$I$301,ROW(),2))</f>
        <v/>
      </c>
      <c r="D6" s="168" t="str">
        <f>IF(INDEX(減価償却費入力!$A$1:$I$301,ROW(),3)="","",INDEX(減価償却費入力!$A$1:$I$301,ROW(),3))</f>
        <v/>
      </c>
      <c r="E6" s="169" t="str">
        <f>IF(INDEX(減価償却費入力!$A$1:$I$301,ROW(),4)="","",INDEX(減価償却費入力!$A$1:$I$301,ROW(),4))</f>
        <v/>
      </c>
      <c r="F6" s="170" t="str">
        <f>IF(INDEX(減価償却費入力!$A$1:$I$301,ROW(),6)="","",INDEX(減価償却費入力!$A$1:$I$301,ROW(),6))</f>
        <v/>
      </c>
      <c r="G6" s="166" t="str">
        <f>IF(INDEX(減価償却費入力!$A$1:$I$301,ROW(),7)="","",INDEX(減価償却費入力!$A$1:$I$301,ROW(),7))</f>
        <v/>
      </c>
      <c r="H6" s="166" t="str">
        <f t="shared" si="0"/>
        <v/>
      </c>
      <c r="I6" s="166" t="str">
        <f>IFERROR(VLOOKUP(H6,耐用年数!$D$2:$E$224,2,FALSE),"")</f>
        <v/>
      </c>
      <c r="J6" s="166" t="str">
        <f>IF(INDEX(減価償却費入力!$A$1:$I$301,ROW(),8)="","",INDEX(減価償却費入力!$A$1:$I$301,ROW(),8))</f>
        <v/>
      </c>
      <c r="K6" s="166" t="str">
        <f>IFERROR(ROUNDDOWN(IF(OR(J6=耐用年数!$J$2,J6=耐用年数!$J$3,J6=""),減価償却費出力!I6,IF(DATEDIF(M6,A6,"y")&gt;=I6,I6/5,I6-DATEDIF(M6,A6,"y")+ROUNDDOWN(DATEDIF(M6,A6,"y")/5,0))),0),"")</f>
        <v/>
      </c>
      <c r="L6" s="166" t="str">
        <f t="shared" si="1"/>
        <v/>
      </c>
      <c r="M6" s="171" t="str">
        <f>IF(INDEX(減価償却費入力!$A$1:$I$301,ROW(),9)="","",INDEX(減価償却費入力!$A$1:$I$301,ROW(),9))</f>
        <v/>
      </c>
      <c r="N6" s="172" t="str">
        <f>IFERROR(IF(YEAR(A6)=設定・集計!$B$2,12-MONTH(A6)+1,IF(設定・集計!$B$2&lt;YEAR(A6)+L6,12,IF(設定・集計!$B$2=YEAR(A6)+L6,MONTH(A6)-1,0))),"")</f>
        <v/>
      </c>
      <c r="O6" s="169" t="str">
        <f t="shared" si="2"/>
        <v/>
      </c>
    </row>
    <row r="7" spans="1:15">
      <c r="A7" s="165" t="str">
        <f>IF(INDEX(減価償却費入力!$A$1:$I$301,ROW(),1)="","",INDEX(減価償却費入力!$A$1:$I$301,ROW(),1))</f>
        <v/>
      </c>
      <c r="B7" s="166" t="str">
        <f>IF(INDEX(減価償却費入力!$A$1:$I$301,ROW(),5)="","",INDEX(減価償却費入力!$A$1:$I$301,ROW(),5))</f>
        <v/>
      </c>
      <c r="C7" s="167" t="str">
        <f>IF(INDEX(減価償却費入力!$A$1:$I$301,ROW(),2)="","",INDEX(減価償却費入力!$A$1:$I$301,ROW(),2))</f>
        <v/>
      </c>
      <c r="D7" s="168" t="str">
        <f>IF(INDEX(減価償却費入力!$A$1:$I$301,ROW(),3)="","",INDEX(減価償却費入力!$A$1:$I$301,ROW(),3))</f>
        <v/>
      </c>
      <c r="E7" s="169" t="str">
        <f>IF(INDEX(減価償却費入力!$A$1:$I$301,ROW(),4)="","",INDEX(減価償却費入力!$A$1:$I$301,ROW(),4))</f>
        <v/>
      </c>
      <c r="F7" s="170" t="str">
        <f>IF(INDEX(減価償却費入力!$A$1:$I$301,ROW(),6)="","",INDEX(減価償却費入力!$A$1:$I$301,ROW(),6))</f>
        <v/>
      </c>
      <c r="G7" s="166" t="str">
        <f>IF(INDEX(減価償却費入力!$A$1:$I$301,ROW(),7)="","",INDEX(減価償却費入力!$A$1:$I$301,ROW(),7))</f>
        <v/>
      </c>
      <c r="H7" s="166" t="str">
        <f t="shared" si="0"/>
        <v/>
      </c>
      <c r="I7" s="166" t="str">
        <f>IFERROR(VLOOKUP(H7,耐用年数!$D$2:$E$224,2,FALSE),"")</f>
        <v/>
      </c>
      <c r="J7" s="166" t="str">
        <f>IF(INDEX(減価償却費入力!$A$1:$I$301,ROW(),8)="","",INDEX(減価償却費入力!$A$1:$I$301,ROW(),8))</f>
        <v/>
      </c>
      <c r="K7" s="166" t="str">
        <f>IFERROR(ROUNDDOWN(IF(OR(J7=耐用年数!$J$2,J7=耐用年数!$J$3,J7=""),減価償却費出力!I7,IF(DATEDIF(M7,A7,"y")&gt;=I7,I7/5,I7-DATEDIF(M7,A7,"y")+ROUNDDOWN(DATEDIF(M7,A7,"y")/5,0))),0),"")</f>
        <v/>
      </c>
      <c r="L7" s="166" t="str">
        <f t="shared" si="1"/>
        <v/>
      </c>
      <c r="M7" s="171" t="str">
        <f>IF(INDEX(減価償却費入力!$A$1:$I$301,ROW(),9)="","",INDEX(減価償却費入力!$A$1:$I$301,ROW(),9))</f>
        <v/>
      </c>
      <c r="N7" s="172" t="str">
        <f>IFERROR(IF(YEAR(A7)=設定・集計!$B$2,12-MONTH(A7)+1,IF(設定・集計!$B$2&lt;YEAR(A7)+L7,12,IF(設定・集計!$B$2=YEAR(A7)+L7,MONTH(A7)-1,0))),"")</f>
        <v/>
      </c>
      <c r="O7" s="169" t="str">
        <f t="shared" si="2"/>
        <v/>
      </c>
    </row>
    <row r="8" spans="1:15">
      <c r="A8" s="165" t="str">
        <f>IF(INDEX(減価償却費入力!$A$1:$I$301,ROW(),1)="","",INDEX(減価償却費入力!$A$1:$I$301,ROW(),1))</f>
        <v/>
      </c>
      <c r="B8" s="166" t="str">
        <f>IF(INDEX(減価償却費入力!$A$1:$I$301,ROW(),5)="","",INDEX(減価償却費入力!$A$1:$I$301,ROW(),5))</f>
        <v/>
      </c>
      <c r="C8" s="167" t="str">
        <f>IF(INDEX(減価償却費入力!$A$1:$I$301,ROW(),2)="","",INDEX(減価償却費入力!$A$1:$I$301,ROW(),2))</f>
        <v/>
      </c>
      <c r="D8" s="168" t="str">
        <f>IF(INDEX(減価償却費入力!$A$1:$I$301,ROW(),3)="","",INDEX(減価償却費入力!$A$1:$I$301,ROW(),3))</f>
        <v/>
      </c>
      <c r="E8" s="169" t="str">
        <f>IF(INDEX(減価償却費入力!$A$1:$I$301,ROW(),4)="","",INDEX(減価償却費入力!$A$1:$I$301,ROW(),4))</f>
        <v/>
      </c>
      <c r="F8" s="170" t="str">
        <f>IF(INDEX(減価償却費入力!$A$1:$I$301,ROW(),6)="","",INDEX(減価償却費入力!$A$1:$I$301,ROW(),6))</f>
        <v/>
      </c>
      <c r="G8" s="166" t="str">
        <f>IF(INDEX(減価償却費入力!$A$1:$I$301,ROW(),7)="","",INDEX(減価償却費入力!$A$1:$I$301,ROW(),7))</f>
        <v/>
      </c>
      <c r="H8" s="166" t="str">
        <f t="shared" si="0"/>
        <v/>
      </c>
      <c r="I8" s="166" t="str">
        <f>IFERROR(VLOOKUP(H8,耐用年数!$D$2:$E$224,2,FALSE),"")</f>
        <v/>
      </c>
      <c r="J8" s="166" t="str">
        <f>IF(INDEX(減価償却費入力!$A$1:$I$301,ROW(),8)="","",INDEX(減価償却費入力!$A$1:$I$301,ROW(),8))</f>
        <v/>
      </c>
      <c r="K8" s="166" t="str">
        <f>IFERROR(ROUNDDOWN(IF(OR(J8=耐用年数!$J$2,J8=耐用年数!$J$3,J8=""),減価償却費出力!I8,IF(DATEDIF(M8,A8,"y")&gt;=I8,I8/5,I8-DATEDIF(M8,A8,"y")+ROUNDDOWN(DATEDIF(M8,A8,"y")/5,0))),0),"")</f>
        <v/>
      </c>
      <c r="L8" s="166" t="str">
        <f t="shared" si="1"/>
        <v/>
      </c>
      <c r="M8" s="171" t="str">
        <f>IF(INDEX(減価償却費入力!$A$1:$I$301,ROW(),9)="","",INDEX(減価償却費入力!$A$1:$I$301,ROW(),9))</f>
        <v/>
      </c>
      <c r="N8" s="172" t="str">
        <f>IFERROR(IF(YEAR(A8)=設定・集計!$B$2,12-MONTH(A8)+1,IF(設定・集計!$B$2&lt;YEAR(A8)+L8,12,IF(設定・集計!$B$2=YEAR(A8)+L8,MONTH(A8)-1,0))),"")</f>
        <v/>
      </c>
      <c r="O8" s="169" t="str">
        <f t="shared" si="2"/>
        <v/>
      </c>
    </row>
    <row r="9" spans="1:15">
      <c r="A9" s="165" t="str">
        <f>IF(INDEX(減価償却費入力!$A$1:$I$301,ROW(),1)="","",INDEX(減価償却費入力!$A$1:$I$301,ROW(),1))</f>
        <v/>
      </c>
      <c r="B9" s="166" t="str">
        <f>IF(INDEX(減価償却費入力!$A$1:$I$301,ROW(),5)="","",INDEX(減価償却費入力!$A$1:$I$301,ROW(),5))</f>
        <v/>
      </c>
      <c r="C9" s="167" t="str">
        <f>IF(INDEX(減価償却費入力!$A$1:$I$301,ROW(),2)="","",INDEX(減価償却費入力!$A$1:$I$301,ROW(),2))</f>
        <v/>
      </c>
      <c r="D9" s="168" t="str">
        <f>IF(INDEX(減価償却費入力!$A$1:$I$301,ROW(),3)="","",INDEX(減価償却費入力!$A$1:$I$301,ROW(),3))</f>
        <v/>
      </c>
      <c r="E9" s="169" t="str">
        <f>IF(INDEX(減価償却費入力!$A$1:$I$301,ROW(),4)="","",INDEX(減価償却費入力!$A$1:$I$301,ROW(),4))</f>
        <v/>
      </c>
      <c r="F9" s="170" t="str">
        <f>IF(INDEX(減価償却費入力!$A$1:$I$301,ROW(),6)="","",INDEX(減価償却費入力!$A$1:$I$301,ROW(),6))</f>
        <v/>
      </c>
      <c r="G9" s="166" t="str">
        <f>IF(INDEX(減価償却費入力!$A$1:$I$301,ROW(),7)="","",INDEX(減価償却費入力!$A$1:$I$301,ROW(),7))</f>
        <v/>
      </c>
      <c r="H9" s="166" t="str">
        <f t="shared" si="0"/>
        <v/>
      </c>
      <c r="I9" s="166" t="str">
        <f>IFERROR(VLOOKUP(H9,耐用年数!$D$2:$E$224,2,FALSE),"")</f>
        <v/>
      </c>
      <c r="J9" s="166" t="str">
        <f>IF(INDEX(減価償却費入力!$A$1:$I$301,ROW(),8)="","",INDEX(減価償却費入力!$A$1:$I$301,ROW(),8))</f>
        <v/>
      </c>
      <c r="K9" s="166" t="str">
        <f>IFERROR(ROUNDDOWN(IF(OR(J9=耐用年数!$J$2,J9=耐用年数!$J$3,J9=""),減価償却費出力!I9,IF(DATEDIF(M9,A9,"y")&gt;=I9,I9/5,I9-DATEDIF(M9,A9,"y")+ROUNDDOWN(DATEDIF(M9,A9,"y")/5,0))),0),"")</f>
        <v/>
      </c>
      <c r="L9" s="166" t="str">
        <f t="shared" si="1"/>
        <v/>
      </c>
      <c r="M9" s="171" t="str">
        <f>IF(INDEX(減価償却費入力!$A$1:$I$301,ROW(),9)="","",INDEX(減価償却費入力!$A$1:$I$301,ROW(),9))</f>
        <v/>
      </c>
      <c r="N9" s="172" t="str">
        <f>IFERROR(IF(YEAR(A9)=設定・集計!$B$2,12-MONTH(A9)+1,IF(設定・集計!$B$2&lt;YEAR(A9)+L9,12,IF(設定・集計!$B$2=YEAR(A9)+L9,MONTH(A9)-1,0))),"")</f>
        <v/>
      </c>
      <c r="O9" s="169" t="str">
        <f t="shared" si="2"/>
        <v/>
      </c>
    </row>
    <row r="10" spans="1:15">
      <c r="A10" s="165" t="str">
        <f>IF(INDEX(減価償却費入力!$A$1:$I$301,ROW(),1)="","",INDEX(減価償却費入力!$A$1:$I$301,ROW(),1))</f>
        <v/>
      </c>
      <c r="B10" s="166" t="str">
        <f>IF(INDEX(減価償却費入力!$A$1:$I$301,ROW(),5)="","",INDEX(減価償却費入力!$A$1:$I$301,ROW(),5))</f>
        <v/>
      </c>
      <c r="C10" s="167" t="str">
        <f>IF(INDEX(減価償却費入力!$A$1:$I$301,ROW(),2)="","",INDEX(減価償却費入力!$A$1:$I$301,ROW(),2))</f>
        <v/>
      </c>
      <c r="D10" s="168" t="str">
        <f>IF(INDEX(減価償却費入力!$A$1:$I$301,ROW(),3)="","",INDEX(減価償却費入力!$A$1:$I$301,ROW(),3))</f>
        <v/>
      </c>
      <c r="E10" s="169" t="str">
        <f>IF(INDEX(減価償却費入力!$A$1:$I$301,ROW(),4)="","",INDEX(減価償却費入力!$A$1:$I$301,ROW(),4))</f>
        <v/>
      </c>
      <c r="F10" s="170" t="str">
        <f>IF(INDEX(減価償却費入力!$A$1:$I$301,ROW(),6)="","",INDEX(減価償却費入力!$A$1:$I$301,ROW(),6))</f>
        <v/>
      </c>
      <c r="G10" s="166" t="str">
        <f>IF(INDEX(減価償却費入力!$A$1:$I$301,ROW(),7)="","",INDEX(減価償却費入力!$A$1:$I$301,ROW(),7))</f>
        <v/>
      </c>
      <c r="H10" s="166" t="str">
        <f t="shared" si="0"/>
        <v/>
      </c>
      <c r="I10" s="166" t="str">
        <f>IFERROR(VLOOKUP(H10,耐用年数!$D$2:$E$224,2,FALSE),"")</f>
        <v/>
      </c>
      <c r="J10" s="166" t="str">
        <f>IF(INDEX(減価償却費入力!$A$1:$I$301,ROW(),8)="","",INDEX(減価償却費入力!$A$1:$I$301,ROW(),8))</f>
        <v/>
      </c>
      <c r="K10" s="166" t="str">
        <f>IFERROR(ROUNDDOWN(IF(OR(J10=耐用年数!$J$2,J10=耐用年数!$J$3,J10=""),減価償却費出力!I10,IF(DATEDIF(M10,A10,"y")&gt;=I10,I10/5,I10-DATEDIF(M10,A10,"y")+ROUNDDOWN(DATEDIF(M10,A10,"y")/5,0))),0),"")</f>
        <v/>
      </c>
      <c r="L10" s="166" t="str">
        <f t="shared" si="1"/>
        <v/>
      </c>
      <c r="M10" s="171" t="str">
        <f>IF(INDEX(減価償却費入力!$A$1:$I$301,ROW(),9)="","",INDEX(減価償却費入力!$A$1:$I$301,ROW(),9))</f>
        <v/>
      </c>
      <c r="N10" s="172" t="str">
        <f>IFERROR(IF(YEAR(A10)=設定・集計!$B$2,12-MONTH(A10)+1,IF(設定・集計!$B$2&lt;YEAR(A10)+L10,12,IF(設定・集計!$B$2=YEAR(A10)+L10,MONTH(A10)-1,0))),"")</f>
        <v/>
      </c>
      <c r="O10" s="169" t="str">
        <f t="shared" si="2"/>
        <v/>
      </c>
    </row>
    <row r="11" spans="1:15">
      <c r="A11" s="165" t="str">
        <f>IF(INDEX(減価償却費入力!$A$1:$I$301,ROW(),1)="","",INDEX(減価償却費入力!$A$1:$I$301,ROW(),1))</f>
        <v/>
      </c>
      <c r="B11" s="166" t="str">
        <f>IF(INDEX(減価償却費入力!$A$1:$I$301,ROW(),5)="","",INDEX(減価償却費入力!$A$1:$I$301,ROW(),5))</f>
        <v/>
      </c>
      <c r="C11" s="167" t="str">
        <f>IF(INDEX(減価償却費入力!$A$1:$I$301,ROW(),2)="","",INDEX(減価償却費入力!$A$1:$I$301,ROW(),2))</f>
        <v/>
      </c>
      <c r="D11" s="168" t="str">
        <f>IF(INDEX(減価償却費入力!$A$1:$I$301,ROW(),3)="","",INDEX(減価償却費入力!$A$1:$I$301,ROW(),3))</f>
        <v/>
      </c>
      <c r="E11" s="169" t="str">
        <f>IF(INDEX(減価償却費入力!$A$1:$I$301,ROW(),4)="","",INDEX(減価償却費入力!$A$1:$I$301,ROW(),4))</f>
        <v/>
      </c>
      <c r="F11" s="170" t="str">
        <f>IF(INDEX(減価償却費入力!$A$1:$I$301,ROW(),6)="","",INDEX(減価償却費入力!$A$1:$I$301,ROW(),6))</f>
        <v/>
      </c>
      <c r="G11" s="166" t="str">
        <f>IF(INDEX(減価償却費入力!$A$1:$I$301,ROW(),7)="","",INDEX(減価償却費入力!$A$1:$I$301,ROW(),7))</f>
        <v/>
      </c>
      <c r="H11" s="166" t="str">
        <f t="shared" si="0"/>
        <v/>
      </c>
      <c r="I11" s="166" t="str">
        <f>IFERROR(VLOOKUP(H11,耐用年数!$D$2:$E$224,2,FALSE),"")</f>
        <v/>
      </c>
      <c r="J11" s="166" t="str">
        <f>IF(INDEX(減価償却費入力!$A$1:$I$301,ROW(),8)="","",INDEX(減価償却費入力!$A$1:$I$301,ROW(),8))</f>
        <v/>
      </c>
      <c r="K11" s="166" t="str">
        <f>IFERROR(ROUNDDOWN(IF(OR(J11=耐用年数!$J$2,J11=耐用年数!$J$3,J11=""),減価償却費出力!I11,IF(DATEDIF(M11,A11,"y")&gt;=I11,I11/5,I11-DATEDIF(M11,A11,"y")+ROUNDDOWN(DATEDIF(M11,A11,"y")/5,0))),0),"")</f>
        <v/>
      </c>
      <c r="L11" s="166" t="str">
        <f t="shared" si="1"/>
        <v/>
      </c>
      <c r="M11" s="171" t="str">
        <f>IF(INDEX(減価償却費入力!$A$1:$I$301,ROW(),9)="","",INDEX(減価償却費入力!$A$1:$I$301,ROW(),9))</f>
        <v/>
      </c>
      <c r="N11" s="172" t="str">
        <f>IFERROR(IF(YEAR(A11)=設定・集計!$B$2,12-MONTH(A11)+1,IF(設定・集計!$B$2&lt;YEAR(A11)+L11,12,IF(設定・集計!$B$2=YEAR(A11)+L11,MONTH(A11)-1,0))),"")</f>
        <v/>
      </c>
      <c r="O11" s="169" t="str">
        <f t="shared" si="2"/>
        <v/>
      </c>
    </row>
    <row r="12" spans="1:15">
      <c r="A12" s="165" t="str">
        <f>IF(INDEX(減価償却費入力!$A$1:$I$301,ROW(),1)="","",INDEX(減価償却費入力!$A$1:$I$301,ROW(),1))</f>
        <v/>
      </c>
      <c r="B12" s="166" t="str">
        <f>IF(INDEX(減価償却費入力!$A$1:$I$301,ROW(),5)="","",INDEX(減価償却費入力!$A$1:$I$301,ROW(),5))</f>
        <v/>
      </c>
      <c r="C12" s="167" t="str">
        <f>IF(INDEX(減価償却費入力!$A$1:$I$301,ROW(),2)="","",INDEX(減価償却費入力!$A$1:$I$301,ROW(),2))</f>
        <v/>
      </c>
      <c r="D12" s="168" t="str">
        <f>IF(INDEX(減価償却費入力!$A$1:$I$301,ROW(),3)="","",INDEX(減価償却費入力!$A$1:$I$301,ROW(),3))</f>
        <v/>
      </c>
      <c r="E12" s="169" t="str">
        <f>IF(INDEX(減価償却費入力!$A$1:$I$301,ROW(),4)="","",INDEX(減価償却費入力!$A$1:$I$301,ROW(),4))</f>
        <v/>
      </c>
      <c r="F12" s="170" t="str">
        <f>IF(INDEX(減価償却費入力!$A$1:$I$301,ROW(),6)="","",INDEX(減価償却費入力!$A$1:$I$301,ROW(),6))</f>
        <v/>
      </c>
      <c r="G12" s="166" t="str">
        <f>IF(INDEX(減価償却費入力!$A$1:$I$301,ROW(),7)="","",INDEX(減価償却費入力!$A$1:$I$301,ROW(),7))</f>
        <v/>
      </c>
      <c r="H12" s="166" t="str">
        <f t="shared" si="0"/>
        <v/>
      </c>
      <c r="I12" s="166" t="str">
        <f>IFERROR(VLOOKUP(H12,耐用年数!$D$2:$E$224,2,FALSE),"")</f>
        <v/>
      </c>
      <c r="J12" s="166" t="str">
        <f>IF(INDEX(減価償却費入力!$A$1:$I$301,ROW(),8)="","",INDEX(減価償却費入力!$A$1:$I$301,ROW(),8))</f>
        <v/>
      </c>
      <c r="K12" s="166" t="str">
        <f>IFERROR(ROUNDDOWN(IF(OR(J12=耐用年数!$J$2,J12=耐用年数!$J$3,J12=""),減価償却費出力!I12,IF(DATEDIF(M12,A12,"y")&gt;=I12,I12/5,I12-DATEDIF(M12,A12,"y")+ROUNDDOWN(DATEDIF(M12,A12,"y")/5,0))),0),"")</f>
        <v/>
      </c>
      <c r="L12" s="166" t="str">
        <f t="shared" si="1"/>
        <v/>
      </c>
      <c r="M12" s="171" t="str">
        <f>IF(INDEX(減価償却費入力!$A$1:$I$301,ROW(),9)="","",INDEX(減価償却費入力!$A$1:$I$301,ROW(),9))</f>
        <v/>
      </c>
      <c r="N12" s="172" t="str">
        <f>IFERROR(IF(YEAR(A12)=設定・集計!$B$2,12-MONTH(A12)+1,IF(設定・集計!$B$2&lt;YEAR(A12)+L12,12,IF(設定・集計!$B$2=YEAR(A12)+L12,MONTH(A12)-1,0))),"")</f>
        <v/>
      </c>
      <c r="O12" s="169" t="str">
        <f t="shared" si="2"/>
        <v/>
      </c>
    </row>
    <row r="13" spans="1:15">
      <c r="A13" s="165" t="str">
        <f>IF(INDEX(減価償却費入力!$A$1:$I$301,ROW(),1)="","",INDEX(減価償却費入力!$A$1:$I$301,ROW(),1))</f>
        <v/>
      </c>
      <c r="B13" s="166" t="str">
        <f>IF(INDEX(減価償却費入力!$A$1:$I$301,ROW(),5)="","",INDEX(減価償却費入力!$A$1:$I$301,ROW(),5))</f>
        <v/>
      </c>
      <c r="C13" s="167" t="str">
        <f>IF(INDEX(減価償却費入力!$A$1:$I$301,ROW(),2)="","",INDEX(減価償却費入力!$A$1:$I$301,ROW(),2))</f>
        <v/>
      </c>
      <c r="D13" s="168" t="str">
        <f>IF(INDEX(減価償却費入力!$A$1:$I$301,ROW(),3)="","",INDEX(減価償却費入力!$A$1:$I$301,ROW(),3))</f>
        <v/>
      </c>
      <c r="E13" s="169" t="str">
        <f>IF(INDEX(減価償却費入力!$A$1:$I$301,ROW(),4)="","",INDEX(減価償却費入力!$A$1:$I$301,ROW(),4))</f>
        <v/>
      </c>
      <c r="F13" s="170" t="str">
        <f>IF(INDEX(減価償却費入力!$A$1:$I$301,ROW(),6)="","",INDEX(減価償却費入力!$A$1:$I$301,ROW(),6))</f>
        <v/>
      </c>
      <c r="G13" s="166" t="str">
        <f>IF(INDEX(減価償却費入力!$A$1:$I$301,ROW(),7)="","",INDEX(減価償却費入力!$A$1:$I$301,ROW(),7))</f>
        <v/>
      </c>
      <c r="H13" s="166" t="str">
        <f t="shared" si="0"/>
        <v/>
      </c>
      <c r="I13" s="166" t="str">
        <f>IFERROR(VLOOKUP(H13,耐用年数!$D$2:$E$224,2,FALSE),"")</f>
        <v/>
      </c>
      <c r="J13" s="166" t="str">
        <f>IF(INDEX(減価償却費入力!$A$1:$I$301,ROW(),8)="","",INDEX(減価償却費入力!$A$1:$I$301,ROW(),8))</f>
        <v/>
      </c>
      <c r="K13" s="166" t="str">
        <f>IFERROR(ROUNDDOWN(IF(OR(J13=耐用年数!$J$2,J13=耐用年数!$J$3,J13=""),減価償却費出力!I13,IF(DATEDIF(M13,A13,"y")&gt;=I13,I13/5,I13-DATEDIF(M13,A13,"y")+ROUNDDOWN(DATEDIF(M13,A13,"y")/5,0))),0),"")</f>
        <v/>
      </c>
      <c r="L13" s="166" t="str">
        <f t="shared" si="1"/>
        <v/>
      </c>
      <c r="M13" s="171" t="str">
        <f>IF(INDEX(減価償却費入力!$A$1:$I$301,ROW(),9)="","",INDEX(減価償却費入力!$A$1:$I$301,ROW(),9))</f>
        <v/>
      </c>
      <c r="N13" s="172" t="str">
        <f>IFERROR(IF(YEAR(A13)=設定・集計!$B$2,12-MONTH(A13)+1,IF(設定・集計!$B$2&lt;YEAR(A13)+L13,12,IF(設定・集計!$B$2=YEAR(A13)+L13,MONTH(A13)-1,0))),"")</f>
        <v/>
      </c>
      <c r="O13" s="169" t="str">
        <f t="shared" si="2"/>
        <v/>
      </c>
    </row>
    <row r="14" spans="1:15">
      <c r="A14" s="165" t="str">
        <f>IF(INDEX(減価償却費入力!$A$1:$I$301,ROW(),1)="","",INDEX(減価償却費入力!$A$1:$I$301,ROW(),1))</f>
        <v/>
      </c>
      <c r="B14" s="166" t="str">
        <f>IF(INDEX(減価償却費入力!$A$1:$I$301,ROW(),5)="","",INDEX(減価償却費入力!$A$1:$I$301,ROW(),5))</f>
        <v/>
      </c>
      <c r="C14" s="167" t="str">
        <f>IF(INDEX(減価償却費入力!$A$1:$I$301,ROW(),2)="","",INDEX(減価償却費入力!$A$1:$I$301,ROW(),2))</f>
        <v/>
      </c>
      <c r="D14" s="168" t="str">
        <f>IF(INDEX(減価償却費入力!$A$1:$I$301,ROW(),3)="","",INDEX(減価償却費入力!$A$1:$I$301,ROW(),3))</f>
        <v/>
      </c>
      <c r="E14" s="169" t="str">
        <f>IF(INDEX(減価償却費入力!$A$1:$I$301,ROW(),4)="","",INDEX(減価償却費入力!$A$1:$I$301,ROW(),4))</f>
        <v/>
      </c>
      <c r="F14" s="170" t="str">
        <f>IF(INDEX(減価償却費入力!$A$1:$I$301,ROW(),6)="","",INDEX(減価償却費入力!$A$1:$I$301,ROW(),6))</f>
        <v/>
      </c>
      <c r="G14" s="166" t="str">
        <f>IF(INDEX(減価償却費入力!$A$1:$I$301,ROW(),7)="","",INDEX(減価償却費入力!$A$1:$I$301,ROW(),7))</f>
        <v/>
      </c>
      <c r="H14" s="166" t="str">
        <f t="shared" si="0"/>
        <v/>
      </c>
      <c r="I14" s="166" t="str">
        <f>IFERROR(VLOOKUP(H14,耐用年数!$D$2:$E$224,2,FALSE),"")</f>
        <v/>
      </c>
      <c r="J14" s="166" t="str">
        <f>IF(INDEX(減価償却費入力!$A$1:$I$301,ROW(),8)="","",INDEX(減価償却費入力!$A$1:$I$301,ROW(),8))</f>
        <v/>
      </c>
      <c r="K14" s="166" t="str">
        <f>IFERROR(ROUNDDOWN(IF(OR(J14=耐用年数!$J$2,J14=耐用年数!$J$3,J14=""),減価償却費出力!I14,IF(DATEDIF(M14,A14,"y")&gt;=I14,I14/5,I14-DATEDIF(M14,A14,"y")+ROUNDDOWN(DATEDIF(M14,A14,"y")/5,0))),0),"")</f>
        <v/>
      </c>
      <c r="L14" s="166" t="str">
        <f t="shared" si="1"/>
        <v/>
      </c>
      <c r="M14" s="171" t="str">
        <f>IF(INDEX(減価償却費入力!$A$1:$I$301,ROW(),9)="","",INDEX(減価償却費入力!$A$1:$I$301,ROW(),9))</f>
        <v/>
      </c>
      <c r="N14" s="172" t="str">
        <f>IFERROR(IF(YEAR(A14)=設定・集計!$B$2,12-MONTH(A14)+1,IF(設定・集計!$B$2&lt;YEAR(A14)+L14,12,IF(設定・集計!$B$2=YEAR(A14)+L14,MONTH(A14)-1,0))),"")</f>
        <v/>
      </c>
      <c r="O14" s="169" t="str">
        <f t="shared" si="2"/>
        <v/>
      </c>
    </row>
    <row r="15" spans="1:15">
      <c r="A15" s="165" t="str">
        <f>IF(INDEX(減価償却費入力!$A$1:$I$301,ROW(),1)="","",INDEX(減価償却費入力!$A$1:$I$301,ROW(),1))</f>
        <v/>
      </c>
      <c r="B15" s="166" t="str">
        <f>IF(INDEX(減価償却費入力!$A$1:$I$301,ROW(),5)="","",INDEX(減価償却費入力!$A$1:$I$301,ROW(),5))</f>
        <v/>
      </c>
      <c r="C15" s="167" t="str">
        <f>IF(INDEX(減価償却費入力!$A$1:$I$301,ROW(),2)="","",INDEX(減価償却費入力!$A$1:$I$301,ROW(),2))</f>
        <v/>
      </c>
      <c r="D15" s="168" t="str">
        <f>IF(INDEX(減価償却費入力!$A$1:$I$301,ROW(),3)="","",INDEX(減価償却費入力!$A$1:$I$301,ROW(),3))</f>
        <v/>
      </c>
      <c r="E15" s="169" t="str">
        <f>IF(INDEX(減価償却費入力!$A$1:$I$301,ROW(),4)="","",INDEX(減価償却費入力!$A$1:$I$301,ROW(),4))</f>
        <v/>
      </c>
      <c r="F15" s="170" t="str">
        <f>IF(INDEX(減価償却費入力!$A$1:$I$301,ROW(),6)="","",INDEX(減価償却費入力!$A$1:$I$301,ROW(),6))</f>
        <v/>
      </c>
      <c r="G15" s="166" t="str">
        <f>IF(INDEX(減価償却費入力!$A$1:$I$301,ROW(),7)="","",INDEX(減価償却費入力!$A$1:$I$301,ROW(),7))</f>
        <v/>
      </c>
      <c r="H15" s="166" t="str">
        <f t="shared" si="0"/>
        <v/>
      </c>
      <c r="I15" s="166" t="str">
        <f>IFERROR(VLOOKUP(H15,耐用年数!$D$2:$E$224,2,FALSE),"")</f>
        <v/>
      </c>
      <c r="J15" s="166" t="str">
        <f>IF(INDEX(減価償却費入力!$A$1:$I$301,ROW(),8)="","",INDEX(減価償却費入力!$A$1:$I$301,ROW(),8))</f>
        <v/>
      </c>
      <c r="K15" s="166" t="str">
        <f>IFERROR(ROUNDDOWN(IF(OR(J15=耐用年数!$J$2,J15=耐用年数!$J$3,J15=""),減価償却費出力!I15,IF(DATEDIF(M15,A15,"y")&gt;=I15,I15/5,I15-DATEDIF(M15,A15,"y")+ROUNDDOWN(DATEDIF(M15,A15,"y")/5,0))),0),"")</f>
        <v/>
      </c>
      <c r="L15" s="166" t="str">
        <f t="shared" si="1"/>
        <v/>
      </c>
      <c r="M15" s="171" t="str">
        <f>IF(INDEX(減価償却費入力!$A$1:$I$301,ROW(),9)="","",INDEX(減価償却費入力!$A$1:$I$301,ROW(),9))</f>
        <v/>
      </c>
      <c r="N15" s="172" t="str">
        <f>IFERROR(IF(YEAR(A15)=設定・集計!$B$2,12-MONTH(A15)+1,IF(設定・集計!$B$2&lt;YEAR(A15)+L15,12,IF(設定・集計!$B$2=YEAR(A15)+L15,MONTH(A15)-1,0))),"")</f>
        <v/>
      </c>
      <c r="O15" s="169" t="str">
        <f t="shared" si="2"/>
        <v/>
      </c>
    </row>
    <row r="16" spans="1:15">
      <c r="A16" s="165" t="str">
        <f>IF(INDEX(減価償却費入力!$A$1:$I$301,ROW(),1)="","",INDEX(減価償却費入力!$A$1:$I$301,ROW(),1))</f>
        <v/>
      </c>
      <c r="B16" s="166" t="str">
        <f>IF(INDEX(減価償却費入力!$A$1:$I$301,ROW(),5)="","",INDEX(減価償却費入力!$A$1:$I$301,ROW(),5))</f>
        <v/>
      </c>
      <c r="C16" s="167" t="str">
        <f>IF(INDEX(減価償却費入力!$A$1:$I$301,ROW(),2)="","",INDEX(減価償却費入力!$A$1:$I$301,ROW(),2))</f>
        <v/>
      </c>
      <c r="D16" s="168" t="str">
        <f>IF(INDEX(減価償却費入力!$A$1:$I$301,ROW(),3)="","",INDEX(減価償却費入力!$A$1:$I$301,ROW(),3))</f>
        <v/>
      </c>
      <c r="E16" s="169" t="str">
        <f>IF(INDEX(減価償却費入力!$A$1:$I$301,ROW(),4)="","",INDEX(減価償却費入力!$A$1:$I$301,ROW(),4))</f>
        <v/>
      </c>
      <c r="F16" s="170" t="str">
        <f>IF(INDEX(減価償却費入力!$A$1:$I$301,ROW(),6)="","",INDEX(減価償却費入力!$A$1:$I$301,ROW(),6))</f>
        <v/>
      </c>
      <c r="G16" s="166" t="str">
        <f>IF(INDEX(減価償却費入力!$A$1:$I$301,ROW(),7)="","",INDEX(減価償却費入力!$A$1:$I$301,ROW(),7))</f>
        <v/>
      </c>
      <c r="H16" s="166" t="str">
        <f t="shared" si="0"/>
        <v/>
      </c>
      <c r="I16" s="166" t="str">
        <f>IFERROR(VLOOKUP(H16,耐用年数!$D$2:$E$224,2,FALSE),"")</f>
        <v/>
      </c>
      <c r="J16" s="166" t="str">
        <f>IF(INDEX(減価償却費入力!$A$1:$I$301,ROW(),8)="","",INDEX(減価償却費入力!$A$1:$I$301,ROW(),8))</f>
        <v/>
      </c>
      <c r="K16" s="166" t="str">
        <f>IFERROR(ROUNDDOWN(IF(OR(J16=耐用年数!$J$2,J16=耐用年数!$J$3,J16=""),減価償却費出力!I16,IF(DATEDIF(M16,A16,"y")&gt;=I16,I16/5,I16-DATEDIF(M16,A16,"y")+ROUNDDOWN(DATEDIF(M16,A16,"y")/5,0))),0),"")</f>
        <v/>
      </c>
      <c r="L16" s="166" t="str">
        <f t="shared" si="1"/>
        <v/>
      </c>
      <c r="M16" s="171" t="str">
        <f>IF(INDEX(減価償却費入力!$A$1:$I$301,ROW(),9)="","",INDEX(減価償却費入力!$A$1:$I$301,ROW(),9))</f>
        <v/>
      </c>
      <c r="N16" s="172" t="str">
        <f>IFERROR(IF(YEAR(A16)=設定・集計!$B$2,12-MONTH(A16)+1,IF(設定・集計!$B$2&lt;YEAR(A16)+L16,12,IF(設定・集計!$B$2=YEAR(A16)+L16,MONTH(A16)-1,0))),"")</f>
        <v/>
      </c>
      <c r="O16" s="169" t="str">
        <f t="shared" si="2"/>
        <v/>
      </c>
    </row>
    <row r="17" spans="1:15">
      <c r="A17" s="165" t="str">
        <f>IF(INDEX(減価償却費入力!$A$1:$I$301,ROW(),1)="","",INDEX(減価償却費入力!$A$1:$I$301,ROW(),1))</f>
        <v/>
      </c>
      <c r="B17" s="166" t="str">
        <f>IF(INDEX(減価償却費入力!$A$1:$I$301,ROW(),5)="","",INDEX(減価償却費入力!$A$1:$I$301,ROW(),5))</f>
        <v/>
      </c>
      <c r="C17" s="167" t="str">
        <f>IF(INDEX(減価償却費入力!$A$1:$I$301,ROW(),2)="","",INDEX(減価償却費入力!$A$1:$I$301,ROW(),2))</f>
        <v/>
      </c>
      <c r="D17" s="168" t="str">
        <f>IF(INDEX(減価償却費入力!$A$1:$I$301,ROW(),3)="","",INDEX(減価償却費入力!$A$1:$I$301,ROW(),3))</f>
        <v/>
      </c>
      <c r="E17" s="169" t="str">
        <f>IF(INDEX(減価償却費入力!$A$1:$I$301,ROW(),4)="","",INDEX(減価償却費入力!$A$1:$I$301,ROW(),4))</f>
        <v/>
      </c>
      <c r="F17" s="170" t="str">
        <f>IF(INDEX(減価償却費入力!$A$1:$I$301,ROW(),6)="","",INDEX(減価償却費入力!$A$1:$I$301,ROW(),6))</f>
        <v/>
      </c>
      <c r="G17" s="166" t="str">
        <f>IF(INDEX(減価償却費入力!$A$1:$I$301,ROW(),7)="","",INDEX(減価償却費入力!$A$1:$I$301,ROW(),7))</f>
        <v/>
      </c>
      <c r="H17" s="166" t="str">
        <f t="shared" si="0"/>
        <v/>
      </c>
      <c r="I17" s="166" t="str">
        <f>IFERROR(VLOOKUP(H17,耐用年数!$D$2:$E$224,2,FALSE),"")</f>
        <v/>
      </c>
      <c r="J17" s="166" t="str">
        <f>IF(INDEX(減価償却費入力!$A$1:$I$301,ROW(),8)="","",INDEX(減価償却費入力!$A$1:$I$301,ROW(),8))</f>
        <v/>
      </c>
      <c r="K17" s="166" t="str">
        <f>IFERROR(ROUNDDOWN(IF(OR(J17=耐用年数!$J$2,J17=耐用年数!$J$3,J17=""),減価償却費出力!I17,IF(DATEDIF(M17,A17,"y")&gt;=I17,I17/5,I17-DATEDIF(M17,A17,"y")+ROUNDDOWN(DATEDIF(M17,A17,"y")/5,0))),0),"")</f>
        <v/>
      </c>
      <c r="L17" s="166" t="str">
        <f t="shared" si="1"/>
        <v/>
      </c>
      <c r="M17" s="171" t="str">
        <f>IF(INDEX(減価償却費入力!$A$1:$I$301,ROW(),9)="","",INDEX(減価償却費入力!$A$1:$I$301,ROW(),9))</f>
        <v/>
      </c>
      <c r="N17" s="172" t="str">
        <f>IFERROR(IF(YEAR(A17)=設定・集計!$B$2,12-MONTH(A17)+1,IF(設定・集計!$B$2&lt;YEAR(A17)+L17,12,IF(設定・集計!$B$2=YEAR(A17)+L17,MONTH(A17)-1,0))),"")</f>
        <v/>
      </c>
      <c r="O17" s="169" t="str">
        <f t="shared" si="2"/>
        <v/>
      </c>
    </row>
    <row r="18" spans="1:15">
      <c r="A18" s="165" t="str">
        <f>IF(INDEX(減価償却費入力!$A$1:$I$301,ROW(),1)="","",INDEX(減価償却費入力!$A$1:$I$301,ROW(),1))</f>
        <v/>
      </c>
      <c r="B18" s="166" t="str">
        <f>IF(INDEX(減価償却費入力!$A$1:$I$301,ROW(),5)="","",INDEX(減価償却費入力!$A$1:$I$301,ROW(),5))</f>
        <v/>
      </c>
      <c r="C18" s="167" t="str">
        <f>IF(INDEX(減価償却費入力!$A$1:$I$301,ROW(),2)="","",INDEX(減価償却費入力!$A$1:$I$301,ROW(),2))</f>
        <v/>
      </c>
      <c r="D18" s="168" t="str">
        <f>IF(INDEX(減価償却費入力!$A$1:$I$301,ROW(),3)="","",INDEX(減価償却費入力!$A$1:$I$301,ROW(),3))</f>
        <v/>
      </c>
      <c r="E18" s="169" t="str">
        <f>IF(INDEX(減価償却費入力!$A$1:$I$301,ROW(),4)="","",INDEX(減価償却費入力!$A$1:$I$301,ROW(),4))</f>
        <v/>
      </c>
      <c r="F18" s="170" t="str">
        <f>IF(INDEX(減価償却費入力!$A$1:$I$301,ROW(),6)="","",INDEX(減価償却費入力!$A$1:$I$301,ROW(),6))</f>
        <v/>
      </c>
      <c r="G18" s="166" t="str">
        <f>IF(INDEX(減価償却費入力!$A$1:$I$301,ROW(),7)="","",INDEX(減価償却費入力!$A$1:$I$301,ROW(),7))</f>
        <v/>
      </c>
      <c r="H18" s="166" t="str">
        <f t="shared" si="0"/>
        <v/>
      </c>
      <c r="I18" s="166" t="str">
        <f>IFERROR(VLOOKUP(H18,耐用年数!$D$2:$E$224,2,FALSE),"")</f>
        <v/>
      </c>
      <c r="J18" s="166" t="str">
        <f>IF(INDEX(減価償却費入力!$A$1:$I$301,ROW(),8)="","",INDEX(減価償却費入力!$A$1:$I$301,ROW(),8))</f>
        <v/>
      </c>
      <c r="K18" s="166" t="str">
        <f>IFERROR(ROUNDDOWN(IF(OR(J18=耐用年数!$J$2,J18=耐用年数!$J$3,J18=""),減価償却費出力!I18,IF(DATEDIF(M18,A18,"y")&gt;=I18,I18/5,I18-DATEDIF(M18,A18,"y")+ROUNDDOWN(DATEDIF(M18,A18,"y")/5,0))),0),"")</f>
        <v/>
      </c>
      <c r="L18" s="166" t="str">
        <f t="shared" si="1"/>
        <v/>
      </c>
      <c r="M18" s="171" t="str">
        <f>IF(INDEX(減価償却費入力!$A$1:$I$301,ROW(),9)="","",INDEX(減価償却費入力!$A$1:$I$301,ROW(),9))</f>
        <v/>
      </c>
      <c r="N18" s="172" t="str">
        <f>IFERROR(IF(YEAR(A18)=設定・集計!$B$2,12-MONTH(A18)+1,IF(設定・集計!$B$2&lt;YEAR(A18)+L18,12,IF(設定・集計!$B$2=YEAR(A18)+L18,MONTH(A18)-1,0))),"")</f>
        <v/>
      </c>
      <c r="O18" s="169" t="str">
        <f t="shared" si="2"/>
        <v/>
      </c>
    </row>
    <row r="19" spans="1:15">
      <c r="A19" s="165" t="str">
        <f>IF(INDEX(減価償却費入力!$A$1:$I$301,ROW(),1)="","",INDEX(減価償却費入力!$A$1:$I$301,ROW(),1))</f>
        <v/>
      </c>
      <c r="B19" s="166" t="str">
        <f>IF(INDEX(減価償却費入力!$A$1:$I$301,ROW(),5)="","",INDEX(減価償却費入力!$A$1:$I$301,ROW(),5))</f>
        <v/>
      </c>
      <c r="C19" s="167" t="str">
        <f>IF(INDEX(減価償却費入力!$A$1:$I$301,ROW(),2)="","",INDEX(減価償却費入力!$A$1:$I$301,ROW(),2))</f>
        <v/>
      </c>
      <c r="D19" s="168" t="str">
        <f>IF(INDEX(減価償却費入力!$A$1:$I$301,ROW(),3)="","",INDEX(減価償却費入力!$A$1:$I$301,ROW(),3))</f>
        <v/>
      </c>
      <c r="E19" s="169" t="str">
        <f>IF(INDEX(減価償却費入力!$A$1:$I$301,ROW(),4)="","",INDEX(減価償却費入力!$A$1:$I$301,ROW(),4))</f>
        <v/>
      </c>
      <c r="F19" s="170" t="str">
        <f>IF(INDEX(減価償却費入力!$A$1:$I$301,ROW(),6)="","",INDEX(減価償却費入力!$A$1:$I$301,ROW(),6))</f>
        <v/>
      </c>
      <c r="G19" s="166" t="str">
        <f>IF(INDEX(減価償却費入力!$A$1:$I$301,ROW(),7)="","",INDEX(減価償却費入力!$A$1:$I$301,ROW(),7))</f>
        <v/>
      </c>
      <c r="H19" s="166" t="str">
        <f t="shared" si="0"/>
        <v/>
      </c>
      <c r="I19" s="166" t="str">
        <f>IFERROR(VLOOKUP(H19,耐用年数!$D$2:$E$224,2,FALSE),"")</f>
        <v/>
      </c>
      <c r="J19" s="166" t="str">
        <f>IF(INDEX(減価償却費入力!$A$1:$I$301,ROW(),8)="","",INDEX(減価償却費入力!$A$1:$I$301,ROW(),8))</f>
        <v/>
      </c>
      <c r="K19" s="166" t="str">
        <f>IFERROR(ROUNDDOWN(IF(OR(J19=耐用年数!$J$2,J19=耐用年数!$J$3,J19=""),減価償却費出力!I19,IF(DATEDIF(M19,A19,"y")&gt;=I19,I19/5,I19-DATEDIF(M19,A19,"y")+ROUNDDOWN(DATEDIF(M19,A19,"y")/5,0))),0),"")</f>
        <v/>
      </c>
      <c r="L19" s="166" t="str">
        <f t="shared" si="1"/>
        <v/>
      </c>
      <c r="M19" s="171" t="str">
        <f>IF(INDEX(減価償却費入力!$A$1:$I$301,ROW(),9)="","",INDEX(減価償却費入力!$A$1:$I$301,ROW(),9))</f>
        <v/>
      </c>
      <c r="N19" s="172" t="str">
        <f>IFERROR(IF(YEAR(A19)=設定・集計!$B$2,12-MONTH(A19)+1,IF(設定・集計!$B$2&lt;YEAR(A19)+L19,12,IF(設定・集計!$B$2=YEAR(A19)+L19,MONTH(A19)-1,0))),"")</f>
        <v/>
      </c>
      <c r="O19" s="169" t="str">
        <f t="shared" si="2"/>
        <v/>
      </c>
    </row>
    <row r="20" spans="1:15">
      <c r="A20" s="165" t="str">
        <f>IF(INDEX(減価償却費入力!$A$1:$I$301,ROW(),1)="","",INDEX(減価償却費入力!$A$1:$I$301,ROW(),1))</f>
        <v/>
      </c>
      <c r="B20" s="166" t="str">
        <f>IF(INDEX(減価償却費入力!$A$1:$I$301,ROW(),5)="","",INDEX(減価償却費入力!$A$1:$I$301,ROW(),5))</f>
        <v/>
      </c>
      <c r="C20" s="167" t="str">
        <f>IF(INDEX(減価償却費入力!$A$1:$I$301,ROW(),2)="","",INDEX(減価償却費入力!$A$1:$I$301,ROW(),2))</f>
        <v/>
      </c>
      <c r="D20" s="168" t="str">
        <f>IF(INDEX(減価償却費入力!$A$1:$I$301,ROW(),3)="","",INDEX(減価償却費入力!$A$1:$I$301,ROW(),3))</f>
        <v/>
      </c>
      <c r="E20" s="169" t="str">
        <f>IF(INDEX(減価償却費入力!$A$1:$I$301,ROW(),4)="","",INDEX(減価償却費入力!$A$1:$I$301,ROW(),4))</f>
        <v/>
      </c>
      <c r="F20" s="170" t="str">
        <f>IF(INDEX(減価償却費入力!$A$1:$I$301,ROW(),6)="","",INDEX(減価償却費入力!$A$1:$I$301,ROW(),6))</f>
        <v/>
      </c>
      <c r="G20" s="166" t="str">
        <f>IF(INDEX(減価償却費入力!$A$1:$I$301,ROW(),7)="","",INDEX(減価償却費入力!$A$1:$I$301,ROW(),7))</f>
        <v/>
      </c>
      <c r="H20" s="166" t="str">
        <f t="shared" si="0"/>
        <v/>
      </c>
      <c r="I20" s="166" t="str">
        <f>IFERROR(VLOOKUP(H20,耐用年数!$D$2:$E$224,2,FALSE),"")</f>
        <v/>
      </c>
      <c r="J20" s="166" t="str">
        <f>IF(INDEX(減価償却費入力!$A$1:$I$301,ROW(),8)="","",INDEX(減価償却費入力!$A$1:$I$301,ROW(),8))</f>
        <v/>
      </c>
      <c r="K20" s="166" t="str">
        <f>IFERROR(ROUNDDOWN(IF(OR(J20=耐用年数!$J$2,J20=耐用年数!$J$3,J20=""),減価償却費出力!I20,IF(DATEDIF(M20,A20,"y")&gt;=I20,I20/5,I20-DATEDIF(M20,A20,"y")+ROUNDDOWN(DATEDIF(M20,A20,"y")/5,0))),0),"")</f>
        <v/>
      </c>
      <c r="L20" s="166" t="str">
        <f t="shared" si="1"/>
        <v/>
      </c>
      <c r="M20" s="171" t="str">
        <f>IF(INDEX(減価償却費入力!$A$1:$I$301,ROW(),9)="","",INDEX(減価償却費入力!$A$1:$I$301,ROW(),9))</f>
        <v/>
      </c>
      <c r="N20" s="172" t="str">
        <f>IFERROR(IF(YEAR(A20)=設定・集計!$B$2,12-MONTH(A20)+1,IF(設定・集計!$B$2&lt;YEAR(A20)+L20,12,IF(設定・集計!$B$2=YEAR(A20)+L20,MONTH(A20)-1,0))),"")</f>
        <v/>
      </c>
      <c r="O20" s="169" t="str">
        <f t="shared" si="2"/>
        <v/>
      </c>
    </row>
    <row r="21" spans="1:15">
      <c r="A21" s="165" t="str">
        <f>IF(INDEX(減価償却費入力!$A$1:$I$301,ROW(),1)="","",INDEX(減価償却費入力!$A$1:$I$301,ROW(),1))</f>
        <v/>
      </c>
      <c r="B21" s="166" t="str">
        <f>IF(INDEX(減価償却費入力!$A$1:$I$301,ROW(),5)="","",INDEX(減価償却費入力!$A$1:$I$301,ROW(),5))</f>
        <v/>
      </c>
      <c r="C21" s="167" t="str">
        <f>IF(INDEX(減価償却費入力!$A$1:$I$301,ROW(),2)="","",INDEX(減価償却費入力!$A$1:$I$301,ROW(),2))</f>
        <v/>
      </c>
      <c r="D21" s="168" t="str">
        <f>IF(INDEX(減価償却費入力!$A$1:$I$301,ROW(),3)="","",INDEX(減価償却費入力!$A$1:$I$301,ROW(),3))</f>
        <v/>
      </c>
      <c r="E21" s="169" t="str">
        <f>IF(INDEX(減価償却費入力!$A$1:$I$301,ROW(),4)="","",INDEX(減価償却費入力!$A$1:$I$301,ROW(),4))</f>
        <v/>
      </c>
      <c r="F21" s="170" t="str">
        <f>IF(INDEX(減価償却費入力!$A$1:$I$301,ROW(),6)="","",INDEX(減価償却費入力!$A$1:$I$301,ROW(),6))</f>
        <v/>
      </c>
      <c r="G21" s="166" t="str">
        <f>IF(INDEX(減価償却費入力!$A$1:$I$301,ROW(),7)="","",INDEX(減価償却費入力!$A$1:$I$301,ROW(),7))</f>
        <v/>
      </c>
      <c r="H21" s="166" t="str">
        <f t="shared" si="0"/>
        <v/>
      </c>
      <c r="I21" s="166" t="str">
        <f>IFERROR(VLOOKUP(H21,耐用年数!$D$2:$E$224,2,FALSE),"")</f>
        <v/>
      </c>
      <c r="J21" s="166" t="str">
        <f>IF(INDEX(減価償却費入力!$A$1:$I$301,ROW(),8)="","",INDEX(減価償却費入力!$A$1:$I$301,ROW(),8))</f>
        <v/>
      </c>
      <c r="K21" s="166" t="str">
        <f>IFERROR(ROUNDDOWN(IF(OR(J21=耐用年数!$J$2,J21=耐用年数!$J$3,J21=""),減価償却費出力!I21,IF(DATEDIF(M21,A21,"y")&gt;=I21,I21/5,I21-DATEDIF(M21,A21,"y")+ROUNDDOWN(DATEDIF(M21,A21,"y")/5,0))),0),"")</f>
        <v/>
      </c>
      <c r="L21" s="166" t="str">
        <f t="shared" si="1"/>
        <v/>
      </c>
      <c r="M21" s="171" t="str">
        <f>IF(INDEX(減価償却費入力!$A$1:$I$301,ROW(),9)="","",INDEX(減価償却費入力!$A$1:$I$301,ROW(),9))</f>
        <v/>
      </c>
      <c r="N21" s="172" t="str">
        <f>IFERROR(IF(YEAR(A21)=設定・集計!$B$2,12-MONTH(A21)+1,IF(設定・集計!$B$2&lt;YEAR(A21)+L21,12,IF(設定・集計!$B$2=YEAR(A21)+L21,MONTH(A21)-1,0))),"")</f>
        <v/>
      </c>
      <c r="O21" s="169" t="str">
        <f t="shared" si="2"/>
        <v/>
      </c>
    </row>
    <row r="22" spans="1:15">
      <c r="A22" s="165" t="str">
        <f>IF(INDEX(減価償却費入力!$A$1:$I$301,ROW(),1)="","",INDEX(減価償却費入力!$A$1:$I$301,ROW(),1))</f>
        <v/>
      </c>
      <c r="B22" s="166" t="str">
        <f>IF(INDEX(減価償却費入力!$A$1:$I$301,ROW(),5)="","",INDEX(減価償却費入力!$A$1:$I$301,ROW(),5))</f>
        <v/>
      </c>
      <c r="C22" s="167" t="str">
        <f>IF(INDEX(減価償却費入力!$A$1:$I$301,ROW(),2)="","",INDEX(減価償却費入力!$A$1:$I$301,ROW(),2))</f>
        <v/>
      </c>
      <c r="D22" s="168" t="str">
        <f>IF(INDEX(減価償却費入力!$A$1:$I$301,ROW(),3)="","",INDEX(減価償却費入力!$A$1:$I$301,ROW(),3))</f>
        <v/>
      </c>
      <c r="E22" s="169" t="str">
        <f>IF(INDEX(減価償却費入力!$A$1:$I$301,ROW(),4)="","",INDEX(減価償却費入力!$A$1:$I$301,ROW(),4))</f>
        <v/>
      </c>
      <c r="F22" s="170" t="str">
        <f>IF(INDEX(減価償却費入力!$A$1:$I$301,ROW(),6)="","",INDEX(減価償却費入力!$A$1:$I$301,ROW(),6))</f>
        <v/>
      </c>
      <c r="G22" s="166" t="str">
        <f>IF(INDEX(減価償却費入力!$A$1:$I$301,ROW(),7)="","",INDEX(減価償却費入力!$A$1:$I$301,ROW(),7))</f>
        <v/>
      </c>
      <c r="H22" s="166" t="str">
        <f t="shared" si="0"/>
        <v/>
      </c>
      <c r="I22" s="166" t="str">
        <f>IFERROR(VLOOKUP(H22,耐用年数!$D$2:$E$224,2,FALSE),"")</f>
        <v/>
      </c>
      <c r="J22" s="166" t="str">
        <f>IF(INDEX(減価償却費入力!$A$1:$I$301,ROW(),8)="","",INDEX(減価償却費入力!$A$1:$I$301,ROW(),8))</f>
        <v/>
      </c>
      <c r="K22" s="166" t="str">
        <f>IFERROR(ROUNDDOWN(IF(OR(J22=耐用年数!$J$2,J22=耐用年数!$J$3,J22=""),減価償却費出力!I22,IF(DATEDIF(M22,A22,"y")&gt;=I22,I22/5,I22-DATEDIF(M22,A22,"y")+ROUNDDOWN(DATEDIF(M22,A22,"y")/5,0))),0),"")</f>
        <v/>
      </c>
      <c r="L22" s="166" t="str">
        <f t="shared" si="1"/>
        <v/>
      </c>
      <c r="M22" s="171" t="str">
        <f>IF(INDEX(減価償却費入力!$A$1:$I$301,ROW(),9)="","",INDEX(減価償却費入力!$A$1:$I$301,ROW(),9))</f>
        <v/>
      </c>
      <c r="N22" s="172" t="str">
        <f>IFERROR(IF(YEAR(A22)=設定・集計!$B$2,12-MONTH(A22)+1,IF(設定・集計!$B$2&lt;YEAR(A22)+L22,12,IF(設定・集計!$B$2=YEAR(A22)+L22,MONTH(A22)-1,0))),"")</f>
        <v/>
      </c>
      <c r="O22" s="169" t="str">
        <f t="shared" si="2"/>
        <v/>
      </c>
    </row>
    <row r="23" spans="1:15">
      <c r="A23" s="165" t="str">
        <f>IF(INDEX(減価償却費入力!$A$1:$I$301,ROW(),1)="","",INDEX(減価償却費入力!$A$1:$I$301,ROW(),1))</f>
        <v/>
      </c>
      <c r="B23" s="166" t="str">
        <f>IF(INDEX(減価償却費入力!$A$1:$I$301,ROW(),5)="","",INDEX(減価償却費入力!$A$1:$I$301,ROW(),5))</f>
        <v/>
      </c>
      <c r="C23" s="167" t="str">
        <f>IF(INDEX(減価償却費入力!$A$1:$I$301,ROW(),2)="","",INDEX(減価償却費入力!$A$1:$I$301,ROW(),2))</f>
        <v/>
      </c>
      <c r="D23" s="168" t="str">
        <f>IF(INDEX(減価償却費入力!$A$1:$I$301,ROW(),3)="","",INDEX(減価償却費入力!$A$1:$I$301,ROW(),3))</f>
        <v/>
      </c>
      <c r="E23" s="169" t="str">
        <f>IF(INDEX(減価償却費入力!$A$1:$I$301,ROW(),4)="","",INDEX(減価償却費入力!$A$1:$I$301,ROW(),4))</f>
        <v/>
      </c>
      <c r="F23" s="170" t="str">
        <f>IF(INDEX(減価償却費入力!$A$1:$I$301,ROW(),6)="","",INDEX(減価償却費入力!$A$1:$I$301,ROW(),6))</f>
        <v/>
      </c>
      <c r="G23" s="166" t="str">
        <f>IF(INDEX(減価償却費入力!$A$1:$I$301,ROW(),7)="","",INDEX(減価償却費入力!$A$1:$I$301,ROW(),7))</f>
        <v/>
      </c>
      <c r="H23" s="166" t="str">
        <f t="shared" si="0"/>
        <v/>
      </c>
      <c r="I23" s="166" t="str">
        <f>IFERROR(VLOOKUP(H23,耐用年数!$D$2:$E$224,2,FALSE),"")</f>
        <v/>
      </c>
      <c r="J23" s="166" t="str">
        <f>IF(INDEX(減価償却費入力!$A$1:$I$301,ROW(),8)="","",INDEX(減価償却費入力!$A$1:$I$301,ROW(),8))</f>
        <v/>
      </c>
      <c r="K23" s="166" t="str">
        <f>IFERROR(ROUNDDOWN(IF(OR(J23=耐用年数!$J$2,J23=耐用年数!$J$3,J23=""),減価償却費出力!I23,IF(DATEDIF(M23,A23,"y")&gt;=I23,I23/5,I23-DATEDIF(M23,A23,"y")+ROUNDDOWN(DATEDIF(M23,A23,"y")/5,0))),0),"")</f>
        <v/>
      </c>
      <c r="L23" s="166" t="str">
        <f t="shared" si="1"/>
        <v/>
      </c>
      <c r="M23" s="171" t="str">
        <f>IF(INDEX(減価償却費入力!$A$1:$I$301,ROW(),9)="","",INDEX(減価償却費入力!$A$1:$I$301,ROW(),9))</f>
        <v/>
      </c>
      <c r="N23" s="172" t="str">
        <f>IFERROR(IF(YEAR(A23)=設定・集計!$B$2,12-MONTH(A23)+1,IF(設定・集計!$B$2&lt;YEAR(A23)+L23,12,IF(設定・集計!$B$2=YEAR(A23)+L23,MONTH(A23)-1,0))),"")</f>
        <v/>
      </c>
      <c r="O23" s="169" t="str">
        <f t="shared" si="2"/>
        <v/>
      </c>
    </row>
    <row r="24" spans="1:15">
      <c r="A24" s="165" t="str">
        <f>IF(INDEX(減価償却費入力!$A$1:$I$301,ROW(),1)="","",INDEX(減価償却費入力!$A$1:$I$301,ROW(),1))</f>
        <v/>
      </c>
      <c r="B24" s="166" t="str">
        <f>IF(INDEX(減価償却費入力!$A$1:$I$301,ROW(),5)="","",INDEX(減価償却費入力!$A$1:$I$301,ROW(),5))</f>
        <v/>
      </c>
      <c r="C24" s="167" t="str">
        <f>IF(INDEX(減価償却費入力!$A$1:$I$301,ROW(),2)="","",INDEX(減価償却費入力!$A$1:$I$301,ROW(),2))</f>
        <v/>
      </c>
      <c r="D24" s="168" t="str">
        <f>IF(INDEX(減価償却費入力!$A$1:$I$301,ROW(),3)="","",INDEX(減価償却費入力!$A$1:$I$301,ROW(),3))</f>
        <v/>
      </c>
      <c r="E24" s="169" t="str">
        <f>IF(INDEX(減価償却費入力!$A$1:$I$301,ROW(),4)="","",INDEX(減価償却費入力!$A$1:$I$301,ROW(),4))</f>
        <v/>
      </c>
      <c r="F24" s="170" t="str">
        <f>IF(INDEX(減価償却費入力!$A$1:$I$301,ROW(),6)="","",INDEX(減価償却費入力!$A$1:$I$301,ROW(),6))</f>
        <v/>
      </c>
      <c r="G24" s="166" t="str">
        <f>IF(INDEX(減価償却費入力!$A$1:$I$301,ROW(),7)="","",INDEX(減価償却費入力!$A$1:$I$301,ROW(),7))</f>
        <v/>
      </c>
      <c r="H24" s="166" t="str">
        <f t="shared" si="0"/>
        <v/>
      </c>
      <c r="I24" s="166" t="str">
        <f>IFERROR(VLOOKUP(H24,耐用年数!$D$2:$E$224,2,FALSE),"")</f>
        <v/>
      </c>
      <c r="J24" s="166" t="str">
        <f>IF(INDEX(減価償却費入力!$A$1:$I$301,ROW(),8)="","",INDEX(減価償却費入力!$A$1:$I$301,ROW(),8))</f>
        <v/>
      </c>
      <c r="K24" s="166" t="str">
        <f>IFERROR(ROUNDDOWN(IF(OR(J24=耐用年数!$J$2,J24=耐用年数!$J$3,J24=""),減価償却費出力!I24,IF(DATEDIF(M24,A24,"y")&gt;=I24,I24/5,I24-DATEDIF(M24,A24,"y")+ROUNDDOWN(DATEDIF(M24,A24,"y")/5,0))),0),"")</f>
        <v/>
      </c>
      <c r="L24" s="166" t="str">
        <f t="shared" si="1"/>
        <v/>
      </c>
      <c r="M24" s="171" t="str">
        <f>IF(INDEX(減価償却費入力!$A$1:$I$301,ROW(),9)="","",INDEX(減価償却費入力!$A$1:$I$301,ROW(),9))</f>
        <v/>
      </c>
      <c r="N24" s="172" t="str">
        <f>IFERROR(IF(YEAR(A24)=設定・集計!$B$2,12-MONTH(A24)+1,IF(設定・集計!$B$2&lt;YEAR(A24)+L24,12,IF(設定・集計!$B$2=YEAR(A24)+L24,MONTH(A24)-1,0))),"")</f>
        <v/>
      </c>
      <c r="O24" s="169" t="str">
        <f t="shared" si="2"/>
        <v/>
      </c>
    </row>
    <row r="25" spans="1:15">
      <c r="A25" s="165" t="str">
        <f>IF(INDEX(減価償却費入力!$A$1:$I$301,ROW(),1)="","",INDEX(減価償却費入力!$A$1:$I$301,ROW(),1))</f>
        <v/>
      </c>
      <c r="B25" s="166" t="str">
        <f>IF(INDEX(減価償却費入力!$A$1:$I$301,ROW(),5)="","",INDEX(減価償却費入力!$A$1:$I$301,ROW(),5))</f>
        <v/>
      </c>
      <c r="C25" s="167" t="str">
        <f>IF(INDEX(減価償却費入力!$A$1:$I$301,ROW(),2)="","",INDEX(減価償却費入力!$A$1:$I$301,ROW(),2))</f>
        <v/>
      </c>
      <c r="D25" s="168" t="str">
        <f>IF(INDEX(減価償却費入力!$A$1:$I$301,ROW(),3)="","",INDEX(減価償却費入力!$A$1:$I$301,ROW(),3))</f>
        <v/>
      </c>
      <c r="E25" s="169" t="str">
        <f>IF(INDEX(減価償却費入力!$A$1:$I$301,ROW(),4)="","",INDEX(減価償却費入力!$A$1:$I$301,ROW(),4))</f>
        <v/>
      </c>
      <c r="F25" s="170" t="str">
        <f>IF(INDEX(減価償却費入力!$A$1:$I$301,ROW(),6)="","",INDEX(減価償却費入力!$A$1:$I$301,ROW(),6))</f>
        <v/>
      </c>
      <c r="G25" s="166" t="str">
        <f>IF(INDEX(減価償却費入力!$A$1:$I$301,ROW(),7)="","",INDEX(減価償却費入力!$A$1:$I$301,ROW(),7))</f>
        <v/>
      </c>
      <c r="H25" s="166" t="str">
        <f t="shared" si="0"/>
        <v/>
      </c>
      <c r="I25" s="166" t="str">
        <f>IFERROR(VLOOKUP(H25,耐用年数!$D$2:$E$224,2,FALSE),"")</f>
        <v/>
      </c>
      <c r="J25" s="166" t="str">
        <f>IF(INDEX(減価償却費入力!$A$1:$I$301,ROW(),8)="","",INDEX(減価償却費入力!$A$1:$I$301,ROW(),8))</f>
        <v/>
      </c>
      <c r="K25" s="166" t="str">
        <f>IFERROR(ROUNDDOWN(IF(OR(J25=耐用年数!$J$2,J25=耐用年数!$J$3,J25=""),減価償却費出力!I25,IF(DATEDIF(M25,A25,"y")&gt;=I25,I25/5,I25-DATEDIF(M25,A25,"y")+ROUNDDOWN(DATEDIF(M25,A25,"y")/5,0))),0),"")</f>
        <v/>
      </c>
      <c r="L25" s="166" t="str">
        <f t="shared" si="1"/>
        <v/>
      </c>
      <c r="M25" s="171" t="str">
        <f>IF(INDEX(減価償却費入力!$A$1:$I$301,ROW(),9)="","",INDEX(減価償却費入力!$A$1:$I$301,ROW(),9))</f>
        <v/>
      </c>
      <c r="N25" s="172" t="str">
        <f>IFERROR(IF(YEAR(A25)=設定・集計!$B$2,12-MONTH(A25)+1,IF(設定・集計!$B$2&lt;YEAR(A25)+L25,12,IF(設定・集計!$B$2=YEAR(A25)+L25,MONTH(A25)-1,0))),"")</f>
        <v/>
      </c>
      <c r="O25" s="169" t="str">
        <f t="shared" si="2"/>
        <v/>
      </c>
    </row>
    <row r="26" spans="1:15">
      <c r="A26" s="165" t="str">
        <f>IF(INDEX(減価償却費入力!$A$1:$I$301,ROW(),1)="","",INDEX(減価償却費入力!$A$1:$I$301,ROW(),1))</f>
        <v/>
      </c>
      <c r="B26" s="166" t="str">
        <f>IF(INDEX(減価償却費入力!$A$1:$I$301,ROW(),5)="","",INDEX(減価償却費入力!$A$1:$I$301,ROW(),5))</f>
        <v/>
      </c>
      <c r="C26" s="167" t="str">
        <f>IF(INDEX(減価償却費入力!$A$1:$I$301,ROW(),2)="","",INDEX(減価償却費入力!$A$1:$I$301,ROW(),2))</f>
        <v/>
      </c>
      <c r="D26" s="168" t="str">
        <f>IF(INDEX(減価償却費入力!$A$1:$I$301,ROW(),3)="","",INDEX(減価償却費入力!$A$1:$I$301,ROW(),3))</f>
        <v/>
      </c>
      <c r="E26" s="169" t="str">
        <f>IF(INDEX(減価償却費入力!$A$1:$I$301,ROW(),4)="","",INDEX(減価償却費入力!$A$1:$I$301,ROW(),4))</f>
        <v/>
      </c>
      <c r="F26" s="170" t="str">
        <f>IF(INDEX(減価償却費入力!$A$1:$I$301,ROW(),6)="","",INDEX(減価償却費入力!$A$1:$I$301,ROW(),6))</f>
        <v/>
      </c>
      <c r="G26" s="166" t="str">
        <f>IF(INDEX(減価償却費入力!$A$1:$I$301,ROW(),7)="","",INDEX(減価償却費入力!$A$1:$I$301,ROW(),7))</f>
        <v/>
      </c>
      <c r="H26" s="166" t="str">
        <f t="shared" si="0"/>
        <v/>
      </c>
      <c r="I26" s="166" t="str">
        <f>IFERROR(VLOOKUP(H26,耐用年数!$D$2:$E$224,2,FALSE),"")</f>
        <v/>
      </c>
      <c r="J26" s="166" t="str">
        <f>IF(INDEX(減価償却費入力!$A$1:$I$301,ROW(),8)="","",INDEX(減価償却費入力!$A$1:$I$301,ROW(),8))</f>
        <v/>
      </c>
      <c r="K26" s="166" t="str">
        <f>IFERROR(ROUNDDOWN(IF(OR(J26=耐用年数!$J$2,J26=耐用年数!$J$3,J26=""),減価償却費出力!I26,IF(DATEDIF(M26,A26,"y")&gt;=I26,I26/5,I26-DATEDIF(M26,A26,"y")+ROUNDDOWN(DATEDIF(M26,A26,"y")/5,0))),0),"")</f>
        <v/>
      </c>
      <c r="L26" s="166" t="str">
        <f t="shared" si="1"/>
        <v/>
      </c>
      <c r="M26" s="171" t="str">
        <f>IF(INDEX(減価償却費入力!$A$1:$I$301,ROW(),9)="","",INDEX(減価償却費入力!$A$1:$I$301,ROW(),9))</f>
        <v/>
      </c>
      <c r="N26" s="172" t="str">
        <f>IFERROR(IF(YEAR(A26)=設定・集計!$B$2,12-MONTH(A26)+1,IF(設定・集計!$B$2&lt;YEAR(A26)+L26,12,IF(設定・集計!$B$2=YEAR(A26)+L26,MONTH(A26)-1,0))),"")</f>
        <v/>
      </c>
      <c r="O26" s="169" t="str">
        <f t="shared" si="2"/>
        <v/>
      </c>
    </row>
    <row r="27" spans="1:15">
      <c r="A27" s="165" t="str">
        <f>IF(INDEX(減価償却費入力!$A$1:$I$301,ROW(),1)="","",INDEX(減価償却費入力!$A$1:$I$301,ROW(),1))</f>
        <v/>
      </c>
      <c r="B27" s="166" t="str">
        <f>IF(INDEX(減価償却費入力!$A$1:$I$301,ROW(),5)="","",INDEX(減価償却費入力!$A$1:$I$301,ROW(),5))</f>
        <v/>
      </c>
      <c r="C27" s="167" t="str">
        <f>IF(INDEX(減価償却費入力!$A$1:$I$301,ROW(),2)="","",INDEX(減価償却費入力!$A$1:$I$301,ROW(),2))</f>
        <v/>
      </c>
      <c r="D27" s="168" t="str">
        <f>IF(INDEX(減価償却費入力!$A$1:$I$301,ROW(),3)="","",INDEX(減価償却費入力!$A$1:$I$301,ROW(),3))</f>
        <v/>
      </c>
      <c r="E27" s="169" t="str">
        <f>IF(INDEX(減価償却費入力!$A$1:$I$301,ROW(),4)="","",INDEX(減価償却費入力!$A$1:$I$301,ROW(),4))</f>
        <v/>
      </c>
      <c r="F27" s="170" t="str">
        <f>IF(INDEX(減価償却費入力!$A$1:$I$301,ROW(),6)="","",INDEX(減価償却費入力!$A$1:$I$301,ROW(),6))</f>
        <v/>
      </c>
      <c r="G27" s="166" t="str">
        <f>IF(INDEX(減価償却費入力!$A$1:$I$301,ROW(),7)="","",INDEX(減価償却費入力!$A$1:$I$301,ROW(),7))</f>
        <v/>
      </c>
      <c r="H27" s="166" t="str">
        <f t="shared" si="0"/>
        <v/>
      </c>
      <c r="I27" s="166" t="str">
        <f>IFERROR(VLOOKUP(H27,耐用年数!$D$2:$E$224,2,FALSE),"")</f>
        <v/>
      </c>
      <c r="J27" s="166" t="str">
        <f>IF(INDEX(減価償却費入力!$A$1:$I$301,ROW(),8)="","",INDEX(減価償却費入力!$A$1:$I$301,ROW(),8))</f>
        <v/>
      </c>
      <c r="K27" s="166" t="str">
        <f>IFERROR(ROUNDDOWN(IF(OR(J27=耐用年数!$J$2,J27=耐用年数!$J$3,J27=""),減価償却費出力!I27,IF(DATEDIF(M27,A27,"y")&gt;=I27,I27/5,I27-DATEDIF(M27,A27,"y")+ROUNDDOWN(DATEDIF(M27,A27,"y")/5,0))),0),"")</f>
        <v/>
      </c>
      <c r="L27" s="166" t="str">
        <f t="shared" si="1"/>
        <v/>
      </c>
      <c r="M27" s="171" t="str">
        <f>IF(INDEX(減価償却費入力!$A$1:$I$301,ROW(),9)="","",INDEX(減価償却費入力!$A$1:$I$301,ROW(),9))</f>
        <v/>
      </c>
      <c r="N27" s="172" t="str">
        <f>IFERROR(IF(YEAR(A27)=設定・集計!$B$2,12-MONTH(A27)+1,IF(設定・集計!$B$2&lt;YEAR(A27)+L27,12,IF(設定・集計!$B$2=YEAR(A27)+L27,MONTH(A27)-1,0))),"")</f>
        <v/>
      </c>
      <c r="O27" s="169" t="str">
        <f t="shared" si="2"/>
        <v/>
      </c>
    </row>
    <row r="28" spans="1:15">
      <c r="A28" s="165" t="str">
        <f>IF(INDEX(減価償却費入力!$A$1:$I$301,ROW(),1)="","",INDEX(減価償却費入力!$A$1:$I$301,ROW(),1))</f>
        <v/>
      </c>
      <c r="B28" s="166" t="str">
        <f>IF(INDEX(減価償却費入力!$A$1:$I$301,ROW(),5)="","",INDEX(減価償却費入力!$A$1:$I$301,ROW(),5))</f>
        <v/>
      </c>
      <c r="C28" s="167" t="str">
        <f>IF(INDEX(減価償却費入力!$A$1:$I$301,ROW(),2)="","",INDEX(減価償却費入力!$A$1:$I$301,ROW(),2))</f>
        <v/>
      </c>
      <c r="D28" s="168" t="str">
        <f>IF(INDEX(減価償却費入力!$A$1:$I$301,ROW(),3)="","",INDEX(減価償却費入力!$A$1:$I$301,ROW(),3))</f>
        <v/>
      </c>
      <c r="E28" s="169" t="str">
        <f>IF(INDEX(減価償却費入力!$A$1:$I$301,ROW(),4)="","",INDEX(減価償却費入力!$A$1:$I$301,ROW(),4))</f>
        <v/>
      </c>
      <c r="F28" s="170" t="str">
        <f>IF(INDEX(減価償却費入力!$A$1:$I$301,ROW(),6)="","",INDEX(減価償却費入力!$A$1:$I$301,ROW(),6))</f>
        <v/>
      </c>
      <c r="G28" s="166" t="str">
        <f>IF(INDEX(減価償却費入力!$A$1:$I$301,ROW(),7)="","",INDEX(減価償却費入力!$A$1:$I$301,ROW(),7))</f>
        <v/>
      </c>
      <c r="H28" s="166" t="str">
        <f t="shared" si="0"/>
        <v/>
      </c>
      <c r="I28" s="166" t="str">
        <f>IFERROR(VLOOKUP(H28,耐用年数!$D$2:$E$224,2,FALSE),"")</f>
        <v/>
      </c>
      <c r="J28" s="166" t="str">
        <f>IF(INDEX(減価償却費入力!$A$1:$I$301,ROW(),8)="","",INDEX(減価償却費入力!$A$1:$I$301,ROW(),8))</f>
        <v/>
      </c>
      <c r="K28" s="166" t="str">
        <f>IFERROR(ROUNDDOWN(IF(OR(J28=耐用年数!$J$2,J28=耐用年数!$J$3,J28=""),減価償却費出力!I28,IF(DATEDIF(M28,A28,"y")&gt;=I28,I28/5,I28-DATEDIF(M28,A28,"y")+ROUNDDOWN(DATEDIF(M28,A28,"y")/5,0))),0),"")</f>
        <v/>
      </c>
      <c r="L28" s="166" t="str">
        <f t="shared" si="1"/>
        <v/>
      </c>
      <c r="M28" s="171" t="str">
        <f>IF(INDEX(減価償却費入力!$A$1:$I$301,ROW(),9)="","",INDEX(減価償却費入力!$A$1:$I$301,ROW(),9))</f>
        <v/>
      </c>
      <c r="N28" s="172" t="str">
        <f>IFERROR(IF(YEAR(A28)=設定・集計!$B$2,12-MONTH(A28)+1,IF(設定・集計!$B$2&lt;YEAR(A28)+L28,12,IF(設定・集計!$B$2=YEAR(A28)+L28,MONTH(A28)-1,0))),"")</f>
        <v/>
      </c>
      <c r="O28" s="169" t="str">
        <f t="shared" si="2"/>
        <v/>
      </c>
    </row>
    <row r="29" spans="1:15">
      <c r="A29" s="165" t="str">
        <f>IF(INDEX(減価償却費入力!$A$1:$I$301,ROW(),1)="","",INDEX(減価償却費入力!$A$1:$I$301,ROW(),1))</f>
        <v/>
      </c>
      <c r="B29" s="166" t="str">
        <f>IF(INDEX(減価償却費入力!$A$1:$I$301,ROW(),5)="","",INDEX(減価償却費入力!$A$1:$I$301,ROW(),5))</f>
        <v/>
      </c>
      <c r="C29" s="167" t="str">
        <f>IF(INDEX(減価償却費入力!$A$1:$I$301,ROW(),2)="","",INDEX(減価償却費入力!$A$1:$I$301,ROW(),2))</f>
        <v/>
      </c>
      <c r="D29" s="168" t="str">
        <f>IF(INDEX(減価償却費入力!$A$1:$I$301,ROW(),3)="","",INDEX(減価償却費入力!$A$1:$I$301,ROW(),3))</f>
        <v/>
      </c>
      <c r="E29" s="169" t="str">
        <f>IF(INDEX(減価償却費入力!$A$1:$I$301,ROW(),4)="","",INDEX(減価償却費入力!$A$1:$I$301,ROW(),4))</f>
        <v/>
      </c>
      <c r="F29" s="170" t="str">
        <f>IF(INDEX(減価償却費入力!$A$1:$I$301,ROW(),6)="","",INDEX(減価償却費入力!$A$1:$I$301,ROW(),6))</f>
        <v/>
      </c>
      <c r="G29" s="166" t="str">
        <f>IF(INDEX(減価償却費入力!$A$1:$I$301,ROW(),7)="","",INDEX(減価償却費入力!$A$1:$I$301,ROW(),7))</f>
        <v/>
      </c>
      <c r="H29" s="166" t="str">
        <f t="shared" si="0"/>
        <v/>
      </c>
      <c r="I29" s="166" t="str">
        <f>IFERROR(VLOOKUP(H29,耐用年数!$D$2:$E$224,2,FALSE),"")</f>
        <v/>
      </c>
      <c r="J29" s="166" t="str">
        <f>IF(INDEX(減価償却費入力!$A$1:$I$301,ROW(),8)="","",INDEX(減価償却費入力!$A$1:$I$301,ROW(),8))</f>
        <v/>
      </c>
      <c r="K29" s="166" t="str">
        <f>IFERROR(ROUNDDOWN(IF(OR(J29=耐用年数!$J$2,J29=耐用年数!$J$3,J29=""),減価償却費出力!I29,IF(DATEDIF(M29,A29,"y")&gt;=I29,I29/5,I29-DATEDIF(M29,A29,"y")+ROUNDDOWN(DATEDIF(M29,A29,"y")/5,0))),0),"")</f>
        <v/>
      </c>
      <c r="L29" s="166" t="str">
        <f t="shared" si="1"/>
        <v/>
      </c>
      <c r="M29" s="171" t="str">
        <f>IF(INDEX(減価償却費入力!$A$1:$I$301,ROW(),9)="","",INDEX(減価償却費入力!$A$1:$I$301,ROW(),9))</f>
        <v/>
      </c>
      <c r="N29" s="172" t="str">
        <f>IFERROR(IF(YEAR(A29)=設定・集計!$B$2,12-MONTH(A29)+1,IF(設定・集計!$B$2&lt;YEAR(A29)+L29,12,IF(設定・集計!$B$2=YEAR(A29)+L29,MONTH(A29)-1,0))),"")</f>
        <v/>
      </c>
      <c r="O29" s="169" t="str">
        <f t="shared" si="2"/>
        <v/>
      </c>
    </row>
    <row r="30" spans="1:15">
      <c r="A30" s="165" t="str">
        <f>IF(INDEX(減価償却費入力!$A$1:$I$301,ROW(),1)="","",INDEX(減価償却費入力!$A$1:$I$301,ROW(),1))</f>
        <v/>
      </c>
      <c r="B30" s="166" t="str">
        <f>IF(INDEX(減価償却費入力!$A$1:$I$301,ROW(),5)="","",INDEX(減価償却費入力!$A$1:$I$301,ROW(),5))</f>
        <v/>
      </c>
      <c r="C30" s="167" t="str">
        <f>IF(INDEX(減価償却費入力!$A$1:$I$301,ROW(),2)="","",INDEX(減価償却費入力!$A$1:$I$301,ROW(),2))</f>
        <v/>
      </c>
      <c r="D30" s="168" t="str">
        <f>IF(INDEX(減価償却費入力!$A$1:$I$301,ROW(),3)="","",INDEX(減価償却費入力!$A$1:$I$301,ROW(),3))</f>
        <v/>
      </c>
      <c r="E30" s="169" t="str">
        <f>IF(INDEX(減価償却費入力!$A$1:$I$301,ROW(),4)="","",INDEX(減価償却費入力!$A$1:$I$301,ROW(),4))</f>
        <v/>
      </c>
      <c r="F30" s="170" t="str">
        <f>IF(INDEX(減価償却費入力!$A$1:$I$301,ROW(),6)="","",INDEX(減価償却費入力!$A$1:$I$301,ROW(),6))</f>
        <v/>
      </c>
      <c r="G30" s="166" t="str">
        <f>IF(INDEX(減価償却費入力!$A$1:$I$301,ROW(),7)="","",INDEX(減価償却費入力!$A$1:$I$301,ROW(),7))</f>
        <v/>
      </c>
      <c r="H30" s="166" t="str">
        <f t="shared" si="0"/>
        <v/>
      </c>
      <c r="I30" s="166" t="str">
        <f>IFERROR(VLOOKUP(H30,耐用年数!$D$2:$E$224,2,FALSE),"")</f>
        <v/>
      </c>
      <c r="J30" s="166" t="str">
        <f>IF(INDEX(減価償却費入力!$A$1:$I$301,ROW(),8)="","",INDEX(減価償却費入力!$A$1:$I$301,ROW(),8))</f>
        <v/>
      </c>
      <c r="K30" s="166" t="str">
        <f>IFERROR(ROUNDDOWN(IF(OR(J30=耐用年数!$J$2,J30=耐用年数!$J$3,J30=""),減価償却費出力!I30,IF(DATEDIF(M30,A30,"y")&gt;=I30,I30/5,I30-DATEDIF(M30,A30,"y")+ROUNDDOWN(DATEDIF(M30,A30,"y")/5,0))),0),"")</f>
        <v/>
      </c>
      <c r="L30" s="166" t="str">
        <f t="shared" si="1"/>
        <v/>
      </c>
      <c r="M30" s="171" t="str">
        <f>IF(INDEX(減価償却費入力!$A$1:$I$301,ROW(),9)="","",INDEX(減価償却費入力!$A$1:$I$301,ROW(),9))</f>
        <v/>
      </c>
      <c r="N30" s="172" t="str">
        <f>IFERROR(IF(YEAR(A30)=設定・集計!$B$2,12-MONTH(A30)+1,IF(設定・集計!$B$2&lt;YEAR(A30)+L30,12,IF(設定・集計!$B$2=YEAR(A30)+L30,MONTH(A30)-1,0))),"")</f>
        <v/>
      </c>
      <c r="O30" s="169" t="str">
        <f t="shared" si="2"/>
        <v/>
      </c>
    </row>
    <row r="31" spans="1:15">
      <c r="A31" s="165" t="str">
        <f>IF(INDEX(減価償却費入力!$A$1:$I$301,ROW(),1)="","",INDEX(減価償却費入力!$A$1:$I$301,ROW(),1))</f>
        <v/>
      </c>
      <c r="B31" s="166" t="str">
        <f>IF(INDEX(減価償却費入力!$A$1:$I$301,ROW(),5)="","",INDEX(減価償却費入力!$A$1:$I$301,ROW(),5))</f>
        <v/>
      </c>
      <c r="C31" s="167" t="str">
        <f>IF(INDEX(減価償却費入力!$A$1:$I$301,ROW(),2)="","",INDEX(減価償却費入力!$A$1:$I$301,ROW(),2))</f>
        <v/>
      </c>
      <c r="D31" s="168" t="str">
        <f>IF(INDEX(減価償却費入力!$A$1:$I$301,ROW(),3)="","",INDEX(減価償却費入力!$A$1:$I$301,ROW(),3))</f>
        <v/>
      </c>
      <c r="E31" s="169" t="str">
        <f>IF(INDEX(減価償却費入力!$A$1:$I$301,ROW(),4)="","",INDEX(減価償却費入力!$A$1:$I$301,ROW(),4))</f>
        <v/>
      </c>
      <c r="F31" s="170" t="str">
        <f>IF(INDEX(減価償却費入力!$A$1:$I$301,ROW(),6)="","",INDEX(減価償却費入力!$A$1:$I$301,ROW(),6))</f>
        <v/>
      </c>
      <c r="G31" s="166" t="str">
        <f>IF(INDEX(減価償却費入力!$A$1:$I$301,ROW(),7)="","",INDEX(減価償却費入力!$A$1:$I$301,ROW(),7))</f>
        <v/>
      </c>
      <c r="H31" s="166" t="str">
        <f t="shared" si="0"/>
        <v/>
      </c>
      <c r="I31" s="166" t="str">
        <f>IFERROR(VLOOKUP(H31,耐用年数!$D$2:$E$224,2,FALSE),"")</f>
        <v/>
      </c>
      <c r="J31" s="166" t="str">
        <f>IF(INDEX(減価償却費入力!$A$1:$I$301,ROW(),8)="","",INDEX(減価償却費入力!$A$1:$I$301,ROW(),8))</f>
        <v/>
      </c>
      <c r="K31" s="166" t="str">
        <f>IFERROR(ROUNDDOWN(IF(OR(J31=耐用年数!$J$2,J31=耐用年数!$J$3,J31=""),減価償却費出力!I31,IF(DATEDIF(M31,A31,"y")&gt;=I31,I31/5,I31-DATEDIF(M31,A31,"y")+ROUNDDOWN(DATEDIF(M31,A31,"y")/5,0))),0),"")</f>
        <v/>
      </c>
      <c r="L31" s="166" t="str">
        <f t="shared" si="1"/>
        <v/>
      </c>
      <c r="M31" s="171" t="str">
        <f>IF(INDEX(減価償却費入力!$A$1:$I$301,ROW(),9)="","",INDEX(減価償却費入力!$A$1:$I$301,ROW(),9))</f>
        <v/>
      </c>
      <c r="N31" s="172" t="str">
        <f>IFERROR(IF(YEAR(A31)=設定・集計!$B$2,12-MONTH(A31)+1,IF(設定・集計!$B$2&lt;YEAR(A31)+L31,12,IF(設定・集計!$B$2=YEAR(A31)+L31,MONTH(A31)-1,0))),"")</f>
        <v/>
      </c>
      <c r="O31" s="169" t="str">
        <f t="shared" si="2"/>
        <v/>
      </c>
    </row>
    <row r="32" spans="1:15">
      <c r="A32" s="165" t="str">
        <f>IF(INDEX(減価償却費入力!$A$1:$I$301,ROW(),1)="","",INDEX(減価償却費入力!$A$1:$I$301,ROW(),1))</f>
        <v/>
      </c>
      <c r="B32" s="166" t="str">
        <f>IF(INDEX(減価償却費入力!$A$1:$I$301,ROW(),5)="","",INDEX(減価償却費入力!$A$1:$I$301,ROW(),5))</f>
        <v/>
      </c>
      <c r="C32" s="167" t="str">
        <f>IF(INDEX(減価償却費入力!$A$1:$I$301,ROW(),2)="","",INDEX(減価償却費入力!$A$1:$I$301,ROW(),2))</f>
        <v/>
      </c>
      <c r="D32" s="168" t="str">
        <f>IF(INDEX(減価償却費入力!$A$1:$I$301,ROW(),3)="","",INDEX(減価償却費入力!$A$1:$I$301,ROW(),3))</f>
        <v/>
      </c>
      <c r="E32" s="169" t="str">
        <f>IF(INDEX(減価償却費入力!$A$1:$I$301,ROW(),4)="","",INDEX(減価償却費入力!$A$1:$I$301,ROW(),4))</f>
        <v/>
      </c>
      <c r="F32" s="170" t="str">
        <f>IF(INDEX(減価償却費入力!$A$1:$I$301,ROW(),6)="","",INDEX(減価償却費入力!$A$1:$I$301,ROW(),6))</f>
        <v/>
      </c>
      <c r="G32" s="166" t="str">
        <f>IF(INDEX(減価償却費入力!$A$1:$I$301,ROW(),7)="","",INDEX(減価償却費入力!$A$1:$I$301,ROW(),7))</f>
        <v/>
      </c>
      <c r="H32" s="166" t="str">
        <f t="shared" si="0"/>
        <v/>
      </c>
      <c r="I32" s="166" t="str">
        <f>IFERROR(VLOOKUP(H32,耐用年数!$D$2:$E$224,2,FALSE),"")</f>
        <v/>
      </c>
      <c r="J32" s="166" t="str">
        <f>IF(INDEX(減価償却費入力!$A$1:$I$301,ROW(),8)="","",INDEX(減価償却費入力!$A$1:$I$301,ROW(),8))</f>
        <v/>
      </c>
      <c r="K32" s="166" t="str">
        <f>IFERROR(ROUNDDOWN(IF(OR(J32=耐用年数!$J$2,J32=耐用年数!$J$3,J32=""),減価償却費出力!I32,IF(DATEDIF(M32,A32,"y")&gt;=I32,I32/5,I32-DATEDIF(M32,A32,"y")+ROUNDDOWN(DATEDIF(M32,A32,"y")/5,0))),0),"")</f>
        <v/>
      </c>
      <c r="L32" s="166" t="str">
        <f t="shared" si="1"/>
        <v/>
      </c>
      <c r="M32" s="171" t="str">
        <f>IF(INDEX(減価償却費入力!$A$1:$I$301,ROW(),9)="","",INDEX(減価償却費入力!$A$1:$I$301,ROW(),9))</f>
        <v/>
      </c>
      <c r="N32" s="172" t="str">
        <f>IFERROR(IF(YEAR(A32)=設定・集計!$B$2,12-MONTH(A32)+1,IF(設定・集計!$B$2&lt;YEAR(A32)+L32,12,IF(設定・集計!$B$2=YEAR(A32)+L32,MONTH(A32)-1,0))),"")</f>
        <v/>
      </c>
      <c r="O32" s="169" t="str">
        <f t="shared" si="2"/>
        <v/>
      </c>
    </row>
    <row r="33" spans="1:15">
      <c r="A33" s="165" t="str">
        <f>IF(INDEX(減価償却費入力!$A$1:$I$301,ROW(),1)="","",INDEX(減価償却費入力!$A$1:$I$301,ROW(),1))</f>
        <v/>
      </c>
      <c r="B33" s="166" t="str">
        <f>IF(INDEX(減価償却費入力!$A$1:$I$301,ROW(),5)="","",INDEX(減価償却費入力!$A$1:$I$301,ROW(),5))</f>
        <v/>
      </c>
      <c r="C33" s="167" t="str">
        <f>IF(INDEX(減価償却費入力!$A$1:$I$301,ROW(),2)="","",INDEX(減価償却費入力!$A$1:$I$301,ROW(),2))</f>
        <v/>
      </c>
      <c r="D33" s="168" t="str">
        <f>IF(INDEX(減価償却費入力!$A$1:$I$301,ROW(),3)="","",INDEX(減価償却費入力!$A$1:$I$301,ROW(),3))</f>
        <v/>
      </c>
      <c r="E33" s="169" t="str">
        <f>IF(INDEX(減価償却費入力!$A$1:$I$301,ROW(),4)="","",INDEX(減価償却費入力!$A$1:$I$301,ROW(),4))</f>
        <v/>
      </c>
      <c r="F33" s="170" t="str">
        <f>IF(INDEX(減価償却費入力!$A$1:$I$301,ROW(),6)="","",INDEX(減価償却費入力!$A$1:$I$301,ROW(),6))</f>
        <v/>
      </c>
      <c r="G33" s="166" t="str">
        <f>IF(INDEX(減価償却費入力!$A$1:$I$301,ROW(),7)="","",INDEX(減価償却費入力!$A$1:$I$301,ROW(),7))</f>
        <v/>
      </c>
      <c r="H33" s="166" t="str">
        <f t="shared" si="0"/>
        <v/>
      </c>
      <c r="I33" s="166" t="str">
        <f>IFERROR(VLOOKUP(H33,耐用年数!$D$2:$E$224,2,FALSE),"")</f>
        <v/>
      </c>
      <c r="J33" s="166" t="str">
        <f>IF(INDEX(減価償却費入力!$A$1:$I$301,ROW(),8)="","",INDEX(減価償却費入力!$A$1:$I$301,ROW(),8))</f>
        <v/>
      </c>
      <c r="K33" s="166" t="str">
        <f>IFERROR(ROUNDDOWN(IF(OR(J33=耐用年数!$J$2,J33=耐用年数!$J$3,J33=""),減価償却費出力!I33,IF(DATEDIF(M33,A33,"y")&gt;=I33,I33/5,I33-DATEDIF(M33,A33,"y")+ROUNDDOWN(DATEDIF(M33,A33,"y")/5,0))),0),"")</f>
        <v/>
      </c>
      <c r="L33" s="166" t="str">
        <f t="shared" si="1"/>
        <v/>
      </c>
      <c r="M33" s="171" t="str">
        <f>IF(INDEX(減価償却費入力!$A$1:$I$301,ROW(),9)="","",INDEX(減価償却費入力!$A$1:$I$301,ROW(),9))</f>
        <v/>
      </c>
      <c r="N33" s="172" t="str">
        <f>IFERROR(IF(YEAR(A33)=設定・集計!$B$2,12-MONTH(A33)+1,IF(設定・集計!$B$2&lt;YEAR(A33)+L33,12,IF(設定・集計!$B$2=YEAR(A33)+L33,MONTH(A33)-1,0))),"")</f>
        <v/>
      </c>
      <c r="O33" s="169" t="str">
        <f t="shared" si="2"/>
        <v/>
      </c>
    </row>
    <row r="34" spans="1:15">
      <c r="A34" s="165" t="str">
        <f>IF(INDEX(減価償却費入力!$A$1:$I$301,ROW(),1)="","",INDEX(減価償却費入力!$A$1:$I$301,ROW(),1))</f>
        <v/>
      </c>
      <c r="B34" s="166" t="str">
        <f>IF(INDEX(減価償却費入力!$A$1:$I$301,ROW(),5)="","",INDEX(減価償却費入力!$A$1:$I$301,ROW(),5))</f>
        <v/>
      </c>
      <c r="C34" s="167" t="str">
        <f>IF(INDEX(減価償却費入力!$A$1:$I$301,ROW(),2)="","",INDEX(減価償却費入力!$A$1:$I$301,ROW(),2))</f>
        <v/>
      </c>
      <c r="D34" s="168" t="str">
        <f>IF(INDEX(減価償却費入力!$A$1:$I$301,ROW(),3)="","",INDEX(減価償却費入力!$A$1:$I$301,ROW(),3))</f>
        <v/>
      </c>
      <c r="E34" s="169" t="str">
        <f>IF(INDEX(減価償却費入力!$A$1:$I$301,ROW(),4)="","",INDEX(減価償却費入力!$A$1:$I$301,ROW(),4))</f>
        <v/>
      </c>
      <c r="F34" s="170" t="str">
        <f>IF(INDEX(減価償却費入力!$A$1:$I$301,ROW(),6)="","",INDEX(減価償却費入力!$A$1:$I$301,ROW(),6))</f>
        <v/>
      </c>
      <c r="G34" s="166" t="str">
        <f>IF(INDEX(減価償却費入力!$A$1:$I$301,ROW(),7)="","",INDEX(減価償却費入力!$A$1:$I$301,ROW(),7))</f>
        <v/>
      </c>
      <c r="H34" s="166" t="str">
        <f t="shared" si="0"/>
        <v/>
      </c>
      <c r="I34" s="166" t="str">
        <f>IFERROR(VLOOKUP(H34,耐用年数!$D$2:$E$224,2,FALSE),"")</f>
        <v/>
      </c>
      <c r="J34" s="166" t="str">
        <f>IF(INDEX(減価償却費入力!$A$1:$I$301,ROW(),8)="","",INDEX(減価償却費入力!$A$1:$I$301,ROW(),8))</f>
        <v/>
      </c>
      <c r="K34" s="166" t="str">
        <f>IFERROR(ROUNDDOWN(IF(OR(J34=耐用年数!$J$2,J34=耐用年数!$J$3,J34=""),減価償却費出力!I34,IF(DATEDIF(M34,A34,"y")&gt;=I34,I34/5,I34-DATEDIF(M34,A34,"y")+ROUNDDOWN(DATEDIF(M34,A34,"y")/5,0))),0),"")</f>
        <v/>
      </c>
      <c r="L34" s="166" t="str">
        <f t="shared" si="1"/>
        <v/>
      </c>
      <c r="M34" s="171" t="str">
        <f>IF(INDEX(減価償却費入力!$A$1:$I$301,ROW(),9)="","",INDEX(減価償却費入力!$A$1:$I$301,ROW(),9))</f>
        <v/>
      </c>
      <c r="N34" s="172" t="str">
        <f>IFERROR(IF(YEAR(A34)=設定・集計!$B$2,12-MONTH(A34)+1,IF(設定・集計!$B$2&lt;YEAR(A34)+L34,12,IF(設定・集計!$B$2=YEAR(A34)+L34,MONTH(A34)-1,0))),"")</f>
        <v/>
      </c>
      <c r="O34" s="169" t="str">
        <f t="shared" si="2"/>
        <v/>
      </c>
    </row>
    <row r="35" spans="1:15">
      <c r="A35" s="165" t="str">
        <f>IF(INDEX(減価償却費入力!$A$1:$I$301,ROW(),1)="","",INDEX(減価償却費入力!$A$1:$I$301,ROW(),1))</f>
        <v/>
      </c>
      <c r="B35" s="166" t="str">
        <f>IF(INDEX(減価償却費入力!$A$1:$I$301,ROW(),5)="","",INDEX(減価償却費入力!$A$1:$I$301,ROW(),5))</f>
        <v/>
      </c>
      <c r="C35" s="167" t="str">
        <f>IF(INDEX(減価償却費入力!$A$1:$I$301,ROW(),2)="","",INDEX(減価償却費入力!$A$1:$I$301,ROW(),2))</f>
        <v/>
      </c>
      <c r="D35" s="168" t="str">
        <f>IF(INDEX(減価償却費入力!$A$1:$I$301,ROW(),3)="","",INDEX(減価償却費入力!$A$1:$I$301,ROW(),3))</f>
        <v/>
      </c>
      <c r="E35" s="169" t="str">
        <f>IF(INDEX(減価償却費入力!$A$1:$I$301,ROW(),4)="","",INDEX(減価償却費入力!$A$1:$I$301,ROW(),4))</f>
        <v/>
      </c>
      <c r="F35" s="170" t="str">
        <f>IF(INDEX(減価償却費入力!$A$1:$I$301,ROW(),6)="","",INDEX(減価償却費入力!$A$1:$I$301,ROW(),6))</f>
        <v/>
      </c>
      <c r="G35" s="166" t="str">
        <f>IF(INDEX(減価償却費入力!$A$1:$I$301,ROW(),7)="","",INDEX(減価償却費入力!$A$1:$I$301,ROW(),7))</f>
        <v/>
      </c>
      <c r="H35" s="166" t="str">
        <f t="shared" si="0"/>
        <v/>
      </c>
      <c r="I35" s="166" t="str">
        <f>IFERROR(VLOOKUP(H35,耐用年数!$D$2:$E$224,2,FALSE),"")</f>
        <v/>
      </c>
      <c r="J35" s="166" t="str">
        <f>IF(INDEX(減価償却費入力!$A$1:$I$301,ROW(),8)="","",INDEX(減価償却費入力!$A$1:$I$301,ROW(),8))</f>
        <v/>
      </c>
      <c r="K35" s="166" t="str">
        <f>IFERROR(ROUNDDOWN(IF(OR(J35=耐用年数!$J$2,J35=耐用年数!$J$3,J35=""),減価償却費出力!I35,IF(DATEDIF(M35,A35,"y")&gt;=I35,I35/5,I35-DATEDIF(M35,A35,"y")+ROUNDDOWN(DATEDIF(M35,A35,"y")/5,0))),0),"")</f>
        <v/>
      </c>
      <c r="L35" s="166" t="str">
        <f t="shared" si="1"/>
        <v/>
      </c>
      <c r="M35" s="171" t="str">
        <f>IF(INDEX(減価償却費入力!$A$1:$I$301,ROW(),9)="","",INDEX(減価償却費入力!$A$1:$I$301,ROW(),9))</f>
        <v/>
      </c>
      <c r="N35" s="172" t="str">
        <f>IFERROR(IF(YEAR(A35)=設定・集計!$B$2,12-MONTH(A35)+1,IF(設定・集計!$B$2&lt;YEAR(A35)+L35,12,IF(設定・集計!$B$2=YEAR(A35)+L35,MONTH(A35)-1,0))),"")</f>
        <v/>
      </c>
      <c r="O35" s="169" t="str">
        <f t="shared" si="2"/>
        <v/>
      </c>
    </row>
    <row r="36" spans="1:15">
      <c r="A36" s="165" t="str">
        <f>IF(INDEX(減価償却費入力!$A$1:$I$301,ROW(),1)="","",INDEX(減価償却費入力!$A$1:$I$301,ROW(),1))</f>
        <v/>
      </c>
      <c r="B36" s="166" t="str">
        <f>IF(INDEX(減価償却費入力!$A$1:$I$301,ROW(),5)="","",INDEX(減価償却費入力!$A$1:$I$301,ROW(),5))</f>
        <v/>
      </c>
      <c r="C36" s="167" t="str">
        <f>IF(INDEX(減価償却費入力!$A$1:$I$301,ROW(),2)="","",INDEX(減価償却費入力!$A$1:$I$301,ROW(),2))</f>
        <v/>
      </c>
      <c r="D36" s="168" t="str">
        <f>IF(INDEX(減価償却費入力!$A$1:$I$301,ROW(),3)="","",INDEX(減価償却費入力!$A$1:$I$301,ROW(),3))</f>
        <v/>
      </c>
      <c r="E36" s="169" t="str">
        <f>IF(INDEX(減価償却費入力!$A$1:$I$301,ROW(),4)="","",INDEX(減価償却費入力!$A$1:$I$301,ROW(),4))</f>
        <v/>
      </c>
      <c r="F36" s="170" t="str">
        <f>IF(INDEX(減価償却費入力!$A$1:$I$301,ROW(),6)="","",INDEX(減価償却費入力!$A$1:$I$301,ROW(),6))</f>
        <v/>
      </c>
      <c r="G36" s="166" t="str">
        <f>IF(INDEX(減価償却費入力!$A$1:$I$301,ROW(),7)="","",INDEX(減価償却費入力!$A$1:$I$301,ROW(),7))</f>
        <v/>
      </c>
      <c r="H36" s="166" t="str">
        <f t="shared" si="0"/>
        <v/>
      </c>
      <c r="I36" s="166" t="str">
        <f>IFERROR(VLOOKUP(H36,耐用年数!$D$2:$E$224,2,FALSE),"")</f>
        <v/>
      </c>
      <c r="J36" s="166" t="str">
        <f>IF(INDEX(減価償却費入力!$A$1:$I$301,ROW(),8)="","",INDEX(減価償却費入力!$A$1:$I$301,ROW(),8))</f>
        <v/>
      </c>
      <c r="K36" s="166" t="str">
        <f>IFERROR(ROUNDDOWN(IF(OR(J36=耐用年数!$J$2,J36=耐用年数!$J$3,J36=""),減価償却費出力!I36,IF(DATEDIF(M36,A36,"y")&gt;=I36,I36/5,I36-DATEDIF(M36,A36,"y")+ROUNDDOWN(DATEDIF(M36,A36,"y")/5,0))),0),"")</f>
        <v/>
      </c>
      <c r="L36" s="166" t="str">
        <f t="shared" si="1"/>
        <v/>
      </c>
      <c r="M36" s="171" t="str">
        <f>IF(INDEX(減価償却費入力!$A$1:$I$301,ROW(),9)="","",INDEX(減価償却費入力!$A$1:$I$301,ROW(),9))</f>
        <v/>
      </c>
      <c r="N36" s="172" t="str">
        <f>IFERROR(IF(YEAR(A36)=設定・集計!$B$2,12-MONTH(A36)+1,IF(設定・集計!$B$2&lt;YEAR(A36)+L36,12,IF(設定・集計!$B$2=YEAR(A36)+L36,MONTH(A36)-1,0))),"")</f>
        <v/>
      </c>
      <c r="O36" s="169" t="str">
        <f t="shared" si="2"/>
        <v/>
      </c>
    </row>
    <row r="37" spans="1:15">
      <c r="A37" s="165" t="str">
        <f>IF(INDEX(減価償却費入力!$A$1:$I$301,ROW(),1)="","",INDEX(減価償却費入力!$A$1:$I$301,ROW(),1))</f>
        <v/>
      </c>
      <c r="B37" s="166" t="str">
        <f>IF(INDEX(減価償却費入力!$A$1:$I$301,ROW(),5)="","",INDEX(減価償却費入力!$A$1:$I$301,ROW(),5))</f>
        <v/>
      </c>
      <c r="C37" s="167" t="str">
        <f>IF(INDEX(減価償却費入力!$A$1:$I$301,ROW(),2)="","",INDEX(減価償却費入力!$A$1:$I$301,ROW(),2))</f>
        <v/>
      </c>
      <c r="D37" s="168" t="str">
        <f>IF(INDEX(減価償却費入力!$A$1:$I$301,ROW(),3)="","",INDEX(減価償却費入力!$A$1:$I$301,ROW(),3))</f>
        <v/>
      </c>
      <c r="E37" s="169" t="str">
        <f>IF(INDEX(減価償却費入力!$A$1:$I$301,ROW(),4)="","",INDEX(減価償却費入力!$A$1:$I$301,ROW(),4))</f>
        <v/>
      </c>
      <c r="F37" s="170" t="str">
        <f>IF(INDEX(減価償却費入力!$A$1:$I$301,ROW(),6)="","",INDEX(減価償却費入力!$A$1:$I$301,ROW(),6))</f>
        <v/>
      </c>
      <c r="G37" s="166" t="str">
        <f>IF(INDEX(減価償却費入力!$A$1:$I$301,ROW(),7)="","",INDEX(減価償却費入力!$A$1:$I$301,ROW(),7))</f>
        <v/>
      </c>
      <c r="H37" s="166" t="str">
        <f t="shared" si="0"/>
        <v/>
      </c>
      <c r="I37" s="166" t="str">
        <f>IFERROR(VLOOKUP(H37,耐用年数!$D$2:$E$224,2,FALSE),"")</f>
        <v/>
      </c>
      <c r="J37" s="166" t="str">
        <f>IF(INDEX(減価償却費入力!$A$1:$I$301,ROW(),8)="","",INDEX(減価償却費入力!$A$1:$I$301,ROW(),8))</f>
        <v/>
      </c>
      <c r="K37" s="166" t="str">
        <f>IFERROR(ROUNDDOWN(IF(OR(J37=耐用年数!$J$2,J37=耐用年数!$J$3,J37=""),減価償却費出力!I37,IF(DATEDIF(M37,A37,"y")&gt;=I37,I37/5,I37-DATEDIF(M37,A37,"y")+ROUNDDOWN(DATEDIF(M37,A37,"y")/5,0))),0),"")</f>
        <v/>
      </c>
      <c r="L37" s="166" t="str">
        <f t="shared" si="1"/>
        <v/>
      </c>
      <c r="M37" s="171" t="str">
        <f>IF(INDEX(減価償却費入力!$A$1:$I$301,ROW(),9)="","",INDEX(減価償却費入力!$A$1:$I$301,ROW(),9))</f>
        <v/>
      </c>
      <c r="N37" s="172" t="str">
        <f>IFERROR(IF(YEAR(A37)=設定・集計!$B$2,12-MONTH(A37)+1,IF(設定・集計!$B$2&lt;YEAR(A37)+L37,12,IF(設定・集計!$B$2=YEAR(A37)+L37,MONTH(A37)-1,0))),"")</f>
        <v/>
      </c>
      <c r="O37" s="169" t="str">
        <f t="shared" si="2"/>
        <v/>
      </c>
    </row>
    <row r="38" spans="1:15">
      <c r="A38" s="165" t="str">
        <f>IF(INDEX(減価償却費入力!$A$1:$I$301,ROW(),1)="","",INDEX(減価償却費入力!$A$1:$I$301,ROW(),1))</f>
        <v/>
      </c>
      <c r="B38" s="166" t="str">
        <f>IF(INDEX(減価償却費入力!$A$1:$I$301,ROW(),5)="","",INDEX(減価償却費入力!$A$1:$I$301,ROW(),5))</f>
        <v/>
      </c>
      <c r="C38" s="167" t="str">
        <f>IF(INDEX(減価償却費入力!$A$1:$I$301,ROW(),2)="","",INDEX(減価償却費入力!$A$1:$I$301,ROW(),2))</f>
        <v/>
      </c>
      <c r="D38" s="168" t="str">
        <f>IF(INDEX(減価償却費入力!$A$1:$I$301,ROW(),3)="","",INDEX(減価償却費入力!$A$1:$I$301,ROW(),3))</f>
        <v/>
      </c>
      <c r="E38" s="169" t="str">
        <f>IF(INDEX(減価償却費入力!$A$1:$I$301,ROW(),4)="","",INDEX(減価償却費入力!$A$1:$I$301,ROW(),4))</f>
        <v/>
      </c>
      <c r="F38" s="170" t="str">
        <f>IF(INDEX(減価償却費入力!$A$1:$I$301,ROW(),6)="","",INDEX(減価償却費入力!$A$1:$I$301,ROW(),6))</f>
        <v/>
      </c>
      <c r="G38" s="166" t="str">
        <f>IF(INDEX(減価償却費入力!$A$1:$I$301,ROW(),7)="","",INDEX(減価償却費入力!$A$1:$I$301,ROW(),7))</f>
        <v/>
      </c>
      <c r="H38" s="166" t="str">
        <f t="shared" si="0"/>
        <v/>
      </c>
      <c r="I38" s="166" t="str">
        <f>IFERROR(VLOOKUP(H38,耐用年数!$D$2:$E$224,2,FALSE),"")</f>
        <v/>
      </c>
      <c r="J38" s="166" t="str">
        <f>IF(INDEX(減価償却費入力!$A$1:$I$301,ROW(),8)="","",INDEX(減価償却費入力!$A$1:$I$301,ROW(),8))</f>
        <v/>
      </c>
      <c r="K38" s="166" t="str">
        <f>IFERROR(ROUNDDOWN(IF(OR(J38=耐用年数!$J$2,J38=耐用年数!$J$3,J38=""),減価償却費出力!I38,IF(DATEDIF(M38,A38,"y")&gt;=I38,I38/5,I38-DATEDIF(M38,A38,"y")+ROUNDDOWN(DATEDIF(M38,A38,"y")/5,0))),0),"")</f>
        <v/>
      </c>
      <c r="L38" s="166" t="str">
        <f t="shared" si="1"/>
        <v/>
      </c>
      <c r="M38" s="171" t="str">
        <f>IF(INDEX(減価償却費入力!$A$1:$I$301,ROW(),9)="","",INDEX(減価償却費入力!$A$1:$I$301,ROW(),9))</f>
        <v/>
      </c>
      <c r="N38" s="172" t="str">
        <f>IFERROR(IF(YEAR(A38)=設定・集計!$B$2,12-MONTH(A38)+1,IF(設定・集計!$B$2&lt;YEAR(A38)+L38,12,IF(設定・集計!$B$2=YEAR(A38)+L38,MONTH(A38)-1,0))),"")</f>
        <v/>
      </c>
      <c r="O38" s="169" t="str">
        <f t="shared" si="2"/>
        <v/>
      </c>
    </row>
    <row r="39" spans="1:15">
      <c r="A39" s="165" t="str">
        <f>IF(INDEX(減価償却費入力!$A$1:$I$301,ROW(),1)="","",INDEX(減価償却費入力!$A$1:$I$301,ROW(),1))</f>
        <v/>
      </c>
      <c r="B39" s="166" t="str">
        <f>IF(INDEX(減価償却費入力!$A$1:$I$301,ROW(),5)="","",INDEX(減価償却費入力!$A$1:$I$301,ROW(),5))</f>
        <v/>
      </c>
      <c r="C39" s="167" t="str">
        <f>IF(INDEX(減価償却費入力!$A$1:$I$301,ROW(),2)="","",INDEX(減価償却費入力!$A$1:$I$301,ROW(),2))</f>
        <v/>
      </c>
      <c r="D39" s="168" t="str">
        <f>IF(INDEX(減価償却費入力!$A$1:$I$301,ROW(),3)="","",INDEX(減価償却費入力!$A$1:$I$301,ROW(),3))</f>
        <v/>
      </c>
      <c r="E39" s="169" t="str">
        <f>IF(INDEX(減価償却費入力!$A$1:$I$301,ROW(),4)="","",INDEX(減価償却費入力!$A$1:$I$301,ROW(),4))</f>
        <v/>
      </c>
      <c r="F39" s="170" t="str">
        <f>IF(INDEX(減価償却費入力!$A$1:$I$301,ROW(),6)="","",INDEX(減価償却費入力!$A$1:$I$301,ROW(),6))</f>
        <v/>
      </c>
      <c r="G39" s="166" t="str">
        <f>IF(INDEX(減価償却費入力!$A$1:$I$301,ROW(),7)="","",INDEX(減価償却費入力!$A$1:$I$301,ROW(),7))</f>
        <v/>
      </c>
      <c r="H39" s="166" t="str">
        <f t="shared" si="0"/>
        <v/>
      </c>
      <c r="I39" s="166" t="str">
        <f>IFERROR(VLOOKUP(H39,耐用年数!$D$2:$E$224,2,FALSE),"")</f>
        <v/>
      </c>
      <c r="J39" s="166" t="str">
        <f>IF(INDEX(減価償却費入力!$A$1:$I$301,ROW(),8)="","",INDEX(減価償却費入力!$A$1:$I$301,ROW(),8))</f>
        <v/>
      </c>
      <c r="K39" s="166" t="str">
        <f>IFERROR(ROUNDDOWN(IF(OR(J39=耐用年数!$J$2,J39=耐用年数!$J$3,J39=""),減価償却費出力!I39,IF(DATEDIF(M39,A39,"y")&gt;=I39,I39/5,I39-DATEDIF(M39,A39,"y")+ROUNDDOWN(DATEDIF(M39,A39,"y")/5,0))),0),"")</f>
        <v/>
      </c>
      <c r="L39" s="166" t="str">
        <f t="shared" si="1"/>
        <v/>
      </c>
      <c r="M39" s="171" t="str">
        <f>IF(INDEX(減価償却費入力!$A$1:$I$301,ROW(),9)="","",INDEX(減価償却費入力!$A$1:$I$301,ROW(),9))</f>
        <v/>
      </c>
      <c r="N39" s="172" t="str">
        <f>IFERROR(IF(YEAR(A39)=設定・集計!$B$2,12-MONTH(A39)+1,IF(設定・集計!$B$2&lt;YEAR(A39)+L39,12,IF(設定・集計!$B$2=YEAR(A39)+L39,MONTH(A39)-1,0))),"")</f>
        <v/>
      </c>
      <c r="O39" s="169" t="str">
        <f t="shared" si="2"/>
        <v/>
      </c>
    </row>
    <row r="40" spans="1:15">
      <c r="A40" s="165" t="str">
        <f>IF(INDEX(減価償却費入力!$A$1:$I$301,ROW(),1)="","",INDEX(減価償却費入力!$A$1:$I$301,ROW(),1))</f>
        <v/>
      </c>
      <c r="B40" s="166" t="str">
        <f>IF(INDEX(減価償却費入力!$A$1:$I$301,ROW(),5)="","",INDEX(減価償却費入力!$A$1:$I$301,ROW(),5))</f>
        <v/>
      </c>
      <c r="C40" s="167" t="str">
        <f>IF(INDEX(減価償却費入力!$A$1:$I$301,ROW(),2)="","",INDEX(減価償却費入力!$A$1:$I$301,ROW(),2))</f>
        <v/>
      </c>
      <c r="D40" s="168" t="str">
        <f>IF(INDEX(減価償却費入力!$A$1:$I$301,ROW(),3)="","",INDEX(減価償却費入力!$A$1:$I$301,ROW(),3))</f>
        <v/>
      </c>
      <c r="E40" s="169" t="str">
        <f>IF(INDEX(減価償却費入力!$A$1:$I$301,ROW(),4)="","",INDEX(減価償却費入力!$A$1:$I$301,ROW(),4))</f>
        <v/>
      </c>
      <c r="F40" s="170" t="str">
        <f>IF(INDEX(減価償却費入力!$A$1:$I$301,ROW(),6)="","",INDEX(減価償却費入力!$A$1:$I$301,ROW(),6))</f>
        <v/>
      </c>
      <c r="G40" s="166" t="str">
        <f>IF(INDEX(減価償却費入力!$A$1:$I$301,ROW(),7)="","",INDEX(減価償却費入力!$A$1:$I$301,ROW(),7))</f>
        <v/>
      </c>
      <c r="H40" s="166" t="str">
        <f t="shared" si="0"/>
        <v/>
      </c>
      <c r="I40" s="166" t="str">
        <f>IFERROR(VLOOKUP(H40,耐用年数!$D$2:$E$224,2,FALSE),"")</f>
        <v/>
      </c>
      <c r="J40" s="166" t="str">
        <f>IF(INDEX(減価償却費入力!$A$1:$I$301,ROW(),8)="","",INDEX(減価償却費入力!$A$1:$I$301,ROW(),8))</f>
        <v/>
      </c>
      <c r="K40" s="166" t="str">
        <f>IFERROR(ROUNDDOWN(IF(OR(J40=耐用年数!$J$2,J40=耐用年数!$J$3,J40=""),減価償却費出力!I40,IF(DATEDIF(M40,A40,"y")&gt;=I40,I40/5,I40-DATEDIF(M40,A40,"y")+ROUNDDOWN(DATEDIF(M40,A40,"y")/5,0))),0),"")</f>
        <v/>
      </c>
      <c r="L40" s="166" t="str">
        <f t="shared" si="1"/>
        <v/>
      </c>
      <c r="M40" s="171" t="str">
        <f>IF(INDEX(減価償却費入力!$A$1:$I$301,ROW(),9)="","",INDEX(減価償却費入力!$A$1:$I$301,ROW(),9))</f>
        <v/>
      </c>
      <c r="N40" s="172" t="str">
        <f>IFERROR(IF(YEAR(A40)=設定・集計!$B$2,12-MONTH(A40)+1,IF(設定・集計!$B$2&lt;YEAR(A40)+L40,12,IF(設定・集計!$B$2=YEAR(A40)+L40,MONTH(A40)-1,0))),"")</f>
        <v/>
      </c>
      <c r="O40" s="169" t="str">
        <f t="shared" si="2"/>
        <v/>
      </c>
    </row>
    <row r="41" spans="1:15">
      <c r="A41" s="165" t="str">
        <f>IF(INDEX(減価償却費入力!$A$1:$I$301,ROW(),1)="","",INDEX(減価償却費入力!$A$1:$I$301,ROW(),1))</f>
        <v/>
      </c>
      <c r="B41" s="166" t="str">
        <f>IF(INDEX(減価償却費入力!$A$1:$I$301,ROW(),5)="","",INDEX(減価償却費入力!$A$1:$I$301,ROW(),5))</f>
        <v/>
      </c>
      <c r="C41" s="167" t="str">
        <f>IF(INDEX(減価償却費入力!$A$1:$I$301,ROW(),2)="","",INDEX(減価償却費入力!$A$1:$I$301,ROW(),2))</f>
        <v/>
      </c>
      <c r="D41" s="168" t="str">
        <f>IF(INDEX(減価償却費入力!$A$1:$I$301,ROW(),3)="","",INDEX(減価償却費入力!$A$1:$I$301,ROW(),3))</f>
        <v/>
      </c>
      <c r="E41" s="169" t="str">
        <f>IF(INDEX(減価償却費入力!$A$1:$I$301,ROW(),4)="","",INDEX(減価償却費入力!$A$1:$I$301,ROW(),4))</f>
        <v/>
      </c>
      <c r="F41" s="170" t="str">
        <f>IF(INDEX(減価償却費入力!$A$1:$I$301,ROW(),6)="","",INDEX(減価償却費入力!$A$1:$I$301,ROW(),6))</f>
        <v/>
      </c>
      <c r="G41" s="166" t="str">
        <f>IF(INDEX(減価償却費入力!$A$1:$I$301,ROW(),7)="","",INDEX(減価償却費入力!$A$1:$I$301,ROW(),7))</f>
        <v/>
      </c>
      <c r="H41" s="166" t="str">
        <f t="shared" si="0"/>
        <v/>
      </c>
      <c r="I41" s="166" t="str">
        <f>IFERROR(VLOOKUP(H41,耐用年数!$D$2:$E$224,2,FALSE),"")</f>
        <v/>
      </c>
      <c r="J41" s="166" t="str">
        <f>IF(INDEX(減価償却費入力!$A$1:$I$301,ROW(),8)="","",INDEX(減価償却費入力!$A$1:$I$301,ROW(),8))</f>
        <v/>
      </c>
      <c r="K41" s="166" t="str">
        <f>IFERROR(ROUNDDOWN(IF(OR(J41=耐用年数!$J$2,J41=耐用年数!$J$3,J41=""),減価償却費出力!I41,IF(DATEDIF(M41,A41,"y")&gt;=I41,I41/5,I41-DATEDIF(M41,A41,"y")+ROUNDDOWN(DATEDIF(M41,A41,"y")/5,0))),0),"")</f>
        <v/>
      </c>
      <c r="L41" s="166" t="str">
        <f t="shared" si="1"/>
        <v/>
      </c>
      <c r="M41" s="171" t="str">
        <f>IF(INDEX(減価償却費入力!$A$1:$I$301,ROW(),9)="","",INDEX(減価償却費入力!$A$1:$I$301,ROW(),9))</f>
        <v/>
      </c>
      <c r="N41" s="172" t="str">
        <f>IFERROR(IF(YEAR(A41)=設定・集計!$B$2,12-MONTH(A41)+1,IF(設定・集計!$B$2&lt;YEAR(A41)+L41,12,IF(設定・集計!$B$2=YEAR(A41)+L41,MONTH(A41)-1,0))),"")</f>
        <v/>
      </c>
      <c r="O41" s="169" t="str">
        <f t="shared" si="2"/>
        <v/>
      </c>
    </row>
    <row r="42" spans="1:15">
      <c r="A42" s="165" t="str">
        <f>IF(INDEX(減価償却費入力!$A$1:$I$301,ROW(),1)="","",INDEX(減価償却費入力!$A$1:$I$301,ROW(),1))</f>
        <v/>
      </c>
      <c r="B42" s="166" t="str">
        <f>IF(INDEX(減価償却費入力!$A$1:$I$301,ROW(),5)="","",INDEX(減価償却費入力!$A$1:$I$301,ROW(),5))</f>
        <v/>
      </c>
      <c r="C42" s="167" t="str">
        <f>IF(INDEX(減価償却費入力!$A$1:$I$301,ROW(),2)="","",INDEX(減価償却費入力!$A$1:$I$301,ROW(),2))</f>
        <v/>
      </c>
      <c r="D42" s="168" t="str">
        <f>IF(INDEX(減価償却費入力!$A$1:$I$301,ROW(),3)="","",INDEX(減価償却費入力!$A$1:$I$301,ROW(),3))</f>
        <v/>
      </c>
      <c r="E42" s="169" t="str">
        <f>IF(INDEX(減価償却費入力!$A$1:$I$301,ROW(),4)="","",INDEX(減価償却費入力!$A$1:$I$301,ROW(),4))</f>
        <v/>
      </c>
      <c r="F42" s="170" t="str">
        <f>IF(INDEX(減価償却費入力!$A$1:$I$301,ROW(),6)="","",INDEX(減価償却費入力!$A$1:$I$301,ROW(),6))</f>
        <v/>
      </c>
      <c r="G42" s="166" t="str">
        <f>IF(INDEX(減価償却費入力!$A$1:$I$301,ROW(),7)="","",INDEX(減価償却費入力!$A$1:$I$301,ROW(),7))</f>
        <v/>
      </c>
      <c r="H42" s="166" t="str">
        <f t="shared" si="0"/>
        <v/>
      </c>
      <c r="I42" s="166" t="str">
        <f>IFERROR(VLOOKUP(H42,耐用年数!$D$2:$E$224,2,FALSE),"")</f>
        <v/>
      </c>
      <c r="J42" s="166" t="str">
        <f>IF(INDEX(減価償却費入力!$A$1:$I$301,ROW(),8)="","",INDEX(減価償却費入力!$A$1:$I$301,ROW(),8))</f>
        <v/>
      </c>
      <c r="K42" s="166" t="str">
        <f>IFERROR(ROUNDDOWN(IF(OR(J42=耐用年数!$J$2,J42=耐用年数!$J$3,J42=""),減価償却費出力!I42,IF(DATEDIF(M42,A42,"y")&gt;=I42,I42/5,I42-DATEDIF(M42,A42,"y")+ROUNDDOWN(DATEDIF(M42,A42,"y")/5,0))),0),"")</f>
        <v/>
      </c>
      <c r="L42" s="166" t="str">
        <f t="shared" si="1"/>
        <v/>
      </c>
      <c r="M42" s="171" t="str">
        <f>IF(INDEX(減価償却費入力!$A$1:$I$301,ROW(),9)="","",INDEX(減価償却費入力!$A$1:$I$301,ROW(),9))</f>
        <v/>
      </c>
      <c r="N42" s="172" t="str">
        <f>IFERROR(IF(YEAR(A42)=設定・集計!$B$2,12-MONTH(A42)+1,IF(設定・集計!$B$2&lt;YEAR(A42)+L42,12,IF(設定・集計!$B$2=YEAR(A42)+L42,MONTH(A42)-1,0))),"")</f>
        <v/>
      </c>
      <c r="O42" s="169" t="str">
        <f t="shared" si="2"/>
        <v/>
      </c>
    </row>
    <row r="43" spans="1:15">
      <c r="A43" s="165" t="str">
        <f>IF(INDEX(減価償却費入力!$A$1:$I$301,ROW(),1)="","",INDEX(減価償却費入力!$A$1:$I$301,ROW(),1))</f>
        <v/>
      </c>
      <c r="B43" s="166" t="str">
        <f>IF(INDEX(減価償却費入力!$A$1:$I$301,ROW(),5)="","",INDEX(減価償却費入力!$A$1:$I$301,ROW(),5))</f>
        <v/>
      </c>
      <c r="C43" s="167" t="str">
        <f>IF(INDEX(減価償却費入力!$A$1:$I$301,ROW(),2)="","",INDEX(減価償却費入力!$A$1:$I$301,ROW(),2))</f>
        <v/>
      </c>
      <c r="D43" s="168" t="str">
        <f>IF(INDEX(減価償却費入力!$A$1:$I$301,ROW(),3)="","",INDEX(減価償却費入力!$A$1:$I$301,ROW(),3))</f>
        <v/>
      </c>
      <c r="E43" s="169" t="str">
        <f>IF(INDEX(減価償却費入力!$A$1:$I$301,ROW(),4)="","",INDEX(減価償却費入力!$A$1:$I$301,ROW(),4))</f>
        <v/>
      </c>
      <c r="F43" s="170" t="str">
        <f>IF(INDEX(減価償却費入力!$A$1:$I$301,ROW(),6)="","",INDEX(減価償却費入力!$A$1:$I$301,ROW(),6))</f>
        <v/>
      </c>
      <c r="G43" s="166" t="str">
        <f>IF(INDEX(減価償却費入力!$A$1:$I$301,ROW(),7)="","",INDEX(減価償却費入力!$A$1:$I$301,ROW(),7))</f>
        <v/>
      </c>
      <c r="H43" s="166" t="str">
        <f t="shared" si="0"/>
        <v/>
      </c>
      <c r="I43" s="166" t="str">
        <f>IFERROR(VLOOKUP(H43,耐用年数!$D$2:$E$224,2,FALSE),"")</f>
        <v/>
      </c>
      <c r="J43" s="166" t="str">
        <f>IF(INDEX(減価償却費入力!$A$1:$I$301,ROW(),8)="","",INDEX(減価償却費入力!$A$1:$I$301,ROW(),8))</f>
        <v/>
      </c>
      <c r="K43" s="166" t="str">
        <f>IFERROR(ROUNDDOWN(IF(OR(J43=耐用年数!$J$2,J43=耐用年数!$J$3,J43=""),減価償却費出力!I43,IF(DATEDIF(M43,A43,"y")&gt;=I43,I43/5,I43-DATEDIF(M43,A43,"y")+ROUNDDOWN(DATEDIF(M43,A43,"y")/5,0))),0),"")</f>
        <v/>
      </c>
      <c r="L43" s="166" t="str">
        <f t="shared" si="1"/>
        <v/>
      </c>
      <c r="M43" s="171" t="str">
        <f>IF(INDEX(減価償却費入力!$A$1:$I$301,ROW(),9)="","",INDEX(減価償却費入力!$A$1:$I$301,ROW(),9))</f>
        <v/>
      </c>
      <c r="N43" s="172" t="str">
        <f>IFERROR(IF(YEAR(A43)=設定・集計!$B$2,12-MONTH(A43)+1,IF(設定・集計!$B$2&lt;YEAR(A43)+L43,12,IF(設定・集計!$B$2=YEAR(A43)+L43,MONTH(A43)-1,0))),"")</f>
        <v/>
      </c>
      <c r="O43" s="169" t="str">
        <f t="shared" si="2"/>
        <v/>
      </c>
    </row>
    <row r="44" spans="1:15">
      <c r="A44" s="165" t="str">
        <f>IF(INDEX(減価償却費入力!$A$1:$I$301,ROW(),1)="","",INDEX(減価償却費入力!$A$1:$I$301,ROW(),1))</f>
        <v/>
      </c>
      <c r="B44" s="166" t="str">
        <f>IF(INDEX(減価償却費入力!$A$1:$I$301,ROW(),5)="","",INDEX(減価償却費入力!$A$1:$I$301,ROW(),5))</f>
        <v/>
      </c>
      <c r="C44" s="167" t="str">
        <f>IF(INDEX(減価償却費入力!$A$1:$I$301,ROW(),2)="","",INDEX(減価償却費入力!$A$1:$I$301,ROW(),2))</f>
        <v/>
      </c>
      <c r="D44" s="168" t="str">
        <f>IF(INDEX(減価償却費入力!$A$1:$I$301,ROW(),3)="","",INDEX(減価償却費入力!$A$1:$I$301,ROW(),3))</f>
        <v/>
      </c>
      <c r="E44" s="169" t="str">
        <f>IF(INDEX(減価償却費入力!$A$1:$I$301,ROW(),4)="","",INDEX(減価償却費入力!$A$1:$I$301,ROW(),4))</f>
        <v/>
      </c>
      <c r="F44" s="170" t="str">
        <f>IF(INDEX(減価償却費入力!$A$1:$I$301,ROW(),6)="","",INDEX(減価償却費入力!$A$1:$I$301,ROW(),6))</f>
        <v/>
      </c>
      <c r="G44" s="166" t="str">
        <f>IF(INDEX(減価償却費入力!$A$1:$I$301,ROW(),7)="","",INDEX(減価償却費入力!$A$1:$I$301,ROW(),7))</f>
        <v/>
      </c>
      <c r="H44" s="166" t="str">
        <f t="shared" si="0"/>
        <v/>
      </c>
      <c r="I44" s="166" t="str">
        <f>IFERROR(VLOOKUP(H44,耐用年数!$D$2:$E$224,2,FALSE),"")</f>
        <v/>
      </c>
      <c r="J44" s="166" t="str">
        <f>IF(INDEX(減価償却費入力!$A$1:$I$301,ROW(),8)="","",INDEX(減価償却費入力!$A$1:$I$301,ROW(),8))</f>
        <v/>
      </c>
      <c r="K44" s="166" t="str">
        <f>IFERROR(ROUNDDOWN(IF(OR(J44=耐用年数!$J$2,J44=耐用年数!$J$3,J44=""),減価償却費出力!I44,IF(DATEDIF(M44,A44,"y")&gt;=I44,I44/5,I44-DATEDIF(M44,A44,"y")+ROUNDDOWN(DATEDIF(M44,A44,"y")/5,0))),0),"")</f>
        <v/>
      </c>
      <c r="L44" s="166" t="str">
        <f t="shared" si="1"/>
        <v/>
      </c>
      <c r="M44" s="171" t="str">
        <f>IF(INDEX(減価償却費入力!$A$1:$I$301,ROW(),9)="","",INDEX(減価償却費入力!$A$1:$I$301,ROW(),9))</f>
        <v/>
      </c>
      <c r="N44" s="172" t="str">
        <f>IFERROR(IF(YEAR(A44)=設定・集計!$B$2,12-MONTH(A44)+1,IF(設定・集計!$B$2&lt;YEAR(A44)+L44,12,IF(設定・集計!$B$2=YEAR(A44)+L44,MONTH(A44)-1,0))),"")</f>
        <v/>
      </c>
      <c r="O44" s="169" t="str">
        <f t="shared" si="2"/>
        <v/>
      </c>
    </row>
    <row r="45" spans="1:15">
      <c r="A45" s="165" t="str">
        <f>IF(INDEX(減価償却費入力!$A$1:$I$301,ROW(),1)="","",INDEX(減価償却費入力!$A$1:$I$301,ROW(),1))</f>
        <v/>
      </c>
      <c r="B45" s="166" t="str">
        <f>IF(INDEX(減価償却費入力!$A$1:$I$301,ROW(),5)="","",INDEX(減価償却費入力!$A$1:$I$301,ROW(),5))</f>
        <v/>
      </c>
      <c r="C45" s="167" t="str">
        <f>IF(INDEX(減価償却費入力!$A$1:$I$301,ROW(),2)="","",INDEX(減価償却費入力!$A$1:$I$301,ROW(),2))</f>
        <v/>
      </c>
      <c r="D45" s="168" t="str">
        <f>IF(INDEX(減価償却費入力!$A$1:$I$301,ROW(),3)="","",INDEX(減価償却費入力!$A$1:$I$301,ROW(),3))</f>
        <v/>
      </c>
      <c r="E45" s="169" t="str">
        <f>IF(INDEX(減価償却費入力!$A$1:$I$301,ROW(),4)="","",INDEX(減価償却費入力!$A$1:$I$301,ROW(),4))</f>
        <v/>
      </c>
      <c r="F45" s="170" t="str">
        <f>IF(INDEX(減価償却費入力!$A$1:$I$301,ROW(),6)="","",INDEX(減価償却費入力!$A$1:$I$301,ROW(),6))</f>
        <v/>
      </c>
      <c r="G45" s="166" t="str">
        <f>IF(INDEX(減価償却費入力!$A$1:$I$301,ROW(),7)="","",INDEX(減価償却費入力!$A$1:$I$301,ROW(),7))</f>
        <v/>
      </c>
      <c r="H45" s="166" t="str">
        <f t="shared" si="0"/>
        <v/>
      </c>
      <c r="I45" s="166" t="str">
        <f>IFERROR(VLOOKUP(H45,耐用年数!$D$2:$E$224,2,FALSE),"")</f>
        <v/>
      </c>
      <c r="J45" s="166" t="str">
        <f>IF(INDEX(減価償却費入力!$A$1:$I$301,ROW(),8)="","",INDEX(減価償却費入力!$A$1:$I$301,ROW(),8))</f>
        <v/>
      </c>
      <c r="K45" s="166" t="str">
        <f>IFERROR(ROUNDDOWN(IF(OR(J45=耐用年数!$J$2,J45=耐用年数!$J$3,J45=""),減価償却費出力!I45,IF(DATEDIF(M45,A45,"y")&gt;=I45,I45/5,I45-DATEDIF(M45,A45,"y")+ROUNDDOWN(DATEDIF(M45,A45,"y")/5,0))),0),"")</f>
        <v/>
      </c>
      <c r="L45" s="166" t="str">
        <f t="shared" si="1"/>
        <v/>
      </c>
      <c r="M45" s="171" t="str">
        <f>IF(INDEX(減価償却費入力!$A$1:$I$301,ROW(),9)="","",INDEX(減価償却費入力!$A$1:$I$301,ROW(),9))</f>
        <v/>
      </c>
      <c r="N45" s="172" t="str">
        <f>IFERROR(IF(YEAR(A45)=設定・集計!$B$2,12-MONTH(A45)+1,IF(設定・集計!$B$2&lt;YEAR(A45)+L45,12,IF(設定・集計!$B$2=YEAR(A45)+L45,MONTH(A45)-1,0))),"")</f>
        <v/>
      </c>
      <c r="O45" s="169" t="str">
        <f t="shared" si="2"/>
        <v/>
      </c>
    </row>
    <row r="46" spans="1:15">
      <c r="A46" s="165" t="str">
        <f>IF(INDEX(減価償却費入力!$A$1:$I$301,ROW(),1)="","",INDEX(減価償却費入力!$A$1:$I$301,ROW(),1))</f>
        <v/>
      </c>
      <c r="B46" s="166" t="str">
        <f>IF(INDEX(減価償却費入力!$A$1:$I$301,ROW(),5)="","",INDEX(減価償却費入力!$A$1:$I$301,ROW(),5))</f>
        <v/>
      </c>
      <c r="C46" s="167" t="str">
        <f>IF(INDEX(減価償却費入力!$A$1:$I$301,ROW(),2)="","",INDEX(減価償却費入力!$A$1:$I$301,ROW(),2))</f>
        <v/>
      </c>
      <c r="D46" s="168" t="str">
        <f>IF(INDEX(減価償却費入力!$A$1:$I$301,ROW(),3)="","",INDEX(減価償却費入力!$A$1:$I$301,ROW(),3))</f>
        <v/>
      </c>
      <c r="E46" s="169" t="str">
        <f>IF(INDEX(減価償却費入力!$A$1:$I$301,ROW(),4)="","",INDEX(減価償却費入力!$A$1:$I$301,ROW(),4))</f>
        <v/>
      </c>
      <c r="F46" s="170" t="str">
        <f>IF(INDEX(減価償却費入力!$A$1:$I$301,ROW(),6)="","",INDEX(減価償却費入力!$A$1:$I$301,ROW(),6))</f>
        <v/>
      </c>
      <c r="G46" s="166" t="str">
        <f>IF(INDEX(減価償却費入力!$A$1:$I$301,ROW(),7)="","",INDEX(減価償却費入力!$A$1:$I$301,ROW(),7))</f>
        <v/>
      </c>
      <c r="H46" s="166" t="str">
        <f t="shared" si="0"/>
        <v/>
      </c>
      <c r="I46" s="166" t="str">
        <f>IFERROR(VLOOKUP(H46,耐用年数!$D$2:$E$224,2,FALSE),"")</f>
        <v/>
      </c>
      <c r="J46" s="166" t="str">
        <f>IF(INDEX(減価償却費入力!$A$1:$I$301,ROW(),8)="","",INDEX(減価償却費入力!$A$1:$I$301,ROW(),8))</f>
        <v/>
      </c>
      <c r="K46" s="166" t="str">
        <f>IFERROR(ROUNDDOWN(IF(OR(J46=耐用年数!$J$2,J46=耐用年数!$J$3,J46=""),減価償却費出力!I46,IF(DATEDIF(M46,A46,"y")&gt;=I46,I46/5,I46-DATEDIF(M46,A46,"y")+ROUNDDOWN(DATEDIF(M46,A46,"y")/5,0))),0),"")</f>
        <v/>
      </c>
      <c r="L46" s="166" t="str">
        <f t="shared" si="1"/>
        <v/>
      </c>
      <c r="M46" s="171" t="str">
        <f>IF(INDEX(減価償却費入力!$A$1:$I$301,ROW(),9)="","",INDEX(減価償却費入力!$A$1:$I$301,ROW(),9))</f>
        <v/>
      </c>
      <c r="N46" s="172" t="str">
        <f>IFERROR(IF(YEAR(A46)=設定・集計!$B$2,12-MONTH(A46)+1,IF(設定・集計!$B$2&lt;YEAR(A46)+L46,12,IF(設定・集計!$B$2=YEAR(A46)+L46,MONTH(A46)-1,0))),"")</f>
        <v/>
      </c>
      <c r="O46" s="169" t="str">
        <f t="shared" si="2"/>
        <v/>
      </c>
    </row>
    <row r="47" spans="1:15">
      <c r="A47" s="165" t="str">
        <f>IF(INDEX(減価償却費入力!$A$1:$I$301,ROW(),1)="","",INDEX(減価償却費入力!$A$1:$I$301,ROW(),1))</f>
        <v/>
      </c>
      <c r="B47" s="166" t="str">
        <f>IF(INDEX(減価償却費入力!$A$1:$I$301,ROW(),5)="","",INDEX(減価償却費入力!$A$1:$I$301,ROW(),5))</f>
        <v/>
      </c>
      <c r="C47" s="167" t="str">
        <f>IF(INDEX(減価償却費入力!$A$1:$I$301,ROW(),2)="","",INDEX(減価償却費入力!$A$1:$I$301,ROW(),2))</f>
        <v/>
      </c>
      <c r="D47" s="168" t="str">
        <f>IF(INDEX(減価償却費入力!$A$1:$I$301,ROW(),3)="","",INDEX(減価償却費入力!$A$1:$I$301,ROW(),3))</f>
        <v/>
      </c>
      <c r="E47" s="169" t="str">
        <f>IF(INDEX(減価償却費入力!$A$1:$I$301,ROW(),4)="","",INDEX(減価償却費入力!$A$1:$I$301,ROW(),4))</f>
        <v/>
      </c>
      <c r="F47" s="170" t="str">
        <f>IF(INDEX(減価償却費入力!$A$1:$I$301,ROW(),6)="","",INDEX(減価償却費入力!$A$1:$I$301,ROW(),6))</f>
        <v/>
      </c>
      <c r="G47" s="166" t="str">
        <f>IF(INDEX(減価償却費入力!$A$1:$I$301,ROW(),7)="","",INDEX(減価償却費入力!$A$1:$I$301,ROW(),7))</f>
        <v/>
      </c>
      <c r="H47" s="166" t="str">
        <f t="shared" si="0"/>
        <v/>
      </c>
      <c r="I47" s="166" t="str">
        <f>IFERROR(VLOOKUP(H47,耐用年数!$D$2:$E$224,2,FALSE),"")</f>
        <v/>
      </c>
      <c r="J47" s="166" t="str">
        <f>IF(INDEX(減価償却費入力!$A$1:$I$301,ROW(),8)="","",INDEX(減価償却費入力!$A$1:$I$301,ROW(),8))</f>
        <v/>
      </c>
      <c r="K47" s="166" t="str">
        <f>IFERROR(ROUNDDOWN(IF(OR(J47=耐用年数!$J$2,J47=耐用年数!$J$3,J47=""),減価償却費出力!I47,IF(DATEDIF(M47,A47,"y")&gt;=I47,I47/5,I47-DATEDIF(M47,A47,"y")+ROUNDDOWN(DATEDIF(M47,A47,"y")/5,0))),0),"")</f>
        <v/>
      </c>
      <c r="L47" s="166" t="str">
        <f t="shared" si="1"/>
        <v/>
      </c>
      <c r="M47" s="171" t="str">
        <f>IF(INDEX(減価償却費入力!$A$1:$I$301,ROW(),9)="","",INDEX(減価償却費入力!$A$1:$I$301,ROW(),9))</f>
        <v/>
      </c>
      <c r="N47" s="172" t="str">
        <f>IFERROR(IF(YEAR(A47)=設定・集計!$B$2,12-MONTH(A47)+1,IF(設定・集計!$B$2&lt;YEAR(A47)+L47,12,IF(設定・集計!$B$2=YEAR(A47)+L47,MONTH(A47)-1,0))),"")</f>
        <v/>
      </c>
      <c r="O47" s="169" t="str">
        <f t="shared" si="2"/>
        <v/>
      </c>
    </row>
    <row r="48" spans="1:15">
      <c r="A48" s="165" t="str">
        <f>IF(INDEX(減価償却費入力!$A$1:$I$301,ROW(),1)="","",INDEX(減価償却費入力!$A$1:$I$301,ROW(),1))</f>
        <v/>
      </c>
      <c r="B48" s="166" t="str">
        <f>IF(INDEX(減価償却費入力!$A$1:$I$301,ROW(),5)="","",INDEX(減価償却費入力!$A$1:$I$301,ROW(),5))</f>
        <v/>
      </c>
      <c r="C48" s="167" t="str">
        <f>IF(INDEX(減価償却費入力!$A$1:$I$301,ROW(),2)="","",INDEX(減価償却費入力!$A$1:$I$301,ROW(),2))</f>
        <v/>
      </c>
      <c r="D48" s="168" t="str">
        <f>IF(INDEX(減価償却費入力!$A$1:$I$301,ROW(),3)="","",INDEX(減価償却費入力!$A$1:$I$301,ROW(),3))</f>
        <v/>
      </c>
      <c r="E48" s="169" t="str">
        <f>IF(INDEX(減価償却費入力!$A$1:$I$301,ROW(),4)="","",INDEX(減価償却費入力!$A$1:$I$301,ROW(),4))</f>
        <v/>
      </c>
      <c r="F48" s="170" t="str">
        <f>IF(INDEX(減価償却費入力!$A$1:$I$301,ROW(),6)="","",INDEX(減価償却費入力!$A$1:$I$301,ROW(),6))</f>
        <v/>
      </c>
      <c r="G48" s="166" t="str">
        <f>IF(INDEX(減価償却費入力!$A$1:$I$301,ROW(),7)="","",INDEX(減価償却費入力!$A$1:$I$301,ROW(),7))</f>
        <v/>
      </c>
      <c r="H48" s="166" t="str">
        <f t="shared" si="0"/>
        <v/>
      </c>
      <c r="I48" s="166" t="str">
        <f>IFERROR(VLOOKUP(H48,耐用年数!$D$2:$E$224,2,FALSE),"")</f>
        <v/>
      </c>
      <c r="J48" s="166" t="str">
        <f>IF(INDEX(減価償却費入力!$A$1:$I$301,ROW(),8)="","",INDEX(減価償却費入力!$A$1:$I$301,ROW(),8))</f>
        <v/>
      </c>
      <c r="K48" s="166" t="str">
        <f>IFERROR(ROUNDDOWN(IF(OR(J48=耐用年数!$J$2,J48=耐用年数!$J$3,J48=""),減価償却費出力!I48,IF(DATEDIF(M48,A48,"y")&gt;=I48,I48/5,I48-DATEDIF(M48,A48,"y")+ROUNDDOWN(DATEDIF(M48,A48,"y")/5,0))),0),"")</f>
        <v/>
      </c>
      <c r="L48" s="166" t="str">
        <f t="shared" si="1"/>
        <v/>
      </c>
      <c r="M48" s="171" t="str">
        <f>IF(INDEX(減価償却費入力!$A$1:$I$301,ROW(),9)="","",INDEX(減価償却費入力!$A$1:$I$301,ROW(),9))</f>
        <v/>
      </c>
      <c r="N48" s="172" t="str">
        <f>IFERROR(IF(YEAR(A48)=設定・集計!$B$2,12-MONTH(A48)+1,IF(設定・集計!$B$2&lt;YEAR(A48)+L48,12,IF(設定・集計!$B$2=YEAR(A48)+L48,MONTH(A48)-1,0))),"")</f>
        <v/>
      </c>
      <c r="O48" s="169" t="str">
        <f t="shared" si="2"/>
        <v/>
      </c>
    </row>
    <row r="49" spans="1:15">
      <c r="A49" s="165" t="str">
        <f>IF(INDEX(減価償却費入力!$A$1:$I$301,ROW(),1)="","",INDEX(減価償却費入力!$A$1:$I$301,ROW(),1))</f>
        <v/>
      </c>
      <c r="B49" s="166" t="str">
        <f>IF(INDEX(減価償却費入力!$A$1:$I$301,ROW(),5)="","",INDEX(減価償却費入力!$A$1:$I$301,ROW(),5))</f>
        <v/>
      </c>
      <c r="C49" s="167" t="str">
        <f>IF(INDEX(減価償却費入力!$A$1:$I$301,ROW(),2)="","",INDEX(減価償却費入力!$A$1:$I$301,ROW(),2))</f>
        <v/>
      </c>
      <c r="D49" s="168" t="str">
        <f>IF(INDEX(減価償却費入力!$A$1:$I$301,ROW(),3)="","",INDEX(減価償却費入力!$A$1:$I$301,ROW(),3))</f>
        <v/>
      </c>
      <c r="E49" s="169" t="str">
        <f>IF(INDEX(減価償却費入力!$A$1:$I$301,ROW(),4)="","",INDEX(減価償却費入力!$A$1:$I$301,ROW(),4))</f>
        <v/>
      </c>
      <c r="F49" s="170" t="str">
        <f>IF(INDEX(減価償却費入力!$A$1:$I$301,ROW(),6)="","",INDEX(減価償却費入力!$A$1:$I$301,ROW(),6))</f>
        <v/>
      </c>
      <c r="G49" s="166" t="str">
        <f>IF(INDEX(減価償却費入力!$A$1:$I$301,ROW(),7)="","",INDEX(減価償却費入力!$A$1:$I$301,ROW(),7))</f>
        <v/>
      </c>
      <c r="H49" s="166" t="str">
        <f t="shared" si="0"/>
        <v/>
      </c>
      <c r="I49" s="166" t="str">
        <f>IFERROR(VLOOKUP(H49,耐用年数!$D$2:$E$224,2,FALSE),"")</f>
        <v/>
      </c>
      <c r="J49" s="166" t="str">
        <f>IF(INDEX(減価償却費入力!$A$1:$I$301,ROW(),8)="","",INDEX(減価償却費入力!$A$1:$I$301,ROW(),8))</f>
        <v/>
      </c>
      <c r="K49" s="166" t="str">
        <f>IFERROR(ROUNDDOWN(IF(OR(J49=耐用年数!$J$2,J49=耐用年数!$J$3,J49=""),減価償却費出力!I49,IF(DATEDIF(M49,A49,"y")&gt;=I49,I49/5,I49-DATEDIF(M49,A49,"y")+ROUNDDOWN(DATEDIF(M49,A49,"y")/5,0))),0),"")</f>
        <v/>
      </c>
      <c r="L49" s="166" t="str">
        <f t="shared" si="1"/>
        <v/>
      </c>
      <c r="M49" s="171" t="str">
        <f>IF(INDEX(減価償却費入力!$A$1:$I$301,ROW(),9)="","",INDEX(減価償却費入力!$A$1:$I$301,ROW(),9))</f>
        <v/>
      </c>
      <c r="N49" s="172" t="str">
        <f>IFERROR(IF(YEAR(A49)=設定・集計!$B$2,12-MONTH(A49)+1,IF(設定・集計!$B$2&lt;YEAR(A49)+L49,12,IF(設定・集計!$B$2=YEAR(A49)+L49,MONTH(A49)-1,0))),"")</f>
        <v/>
      </c>
      <c r="O49" s="169" t="str">
        <f t="shared" si="2"/>
        <v/>
      </c>
    </row>
    <row r="50" spans="1:15">
      <c r="A50" s="165" t="str">
        <f>IF(INDEX(減価償却費入力!$A$1:$I$301,ROW(),1)="","",INDEX(減価償却費入力!$A$1:$I$301,ROW(),1))</f>
        <v/>
      </c>
      <c r="B50" s="166" t="str">
        <f>IF(INDEX(減価償却費入力!$A$1:$I$301,ROW(),5)="","",INDEX(減価償却費入力!$A$1:$I$301,ROW(),5))</f>
        <v/>
      </c>
      <c r="C50" s="167" t="str">
        <f>IF(INDEX(減価償却費入力!$A$1:$I$301,ROW(),2)="","",INDEX(減価償却費入力!$A$1:$I$301,ROW(),2))</f>
        <v/>
      </c>
      <c r="D50" s="168" t="str">
        <f>IF(INDEX(減価償却費入力!$A$1:$I$301,ROW(),3)="","",INDEX(減価償却費入力!$A$1:$I$301,ROW(),3))</f>
        <v/>
      </c>
      <c r="E50" s="169" t="str">
        <f>IF(INDEX(減価償却費入力!$A$1:$I$301,ROW(),4)="","",INDEX(減価償却費入力!$A$1:$I$301,ROW(),4))</f>
        <v/>
      </c>
      <c r="F50" s="170" t="str">
        <f>IF(INDEX(減価償却費入力!$A$1:$I$301,ROW(),6)="","",INDEX(減価償却費入力!$A$1:$I$301,ROW(),6))</f>
        <v/>
      </c>
      <c r="G50" s="166" t="str">
        <f>IF(INDEX(減価償却費入力!$A$1:$I$301,ROW(),7)="","",INDEX(減価償却費入力!$A$1:$I$301,ROW(),7))</f>
        <v/>
      </c>
      <c r="H50" s="166" t="str">
        <f t="shared" si="0"/>
        <v/>
      </c>
      <c r="I50" s="166" t="str">
        <f>IFERROR(VLOOKUP(H50,耐用年数!$D$2:$E$224,2,FALSE),"")</f>
        <v/>
      </c>
      <c r="J50" s="166" t="str">
        <f>IF(INDEX(減価償却費入力!$A$1:$I$301,ROW(),8)="","",INDEX(減価償却費入力!$A$1:$I$301,ROW(),8))</f>
        <v/>
      </c>
      <c r="K50" s="166" t="str">
        <f>IFERROR(ROUNDDOWN(IF(OR(J50=耐用年数!$J$2,J50=耐用年数!$J$3,J50=""),減価償却費出力!I50,IF(DATEDIF(M50,A50,"y")&gt;=I50,I50/5,I50-DATEDIF(M50,A50,"y")+ROUNDDOWN(DATEDIF(M50,A50,"y")/5,0))),0),"")</f>
        <v/>
      </c>
      <c r="L50" s="166" t="str">
        <f t="shared" si="1"/>
        <v/>
      </c>
      <c r="M50" s="171" t="str">
        <f>IF(INDEX(減価償却費入力!$A$1:$I$301,ROW(),9)="","",INDEX(減価償却費入力!$A$1:$I$301,ROW(),9))</f>
        <v/>
      </c>
      <c r="N50" s="172" t="str">
        <f>IFERROR(IF(YEAR(A50)=設定・集計!$B$2,12-MONTH(A50)+1,IF(設定・集計!$B$2&lt;YEAR(A50)+L50,12,IF(設定・集計!$B$2=YEAR(A50)+L50,MONTH(A50)-1,0))),"")</f>
        <v/>
      </c>
      <c r="O50" s="169" t="str">
        <f t="shared" si="2"/>
        <v/>
      </c>
    </row>
    <row r="51" spans="1:15">
      <c r="A51" s="165" t="str">
        <f>IF(INDEX(減価償却費入力!$A$1:$I$301,ROW(),1)="","",INDEX(減価償却費入力!$A$1:$I$301,ROW(),1))</f>
        <v/>
      </c>
      <c r="B51" s="166" t="str">
        <f>IF(INDEX(減価償却費入力!$A$1:$I$301,ROW(),5)="","",INDEX(減価償却費入力!$A$1:$I$301,ROW(),5))</f>
        <v/>
      </c>
      <c r="C51" s="167" t="str">
        <f>IF(INDEX(減価償却費入力!$A$1:$I$301,ROW(),2)="","",INDEX(減価償却費入力!$A$1:$I$301,ROW(),2))</f>
        <v/>
      </c>
      <c r="D51" s="168" t="str">
        <f>IF(INDEX(減価償却費入力!$A$1:$I$301,ROW(),3)="","",INDEX(減価償却費入力!$A$1:$I$301,ROW(),3))</f>
        <v/>
      </c>
      <c r="E51" s="169" t="str">
        <f>IF(INDEX(減価償却費入力!$A$1:$I$301,ROW(),4)="","",INDEX(減価償却費入力!$A$1:$I$301,ROW(),4))</f>
        <v/>
      </c>
      <c r="F51" s="170" t="str">
        <f>IF(INDEX(減価償却費入力!$A$1:$I$301,ROW(),6)="","",INDEX(減価償却費入力!$A$1:$I$301,ROW(),6))</f>
        <v/>
      </c>
      <c r="G51" s="166" t="str">
        <f>IF(INDEX(減価償却費入力!$A$1:$I$301,ROW(),7)="","",INDEX(減価償却費入力!$A$1:$I$301,ROW(),7))</f>
        <v/>
      </c>
      <c r="H51" s="166" t="str">
        <f t="shared" si="0"/>
        <v/>
      </c>
      <c r="I51" s="166" t="str">
        <f>IFERROR(VLOOKUP(H51,耐用年数!$D$2:$E$224,2,FALSE),"")</f>
        <v/>
      </c>
      <c r="J51" s="166" t="str">
        <f>IF(INDEX(減価償却費入力!$A$1:$I$301,ROW(),8)="","",INDEX(減価償却費入力!$A$1:$I$301,ROW(),8))</f>
        <v/>
      </c>
      <c r="K51" s="166" t="str">
        <f>IFERROR(ROUNDDOWN(IF(OR(J51=耐用年数!$J$2,J51=耐用年数!$J$3,J51=""),減価償却費出力!I51,IF(DATEDIF(M51,A51,"y")&gt;=I51,I51/5,I51-DATEDIF(M51,A51,"y")+ROUNDDOWN(DATEDIF(M51,A51,"y")/5,0))),0),"")</f>
        <v/>
      </c>
      <c r="L51" s="166" t="str">
        <f t="shared" si="1"/>
        <v/>
      </c>
      <c r="M51" s="171" t="str">
        <f>IF(INDEX(減価償却費入力!$A$1:$I$301,ROW(),9)="","",INDEX(減価償却費入力!$A$1:$I$301,ROW(),9))</f>
        <v/>
      </c>
      <c r="N51" s="172" t="str">
        <f>IFERROR(IF(YEAR(A51)=設定・集計!$B$2,12-MONTH(A51)+1,IF(設定・集計!$B$2&lt;YEAR(A51)+L51,12,IF(設定・集計!$B$2=YEAR(A51)+L51,MONTH(A51)-1,0))),"")</f>
        <v/>
      </c>
      <c r="O51" s="169" t="str">
        <f t="shared" si="2"/>
        <v/>
      </c>
    </row>
    <row r="52" spans="1:15">
      <c r="A52" s="165" t="str">
        <f>IF(INDEX(減価償却費入力!$A$1:$I$301,ROW(),1)="","",INDEX(減価償却費入力!$A$1:$I$301,ROW(),1))</f>
        <v/>
      </c>
      <c r="B52" s="166" t="str">
        <f>IF(INDEX(減価償却費入力!$A$1:$I$301,ROW(),5)="","",INDEX(減価償却費入力!$A$1:$I$301,ROW(),5))</f>
        <v/>
      </c>
      <c r="C52" s="167" t="str">
        <f>IF(INDEX(減価償却費入力!$A$1:$I$301,ROW(),2)="","",INDEX(減価償却費入力!$A$1:$I$301,ROW(),2))</f>
        <v/>
      </c>
      <c r="D52" s="168" t="str">
        <f>IF(INDEX(減価償却費入力!$A$1:$I$301,ROW(),3)="","",INDEX(減価償却費入力!$A$1:$I$301,ROW(),3))</f>
        <v/>
      </c>
      <c r="E52" s="169" t="str">
        <f>IF(INDEX(減価償却費入力!$A$1:$I$301,ROW(),4)="","",INDEX(減価償却費入力!$A$1:$I$301,ROW(),4))</f>
        <v/>
      </c>
      <c r="F52" s="170" t="str">
        <f>IF(INDEX(減価償却費入力!$A$1:$I$301,ROW(),6)="","",INDEX(減価償却費入力!$A$1:$I$301,ROW(),6))</f>
        <v/>
      </c>
      <c r="G52" s="166" t="str">
        <f>IF(INDEX(減価償却費入力!$A$1:$I$301,ROW(),7)="","",INDEX(減価償却費入力!$A$1:$I$301,ROW(),7))</f>
        <v/>
      </c>
      <c r="H52" s="166" t="str">
        <f t="shared" si="0"/>
        <v/>
      </c>
      <c r="I52" s="166" t="str">
        <f>IFERROR(VLOOKUP(H52,耐用年数!$D$2:$E$224,2,FALSE),"")</f>
        <v/>
      </c>
      <c r="J52" s="166" t="str">
        <f>IF(INDEX(減価償却費入力!$A$1:$I$301,ROW(),8)="","",INDEX(減価償却費入力!$A$1:$I$301,ROW(),8))</f>
        <v/>
      </c>
      <c r="K52" s="166" t="str">
        <f>IFERROR(ROUNDDOWN(IF(OR(J52=耐用年数!$J$2,J52=耐用年数!$J$3,J52=""),減価償却費出力!I52,IF(DATEDIF(M52,A52,"y")&gt;=I52,I52/5,I52-DATEDIF(M52,A52,"y")+ROUNDDOWN(DATEDIF(M52,A52,"y")/5,0))),0),"")</f>
        <v/>
      </c>
      <c r="L52" s="166" t="str">
        <f t="shared" si="1"/>
        <v/>
      </c>
      <c r="M52" s="171" t="str">
        <f>IF(INDEX(減価償却費入力!$A$1:$I$301,ROW(),9)="","",INDEX(減価償却費入力!$A$1:$I$301,ROW(),9))</f>
        <v/>
      </c>
      <c r="N52" s="172" t="str">
        <f>IFERROR(IF(YEAR(A52)=設定・集計!$B$2,12-MONTH(A52)+1,IF(設定・集計!$B$2&lt;YEAR(A52)+L52,12,IF(設定・集計!$B$2=YEAR(A52)+L52,MONTH(A52)-1,0))),"")</f>
        <v/>
      </c>
      <c r="O52" s="169" t="str">
        <f t="shared" si="2"/>
        <v/>
      </c>
    </row>
    <row r="53" spans="1:15">
      <c r="A53" s="165" t="str">
        <f>IF(INDEX(減価償却費入力!$A$1:$I$301,ROW(),1)="","",INDEX(減価償却費入力!$A$1:$I$301,ROW(),1))</f>
        <v/>
      </c>
      <c r="B53" s="166" t="str">
        <f>IF(INDEX(減価償却費入力!$A$1:$I$301,ROW(),5)="","",INDEX(減価償却費入力!$A$1:$I$301,ROW(),5))</f>
        <v/>
      </c>
      <c r="C53" s="167" t="str">
        <f>IF(INDEX(減価償却費入力!$A$1:$I$301,ROW(),2)="","",INDEX(減価償却費入力!$A$1:$I$301,ROW(),2))</f>
        <v/>
      </c>
      <c r="D53" s="168" t="str">
        <f>IF(INDEX(減価償却費入力!$A$1:$I$301,ROW(),3)="","",INDEX(減価償却費入力!$A$1:$I$301,ROW(),3))</f>
        <v/>
      </c>
      <c r="E53" s="169" t="str">
        <f>IF(INDEX(減価償却費入力!$A$1:$I$301,ROW(),4)="","",INDEX(減価償却費入力!$A$1:$I$301,ROW(),4))</f>
        <v/>
      </c>
      <c r="F53" s="170" t="str">
        <f>IF(INDEX(減価償却費入力!$A$1:$I$301,ROW(),6)="","",INDEX(減価償却費入力!$A$1:$I$301,ROW(),6))</f>
        <v/>
      </c>
      <c r="G53" s="166" t="str">
        <f>IF(INDEX(減価償却費入力!$A$1:$I$301,ROW(),7)="","",INDEX(減価償却費入力!$A$1:$I$301,ROW(),7))</f>
        <v/>
      </c>
      <c r="H53" s="166" t="str">
        <f t="shared" si="0"/>
        <v/>
      </c>
      <c r="I53" s="166" t="str">
        <f>IFERROR(VLOOKUP(H53,耐用年数!$D$2:$E$224,2,FALSE),"")</f>
        <v/>
      </c>
      <c r="J53" s="166" t="str">
        <f>IF(INDEX(減価償却費入力!$A$1:$I$301,ROW(),8)="","",INDEX(減価償却費入力!$A$1:$I$301,ROW(),8))</f>
        <v/>
      </c>
      <c r="K53" s="166" t="str">
        <f>IFERROR(ROUNDDOWN(IF(OR(J53=耐用年数!$J$2,J53=耐用年数!$J$3,J53=""),減価償却費出力!I53,IF(DATEDIF(M53,A53,"y")&gt;=I53,I53/5,I53-DATEDIF(M53,A53,"y")+ROUNDDOWN(DATEDIF(M53,A53,"y")/5,0))),0),"")</f>
        <v/>
      </c>
      <c r="L53" s="166" t="str">
        <f t="shared" si="1"/>
        <v/>
      </c>
      <c r="M53" s="171" t="str">
        <f>IF(INDEX(減価償却費入力!$A$1:$I$301,ROW(),9)="","",INDEX(減価償却費入力!$A$1:$I$301,ROW(),9))</f>
        <v/>
      </c>
      <c r="N53" s="172" t="str">
        <f>IFERROR(IF(YEAR(A53)=設定・集計!$B$2,12-MONTH(A53)+1,IF(設定・集計!$B$2&lt;YEAR(A53)+L53,12,IF(設定・集計!$B$2=YEAR(A53)+L53,MONTH(A53)-1,0))),"")</f>
        <v/>
      </c>
      <c r="O53" s="169" t="str">
        <f t="shared" si="2"/>
        <v/>
      </c>
    </row>
    <row r="54" spans="1:15">
      <c r="A54" s="165" t="str">
        <f>IF(INDEX(減価償却費入力!$A$1:$I$301,ROW(),1)="","",INDEX(減価償却費入力!$A$1:$I$301,ROW(),1))</f>
        <v/>
      </c>
      <c r="B54" s="166" t="str">
        <f>IF(INDEX(減価償却費入力!$A$1:$I$301,ROW(),5)="","",INDEX(減価償却費入力!$A$1:$I$301,ROW(),5))</f>
        <v/>
      </c>
      <c r="C54" s="167" t="str">
        <f>IF(INDEX(減価償却費入力!$A$1:$I$301,ROW(),2)="","",INDEX(減価償却費入力!$A$1:$I$301,ROW(),2))</f>
        <v/>
      </c>
      <c r="D54" s="168" t="str">
        <f>IF(INDEX(減価償却費入力!$A$1:$I$301,ROW(),3)="","",INDEX(減価償却費入力!$A$1:$I$301,ROW(),3))</f>
        <v/>
      </c>
      <c r="E54" s="169" t="str">
        <f>IF(INDEX(減価償却費入力!$A$1:$I$301,ROW(),4)="","",INDEX(減価償却費入力!$A$1:$I$301,ROW(),4))</f>
        <v/>
      </c>
      <c r="F54" s="170" t="str">
        <f>IF(INDEX(減価償却費入力!$A$1:$I$301,ROW(),6)="","",INDEX(減価償却費入力!$A$1:$I$301,ROW(),6))</f>
        <v/>
      </c>
      <c r="G54" s="166" t="str">
        <f>IF(INDEX(減価償却費入力!$A$1:$I$301,ROW(),7)="","",INDEX(減価償却費入力!$A$1:$I$301,ROW(),7))</f>
        <v/>
      </c>
      <c r="H54" s="166" t="str">
        <f t="shared" si="0"/>
        <v/>
      </c>
      <c r="I54" s="166" t="str">
        <f>IFERROR(VLOOKUP(H54,耐用年数!$D$2:$E$224,2,FALSE),"")</f>
        <v/>
      </c>
      <c r="J54" s="166" t="str">
        <f>IF(INDEX(減価償却費入力!$A$1:$I$301,ROW(),8)="","",INDEX(減価償却費入力!$A$1:$I$301,ROW(),8))</f>
        <v/>
      </c>
      <c r="K54" s="166" t="str">
        <f>IFERROR(ROUNDDOWN(IF(OR(J54=耐用年数!$J$2,J54=耐用年数!$J$3,J54=""),減価償却費出力!I54,IF(DATEDIF(M54,A54,"y")&gt;=I54,I54/5,I54-DATEDIF(M54,A54,"y")+ROUNDDOWN(DATEDIF(M54,A54,"y")/5,0))),0),"")</f>
        <v/>
      </c>
      <c r="L54" s="166" t="str">
        <f t="shared" si="1"/>
        <v/>
      </c>
      <c r="M54" s="171" t="str">
        <f>IF(INDEX(減価償却費入力!$A$1:$I$301,ROW(),9)="","",INDEX(減価償却費入力!$A$1:$I$301,ROW(),9))</f>
        <v/>
      </c>
      <c r="N54" s="172" t="str">
        <f>IFERROR(IF(YEAR(A54)=設定・集計!$B$2,12-MONTH(A54)+1,IF(設定・集計!$B$2&lt;YEAR(A54)+L54,12,IF(設定・集計!$B$2=YEAR(A54)+L54,MONTH(A54)-1,0))),"")</f>
        <v/>
      </c>
      <c r="O54" s="169" t="str">
        <f t="shared" si="2"/>
        <v/>
      </c>
    </row>
    <row r="55" spans="1:15">
      <c r="A55" s="165" t="str">
        <f>IF(INDEX(減価償却費入力!$A$1:$I$301,ROW(),1)="","",INDEX(減価償却費入力!$A$1:$I$301,ROW(),1))</f>
        <v/>
      </c>
      <c r="B55" s="166" t="str">
        <f>IF(INDEX(減価償却費入力!$A$1:$I$301,ROW(),5)="","",INDEX(減価償却費入力!$A$1:$I$301,ROW(),5))</f>
        <v/>
      </c>
      <c r="C55" s="167" t="str">
        <f>IF(INDEX(減価償却費入力!$A$1:$I$301,ROW(),2)="","",INDEX(減価償却費入力!$A$1:$I$301,ROW(),2))</f>
        <v/>
      </c>
      <c r="D55" s="168" t="str">
        <f>IF(INDEX(減価償却費入力!$A$1:$I$301,ROW(),3)="","",INDEX(減価償却費入力!$A$1:$I$301,ROW(),3))</f>
        <v/>
      </c>
      <c r="E55" s="169" t="str">
        <f>IF(INDEX(減価償却費入力!$A$1:$I$301,ROW(),4)="","",INDEX(減価償却費入力!$A$1:$I$301,ROW(),4))</f>
        <v/>
      </c>
      <c r="F55" s="170" t="str">
        <f>IF(INDEX(減価償却費入力!$A$1:$I$301,ROW(),6)="","",INDEX(減価償却費入力!$A$1:$I$301,ROW(),6))</f>
        <v/>
      </c>
      <c r="G55" s="166" t="str">
        <f>IF(INDEX(減価償却費入力!$A$1:$I$301,ROW(),7)="","",INDEX(減価償却費入力!$A$1:$I$301,ROW(),7))</f>
        <v/>
      </c>
      <c r="H55" s="166" t="str">
        <f t="shared" si="0"/>
        <v/>
      </c>
      <c r="I55" s="166" t="str">
        <f>IFERROR(VLOOKUP(H55,耐用年数!$D$2:$E$224,2,FALSE),"")</f>
        <v/>
      </c>
      <c r="J55" s="166" t="str">
        <f>IF(INDEX(減価償却費入力!$A$1:$I$301,ROW(),8)="","",INDEX(減価償却費入力!$A$1:$I$301,ROW(),8))</f>
        <v/>
      </c>
      <c r="K55" s="166" t="str">
        <f>IFERROR(ROUNDDOWN(IF(OR(J55=耐用年数!$J$2,J55=耐用年数!$J$3,J55=""),減価償却費出力!I55,IF(DATEDIF(M55,A55,"y")&gt;=I55,I55/5,I55-DATEDIF(M55,A55,"y")+ROUNDDOWN(DATEDIF(M55,A55,"y")/5,0))),0),"")</f>
        <v/>
      </c>
      <c r="L55" s="166" t="str">
        <f t="shared" si="1"/>
        <v/>
      </c>
      <c r="M55" s="171" t="str">
        <f>IF(INDEX(減価償却費入力!$A$1:$I$301,ROW(),9)="","",INDEX(減価償却費入力!$A$1:$I$301,ROW(),9))</f>
        <v/>
      </c>
      <c r="N55" s="172" t="str">
        <f>IFERROR(IF(YEAR(A55)=設定・集計!$B$2,12-MONTH(A55)+1,IF(設定・集計!$B$2&lt;YEAR(A55)+L55,12,IF(設定・集計!$B$2=YEAR(A55)+L55,MONTH(A55)-1,0))),"")</f>
        <v/>
      </c>
      <c r="O55" s="169" t="str">
        <f t="shared" si="2"/>
        <v/>
      </c>
    </row>
    <row r="56" spans="1:15">
      <c r="A56" s="165" t="str">
        <f>IF(INDEX(減価償却費入力!$A$1:$I$301,ROW(),1)="","",INDEX(減価償却費入力!$A$1:$I$301,ROW(),1))</f>
        <v/>
      </c>
      <c r="B56" s="166" t="str">
        <f>IF(INDEX(減価償却費入力!$A$1:$I$301,ROW(),5)="","",INDEX(減価償却費入力!$A$1:$I$301,ROW(),5))</f>
        <v/>
      </c>
      <c r="C56" s="167" t="str">
        <f>IF(INDEX(減価償却費入力!$A$1:$I$301,ROW(),2)="","",INDEX(減価償却費入力!$A$1:$I$301,ROW(),2))</f>
        <v/>
      </c>
      <c r="D56" s="168" t="str">
        <f>IF(INDEX(減価償却費入力!$A$1:$I$301,ROW(),3)="","",INDEX(減価償却費入力!$A$1:$I$301,ROW(),3))</f>
        <v/>
      </c>
      <c r="E56" s="169" t="str">
        <f>IF(INDEX(減価償却費入力!$A$1:$I$301,ROW(),4)="","",INDEX(減価償却費入力!$A$1:$I$301,ROW(),4))</f>
        <v/>
      </c>
      <c r="F56" s="170" t="str">
        <f>IF(INDEX(減価償却費入力!$A$1:$I$301,ROW(),6)="","",INDEX(減価償却費入力!$A$1:$I$301,ROW(),6))</f>
        <v/>
      </c>
      <c r="G56" s="166" t="str">
        <f>IF(INDEX(減価償却費入力!$A$1:$I$301,ROW(),7)="","",INDEX(減価償却費入力!$A$1:$I$301,ROW(),7))</f>
        <v/>
      </c>
      <c r="H56" s="166" t="str">
        <f t="shared" si="0"/>
        <v/>
      </c>
      <c r="I56" s="166" t="str">
        <f>IFERROR(VLOOKUP(H56,耐用年数!$D$2:$E$224,2,FALSE),"")</f>
        <v/>
      </c>
      <c r="J56" s="166" t="str">
        <f>IF(INDEX(減価償却費入力!$A$1:$I$301,ROW(),8)="","",INDEX(減価償却費入力!$A$1:$I$301,ROW(),8))</f>
        <v/>
      </c>
      <c r="K56" s="166" t="str">
        <f>IFERROR(ROUNDDOWN(IF(OR(J56=耐用年数!$J$2,J56=耐用年数!$J$3,J56=""),減価償却費出力!I56,IF(DATEDIF(M56,A56,"y")&gt;=I56,I56/5,I56-DATEDIF(M56,A56,"y")+ROUNDDOWN(DATEDIF(M56,A56,"y")/5,0))),0),"")</f>
        <v/>
      </c>
      <c r="L56" s="166" t="str">
        <f t="shared" si="1"/>
        <v/>
      </c>
      <c r="M56" s="171" t="str">
        <f>IF(INDEX(減価償却費入力!$A$1:$I$301,ROW(),9)="","",INDEX(減価償却費入力!$A$1:$I$301,ROW(),9))</f>
        <v/>
      </c>
      <c r="N56" s="172" t="str">
        <f>IFERROR(IF(YEAR(A56)=設定・集計!$B$2,12-MONTH(A56)+1,IF(設定・集計!$B$2&lt;YEAR(A56)+L56,12,IF(設定・集計!$B$2=YEAR(A56)+L56,MONTH(A56)-1,0))),"")</f>
        <v/>
      </c>
      <c r="O56" s="169" t="str">
        <f t="shared" si="2"/>
        <v/>
      </c>
    </row>
    <row r="57" spans="1:15">
      <c r="A57" s="165" t="str">
        <f>IF(INDEX(減価償却費入力!$A$1:$I$301,ROW(),1)="","",INDEX(減価償却費入力!$A$1:$I$301,ROW(),1))</f>
        <v/>
      </c>
      <c r="B57" s="166" t="str">
        <f>IF(INDEX(減価償却費入力!$A$1:$I$301,ROW(),5)="","",INDEX(減価償却費入力!$A$1:$I$301,ROW(),5))</f>
        <v/>
      </c>
      <c r="C57" s="167" t="str">
        <f>IF(INDEX(減価償却費入力!$A$1:$I$301,ROW(),2)="","",INDEX(減価償却費入力!$A$1:$I$301,ROW(),2))</f>
        <v/>
      </c>
      <c r="D57" s="168" t="str">
        <f>IF(INDEX(減価償却費入力!$A$1:$I$301,ROW(),3)="","",INDEX(減価償却費入力!$A$1:$I$301,ROW(),3))</f>
        <v/>
      </c>
      <c r="E57" s="169" t="str">
        <f>IF(INDEX(減価償却費入力!$A$1:$I$301,ROW(),4)="","",INDEX(減価償却費入力!$A$1:$I$301,ROW(),4))</f>
        <v/>
      </c>
      <c r="F57" s="170" t="str">
        <f>IF(INDEX(減価償却費入力!$A$1:$I$301,ROW(),6)="","",INDEX(減価償却費入力!$A$1:$I$301,ROW(),6))</f>
        <v/>
      </c>
      <c r="G57" s="166" t="str">
        <f>IF(INDEX(減価償却費入力!$A$1:$I$301,ROW(),7)="","",INDEX(減価償却費入力!$A$1:$I$301,ROW(),7))</f>
        <v/>
      </c>
      <c r="H57" s="166" t="str">
        <f t="shared" si="0"/>
        <v/>
      </c>
      <c r="I57" s="166" t="str">
        <f>IFERROR(VLOOKUP(H57,耐用年数!$D$2:$E$224,2,FALSE),"")</f>
        <v/>
      </c>
      <c r="J57" s="166" t="str">
        <f>IF(INDEX(減価償却費入力!$A$1:$I$301,ROW(),8)="","",INDEX(減価償却費入力!$A$1:$I$301,ROW(),8))</f>
        <v/>
      </c>
      <c r="K57" s="166" t="str">
        <f>IFERROR(ROUNDDOWN(IF(OR(J57=耐用年数!$J$2,J57=耐用年数!$J$3,J57=""),減価償却費出力!I57,IF(DATEDIF(M57,A57,"y")&gt;=I57,I57/5,I57-DATEDIF(M57,A57,"y")+ROUNDDOWN(DATEDIF(M57,A57,"y")/5,0))),0),"")</f>
        <v/>
      </c>
      <c r="L57" s="166" t="str">
        <f t="shared" si="1"/>
        <v/>
      </c>
      <c r="M57" s="171" t="str">
        <f>IF(INDEX(減価償却費入力!$A$1:$I$301,ROW(),9)="","",INDEX(減価償却費入力!$A$1:$I$301,ROW(),9))</f>
        <v/>
      </c>
      <c r="N57" s="172" t="str">
        <f>IFERROR(IF(YEAR(A57)=設定・集計!$B$2,12-MONTH(A57)+1,IF(設定・集計!$B$2&lt;YEAR(A57)+L57,12,IF(設定・集計!$B$2=YEAR(A57)+L57,MONTH(A57)-1,0))),"")</f>
        <v/>
      </c>
      <c r="O57" s="169" t="str">
        <f t="shared" si="2"/>
        <v/>
      </c>
    </row>
    <row r="58" spans="1:15">
      <c r="A58" s="165" t="str">
        <f>IF(INDEX(減価償却費入力!$A$1:$I$301,ROW(),1)="","",INDEX(減価償却費入力!$A$1:$I$301,ROW(),1))</f>
        <v/>
      </c>
      <c r="B58" s="166" t="str">
        <f>IF(INDEX(減価償却費入力!$A$1:$I$301,ROW(),5)="","",INDEX(減価償却費入力!$A$1:$I$301,ROW(),5))</f>
        <v/>
      </c>
      <c r="C58" s="167" t="str">
        <f>IF(INDEX(減価償却費入力!$A$1:$I$301,ROW(),2)="","",INDEX(減価償却費入力!$A$1:$I$301,ROW(),2))</f>
        <v/>
      </c>
      <c r="D58" s="168" t="str">
        <f>IF(INDEX(減価償却費入力!$A$1:$I$301,ROW(),3)="","",INDEX(減価償却費入力!$A$1:$I$301,ROW(),3))</f>
        <v/>
      </c>
      <c r="E58" s="169" t="str">
        <f>IF(INDEX(減価償却費入力!$A$1:$I$301,ROW(),4)="","",INDEX(減価償却費入力!$A$1:$I$301,ROW(),4))</f>
        <v/>
      </c>
      <c r="F58" s="170" t="str">
        <f>IF(INDEX(減価償却費入力!$A$1:$I$301,ROW(),6)="","",INDEX(減価償却費入力!$A$1:$I$301,ROW(),6))</f>
        <v/>
      </c>
      <c r="G58" s="166" t="str">
        <f>IF(INDEX(減価償却費入力!$A$1:$I$301,ROW(),7)="","",INDEX(減価償却費入力!$A$1:$I$301,ROW(),7))</f>
        <v/>
      </c>
      <c r="H58" s="166" t="str">
        <f t="shared" si="0"/>
        <v/>
      </c>
      <c r="I58" s="166" t="str">
        <f>IFERROR(VLOOKUP(H58,耐用年数!$D$2:$E$224,2,FALSE),"")</f>
        <v/>
      </c>
      <c r="J58" s="166" t="str">
        <f>IF(INDEX(減価償却費入力!$A$1:$I$301,ROW(),8)="","",INDEX(減価償却費入力!$A$1:$I$301,ROW(),8))</f>
        <v/>
      </c>
      <c r="K58" s="166" t="str">
        <f>IFERROR(ROUNDDOWN(IF(OR(J58=耐用年数!$J$2,J58=耐用年数!$J$3,J58=""),減価償却費出力!I58,IF(DATEDIF(M58,A58,"y")&gt;=I58,I58/5,I58-DATEDIF(M58,A58,"y")+ROUNDDOWN(DATEDIF(M58,A58,"y")/5,0))),0),"")</f>
        <v/>
      </c>
      <c r="L58" s="166" t="str">
        <f t="shared" si="1"/>
        <v/>
      </c>
      <c r="M58" s="171" t="str">
        <f>IF(INDEX(減価償却費入力!$A$1:$I$301,ROW(),9)="","",INDEX(減価償却費入力!$A$1:$I$301,ROW(),9))</f>
        <v/>
      </c>
      <c r="N58" s="172" t="str">
        <f>IFERROR(IF(YEAR(A58)=設定・集計!$B$2,12-MONTH(A58)+1,IF(設定・集計!$B$2&lt;YEAR(A58)+L58,12,IF(設定・集計!$B$2=YEAR(A58)+L58,MONTH(A58)-1,0))),"")</f>
        <v/>
      </c>
      <c r="O58" s="169" t="str">
        <f t="shared" si="2"/>
        <v/>
      </c>
    </row>
    <row r="59" spans="1:15">
      <c r="A59" s="165" t="str">
        <f>IF(INDEX(減価償却費入力!$A$1:$I$301,ROW(),1)="","",INDEX(減価償却費入力!$A$1:$I$301,ROW(),1))</f>
        <v/>
      </c>
      <c r="B59" s="166" t="str">
        <f>IF(INDEX(減価償却費入力!$A$1:$I$301,ROW(),5)="","",INDEX(減価償却費入力!$A$1:$I$301,ROW(),5))</f>
        <v/>
      </c>
      <c r="C59" s="167" t="str">
        <f>IF(INDEX(減価償却費入力!$A$1:$I$301,ROW(),2)="","",INDEX(減価償却費入力!$A$1:$I$301,ROW(),2))</f>
        <v/>
      </c>
      <c r="D59" s="168" t="str">
        <f>IF(INDEX(減価償却費入力!$A$1:$I$301,ROW(),3)="","",INDEX(減価償却費入力!$A$1:$I$301,ROW(),3))</f>
        <v/>
      </c>
      <c r="E59" s="169" t="str">
        <f>IF(INDEX(減価償却費入力!$A$1:$I$301,ROW(),4)="","",INDEX(減価償却費入力!$A$1:$I$301,ROW(),4))</f>
        <v/>
      </c>
      <c r="F59" s="170" t="str">
        <f>IF(INDEX(減価償却費入力!$A$1:$I$301,ROW(),6)="","",INDEX(減価償却費入力!$A$1:$I$301,ROW(),6))</f>
        <v/>
      </c>
      <c r="G59" s="166" t="str">
        <f>IF(INDEX(減価償却費入力!$A$1:$I$301,ROW(),7)="","",INDEX(減価償却費入力!$A$1:$I$301,ROW(),7))</f>
        <v/>
      </c>
      <c r="H59" s="166" t="str">
        <f t="shared" si="0"/>
        <v/>
      </c>
      <c r="I59" s="166" t="str">
        <f>IFERROR(VLOOKUP(H59,耐用年数!$D$2:$E$224,2,FALSE),"")</f>
        <v/>
      </c>
      <c r="J59" s="166" t="str">
        <f>IF(INDEX(減価償却費入力!$A$1:$I$301,ROW(),8)="","",INDEX(減価償却費入力!$A$1:$I$301,ROW(),8))</f>
        <v/>
      </c>
      <c r="K59" s="166" t="str">
        <f>IFERROR(ROUNDDOWN(IF(OR(J59=耐用年数!$J$2,J59=耐用年数!$J$3,J59=""),減価償却費出力!I59,IF(DATEDIF(M59,A59,"y")&gt;=I59,I59/5,I59-DATEDIF(M59,A59,"y")+ROUNDDOWN(DATEDIF(M59,A59,"y")/5,0))),0),"")</f>
        <v/>
      </c>
      <c r="L59" s="166" t="str">
        <f t="shared" si="1"/>
        <v/>
      </c>
      <c r="M59" s="171" t="str">
        <f>IF(INDEX(減価償却費入力!$A$1:$I$301,ROW(),9)="","",INDEX(減価償却費入力!$A$1:$I$301,ROW(),9))</f>
        <v/>
      </c>
      <c r="N59" s="172" t="str">
        <f>IFERROR(IF(YEAR(A59)=設定・集計!$B$2,12-MONTH(A59)+1,IF(設定・集計!$B$2&lt;YEAR(A59)+L59,12,IF(設定・集計!$B$2=YEAR(A59)+L59,MONTH(A59)-1,0))),"")</f>
        <v/>
      </c>
      <c r="O59" s="169" t="str">
        <f t="shared" si="2"/>
        <v/>
      </c>
    </row>
    <row r="60" spans="1:15">
      <c r="A60" s="165" t="str">
        <f>IF(INDEX(減価償却費入力!$A$1:$I$301,ROW(),1)="","",INDEX(減価償却費入力!$A$1:$I$301,ROW(),1))</f>
        <v/>
      </c>
      <c r="B60" s="166" t="str">
        <f>IF(INDEX(減価償却費入力!$A$1:$I$301,ROW(),5)="","",INDEX(減価償却費入力!$A$1:$I$301,ROW(),5))</f>
        <v/>
      </c>
      <c r="C60" s="167" t="str">
        <f>IF(INDEX(減価償却費入力!$A$1:$I$301,ROW(),2)="","",INDEX(減価償却費入力!$A$1:$I$301,ROW(),2))</f>
        <v/>
      </c>
      <c r="D60" s="168" t="str">
        <f>IF(INDEX(減価償却費入力!$A$1:$I$301,ROW(),3)="","",INDEX(減価償却費入力!$A$1:$I$301,ROW(),3))</f>
        <v/>
      </c>
      <c r="E60" s="169" t="str">
        <f>IF(INDEX(減価償却費入力!$A$1:$I$301,ROW(),4)="","",INDEX(減価償却費入力!$A$1:$I$301,ROW(),4))</f>
        <v/>
      </c>
      <c r="F60" s="170" t="str">
        <f>IF(INDEX(減価償却費入力!$A$1:$I$301,ROW(),6)="","",INDEX(減価償却費入力!$A$1:$I$301,ROW(),6))</f>
        <v/>
      </c>
      <c r="G60" s="166" t="str">
        <f>IF(INDEX(減価償却費入力!$A$1:$I$301,ROW(),7)="","",INDEX(減価償却費入力!$A$1:$I$301,ROW(),7))</f>
        <v/>
      </c>
      <c r="H60" s="166" t="str">
        <f t="shared" si="0"/>
        <v/>
      </c>
      <c r="I60" s="166" t="str">
        <f>IFERROR(VLOOKUP(H60,耐用年数!$D$2:$E$224,2,FALSE),"")</f>
        <v/>
      </c>
      <c r="J60" s="166" t="str">
        <f>IF(INDEX(減価償却費入力!$A$1:$I$301,ROW(),8)="","",INDEX(減価償却費入力!$A$1:$I$301,ROW(),8))</f>
        <v/>
      </c>
      <c r="K60" s="166" t="str">
        <f>IFERROR(ROUNDDOWN(IF(OR(J60=耐用年数!$J$2,J60=耐用年数!$J$3,J60=""),減価償却費出力!I60,IF(DATEDIF(M60,A60,"y")&gt;=I60,I60/5,I60-DATEDIF(M60,A60,"y")+ROUNDDOWN(DATEDIF(M60,A60,"y")/5,0))),0),"")</f>
        <v/>
      </c>
      <c r="L60" s="166" t="str">
        <f t="shared" si="1"/>
        <v/>
      </c>
      <c r="M60" s="171" t="str">
        <f>IF(INDEX(減価償却費入力!$A$1:$I$301,ROW(),9)="","",INDEX(減価償却費入力!$A$1:$I$301,ROW(),9))</f>
        <v/>
      </c>
      <c r="N60" s="172" t="str">
        <f>IFERROR(IF(YEAR(A60)=設定・集計!$B$2,12-MONTH(A60)+1,IF(設定・集計!$B$2&lt;YEAR(A60)+L60,12,IF(設定・集計!$B$2=YEAR(A60)+L60,MONTH(A60)-1,0))),"")</f>
        <v/>
      </c>
      <c r="O60" s="169" t="str">
        <f t="shared" si="2"/>
        <v/>
      </c>
    </row>
    <row r="61" spans="1:15">
      <c r="A61" s="165" t="str">
        <f>IF(INDEX(減価償却費入力!$A$1:$I$301,ROW(),1)="","",INDEX(減価償却費入力!$A$1:$I$301,ROW(),1))</f>
        <v/>
      </c>
      <c r="B61" s="166" t="str">
        <f>IF(INDEX(減価償却費入力!$A$1:$I$301,ROW(),5)="","",INDEX(減価償却費入力!$A$1:$I$301,ROW(),5))</f>
        <v/>
      </c>
      <c r="C61" s="167" t="str">
        <f>IF(INDEX(減価償却費入力!$A$1:$I$301,ROW(),2)="","",INDEX(減価償却費入力!$A$1:$I$301,ROW(),2))</f>
        <v/>
      </c>
      <c r="D61" s="168" t="str">
        <f>IF(INDEX(減価償却費入力!$A$1:$I$301,ROW(),3)="","",INDEX(減価償却費入力!$A$1:$I$301,ROW(),3))</f>
        <v/>
      </c>
      <c r="E61" s="169" t="str">
        <f>IF(INDEX(減価償却費入力!$A$1:$I$301,ROW(),4)="","",INDEX(減価償却費入力!$A$1:$I$301,ROW(),4))</f>
        <v/>
      </c>
      <c r="F61" s="170" t="str">
        <f>IF(INDEX(減価償却費入力!$A$1:$I$301,ROW(),6)="","",INDEX(減価償却費入力!$A$1:$I$301,ROW(),6))</f>
        <v/>
      </c>
      <c r="G61" s="166" t="str">
        <f>IF(INDEX(減価償却費入力!$A$1:$I$301,ROW(),7)="","",INDEX(減価償却費入力!$A$1:$I$301,ROW(),7))</f>
        <v/>
      </c>
      <c r="H61" s="166" t="str">
        <f t="shared" si="0"/>
        <v/>
      </c>
      <c r="I61" s="166" t="str">
        <f>IFERROR(VLOOKUP(H61,耐用年数!$D$2:$E$224,2,FALSE),"")</f>
        <v/>
      </c>
      <c r="J61" s="166" t="str">
        <f>IF(INDEX(減価償却費入力!$A$1:$I$301,ROW(),8)="","",INDEX(減価償却費入力!$A$1:$I$301,ROW(),8))</f>
        <v/>
      </c>
      <c r="K61" s="166" t="str">
        <f>IFERROR(ROUNDDOWN(IF(OR(J61=耐用年数!$J$2,J61=耐用年数!$J$3,J61=""),減価償却費出力!I61,IF(DATEDIF(M61,A61,"y")&gt;=I61,I61/5,I61-DATEDIF(M61,A61,"y")+ROUNDDOWN(DATEDIF(M61,A61,"y")/5,0))),0),"")</f>
        <v/>
      </c>
      <c r="L61" s="166" t="str">
        <f t="shared" si="1"/>
        <v/>
      </c>
      <c r="M61" s="171" t="str">
        <f>IF(INDEX(減価償却費入力!$A$1:$I$301,ROW(),9)="","",INDEX(減価償却費入力!$A$1:$I$301,ROW(),9))</f>
        <v/>
      </c>
      <c r="N61" s="172" t="str">
        <f>IFERROR(IF(YEAR(A61)=設定・集計!$B$2,12-MONTH(A61)+1,IF(設定・集計!$B$2&lt;YEAR(A61)+L61,12,IF(設定・集計!$B$2=YEAR(A61)+L61,MONTH(A61)-1,0))),"")</f>
        <v/>
      </c>
      <c r="O61" s="169" t="str">
        <f t="shared" si="2"/>
        <v/>
      </c>
    </row>
    <row r="62" spans="1:15">
      <c r="A62" s="165" t="str">
        <f>IF(INDEX(減価償却費入力!$A$1:$I$301,ROW(),1)="","",INDEX(減価償却費入力!$A$1:$I$301,ROW(),1))</f>
        <v/>
      </c>
      <c r="B62" s="166" t="str">
        <f>IF(INDEX(減価償却費入力!$A$1:$I$301,ROW(),5)="","",INDEX(減価償却費入力!$A$1:$I$301,ROW(),5))</f>
        <v/>
      </c>
      <c r="C62" s="167" t="str">
        <f>IF(INDEX(減価償却費入力!$A$1:$I$301,ROW(),2)="","",INDEX(減価償却費入力!$A$1:$I$301,ROW(),2))</f>
        <v/>
      </c>
      <c r="D62" s="168" t="str">
        <f>IF(INDEX(減価償却費入力!$A$1:$I$301,ROW(),3)="","",INDEX(減価償却費入力!$A$1:$I$301,ROW(),3))</f>
        <v/>
      </c>
      <c r="E62" s="169" t="str">
        <f>IF(INDEX(減価償却費入力!$A$1:$I$301,ROW(),4)="","",INDEX(減価償却費入力!$A$1:$I$301,ROW(),4))</f>
        <v/>
      </c>
      <c r="F62" s="170" t="str">
        <f>IF(INDEX(減価償却費入力!$A$1:$I$301,ROW(),6)="","",INDEX(減価償却費入力!$A$1:$I$301,ROW(),6))</f>
        <v/>
      </c>
      <c r="G62" s="166" t="str">
        <f>IF(INDEX(減価償却費入力!$A$1:$I$301,ROW(),7)="","",INDEX(減価償却費入力!$A$1:$I$301,ROW(),7))</f>
        <v/>
      </c>
      <c r="H62" s="166" t="str">
        <f t="shared" si="0"/>
        <v/>
      </c>
      <c r="I62" s="166" t="str">
        <f>IFERROR(VLOOKUP(H62,耐用年数!$D$2:$E$224,2,FALSE),"")</f>
        <v/>
      </c>
      <c r="J62" s="166" t="str">
        <f>IF(INDEX(減価償却費入力!$A$1:$I$301,ROW(),8)="","",INDEX(減価償却費入力!$A$1:$I$301,ROW(),8))</f>
        <v/>
      </c>
      <c r="K62" s="166" t="str">
        <f>IFERROR(ROUNDDOWN(IF(OR(J62=耐用年数!$J$2,J62=耐用年数!$J$3,J62=""),減価償却費出力!I62,IF(DATEDIF(M62,A62,"y")&gt;=I62,I62/5,I62-DATEDIF(M62,A62,"y")+ROUNDDOWN(DATEDIF(M62,A62,"y")/5,0))),0),"")</f>
        <v/>
      </c>
      <c r="L62" s="166" t="str">
        <f t="shared" si="1"/>
        <v/>
      </c>
      <c r="M62" s="171" t="str">
        <f>IF(INDEX(減価償却費入力!$A$1:$I$301,ROW(),9)="","",INDEX(減価償却費入力!$A$1:$I$301,ROW(),9))</f>
        <v/>
      </c>
      <c r="N62" s="172" t="str">
        <f>IFERROR(IF(YEAR(A62)=設定・集計!$B$2,12-MONTH(A62)+1,IF(設定・集計!$B$2&lt;YEAR(A62)+L62,12,IF(設定・集計!$B$2=YEAR(A62)+L62,MONTH(A62)-1,0))),"")</f>
        <v/>
      </c>
      <c r="O62" s="169" t="str">
        <f t="shared" si="2"/>
        <v/>
      </c>
    </row>
    <row r="63" spans="1:15">
      <c r="A63" s="165" t="str">
        <f>IF(INDEX(減価償却費入力!$A$1:$I$301,ROW(),1)="","",INDEX(減価償却費入力!$A$1:$I$301,ROW(),1))</f>
        <v/>
      </c>
      <c r="B63" s="166" t="str">
        <f>IF(INDEX(減価償却費入力!$A$1:$I$301,ROW(),5)="","",INDEX(減価償却費入力!$A$1:$I$301,ROW(),5))</f>
        <v/>
      </c>
      <c r="C63" s="167" t="str">
        <f>IF(INDEX(減価償却費入力!$A$1:$I$301,ROW(),2)="","",INDEX(減価償却費入力!$A$1:$I$301,ROW(),2))</f>
        <v/>
      </c>
      <c r="D63" s="168" t="str">
        <f>IF(INDEX(減価償却費入力!$A$1:$I$301,ROW(),3)="","",INDEX(減価償却費入力!$A$1:$I$301,ROW(),3))</f>
        <v/>
      </c>
      <c r="E63" s="169" t="str">
        <f>IF(INDEX(減価償却費入力!$A$1:$I$301,ROW(),4)="","",INDEX(減価償却費入力!$A$1:$I$301,ROW(),4))</f>
        <v/>
      </c>
      <c r="F63" s="170" t="str">
        <f>IF(INDEX(減価償却費入力!$A$1:$I$301,ROW(),6)="","",INDEX(減価償却費入力!$A$1:$I$301,ROW(),6))</f>
        <v/>
      </c>
      <c r="G63" s="166" t="str">
        <f>IF(INDEX(減価償却費入力!$A$1:$I$301,ROW(),7)="","",INDEX(減価償却費入力!$A$1:$I$301,ROW(),7))</f>
        <v/>
      </c>
      <c r="H63" s="166" t="str">
        <f t="shared" si="0"/>
        <v/>
      </c>
      <c r="I63" s="166" t="str">
        <f>IFERROR(VLOOKUP(H63,耐用年数!$D$2:$E$224,2,FALSE),"")</f>
        <v/>
      </c>
      <c r="J63" s="166" t="str">
        <f>IF(INDEX(減価償却費入力!$A$1:$I$301,ROW(),8)="","",INDEX(減価償却費入力!$A$1:$I$301,ROW(),8))</f>
        <v/>
      </c>
      <c r="K63" s="166" t="str">
        <f>IFERROR(ROUNDDOWN(IF(OR(J63=耐用年数!$J$2,J63=耐用年数!$J$3,J63=""),減価償却費出力!I63,IF(DATEDIF(M63,A63,"y")&gt;=I63,I63/5,I63-DATEDIF(M63,A63,"y")+ROUNDDOWN(DATEDIF(M63,A63,"y")/5,0))),0),"")</f>
        <v/>
      </c>
      <c r="L63" s="166" t="str">
        <f t="shared" si="1"/>
        <v/>
      </c>
      <c r="M63" s="171" t="str">
        <f>IF(INDEX(減価償却費入力!$A$1:$I$301,ROW(),9)="","",INDEX(減価償却費入力!$A$1:$I$301,ROW(),9))</f>
        <v/>
      </c>
      <c r="N63" s="172" t="str">
        <f>IFERROR(IF(YEAR(A63)=設定・集計!$B$2,12-MONTH(A63)+1,IF(設定・集計!$B$2&lt;YEAR(A63)+L63,12,IF(設定・集計!$B$2=YEAR(A63)+L63,MONTH(A63)-1,0))),"")</f>
        <v/>
      </c>
      <c r="O63" s="169" t="str">
        <f t="shared" si="2"/>
        <v/>
      </c>
    </row>
    <row r="64" spans="1:15">
      <c r="A64" s="165" t="str">
        <f>IF(INDEX(減価償却費入力!$A$1:$I$301,ROW(),1)="","",INDEX(減価償却費入力!$A$1:$I$301,ROW(),1))</f>
        <v/>
      </c>
      <c r="B64" s="166" t="str">
        <f>IF(INDEX(減価償却費入力!$A$1:$I$301,ROW(),5)="","",INDEX(減価償却費入力!$A$1:$I$301,ROW(),5))</f>
        <v/>
      </c>
      <c r="C64" s="167" t="str">
        <f>IF(INDEX(減価償却費入力!$A$1:$I$301,ROW(),2)="","",INDEX(減価償却費入力!$A$1:$I$301,ROW(),2))</f>
        <v/>
      </c>
      <c r="D64" s="168" t="str">
        <f>IF(INDEX(減価償却費入力!$A$1:$I$301,ROW(),3)="","",INDEX(減価償却費入力!$A$1:$I$301,ROW(),3))</f>
        <v/>
      </c>
      <c r="E64" s="169" t="str">
        <f>IF(INDEX(減価償却費入力!$A$1:$I$301,ROW(),4)="","",INDEX(減価償却費入力!$A$1:$I$301,ROW(),4))</f>
        <v/>
      </c>
      <c r="F64" s="170" t="str">
        <f>IF(INDEX(減価償却費入力!$A$1:$I$301,ROW(),6)="","",INDEX(減価償却費入力!$A$1:$I$301,ROW(),6))</f>
        <v/>
      </c>
      <c r="G64" s="166" t="str">
        <f>IF(INDEX(減価償却費入力!$A$1:$I$301,ROW(),7)="","",INDEX(減価償却費入力!$A$1:$I$301,ROW(),7))</f>
        <v/>
      </c>
      <c r="H64" s="166" t="str">
        <f t="shared" si="0"/>
        <v/>
      </c>
      <c r="I64" s="166" t="str">
        <f>IFERROR(VLOOKUP(H64,耐用年数!$D$2:$E$224,2,FALSE),"")</f>
        <v/>
      </c>
      <c r="J64" s="166" t="str">
        <f>IF(INDEX(減価償却費入力!$A$1:$I$301,ROW(),8)="","",INDEX(減価償却費入力!$A$1:$I$301,ROW(),8))</f>
        <v/>
      </c>
      <c r="K64" s="166" t="str">
        <f>IFERROR(ROUNDDOWN(IF(OR(J64=耐用年数!$J$2,J64=耐用年数!$J$3,J64=""),減価償却費出力!I64,IF(DATEDIF(M64,A64,"y")&gt;=I64,I64/5,I64-DATEDIF(M64,A64,"y")+ROUNDDOWN(DATEDIF(M64,A64,"y")/5,0))),0),"")</f>
        <v/>
      </c>
      <c r="L64" s="166" t="str">
        <f t="shared" si="1"/>
        <v/>
      </c>
      <c r="M64" s="171" t="str">
        <f>IF(INDEX(減価償却費入力!$A$1:$I$301,ROW(),9)="","",INDEX(減価償却費入力!$A$1:$I$301,ROW(),9))</f>
        <v/>
      </c>
      <c r="N64" s="172" t="str">
        <f>IFERROR(IF(YEAR(A64)=設定・集計!$B$2,12-MONTH(A64)+1,IF(設定・集計!$B$2&lt;YEAR(A64)+L64,12,IF(設定・集計!$B$2=YEAR(A64)+L64,MONTH(A64)-1,0))),"")</f>
        <v/>
      </c>
      <c r="O64" s="169" t="str">
        <f t="shared" si="2"/>
        <v/>
      </c>
    </row>
    <row r="65" spans="1:20" s="174" customFormat="1">
      <c r="A65" s="165" t="str">
        <f>IF(INDEX(減価償却費入力!$A$1:$I$301,ROW(),1)="","",INDEX(減価償却費入力!$A$1:$I$301,ROW(),1))</f>
        <v/>
      </c>
      <c r="B65" s="166" t="str">
        <f>IF(INDEX(減価償却費入力!$A$1:$I$301,ROW(),5)="","",INDEX(減価償却費入力!$A$1:$I$301,ROW(),5))</f>
        <v/>
      </c>
      <c r="C65" s="167" t="str">
        <f>IF(INDEX(減価償却費入力!$A$1:$I$301,ROW(),2)="","",INDEX(減価償却費入力!$A$1:$I$301,ROW(),2))</f>
        <v/>
      </c>
      <c r="D65" s="168" t="str">
        <f>IF(INDEX(減価償却費入力!$A$1:$I$301,ROW(),3)="","",INDEX(減価償却費入力!$A$1:$I$301,ROW(),3))</f>
        <v/>
      </c>
      <c r="E65" s="169" t="str">
        <f>IF(INDEX(減価償却費入力!$A$1:$I$301,ROW(),4)="","",INDEX(減価償却費入力!$A$1:$I$301,ROW(),4))</f>
        <v/>
      </c>
      <c r="F65" s="170" t="str">
        <f>IF(INDEX(減価償却費入力!$A$1:$I$301,ROW(),6)="","",INDEX(減価償却費入力!$A$1:$I$301,ROW(),6))</f>
        <v/>
      </c>
      <c r="G65" s="166" t="str">
        <f>IF(INDEX(減価償却費入力!$A$1:$I$301,ROW(),7)="","",INDEX(減価償却費入力!$A$1:$I$301,ROW(),7))</f>
        <v/>
      </c>
      <c r="H65" s="166" t="str">
        <f t="shared" si="0"/>
        <v/>
      </c>
      <c r="I65" s="166" t="str">
        <f>IFERROR(VLOOKUP(H65,耐用年数!$D$2:$E$224,2,FALSE),"")</f>
        <v/>
      </c>
      <c r="J65" s="166" t="str">
        <f>IF(INDEX(減価償却費入力!$A$1:$I$301,ROW(),8)="","",INDEX(減価償却費入力!$A$1:$I$301,ROW(),8))</f>
        <v/>
      </c>
      <c r="K65" s="166" t="str">
        <f>IFERROR(ROUNDDOWN(IF(OR(J65=耐用年数!$J$2,J65=耐用年数!$J$3,J65=""),減価償却費出力!I65,IF(DATEDIF(M65,A65,"y")&gt;=I65,I65/5,I65-DATEDIF(M65,A65,"y")+ROUNDDOWN(DATEDIF(M65,A65,"y")/5,0))),0),"")</f>
        <v/>
      </c>
      <c r="L65" s="166" t="str">
        <f t="shared" si="1"/>
        <v/>
      </c>
      <c r="M65" s="171" t="str">
        <f>IF(INDEX(減価償却費入力!$A$1:$I$301,ROW(),9)="","",INDEX(減価償却費入力!$A$1:$I$301,ROW(),9))</f>
        <v/>
      </c>
      <c r="N65" s="172" t="str">
        <f>IFERROR(IF(YEAR(A65)=設定・集計!$B$2,12-MONTH(A65)+1,IF(設定・集計!$B$2&lt;YEAR(A65)+L65,12,IF(設定・集計!$B$2=YEAR(A65)+L65,MONTH(A65)-1,0))),"")</f>
        <v/>
      </c>
      <c r="O65" s="169" t="str">
        <f t="shared" si="2"/>
        <v/>
      </c>
      <c r="P65" s="173"/>
      <c r="Q65" s="173"/>
      <c r="R65" s="173"/>
      <c r="S65" s="173"/>
      <c r="T65" s="173"/>
    </row>
    <row r="66" spans="1:20" s="174" customFormat="1">
      <c r="A66" s="165" t="str">
        <f>IF(INDEX(減価償却費入力!$A$1:$I$301,ROW(),1)="","",INDEX(減価償却費入力!$A$1:$I$301,ROW(),1))</f>
        <v/>
      </c>
      <c r="B66" s="166" t="str">
        <f>IF(INDEX(減価償却費入力!$A$1:$I$301,ROW(),5)="","",INDEX(減価償却費入力!$A$1:$I$301,ROW(),5))</f>
        <v/>
      </c>
      <c r="C66" s="167" t="str">
        <f>IF(INDEX(減価償却費入力!$A$1:$I$301,ROW(),2)="","",INDEX(減価償却費入力!$A$1:$I$301,ROW(),2))</f>
        <v/>
      </c>
      <c r="D66" s="168" t="str">
        <f>IF(INDEX(減価償却費入力!$A$1:$I$301,ROW(),3)="","",INDEX(減価償却費入力!$A$1:$I$301,ROW(),3))</f>
        <v/>
      </c>
      <c r="E66" s="169" t="str">
        <f>IF(INDEX(減価償却費入力!$A$1:$I$301,ROW(),4)="","",INDEX(減価償却費入力!$A$1:$I$301,ROW(),4))</f>
        <v/>
      </c>
      <c r="F66" s="170" t="str">
        <f>IF(INDEX(減価償却費入力!$A$1:$I$301,ROW(),6)="","",INDEX(減価償却費入力!$A$1:$I$301,ROW(),6))</f>
        <v/>
      </c>
      <c r="G66" s="166" t="str">
        <f>IF(INDEX(減価償却費入力!$A$1:$I$301,ROW(),7)="","",INDEX(減価償却費入力!$A$1:$I$301,ROW(),7))</f>
        <v/>
      </c>
      <c r="H66" s="166" t="str">
        <f t="shared" ref="H66:H129" si="3">IF(B66&amp;"LI"&amp;F66&amp;"GHT"&amp;G66="LIGHT","",B66&amp;"LI"&amp;F66&amp;"GHT"&amp;G66)</f>
        <v/>
      </c>
      <c r="I66" s="166" t="str">
        <f>IFERROR(VLOOKUP(H66,耐用年数!$D$2:$E$224,2,FALSE),"")</f>
        <v/>
      </c>
      <c r="J66" s="166" t="str">
        <f>IF(INDEX(減価償却費入力!$A$1:$I$301,ROW(),8)="","",INDEX(減価償却費入力!$A$1:$I$301,ROW(),8))</f>
        <v/>
      </c>
      <c r="K66" s="166" t="str">
        <f>IFERROR(ROUNDDOWN(IF(OR(J66=耐用年数!$J$2,J66=耐用年数!$J$3,J66=""),減価償却費出力!I66,IF(DATEDIF(M66,A66,"y")&gt;=I66,I66/5,I66-DATEDIF(M66,A66,"y")+ROUNDDOWN(DATEDIF(M66,A66,"y")/5,0))),0),"")</f>
        <v/>
      </c>
      <c r="L66" s="166" t="str">
        <f t="shared" si="1"/>
        <v/>
      </c>
      <c r="M66" s="171" t="str">
        <f>IF(INDEX(減価償却費入力!$A$1:$I$301,ROW(),9)="","",INDEX(減価償却費入力!$A$1:$I$301,ROW(),9))</f>
        <v/>
      </c>
      <c r="N66" s="172" t="str">
        <f>IFERROR(IF(YEAR(A66)=設定・集計!$B$2,12-MONTH(A66)+1,IF(設定・集計!$B$2&lt;YEAR(A66)+L66,12,IF(設定・集計!$B$2=YEAR(A66)+L66,MONTH(A66)-1,0))),"")</f>
        <v/>
      </c>
      <c r="O66" s="169" t="str">
        <f t="shared" si="2"/>
        <v/>
      </c>
      <c r="P66" s="173"/>
      <c r="Q66" s="173"/>
      <c r="R66" s="173"/>
      <c r="S66" s="173"/>
      <c r="T66" s="173"/>
    </row>
    <row r="67" spans="1:20" s="174" customFormat="1">
      <c r="A67" s="165" t="str">
        <f>IF(INDEX(減価償却費入力!$A$1:$I$301,ROW(),1)="","",INDEX(減価償却費入力!$A$1:$I$301,ROW(),1))</f>
        <v/>
      </c>
      <c r="B67" s="166" t="str">
        <f>IF(INDEX(減価償却費入力!$A$1:$I$301,ROW(),5)="","",INDEX(減価償却費入力!$A$1:$I$301,ROW(),5))</f>
        <v/>
      </c>
      <c r="C67" s="167" t="str">
        <f>IF(INDEX(減価償却費入力!$A$1:$I$301,ROW(),2)="","",INDEX(減価償却費入力!$A$1:$I$301,ROW(),2))</f>
        <v/>
      </c>
      <c r="D67" s="168" t="str">
        <f>IF(INDEX(減価償却費入力!$A$1:$I$301,ROW(),3)="","",INDEX(減価償却費入力!$A$1:$I$301,ROW(),3))</f>
        <v/>
      </c>
      <c r="E67" s="169" t="str">
        <f>IF(INDEX(減価償却費入力!$A$1:$I$301,ROW(),4)="","",INDEX(減価償却費入力!$A$1:$I$301,ROW(),4))</f>
        <v/>
      </c>
      <c r="F67" s="170" t="str">
        <f>IF(INDEX(減価償却費入力!$A$1:$I$301,ROW(),6)="","",INDEX(減価償却費入力!$A$1:$I$301,ROW(),6))</f>
        <v/>
      </c>
      <c r="G67" s="166" t="str">
        <f>IF(INDEX(減価償却費入力!$A$1:$I$301,ROW(),7)="","",INDEX(減価償却費入力!$A$1:$I$301,ROW(),7))</f>
        <v/>
      </c>
      <c r="H67" s="166" t="str">
        <f t="shared" si="3"/>
        <v/>
      </c>
      <c r="I67" s="166" t="str">
        <f>IFERROR(VLOOKUP(H67,耐用年数!$D$2:$E$224,2,FALSE),"")</f>
        <v/>
      </c>
      <c r="J67" s="166" t="str">
        <f>IF(INDEX(減価償却費入力!$A$1:$I$301,ROW(),8)="","",INDEX(減価償却費入力!$A$1:$I$301,ROW(),8))</f>
        <v/>
      </c>
      <c r="K67" s="166" t="str">
        <f>IFERROR(ROUNDDOWN(IF(OR(J67=耐用年数!$J$2,J67=耐用年数!$J$3,J67=""),減価償却費出力!I67,IF(DATEDIF(M67,A67,"y")&gt;=I67,I67/5,I67-DATEDIF(M67,A67,"y")+ROUNDDOWN(DATEDIF(M67,A67,"y")/5,0))),0),"")</f>
        <v/>
      </c>
      <c r="L67" s="166" t="str">
        <f t="shared" ref="L67:L130" si="4">IF(K67="","",IF(K67&lt;2,2,K67))</f>
        <v/>
      </c>
      <c r="M67" s="171" t="str">
        <f>IF(INDEX(減価償却費入力!$A$1:$I$301,ROW(),9)="","",INDEX(減価償却費入力!$A$1:$I$301,ROW(),9))</f>
        <v/>
      </c>
      <c r="N67" s="172" t="str">
        <f>IFERROR(IF(YEAR(A67)=設定・集計!$B$2,12-MONTH(A67)+1,IF(設定・集計!$B$2&lt;YEAR(A67)+L67,12,IF(設定・集計!$B$2=YEAR(A67)+L67,MONTH(A67)-1,0))),"")</f>
        <v/>
      </c>
      <c r="O67" s="169" t="str">
        <f t="shared" si="2"/>
        <v/>
      </c>
      <c r="P67" s="173"/>
      <c r="Q67" s="173"/>
      <c r="R67" s="173"/>
      <c r="S67" s="173"/>
      <c r="T67" s="173"/>
    </row>
    <row r="68" spans="1:20" s="174" customFormat="1">
      <c r="A68" s="165" t="str">
        <f>IF(INDEX(減価償却費入力!$A$1:$I$301,ROW(),1)="","",INDEX(減価償却費入力!$A$1:$I$301,ROW(),1))</f>
        <v/>
      </c>
      <c r="B68" s="166" t="str">
        <f>IF(INDEX(減価償却費入力!$A$1:$I$301,ROW(),5)="","",INDEX(減価償却費入力!$A$1:$I$301,ROW(),5))</f>
        <v/>
      </c>
      <c r="C68" s="167" t="str">
        <f>IF(INDEX(減価償却費入力!$A$1:$I$301,ROW(),2)="","",INDEX(減価償却費入力!$A$1:$I$301,ROW(),2))</f>
        <v/>
      </c>
      <c r="D68" s="168" t="str">
        <f>IF(INDEX(減価償却費入力!$A$1:$I$301,ROW(),3)="","",INDEX(減価償却費入力!$A$1:$I$301,ROW(),3))</f>
        <v/>
      </c>
      <c r="E68" s="169" t="str">
        <f>IF(INDEX(減価償却費入力!$A$1:$I$301,ROW(),4)="","",INDEX(減価償却費入力!$A$1:$I$301,ROW(),4))</f>
        <v/>
      </c>
      <c r="F68" s="170" t="str">
        <f>IF(INDEX(減価償却費入力!$A$1:$I$301,ROW(),6)="","",INDEX(減価償却費入力!$A$1:$I$301,ROW(),6))</f>
        <v/>
      </c>
      <c r="G68" s="166" t="str">
        <f>IF(INDEX(減価償却費入力!$A$1:$I$301,ROW(),7)="","",INDEX(減価償却費入力!$A$1:$I$301,ROW(),7))</f>
        <v/>
      </c>
      <c r="H68" s="166" t="str">
        <f t="shared" si="3"/>
        <v/>
      </c>
      <c r="I68" s="166" t="str">
        <f>IFERROR(VLOOKUP(H68,耐用年数!$D$2:$E$224,2,FALSE),"")</f>
        <v/>
      </c>
      <c r="J68" s="166" t="str">
        <f>IF(INDEX(減価償却費入力!$A$1:$I$301,ROW(),8)="","",INDEX(減価償却費入力!$A$1:$I$301,ROW(),8))</f>
        <v/>
      </c>
      <c r="K68" s="166" t="str">
        <f>IFERROR(ROUNDDOWN(IF(OR(J68=耐用年数!$J$2,J68=耐用年数!$J$3,J68=""),減価償却費出力!I68,IF(DATEDIF(M68,A68,"y")&gt;=I68,I68/5,I68-DATEDIF(M68,A68,"y")+ROUNDDOWN(DATEDIF(M68,A68,"y")/5,0))),0),"")</f>
        <v/>
      </c>
      <c r="L68" s="166" t="str">
        <f t="shared" si="4"/>
        <v/>
      </c>
      <c r="M68" s="171" t="str">
        <f>IF(INDEX(減価償却費入力!$A$1:$I$301,ROW(),9)="","",INDEX(減価償却費入力!$A$1:$I$301,ROW(),9))</f>
        <v/>
      </c>
      <c r="N68" s="172" t="str">
        <f>IFERROR(IF(YEAR(A68)=設定・集計!$B$2,12-MONTH(A68)+1,IF(設定・集計!$B$2&lt;YEAR(A68)+L68,12,IF(設定・集計!$B$2=YEAR(A68)+L68,MONTH(A68)-1,0))),"")</f>
        <v/>
      </c>
      <c r="O68" s="169" t="str">
        <f t="shared" ref="O68:O131" si="5">IFERROR(E68*ROUNDUP(1/L68,3)/12*N68,"")</f>
        <v/>
      </c>
      <c r="P68" s="173"/>
      <c r="Q68" s="173"/>
      <c r="R68" s="173"/>
      <c r="S68" s="173"/>
      <c r="T68" s="173"/>
    </row>
    <row r="69" spans="1:20" s="174" customFormat="1">
      <c r="A69" s="165" t="str">
        <f>IF(INDEX(減価償却費入力!$A$1:$I$301,ROW(),1)="","",INDEX(減価償却費入力!$A$1:$I$301,ROW(),1))</f>
        <v/>
      </c>
      <c r="B69" s="166" t="str">
        <f>IF(INDEX(減価償却費入力!$A$1:$I$301,ROW(),5)="","",INDEX(減価償却費入力!$A$1:$I$301,ROW(),5))</f>
        <v/>
      </c>
      <c r="C69" s="167" t="str">
        <f>IF(INDEX(減価償却費入力!$A$1:$I$301,ROW(),2)="","",INDEX(減価償却費入力!$A$1:$I$301,ROW(),2))</f>
        <v/>
      </c>
      <c r="D69" s="168" t="str">
        <f>IF(INDEX(減価償却費入力!$A$1:$I$301,ROW(),3)="","",INDEX(減価償却費入力!$A$1:$I$301,ROW(),3))</f>
        <v/>
      </c>
      <c r="E69" s="169" t="str">
        <f>IF(INDEX(減価償却費入力!$A$1:$I$301,ROW(),4)="","",INDEX(減価償却費入力!$A$1:$I$301,ROW(),4))</f>
        <v/>
      </c>
      <c r="F69" s="170" t="str">
        <f>IF(INDEX(減価償却費入力!$A$1:$I$301,ROW(),6)="","",INDEX(減価償却費入力!$A$1:$I$301,ROW(),6))</f>
        <v/>
      </c>
      <c r="G69" s="166" t="str">
        <f>IF(INDEX(減価償却費入力!$A$1:$I$301,ROW(),7)="","",INDEX(減価償却費入力!$A$1:$I$301,ROW(),7))</f>
        <v/>
      </c>
      <c r="H69" s="166" t="str">
        <f t="shared" si="3"/>
        <v/>
      </c>
      <c r="I69" s="166" t="str">
        <f>IFERROR(VLOOKUP(H69,耐用年数!$D$2:$E$224,2,FALSE),"")</f>
        <v/>
      </c>
      <c r="J69" s="166" t="str">
        <f>IF(INDEX(減価償却費入力!$A$1:$I$301,ROW(),8)="","",INDEX(減価償却費入力!$A$1:$I$301,ROW(),8))</f>
        <v/>
      </c>
      <c r="K69" s="166" t="str">
        <f>IFERROR(ROUNDDOWN(IF(OR(J69=耐用年数!$J$2,J69=耐用年数!$J$3,J69=""),減価償却費出力!I69,IF(DATEDIF(M69,A69,"y")&gt;=I69,I69/5,I69-DATEDIF(M69,A69,"y")+ROUNDDOWN(DATEDIF(M69,A69,"y")/5,0))),0),"")</f>
        <v/>
      </c>
      <c r="L69" s="166" t="str">
        <f t="shared" si="4"/>
        <v/>
      </c>
      <c r="M69" s="171" t="str">
        <f>IF(INDEX(減価償却費入力!$A$1:$I$301,ROW(),9)="","",INDEX(減価償却費入力!$A$1:$I$301,ROW(),9))</f>
        <v/>
      </c>
      <c r="N69" s="172" t="str">
        <f>IFERROR(IF(YEAR(A69)=設定・集計!$B$2,12-MONTH(A69)+1,IF(設定・集計!$B$2&lt;YEAR(A69)+L69,12,IF(設定・集計!$B$2=YEAR(A69)+L69,MONTH(A69)-1,0))),"")</f>
        <v/>
      </c>
      <c r="O69" s="169" t="str">
        <f t="shared" si="5"/>
        <v/>
      </c>
      <c r="P69" s="173"/>
      <c r="Q69" s="173"/>
      <c r="R69" s="173"/>
      <c r="S69" s="173"/>
      <c r="T69" s="173"/>
    </row>
    <row r="70" spans="1:20" s="174" customFormat="1">
      <c r="A70" s="165" t="str">
        <f>IF(INDEX(減価償却費入力!$A$1:$I$301,ROW(),1)="","",INDEX(減価償却費入力!$A$1:$I$301,ROW(),1))</f>
        <v/>
      </c>
      <c r="B70" s="166" t="str">
        <f>IF(INDEX(減価償却費入力!$A$1:$I$301,ROW(),5)="","",INDEX(減価償却費入力!$A$1:$I$301,ROW(),5))</f>
        <v/>
      </c>
      <c r="C70" s="167" t="str">
        <f>IF(INDEX(減価償却費入力!$A$1:$I$301,ROW(),2)="","",INDEX(減価償却費入力!$A$1:$I$301,ROW(),2))</f>
        <v/>
      </c>
      <c r="D70" s="168" t="str">
        <f>IF(INDEX(減価償却費入力!$A$1:$I$301,ROW(),3)="","",INDEX(減価償却費入力!$A$1:$I$301,ROW(),3))</f>
        <v/>
      </c>
      <c r="E70" s="169" t="str">
        <f>IF(INDEX(減価償却費入力!$A$1:$I$301,ROW(),4)="","",INDEX(減価償却費入力!$A$1:$I$301,ROW(),4))</f>
        <v/>
      </c>
      <c r="F70" s="170" t="str">
        <f>IF(INDEX(減価償却費入力!$A$1:$I$301,ROW(),6)="","",INDEX(減価償却費入力!$A$1:$I$301,ROW(),6))</f>
        <v/>
      </c>
      <c r="G70" s="166" t="str">
        <f>IF(INDEX(減価償却費入力!$A$1:$I$301,ROW(),7)="","",INDEX(減価償却費入力!$A$1:$I$301,ROW(),7))</f>
        <v/>
      </c>
      <c r="H70" s="166" t="str">
        <f t="shared" si="3"/>
        <v/>
      </c>
      <c r="I70" s="166" t="str">
        <f>IFERROR(VLOOKUP(H70,耐用年数!$D$2:$E$224,2,FALSE),"")</f>
        <v/>
      </c>
      <c r="J70" s="166" t="str">
        <f>IF(INDEX(減価償却費入力!$A$1:$I$301,ROW(),8)="","",INDEX(減価償却費入力!$A$1:$I$301,ROW(),8))</f>
        <v/>
      </c>
      <c r="K70" s="166" t="str">
        <f>IFERROR(ROUNDDOWN(IF(OR(J70=耐用年数!$J$2,J70=耐用年数!$J$3,J70=""),減価償却費出力!I70,IF(DATEDIF(M70,A70,"y")&gt;=I70,I70/5,I70-DATEDIF(M70,A70,"y")+ROUNDDOWN(DATEDIF(M70,A70,"y")/5,0))),0),"")</f>
        <v/>
      </c>
      <c r="L70" s="166" t="str">
        <f t="shared" si="4"/>
        <v/>
      </c>
      <c r="M70" s="171" t="str">
        <f>IF(INDEX(減価償却費入力!$A$1:$I$301,ROW(),9)="","",INDEX(減価償却費入力!$A$1:$I$301,ROW(),9))</f>
        <v/>
      </c>
      <c r="N70" s="172" t="str">
        <f>IFERROR(IF(YEAR(A70)=設定・集計!$B$2,12-MONTH(A70)+1,IF(設定・集計!$B$2&lt;YEAR(A70)+L70,12,IF(設定・集計!$B$2=YEAR(A70)+L70,MONTH(A70)-1,0))),"")</f>
        <v/>
      </c>
      <c r="O70" s="169" t="str">
        <f t="shared" si="5"/>
        <v/>
      </c>
      <c r="P70" s="173"/>
      <c r="Q70" s="173"/>
      <c r="R70" s="173"/>
      <c r="S70" s="173"/>
      <c r="T70" s="173"/>
    </row>
    <row r="71" spans="1:20" s="174" customFormat="1">
      <c r="A71" s="165" t="str">
        <f>IF(INDEX(減価償却費入力!$A$1:$I$301,ROW(),1)="","",INDEX(減価償却費入力!$A$1:$I$301,ROW(),1))</f>
        <v/>
      </c>
      <c r="B71" s="166" t="str">
        <f>IF(INDEX(減価償却費入力!$A$1:$I$301,ROW(),5)="","",INDEX(減価償却費入力!$A$1:$I$301,ROW(),5))</f>
        <v/>
      </c>
      <c r="C71" s="167" t="str">
        <f>IF(INDEX(減価償却費入力!$A$1:$I$301,ROW(),2)="","",INDEX(減価償却費入力!$A$1:$I$301,ROW(),2))</f>
        <v/>
      </c>
      <c r="D71" s="168" t="str">
        <f>IF(INDEX(減価償却費入力!$A$1:$I$301,ROW(),3)="","",INDEX(減価償却費入力!$A$1:$I$301,ROW(),3))</f>
        <v/>
      </c>
      <c r="E71" s="169" t="str">
        <f>IF(INDEX(減価償却費入力!$A$1:$I$301,ROW(),4)="","",INDEX(減価償却費入力!$A$1:$I$301,ROW(),4))</f>
        <v/>
      </c>
      <c r="F71" s="170" t="str">
        <f>IF(INDEX(減価償却費入力!$A$1:$I$301,ROW(),6)="","",INDEX(減価償却費入力!$A$1:$I$301,ROW(),6))</f>
        <v/>
      </c>
      <c r="G71" s="166" t="str">
        <f>IF(INDEX(減価償却費入力!$A$1:$I$301,ROW(),7)="","",INDEX(減価償却費入力!$A$1:$I$301,ROW(),7))</f>
        <v/>
      </c>
      <c r="H71" s="166" t="str">
        <f t="shared" si="3"/>
        <v/>
      </c>
      <c r="I71" s="166" t="str">
        <f>IFERROR(VLOOKUP(H71,耐用年数!$D$2:$E$224,2,FALSE),"")</f>
        <v/>
      </c>
      <c r="J71" s="166" t="str">
        <f>IF(INDEX(減価償却費入力!$A$1:$I$301,ROW(),8)="","",INDEX(減価償却費入力!$A$1:$I$301,ROW(),8))</f>
        <v/>
      </c>
      <c r="K71" s="166" t="str">
        <f>IFERROR(ROUNDDOWN(IF(OR(J71=耐用年数!$J$2,J71=耐用年数!$J$3,J71=""),減価償却費出力!I71,IF(DATEDIF(M71,A71,"y")&gt;=I71,I71/5,I71-DATEDIF(M71,A71,"y")+ROUNDDOWN(DATEDIF(M71,A71,"y")/5,0))),0),"")</f>
        <v/>
      </c>
      <c r="L71" s="166" t="str">
        <f t="shared" si="4"/>
        <v/>
      </c>
      <c r="M71" s="171" t="str">
        <f>IF(INDEX(減価償却費入力!$A$1:$I$301,ROW(),9)="","",INDEX(減価償却費入力!$A$1:$I$301,ROW(),9))</f>
        <v/>
      </c>
      <c r="N71" s="172" t="str">
        <f>IFERROR(IF(YEAR(A71)=設定・集計!$B$2,12-MONTH(A71)+1,IF(設定・集計!$B$2&lt;YEAR(A71)+L71,12,IF(設定・集計!$B$2=YEAR(A71)+L71,MONTH(A71)-1,0))),"")</f>
        <v/>
      </c>
      <c r="O71" s="169" t="str">
        <f t="shared" si="5"/>
        <v/>
      </c>
      <c r="P71" s="173"/>
      <c r="Q71" s="173"/>
      <c r="R71" s="173"/>
      <c r="S71" s="173"/>
      <c r="T71" s="173"/>
    </row>
    <row r="72" spans="1:20" s="174" customFormat="1">
      <c r="A72" s="165" t="str">
        <f>IF(INDEX(減価償却費入力!$A$1:$I$301,ROW(),1)="","",INDEX(減価償却費入力!$A$1:$I$301,ROW(),1))</f>
        <v/>
      </c>
      <c r="B72" s="166" t="str">
        <f>IF(INDEX(減価償却費入力!$A$1:$I$301,ROW(),5)="","",INDEX(減価償却費入力!$A$1:$I$301,ROW(),5))</f>
        <v/>
      </c>
      <c r="C72" s="167" t="str">
        <f>IF(INDEX(減価償却費入力!$A$1:$I$301,ROW(),2)="","",INDEX(減価償却費入力!$A$1:$I$301,ROW(),2))</f>
        <v/>
      </c>
      <c r="D72" s="168" t="str">
        <f>IF(INDEX(減価償却費入力!$A$1:$I$301,ROW(),3)="","",INDEX(減価償却費入力!$A$1:$I$301,ROW(),3))</f>
        <v/>
      </c>
      <c r="E72" s="169" t="str">
        <f>IF(INDEX(減価償却費入力!$A$1:$I$301,ROW(),4)="","",INDEX(減価償却費入力!$A$1:$I$301,ROW(),4))</f>
        <v/>
      </c>
      <c r="F72" s="170" t="str">
        <f>IF(INDEX(減価償却費入力!$A$1:$I$301,ROW(),6)="","",INDEX(減価償却費入力!$A$1:$I$301,ROW(),6))</f>
        <v/>
      </c>
      <c r="G72" s="166" t="str">
        <f>IF(INDEX(減価償却費入力!$A$1:$I$301,ROW(),7)="","",INDEX(減価償却費入力!$A$1:$I$301,ROW(),7))</f>
        <v/>
      </c>
      <c r="H72" s="166" t="str">
        <f t="shared" si="3"/>
        <v/>
      </c>
      <c r="I72" s="166" t="str">
        <f>IFERROR(VLOOKUP(H72,耐用年数!$D$2:$E$224,2,FALSE),"")</f>
        <v/>
      </c>
      <c r="J72" s="166" t="str">
        <f>IF(INDEX(減価償却費入力!$A$1:$I$301,ROW(),8)="","",INDEX(減価償却費入力!$A$1:$I$301,ROW(),8))</f>
        <v/>
      </c>
      <c r="K72" s="166" t="str">
        <f>IFERROR(ROUNDDOWN(IF(OR(J72=耐用年数!$J$2,J72=耐用年数!$J$3,J72=""),減価償却費出力!I72,IF(DATEDIF(M72,A72,"y")&gt;=I72,I72/5,I72-DATEDIF(M72,A72,"y")+ROUNDDOWN(DATEDIF(M72,A72,"y")/5,0))),0),"")</f>
        <v/>
      </c>
      <c r="L72" s="166" t="str">
        <f t="shared" si="4"/>
        <v/>
      </c>
      <c r="M72" s="171" t="str">
        <f>IF(INDEX(減価償却費入力!$A$1:$I$301,ROW(),9)="","",INDEX(減価償却費入力!$A$1:$I$301,ROW(),9))</f>
        <v/>
      </c>
      <c r="N72" s="172" t="str">
        <f>IFERROR(IF(YEAR(A72)=設定・集計!$B$2,12-MONTH(A72)+1,IF(設定・集計!$B$2&lt;YEAR(A72)+L72,12,IF(設定・集計!$B$2=YEAR(A72)+L72,MONTH(A72)-1,0))),"")</f>
        <v/>
      </c>
      <c r="O72" s="169" t="str">
        <f t="shared" si="5"/>
        <v/>
      </c>
      <c r="P72" s="173"/>
      <c r="Q72" s="173"/>
      <c r="R72" s="173"/>
      <c r="S72" s="173"/>
      <c r="T72" s="173"/>
    </row>
    <row r="73" spans="1:20" s="174" customFormat="1">
      <c r="A73" s="165" t="str">
        <f>IF(INDEX(減価償却費入力!$A$1:$I$301,ROW(),1)="","",INDEX(減価償却費入力!$A$1:$I$301,ROW(),1))</f>
        <v/>
      </c>
      <c r="B73" s="166" t="str">
        <f>IF(INDEX(減価償却費入力!$A$1:$I$301,ROW(),5)="","",INDEX(減価償却費入力!$A$1:$I$301,ROW(),5))</f>
        <v/>
      </c>
      <c r="C73" s="167" t="str">
        <f>IF(INDEX(減価償却費入力!$A$1:$I$301,ROW(),2)="","",INDEX(減価償却費入力!$A$1:$I$301,ROW(),2))</f>
        <v/>
      </c>
      <c r="D73" s="168" t="str">
        <f>IF(INDEX(減価償却費入力!$A$1:$I$301,ROW(),3)="","",INDEX(減価償却費入力!$A$1:$I$301,ROW(),3))</f>
        <v/>
      </c>
      <c r="E73" s="169" t="str">
        <f>IF(INDEX(減価償却費入力!$A$1:$I$301,ROW(),4)="","",INDEX(減価償却費入力!$A$1:$I$301,ROW(),4))</f>
        <v/>
      </c>
      <c r="F73" s="170" t="str">
        <f>IF(INDEX(減価償却費入力!$A$1:$I$301,ROW(),6)="","",INDEX(減価償却費入力!$A$1:$I$301,ROW(),6))</f>
        <v/>
      </c>
      <c r="G73" s="166" t="str">
        <f>IF(INDEX(減価償却費入力!$A$1:$I$301,ROW(),7)="","",INDEX(減価償却費入力!$A$1:$I$301,ROW(),7))</f>
        <v/>
      </c>
      <c r="H73" s="166" t="str">
        <f t="shared" si="3"/>
        <v/>
      </c>
      <c r="I73" s="166" t="str">
        <f>IFERROR(VLOOKUP(H73,耐用年数!$D$2:$E$224,2,FALSE),"")</f>
        <v/>
      </c>
      <c r="J73" s="166" t="str">
        <f>IF(INDEX(減価償却費入力!$A$1:$I$301,ROW(),8)="","",INDEX(減価償却費入力!$A$1:$I$301,ROW(),8))</f>
        <v/>
      </c>
      <c r="K73" s="166" t="str">
        <f>IFERROR(ROUNDDOWN(IF(OR(J73=耐用年数!$J$2,J73=耐用年数!$J$3,J73=""),減価償却費出力!I73,IF(DATEDIF(M73,A73,"y")&gt;=I73,I73/5,I73-DATEDIF(M73,A73,"y")+ROUNDDOWN(DATEDIF(M73,A73,"y")/5,0))),0),"")</f>
        <v/>
      </c>
      <c r="L73" s="166" t="str">
        <f t="shared" si="4"/>
        <v/>
      </c>
      <c r="M73" s="171" t="str">
        <f>IF(INDEX(減価償却費入力!$A$1:$I$301,ROW(),9)="","",INDEX(減価償却費入力!$A$1:$I$301,ROW(),9))</f>
        <v/>
      </c>
      <c r="N73" s="172" t="str">
        <f>IFERROR(IF(YEAR(A73)=設定・集計!$B$2,12-MONTH(A73)+1,IF(設定・集計!$B$2&lt;YEAR(A73)+L73,12,IF(設定・集計!$B$2=YEAR(A73)+L73,MONTH(A73)-1,0))),"")</f>
        <v/>
      </c>
      <c r="O73" s="169" t="str">
        <f t="shared" si="5"/>
        <v/>
      </c>
      <c r="P73" s="173"/>
      <c r="Q73" s="173"/>
      <c r="R73" s="173"/>
      <c r="S73" s="173"/>
      <c r="T73" s="173"/>
    </row>
    <row r="74" spans="1:20" s="174" customFormat="1">
      <c r="A74" s="165" t="str">
        <f>IF(INDEX(減価償却費入力!$A$1:$I$301,ROW(),1)="","",INDEX(減価償却費入力!$A$1:$I$301,ROW(),1))</f>
        <v/>
      </c>
      <c r="B74" s="166" t="str">
        <f>IF(INDEX(減価償却費入力!$A$1:$I$301,ROW(),5)="","",INDEX(減価償却費入力!$A$1:$I$301,ROW(),5))</f>
        <v/>
      </c>
      <c r="C74" s="167" t="str">
        <f>IF(INDEX(減価償却費入力!$A$1:$I$301,ROW(),2)="","",INDEX(減価償却費入力!$A$1:$I$301,ROW(),2))</f>
        <v/>
      </c>
      <c r="D74" s="168" t="str">
        <f>IF(INDEX(減価償却費入力!$A$1:$I$301,ROW(),3)="","",INDEX(減価償却費入力!$A$1:$I$301,ROW(),3))</f>
        <v/>
      </c>
      <c r="E74" s="169" t="str">
        <f>IF(INDEX(減価償却費入力!$A$1:$I$301,ROW(),4)="","",INDEX(減価償却費入力!$A$1:$I$301,ROW(),4))</f>
        <v/>
      </c>
      <c r="F74" s="170" t="str">
        <f>IF(INDEX(減価償却費入力!$A$1:$I$301,ROW(),6)="","",INDEX(減価償却費入力!$A$1:$I$301,ROW(),6))</f>
        <v/>
      </c>
      <c r="G74" s="166" t="str">
        <f>IF(INDEX(減価償却費入力!$A$1:$I$301,ROW(),7)="","",INDEX(減価償却費入力!$A$1:$I$301,ROW(),7))</f>
        <v/>
      </c>
      <c r="H74" s="166" t="str">
        <f t="shared" si="3"/>
        <v/>
      </c>
      <c r="I74" s="166" t="str">
        <f>IFERROR(VLOOKUP(H74,耐用年数!$D$2:$E$224,2,FALSE),"")</f>
        <v/>
      </c>
      <c r="J74" s="166" t="str">
        <f>IF(INDEX(減価償却費入力!$A$1:$I$301,ROW(),8)="","",INDEX(減価償却費入力!$A$1:$I$301,ROW(),8))</f>
        <v/>
      </c>
      <c r="K74" s="166" t="str">
        <f>IFERROR(ROUNDDOWN(IF(OR(J74=耐用年数!$J$2,J74=耐用年数!$J$3,J74=""),減価償却費出力!I74,IF(DATEDIF(M74,A74,"y")&gt;=I74,I74/5,I74-DATEDIF(M74,A74,"y")+ROUNDDOWN(DATEDIF(M74,A74,"y")/5,0))),0),"")</f>
        <v/>
      </c>
      <c r="L74" s="166" t="str">
        <f t="shared" si="4"/>
        <v/>
      </c>
      <c r="M74" s="171" t="str">
        <f>IF(INDEX(減価償却費入力!$A$1:$I$301,ROW(),9)="","",INDEX(減価償却費入力!$A$1:$I$301,ROW(),9))</f>
        <v/>
      </c>
      <c r="N74" s="172" t="str">
        <f>IFERROR(IF(YEAR(A74)=設定・集計!$B$2,12-MONTH(A74)+1,IF(設定・集計!$B$2&lt;YEAR(A74)+L74,12,IF(設定・集計!$B$2=YEAR(A74)+L74,MONTH(A74)-1,0))),"")</f>
        <v/>
      </c>
      <c r="O74" s="169" t="str">
        <f t="shared" si="5"/>
        <v/>
      </c>
      <c r="P74" s="173"/>
      <c r="Q74" s="173"/>
      <c r="R74" s="173"/>
      <c r="S74" s="173"/>
      <c r="T74" s="173"/>
    </row>
    <row r="75" spans="1:20" s="174" customFormat="1">
      <c r="A75" s="165" t="str">
        <f>IF(INDEX(減価償却費入力!$A$1:$I$301,ROW(),1)="","",INDEX(減価償却費入力!$A$1:$I$301,ROW(),1))</f>
        <v/>
      </c>
      <c r="B75" s="166" t="str">
        <f>IF(INDEX(減価償却費入力!$A$1:$I$301,ROW(),5)="","",INDEX(減価償却費入力!$A$1:$I$301,ROW(),5))</f>
        <v/>
      </c>
      <c r="C75" s="167" t="str">
        <f>IF(INDEX(減価償却費入力!$A$1:$I$301,ROW(),2)="","",INDEX(減価償却費入力!$A$1:$I$301,ROW(),2))</f>
        <v/>
      </c>
      <c r="D75" s="168" t="str">
        <f>IF(INDEX(減価償却費入力!$A$1:$I$301,ROW(),3)="","",INDEX(減価償却費入力!$A$1:$I$301,ROW(),3))</f>
        <v/>
      </c>
      <c r="E75" s="169" t="str">
        <f>IF(INDEX(減価償却費入力!$A$1:$I$301,ROW(),4)="","",INDEX(減価償却費入力!$A$1:$I$301,ROW(),4))</f>
        <v/>
      </c>
      <c r="F75" s="170" t="str">
        <f>IF(INDEX(減価償却費入力!$A$1:$I$301,ROW(),6)="","",INDEX(減価償却費入力!$A$1:$I$301,ROW(),6))</f>
        <v/>
      </c>
      <c r="G75" s="166" t="str">
        <f>IF(INDEX(減価償却費入力!$A$1:$I$301,ROW(),7)="","",INDEX(減価償却費入力!$A$1:$I$301,ROW(),7))</f>
        <v/>
      </c>
      <c r="H75" s="166" t="str">
        <f t="shared" si="3"/>
        <v/>
      </c>
      <c r="I75" s="166" t="str">
        <f>IFERROR(VLOOKUP(H75,耐用年数!$D$2:$E$224,2,FALSE),"")</f>
        <v/>
      </c>
      <c r="J75" s="166" t="str">
        <f>IF(INDEX(減価償却費入力!$A$1:$I$301,ROW(),8)="","",INDEX(減価償却費入力!$A$1:$I$301,ROW(),8))</f>
        <v/>
      </c>
      <c r="K75" s="166" t="str">
        <f>IFERROR(ROUNDDOWN(IF(OR(J75=耐用年数!$J$2,J75=耐用年数!$J$3,J75=""),減価償却費出力!I75,IF(DATEDIF(M75,A75,"y")&gt;=I75,I75/5,I75-DATEDIF(M75,A75,"y")+ROUNDDOWN(DATEDIF(M75,A75,"y")/5,0))),0),"")</f>
        <v/>
      </c>
      <c r="L75" s="166" t="str">
        <f t="shared" si="4"/>
        <v/>
      </c>
      <c r="M75" s="171" t="str">
        <f>IF(INDEX(減価償却費入力!$A$1:$I$301,ROW(),9)="","",INDEX(減価償却費入力!$A$1:$I$301,ROW(),9))</f>
        <v/>
      </c>
      <c r="N75" s="172" t="str">
        <f>IFERROR(IF(YEAR(A75)=設定・集計!$B$2,12-MONTH(A75)+1,IF(設定・集計!$B$2&lt;YEAR(A75)+L75,12,IF(設定・集計!$B$2=YEAR(A75)+L75,MONTH(A75)-1,0))),"")</f>
        <v/>
      </c>
      <c r="O75" s="169" t="str">
        <f t="shared" si="5"/>
        <v/>
      </c>
      <c r="P75" s="173"/>
      <c r="Q75" s="173"/>
      <c r="R75" s="173"/>
      <c r="S75" s="173"/>
      <c r="T75" s="173"/>
    </row>
    <row r="76" spans="1:20" s="174" customFormat="1">
      <c r="A76" s="165" t="str">
        <f>IF(INDEX(減価償却費入力!$A$1:$I$301,ROW(),1)="","",INDEX(減価償却費入力!$A$1:$I$301,ROW(),1))</f>
        <v/>
      </c>
      <c r="B76" s="166" t="str">
        <f>IF(INDEX(減価償却費入力!$A$1:$I$301,ROW(),5)="","",INDEX(減価償却費入力!$A$1:$I$301,ROW(),5))</f>
        <v/>
      </c>
      <c r="C76" s="167" t="str">
        <f>IF(INDEX(減価償却費入力!$A$1:$I$301,ROW(),2)="","",INDEX(減価償却費入力!$A$1:$I$301,ROW(),2))</f>
        <v/>
      </c>
      <c r="D76" s="168" t="str">
        <f>IF(INDEX(減価償却費入力!$A$1:$I$301,ROW(),3)="","",INDEX(減価償却費入力!$A$1:$I$301,ROW(),3))</f>
        <v/>
      </c>
      <c r="E76" s="169" t="str">
        <f>IF(INDEX(減価償却費入力!$A$1:$I$301,ROW(),4)="","",INDEX(減価償却費入力!$A$1:$I$301,ROW(),4))</f>
        <v/>
      </c>
      <c r="F76" s="170" t="str">
        <f>IF(INDEX(減価償却費入力!$A$1:$I$301,ROW(),6)="","",INDEX(減価償却費入力!$A$1:$I$301,ROW(),6))</f>
        <v/>
      </c>
      <c r="G76" s="166" t="str">
        <f>IF(INDEX(減価償却費入力!$A$1:$I$301,ROW(),7)="","",INDEX(減価償却費入力!$A$1:$I$301,ROW(),7))</f>
        <v/>
      </c>
      <c r="H76" s="166" t="str">
        <f t="shared" si="3"/>
        <v/>
      </c>
      <c r="I76" s="166" t="str">
        <f>IFERROR(VLOOKUP(H76,耐用年数!$D$2:$E$224,2,FALSE),"")</f>
        <v/>
      </c>
      <c r="J76" s="166" t="str">
        <f>IF(INDEX(減価償却費入力!$A$1:$I$301,ROW(),8)="","",INDEX(減価償却費入力!$A$1:$I$301,ROW(),8))</f>
        <v/>
      </c>
      <c r="K76" s="166" t="str">
        <f>IFERROR(ROUNDDOWN(IF(OR(J76=耐用年数!$J$2,J76=耐用年数!$J$3,J76=""),減価償却費出力!I76,IF(DATEDIF(M76,A76,"y")&gt;=I76,I76/5,I76-DATEDIF(M76,A76,"y")+ROUNDDOWN(DATEDIF(M76,A76,"y")/5,0))),0),"")</f>
        <v/>
      </c>
      <c r="L76" s="166" t="str">
        <f t="shared" si="4"/>
        <v/>
      </c>
      <c r="M76" s="171" t="str">
        <f>IF(INDEX(減価償却費入力!$A$1:$I$301,ROW(),9)="","",INDEX(減価償却費入力!$A$1:$I$301,ROW(),9))</f>
        <v/>
      </c>
      <c r="N76" s="172" t="str">
        <f>IFERROR(IF(YEAR(A76)=設定・集計!$B$2,12-MONTH(A76)+1,IF(設定・集計!$B$2&lt;YEAR(A76)+L76,12,IF(設定・集計!$B$2=YEAR(A76)+L76,MONTH(A76)-1,0))),"")</f>
        <v/>
      </c>
      <c r="O76" s="169" t="str">
        <f t="shared" si="5"/>
        <v/>
      </c>
      <c r="P76" s="173"/>
      <c r="Q76" s="173"/>
      <c r="R76" s="173"/>
      <c r="S76" s="173"/>
      <c r="T76" s="173"/>
    </row>
    <row r="77" spans="1:20" s="174" customFormat="1">
      <c r="A77" s="165" t="str">
        <f>IF(INDEX(減価償却費入力!$A$1:$I$301,ROW(),1)="","",INDEX(減価償却費入力!$A$1:$I$301,ROW(),1))</f>
        <v/>
      </c>
      <c r="B77" s="166" t="str">
        <f>IF(INDEX(減価償却費入力!$A$1:$I$301,ROW(),5)="","",INDEX(減価償却費入力!$A$1:$I$301,ROW(),5))</f>
        <v/>
      </c>
      <c r="C77" s="167" t="str">
        <f>IF(INDEX(減価償却費入力!$A$1:$I$301,ROW(),2)="","",INDEX(減価償却費入力!$A$1:$I$301,ROW(),2))</f>
        <v/>
      </c>
      <c r="D77" s="168" t="str">
        <f>IF(INDEX(減価償却費入力!$A$1:$I$301,ROW(),3)="","",INDEX(減価償却費入力!$A$1:$I$301,ROW(),3))</f>
        <v/>
      </c>
      <c r="E77" s="169" t="str">
        <f>IF(INDEX(減価償却費入力!$A$1:$I$301,ROW(),4)="","",INDEX(減価償却費入力!$A$1:$I$301,ROW(),4))</f>
        <v/>
      </c>
      <c r="F77" s="170" t="str">
        <f>IF(INDEX(減価償却費入力!$A$1:$I$301,ROW(),6)="","",INDEX(減価償却費入力!$A$1:$I$301,ROW(),6))</f>
        <v/>
      </c>
      <c r="G77" s="166" t="str">
        <f>IF(INDEX(減価償却費入力!$A$1:$I$301,ROW(),7)="","",INDEX(減価償却費入力!$A$1:$I$301,ROW(),7))</f>
        <v/>
      </c>
      <c r="H77" s="166" t="str">
        <f t="shared" si="3"/>
        <v/>
      </c>
      <c r="I77" s="166" t="str">
        <f>IFERROR(VLOOKUP(H77,耐用年数!$D$2:$E$224,2,FALSE),"")</f>
        <v/>
      </c>
      <c r="J77" s="166" t="str">
        <f>IF(INDEX(減価償却費入力!$A$1:$I$301,ROW(),8)="","",INDEX(減価償却費入力!$A$1:$I$301,ROW(),8))</f>
        <v/>
      </c>
      <c r="K77" s="166" t="str">
        <f>IFERROR(ROUNDDOWN(IF(OR(J77=耐用年数!$J$2,J77=耐用年数!$J$3,J77=""),減価償却費出力!I77,IF(DATEDIF(M77,A77,"y")&gt;=I77,I77/5,I77-DATEDIF(M77,A77,"y")+ROUNDDOWN(DATEDIF(M77,A77,"y")/5,0))),0),"")</f>
        <v/>
      </c>
      <c r="L77" s="166" t="str">
        <f t="shared" si="4"/>
        <v/>
      </c>
      <c r="M77" s="171" t="str">
        <f>IF(INDEX(減価償却費入力!$A$1:$I$301,ROW(),9)="","",INDEX(減価償却費入力!$A$1:$I$301,ROW(),9))</f>
        <v/>
      </c>
      <c r="N77" s="172" t="str">
        <f>IFERROR(IF(YEAR(A77)=設定・集計!$B$2,12-MONTH(A77)+1,IF(設定・集計!$B$2&lt;YEAR(A77)+L77,12,IF(設定・集計!$B$2=YEAR(A77)+L77,MONTH(A77)-1,0))),"")</f>
        <v/>
      </c>
      <c r="O77" s="169" t="str">
        <f t="shared" si="5"/>
        <v/>
      </c>
      <c r="P77" s="173"/>
      <c r="Q77" s="173"/>
      <c r="R77" s="173"/>
      <c r="S77" s="173"/>
      <c r="T77" s="173"/>
    </row>
    <row r="78" spans="1:20" s="174" customFormat="1">
      <c r="A78" s="165" t="str">
        <f>IF(INDEX(減価償却費入力!$A$1:$I$301,ROW(),1)="","",INDEX(減価償却費入力!$A$1:$I$301,ROW(),1))</f>
        <v/>
      </c>
      <c r="B78" s="166" t="str">
        <f>IF(INDEX(減価償却費入力!$A$1:$I$301,ROW(),5)="","",INDEX(減価償却費入力!$A$1:$I$301,ROW(),5))</f>
        <v/>
      </c>
      <c r="C78" s="167" t="str">
        <f>IF(INDEX(減価償却費入力!$A$1:$I$301,ROW(),2)="","",INDEX(減価償却費入力!$A$1:$I$301,ROW(),2))</f>
        <v/>
      </c>
      <c r="D78" s="168" t="str">
        <f>IF(INDEX(減価償却費入力!$A$1:$I$301,ROW(),3)="","",INDEX(減価償却費入力!$A$1:$I$301,ROW(),3))</f>
        <v/>
      </c>
      <c r="E78" s="169" t="str">
        <f>IF(INDEX(減価償却費入力!$A$1:$I$301,ROW(),4)="","",INDEX(減価償却費入力!$A$1:$I$301,ROW(),4))</f>
        <v/>
      </c>
      <c r="F78" s="170" t="str">
        <f>IF(INDEX(減価償却費入力!$A$1:$I$301,ROW(),6)="","",INDEX(減価償却費入力!$A$1:$I$301,ROW(),6))</f>
        <v/>
      </c>
      <c r="G78" s="166" t="str">
        <f>IF(INDEX(減価償却費入力!$A$1:$I$301,ROW(),7)="","",INDEX(減価償却費入力!$A$1:$I$301,ROW(),7))</f>
        <v/>
      </c>
      <c r="H78" s="166" t="str">
        <f t="shared" si="3"/>
        <v/>
      </c>
      <c r="I78" s="166" t="str">
        <f>IFERROR(VLOOKUP(H78,耐用年数!$D$2:$E$224,2,FALSE),"")</f>
        <v/>
      </c>
      <c r="J78" s="166" t="str">
        <f>IF(INDEX(減価償却費入力!$A$1:$I$301,ROW(),8)="","",INDEX(減価償却費入力!$A$1:$I$301,ROW(),8))</f>
        <v/>
      </c>
      <c r="K78" s="166" t="str">
        <f>IFERROR(ROUNDDOWN(IF(OR(J78=耐用年数!$J$2,J78=耐用年数!$J$3,J78=""),減価償却費出力!I78,IF(DATEDIF(M78,A78,"y")&gt;=I78,I78/5,I78-DATEDIF(M78,A78,"y")+ROUNDDOWN(DATEDIF(M78,A78,"y")/5,0))),0),"")</f>
        <v/>
      </c>
      <c r="L78" s="166" t="str">
        <f t="shared" si="4"/>
        <v/>
      </c>
      <c r="M78" s="171" t="str">
        <f>IF(INDEX(減価償却費入力!$A$1:$I$301,ROW(),9)="","",INDEX(減価償却費入力!$A$1:$I$301,ROW(),9))</f>
        <v/>
      </c>
      <c r="N78" s="172" t="str">
        <f>IFERROR(IF(YEAR(A78)=設定・集計!$B$2,12-MONTH(A78)+1,IF(設定・集計!$B$2&lt;YEAR(A78)+L78,12,IF(設定・集計!$B$2=YEAR(A78)+L78,MONTH(A78)-1,0))),"")</f>
        <v/>
      </c>
      <c r="O78" s="169" t="str">
        <f t="shared" si="5"/>
        <v/>
      </c>
      <c r="P78" s="173"/>
      <c r="Q78" s="173"/>
      <c r="R78" s="173"/>
      <c r="S78" s="173"/>
      <c r="T78" s="173"/>
    </row>
    <row r="79" spans="1:20" s="174" customFormat="1">
      <c r="A79" s="165" t="str">
        <f>IF(INDEX(減価償却費入力!$A$1:$I$301,ROW(),1)="","",INDEX(減価償却費入力!$A$1:$I$301,ROW(),1))</f>
        <v/>
      </c>
      <c r="B79" s="166" t="str">
        <f>IF(INDEX(減価償却費入力!$A$1:$I$301,ROW(),5)="","",INDEX(減価償却費入力!$A$1:$I$301,ROW(),5))</f>
        <v/>
      </c>
      <c r="C79" s="167" t="str">
        <f>IF(INDEX(減価償却費入力!$A$1:$I$301,ROW(),2)="","",INDEX(減価償却費入力!$A$1:$I$301,ROW(),2))</f>
        <v/>
      </c>
      <c r="D79" s="168" t="str">
        <f>IF(INDEX(減価償却費入力!$A$1:$I$301,ROW(),3)="","",INDEX(減価償却費入力!$A$1:$I$301,ROW(),3))</f>
        <v/>
      </c>
      <c r="E79" s="169" t="str">
        <f>IF(INDEX(減価償却費入力!$A$1:$I$301,ROW(),4)="","",INDEX(減価償却費入力!$A$1:$I$301,ROW(),4))</f>
        <v/>
      </c>
      <c r="F79" s="170" t="str">
        <f>IF(INDEX(減価償却費入力!$A$1:$I$301,ROW(),6)="","",INDEX(減価償却費入力!$A$1:$I$301,ROW(),6))</f>
        <v/>
      </c>
      <c r="G79" s="166" t="str">
        <f>IF(INDEX(減価償却費入力!$A$1:$I$301,ROW(),7)="","",INDEX(減価償却費入力!$A$1:$I$301,ROW(),7))</f>
        <v/>
      </c>
      <c r="H79" s="166" t="str">
        <f t="shared" si="3"/>
        <v/>
      </c>
      <c r="I79" s="166" t="str">
        <f>IFERROR(VLOOKUP(H79,耐用年数!$D$2:$E$224,2,FALSE),"")</f>
        <v/>
      </c>
      <c r="J79" s="166" t="str">
        <f>IF(INDEX(減価償却費入力!$A$1:$I$301,ROW(),8)="","",INDEX(減価償却費入力!$A$1:$I$301,ROW(),8))</f>
        <v/>
      </c>
      <c r="K79" s="166" t="str">
        <f>IFERROR(ROUNDDOWN(IF(OR(J79=耐用年数!$J$2,J79=耐用年数!$J$3,J79=""),減価償却費出力!I79,IF(DATEDIF(M79,A79,"y")&gt;=I79,I79/5,I79-DATEDIF(M79,A79,"y")+ROUNDDOWN(DATEDIF(M79,A79,"y")/5,0))),0),"")</f>
        <v/>
      </c>
      <c r="L79" s="166" t="str">
        <f t="shared" si="4"/>
        <v/>
      </c>
      <c r="M79" s="171" t="str">
        <f>IF(INDEX(減価償却費入力!$A$1:$I$301,ROW(),9)="","",INDEX(減価償却費入力!$A$1:$I$301,ROW(),9))</f>
        <v/>
      </c>
      <c r="N79" s="172" t="str">
        <f>IFERROR(IF(YEAR(A79)=設定・集計!$B$2,12-MONTH(A79)+1,IF(設定・集計!$B$2&lt;YEAR(A79)+L79,12,IF(設定・集計!$B$2=YEAR(A79)+L79,MONTH(A79)-1,0))),"")</f>
        <v/>
      </c>
      <c r="O79" s="169" t="str">
        <f t="shared" si="5"/>
        <v/>
      </c>
      <c r="P79" s="173"/>
      <c r="Q79" s="173"/>
      <c r="R79" s="173"/>
      <c r="S79" s="173"/>
      <c r="T79" s="173"/>
    </row>
    <row r="80" spans="1:20" s="174" customFormat="1">
      <c r="A80" s="165" t="str">
        <f>IF(INDEX(減価償却費入力!$A$1:$I$301,ROW(),1)="","",INDEX(減価償却費入力!$A$1:$I$301,ROW(),1))</f>
        <v/>
      </c>
      <c r="B80" s="166" t="str">
        <f>IF(INDEX(減価償却費入力!$A$1:$I$301,ROW(),5)="","",INDEX(減価償却費入力!$A$1:$I$301,ROW(),5))</f>
        <v/>
      </c>
      <c r="C80" s="167" t="str">
        <f>IF(INDEX(減価償却費入力!$A$1:$I$301,ROW(),2)="","",INDEX(減価償却費入力!$A$1:$I$301,ROW(),2))</f>
        <v/>
      </c>
      <c r="D80" s="168" t="str">
        <f>IF(INDEX(減価償却費入力!$A$1:$I$301,ROW(),3)="","",INDEX(減価償却費入力!$A$1:$I$301,ROW(),3))</f>
        <v/>
      </c>
      <c r="E80" s="169" t="str">
        <f>IF(INDEX(減価償却費入力!$A$1:$I$301,ROW(),4)="","",INDEX(減価償却費入力!$A$1:$I$301,ROW(),4))</f>
        <v/>
      </c>
      <c r="F80" s="170" t="str">
        <f>IF(INDEX(減価償却費入力!$A$1:$I$301,ROW(),6)="","",INDEX(減価償却費入力!$A$1:$I$301,ROW(),6))</f>
        <v/>
      </c>
      <c r="G80" s="166" t="str">
        <f>IF(INDEX(減価償却費入力!$A$1:$I$301,ROW(),7)="","",INDEX(減価償却費入力!$A$1:$I$301,ROW(),7))</f>
        <v/>
      </c>
      <c r="H80" s="166" t="str">
        <f t="shared" si="3"/>
        <v/>
      </c>
      <c r="I80" s="166" t="str">
        <f>IFERROR(VLOOKUP(H80,耐用年数!$D$2:$E$224,2,FALSE),"")</f>
        <v/>
      </c>
      <c r="J80" s="166" t="str">
        <f>IF(INDEX(減価償却費入力!$A$1:$I$301,ROW(),8)="","",INDEX(減価償却費入力!$A$1:$I$301,ROW(),8))</f>
        <v/>
      </c>
      <c r="K80" s="166" t="str">
        <f>IFERROR(ROUNDDOWN(IF(OR(J80=耐用年数!$J$2,J80=耐用年数!$J$3,J80=""),減価償却費出力!I80,IF(DATEDIF(M80,A80,"y")&gt;=I80,I80/5,I80-DATEDIF(M80,A80,"y")+ROUNDDOWN(DATEDIF(M80,A80,"y")/5,0))),0),"")</f>
        <v/>
      </c>
      <c r="L80" s="166" t="str">
        <f t="shared" si="4"/>
        <v/>
      </c>
      <c r="M80" s="171" t="str">
        <f>IF(INDEX(減価償却費入力!$A$1:$I$301,ROW(),9)="","",INDEX(減価償却費入力!$A$1:$I$301,ROW(),9))</f>
        <v/>
      </c>
      <c r="N80" s="172" t="str">
        <f>IFERROR(IF(YEAR(A80)=設定・集計!$B$2,12-MONTH(A80)+1,IF(設定・集計!$B$2&lt;YEAR(A80)+L80,12,IF(設定・集計!$B$2=YEAR(A80)+L80,MONTH(A80)-1,0))),"")</f>
        <v/>
      </c>
      <c r="O80" s="169" t="str">
        <f t="shared" si="5"/>
        <v/>
      </c>
      <c r="P80" s="173"/>
      <c r="Q80" s="173"/>
      <c r="R80" s="173"/>
      <c r="S80" s="173"/>
      <c r="T80" s="173"/>
    </row>
    <row r="81" spans="1:20" s="174" customFormat="1">
      <c r="A81" s="165" t="str">
        <f>IF(INDEX(減価償却費入力!$A$1:$I$301,ROW(),1)="","",INDEX(減価償却費入力!$A$1:$I$301,ROW(),1))</f>
        <v/>
      </c>
      <c r="B81" s="166" t="str">
        <f>IF(INDEX(減価償却費入力!$A$1:$I$301,ROW(),5)="","",INDEX(減価償却費入力!$A$1:$I$301,ROW(),5))</f>
        <v/>
      </c>
      <c r="C81" s="167" t="str">
        <f>IF(INDEX(減価償却費入力!$A$1:$I$301,ROW(),2)="","",INDEX(減価償却費入力!$A$1:$I$301,ROW(),2))</f>
        <v/>
      </c>
      <c r="D81" s="168" t="str">
        <f>IF(INDEX(減価償却費入力!$A$1:$I$301,ROW(),3)="","",INDEX(減価償却費入力!$A$1:$I$301,ROW(),3))</f>
        <v/>
      </c>
      <c r="E81" s="169" t="str">
        <f>IF(INDEX(減価償却費入力!$A$1:$I$301,ROW(),4)="","",INDEX(減価償却費入力!$A$1:$I$301,ROW(),4))</f>
        <v/>
      </c>
      <c r="F81" s="170" t="str">
        <f>IF(INDEX(減価償却費入力!$A$1:$I$301,ROW(),6)="","",INDEX(減価償却費入力!$A$1:$I$301,ROW(),6))</f>
        <v/>
      </c>
      <c r="G81" s="166" t="str">
        <f>IF(INDEX(減価償却費入力!$A$1:$I$301,ROW(),7)="","",INDEX(減価償却費入力!$A$1:$I$301,ROW(),7))</f>
        <v/>
      </c>
      <c r="H81" s="166" t="str">
        <f t="shared" si="3"/>
        <v/>
      </c>
      <c r="I81" s="166" t="str">
        <f>IFERROR(VLOOKUP(H81,耐用年数!$D$2:$E$224,2,FALSE),"")</f>
        <v/>
      </c>
      <c r="J81" s="166" t="str">
        <f>IF(INDEX(減価償却費入力!$A$1:$I$301,ROW(),8)="","",INDEX(減価償却費入力!$A$1:$I$301,ROW(),8))</f>
        <v/>
      </c>
      <c r="K81" s="166" t="str">
        <f>IFERROR(ROUNDDOWN(IF(OR(J81=耐用年数!$J$2,J81=耐用年数!$J$3,J81=""),減価償却費出力!I81,IF(DATEDIF(M81,A81,"y")&gt;=I81,I81/5,I81-DATEDIF(M81,A81,"y")+ROUNDDOWN(DATEDIF(M81,A81,"y")/5,0))),0),"")</f>
        <v/>
      </c>
      <c r="L81" s="166" t="str">
        <f t="shared" si="4"/>
        <v/>
      </c>
      <c r="M81" s="171" t="str">
        <f>IF(INDEX(減価償却費入力!$A$1:$I$301,ROW(),9)="","",INDEX(減価償却費入力!$A$1:$I$301,ROW(),9))</f>
        <v/>
      </c>
      <c r="N81" s="172" t="str">
        <f>IFERROR(IF(YEAR(A81)=設定・集計!$B$2,12-MONTH(A81)+1,IF(設定・集計!$B$2&lt;YEAR(A81)+L81,12,IF(設定・集計!$B$2=YEAR(A81)+L81,MONTH(A81)-1,0))),"")</f>
        <v/>
      </c>
      <c r="O81" s="169" t="str">
        <f t="shared" si="5"/>
        <v/>
      </c>
      <c r="P81" s="173"/>
      <c r="Q81" s="173"/>
      <c r="R81" s="173"/>
      <c r="S81" s="173"/>
      <c r="T81" s="173"/>
    </row>
    <row r="82" spans="1:20" s="174" customFormat="1">
      <c r="A82" s="165" t="str">
        <f>IF(INDEX(減価償却費入力!$A$1:$I$301,ROW(),1)="","",INDEX(減価償却費入力!$A$1:$I$301,ROW(),1))</f>
        <v/>
      </c>
      <c r="B82" s="166" t="str">
        <f>IF(INDEX(減価償却費入力!$A$1:$I$301,ROW(),5)="","",INDEX(減価償却費入力!$A$1:$I$301,ROW(),5))</f>
        <v/>
      </c>
      <c r="C82" s="167" t="str">
        <f>IF(INDEX(減価償却費入力!$A$1:$I$301,ROW(),2)="","",INDEX(減価償却費入力!$A$1:$I$301,ROW(),2))</f>
        <v/>
      </c>
      <c r="D82" s="168" t="str">
        <f>IF(INDEX(減価償却費入力!$A$1:$I$301,ROW(),3)="","",INDEX(減価償却費入力!$A$1:$I$301,ROW(),3))</f>
        <v/>
      </c>
      <c r="E82" s="169" t="str">
        <f>IF(INDEX(減価償却費入力!$A$1:$I$301,ROW(),4)="","",INDEX(減価償却費入力!$A$1:$I$301,ROW(),4))</f>
        <v/>
      </c>
      <c r="F82" s="170" t="str">
        <f>IF(INDEX(減価償却費入力!$A$1:$I$301,ROW(),6)="","",INDEX(減価償却費入力!$A$1:$I$301,ROW(),6))</f>
        <v/>
      </c>
      <c r="G82" s="166" t="str">
        <f>IF(INDEX(減価償却費入力!$A$1:$I$301,ROW(),7)="","",INDEX(減価償却費入力!$A$1:$I$301,ROW(),7))</f>
        <v/>
      </c>
      <c r="H82" s="166" t="str">
        <f t="shared" si="3"/>
        <v/>
      </c>
      <c r="I82" s="166" t="str">
        <f>IFERROR(VLOOKUP(H82,耐用年数!$D$2:$E$224,2,FALSE),"")</f>
        <v/>
      </c>
      <c r="J82" s="166" t="str">
        <f>IF(INDEX(減価償却費入力!$A$1:$I$301,ROW(),8)="","",INDEX(減価償却費入力!$A$1:$I$301,ROW(),8))</f>
        <v/>
      </c>
      <c r="K82" s="166" t="str">
        <f>IFERROR(ROUNDDOWN(IF(OR(J82=耐用年数!$J$2,J82=耐用年数!$J$3,J82=""),減価償却費出力!I82,IF(DATEDIF(M82,A82,"y")&gt;=I82,I82/5,I82-DATEDIF(M82,A82,"y")+ROUNDDOWN(DATEDIF(M82,A82,"y")/5,0))),0),"")</f>
        <v/>
      </c>
      <c r="L82" s="166" t="str">
        <f t="shared" si="4"/>
        <v/>
      </c>
      <c r="M82" s="171" t="str">
        <f>IF(INDEX(減価償却費入力!$A$1:$I$301,ROW(),9)="","",INDEX(減価償却費入力!$A$1:$I$301,ROW(),9))</f>
        <v/>
      </c>
      <c r="N82" s="172" t="str">
        <f>IFERROR(IF(YEAR(A82)=設定・集計!$B$2,12-MONTH(A82)+1,IF(設定・集計!$B$2&lt;YEAR(A82)+L82,12,IF(設定・集計!$B$2=YEAR(A82)+L82,MONTH(A82)-1,0))),"")</f>
        <v/>
      </c>
      <c r="O82" s="169" t="str">
        <f t="shared" si="5"/>
        <v/>
      </c>
      <c r="P82" s="173"/>
      <c r="Q82" s="173"/>
      <c r="R82" s="173"/>
      <c r="S82" s="173"/>
      <c r="T82" s="173"/>
    </row>
    <row r="83" spans="1:20" s="174" customFormat="1">
      <c r="A83" s="165" t="str">
        <f>IF(INDEX(減価償却費入力!$A$1:$I$301,ROW(),1)="","",INDEX(減価償却費入力!$A$1:$I$301,ROW(),1))</f>
        <v/>
      </c>
      <c r="B83" s="166" t="str">
        <f>IF(INDEX(減価償却費入力!$A$1:$I$301,ROW(),5)="","",INDEX(減価償却費入力!$A$1:$I$301,ROW(),5))</f>
        <v/>
      </c>
      <c r="C83" s="167" t="str">
        <f>IF(INDEX(減価償却費入力!$A$1:$I$301,ROW(),2)="","",INDEX(減価償却費入力!$A$1:$I$301,ROW(),2))</f>
        <v/>
      </c>
      <c r="D83" s="168" t="str">
        <f>IF(INDEX(減価償却費入力!$A$1:$I$301,ROW(),3)="","",INDEX(減価償却費入力!$A$1:$I$301,ROW(),3))</f>
        <v/>
      </c>
      <c r="E83" s="169" t="str">
        <f>IF(INDEX(減価償却費入力!$A$1:$I$301,ROW(),4)="","",INDEX(減価償却費入力!$A$1:$I$301,ROW(),4))</f>
        <v/>
      </c>
      <c r="F83" s="170" t="str">
        <f>IF(INDEX(減価償却費入力!$A$1:$I$301,ROW(),6)="","",INDEX(減価償却費入力!$A$1:$I$301,ROW(),6))</f>
        <v/>
      </c>
      <c r="G83" s="166" t="str">
        <f>IF(INDEX(減価償却費入力!$A$1:$I$301,ROW(),7)="","",INDEX(減価償却費入力!$A$1:$I$301,ROW(),7))</f>
        <v/>
      </c>
      <c r="H83" s="166" t="str">
        <f t="shared" si="3"/>
        <v/>
      </c>
      <c r="I83" s="166" t="str">
        <f>IFERROR(VLOOKUP(H83,耐用年数!$D$2:$E$224,2,FALSE),"")</f>
        <v/>
      </c>
      <c r="J83" s="166" t="str">
        <f>IF(INDEX(減価償却費入力!$A$1:$I$301,ROW(),8)="","",INDEX(減価償却費入力!$A$1:$I$301,ROW(),8))</f>
        <v/>
      </c>
      <c r="K83" s="166" t="str">
        <f>IFERROR(ROUNDDOWN(IF(OR(J83=耐用年数!$J$2,J83=耐用年数!$J$3,J83=""),減価償却費出力!I83,IF(DATEDIF(M83,A83,"y")&gt;=I83,I83/5,I83-DATEDIF(M83,A83,"y")+ROUNDDOWN(DATEDIF(M83,A83,"y")/5,0))),0),"")</f>
        <v/>
      </c>
      <c r="L83" s="166" t="str">
        <f t="shared" si="4"/>
        <v/>
      </c>
      <c r="M83" s="171" t="str">
        <f>IF(INDEX(減価償却費入力!$A$1:$I$301,ROW(),9)="","",INDEX(減価償却費入力!$A$1:$I$301,ROW(),9))</f>
        <v/>
      </c>
      <c r="N83" s="172" t="str">
        <f>IFERROR(IF(YEAR(A83)=設定・集計!$B$2,12-MONTH(A83)+1,IF(設定・集計!$B$2&lt;YEAR(A83)+L83,12,IF(設定・集計!$B$2=YEAR(A83)+L83,MONTH(A83)-1,0))),"")</f>
        <v/>
      </c>
      <c r="O83" s="169" t="str">
        <f t="shared" si="5"/>
        <v/>
      </c>
      <c r="P83" s="173"/>
      <c r="Q83" s="173"/>
      <c r="R83" s="173"/>
      <c r="S83" s="173"/>
      <c r="T83" s="173"/>
    </row>
    <row r="84" spans="1:20" s="174" customFormat="1">
      <c r="A84" s="165" t="str">
        <f>IF(INDEX(減価償却費入力!$A$1:$I$301,ROW(),1)="","",INDEX(減価償却費入力!$A$1:$I$301,ROW(),1))</f>
        <v/>
      </c>
      <c r="B84" s="166" t="str">
        <f>IF(INDEX(減価償却費入力!$A$1:$I$301,ROW(),5)="","",INDEX(減価償却費入力!$A$1:$I$301,ROW(),5))</f>
        <v/>
      </c>
      <c r="C84" s="167" t="str">
        <f>IF(INDEX(減価償却費入力!$A$1:$I$301,ROW(),2)="","",INDEX(減価償却費入力!$A$1:$I$301,ROW(),2))</f>
        <v/>
      </c>
      <c r="D84" s="168" t="str">
        <f>IF(INDEX(減価償却費入力!$A$1:$I$301,ROW(),3)="","",INDEX(減価償却費入力!$A$1:$I$301,ROW(),3))</f>
        <v/>
      </c>
      <c r="E84" s="169" t="str">
        <f>IF(INDEX(減価償却費入力!$A$1:$I$301,ROW(),4)="","",INDEX(減価償却費入力!$A$1:$I$301,ROW(),4))</f>
        <v/>
      </c>
      <c r="F84" s="170" t="str">
        <f>IF(INDEX(減価償却費入力!$A$1:$I$301,ROW(),6)="","",INDEX(減価償却費入力!$A$1:$I$301,ROW(),6))</f>
        <v/>
      </c>
      <c r="G84" s="166" t="str">
        <f>IF(INDEX(減価償却費入力!$A$1:$I$301,ROW(),7)="","",INDEX(減価償却費入力!$A$1:$I$301,ROW(),7))</f>
        <v/>
      </c>
      <c r="H84" s="166" t="str">
        <f t="shared" si="3"/>
        <v/>
      </c>
      <c r="I84" s="166" t="str">
        <f>IFERROR(VLOOKUP(H84,耐用年数!$D$2:$E$224,2,FALSE),"")</f>
        <v/>
      </c>
      <c r="J84" s="166" t="str">
        <f>IF(INDEX(減価償却費入力!$A$1:$I$301,ROW(),8)="","",INDEX(減価償却費入力!$A$1:$I$301,ROW(),8))</f>
        <v/>
      </c>
      <c r="K84" s="166" t="str">
        <f>IFERROR(ROUNDDOWN(IF(OR(J84=耐用年数!$J$2,J84=耐用年数!$J$3,J84=""),減価償却費出力!I84,IF(DATEDIF(M84,A84,"y")&gt;=I84,I84/5,I84-DATEDIF(M84,A84,"y")+ROUNDDOWN(DATEDIF(M84,A84,"y")/5,0))),0),"")</f>
        <v/>
      </c>
      <c r="L84" s="166" t="str">
        <f t="shared" si="4"/>
        <v/>
      </c>
      <c r="M84" s="171" t="str">
        <f>IF(INDEX(減価償却費入力!$A$1:$I$301,ROW(),9)="","",INDEX(減価償却費入力!$A$1:$I$301,ROW(),9))</f>
        <v/>
      </c>
      <c r="N84" s="172" t="str">
        <f>IFERROR(IF(YEAR(A84)=設定・集計!$B$2,12-MONTH(A84)+1,IF(設定・集計!$B$2&lt;YEAR(A84)+L84,12,IF(設定・集計!$B$2=YEAR(A84)+L84,MONTH(A84)-1,0))),"")</f>
        <v/>
      </c>
      <c r="O84" s="169" t="str">
        <f t="shared" si="5"/>
        <v/>
      </c>
      <c r="P84" s="173"/>
      <c r="Q84" s="173"/>
      <c r="R84" s="173"/>
      <c r="S84" s="173"/>
      <c r="T84" s="173"/>
    </row>
    <row r="85" spans="1:20" s="174" customFormat="1">
      <c r="A85" s="165" t="str">
        <f>IF(INDEX(減価償却費入力!$A$1:$I$301,ROW(),1)="","",INDEX(減価償却費入力!$A$1:$I$301,ROW(),1))</f>
        <v/>
      </c>
      <c r="B85" s="166" t="str">
        <f>IF(INDEX(減価償却費入力!$A$1:$I$301,ROW(),5)="","",INDEX(減価償却費入力!$A$1:$I$301,ROW(),5))</f>
        <v/>
      </c>
      <c r="C85" s="167" t="str">
        <f>IF(INDEX(減価償却費入力!$A$1:$I$301,ROW(),2)="","",INDEX(減価償却費入力!$A$1:$I$301,ROW(),2))</f>
        <v/>
      </c>
      <c r="D85" s="168" t="str">
        <f>IF(INDEX(減価償却費入力!$A$1:$I$301,ROW(),3)="","",INDEX(減価償却費入力!$A$1:$I$301,ROW(),3))</f>
        <v/>
      </c>
      <c r="E85" s="169" t="str">
        <f>IF(INDEX(減価償却費入力!$A$1:$I$301,ROW(),4)="","",INDEX(減価償却費入力!$A$1:$I$301,ROW(),4))</f>
        <v/>
      </c>
      <c r="F85" s="170" t="str">
        <f>IF(INDEX(減価償却費入力!$A$1:$I$301,ROW(),6)="","",INDEX(減価償却費入力!$A$1:$I$301,ROW(),6))</f>
        <v/>
      </c>
      <c r="G85" s="166" t="str">
        <f>IF(INDEX(減価償却費入力!$A$1:$I$301,ROW(),7)="","",INDEX(減価償却費入力!$A$1:$I$301,ROW(),7))</f>
        <v/>
      </c>
      <c r="H85" s="166" t="str">
        <f t="shared" si="3"/>
        <v/>
      </c>
      <c r="I85" s="166" t="str">
        <f>IFERROR(VLOOKUP(H85,耐用年数!$D$2:$E$224,2,FALSE),"")</f>
        <v/>
      </c>
      <c r="J85" s="166" t="str">
        <f>IF(INDEX(減価償却費入力!$A$1:$I$301,ROW(),8)="","",INDEX(減価償却費入力!$A$1:$I$301,ROW(),8))</f>
        <v/>
      </c>
      <c r="K85" s="166" t="str">
        <f>IFERROR(ROUNDDOWN(IF(OR(J85=耐用年数!$J$2,J85=耐用年数!$J$3,J85=""),減価償却費出力!I85,IF(DATEDIF(M85,A85,"y")&gt;=I85,I85/5,I85-DATEDIF(M85,A85,"y")+ROUNDDOWN(DATEDIF(M85,A85,"y")/5,0))),0),"")</f>
        <v/>
      </c>
      <c r="L85" s="166" t="str">
        <f t="shared" si="4"/>
        <v/>
      </c>
      <c r="M85" s="171" t="str">
        <f>IF(INDEX(減価償却費入力!$A$1:$I$301,ROW(),9)="","",INDEX(減価償却費入力!$A$1:$I$301,ROW(),9))</f>
        <v/>
      </c>
      <c r="N85" s="172" t="str">
        <f>IFERROR(IF(YEAR(A85)=設定・集計!$B$2,12-MONTH(A85)+1,IF(設定・集計!$B$2&lt;YEAR(A85)+L85,12,IF(設定・集計!$B$2=YEAR(A85)+L85,MONTH(A85)-1,0))),"")</f>
        <v/>
      </c>
      <c r="O85" s="169" t="str">
        <f t="shared" si="5"/>
        <v/>
      </c>
      <c r="P85" s="173"/>
      <c r="Q85" s="173"/>
      <c r="R85" s="173"/>
      <c r="S85" s="173"/>
      <c r="T85" s="173"/>
    </row>
    <row r="86" spans="1:20" s="174" customFormat="1">
      <c r="A86" s="165" t="str">
        <f>IF(INDEX(減価償却費入力!$A$1:$I$301,ROW(),1)="","",INDEX(減価償却費入力!$A$1:$I$301,ROW(),1))</f>
        <v/>
      </c>
      <c r="B86" s="166" t="str">
        <f>IF(INDEX(減価償却費入力!$A$1:$I$301,ROW(),5)="","",INDEX(減価償却費入力!$A$1:$I$301,ROW(),5))</f>
        <v/>
      </c>
      <c r="C86" s="167" t="str">
        <f>IF(INDEX(減価償却費入力!$A$1:$I$301,ROW(),2)="","",INDEX(減価償却費入力!$A$1:$I$301,ROW(),2))</f>
        <v/>
      </c>
      <c r="D86" s="168" t="str">
        <f>IF(INDEX(減価償却費入力!$A$1:$I$301,ROW(),3)="","",INDEX(減価償却費入力!$A$1:$I$301,ROW(),3))</f>
        <v/>
      </c>
      <c r="E86" s="169" t="str">
        <f>IF(INDEX(減価償却費入力!$A$1:$I$301,ROW(),4)="","",INDEX(減価償却費入力!$A$1:$I$301,ROW(),4))</f>
        <v/>
      </c>
      <c r="F86" s="170" t="str">
        <f>IF(INDEX(減価償却費入力!$A$1:$I$301,ROW(),6)="","",INDEX(減価償却費入力!$A$1:$I$301,ROW(),6))</f>
        <v/>
      </c>
      <c r="G86" s="166" t="str">
        <f>IF(INDEX(減価償却費入力!$A$1:$I$301,ROW(),7)="","",INDEX(減価償却費入力!$A$1:$I$301,ROW(),7))</f>
        <v/>
      </c>
      <c r="H86" s="166" t="str">
        <f t="shared" si="3"/>
        <v/>
      </c>
      <c r="I86" s="166" t="str">
        <f>IFERROR(VLOOKUP(H86,耐用年数!$D$2:$E$224,2,FALSE),"")</f>
        <v/>
      </c>
      <c r="J86" s="166" t="str">
        <f>IF(INDEX(減価償却費入力!$A$1:$I$301,ROW(),8)="","",INDEX(減価償却費入力!$A$1:$I$301,ROW(),8))</f>
        <v/>
      </c>
      <c r="K86" s="166" t="str">
        <f>IFERROR(ROUNDDOWN(IF(OR(J86=耐用年数!$J$2,J86=耐用年数!$J$3,J86=""),減価償却費出力!I86,IF(DATEDIF(M86,A86,"y")&gt;=I86,I86/5,I86-DATEDIF(M86,A86,"y")+ROUNDDOWN(DATEDIF(M86,A86,"y")/5,0))),0),"")</f>
        <v/>
      </c>
      <c r="L86" s="166" t="str">
        <f t="shared" si="4"/>
        <v/>
      </c>
      <c r="M86" s="171" t="str">
        <f>IF(INDEX(減価償却費入力!$A$1:$I$301,ROW(),9)="","",INDEX(減価償却費入力!$A$1:$I$301,ROW(),9))</f>
        <v/>
      </c>
      <c r="N86" s="172" t="str">
        <f>IFERROR(IF(YEAR(A86)=設定・集計!$B$2,12-MONTH(A86)+1,IF(設定・集計!$B$2&lt;YEAR(A86)+L86,12,IF(設定・集計!$B$2=YEAR(A86)+L86,MONTH(A86)-1,0))),"")</f>
        <v/>
      </c>
      <c r="O86" s="169" t="str">
        <f t="shared" si="5"/>
        <v/>
      </c>
      <c r="P86" s="173"/>
      <c r="Q86" s="173"/>
      <c r="R86" s="173"/>
      <c r="S86" s="173"/>
      <c r="T86" s="173"/>
    </row>
    <row r="87" spans="1:20" s="174" customFormat="1">
      <c r="A87" s="165" t="str">
        <f>IF(INDEX(減価償却費入力!$A$1:$I$301,ROW(),1)="","",INDEX(減価償却費入力!$A$1:$I$301,ROW(),1))</f>
        <v/>
      </c>
      <c r="B87" s="166" t="str">
        <f>IF(INDEX(減価償却費入力!$A$1:$I$301,ROW(),5)="","",INDEX(減価償却費入力!$A$1:$I$301,ROW(),5))</f>
        <v/>
      </c>
      <c r="C87" s="167" t="str">
        <f>IF(INDEX(減価償却費入力!$A$1:$I$301,ROW(),2)="","",INDEX(減価償却費入力!$A$1:$I$301,ROW(),2))</f>
        <v/>
      </c>
      <c r="D87" s="168" t="str">
        <f>IF(INDEX(減価償却費入力!$A$1:$I$301,ROW(),3)="","",INDEX(減価償却費入力!$A$1:$I$301,ROW(),3))</f>
        <v/>
      </c>
      <c r="E87" s="169" t="str">
        <f>IF(INDEX(減価償却費入力!$A$1:$I$301,ROW(),4)="","",INDEX(減価償却費入力!$A$1:$I$301,ROW(),4))</f>
        <v/>
      </c>
      <c r="F87" s="170" t="str">
        <f>IF(INDEX(減価償却費入力!$A$1:$I$301,ROW(),6)="","",INDEX(減価償却費入力!$A$1:$I$301,ROW(),6))</f>
        <v/>
      </c>
      <c r="G87" s="166" t="str">
        <f>IF(INDEX(減価償却費入力!$A$1:$I$301,ROW(),7)="","",INDEX(減価償却費入力!$A$1:$I$301,ROW(),7))</f>
        <v/>
      </c>
      <c r="H87" s="166" t="str">
        <f t="shared" si="3"/>
        <v/>
      </c>
      <c r="I87" s="166" t="str">
        <f>IFERROR(VLOOKUP(H87,耐用年数!$D$2:$E$224,2,FALSE),"")</f>
        <v/>
      </c>
      <c r="J87" s="166" t="str">
        <f>IF(INDEX(減価償却費入力!$A$1:$I$301,ROW(),8)="","",INDEX(減価償却費入力!$A$1:$I$301,ROW(),8))</f>
        <v/>
      </c>
      <c r="K87" s="166" t="str">
        <f>IFERROR(ROUNDDOWN(IF(OR(J87=耐用年数!$J$2,J87=耐用年数!$J$3,J87=""),減価償却費出力!I87,IF(DATEDIF(M87,A87,"y")&gt;=I87,I87/5,I87-DATEDIF(M87,A87,"y")+ROUNDDOWN(DATEDIF(M87,A87,"y")/5,0))),0),"")</f>
        <v/>
      </c>
      <c r="L87" s="166" t="str">
        <f t="shared" si="4"/>
        <v/>
      </c>
      <c r="M87" s="171" t="str">
        <f>IF(INDEX(減価償却費入力!$A$1:$I$301,ROW(),9)="","",INDEX(減価償却費入力!$A$1:$I$301,ROW(),9))</f>
        <v/>
      </c>
      <c r="N87" s="172" t="str">
        <f>IFERROR(IF(YEAR(A87)=設定・集計!$B$2,12-MONTH(A87)+1,IF(設定・集計!$B$2&lt;YEAR(A87)+L87,12,IF(設定・集計!$B$2=YEAR(A87)+L87,MONTH(A87)-1,0))),"")</f>
        <v/>
      </c>
      <c r="O87" s="169" t="str">
        <f t="shared" si="5"/>
        <v/>
      </c>
      <c r="P87" s="173"/>
      <c r="Q87" s="173"/>
      <c r="R87" s="173"/>
      <c r="S87" s="173"/>
      <c r="T87" s="173"/>
    </row>
    <row r="88" spans="1:20" s="174" customFormat="1">
      <c r="A88" s="165" t="str">
        <f>IF(INDEX(減価償却費入力!$A$1:$I$301,ROW(),1)="","",INDEX(減価償却費入力!$A$1:$I$301,ROW(),1))</f>
        <v/>
      </c>
      <c r="B88" s="166" t="str">
        <f>IF(INDEX(減価償却費入力!$A$1:$I$301,ROW(),5)="","",INDEX(減価償却費入力!$A$1:$I$301,ROW(),5))</f>
        <v/>
      </c>
      <c r="C88" s="167" t="str">
        <f>IF(INDEX(減価償却費入力!$A$1:$I$301,ROW(),2)="","",INDEX(減価償却費入力!$A$1:$I$301,ROW(),2))</f>
        <v/>
      </c>
      <c r="D88" s="168" t="str">
        <f>IF(INDEX(減価償却費入力!$A$1:$I$301,ROW(),3)="","",INDEX(減価償却費入力!$A$1:$I$301,ROW(),3))</f>
        <v/>
      </c>
      <c r="E88" s="169" t="str">
        <f>IF(INDEX(減価償却費入力!$A$1:$I$301,ROW(),4)="","",INDEX(減価償却費入力!$A$1:$I$301,ROW(),4))</f>
        <v/>
      </c>
      <c r="F88" s="170" t="str">
        <f>IF(INDEX(減価償却費入力!$A$1:$I$301,ROW(),6)="","",INDEX(減価償却費入力!$A$1:$I$301,ROW(),6))</f>
        <v/>
      </c>
      <c r="G88" s="166" t="str">
        <f>IF(INDEX(減価償却費入力!$A$1:$I$301,ROW(),7)="","",INDEX(減価償却費入力!$A$1:$I$301,ROW(),7))</f>
        <v/>
      </c>
      <c r="H88" s="166" t="str">
        <f t="shared" si="3"/>
        <v/>
      </c>
      <c r="I88" s="166" t="str">
        <f>IFERROR(VLOOKUP(H88,耐用年数!$D$2:$E$224,2,FALSE),"")</f>
        <v/>
      </c>
      <c r="J88" s="166" t="str">
        <f>IF(INDEX(減価償却費入力!$A$1:$I$301,ROW(),8)="","",INDEX(減価償却費入力!$A$1:$I$301,ROW(),8))</f>
        <v/>
      </c>
      <c r="K88" s="166" t="str">
        <f>IFERROR(ROUNDDOWN(IF(OR(J88=耐用年数!$J$2,J88=耐用年数!$J$3,J88=""),減価償却費出力!I88,IF(DATEDIF(M88,A88,"y")&gt;=I88,I88/5,I88-DATEDIF(M88,A88,"y")+ROUNDDOWN(DATEDIF(M88,A88,"y")/5,0))),0),"")</f>
        <v/>
      </c>
      <c r="L88" s="166" t="str">
        <f t="shared" si="4"/>
        <v/>
      </c>
      <c r="M88" s="171" t="str">
        <f>IF(INDEX(減価償却費入力!$A$1:$I$301,ROW(),9)="","",INDEX(減価償却費入力!$A$1:$I$301,ROW(),9))</f>
        <v/>
      </c>
      <c r="N88" s="172" t="str">
        <f>IFERROR(IF(YEAR(A88)=設定・集計!$B$2,12-MONTH(A88)+1,IF(設定・集計!$B$2&lt;YEAR(A88)+L88,12,IF(設定・集計!$B$2=YEAR(A88)+L88,MONTH(A88)-1,0))),"")</f>
        <v/>
      </c>
      <c r="O88" s="169" t="str">
        <f t="shared" si="5"/>
        <v/>
      </c>
      <c r="P88" s="173"/>
      <c r="Q88" s="173"/>
      <c r="R88" s="173"/>
      <c r="S88" s="173"/>
      <c r="T88" s="173"/>
    </row>
    <row r="89" spans="1:20" s="174" customFormat="1">
      <c r="A89" s="165" t="str">
        <f>IF(INDEX(減価償却費入力!$A$1:$I$301,ROW(),1)="","",INDEX(減価償却費入力!$A$1:$I$301,ROW(),1))</f>
        <v/>
      </c>
      <c r="B89" s="166" t="str">
        <f>IF(INDEX(減価償却費入力!$A$1:$I$301,ROW(),5)="","",INDEX(減価償却費入力!$A$1:$I$301,ROW(),5))</f>
        <v/>
      </c>
      <c r="C89" s="167" t="str">
        <f>IF(INDEX(減価償却費入力!$A$1:$I$301,ROW(),2)="","",INDEX(減価償却費入力!$A$1:$I$301,ROW(),2))</f>
        <v/>
      </c>
      <c r="D89" s="168" t="str">
        <f>IF(INDEX(減価償却費入力!$A$1:$I$301,ROW(),3)="","",INDEX(減価償却費入力!$A$1:$I$301,ROW(),3))</f>
        <v/>
      </c>
      <c r="E89" s="169" t="str">
        <f>IF(INDEX(減価償却費入力!$A$1:$I$301,ROW(),4)="","",INDEX(減価償却費入力!$A$1:$I$301,ROW(),4))</f>
        <v/>
      </c>
      <c r="F89" s="170" t="str">
        <f>IF(INDEX(減価償却費入力!$A$1:$I$301,ROW(),6)="","",INDEX(減価償却費入力!$A$1:$I$301,ROW(),6))</f>
        <v/>
      </c>
      <c r="G89" s="166" t="str">
        <f>IF(INDEX(減価償却費入力!$A$1:$I$301,ROW(),7)="","",INDEX(減価償却費入力!$A$1:$I$301,ROW(),7))</f>
        <v/>
      </c>
      <c r="H89" s="166" t="str">
        <f t="shared" si="3"/>
        <v/>
      </c>
      <c r="I89" s="166" t="str">
        <f>IFERROR(VLOOKUP(H89,耐用年数!$D$2:$E$224,2,FALSE),"")</f>
        <v/>
      </c>
      <c r="J89" s="166" t="str">
        <f>IF(INDEX(減価償却費入力!$A$1:$I$301,ROW(),8)="","",INDEX(減価償却費入力!$A$1:$I$301,ROW(),8))</f>
        <v/>
      </c>
      <c r="K89" s="166" t="str">
        <f>IFERROR(ROUNDDOWN(IF(OR(J89=耐用年数!$J$2,J89=耐用年数!$J$3,J89=""),減価償却費出力!I89,IF(DATEDIF(M89,A89,"y")&gt;=I89,I89/5,I89-DATEDIF(M89,A89,"y")+ROUNDDOWN(DATEDIF(M89,A89,"y")/5,0))),0),"")</f>
        <v/>
      </c>
      <c r="L89" s="166" t="str">
        <f t="shared" si="4"/>
        <v/>
      </c>
      <c r="M89" s="171" t="str">
        <f>IF(INDEX(減価償却費入力!$A$1:$I$301,ROW(),9)="","",INDEX(減価償却費入力!$A$1:$I$301,ROW(),9))</f>
        <v/>
      </c>
      <c r="N89" s="172" t="str">
        <f>IFERROR(IF(YEAR(A89)=設定・集計!$B$2,12-MONTH(A89)+1,IF(設定・集計!$B$2&lt;YEAR(A89)+L89,12,IF(設定・集計!$B$2=YEAR(A89)+L89,MONTH(A89)-1,0))),"")</f>
        <v/>
      </c>
      <c r="O89" s="169" t="str">
        <f t="shared" si="5"/>
        <v/>
      </c>
      <c r="P89" s="173"/>
      <c r="Q89" s="173"/>
      <c r="R89" s="173"/>
      <c r="S89" s="173"/>
      <c r="T89" s="173"/>
    </row>
    <row r="90" spans="1:20" s="174" customFormat="1">
      <c r="A90" s="165" t="str">
        <f>IF(INDEX(減価償却費入力!$A$1:$I$301,ROW(),1)="","",INDEX(減価償却費入力!$A$1:$I$301,ROW(),1))</f>
        <v/>
      </c>
      <c r="B90" s="166" t="str">
        <f>IF(INDEX(減価償却費入力!$A$1:$I$301,ROW(),5)="","",INDEX(減価償却費入力!$A$1:$I$301,ROW(),5))</f>
        <v/>
      </c>
      <c r="C90" s="167" t="str">
        <f>IF(INDEX(減価償却費入力!$A$1:$I$301,ROW(),2)="","",INDEX(減価償却費入力!$A$1:$I$301,ROW(),2))</f>
        <v/>
      </c>
      <c r="D90" s="168" t="str">
        <f>IF(INDEX(減価償却費入力!$A$1:$I$301,ROW(),3)="","",INDEX(減価償却費入力!$A$1:$I$301,ROW(),3))</f>
        <v/>
      </c>
      <c r="E90" s="169" t="str">
        <f>IF(INDEX(減価償却費入力!$A$1:$I$301,ROW(),4)="","",INDEX(減価償却費入力!$A$1:$I$301,ROW(),4))</f>
        <v/>
      </c>
      <c r="F90" s="170" t="str">
        <f>IF(INDEX(減価償却費入力!$A$1:$I$301,ROW(),6)="","",INDEX(減価償却費入力!$A$1:$I$301,ROW(),6))</f>
        <v/>
      </c>
      <c r="G90" s="166" t="str">
        <f>IF(INDEX(減価償却費入力!$A$1:$I$301,ROW(),7)="","",INDEX(減価償却費入力!$A$1:$I$301,ROW(),7))</f>
        <v/>
      </c>
      <c r="H90" s="166" t="str">
        <f t="shared" si="3"/>
        <v/>
      </c>
      <c r="I90" s="166" t="str">
        <f>IFERROR(VLOOKUP(H90,耐用年数!$D$2:$E$224,2,FALSE),"")</f>
        <v/>
      </c>
      <c r="J90" s="166" t="str">
        <f>IF(INDEX(減価償却費入力!$A$1:$I$301,ROW(),8)="","",INDEX(減価償却費入力!$A$1:$I$301,ROW(),8))</f>
        <v/>
      </c>
      <c r="K90" s="166" t="str">
        <f>IFERROR(ROUNDDOWN(IF(OR(J90=耐用年数!$J$2,J90=耐用年数!$J$3,J90=""),減価償却費出力!I90,IF(DATEDIF(M90,A90,"y")&gt;=I90,I90/5,I90-DATEDIF(M90,A90,"y")+ROUNDDOWN(DATEDIF(M90,A90,"y")/5,0))),0),"")</f>
        <v/>
      </c>
      <c r="L90" s="166" t="str">
        <f t="shared" si="4"/>
        <v/>
      </c>
      <c r="M90" s="171" t="str">
        <f>IF(INDEX(減価償却費入力!$A$1:$I$301,ROW(),9)="","",INDEX(減価償却費入力!$A$1:$I$301,ROW(),9))</f>
        <v/>
      </c>
      <c r="N90" s="172" t="str">
        <f>IFERROR(IF(YEAR(A90)=設定・集計!$B$2,12-MONTH(A90)+1,IF(設定・集計!$B$2&lt;YEAR(A90)+L90,12,IF(設定・集計!$B$2=YEAR(A90)+L90,MONTH(A90)-1,0))),"")</f>
        <v/>
      </c>
      <c r="O90" s="169" t="str">
        <f t="shared" si="5"/>
        <v/>
      </c>
      <c r="P90" s="173"/>
      <c r="Q90" s="173"/>
      <c r="R90" s="173"/>
      <c r="S90" s="173"/>
      <c r="T90" s="173"/>
    </row>
    <row r="91" spans="1:20" s="174" customFormat="1">
      <c r="A91" s="165" t="str">
        <f>IF(INDEX(減価償却費入力!$A$1:$I$301,ROW(),1)="","",INDEX(減価償却費入力!$A$1:$I$301,ROW(),1))</f>
        <v/>
      </c>
      <c r="B91" s="166" t="str">
        <f>IF(INDEX(減価償却費入力!$A$1:$I$301,ROW(),5)="","",INDEX(減価償却費入力!$A$1:$I$301,ROW(),5))</f>
        <v/>
      </c>
      <c r="C91" s="167" t="str">
        <f>IF(INDEX(減価償却費入力!$A$1:$I$301,ROW(),2)="","",INDEX(減価償却費入力!$A$1:$I$301,ROW(),2))</f>
        <v/>
      </c>
      <c r="D91" s="168" t="str">
        <f>IF(INDEX(減価償却費入力!$A$1:$I$301,ROW(),3)="","",INDEX(減価償却費入力!$A$1:$I$301,ROW(),3))</f>
        <v/>
      </c>
      <c r="E91" s="169" t="str">
        <f>IF(INDEX(減価償却費入力!$A$1:$I$301,ROW(),4)="","",INDEX(減価償却費入力!$A$1:$I$301,ROW(),4))</f>
        <v/>
      </c>
      <c r="F91" s="170" t="str">
        <f>IF(INDEX(減価償却費入力!$A$1:$I$301,ROW(),6)="","",INDEX(減価償却費入力!$A$1:$I$301,ROW(),6))</f>
        <v/>
      </c>
      <c r="G91" s="166" t="str">
        <f>IF(INDEX(減価償却費入力!$A$1:$I$301,ROW(),7)="","",INDEX(減価償却費入力!$A$1:$I$301,ROW(),7))</f>
        <v/>
      </c>
      <c r="H91" s="166" t="str">
        <f t="shared" si="3"/>
        <v/>
      </c>
      <c r="I91" s="166" t="str">
        <f>IFERROR(VLOOKUP(H91,耐用年数!$D$2:$E$224,2,FALSE),"")</f>
        <v/>
      </c>
      <c r="J91" s="166" t="str">
        <f>IF(INDEX(減価償却費入力!$A$1:$I$301,ROW(),8)="","",INDEX(減価償却費入力!$A$1:$I$301,ROW(),8))</f>
        <v/>
      </c>
      <c r="K91" s="166" t="str">
        <f>IFERROR(ROUNDDOWN(IF(OR(J91=耐用年数!$J$2,J91=耐用年数!$J$3,J91=""),減価償却費出力!I91,IF(DATEDIF(M91,A91,"y")&gt;=I91,I91/5,I91-DATEDIF(M91,A91,"y")+ROUNDDOWN(DATEDIF(M91,A91,"y")/5,0))),0),"")</f>
        <v/>
      </c>
      <c r="L91" s="166" t="str">
        <f t="shared" si="4"/>
        <v/>
      </c>
      <c r="M91" s="171" t="str">
        <f>IF(INDEX(減価償却費入力!$A$1:$I$301,ROW(),9)="","",INDEX(減価償却費入力!$A$1:$I$301,ROW(),9))</f>
        <v/>
      </c>
      <c r="N91" s="172" t="str">
        <f>IFERROR(IF(YEAR(A91)=設定・集計!$B$2,12-MONTH(A91)+1,IF(設定・集計!$B$2&lt;YEAR(A91)+L91,12,IF(設定・集計!$B$2=YEAR(A91)+L91,MONTH(A91)-1,0))),"")</f>
        <v/>
      </c>
      <c r="O91" s="169" t="str">
        <f t="shared" si="5"/>
        <v/>
      </c>
      <c r="P91" s="173"/>
      <c r="Q91" s="173"/>
      <c r="R91" s="173"/>
      <c r="S91" s="173"/>
      <c r="T91" s="173"/>
    </row>
    <row r="92" spans="1:20" s="174" customFormat="1">
      <c r="A92" s="165" t="str">
        <f>IF(INDEX(減価償却費入力!$A$1:$I$301,ROW(),1)="","",INDEX(減価償却費入力!$A$1:$I$301,ROW(),1))</f>
        <v/>
      </c>
      <c r="B92" s="166" t="str">
        <f>IF(INDEX(減価償却費入力!$A$1:$I$301,ROW(),5)="","",INDEX(減価償却費入力!$A$1:$I$301,ROW(),5))</f>
        <v/>
      </c>
      <c r="C92" s="167" t="str">
        <f>IF(INDEX(減価償却費入力!$A$1:$I$301,ROW(),2)="","",INDEX(減価償却費入力!$A$1:$I$301,ROW(),2))</f>
        <v/>
      </c>
      <c r="D92" s="168" t="str">
        <f>IF(INDEX(減価償却費入力!$A$1:$I$301,ROW(),3)="","",INDEX(減価償却費入力!$A$1:$I$301,ROW(),3))</f>
        <v/>
      </c>
      <c r="E92" s="169" t="str">
        <f>IF(INDEX(減価償却費入力!$A$1:$I$301,ROW(),4)="","",INDEX(減価償却費入力!$A$1:$I$301,ROW(),4))</f>
        <v/>
      </c>
      <c r="F92" s="170" t="str">
        <f>IF(INDEX(減価償却費入力!$A$1:$I$301,ROW(),6)="","",INDEX(減価償却費入力!$A$1:$I$301,ROW(),6))</f>
        <v/>
      </c>
      <c r="G92" s="166" t="str">
        <f>IF(INDEX(減価償却費入力!$A$1:$I$301,ROW(),7)="","",INDEX(減価償却費入力!$A$1:$I$301,ROW(),7))</f>
        <v/>
      </c>
      <c r="H92" s="166" t="str">
        <f t="shared" si="3"/>
        <v/>
      </c>
      <c r="I92" s="166" t="str">
        <f>IFERROR(VLOOKUP(H92,耐用年数!$D$2:$E$224,2,FALSE),"")</f>
        <v/>
      </c>
      <c r="J92" s="166" t="str">
        <f>IF(INDEX(減価償却費入力!$A$1:$I$301,ROW(),8)="","",INDEX(減価償却費入力!$A$1:$I$301,ROW(),8))</f>
        <v/>
      </c>
      <c r="K92" s="166" t="str">
        <f>IFERROR(ROUNDDOWN(IF(OR(J92=耐用年数!$J$2,J92=耐用年数!$J$3,J92=""),減価償却費出力!I92,IF(DATEDIF(M92,A92,"y")&gt;=I92,I92/5,I92-DATEDIF(M92,A92,"y")+ROUNDDOWN(DATEDIF(M92,A92,"y")/5,0))),0),"")</f>
        <v/>
      </c>
      <c r="L92" s="166" t="str">
        <f t="shared" si="4"/>
        <v/>
      </c>
      <c r="M92" s="171" t="str">
        <f>IF(INDEX(減価償却費入力!$A$1:$I$301,ROW(),9)="","",INDEX(減価償却費入力!$A$1:$I$301,ROW(),9))</f>
        <v/>
      </c>
      <c r="N92" s="172" t="str">
        <f>IFERROR(IF(YEAR(A92)=設定・集計!$B$2,12-MONTH(A92)+1,IF(設定・集計!$B$2&lt;YEAR(A92)+L92,12,IF(設定・集計!$B$2=YEAR(A92)+L92,MONTH(A92)-1,0))),"")</f>
        <v/>
      </c>
      <c r="O92" s="169" t="str">
        <f t="shared" si="5"/>
        <v/>
      </c>
      <c r="P92" s="173"/>
      <c r="Q92" s="173"/>
      <c r="R92" s="173"/>
      <c r="S92" s="173"/>
      <c r="T92" s="173"/>
    </row>
    <row r="93" spans="1:20" s="174" customFormat="1">
      <c r="A93" s="165" t="str">
        <f>IF(INDEX(減価償却費入力!$A$1:$I$301,ROW(),1)="","",INDEX(減価償却費入力!$A$1:$I$301,ROW(),1))</f>
        <v/>
      </c>
      <c r="B93" s="166" t="str">
        <f>IF(INDEX(減価償却費入力!$A$1:$I$301,ROW(),5)="","",INDEX(減価償却費入力!$A$1:$I$301,ROW(),5))</f>
        <v/>
      </c>
      <c r="C93" s="167" t="str">
        <f>IF(INDEX(減価償却費入力!$A$1:$I$301,ROW(),2)="","",INDEX(減価償却費入力!$A$1:$I$301,ROW(),2))</f>
        <v/>
      </c>
      <c r="D93" s="168" t="str">
        <f>IF(INDEX(減価償却費入力!$A$1:$I$301,ROW(),3)="","",INDEX(減価償却費入力!$A$1:$I$301,ROW(),3))</f>
        <v/>
      </c>
      <c r="E93" s="169" t="str">
        <f>IF(INDEX(減価償却費入力!$A$1:$I$301,ROW(),4)="","",INDEX(減価償却費入力!$A$1:$I$301,ROW(),4))</f>
        <v/>
      </c>
      <c r="F93" s="170" t="str">
        <f>IF(INDEX(減価償却費入力!$A$1:$I$301,ROW(),6)="","",INDEX(減価償却費入力!$A$1:$I$301,ROW(),6))</f>
        <v/>
      </c>
      <c r="G93" s="166" t="str">
        <f>IF(INDEX(減価償却費入力!$A$1:$I$301,ROW(),7)="","",INDEX(減価償却費入力!$A$1:$I$301,ROW(),7))</f>
        <v/>
      </c>
      <c r="H93" s="166" t="str">
        <f t="shared" si="3"/>
        <v/>
      </c>
      <c r="I93" s="166" t="str">
        <f>IFERROR(VLOOKUP(H93,耐用年数!$D$2:$E$224,2,FALSE),"")</f>
        <v/>
      </c>
      <c r="J93" s="166" t="str">
        <f>IF(INDEX(減価償却費入力!$A$1:$I$301,ROW(),8)="","",INDEX(減価償却費入力!$A$1:$I$301,ROW(),8))</f>
        <v/>
      </c>
      <c r="K93" s="166" t="str">
        <f>IFERROR(ROUNDDOWN(IF(OR(J93=耐用年数!$J$2,J93=耐用年数!$J$3,J93=""),減価償却費出力!I93,IF(DATEDIF(M93,A93,"y")&gt;=I93,I93/5,I93-DATEDIF(M93,A93,"y")+ROUNDDOWN(DATEDIF(M93,A93,"y")/5,0))),0),"")</f>
        <v/>
      </c>
      <c r="L93" s="166" t="str">
        <f t="shared" si="4"/>
        <v/>
      </c>
      <c r="M93" s="171" t="str">
        <f>IF(INDEX(減価償却費入力!$A$1:$I$301,ROW(),9)="","",INDEX(減価償却費入力!$A$1:$I$301,ROW(),9))</f>
        <v/>
      </c>
      <c r="N93" s="172" t="str">
        <f>IFERROR(IF(YEAR(A93)=設定・集計!$B$2,12-MONTH(A93)+1,IF(設定・集計!$B$2&lt;YEAR(A93)+L93,12,IF(設定・集計!$B$2=YEAR(A93)+L93,MONTH(A93)-1,0))),"")</f>
        <v/>
      </c>
      <c r="O93" s="169" t="str">
        <f t="shared" si="5"/>
        <v/>
      </c>
      <c r="P93" s="173"/>
      <c r="Q93" s="173"/>
      <c r="R93" s="173"/>
      <c r="S93" s="173"/>
      <c r="T93" s="173"/>
    </row>
    <row r="94" spans="1:20" s="174" customFormat="1">
      <c r="A94" s="165" t="str">
        <f>IF(INDEX(減価償却費入力!$A$1:$I$301,ROW(),1)="","",INDEX(減価償却費入力!$A$1:$I$301,ROW(),1))</f>
        <v/>
      </c>
      <c r="B94" s="166" t="str">
        <f>IF(INDEX(減価償却費入力!$A$1:$I$301,ROW(),5)="","",INDEX(減価償却費入力!$A$1:$I$301,ROW(),5))</f>
        <v/>
      </c>
      <c r="C94" s="167" t="str">
        <f>IF(INDEX(減価償却費入力!$A$1:$I$301,ROW(),2)="","",INDEX(減価償却費入力!$A$1:$I$301,ROW(),2))</f>
        <v/>
      </c>
      <c r="D94" s="168" t="str">
        <f>IF(INDEX(減価償却費入力!$A$1:$I$301,ROW(),3)="","",INDEX(減価償却費入力!$A$1:$I$301,ROW(),3))</f>
        <v/>
      </c>
      <c r="E94" s="169" t="str">
        <f>IF(INDEX(減価償却費入力!$A$1:$I$301,ROW(),4)="","",INDEX(減価償却費入力!$A$1:$I$301,ROW(),4))</f>
        <v/>
      </c>
      <c r="F94" s="170" t="str">
        <f>IF(INDEX(減価償却費入力!$A$1:$I$301,ROW(),6)="","",INDEX(減価償却費入力!$A$1:$I$301,ROW(),6))</f>
        <v/>
      </c>
      <c r="G94" s="166" t="str">
        <f>IF(INDEX(減価償却費入力!$A$1:$I$301,ROW(),7)="","",INDEX(減価償却費入力!$A$1:$I$301,ROW(),7))</f>
        <v/>
      </c>
      <c r="H94" s="166" t="str">
        <f t="shared" si="3"/>
        <v/>
      </c>
      <c r="I94" s="166" t="str">
        <f>IFERROR(VLOOKUP(H94,耐用年数!$D$2:$E$224,2,FALSE),"")</f>
        <v/>
      </c>
      <c r="J94" s="166" t="str">
        <f>IF(INDEX(減価償却費入力!$A$1:$I$301,ROW(),8)="","",INDEX(減価償却費入力!$A$1:$I$301,ROW(),8))</f>
        <v/>
      </c>
      <c r="K94" s="166" t="str">
        <f>IFERROR(ROUNDDOWN(IF(OR(J94=耐用年数!$J$2,J94=耐用年数!$J$3,J94=""),減価償却費出力!I94,IF(DATEDIF(M94,A94,"y")&gt;=I94,I94/5,I94-DATEDIF(M94,A94,"y")+ROUNDDOWN(DATEDIF(M94,A94,"y")/5,0))),0),"")</f>
        <v/>
      </c>
      <c r="L94" s="166" t="str">
        <f t="shared" si="4"/>
        <v/>
      </c>
      <c r="M94" s="171" t="str">
        <f>IF(INDEX(減価償却費入力!$A$1:$I$301,ROW(),9)="","",INDEX(減価償却費入力!$A$1:$I$301,ROW(),9))</f>
        <v/>
      </c>
      <c r="N94" s="172" t="str">
        <f>IFERROR(IF(YEAR(A94)=設定・集計!$B$2,12-MONTH(A94)+1,IF(設定・集計!$B$2&lt;YEAR(A94)+L94,12,IF(設定・集計!$B$2=YEAR(A94)+L94,MONTH(A94)-1,0))),"")</f>
        <v/>
      </c>
      <c r="O94" s="169" t="str">
        <f t="shared" si="5"/>
        <v/>
      </c>
      <c r="P94" s="173"/>
      <c r="Q94" s="173"/>
      <c r="R94" s="173"/>
      <c r="S94" s="173"/>
      <c r="T94" s="173"/>
    </row>
    <row r="95" spans="1:20" s="174" customFormat="1">
      <c r="A95" s="165" t="str">
        <f>IF(INDEX(減価償却費入力!$A$1:$I$301,ROW(),1)="","",INDEX(減価償却費入力!$A$1:$I$301,ROW(),1))</f>
        <v/>
      </c>
      <c r="B95" s="166" t="str">
        <f>IF(INDEX(減価償却費入力!$A$1:$I$301,ROW(),5)="","",INDEX(減価償却費入力!$A$1:$I$301,ROW(),5))</f>
        <v/>
      </c>
      <c r="C95" s="167" t="str">
        <f>IF(INDEX(減価償却費入力!$A$1:$I$301,ROW(),2)="","",INDEX(減価償却費入力!$A$1:$I$301,ROW(),2))</f>
        <v/>
      </c>
      <c r="D95" s="168" t="str">
        <f>IF(INDEX(減価償却費入力!$A$1:$I$301,ROW(),3)="","",INDEX(減価償却費入力!$A$1:$I$301,ROW(),3))</f>
        <v/>
      </c>
      <c r="E95" s="169" t="str">
        <f>IF(INDEX(減価償却費入力!$A$1:$I$301,ROW(),4)="","",INDEX(減価償却費入力!$A$1:$I$301,ROW(),4))</f>
        <v/>
      </c>
      <c r="F95" s="170" t="str">
        <f>IF(INDEX(減価償却費入力!$A$1:$I$301,ROW(),6)="","",INDEX(減価償却費入力!$A$1:$I$301,ROW(),6))</f>
        <v/>
      </c>
      <c r="G95" s="166" t="str">
        <f>IF(INDEX(減価償却費入力!$A$1:$I$301,ROW(),7)="","",INDEX(減価償却費入力!$A$1:$I$301,ROW(),7))</f>
        <v/>
      </c>
      <c r="H95" s="166" t="str">
        <f t="shared" si="3"/>
        <v/>
      </c>
      <c r="I95" s="166" t="str">
        <f>IFERROR(VLOOKUP(H95,耐用年数!$D$2:$E$224,2,FALSE),"")</f>
        <v/>
      </c>
      <c r="J95" s="166" t="str">
        <f>IF(INDEX(減価償却費入力!$A$1:$I$301,ROW(),8)="","",INDEX(減価償却費入力!$A$1:$I$301,ROW(),8))</f>
        <v/>
      </c>
      <c r="K95" s="166" t="str">
        <f>IFERROR(ROUNDDOWN(IF(OR(J95=耐用年数!$J$2,J95=耐用年数!$J$3,J95=""),減価償却費出力!I95,IF(DATEDIF(M95,A95,"y")&gt;=I95,I95/5,I95-DATEDIF(M95,A95,"y")+ROUNDDOWN(DATEDIF(M95,A95,"y")/5,0))),0),"")</f>
        <v/>
      </c>
      <c r="L95" s="166" t="str">
        <f t="shared" si="4"/>
        <v/>
      </c>
      <c r="M95" s="171" t="str">
        <f>IF(INDEX(減価償却費入力!$A$1:$I$301,ROW(),9)="","",INDEX(減価償却費入力!$A$1:$I$301,ROW(),9))</f>
        <v/>
      </c>
      <c r="N95" s="172" t="str">
        <f>IFERROR(IF(YEAR(A95)=設定・集計!$B$2,12-MONTH(A95)+1,IF(設定・集計!$B$2&lt;YEAR(A95)+L95,12,IF(設定・集計!$B$2=YEAR(A95)+L95,MONTH(A95)-1,0))),"")</f>
        <v/>
      </c>
      <c r="O95" s="169" t="str">
        <f t="shared" si="5"/>
        <v/>
      </c>
      <c r="P95" s="173"/>
      <c r="Q95" s="173"/>
      <c r="R95" s="173"/>
      <c r="S95" s="173"/>
      <c r="T95" s="173"/>
    </row>
    <row r="96" spans="1:20" s="174" customFormat="1">
      <c r="A96" s="165" t="str">
        <f>IF(INDEX(減価償却費入力!$A$1:$I$301,ROW(),1)="","",INDEX(減価償却費入力!$A$1:$I$301,ROW(),1))</f>
        <v/>
      </c>
      <c r="B96" s="166" t="str">
        <f>IF(INDEX(減価償却費入力!$A$1:$I$301,ROW(),5)="","",INDEX(減価償却費入力!$A$1:$I$301,ROW(),5))</f>
        <v/>
      </c>
      <c r="C96" s="167" t="str">
        <f>IF(INDEX(減価償却費入力!$A$1:$I$301,ROW(),2)="","",INDEX(減価償却費入力!$A$1:$I$301,ROW(),2))</f>
        <v/>
      </c>
      <c r="D96" s="168" t="str">
        <f>IF(INDEX(減価償却費入力!$A$1:$I$301,ROW(),3)="","",INDEX(減価償却費入力!$A$1:$I$301,ROW(),3))</f>
        <v/>
      </c>
      <c r="E96" s="169" t="str">
        <f>IF(INDEX(減価償却費入力!$A$1:$I$301,ROW(),4)="","",INDEX(減価償却費入力!$A$1:$I$301,ROW(),4))</f>
        <v/>
      </c>
      <c r="F96" s="170" t="str">
        <f>IF(INDEX(減価償却費入力!$A$1:$I$301,ROW(),6)="","",INDEX(減価償却費入力!$A$1:$I$301,ROW(),6))</f>
        <v/>
      </c>
      <c r="G96" s="166" t="str">
        <f>IF(INDEX(減価償却費入力!$A$1:$I$301,ROW(),7)="","",INDEX(減価償却費入力!$A$1:$I$301,ROW(),7))</f>
        <v/>
      </c>
      <c r="H96" s="166" t="str">
        <f t="shared" si="3"/>
        <v/>
      </c>
      <c r="I96" s="166" t="str">
        <f>IFERROR(VLOOKUP(H96,耐用年数!$D$2:$E$224,2,FALSE),"")</f>
        <v/>
      </c>
      <c r="J96" s="166" t="str">
        <f>IF(INDEX(減価償却費入力!$A$1:$I$301,ROW(),8)="","",INDEX(減価償却費入力!$A$1:$I$301,ROW(),8))</f>
        <v/>
      </c>
      <c r="K96" s="166" t="str">
        <f>IFERROR(ROUNDDOWN(IF(OR(J96=耐用年数!$J$2,J96=耐用年数!$J$3,J96=""),減価償却費出力!I96,IF(DATEDIF(M96,A96,"y")&gt;=I96,I96/5,I96-DATEDIF(M96,A96,"y")+ROUNDDOWN(DATEDIF(M96,A96,"y")/5,0))),0),"")</f>
        <v/>
      </c>
      <c r="L96" s="166" t="str">
        <f t="shared" si="4"/>
        <v/>
      </c>
      <c r="M96" s="171" t="str">
        <f>IF(INDEX(減価償却費入力!$A$1:$I$301,ROW(),9)="","",INDEX(減価償却費入力!$A$1:$I$301,ROW(),9))</f>
        <v/>
      </c>
      <c r="N96" s="172" t="str">
        <f>IFERROR(IF(YEAR(A96)=設定・集計!$B$2,12-MONTH(A96)+1,IF(設定・集計!$B$2&lt;YEAR(A96)+L96,12,IF(設定・集計!$B$2=YEAR(A96)+L96,MONTH(A96)-1,0))),"")</f>
        <v/>
      </c>
      <c r="O96" s="169" t="str">
        <f t="shared" si="5"/>
        <v/>
      </c>
      <c r="P96" s="173"/>
      <c r="Q96" s="173"/>
      <c r="R96" s="173"/>
      <c r="S96" s="173"/>
      <c r="T96" s="173"/>
    </row>
    <row r="97" spans="1:20" s="174" customFormat="1">
      <c r="A97" s="165" t="str">
        <f>IF(INDEX(減価償却費入力!$A$1:$I$301,ROW(),1)="","",INDEX(減価償却費入力!$A$1:$I$301,ROW(),1))</f>
        <v/>
      </c>
      <c r="B97" s="166" t="str">
        <f>IF(INDEX(減価償却費入力!$A$1:$I$301,ROW(),5)="","",INDEX(減価償却費入力!$A$1:$I$301,ROW(),5))</f>
        <v/>
      </c>
      <c r="C97" s="167" t="str">
        <f>IF(INDEX(減価償却費入力!$A$1:$I$301,ROW(),2)="","",INDEX(減価償却費入力!$A$1:$I$301,ROW(),2))</f>
        <v/>
      </c>
      <c r="D97" s="168" t="str">
        <f>IF(INDEX(減価償却費入力!$A$1:$I$301,ROW(),3)="","",INDEX(減価償却費入力!$A$1:$I$301,ROW(),3))</f>
        <v/>
      </c>
      <c r="E97" s="169" t="str">
        <f>IF(INDEX(減価償却費入力!$A$1:$I$301,ROW(),4)="","",INDEX(減価償却費入力!$A$1:$I$301,ROW(),4))</f>
        <v/>
      </c>
      <c r="F97" s="170" t="str">
        <f>IF(INDEX(減価償却費入力!$A$1:$I$301,ROW(),6)="","",INDEX(減価償却費入力!$A$1:$I$301,ROW(),6))</f>
        <v/>
      </c>
      <c r="G97" s="166" t="str">
        <f>IF(INDEX(減価償却費入力!$A$1:$I$301,ROW(),7)="","",INDEX(減価償却費入力!$A$1:$I$301,ROW(),7))</f>
        <v/>
      </c>
      <c r="H97" s="166" t="str">
        <f t="shared" si="3"/>
        <v/>
      </c>
      <c r="I97" s="166" t="str">
        <f>IFERROR(VLOOKUP(H97,耐用年数!$D$2:$E$224,2,FALSE),"")</f>
        <v/>
      </c>
      <c r="J97" s="166" t="str">
        <f>IF(INDEX(減価償却費入力!$A$1:$I$301,ROW(),8)="","",INDEX(減価償却費入力!$A$1:$I$301,ROW(),8))</f>
        <v/>
      </c>
      <c r="K97" s="166" t="str">
        <f>IFERROR(ROUNDDOWN(IF(OR(J97=耐用年数!$J$2,J97=耐用年数!$J$3,J97=""),減価償却費出力!I97,IF(DATEDIF(M97,A97,"y")&gt;=I97,I97/5,I97-DATEDIF(M97,A97,"y")+ROUNDDOWN(DATEDIF(M97,A97,"y")/5,0))),0),"")</f>
        <v/>
      </c>
      <c r="L97" s="166" t="str">
        <f t="shared" si="4"/>
        <v/>
      </c>
      <c r="M97" s="171" t="str">
        <f>IF(INDEX(減価償却費入力!$A$1:$I$301,ROW(),9)="","",INDEX(減価償却費入力!$A$1:$I$301,ROW(),9))</f>
        <v/>
      </c>
      <c r="N97" s="172" t="str">
        <f>IFERROR(IF(YEAR(A97)=設定・集計!$B$2,12-MONTH(A97)+1,IF(設定・集計!$B$2&lt;YEAR(A97)+L97,12,IF(設定・集計!$B$2=YEAR(A97)+L97,MONTH(A97)-1,0))),"")</f>
        <v/>
      </c>
      <c r="O97" s="169" t="str">
        <f t="shared" si="5"/>
        <v/>
      </c>
      <c r="P97" s="173"/>
      <c r="Q97" s="173"/>
      <c r="R97" s="173"/>
      <c r="S97" s="173"/>
      <c r="T97" s="173"/>
    </row>
    <row r="98" spans="1:20" s="174" customFormat="1">
      <c r="A98" s="165" t="str">
        <f>IF(INDEX(減価償却費入力!$A$1:$I$301,ROW(),1)="","",INDEX(減価償却費入力!$A$1:$I$301,ROW(),1))</f>
        <v/>
      </c>
      <c r="B98" s="166" t="str">
        <f>IF(INDEX(減価償却費入力!$A$1:$I$301,ROW(),5)="","",INDEX(減価償却費入力!$A$1:$I$301,ROW(),5))</f>
        <v/>
      </c>
      <c r="C98" s="167" t="str">
        <f>IF(INDEX(減価償却費入力!$A$1:$I$301,ROW(),2)="","",INDEX(減価償却費入力!$A$1:$I$301,ROW(),2))</f>
        <v/>
      </c>
      <c r="D98" s="168" t="str">
        <f>IF(INDEX(減価償却費入力!$A$1:$I$301,ROW(),3)="","",INDEX(減価償却費入力!$A$1:$I$301,ROW(),3))</f>
        <v/>
      </c>
      <c r="E98" s="169" t="str">
        <f>IF(INDEX(減価償却費入力!$A$1:$I$301,ROW(),4)="","",INDEX(減価償却費入力!$A$1:$I$301,ROW(),4))</f>
        <v/>
      </c>
      <c r="F98" s="170" t="str">
        <f>IF(INDEX(減価償却費入力!$A$1:$I$301,ROW(),6)="","",INDEX(減価償却費入力!$A$1:$I$301,ROW(),6))</f>
        <v/>
      </c>
      <c r="G98" s="166" t="str">
        <f>IF(INDEX(減価償却費入力!$A$1:$I$301,ROW(),7)="","",INDEX(減価償却費入力!$A$1:$I$301,ROW(),7))</f>
        <v/>
      </c>
      <c r="H98" s="166" t="str">
        <f t="shared" si="3"/>
        <v/>
      </c>
      <c r="I98" s="166" t="str">
        <f>IFERROR(VLOOKUP(H98,耐用年数!$D$2:$E$224,2,FALSE),"")</f>
        <v/>
      </c>
      <c r="J98" s="166" t="str">
        <f>IF(INDEX(減価償却費入力!$A$1:$I$301,ROW(),8)="","",INDEX(減価償却費入力!$A$1:$I$301,ROW(),8))</f>
        <v/>
      </c>
      <c r="K98" s="166" t="str">
        <f>IFERROR(ROUNDDOWN(IF(OR(J98=耐用年数!$J$2,J98=耐用年数!$J$3,J98=""),減価償却費出力!I98,IF(DATEDIF(M98,A98,"y")&gt;=I98,I98/5,I98-DATEDIF(M98,A98,"y")+ROUNDDOWN(DATEDIF(M98,A98,"y")/5,0))),0),"")</f>
        <v/>
      </c>
      <c r="L98" s="166" t="str">
        <f t="shared" si="4"/>
        <v/>
      </c>
      <c r="M98" s="171" t="str">
        <f>IF(INDEX(減価償却費入力!$A$1:$I$301,ROW(),9)="","",INDEX(減価償却費入力!$A$1:$I$301,ROW(),9))</f>
        <v/>
      </c>
      <c r="N98" s="172" t="str">
        <f>IFERROR(IF(YEAR(A98)=設定・集計!$B$2,12-MONTH(A98)+1,IF(設定・集計!$B$2&lt;YEAR(A98)+L98,12,IF(設定・集計!$B$2=YEAR(A98)+L98,MONTH(A98)-1,0))),"")</f>
        <v/>
      </c>
      <c r="O98" s="169" t="str">
        <f t="shared" si="5"/>
        <v/>
      </c>
      <c r="P98" s="173"/>
      <c r="Q98" s="173"/>
      <c r="R98" s="173"/>
      <c r="S98" s="173"/>
      <c r="T98" s="173"/>
    </row>
    <row r="99" spans="1:20" s="174" customFormat="1">
      <c r="A99" s="165" t="str">
        <f>IF(INDEX(減価償却費入力!$A$1:$I$301,ROW(),1)="","",INDEX(減価償却費入力!$A$1:$I$301,ROW(),1))</f>
        <v/>
      </c>
      <c r="B99" s="166" t="str">
        <f>IF(INDEX(減価償却費入力!$A$1:$I$301,ROW(),5)="","",INDEX(減価償却費入力!$A$1:$I$301,ROW(),5))</f>
        <v/>
      </c>
      <c r="C99" s="167" t="str">
        <f>IF(INDEX(減価償却費入力!$A$1:$I$301,ROW(),2)="","",INDEX(減価償却費入力!$A$1:$I$301,ROW(),2))</f>
        <v/>
      </c>
      <c r="D99" s="168" t="str">
        <f>IF(INDEX(減価償却費入力!$A$1:$I$301,ROW(),3)="","",INDEX(減価償却費入力!$A$1:$I$301,ROW(),3))</f>
        <v/>
      </c>
      <c r="E99" s="169" t="str">
        <f>IF(INDEX(減価償却費入力!$A$1:$I$301,ROW(),4)="","",INDEX(減価償却費入力!$A$1:$I$301,ROW(),4))</f>
        <v/>
      </c>
      <c r="F99" s="170" t="str">
        <f>IF(INDEX(減価償却費入力!$A$1:$I$301,ROW(),6)="","",INDEX(減価償却費入力!$A$1:$I$301,ROW(),6))</f>
        <v/>
      </c>
      <c r="G99" s="166" t="str">
        <f>IF(INDEX(減価償却費入力!$A$1:$I$301,ROW(),7)="","",INDEX(減価償却費入力!$A$1:$I$301,ROW(),7))</f>
        <v/>
      </c>
      <c r="H99" s="166" t="str">
        <f t="shared" si="3"/>
        <v/>
      </c>
      <c r="I99" s="166" t="str">
        <f>IFERROR(VLOOKUP(H99,耐用年数!$D$2:$E$224,2,FALSE),"")</f>
        <v/>
      </c>
      <c r="J99" s="166" t="str">
        <f>IF(INDEX(減価償却費入力!$A$1:$I$301,ROW(),8)="","",INDEX(減価償却費入力!$A$1:$I$301,ROW(),8))</f>
        <v/>
      </c>
      <c r="K99" s="166" t="str">
        <f>IFERROR(ROUNDDOWN(IF(OR(J99=耐用年数!$J$2,J99=耐用年数!$J$3,J99=""),減価償却費出力!I99,IF(DATEDIF(M99,A99,"y")&gt;=I99,I99/5,I99-DATEDIF(M99,A99,"y")+ROUNDDOWN(DATEDIF(M99,A99,"y")/5,0))),0),"")</f>
        <v/>
      </c>
      <c r="L99" s="166" t="str">
        <f t="shared" si="4"/>
        <v/>
      </c>
      <c r="M99" s="171" t="str">
        <f>IF(INDEX(減価償却費入力!$A$1:$I$301,ROW(),9)="","",INDEX(減価償却費入力!$A$1:$I$301,ROW(),9))</f>
        <v/>
      </c>
      <c r="N99" s="172" t="str">
        <f>IFERROR(IF(YEAR(A99)=設定・集計!$B$2,12-MONTH(A99)+1,IF(設定・集計!$B$2&lt;YEAR(A99)+L99,12,IF(設定・集計!$B$2=YEAR(A99)+L99,MONTH(A99)-1,0))),"")</f>
        <v/>
      </c>
      <c r="O99" s="169" t="str">
        <f t="shared" si="5"/>
        <v/>
      </c>
      <c r="P99" s="173"/>
      <c r="Q99" s="173"/>
      <c r="R99" s="173"/>
      <c r="S99" s="173"/>
      <c r="T99" s="173"/>
    </row>
    <row r="100" spans="1:20" s="174" customFormat="1">
      <c r="A100" s="165" t="str">
        <f>IF(INDEX(減価償却費入力!$A$1:$I$301,ROW(),1)="","",INDEX(減価償却費入力!$A$1:$I$301,ROW(),1))</f>
        <v/>
      </c>
      <c r="B100" s="166" t="str">
        <f>IF(INDEX(減価償却費入力!$A$1:$I$301,ROW(),5)="","",INDEX(減価償却費入力!$A$1:$I$301,ROW(),5))</f>
        <v/>
      </c>
      <c r="C100" s="167" t="str">
        <f>IF(INDEX(減価償却費入力!$A$1:$I$301,ROW(),2)="","",INDEX(減価償却費入力!$A$1:$I$301,ROW(),2))</f>
        <v/>
      </c>
      <c r="D100" s="168" t="str">
        <f>IF(INDEX(減価償却費入力!$A$1:$I$301,ROW(),3)="","",INDEX(減価償却費入力!$A$1:$I$301,ROW(),3))</f>
        <v/>
      </c>
      <c r="E100" s="169" t="str">
        <f>IF(INDEX(減価償却費入力!$A$1:$I$301,ROW(),4)="","",INDEX(減価償却費入力!$A$1:$I$301,ROW(),4))</f>
        <v/>
      </c>
      <c r="F100" s="170" t="str">
        <f>IF(INDEX(減価償却費入力!$A$1:$I$301,ROW(),6)="","",INDEX(減価償却費入力!$A$1:$I$301,ROW(),6))</f>
        <v/>
      </c>
      <c r="G100" s="166" t="str">
        <f>IF(INDEX(減価償却費入力!$A$1:$I$301,ROW(),7)="","",INDEX(減価償却費入力!$A$1:$I$301,ROW(),7))</f>
        <v/>
      </c>
      <c r="H100" s="166" t="str">
        <f t="shared" si="3"/>
        <v/>
      </c>
      <c r="I100" s="166" t="str">
        <f>IFERROR(VLOOKUP(H100,耐用年数!$D$2:$E$224,2,FALSE),"")</f>
        <v/>
      </c>
      <c r="J100" s="166" t="str">
        <f>IF(INDEX(減価償却費入力!$A$1:$I$301,ROW(),8)="","",INDEX(減価償却費入力!$A$1:$I$301,ROW(),8))</f>
        <v/>
      </c>
      <c r="K100" s="166" t="str">
        <f>IFERROR(ROUNDDOWN(IF(OR(J100=耐用年数!$J$2,J100=耐用年数!$J$3,J100=""),減価償却費出力!I100,IF(DATEDIF(M100,A100,"y")&gt;=I100,I100/5,I100-DATEDIF(M100,A100,"y")+ROUNDDOWN(DATEDIF(M100,A100,"y")/5,0))),0),"")</f>
        <v/>
      </c>
      <c r="L100" s="166" t="str">
        <f t="shared" si="4"/>
        <v/>
      </c>
      <c r="M100" s="171" t="str">
        <f>IF(INDEX(減価償却費入力!$A$1:$I$301,ROW(),9)="","",INDEX(減価償却費入力!$A$1:$I$301,ROW(),9))</f>
        <v/>
      </c>
      <c r="N100" s="172" t="str">
        <f>IFERROR(IF(YEAR(A100)=設定・集計!$B$2,12-MONTH(A100)+1,IF(設定・集計!$B$2&lt;YEAR(A100)+L100,12,IF(設定・集計!$B$2=YEAR(A100)+L100,MONTH(A100)-1,0))),"")</f>
        <v/>
      </c>
      <c r="O100" s="169" t="str">
        <f t="shared" si="5"/>
        <v/>
      </c>
      <c r="P100" s="173"/>
      <c r="Q100" s="173"/>
      <c r="R100" s="173"/>
      <c r="S100" s="173"/>
      <c r="T100" s="173"/>
    </row>
    <row r="101" spans="1:20" s="174" customFormat="1">
      <c r="A101" s="165" t="str">
        <f>IF(INDEX(減価償却費入力!$A$1:$I$301,ROW(),1)="","",INDEX(減価償却費入力!$A$1:$I$301,ROW(),1))</f>
        <v/>
      </c>
      <c r="B101" s="166" t="str">
        <f>IF(INDEX(減価償却費入力!$A$1:$I$301,ROW(),5)="","",INDEX(減価償却費入力!$A$1:$I$301,ROW(),5))</f>
        <v/>
      </c>
      <c r="C101" s="167" t="str">
        <f>IF(INDEX(減価償却費入力!$A$1:$I$301,ROW(),2)="","",INDEX(減価償却費入力!$A$1:$I$301,ROW(),2))</f>
        <v/>
      </c>
      <c r="D101" s="168" t="str">
        <f>IF(INDEX(減価償却費入力!$A$1:$I$301,ROW(),3)="","",INDEX(減価償却費入力!$A$1:$I$301,ROW(),3))</f>
        <v/>
      </c>
      <c r="E101" s="169" t="str">
        <f>IF(INDEX(減価償却費入力!$A$1:$I$301,ROW(),4)="","",INDEX(減価償却費入力!$A$1:$I$301,ROW(),4))</f>
        <v/>
      </c>
      <c r="F101" s="170" t="str">
        <f>IF(INDEX(減価償却費入力!$A$1:$I$301,ROW(),6)="","",INDEX(減価償却費入力!$A$1:$I$301,ROW(),6))</f>
        <v/>
      </c>
      <c r="G101" s="166" t="str">
        <f>IF(INDEX(減価償却費入力!$A$1:$I$301,ROW(),7)="","",INDEX(減価償却費入力!$A$1:$I$301,ROW(),7))</f>
        <v/>
      </c>
      <c r="H101" s="166" t="str">
        <f t="shared" si="3"/>
        <v/>
      </c>
      <c r="I101" s="166" t="str">
        <f>IFERROR(VLOOKUP(H101,耐用年数!$D$2:$E$224,2,FALSE),"")</f>
        <v/>
      </c>
      <c r="J101" s="166" t="str">
        <f>IF(INDEX(減価償却費入力!$A$1:$I$301,ROW(),8)="","",INDEX(減価償却費入力!$A$1:$I$301,ROW(),8))</f>
        <v/>
      </c>
      <c r="K101" s="166" t="str">
        <f>IFERROR(ROUNDDOWN(IF(OR(J101=耐用年数!$J$2,J101=耐用年数!$J$3,J101=""),減価償却費出力!I101,IF(DATEDIF(M101,A101,"y")&gt;=I101,I101/5,I101-DATEDIF(M101,A101,"y")+ROUNDDOWN(DATEDIF(M101,A101,"y")/5,0))),0),"")</f>
        <v/>
      </c>
      <c r="L101" s="166" t="str">
        <f t="shared" si="4"/>
        <v/>
      </c>
      <c r="M101" s="171" t="str">
        <f>IF(INDEX(減価償却費入力!$A$1:$I$301,ROW(),9)="","",INDEX(減価償却費入力!$A$1:$I$301,ROW(),9))</f>
        <v/>
      </c>
      <c r="N101" s="172" t="str">
        <f>IFERROR(IF(YEAR(A101)=設定・集計!$B$2,12-MONTH(A101)+1,IF(設定・集計!$B$2&lt;YEAR(A101)+L101,12,IF(設定・集計!$B$2=YEAR(A101)+L101,MONTH(A101)-1,0))),"")</f>
        <v/>
      </c>
      <c r="O101" s="169" t="str">
        <f t="shared" si="5"/>
        <v/>
      </c>
      <c r="P101" s="173"/>
      <c r="Q101" s="173"/>
      <c r="R101" s="173"/>
      <c r="S101" s="173"/>
      <c r="T101" s="173"/>
    </row>
    <row r="102" spans="1:20" s="174" customFormat="1">
      <c r="A102" s="165" t="str">
        <f>IF(INDEX(減価償却費入力!$A$1:$I$301,ROW(),1)="","",INDEX(減価償却費入力!$A$1:$I$301,ROW(),1))</f>
        <v/>
      </c>
      <c r="B102" s="166" t="str">
        <f>IF(INDEX(減価償却費入力!$A$1:$I$301,ROW(),5)="","",INDEX(減価償却費入力!$A$1:$I$301,ROW(),5))</f>
        <v/>
      </c>
      <c r="C102" s="167" t="str">
        <f>IF(INDEX(減価償却費入力!$A$1:$I$301,ROW(),2)="","",INDEX(減価償却費入力!$A$1:$I$301,ROW(),2))</f>
        <v/>
      </c>
      <c r="D102" s="168" t="str">
        <f>IF(INDEX(減価償却費入力!$A$1:$I$301,ROW(),3)="","",INDEX(減価償却費入力!$A$1:$I$301,ROW(),3))</f>
        <v/>
      </c>
      <c r="E102" s="169" t="str">
        <f>IF(INDEX(減価償却費入力!$A$1:$I$301,ROW(),4)="","",INDEX(減価償却費入力!$A$1:$I$301,ROW(),4))</f>
        <v/>
      </c>
      <c r="F102" s="170" t="str">
        <f>IF(INDEX(減価償却費入力!$A$1:$I$301,ROW(),6)="","",INDEX(減価償却費入力!$A$1:$I$301,ROW(),6))</f>
        <v/>
      </c>
      <c r="G102" s="166" t="str">
        <f>IF(INDEX(減価償却費入力!$A$1:$I$301,ROW(),7)="","",INDEX(減価償却費入力!$A$1:$I$301,ROW(),7))</f>
        <v/>
      </c>
      <c r="H102" s="166" t="str">
        <f t="shared" si="3"/>
        <v/>
      </c>
      <c r="I102" s="166" t="str">
        <f>IFERROR(VLOOKUP(H102,耐用年数!$D$2:$E$224,2,FALSE),"")</f>
        <v/>
      </c>
      <c r="J102" s="166" t="str">
        <f>IF(INDEX(減価償却費入力!$A$1:$I$301,ROW(),8)="","",INDEX(減価償却費入力!$A$1:$I$301,ROW(),8))</f>
        <v/>
      </c>
      <c r="K102" s="166" t="str">
        <f>IFERROR(ROUNDDOWN(IF(OR(J102=耐用年数!$J$2,J102=耐用年数!$J$3,J102=""),減価償却費出力!I102,IF(DATEDIF(M102,A102,"y")&gt;=I102,I102/5,I102-DATEDIF(M102,A102,"y")+ROUNDDOWN(DATEDIF(M102,A102,"y")/5,0))),0),"")</f>
        <v/>
      </c>
      <c r="L102" s="166" t="str">
        <f t="shared" si="4"/>
        <v/>
      </c>
      <c r="M102" s="171" t="str">
        <f>IF(INDEX(減価償却費入力!$A$1:$I$301,ROW(),9)="","",INDEX(減価償却費入力!$A$1:$I$301,ROW(),9))</f>
        <v/>
      </c>
      <c r="N102" s="172" t="str">
        <f>IFERROR(IF(YEAR(A102)=設定・集計!$B$2,12-MONTH(A102)+1,IF(設定・集計!$B$2&lt;YEAR(A102)+L102,12,IF(設定・集計!$B$2=YEAR(A102)+L102,MONTH(A102)-1,0))),"")</f>
        <v/>
      </c>
      <c r="O102" s="169" t="str">
        <f t="shared" si="5"/>
        <v/>
      </c>
      <c r="P102" s="173"/>
      <c r="Q102" s="173"/>
      <c r="R102" s="173"/>
      <c r="S102" s="173"/>
      <c r="T102" s="173"/>
    </row>
    <row r="103" spans="1:20" s="174" customFormat="1">
      <c r="A103" s="165" t="str">
        <f>IF(INDEX(減価償却費入力!$A$1:$I$301,ROW(),1)="","",INDEX(減価償却費入力!$A$1:$I$301,ROW(),1))</f>
        <v/>
      </c>
      <c r="B103" s="166" t="str">
        <f>IF(INDEX(減価償却費入力!$A$1:$I$301,ROW(),5)="","",INDEX(減価償却費入力!$A$1:$I$301,ROW(),5))</f>
        <v/>
      </c>
      <c r="C103" s="167" t="str">
        <f>IF(INDEX(減価償却費入力!$A$1:$I$301,ROW(),2)="","",INDEX(減価償却費入力!$A$1:$I$301,ROW(),2))</f>
        <v/>
      </c>
      <c r="D103" s="168" t="str">
        <f>IF(INDEX(減価償却費入力!$A$1:$I$301,ROW(),3)="","",INDEX(減価償却費入力!$A$1:$I$301,ROW(),3))</f>
        <v/>
      </c>
      <c r="E103" s="169" t="str">
        <f>IF(INDEX(減価償却費入力!$A$1:$I$301,ROW(),4)="","",INDEX(減価償却費入力!$A$1:$I$301,ROW(),4))</f>
        <v/>
      </c>
      <c r="F103" s="170" t="str">
        <f>IF(INDEX(減価償却費入力!$A$1:$I$301,ROW(),6)="","",INDEX(減価償却費入力!$A$1:$I$301,ROW(),6))</f>
        <v/>
      </c>
      <c r="G103" s="166" t="str">
        <f>IF(INDEX(減価償却費入力!$A$1:$I$301,ROW(),7)="","",INDEX(減価償却費入力!$A$1:$I$301,ROW(),7))</f>
        <v/>
      </c>
      <c r="H103" s="166" t="str">
        <f t="shared" si="3"/>
        <v/>
      </c>
      <c r="I103" s="166" t="str">
        <f>IFERROR(VLOOKUP(H103,耐用年数!$D$2:$E$224,2,FALSE),"")</f>
        <v/>
      </c>
      <c r="J103" s="166" t="str">
        <f>IF(INDEX(減価償却費入力!$A$1:$I$301,ROW(),8)="","",INDEX(減価償却費入力!$A$1:$I$301,ROW(),8))</f>
        <v/>
      </c>
      <c r="K103" s="166" t="str">
        <f>IFERROR(ROUNDDOWN(IF(OR(J103=耐用年数!$J$2,J103=耐用年数!$J$3,J103=""),減価償却費出力!I103,IF(DATEDIF(M103,A103,"y")&gt;=I103,I103/5,I103-DATEDIF(M103,A103,"y")+ROUNDDOWN(DATEDIF(M103,A103,"y")/5,0))),0),"")</f>
        <v/>
      </c>
      <c r="L103" s="166" t="str">
        <f t="shared" si="4"/>
        <v/>
      </c>
      <c r="M103" s="171" t="str">
        <f>IF(INDEX(減価償却費入力!$A$1:$I$301,ROW(),9)="","",INDEX(減価償却費入力!$A$1:$I$301,ROW(),9))</f>
        <v/>
      </c>
      <c r="N103" s="172" t="str">
        <f>IFERROR(IF(YEAR(A103)=設定・集計!$B$2,12-MONTH(A103)+1,IF(設定・集計!$B$2&lt;YEAR(A103)+L103,12,IF(設定・集計!$B$2=YEAR(A103)+L103,MONTH(A103)-1,0))),"")</f>
        <v/>
      </c>
      <c r="O103" s="169" t="str">
        <f t="shared" si="5"/>
        <v/>
      </c>
      <c r="P103" s="173"/>
      <c r="Q103" s="173"/>
      <c r="R103" s="173"/>
      <c r="S103" s="173"/>
      <c r="T103" s="173"/>
    </row>
    <row r="104" spans="1:20" s="174" customFormat="1">
      <c r="A104" s="165" t="str">
        <f>IF(INDEX(減価償却費入力!$A$1:$I$301,ROW(),1)="","",INDEX(減価償却費入力!$A$1:$I$301,ROW(),1))</f>
        <v/>
      </c>
      <c r="B104" s="166" t="str">
        <f>IF(INDEX(減価償却費入力!$A$1:$I$301,ROW(),5)="","",INDEX(減価償却費入力!$A$1:$I$301,ROW(),5))</f>
        <v/>
      </c>
      <c r="C104" s="167" t="str">
        <f>IF(INDEX(減価償却費入力!$A$1:$I$301,ROW(),2)="","",INDEX(減価償却費入力!$A$1:$I$301,ROW(),2))</f>
        <v/>
      </c>
      <c r="D104" s="168" t="str">
        <f>IF(INDEX(減価償却費入力!$A$1:$I$301,ROW(),3)="","",INDEX(減価償却費入力!$A$1:$I$301,ROW(),3))</f>
        <v/>
      </c>
      <c r="E104" s="169" t="str">
        <f>IF(INDEX(減価償却費入力!$A$1:$I$301,ROW(),4)="","",INDEX(減価償却費入力!$A$1:$I$301,ROW(),4))</f>
        <v/>
      </c>
      <c r="F104" s="170" t="str">
        <f>IF(INDEX(減価償却費入力!$A$1:$I$301,ROW(),6)="","",INDEX(減価償却費入力!$A$1:$I$301,ROW(),6))</f>
        <v/>
      </c>
      <c r="G104" s="166" t="str">
        <f>IF(INDEX(減価償却費入力!$A$1:$I$301,ROW(),7)="","",INDEX(減価償却費入力!$A$1:$I$301,ROW(),7))</f>
        <v/>
      </c>
      <c r="H104" s="166" t="str">
        <f t="shared" si="3"/>
        <v/>
      </c>
      <c r="I104" s="166" t="str">
        <f>IFERROR(VLOOKUP(H104,耐用年数!$D$2:$E$224,2,FALSE),"")</f>
        <v/>
      </c>
      <c r="J104" s="166" t="str">
        <f>IF(INDEX(減価償却費入力!$A$1:$I$301,ROW(),8)="","",INDEX(減価償却費入力!$A$1:$I$301,ROW(),8))</f>
        <v/>
      </c>
      <c r="K104" s="166" t="str">
        <f>IFERROR(ROUNDDOWN(IF(OR(J104=耐用年数!$J$2,J104=耐用年数!$J$3,J104=""),減価償却費出力!I104,IF(DATEDIF(M104,A104,"y")&gt;=I104,I104/5,I104-DATEDIF(M104,A104,"y")+ROUNDDOWN(DATEDIF(M104,A104,"y")/5,0))),0),"")</f>
        <v/>
      </c>
      <c r="L104" s="166" t="str">
        <f t="shared" si="4"/>
        <v/>
      </c>
      <c r="M104" s="171" t="str">
        <f>IF(INDEX(減価償却費入力!$A$1:$I$301,ROW(),9)="","",INDEX(減価償却費入力!$A$1:$I$301,ROW(),9))</f>
        <v/>
      </c>
      <c r="N104" s="172" t="str">
        <f>IFERROR(IF(YEAR(A104)=設定・集計!$B$2,12-MONTH(A104)+1,IF(設定・集計!$B$2&lt;YEAR(A104)+L104,12,IF(設定・集計!$B$2=YEAR(A104)+L104,MONTH(A104)-1,0))),"")</f>
        <v/>
      </c>
      <c r="O104" s="169" t="str">
        <f t="shared" si="5"/>
        <v/>
      </c>
      <c r="P104" s="173"/>
      <c r="Q104" s="173"/>
      <c r="R104" s="173"/>
      <c r="S104" s="173"/>
      <c r="T104" s="173"/>
    </row>
    <row r="105" spans="1:20" s="174" customFormat="1">
      <c r="A105" s="165" t="str">
        <f>IF(INDEX(減価償却費入力!$A$1:$I$301,ROW(),1)="","",INDEX(減価償却費入力!$A$1:$I$301,ROW(),1))</f>
        <v/>
      </c>
      <c r="B105" s="166" t="str">
        <f>IF(INDEX(減価償却費入力!$A$1:$I$301,ROW(),5)="","",INDEX(減価償却費入力!$A$1:$I$301,ROW(),5))</f>
        <v/>
      </c>
      <c r="C105" s="167" t="str">
        <f>IF(INDEX(減価償却費入力!$A$1:$I$301,ROW(),2)="","",INDEX(減価償却費入力!$A$1:$I$301,ROW(),2))</f>
        <v/>
      </c>
      <c r="D105" s="168" t="str">
        <f>IF(INDEX(減価償却費入力!$A$1:$I$301,ROW(),3)="","",INDEX(減価償却費入力!$A$1:$I$301,ROW(),3))</f>
        <v/>
      </c>
      <c r="E105" s="169" t="str">
        <f>IF(INDEX(減価償却費入力!$A$1:$I$301,ROW(),4)="","",INDEX(減価償却費入力!$A$1:$I$301,ROW(),4))</f>
        <v/>
      </c>
      <c r="F105" s="170" t="str">
        <f>IF(INDEX(減価償却費入力!$A$1:$I$301,ROW(),6)="","",INDEX(減価償却費入力!$A$1:$I$301,ROW(),6))</f>
        <v/>
      </c>
      <c r="G105" s="166" t="str">
        <f>IF(INDEX(減価償却費入力!$A$1:$I$301,ROW(),7)="","",INDEX(減価償却費入力!$A$1:$I$301,ROW(),7))</f>
        <v/>
      </c>
      <c r="H105" s="166" t="str">
        <f t="shared" si="3"/>
        <v/>
      </c>
      <c r="I105" s="166" t="str">
        <f>IFERROR(VLOOKUP(H105,耐用年数!$D$2:$E$224,2,FALSE),"")</f>
        <v/>
      </c>
      <c r="J105" s="166" t="str">
        <f>IF(INDEX(減価償却費入力!$A$1:$I$301,ROW(),8)="","",INDEX(減価償却費入力!$A$1:$I$301,ROW(),8))</f>
        <v/>
      </c>
      <c r="K105" s="166" t="str">
        <f>IFERROR(ROUNDDOWN(IF(OR(J105=耐用年数!$J$2,J105=耐用年数!$J$3,J105=""),減価償却費出力!I105,IF(DATEDIF(M105,A105,"y")&gt;=I105,I105/5,I105-DATEDIF(M105,A105,"y")+ROUNDDOWN(DATEDIF(M105,A105,"y")/5,0))),0),"")</f>
        <v/>
      </c>
      <c r="L105" s="166" t="str">
        <f t="shared" si="4"/>
        <v/>
      </c>
      <c r="M105" s="171" t="str">
        <f>IF(INDEX(減価償却費入力!$A$1:$I$301,ROW(),9)="","",INDEX(減価償却費入力!$A$1:$I$301,ROW(),9))</f>
        <v/>
      </c>
      <c r="N105" s="172" t="str">
        <f>IFERROR(IF(YEAR(A105)=設定・集計!$B$2,12-MONTH(A105)+1,IF(設定・集計!$B$2&lt;YEAR(A105)+L105,12,IF(設定・集計!$B$2=YEAR(A105)+L105,MONTH(A105)-1,0))),"")</f>
        <v/>
      </c>
      <c r="O105" s="169" t="str">
        <f t="shared" si="5"/>
        <v/>
      </c>
      <c r="P105" s="173"/>
      <c r="Q105" s="173"/>
      <c r="R105" s="173"/>
      <c r="S105" s="173"/>
      <c r="T105" s="173"/>
    </row>
    <row r="106" spans="1:20" s="174" customFormat="1">
      <c r="A106" s="165" t="str">
        <f>IF(INDEX(減価償却費入力!$A$1:$I$301,ROW(),1)="","",INDEX(減価償却費入力!$A$1:$I$301,ROW(),1))</f>
        <v/>
      </c>
      <c r="B106" s="166" t="str">
        <f>IF(INDEX(減価償却費入力!$A$1:$I$301,ROW(),5)="","",INDEX(減価償却費入力!$A$1:$I$301,ROW(),5))</f>
        <v/>
      </c>
      <c r="C106" s="167" t="str">
        <f>IF(INDEX(減価償却費入力!$A$1:$I$301,ROW(),2)="","",INDEX(減価償却費入力!$A$1:$I$301,ROW(),2))</f>
        <v/>
      </c>
      <c r="D106" s="168" t="str">
        <f>IF(INDEX(減価償却費入力!$A$1:$I$301,ROW(),3)="","",INDEX(減価償却費入力!$A$1:$I$301,ROW(),3))</f>
        <v/>
      </c>
      <c r="E106" s="169" t="str">
        <f>IF(INDEX(減価償却費入力!$A$1:$I$301,ROW(),4)="","",INDEX(減価償却費入力!$A$1:$I$301,ROW(),4))</f>
        <v/>
      </c>
      <c r="F106" s="170" t="str">
        <f>IF(INDEX(減価償却費入力!$A$1:$I$301,ROW(),6)="","",INDEX(減価償却費入力!$A$1:$I$301,ROW(),6))</f>
        <v/>
      </c>
      <c r="G106" s="166" t="str">
        <f>IF(INDEX(減価償却費入力!$A$1:$I$301,ROW(),7)="","",INDEX(減価償却費入力!$A$1:$I$301,ROW(),7))</f>
        <v/>
      </c>
      <c r="H106" s="166" t="str">
        <f t="shared" si="3"/>
        <v/>
      </c>
      <c r="I106" s="166" t="str">
        <f>IFERROR(VLOOKUP(H106,耐用年数!$D$2:$E$224,2,FALSE),"")</f>
        <v/>
      </c>
      <c r="J106" s="166" t="str">
        <f>IF(INDEX(減価償却費入力!$A$1:$I$301,ROW(),8)="","",INDEX(減価償却費入力!$A$1:$I$301,ROW(),8))</f>
        <v/>
      </c>
      <c r="K106" s="166" t="str">
        <f>IFERROR(ROUNDDOWN(IF(OR(J106=耐用年数!$J$2,J106=耐用年数!$J$3,J106=""),減価償却費出力!I106,IF(DATEDIF(M106,A106,"y")&gt;=I106,I106/5,I106-DATEDIF(M106,A106,"y")+ROUNDDOWN(DATEDIF(M106,A106,"y")/5,0))),0),"")</f>
        <v/>
      </c>
      <c r="L106" s="166" t="str">
        <f t="shared" si="4"/>
        <v/>
      </c>
      <c r="M106" s="171" t="str">
        <f>IF(INDEX(減価償却費入力!$A$1:$I$301,ROW(),9)="","",INDEX(減価償却費入力!$A$1:$I$301,ROW(),9))</f>
        <v/>
      </c>
      <c r="N106" s="172" t="str">
        <f>IFERROR(IF(YEAR(A106)=設定・集計!$B$2,12-MONTH(A106)+1,IF(設定・集計!$B$2&lt;YEAR(A106)+L106,12,IF(設定・集計!$B$2=YEAR(A106)+L106,MONTH(A106)-1,0))),"")</f>
        <v/>
      </c>
      <c r="O106" s="169" t="str">
        <f t="shared" si="5"/>
        <v/>
      </c>
      <c r="P106" s="173"/>
      <c r="Q106" s="173"/>
      <c r="R106" s="173"/>
      <c r="S106" s="173"/>
      <c r="T106" s="173"/>
    </row>
    <row r="107" spans="1:20" s="174" customFormat="1">
      <c r="A107" s="165" t="str">
        <f>IF(INDEX(減価償却費入力!$A$1:$I$301,ROW(),1)="","",INDEX(減価償却費入力!$A$1:$I$301,ROW(),1))</f>
        <v/>
      </c>
      <c r="B107" s="166" t="str">
        <f>IF(INDEX(減価償却費入力!$A$1:$I$301,ROW(),5)="","",INDEX(減価償却費入力!$A$1:$I$301,ROW(),5))</f>
        <v/>
      </c>
      <c r="C107" s="167" t="str">
        <f>IF(INDEX(減価償却費入力!$A$1:$I$301,ROW(),2)="","",INDEX(減価償却費入力!$A$1:$I$301,ROW(),2))</f>
        <v/>
      </c>
      <c r="D107" s="168" t="str">
        <f>IF(INDEX(減価償却費入力!$A$1:$I$301,ROW(),3)="","",INDEX(減価償却費入力!$A$1:$I$301,ROW(),3))</f>
        <v/>
      </c>
      <c r="E107" s="169" t="str">
        <f>IF(INDEX(減価償却費入力!$A$1:$I$301,ROW(),4)="","",INDEX(減価償却費入力!$A$1:$I$301,ROW(),4))</f>
        <v/>
      </c>
      <c r="F107" s="170" t="str">
        <f>IF(INDEX(減価償却費入力!$A$1:$I$301,ROW(),6)="","",INDEX(減価償却費入力!$A$1:$I$301,ROW(),6))</f>
        <v/>
      </c>
      <c r="G107" s="166" t="str">
        <f>IF(INDEX(減価償却費入力!$A$1:$I$301,ROW(),7)="","",INDEX(減価償却費入力!$A$1:$I$301,ROW(),7))</f>
        <v/>
      </c>
      <c r="H107" s="166" t="str">
        <f t="shared" si="3"/>
        <v/>
      </c>
      <c r="I107" s="166" t="str">
        <f>IFERROR(VLOOKUP(H107,耐用年数!$D$2:$E$224,2,FALSE),"")</f>
        <v/>
      </c>
      <c r="J107" s="166" t="str">
        <f>IF(INDEX(減価償却費入力!$A$1:$I$301,ROW(),8)="","",INDEX(減価償却費入力!$A$1:$I$301,ROW(),8))</f>
        <v/>
      </c>
      <c r="K107" s="166" t="str">
        <f>IFERROR(ROUNDDOWN(IF(OR(J107=耐用年数!$J$2,J107=耐用年数!$J$3,J107=""),減価償却費出力!I107,IF(DATEDIF(M107,A107,"y")&gt;=I107,I107/5,I107-DATEDIF(M107,A107,"y")+ROUNDDOWN(DATEDIF(M107,A107,"y")/5,0))),0),"")</f>
        <v/>
      </c>
      <c r="L107" s="166" t="str">
        <f t="shared" si="4"/>
        <v/>
      </c>
      <c r="M107" s="171" t="str">
        <f>IF(INDEX(減価償却費入力!$A$1:$I$301,ROW(),9)="","",INDEX(減価償却費入力!$A$1:$I$301,ROW(),9))</f>
        <v/>
      </c>
      <c r="N107" s="172" t="str">
        <f>IFERROR(IF(YEAR(A107)=設定・集計!$B$2,12-MONTH(A107)+1,IF(設定・集計!$B$2&lt;YEAR(A107)+L107,12,IF(設定・集計!$B$2=YEAR(A107)+L107,MONTH(A107)-1,0))),"")</f>
        <v/>
      </c>
      <c r="O107" s="169" t="str">
        <f t="shared" si="5"/>
        <v/>
      </c>
      <c r="P107" s="173"/>
      <c r="Q107" s="173"/>
      <c r="R107" s="173"/>
      <c r="S107" s="173"/>
      <c r="T107" s="173"/>
    </row>
    <row r="108" spans="1:20" s="174" customFormat="1">
      <c r="A108" s="165" t="str">
        <f>IF(INDEX(減価償却費入力!$A$1:$I$301,ROW(),1)="","",INDEX(減価償却費入力!$A$1:$I$301,ROW(),1))</f>
        <v/>
      </c>
      <c r="B108" s="166" t="str">
        <f>IF(INDEX(減価償却費入力!$A$1:$I$301,ROW(),5)="","",INDEX(減価償却費入力!$A$1:$I$301,ROW(),5))</f>
        <v/>
      </c>
      <c r="C108" s="167" t="str">
        <f>IF(INDEX(減価償却費入力!$A$1:$I$301,ROW(),2)="","",INDEX(減価償却費入力!$A$1:$I$301,ROW(),2))</f>
        <v/>
      </c>
      <c r="D108" s="168" t="str">
        <f>IF(INDEX(減価償却費入力!$A$1:$I$301,ROW(),3)="","",INDEX(減価償却費入力!$A$1:$I$301,ROW(),3))</f>
        <v/>
      </c>
      <c r="E108" s="169" t="str">
        <f>IF(INDEX(減価償却費入力!$A$1:$I$301,ROW(),4)="","",INDEX(減価償却費入力!$A$1:$I$301,ROW(),4))</f>
        <v/>
      </c>
      <c r="F108" s="170" t="str">
        <f>IF(INDEX(減価償却費入力!$A$1:$I$301,ROW(),6)="","",INDEX(減価償却費入力!$A$1:$I$301,ROW(),6))</f>
        <v/>
      </c>
      <c r="G108" s="166" t="str">
        <f>IF(INDEX(減価償却費入力!$A$1:$I$301,ROW(),7)="","",INDEX(減価償却費入力!$A$1:$I$301,ROW(),7))</f>
        <v/>
      </c>
      <c r="H108" s="166" t="str">
        <f t="shared" si="3"/>
        <v/>
      </c>
      <c r="I108" s="166" t="str">
        <f>IFERROR(VLOOKUP(H108,耐用年数!$D$2:$E$224,2,FALSE),"")</f>
        <v/>
      </c>
      <c r="J108" s="166" t="str">
        <f>IF(INDEX(減価償却費入力!$A$1:$I$301,ROW(),8)="","",INDEX(減価償却費入力!$A$1:$I$301,ROW(),8))</f>
        <v/>
      </c>
      <c r="K108" s="166" t="str">
        <f>IFERROR(ROUNDDOWN(IF(OR(J108=耐用年数!$J$2,J108=耐用年数!$J$3,J108=""),減価償却費出力!I108,IF(DATEDIF(M108,A108,"y")&gt;=I108,I108/5,I108-DATEDIF(M108,A108,"y")+ROUNDDOWN(DATEDIF(M108,A108,"y")/5,0))),0),"")</f>
        <v/>
      </c>
      <c r="L108" s="166" t="str">
        <f t="shared" si="4"/>
        <v/>
      </c>
      <c r="M108" s="171" t="str">
        <f>IF(INDEX(減価償却費入力!$A$1:$I$301,ROW(),9)="","",INDEX(減価償却費入力!$A$1:$I$301,ROW(),9))</f>
        <v/>
      </c>
      <c r="N108" s="172" t="str">
        <f>IFERROR(IF(YEAR(A108)=設定・集計!$B$2,12-MONTH(A108)+1,IF(設定・集計!$B$2&lt;YEAR(A108)+L108,12,IF(設定・集計!$B$2=YEAR(A108)+L108,MONTH(A108)-1,0))),"")</f>
        <v/>
      </c>
      <c r="O108" s="169" t="str">
        <f t="shared" si="5"/>
        <v/>
      </c>
      <c r="P108" s="173"/>
      <c r="Q108" s="173"/>
      <c r="R108" s="173"/>
      <c r="S108" s="173"/>
      <c r="T108" s="173"/>
    </row>
    <row r="109" spans="1:20" s="174" customFormat="1">
      <c r="A109" s="165" t="str">
        <f>IF(INDEX(減価償却費入力!$A$1:$I$301,ROW(),1)="","",INDEX(減価償却費入力!$A$1:$I$301,ROW(),1))</f>
        <v/>
      </c>
      <c r="B109" s="166" t="str">
        <f>IF(INDEX(減価償却費入力!$A$1:$I$301,ROW(),5)="","",INDEX(減価償却費入力!$A$1:$I$301,ROW(),5))</f>
        <v/>
      </c>
      <c r="C109" s="167" t="str">
        <f>IF(INDEX(減価償却費入力!$A$1:$I$301,ROW(),2)="","",INDEX(減価償却費入力!$A$1:$I$301,ROW(),2))</f>
        <v/>
      </c>
      <c r="D109" s="168" t="str">
        <f>IF(INDEX(減価償却費入力!$A$1:$I$301,ROW(),3)="","",INDEX(減価償却費入力!$A$1:$I$301,ROW(),3))</f>
        <v/>
      </c>
      <c r="E109" s="169" t="str">
        <f>IF(INDEX(減価償却費入力!$A$1:$I$301,ROW(),4)="","",INDEX(減価償却費入力!$A$1:$I$301,ROW(),4))</f>
        <v/>
      </c>
      <c r="F109" s="170" t="str">
        <f>IF(INDEX(減価償却費入力!$A$1:$I$301,ROW(),6)="","",INDEX(減価償却費入力!$A$1:$I$301,ROW(),6))</f>
        <v/>
      </c>
      <c r="G109" s="166" t="str">
        <f>IF(INDEX(減価償却費入力!$A$1:$I$301,ROW(),7)="","",INDEX(減価償却費入力!$A$1:$I$301,ROW(),7))</f>
        <v/>
      </c>
      <c r="H109" s="166" t="str">
        <f t="shared" si="3"/>
        <v/>
      </c>
      <c r="I109" s="166" t="str">
        <f>IFERROR(VLOOKUP(H109,耐用年数!$D$2:$E$224,2,FALSE),"")</f>
        <v/>
      </c>
      <c r="J109" s="166" t="str">
        <f>IF(INDEX(減価償却費入力!$A$1:$I$301,ROW(),8)="","",INDEX(減価償却費入力!$A$1:$I$301,ROW(),8))</f>
        <v/>
      </c>
      <c r="K109" s="166" t="str">
        <f>IFERROR(ROUNDDOWN(IF(OR(J109=耐用年数!$J$2,J109=耐用年数!$J$3,J109=""),減価償却費出力!I109,IF(DATEDIF(M109,A109,"y")&gt;=I109,I109/5,I109-DATEDIF(M109,A109,"y")+ROUNDDOWN(DATEDIF(M109,A109,"y")/5,0))),0),"")</f>
        <v/>
      </c>
      <c r="L109" s="166" t="str">
        <f t="shared" si="4"/>
        <v/>
      </c>
      <c r="M109" s="171" t="str">
        <f>IF(INDEX(減価償却費入力!$A$1:$I$301,ROW(),9)="","",INDEX(減価償却費入力!$A$1:$I$301,ROW(),9))</f>
        <v/>
      </c>
      <c r="N109" s="172" t="str">
        <f>IFERROR(IF(YEAR(A109)=設定・集計!$B$2,12-MONTH(A109)+1,IF(設定・集計!$B$2&lt;YEAR(A109)+L109,12,IF(設定・集計!$B$2=YEAR(A109)+L109,MONTH(A109)-1,0))),"")</f>
        <v/>
      </c>
      <c r="O109" s="169" t="str">
        <f t="shared" si="5"/>
        <v/>
      </c>
      <c r="P109" s="173"/>
      <c r="Q109" s="173"/>
      <c r="R109" s="173"/>
      <c r="S109" s="173"/>
      <c r="T109" s="173"/>
    </row>
    <row r="110" spans="1:20" s="174" customFormat="1">
      <c r="A110" s="165" t="str">
        <f>IF(INDEX(減価償却費入力!$A$1:$I$301,ROW(),1)="","",INDEX(減価償却費入力!$A$1:$I$301,ROW(),1))</f>
        <v/>
      </c>
      <c r="B110" s="166" t="str">
        <f>IF(INDEX(減価償却費入力!$A$1:$I$301,ROW(),5)="","",INDEX(減価償却費入力!$A$1:$I$301,ROW(),5))</f>
        <v/>
      </c>
      <c r="C110" s="167" t="str">
        <f>IF(INDEX(減価償却費入力!$A$1:$I$301,ROW(),2)="","",INDEX(減価償却費入力!$A$1:$I$301,ROW(),2))</f>
        <v/>
      </c>
      <c r="D110" s="168" t="str">
        <f>IF(INDEX(減価償却費入力!$A$1:$I$301,ROW(),3)="","",INDEX(減価償却費入力!$A$1:$I$301,ROW(),3))</f>
        <v/>
      </c>
      <c r="E110" s="169" t="str">
        <f>IF(INDEX(減価償却費入力!$A$1:$I$301,ROW(),4)="","",INDEX(減価償却費入力!$A$1:$I$301,ROW(),4))</f>
        <v/>
      </c>
      <c r="F110" s="170" t="str">
        <f>IF(INDEX(減価償却費入力!$A$1:$I$301,ROW(),6)="","",INDEX(減価償却費入力!$A$1:$I$301,ROW(),6))</f>
        <v/>
      </c>
      <c r="G110" s="166" t="str">
        <f>IF(INDEX(減価償却費入力!$A$1:$I$301,ROW(),7)="","",INDEX(減価償却費入力!$A$1:$I$301,ROW(),7))</f>
        <v/>
      </c>
      <c r="H110" s="166" t="str">
        <f t="shared" si="3"/>
        <v/>
      </c>
      <c r="I110" s="166" t="str">
        <f>IFERROR(VLOOKUP(H110,耐用年数!$D$2:$E$224,2,FALSE),"")</f>
        <v/>
      </c>
      <c r="J110" s="166" t="str">
        <f>IF(INDEX(減価償却費入力!$A$1:$I$301,ROW(),8)="","",INDEX(減価償却費入力!$A$1:$I$301,ROW(),8))</f>
        <v/>
      </c>
      <c r="K110" s="166" t="str">
        <f>IFERROR(ROUNDDOWN(IF(OR(J110=耐用年数!$J$2,J110=耐用年数!$J$3,J110=""),減価償却費出力!I110,IF(DATEDIF(M110,A110,"y")&gt;=I110,I110/5,I110-DATEDIF(M110,A110,"y")+ROUNDDOWN(DATEDIF(M110,A110,"y")/5,0))),0),"")</f>
        <v/>
      </c>
      <c r="L110" s="166" t="str">
        <f t="shared" si="4"/>
        <v/>
      </c>
      <c r="M110" s="171" t="str">
        <f>IF(INDEX(減価償却費入力!$A$1:$I$301,ROW(),9)="","",INDEX(減価償却費入力!$A$1:$I$301,ROW(),9))</f>
        <v/>
      </c>
      <c r="N110" s="172" t="str">
        <f>IFERROR(IF(YEAR(A110)=設定・集計!$B$2,12-MONTH(A110)+1,IF(設定・集計!$B$2&lt;YEAR(A110)+L110,12,IF(設定・集計!$B$2=YEAR(A110)+L110,MONTH(A110)-1,0))),"")</f>
        <v/>
      </c>
      <c r="O110" s="169" t="str">
        <f t="shared" si="5"/>
        <v/>
      </c>
      <c r="P110" s="173"/>
      <c r="Q110" s="173"/>
      <c r="R110" s="173"/>
      <c r="S110" s="173"/>
      <c r="T110" s="173"/>
    </row>
    <row r="111" spans="1:20" s="174" customFormat="1">
      <c r="A111" s="165" t="str">
        <f>IF(INDEX(減価償却費入力!$A$1:$I$301,ROW(),1)="","",INDEX(減価償却費入力!$A$1:$I$301,ROW(),1))</f>
        <v/>
      </c>
      <c r="B111" s="166" t="str">
        <f>IF(INDEX(減価償却費入力!$A$1:$I$301,ROW(),5)="","",INDEX(減価償却費入力!$A$1:$I$301,ROW(),5))</f>
        <v/>
      </c>
      <c r="C111" s="167" t="str">
        <f>IF(INDEX(減価償却費入力!$A$1:$I$301,ROW(),2)="","",INDEX(減価償却費入力!$A$1:$I$301,ROW(),2))</f>
        <v/>
      </c>
      <c r="D111" s="168" t="str">
        <f>IF(INDEX(減価償却費入力!$A$1:$I$301,ROW(),3)="","",INDEX(減価償却費入力!$A$1:$I$301,ROW(),3))</f>
        <v/>
      </c>
      <c r="E111" s="169" t="str">
        <f>IF(INDEX(減価償却費入力!$A$1:$I$301,ROW(),4)="","",INDEX(減価償却費入力!$A$1:$I$301,ROW(),4))</f>
        <v/>
      </c>
      <c r="F111" s="170" t="str">
        <f>IF(INDEX(減価償却費入力!$A$1:$I$301,ROW(),6)="","",INDEX(減価償却費入力!$A$1:$I$301,ROW(),6))</f>
        <v/>
      </c>
      <c r="G111" s="166" t="str">
        <f>IF(INDEX(減価償却費入力!$A$1:$I$301,ROW(),7)="","",INDEX(減価償却費入力!$A$1:$I$301,ROW(),7))</f>
        <v/>
      </c>
      <c r="H111" s="166" t="str">
        <f t="shared" si="3"/>
        <v/>
      </c>
      <c r="I111" s="166" t="str">
        <f>IFERROR(VLOOKUP(H111,耐用年数!$D$2:$E$224,2,FALSE),"")</f>
        <v/>
      </c>
      <c r="J111" s="166" t="str">
        <f>IF(INDEX(減価償却費入力!$A$1:$I$301,ROW(),8)="","",INDEX(減価償却費入力!$A$1:$I$301,ROW(),8))</f>
        <v/>
      </c>
      <c r="K111" s="166" t="str">
        <f>IFERROR(ROUNDDOWN(IF(OR(J111=耐用年数!$J$2,J111=耐用年数!$J$3,J111=""),減価償却費出力!I111,IF(DATEDIF(M111,A111,"y")&gt;=I111,I111/5,I111-DATEDIF(M111,A111,"y")+ROUNDDOWN(DATEDIF(M111,A111,"y")/5,0))),0),"")</f>
        <v/>
      </c>
      <c r="L111" s="166" t="str">
        <f t="shared" si="4"/>
        <v/>
      </c>
      <c r="M111" s="171" t="str">
        <f>IF(INDEX(減価償却費入力!$A$1:$I$301,ROW(),9)="","",INDEX(減価償却費入力!$A$1:$I$301,ROW(),9))</f>
        <v/>
      </c>
      <c r="N111" s="172" t="str">
        <f>IFERROR(IF(YEAR(A111)=設定・集計!$B$2,12-MONTH(A111)+1,IF(設定・集計!$B$2&lt;YEAR(A111)+L111,12,IF(設定・集計!$B$2=YEAR(A111)+L111,MONTH(A111)-1,0))),"")</f>
        <v/>
      </c>
      <c r="O111" s="169" t="str">
        <f t="shared" si="5"/>
        <v/>
      </c>
      <c r="P111" s="173"/>
      <c r="Q111" s="173"/>
      <c r="R111" s="173"/>
      <c r="S111" s="173"/>
      <c r="T111" s="173"/>
    </row>
    <row r="112" spans="1:20" s="174" customFormat="1">
      <c r="A112" s="165" t="str">
        <f>IF(INDEX(減価償却費入力!$A$1:$I$301,ROW(),1)="","",INDEX(減価償却費入力!$A$1:$I$301,ROW(),1))</f>
        <v/>
      </c>
      <c r="B112" s="166" t="str">
        <f>IF(INDEX(減価償却費入力!$A$1:$I$301,ROW(),5)="","",INDEX(減価償却費入力!$A$1:$I$301,ROW(),5))</f>
        <v/>
      </c>
      <c r="C112" s="167" t="str">
        <f>IF(INDEX(減価償却費入力!$A$1:$I$301,ROW(),2)="","",INDEX(減価償却費入力!$A$1:$I$301,ROW(),2))</f>
        <v/>
      </c>
      <c r="D112" s="168" t="str">
        <f>IF(INDEX(減価償却費入力!$A$1:$I$301,ROW(),3)="","",INDEX(減価償却費入力!$A$1:$I$301,ROW(),3))</f>
        <v/>
      </c>
      <c r="E112" s="169" t="str">
        <f>IF(INDEX(減価償却費入力!$A$1:$I$301,ROW(),4)="","",INDEX(減価償却費入力!$A$1:$I$301,ROW(),4))</f>
        <v/>
      </c>
      <c r="F112" s="170" t="str">
        <f>IF(INDEX(減価償却費入力!$A$1:$I$301,ROW(),6)="","",INDEX(減価償却費入力!$A$1:$I$301,ROW(),6))</f>
        <v/>
      </c>
      <c r="G112" s="166" t="str">
        <f>IF(INDEX(減価償却費入力!$A$1:$I$301,ROW(),7)="","",INDEX(減価償却費入力!$A$1:$I$301,ROW(),7))</f>
        <v/>
      </c>
      <c r="H112" s="166" t="str">
        <f t="shared" si="3"/>
        <v/>
      </c>
      <c r="I112" s="166" t="str">
        <f>IFERROR(VLOOKUP(H112,耐用年数!$D$2:$E$224,2,FALSE),"")</f>
        <v/>
      </c>
      <c r="J112" s="166" t="str">
        <f>IF(INDEX(減価償却費入力!$A$1:$I$301,ROW(),8)="","",INDEX(減価償却費入力!$A$1:$I$301,ROW(),8))</f>
        <v/>
      </c>
      <c r="K112" s="166" t="str">
        <f>IFERROR(ROUNDDOWN(IF(OR(J112=耐用年数!$J$2,J112=耐用年数!$J$3,J112=""),減価償却費出力!I112,IF(DATEDIF(M112,A112,"y")&gt;=I112,I112/5,I112-DATEDIF(M112,A112,"y")+ROUNDDOWN(DATEDIF(M112,A112,"y")/5,0))),0),"")</f>
        <v/>
      </c>
      <c r="L112" s="166" t="str">
        <f t="shared" si="4"/>
        <v/>
      </c>
      <c r="M112" s="171" t="str">
        <f>IF(INDEX(減価償却費入力!$A$1:$I$301,ROW(),9)="","",INDEX(減価償却費入力!$A$1:$I$301,ROW(),9))</f>
        <v/>
      </c>
      <c r="N112" s="172" t="str">
        <f>IFERROR(IF(YEAR(A112)=設定・集計!$B$2,12-MONTH(A112)+1,IF(設定・集計!$B$2&lt;YEAR(A112)+L112,12,IF(設定・集計!$B$2=YEAR(A112)+L112,MONTH(A112)-1,0))),"")</f>
        <v/>
      </c>
      <c r="O112" s="169" t="str">
        <f t="shared" si="5"/>
        <v/>
      </c>
      <c r="P112" s="173"/>
      <c r="Q112" s="173"/>
      <c r="R112" s="173"/>
      <c r="S112" s="173"/>
      <c r="T112" s="173"/>
    </row>
    <row r="113" spans="1:20" s="174" customFormat="1">
      <c r="A113" s="165" t="str">
        <f>IF(INDEX(減価償却費入力!$A$1:$I$301,ROW(),1)="","",INDEX(減価償却費入力!$A$1:$I$301,ROW(),1))</f>
        <v/>
      </c>
      <c r="B113" s="166" t="str">
        <f>IF(INDEX(減価償却費入力!$A$1:$I$301,ROW(),5)="","",INDEX(減価償却費入力!$A$1:$I$301,ROW(),5))</f>
        <v/>
      </c>
      <c r="C113" s="167" t="str">
        <f>IF(INDEX(減価償却費入力!$A$1:$I$301,ROW(),2)="","",INDEX(減価償却費入力!$A$1:$I$301,ROW(),2))</f>
        <v/>
      </c>
      <c r="D113" s="168" t="str">
        <f>IF(INDEX(減価償却費入力!$A$1:$I$301,ROW(),3)="","",INDEX(減価償却費入力!$A$1:$I$301,ROW(),3))</f>
        <v/>
      </c>
      <c r="E113" s="169" t="str">
        <f>IF(INDEX(減価償却費入力!$A$1:$I$301,ROW(),4)="","",INDEX(減価償却費入力!$A$1:$I$301,ROW(),4))</f>
        <v/>
      </c>
      <c r="F113" s="170" t="str">
        <f>IF(INDEX(減価償却費入力!$A$1:$I$301,ROW(),6)="","",INDEX(減価償却費入力!$A$1:$I$301,ROW(),6))</f>
        <v/>
      </c>
      <c r="G113" s="166" t="str">
        <f>IF(INDEX(減価償却費入力!$A$1:$I$301,ROW(),7)="","",INDEX(減価償却費入力!$A$1:$I$301,ROW(),7))</f>
        <v/>
      </c>
      <c r="H113" s="166" t="str">
        <f t="shared" si="3"/>
        <v/>
      </c>
      <c r="I113" s="166" t="str">
        <f>IFERROR(VLOOKUP(H113,耐用年数!$D$2:$E$224,2,FALSE),"")</f>
        <v/>
      </c>
      <c r="J113" s="166" t="str">
        <f>IF(INDEX(減価償却費入力!$A$1:$I$301,ROW(),8)="","",INDEX(減価償却費入力!$A$1:$I$301,ROW(),8))</f>
        <v/>
      </c>
      <c r="K113" s="166" t="str">
        <f>IFERROR(ROUNDDOWN(IF(OR(J113=耐用年数!$J$2,J113=耐用年数!$J$3,J113=""),減価償却費出力!I113,IF(DATEDIF(M113,A113,"y")&gt;=I113,I113/5,I113-DATEDIF(M113,A113,"y")+ROUNDDOWN(DATEDIF(M113,A113,"y")/5,0))),0),"")</f>
        <v/>
      </c>
      <c r="L113" s="166" t="str">
        <f t="shared" si="4"/>
        <v/>
      </c>
      <c r="M113" s="171" t="str">
        <f>IF(INDEX(減価償却費入力!$A$1:$I$301,ROW(),9)="","",INDEX(減価償却費入力!$A$1:$I$301,ROW(),9))</f>
        <v/>
      </c>
      <c r="N113" s="172" t="str">
        <f>IFERROR(IF(YEAR(A113)=設定・集計!$B$2,12-MONTH(A113)+1,IF(設定・集計!$B$2&lt;YEAR(A113)+L113,12,IF(設定・集計!$B$2=YEAR(A113)+L113,MONTH(A113)-1,0))),"")</f>
        <v/>
      </c>
      <c r="O113" s="169" t="str">
        <f t="shared" si="5"/>
        <v/>
      </c>
      <c r="P113" s="173"/>
      <c r="Q113" s="173"/>
      <c r="R113" s="173"/>
      <c r="S113" s="173"/>
      <c r="T113" s="173"/>
    </row>
    <row r="114" spans="1:20" s="174" customFormat="1">
      <c r="A114" s="165" t="str">
        <f>IF(INDEX(減価償却費入力!$A$1:$I$301,ROW(),1)="","",INDEX(減価償却費入力!$A$1:$I$301,ROW(),1))</f>
        <v/>
      </c>
      <c r="B114" s="166" t="str">
        <f>IF(INDEX(減価償却費入力!$A$1:$I$301,ROW(),5)="","",INDEX(減価償却費入力!$A$1:$I$301,ROW(),5))</f>
        <v/>
      </c>
      <c r="C114" s="167" t="str">
        <f>IF(INDEX(減価償却費入力!$A$1:$I$301,ROW(),2)="","",INDEX(減価償却費入力!$A$1:$I$301,ROW(),2))</f>
        <v/>
      </c>
      <c r="D114" s="168" t="str">
        <f>IF(INDEX(減価償却費入力!$A$1:$I$301,ROW(),3)="","",INDEX(減価償却費入力!$A$1:$I$301,ROW(),3))</f>
        <v/>
      </c>
      <c r="E114" s="169" t="str">
        <f>IF(INDEX(減価償却費入力!$A$1:$I$301,ROW(),4)="","",INDEX(減価償却費入力!$A$1:$I$301,ROW(),4))</f>
        <v/>
      </c>
      <c r="F114" s="170" t="str">
        <f>IF(INDEX(減価償却費入力!$A$1:$I$301,ROW(),6)="","",INDEX(減価償却費入力!$A$1:$I$301,ROW(),6))</f>
        <v/>
      </c>
      <c r="G114" s="166" t="str">
        <f>IF(INDEX(減価償却費入力!$A$1:$I$301,ROW(),7)="","",INDEX(減価償却費入力!$A$1:$I$301,ROW(),7))</f>
        <v/>
      </c>
      <c r="H114" s="166" t="str">
        <f t="shared" si="3"/>
        <v/>
      </c>
      <c r="I114" s="166" t="str">
        <f>IFERROR(VLOOKUP(H114,耐用年数!$D$2:$E$224,2,FALSE),"")</f>
        <v/>
      </c>
      <c r="J114" s="166" t="str">
        <f>IF(INDEX(減価償却費入力!$A$1:$I$301,ROW(),8)="","",INDEX(減価償却費入力!$A$1:$I$301,ROW(),8))</f>
        <v/>
      </c>
      <c r="K114" s="166" t="str">
        <f>IFERROR(ROUNDDOWN(IF(OR(J114=耐用年数!$J$2,J114=耐用年数!$J$3,J114=""),減価償却費出力!I114,IF(DATEDIF(M114,A114,"y")&gt;=I114,I114/5,I114-DATEDIF(M114,A114,"y")+ROUNDDOWN(DATEDIF(M114,A114,"y")/5,0))),0),"")</f>
        <v/>
      </c>
      <c r="L114" s="166" t="str">
        <f t="shared" si="4"/>
        <v/>
      </c>
      <c r="M114" s="171" t="str">
        <f>IF(INDEX(減価償却費入力!$A$1:$I$301,ROW(),9)="","",INDEX(減価償却費入力!$A$1:$I$301,ROW(),9))</f>
        <v/>
      </c>
      <c r="N114" s="172" t="str">
        <f>IFERROR(IF(YEAR(A114)=設定・集計!$B$2,12-MONTH(A114)+1,IF(設定・集計!$B$2&lt;YEAR(A114)+L114,12,IF(設定・集計!$B$2=YEAR(A114)+L114,MONTH(A114)-1,0))),"")</f>
        <v/>
      </c>
      <c r="O114" s="169" t="str">
        <f t="shared" si="5"/>
        <v/>
      </c>
      <c r="P114" s="173"/>
      <c r="Q114" s="173"/>
      <c r="R114" s="173"/>
      <c r="S114" s="173"/>
      <c r="T114" s="173"/>
    </row>
    <row r="115" spans="1:20" s="174" customFormat="1">
      <c r="A115" s="165" t="str">
        <f>IF(INDEX(減価償却費入力!$A$1:$I$301,ROW(),1)="","",INDEX(減価償却費入力!$A$1:$I$301,ROW(),1))</f>
        <v/>
      </c>
      <c r="B115" s="166" t="str">
        <f>IF(INDEX(減価償却費入力!$A$1:$I$301,ROW(),5)="","",INDEX(減価償却費入力!$A$1:$I$301,ROW(),5))</f>
        <v/>
      </c>
      <c r="C115" s="167" t="str">
        <f>IF(INDEX(減価償却費入力!$A$1:$I$301,ROW(),2)="","",INDEX(減価償却費入力!$A$1:$I$301,ROW(),2))</f>
        <v/>
      </c>
      <c r="D115" s="168" t="str">
        <f>IF(INDEX(減価償却費入力!$A$1:$I$301,ROW(),3)="","",INDEX(減価償却費入力!$A$1:$I$301,ROW(),3))</f>
        <v/>
      </c>
      <c r="E115" s="169" t="str">
        <f>IF(INDEX(減価償却費入力!$A$1:$I$301,ROW(),4)="","",INDEX(減価償却費入力!$A$1:$I$301,ROW(),4))</f>
        <v/>
      </c>
      <c r="F115" s="170" t="str">
        <f>IF(INDEX(減価償却費入力!$A$1:$I$301,ROW(),6)="","",INDEX(減価償却費入力!$A$1:$I$301,ROW(),6))</f>
        <v/>
      </c>
      <c r="G115" s="166" t="str">
        <f>IF(INDEX(減価償却費入力!$A$1:$I$301,ROW(),7)="","",INDEX(減価償却費入力!$A$1:$I$301,ROW(),7))</f>
        <v/>
      </c>
      <c r="H115" s="166" t="str">
        <f t="shared" si="3"/>
        <v/>
      </c>
      <c r="I115" s="166" t="str">
        <f>IFERROR(VLOOKUP(H115,耐用年数!$D$2:$E$224,2,FALSE),"")</f>
        <v/>
      </c>
      <c r="J115" s="166" t="str">
        <f>IF(INDEX(減価償却費入力!$A$1:$I$301,ROW(),8)="","",INDEX(減価償却費入力!$A$1:$I$301,ROW(),8))</f>
        <v/>
      </c>
      <c r="K115" s="166" t="str">
        <f>IFERROR(ROUNDDOWN(IF(OR(J115=耐用年数!$J$2,J115=耐用年数!$J$3,J115=""),減価償却費出力!I115,IF(DATEDIF(M115,A115,"y")&gt;=I115,I115/5,I115-DATEDIF(M115,A115,"y")+ROUNDDOWN(DATEDIF(M115,A115,"y")/5,0))),0),"")</f>
        <v/>
      </c>
      <c r="L115" s="166" t="str">
        <f t="shared" si="4"/>
        <v/>
      </c>
      <c r="M115" s="171" t="str">
        <f>IF(INDEX(減価償却費入力!$A$1:$I$301,ROW(),9)="","",INDEX(減価償却費入力!$A$1:$I$301,ROW(),9))</f>
        <v/>
      </c>
      <c r="N115" s="172" t="str">
        <f>IFERROR(IF(YEAR(A115)=設定・集計!$B$2,12-MONTH(A115)+1,IF(設定・集計!$B$2&lt;YEAR(A115)+L115,12,IF(設定・集計!$B$2=YEAR(A115)+L115,MONTH(A115)-1,0))),"")</f>
        <v/>
      </c>
      <c r="O115" s="169" t="str">
        <f t="shared" si="5"/>
        <v/>
      </c>
      <c r="P115" s="173"/>
      <c r="Q115" s="173"/>
      <c r="R115" s="173"/>
      <c r="S115" s="173"/>
      <c r="T115" s="173"/>
    </row>
    <row r="116" spans="1:20" s="174" customFormat="1">
      <c r="A116" s="165" t="str">
        <f>IF(INDEX(減価償却費入力!$A$1:$I$301,ROW(),1)="","",INDEX(減価償却費入力!$A$1:$I$301,ROW(),1))</f>
        <v/>
      </c>
      <c r="B116" s="166" t="str">
        <f>IF(INDEX(減価償却費入力!$A$1:$I$301,ROW(),5)="","",INDEX(減価償却費入力!$A$1:$I$301,ROW(),5))</f>
        <v/>
      </c>
      <c r="C116" s="167" t="str">
        <f>IF(INDEX(減価償却費入力!$A$1:$I$301,ROW(),2)="","",INDEX(減価償却費入力!$A$1:$I$301,ROW(),2))</f>
        <v/>
      </c>
      <c r="D116" s="168" t="str">
        <f>IF(INDEX(減価償却費入力!$A$1:$I$301,ROW(),3)="","",INDEX(減価償却費入力!$A$1:$I$301,ROW(),3))</f>
        <v/>
      </c>
      <c r="E116" s="169" t="str">
        <f>IF(INDEX(減価償却費入力!$A$1:$I$301,ROW(),4)="","",INDEX(減価償却費入力!$A$1:$I$301,ROW(),4))</f>
        <v/>
      </c>
      <c r="F116" s="170" t="str">
        <f>IF(INDEX(減価償却費入力!$A$1:$I$301,ROW(),6)="","",INDEX(減価償却費入力!$A$1:$I$301,ROW(),6))</f>
        <v/>
      </c>
      <c r="G116" s="166" t="str">
        <f>IF(INDEX(減価償却費入力!$A$1:$I$301,ROW(),7)="","",INDEX(減価償却費入力!$A$1:$I$301,ROW(),7))</f>
        <v/>
      </c>
      <c r="H116" s="166" t="str">
        <f t="shared" si="3"/>
        <v/>
      </c>
      <c r="I116" s="166" t="str">
        <f>IFERROR(VLOOKUP(H116,耐用年数!$D$2:$E$224,2,FALSE),"")</f>
        <v/>
      </c>
      <c r="J116" s="166" t="str">
        <f>IF(INDEX(減価償却費入力!$A$1:$I$301,ROW(),8)="","",INDEX(減価償却費入力!$A$1:$I$301,ROW(),8))</f>
        <v/>
      </c>
      <c r="K116" s="166" t="str">
        <f>IFERROR(ROUNDDOWN(IF(OR(J116=耐用年数!$J$2,J116=耐用年数!$J$3,J116=""),減価償却費出力!I116,IF(DATEDIF(M116,A116,"y")&gt;=I116,I116/5,I116-DATEDIF(M116,A116,"y")+ROUNDDOWN(DATEDIF(M116,A116,"y")/5,0))),0),"")</f>
        <v/>
      </c>
      <c r="L116" s="166" t="str">
        <f t="shared" si="4"/>
        <v/>
      </c>
      <c r="M116" s="171" t="str">
        <f>IF(INDEX(減価償却費入力!$A$1:$I$301,ROW(),9)="","",INDEX(減価償却費入力!$A$1:$I$301,ROW(),9))</f>
        <v/>
      </c>
      <c r="N116" s="172" t="str">
        <f>IFERROR(IF(YEAR(A116)=設定・集計!$B$2,12-MONTH(A116)+1,IF(設定・集計!$B$2&lt;YEAR(A116)+L116,12,IF(設定・集計!$B$2=YEAR(A116)+L116,MONTH(A116)-1,0))),"")</f>
        <v/>
      </c>
      <c r="O116" s="169" t="str">
        <f t="shared" si="5"/>
        <v/>
      </c>
      <c r="P116" s="173"/>
      <c r="Q116" s="173"/>
      <c r="R116" s="173"/>
      <c r="S116" s="173"/>
      <c r="T116" s="173"/>
    </row>
    <row r="117" spans="1:20" s="174" customFormat="1">
      <c r="A117" s="165" t="str">
        <f>IF(INDEX(減価償却費入力!$A$1:$I$301,ROW(),1)="","",INDEX(減価償却費入力!$A$1:$I$301,ROW(),1))</f>
        <v/>
      </c>
      <c r="B117" s="166" t="str">
        <f>IF(INDEX(減価償却費入力!$A$1:$I$301,ROW(),5)="","",INDEX(減価償却費入力!$A$1:$I$301,ROW(),5))</f>
        <v/>
      </c>
      <c r="C117" s="167" t="str">
        <f>IF(INDEX(減価償却費入力!$A$1:$I$301,ROW(),2)="","",INDEX(減価償却費入力!$A$1:$I$301,ROW(),2))</f>
        <v/>
      </c>
      <c r="D117" s="168" t="str">
        <f>IF(INDEX(減価償却費入力!$A$1:$I$301,ROW(),3)="","",INDEX(減価償却費入力!$A$1:$I$301,ROW(),3))</f>
        <v/>
      </c>
      <c r="E117" s="169" t="str">
        <f>IF(INDEX(減価償却費入力!$A$1:$I$301,ROW(),4)="","",INDEX(減価償却費入力!$A$1:$I$301,ROW(),4))</f>
        <v/>
      </c>
      <c r="F117" s="170" t="str">
        <f>IF(INDEX(減価償却費入力!$A$1:$I$301,ROW(),6)="","",INDEX(減価償却費入力!$A$1:$I$301,ROW(),6))</f>
        <v/>
      </c>
      <c r="G117" s="166" t="str">
        <f>IF(INDEX(減価償却費入力!$A$1:$I$301,ROW(),7)="","",INDEX(減価償却費入力!$A$1:$I$301,ROW(),7))</f>
        <v/>
      </c>
      <c r="H117" s="166" t="str">
        <f t="shared" si="3"/>
        <v/>
      </c>
      <c r="I117" s="166" t="str">
        <f>IFERROR(VLOOKUP(H117,耐用年数!$D$2:$E$224,2,FALSE),"")</f>
        <v/>
      </c>
      <c r="J117" s="166" t="str">
        <f>IF(INDEX(減価償却費入力!$A$1:$I$301,ROW(),8)="","",INDEX(減価償却費入力!$A$1:$I$301,ROW(),8))</f>
        <v/>
      </c>
      <c r="K117" s="166" t="str">
        <f>IFERROR(ROUNDDOWN(IF(OR(J117=耐用年数!$J$2,J117=耐用年数!$J$3,J117=""),減価償却費出力!I117,IF(DATEDIF(M117,A117,"y")&gt;=I117,I117/5,I117-DATEDIF(M117,A117,"y")+ROUNDDOWN(DATEDIF(M117,A117,"y")/5,0))),0),"")</f>
        <v/>
      </c>
      <c r="L117" s="166" t="str">
        <f t="shared" si="4"/>
        <v/>
      </c>
      <c r="M117" s="171" t="str">
        <f>IF(INDEX(減価償却費入力!$A$1:$I$301,ROW(),9)="","",INDEX(減価償却費入力!$A$1:$I$301,ROW(),9))</f>
        <v/>
      </c>
      <c r="N117" s="172" t="str">
        <f>IFERROR(IF(YEAR(A117)=設定・集計!$B$2,12-MONTH(A117)+1,IF(設定・集計!$B$2&lt;YEAR(A117)+L117,12,IF(設定・集計!$B$2=YEAR(A117)+L117,MONTH(A117)-1,0))),"")</f>
        <v/>
      </c>
      <c r="O117" s="169" t="str">
        <f t="shared" si="5"/>
        <v/>
      </c>
      <c r="P117" s="173"/>
      <c r="Q117" s="173"/>
      <c r="R117" s="173"/>
      <c r="S117" s="173"/>
      <c r="T117" s="173"/>
    </row>
    <row r="118" spans="1:20" s="174" customFormat="1">
      <c r="A118" s="165" t="str">
        <f>IF(INDEX(減価償却費入力!$A$1:$I$301,ROW(),1)="","",INDEX(減価償却費入力!$A$1:$I$301,ROW(),1))</f>
        <v/>
      </c>
      <c r="B118" s="166" t="str">
        <f>IF(INDEX(減価償却費入力!$A$1:$I$301,ROW(),5)="","",INDEX(減価償却費入力!$A$1:$I$301,ROW(),5))</f>
        <v/>
      </c>
      <c r="C118" s="167" t="str">
        <f>IF(INDEX(減価償却費入力!$A$1:$I$301,ROW(),2)="","",INDEX(減価償却費入力!$A$1:$I$301,ROW(),2))</f>
        <v/>
      </c>
      <c r="D118" s="168" t="str">
        <f>IF(INDEX(減価償却費入力!$A$1:$I$301,ROW(),3)="","",INDEX(減価償却費入力!$A$1:$I$301,ROW(),3))</f>
        <v/>
      </c>
      <c r="E118" s="169" t="str">
        <f>IF(INDEX(減価償却費入力!$A$1:$I$301,ROW(),4)="","",INDEX(減価償却費入力!$A$1:$I$301,ROW(),4))</f>
        <v/>
      </c>
      <c r="F118" s="170" t="str">
        <f>IF(INDEX(減価償却費入力!$A$1:$I$301,ROW(),6)="","",INDEX(減価償却費入力!$A$1:$I$301,ROW(),6))</f>
        <v/>
      </c>
      <c r="G118" s="166" t="str">
        <f>IF(INDEX(減価償却費入力!$A$1:$I$301,ROW(),7)="","",INDEX(減価償却費入力!$A$1:$I$301,ROW(),7))</f>
        <v/>
      </c>
      <c r="H118" s="166" t="str">
        <f t="shared" si="3"/>
        <v/>
      </c>
      <c r="I118" s="166" t="str">
        <f>IFERROR(VLOOKUP(H118,耐用年数!$D$2:$E$224,2,FALSE),"")</f>
        <v/>
      </c>
      <c r="J118" s="166" t="str">
        <f>IF(INDEX(減価償却費入力!$A$1:$I$301,ROW(),8)="","",INDEX(減価償却費入力!$A$1:$I$301,ROW(),8))</f>
        <v/>
      </c>
      <c r="K118" s="166" t="str">
        <f>IFERROR(ROUNDDOWN(IF(OR(J118=耐用年数!$J$2,J118=耐用年数!$J$3,J118=""),減価償却費出力!I118,IF(DATEDIF(M118,A118,"y")&gt;=I118,I118/5,I118-DATEDIF(M118,A118,"y")+ROUNDDOWN(DATEDIF(M118,A118,"y")/5,0))),0),"")</f>
        <v/>
      </c>
      <c r="L118" s="166" t="str">
        <f t="shared" si="4"/>
        <v/>
      </c>
      <c r="M118" s="171" t="str">
        <f>IF(INDEX(減価償却費入力!$A$1:$I$301,ROW(),9)="","",INDEX(減価償却費入力!$A$1:$I$301,ROW(),9))</f>
        <v/>
      </c>
      <c r="N118" s="172" t="str">
        <f>IFERROR(IF(YEAR(A118)=設定・集計!$B$2,12-MONTH(A118)+1,IF(設定・集計!$B$2&lt;YEAR(A118)+L118,12,IF(設定・集計!$B$2=YEAR(A118)+L118,MONTH(A118)-1,0))),"")</f>
        <v/>
      </c>
      <c r="O118" s="169" t="str">
        <f t="shared" si="5"/>
        <v/>
      </c>
      <c r="P118" s="173"/>
      <c r="Q118" s="173"/>
      <c r="R118" s="173"/>
      <c r="S118" s="173"/>
      <c r="T118" s="173"/>
    </row>
    <row r="119" spans="1:20" s="174" customFormat="1">
      <c r="A119" s="165" t="str">
        <f>IF(INDEX(減価償却費入力!$A$1:$I$301,ROW(),1)="","",INDEX(減価償却費入力!$A$1:$I$301,ROW(),1))</f>
        <v/>
      </c>
      <c r="B119" s="166" t="str">
        <f>IF(INDEX(減価償却費入力!$A$1:$I$301,ROW(),5)="","",INDEX(減価償却費入力!$A$1:$I$301,ROW(),5))</f>
        <v/>
      </c>
      <c r="C119" s="167" t="str">
        <f>IF(INDEX(減価償却費入力!$A$1:$I$301,ROW(),2)="","",INDEX(減価償却費入力!$A$1:$I$301,ROW(),2))</f>
        <v/>
      </c>
      <c r="D119" s="168" t="str">
        <f>IF(INDEX(減価償却費入力!$A$1:$I$301,ROW(),3)="","",INDEX(減価償却費入力!$A$1:$I$301,ROW(),3))</f>
        <v/>
      </c>
      <c r="E119" s="169" t="str">
        <f>IF(INDEX(減価償却費入力!$A$1:$I$301,ROW(),4)="","",INDEX(減価償却費入力!$A$1:$I$301,ROW(),4))</f>
        <v/>
      </c>
      <c r="F119" s="170" t="str">
        <f>IF(INDEX(減価償却費入力!$A$1:$I$301,ROW(),6)="","",INDEX(減価償却費入力!$A$1:$I$301,ROW(),6))</f>
        <v/>
      </c>
      <c r="G119" s="166" t="str">
        <f>IF(INDEX(減価償却費入力!$A$1:$I$301,ROW(),7)="","",INDEX(減価償却費入力!$A$1:$I$301,ROW(),7))</f>
        <v/>
      </c>
      <c r="H119" s="166" t="str">
        <f t="shared" si="3"/>
        <v/>
      </c>
      <c r="I119" s="166" t="str">
        <f>IFERROR(VLOOKUP(H119,耐用年数!$D$2:$E$224,2,FALSE),"")</f>
        <v/>
      </c>
      <c r="J119" s="166" t="str">
        <f>IF(INDEX(減価償却費入力!$A$1:$I$301,ROW(),8)="","",INDEX(減価償却費入力!$A$1:$I$301,ROW(),8))</f>
        <v/>
      </c>
      <c r="K119" s="166" t="str">
        <f>IFERROR(ROUNDDOWN(IF(OR(J119=耐用年数!$J$2,J119=耐用年数!$J$3,J119=""),減価償却費出力!I119,IF(DATEDIF(M119,A119,"y")&gt;=I119,I119/5,I119-DATEDIF(M119,A119,"y")+ROUNDDOWN(DATEDIF(M119,A119,"y")/5,0))),0),"")</f>
        <v/>
      </c>
      <c r="L119" s="166" t="str">
        <f t="shared" si="4"/>
        <v/>
      </c>
      <c r="M119" s="171" t="str">
        <f>IF(INDEX(減価償却費入力!$A$1:$I$301,ROW(),9)="","",INDEX(減価償却費入力!$A$1:$I$301,ROW(),9))</f>
        <v/>
      </c>
      <c r="N119" s="172" t="str">
        <f>IFERROR(IF(YEAR(A119)=設定・集計!$B$2,12-MONTH(A119)+1,IF(設定・集計!$B$2&lt;YEAR(A119)+L119,12,IF(設定・集計!$B$2=YEAR(A119)+L119,MONTH(A119)-1,0))),"")</f>
        <v/>
      </c>
      <c r="O119" s="169" t="str">
        <f t="shared" si="5"/>
        <v/>
      </c>
      <c r="P119" s="173"/>
      <c r="Q119" s="173"/>
      <c r="R119" s="173"/>
      <c r="S119" s="173"/>
      <c r="T119" s="173"/>
    </row>
    <row r="120" spans="1:20" s="174" customFormat="1">
      <c r="A120" s="165" t="str">
        <f>IF(INDEX(減価償却費入力!$A$1:$I$301,ROW(),1)="","",INDEX(減価償却費入力!$A$1:$I$301,ROW(),1))</f>
        <v/>
      </c>
      <c r="B120" s="166" t="str">
        <f>IF(INDEX(減価償却費入力!$A$1:$I$301,ROW(),5)="","",INDEX(減価償却費入力!$A$1:$I$301,ROW(),5))</f>
        <v/>
      </c>
      <c r="C120" s="167" t="str">
        <f>IF(INDEX(減価償却費入力!$A$1:$I$301,ROW(),2)="","",INDEX(減価償却費入力!$A$1:$I$301,ROW(),2))</f>
        <v/>
      </c>
      <c r="D120" s="168" t="str">
        <f>IF(INDEX(減価償却費入力!$A$1:$I$301,ROW(),3)="","",INDEX(減価償却費入力!$A$1:$I$301,ROW(),3))</f>
        <v/>
      </c>
      <c r="E120" s="169" t="str">
        <f>IF(INDEX(減価償却費入力!$A$1:$I$301,ROW(),4)="","",INDEX(減価償却費入力!$A$1:$I$301,ROW(),4))</f>
        <v/>
      </c>
      <c r="F120" s="170" t="str">
        <f>IF(INDEX(減価償却費入力!$A$1:$I$301,ROW(),6)="","",INDEX(減価償却費入力!$A$1:$I$301,ROW(),6))</f>
        <v/>
      </c>
      <c r="G120" s="166" t="str">
        <f>IF(INDEX(減価償却費入力!$A$1:$I$301,ROW(),7)="","",INDEX(減価償却費入力!$A$1:$I$301,ROW(),7))</f>
        <v/>
      </c>
      <c r="H120" s="166" t="str">
        <f t="shared" si="3"/>
        <v/>
      </c>
      <c r="I120" s="166" t="str">
        <f>IFERROR(VLOOKUP(H120,耐用年数!$D$2:$E$224,2,FALSE),"")</f>
        <v/>
      </c>
      <c r="J120" s="166" t="str">
        <f>IF(INDEX(減価償却費入力!$A$1:$I$301,ROW(),8)="","",INDEX(減価償却費入力!$A$1:$I$301,ROW(),8))</f>
        <v/>
      </c>
      <c r="K120" s="166" t="str">
        <f>IFERROR(ROUNDDOWN(IF(OR(J120=耐用年数!$J$2,J120=耐用年数!$J$3,J120=""),減価償却費出力!I120,IF(DATEDIF(M120,A120,"y")&gt;=I120,I120/5,I120-DATEDIF(M120,A120,"y")+ROUNDDOWN(DATEDIF(M120,A120,"y")/5,0))),0),"")</f>
        <v/>
      </c>
      <c r="L120" s="166" t="str">
        <f t="shared" si="4"/>
        <v/>
      </c>
      <c r="M120" s="171" t="str">
        <f>IF(INDEX(減価償却費入力!$A$1:$I$301,ROW(),9)="","",INDEX(減価償却費入力!$A$1:$I$301,ROW(),9))</f>
        <v/>
      </c>
      <c r="N120" s="172" t="str">
        <f>IFERROR(IF(YEAR(A120)=設定・集計!$B$2,12-MONTH(A120)+1,IF(設定・集計!$B$2&lt;YEAR(A120)+L120,12,IF(設定・集計!$B$2=YEAR(A120)+L120,MONTH(A120)-1,0))),"")</f>
        <v/>
      </c>
      <c r="O120" s="169" t="str">
        <f t="shared" si="5"/>
        <v/>
      </c>
      <c r="P120" s="173"/>
      <c r="Q120" s="173"/>
      <c r="R120" s="173"/>
      <c r="S120" s="173"/>
      <c r="T120" s="173"/>
    </row>
    <row r="121" spans="1:20" s="174" customFormat="1">
      <c r="A121" s="165" t="str">
        <f>IF(INDEX(減価償却費入力!$A$1:$I$301,ROW(),1)="","",INDEX(減価償却費入力!$A$1:$I$301,ROW(),1))</f>
        <v/>
      </c>
      <c r="B121" s="166" t="str">
        <f>IF(INDEX(減価償却費入力!$A$1:$I$301,ROW(),5)="","",INDEX(減価償却費入力!$A$1:$I$301,ROW(),5))</f>
        <v/>
      </c>
      <c r="C121" s="167" t="str">
        <f>IF(INDEX(減価償却費入力!$A$1:$I$301,ROW(),2)="","",INDEX(減価償却費入力!$A$1:$I$301,ROW(),2))</f>
        <v/>
      </c>
      <c r="D121" s="168" t="str">
        <f>IF(INDEX(減価償却費入力!$A$1:$I$301,ROW(),3)="","",INDEX(減価償却費入力!$A$1:$I$301,ROW(),3))</f>
        <v/>
      </c>
      <c r="E121" s="169" t="str">
        <f>IF(INDEX(減価償却費入力!$A$1:$I$301,ROW(),4)="","",INDEX(減価償却費入力!$A$1:$I$301,ROW(),4))</f>
        <v/>
      </c>
      <c r="F121" s="170" t="str">
        <f>IF(INDEX(減価償却費入力!$A$1:$I$301,ROW(),6)="","",INDEX(減価償却費入力!$A$1:$I$301,ROW(),6))</f>
        <v/>
      </c>
      <c r="G121" s="166" t="str">
        <f>IF(INDEX(減価償却費入力!$A$1:$I$301,ROW(),7)="","",INDEX(減価償却費入力!$A$1:$I$301,ROW(),7))</f>
        <v/>
      </c>
      <c r="H121" s="166" t="str">
        <f t="shared" si="3"/>
        <v/>
      </c>
      <c r="I121" s="166" t="str">
        <f>IFERROR(VLOOKUP(H121,耐用年数!$D$2:$E$224,2,FALSE),"")</f>
        <v/>
      </c>
      <c r="J121" s="166" t="str">
        <f>IF(INDEX(減価償却費入力!$A$1:$I$301,ROW(),8)="","",INDEX(減価償却費入力!$A$1:$I$301,ROW(),8))</f>
        <v/>
      </c>
      <c r="K121" s="166" t="str">
        <f>IFERROR(ROUNDDOWN(IF(OR(J121=耐用年数!$J$2,J121=耐用年数!$J$3,J121=""),減価償却費出力!I121,IF(DATEDIF(M121,A121,"y")&gt;=I121,I121/5,I121-DATEDIF(M121,A121,"y")+ROUNDDOWN(DATEDIF(M121,A121,"y")/5,0))),0),"")</f>
        <v/>
      </c>
      <c r="L121" s="166" t="str">
        <f t="shared" si="4"/>
        <v/>
      </c>
      <c r="M121" s="171" t="str">
        <f>IF(INDEX(減価償却費入力!$A$1:$I$301,ROW(),9)="","",INDEX(減価償却費入力!$A$1:$I$301,ROW(),9))</f>
        <v/>
      </c>
      <c r="N121" s="172" t="str">
        <f>IFERROR(IF(YEAR(A121)=設定・集計!$B$2,12-MONTH(A121)+1,IF(設定・集計!$B$2&lt;YEAR(A121)+L121,12,IF(設定・集計!$B$2=YEAR(A121)+L121,MONTH(A121)-1,0))),"")</f>
        <v/>
      </c>
      <c r="O121" s="169" t="str">
        <f t="shared" si="5"/>
        <v/>
      </c>
      <c r="P121" s="173"/>
      <c r="Q121" s="173"/>
      <c r="R121" s="173"/>
      <c r="S121" s="173"/>
      <c r="T121" s="173"/>
    </row>
    <row r="122" spans="1:20" s="174" customFormat="1">
      <c r="A122" s="165" t="str">
        <f>IF(INDEX(減価償却費入力!$A$1:$I$301,ROW(),1)="","",INDEX(減価償却費入力!$A$1:$I$301,ROW(),1))</f>
        <v/>
      </c>
      <c r="B122" s="166" t="str">
        <f>IF(INDEX(減価償却費入力!$A$1:$I$301,ROW(),5)="","",INDEX(減価償却費入力!$A$1:$I$301,ROW(),5))</f>
        <v/>
      </c>
      <c r="C122" s="167" t="str">
        <f>IF(INDEX(減価償却費入力!$A$1:$I$301,ROW(),2)="","",INDEX(減価償却費入力!$A$1:$I$301,ROW(),2))</f>
        <v/>
      </c>
      <c r="D122" s="168" t="str">
        <f>IF(INDEX(減価償却費入力!$A$1:$I$301,ROW(),3)="","",INDEX(減価償却費入力!$A$1:$I$301,ROW(),3))</f>
        <v/>
      </c>
      <c r="E122" s="169" t="str">
        <f>IF(INDEX(減価償却費入力!$A$1:$I$301,ROW(),4)="","",INDEX(減価償却費入力!$A$1:$I$301,ROW(),4))</f>
        <v/>
      </c>
      <c r="F122" s="170" t="str">
        <f>IF(INDEX(減価償却費入力!$A$1:$I$301,ROW(),6)="","",INDEX(減価償却費入力!$A$1:$I$301,ROW(),6))</f>
        <v/>
      </c>
      <c r="G122" s="166" t="str">
        <f>IF(INDEX(減価償却費入力!$A$1:$I$301,ROW(),7)="","",INDEX(減価償却費入力!$A$1:$I$301,ROW(),7))</f>
        <v/>
      </c>
      <c r="H122" s="166" t="str">
        <f t="shared" si="3"/>
        <v/>
      </c>
      <c r="I122" s="166" t="str">
        <f>IFERROR(VLOOKUP(H122,耐用年数!$D$2:$E$224,2,FALSE),"")</f>
        <v/>
      </c>
      <c r="J122" s="166" t="str">
        <f>IF(INDEX(減価償却費入力!$A$1:$I$301,ROW(),8)="","",INDEX(減価償却費入力!$A$1:$I$301,ROW(),8))</f>
        <v/>
      </c>
      <c r="K122" s="166" t="str">
        <f>IFERROR(ROUNDDOWN(IF(OR(J122=耐用年数!$J$2,J122=耐用年数!$J$3,J122=""),減価償却費出力!I122,IF(DATEDIF(M122,A122,"y")&gt;=I122,I122/5,I122-DATEDIF(M122,A122,"y")+ROUNDDOWN(DATEDIF(M122,A122,"y")/5,0))),0),"")</f>
        <v/>
      </c>
      <c r="L122" s="166" t="str">
        <f t="shared" si="4"/>
        <v/>
      </c>
      <c r="M122" s="171" t="str">
        <f>IF(INDEX(減価償却費入力!$A$1:$I$301,ROW(),9)="","",INDEX(減価償却費入力!$A$1:$I$301,ROW(),9))</f>
        <v/>
      </c>
      <c r="N122" s="172" t="str">
        <f>IFERROR(IF(YEAR(A122)=設定・集計!$B$2,12-MONTH(A122)+1,IF(設定・集計!$B$2&lt;YEAR(A122)+L122,12,IF(設定・集計!$B$2=YEAR(A122)+L122,MONTH(A122)-1,0))),"")</f>
        <v/>
      </c>
      <c r="O122" s="169" t="str">
        <f t="shared" si="5"/>
        <v/>
      </c>
      <c r="P122" s="173"/>
      <c r="Q122" s="173"/>
      <c r="R122" s="173"/>
      <c r="S122" s="173"/>
      <c r="T122" s="173"/>
    </row>
    <row r="123" spans="1:20" s="174" customFormat="1">
      <c r="A123" s="165" t="str">
        <f>IF(INDEX(減価償却費入力!$A$1:$I$301,ROW(),1)="","",INDEX(減価償却費入力!$A$1:$I$301,ROW(),1))</f>
        <v/>
      </c>
      <c r="B123" s="166" t="str">
        <f>IF(INDEX(減価償却費入力!$A$1:$I$301,ROW(),5)="","",INDEX(減価償却費入力!$A$1:$I$301,ROW(),5))</f>
        <v/>
      </c>
      <c r="C123" s="167" t="str">
        <f>IF(INDEX(減価償却費入力!$A$1:$I$301,ROW(),2)="","",INDEX(減価償却費入力!$A$1:$I$301,ROW(),2))</f>
        <v/>
      </c>
      <c r="D123" s="168" t="str">
        <f>IF(INDEX(減価償却費入力!$A$1:$I$301,ROW(),3)="","",INDEX(減価償却費入力!$A$1:$I$301,ROW(),3))</f>
        <v/>
      </c>
      <c r="E123" s="169" t="str">
        <f>IF(INDEX(減価償却費入力!$A$1:$I$301,ROW(),4)="","",INDEX(減価償却費入力!$A$1:$I$301,ROW(),4))</f>
        <v/>
      </c>
      <c r="F123" s="170" t="str">
        <f>IF(INDEX(減価償却費入力!$A$1:$I$301,ROW(),6)="","",INDEX(減価償却費入力!$A$1:$I$301,ROW(),6))</f>
        <v/>
      </c>
      <c r="G123" s="166" t="str">
        <f>IF(INDEX(減価償却費入力!$A$1:$I$301,ROW(),7)="","",INDEX(減価償却費入力!$A$1:$I$301,ROW(),7))</f>
        <v/>
      </c>
      <c r="H123" s="166" t="str">
        <f t="shared" si="3"/>
        <v/>
      </c>
      <c r="I123" s="166" t="str">
        <f>IFERROR(VLOOKUP(H123,耐用年数!$D$2:$E$224,2,FALSE),"")</f>
        <v/>
      </c>
      <c r="J123" s="166" t="str">
        <f>IF(INDEX(減価償却費入力!$A$1:$I$301,ROW(),8)="","",INDEX(減価償却費入力!$A$1:$I$301,ROW(),8))</f>
        <v/>
      </c>
      <c r="K123" s="166" t="str">
        <f>IFERROR(ROUNDDOWN(IF(OR(J123=耐用年数!$J$2,J123=耐用年数!$J$3,J123=""),減価償却費出力!I123,IF(DATEDIF(M123,A123,"y")&gt;=I123,I123/5,I123-DATEDIF(M123,A123,"y")+ROUNDDOWN(DATEDIF(M123,A123,"y")/5,0))),0),"")</f>
        <v/>
      </c>
      <c r="L123" s="166" t="str">
        <f t="shared" si="4"/>
        <v/>
      </c>
      <c r="M123" s="171" t="str">
        <f>IF(INDEX(減価償却費入力!$A$1:$I$301,ROW(),9)="","",INDEX(減価償却費入力!$A$1:$I$301,ROW(),9))</f>
        <v/>
      </c>
      <c r="N123" s="172" t="str">
        <f>IFERROR(IF(YEAR(A123)=設定・集計!$B$2,12-MONTH(A123)+1,IF(設定・集計!$B$2&lt;YEAR(A123)+L123,12,IF(設定・集計!$B$2=YEAR(A123)+L123,MONTH(A123)-1,0))),"")</f>
        <v/>
      </c>
      <c r="O123" s="169" t="str">
        <f t="shared" si="5"/>
        <v/>
      </c>
      <c r="P123" s="173"/>
      <c r="Q123" s="173"/>
      <c r="R123" s="173"/>
      <c r="S123" s="173"/>
      <c r="T123" s="173"/>
    </row>
    <row r="124" spans="1:20" s="174" customFormat="1">
      <c r="A124" s="165" t="str">
        <f>IF(INDEX(減価償却費入力!$A$1:$I$301,ROW(),1)="","",INDEX(減価償却費入力!$A$1:$I$301,ROW(),1))</f>
        <v/>
      </c>
      <c r="B124" s="166" t="str">
        <f>IF(INDEX(減価償却費入力!$A$1:$I$301,ROW(),5)="","",INDEX(減価償却費入力!$A$1:$I$301,ROW(),5))</f>
        <v/>
      </c>
      <c r="C124" s="167" t="str">
        <f>IF(INDEX(減価償却費入力!$A$1:$I$301,ROW(),2)="","",INDEX(減価償却費入力!$A$1:$I$301,ROW(),2))</f>
        <v/>
      </c>
      <c r="D124" s="168" t="str">
        <f>IF(INDEX(減価償却費入力!$A$1:$I$301,ROW(),3)="","",INDEX(減価償却費入力!$A$1:$I$301,ROW(),3))</f>
        <v/>
      </c>
      <c r="E124" s="169" t="str">
        <f>IF(INDEX(減価償却費入力!$A$1:$I$301,ROW(),4)="","",INDEX(減価償却費入力!$A$1:$I$301,ROW(),4))</f>
        <v/>
      </c>
      <c r="F124" s="170" t="str">
        <f>IF(INDEX(減価償却費入力!$A$1:$I$301,ROW(),6)="","",INDEX(減価償却費入力!$A$1:$I$301,ROW(),6))</f>
        <v/>
      </c>
      <c r="G124" s="166" t="str">
        <f>IF(INDEX(減価償却費入力!$A$1:$I$301,ROW(),7)="","",INDEX(減価償却費入力!$A$1:$I$301,ROW(),7))</f>
        <v/>
      </c>
      <c r="H124" s="166" t="str">
        <f t="shared" si="3"/>
        <v/>
      </c>
      <c r="I124" s="166" t="str">
        <f>IFERROR(VLOOKUP(H124,耐用年数!$D$2:$E$224,2,FALSE),"")</f>
        <v/>
      </c>
      <c r="J124" s="166" t="str">
        <f>IF(INDEX(減価償却費入力!$A$1:$I$301,ROW(),8)="","",INDEX(減価償却費入力!$A$1:$I$301,ROW(),8))</f>
        <v/>
      </c>
      <c r="K124" s="166" t="str">
        <f>IFERROR(ROUNDDOWN(IF(OR(J124=耐用年数!$J$2,J124=耐用年数!$J$3,J124=""),減価償却費出力!I124,IF(DATEDIF(M124,A124,"y")&gt;=I124,I124/5,I124-DATEDIF(M124,A124,"y")+ROUNDDOWN(DATEDIF(M124,A124,"y")/5,0))),0),"")</f>
        <v/>
      </c>
      <c r="L124" s="166" t="str">
        <f t="shared" si="4"/>
        <v/>
      </c>
      <c r="M124" s="171" t="str">
        <f>IF(INDEX(減価償却費入力!$A$1:$I$301,ROW(),9)="","",INDEX(減価償却費入力!$A$1:$I$301,ROW(),9))</f>
        <v/>
      </c>
      <c r="N124" s="172" t="str">
        <f>IFERROR(IF(YEAR(A124)=設定・集計!$B$2,12-MONTH(A124)+1,IF(設定・集計!$B$2&lt;YEAR(A124)+L124,12,IF(設定・集計!$B$2=YEAR(A124)+L124,MONTH(A124)-1,0))),"")</f>
        <v/>
      </c>
      <c r="O124" s="169" t="str">
        <f t="shared" si="5"/>
        <v/>
      </c>
      <c r="P124" s="173"/>
      <c r="Q124" s="173"/>
      <c r="R124" s="173"/>
      <c r="S124" s="173"/>
      <c r="T124" s="173"/>
    </row>
    <row r="125" spans="1:20" s="174" customFormat="1">
      <c r="A125" s="165" t="str">
        <f>IF(INDEX(減価償却費入力!$A$1:$I$301,ROW(),1)="","",INDEX(減価償却費入力!$A$1:$I$301,ROW(),1))</f>
        <v/>
      </c>
      <c r="B125" s="166" t="str">
        <f>IF(INDEX(減価償却費入力!$A$1:$I$301,ROW(),5)="","",INDEX(減価償却費入力!$A$1:$I$301,ROW(),5))</f>
        <v/>
      </c>
      <c r="C125" s="167" t="str">
        <f>IF(INDEX(減価償却費入力!$A$1:$I$301,ROW(),2)="","",INDEX(減価償却費入力!$A$1:$I$301,ROW(),2))</f>
        <v/>
      </c>
      <c r="D125" s="168" t="str">
        <f>IF(INDEX(減価償却費入力!$A$1:$I$301,ROW(),3)="","",INDEX(減価償却費入力!$A$1:$I$301,ROW(),3))</f>
        <v/>
      </c>
      <c r="E125" s="169" t="str">
        <f>IF(INDEX(減価償却費入力!$A$1:$I$301,ROW(),4)="","",INDEX(減価償却費入力!$A$1:$I$301,ROW(),4))</f>
        <v/>
      </c>
      <c r="F125" s="170" t="str">
        <f>IF(INDEX(減価償却費入力!$A$1:$I$301,ROW(),6)="","",INDEX(減価償却費入力!$A$1:$I$301,ROW(),6))</f>
        <v/>
      </c>
      <c r="G125" s="166" t="str">
        <f>IF(INDEX(減価償却費入力!$A$1:$I$301,ROW(),7)="","",INDEX(減価償却費入力!$A$1:$I$301,ROW(),7))</f>
        <v/>
      </c>
      <c r="H125" s="166" t="str">
        <f t="shared" si="3"/>
        <v/>
      </c>
      <c r="I125" s="166" t="str">
        <f>IFERROR(VLOOKUP(H125,耐用年数!$D$2:$E$224,2,FALSE),"")</f>
        <v/>
      </c>
      <c r="J125" s="166" t="str">
        <f>IF(INDEX(減価償却費入力!$A$1:$I$301,ROW(),8)="","",INDEX(減価償却費入力!$A$1:$I$301,ROW(),8))</f>
        <v/>
      </c>
      <c r="K125" s="166" t="str">
        <f>IFERROR(ROUNDDOWN(IF(OR(J125=耐用年数!$J$2,J125=耐用年数!$J$3,J125=""),減価償却費出力!I125,IF(DATEDIF(M125,A125,"y")&gt;=I125,I125/5,I125-DATEDIF(M125,A125,"y")+ROUNDDOWN(DATEDIF(M125,A125,"y")/5,0))),0),"")</f>
        <v/>
      </c>
      <c r="L125" s="166" t="str">
        <f t="shared" si="4"/>
        <v/>
      </c>
      <c r="M125" s="171" t="str">
        <f>IF(INDEX(減価償却費入力!$A$1:$I$301,ROW(),9)="","",INDEX(減価償却費入力!$A$1:$I$301,ROW(),9))</f>
        <v/>
      </c>
      <c r="N125" s="172" t="str">
        <f>IFERROR(IF(YEAR(A125)=設定・集計!$B$2,12-MONTH(A125)+1,IF(設定・集計!$B$2&lt;YEAR(A125)+L125,12,IF(設定・集計!$B$2=YEAR(A125)+L125,MONTH(A125)-1,0))),"")</f>
        <v/>
      </c>
      <c r="O125" s="169" t="str">
        <f t="shared" si="5"/>
        <v/>
      </c>
      <c r="P125" s="173"/>
      <c r="Q125" s="173"/>
      <c r="R125" s="173"/>
      <c r="S125" s="173"/>
      <c r="T125" s="173"/>
    </row>
    <row r="126" spans="1:20" s="174" customFormat="1">
      <c r="A126" s="165" t="str">
        <f>IF(INDEX(減価償却費入力!$A$1:$I$301,ROW(),1)="","",INDEX(減価償却費入力!$A$1:$I$301,ROW(),1))</f>
        <v/>
      </c>
      <c r="B126" s="166" t="str">
        <f>IF(INDEX(減価償却費入力!$A$1:$I$301,ROW(),5)="","",INDEX(減価償却費入力!$A$1:$I$301,ROW(),5))</f>
        <v/>
      </c>
      <c r="C126" s="167" t="str">
        <f>IF(INDEX(減価償却費入力!$A$1:$I$301,ROW(),2)="","",INDEX(減価償却費入力!$A$1:$I$301,ROW(),2))</f>
        <v/>
      </c>
      <c r="D126" s="168" t="str">
        <f>IF(INDEX(減価償却費入力!$A$1:$I$301,ROW(),3)="","",INDEX(減価償却費入力!$A$1:$I$301,ROW(),3))</f>
        <v/>
      </c>
      <c r="E126" s="169" t="str">
        <f>IF(INDEX(減価償却費入力!$A$1:$I$301,ROW(),4)="","",INDEX(減価償却費入力!$A$1:$I$301,ROW(),4))</f>
        <v/>
      </c>
      <c r="F126" s="170" t="str">
        <f>IF(INDEX(減価償却費入力!$A$1:$I$301,ROW(),6)="","",INDEX(減価償却費入力!$A$1:$I$301,ROW(),6))</f>
        <v/>
      </c>
      <c r="G126" s="166" t="str">
        <f>IF(INDEX(減価償却費入力!$A$1:$I$301,ROW(),7)="","",INDEX(減価償却費入力!$A$1:$I$301,ROW(),7))</f>
        <v/>
      </c>
      <c r="H126" s="166" t="str">
        <f t="shared" si="3"/>
        <v/>
      </c>
      <c r="I126" s="166" t="str">
        <f>IFERROR(VLOOKUP(H126,耐用年数!$D$2:$E$224,2,FALSE),"")</f>
        <v/>
      </c>
      <c r="J126" s="166" t="str">
        <f>IF(INDEX(減価償却費入力!$A$1:$I$301,ROW(),8)="","",INDEX(減価償却費入力!$A$1:$I$301,ROW(),8))</f>
        <v/>
      </c>
      <c r="K126" s="166" t="str">
        <f>IFERROR(ROUNDDOWN(IF(OR(J126=耐用年数!$J$2,J126=耐用年数!$J$3,J126=""),減価償却費出力!I126,IF(DATEDIF(M126,A126,"y")&gt;=I126,I126/5,I126-DATEDIF(M126,A126,"y")+ROUNDDOWN(DATEDIF(M126,A126,"y")/5,0))),0),"")</f>
        <v/>
      </c>
      <c r="L126" s="166" t="str">
        <f t="shared" si="4"/>
        <v/>
      </c>
      <c r="M126" s="171" t="str">
        <f>IF(INDEX(減価償却費入力!$A$1:$I$301,ROW(),9)="","",INDEX(減価償却費入力!$A$1:$I$301,ROW(),9))</f>
        <v/>
      </c>
      <c r="N126" s="172" t="str">
        <f>IFERROR(IF(YEAR(A126)=設定・集計!$B$2,12-MONTH(A126)+1,IF(設定・集計!$B$2&lt;YEAR(A126)+L126,12,IF(設定・集計!$B$2=YEAR(A126)+L126,MONTH(A126)-1,0))),"")</f>
        <v/>
      </c>
      <c r="O126" s="169" t="str">
        <f t="shared" si="5"/>
        <v/>
      </c>
      <c r="P126" s="173"/>
      <c r="Q126" s="173"/>
      <c r="R126" s="173"/>
      <c r="S126" s="173"/>
      <c r="T126" s="173"/>
    </row>
    <row r="127" spans="1:20" s="174" customFormat="1">
      <c r="A127" s="165" t="str">
        <f>IF(INDEX(減価償却費入力!$A$1:$I$301,ROW(),1)="","",INDEX(減価償却費入力!$A$1:$I$301,ROW(),1))</f>
        <v/>
      </c>
      <c r="B127" s="166" t="str">
        <f>IF(INDEX(減価償却費入力!$A$1:$I$301,ROW(),5)="","",INDEX(減価償却費入力!$A$1:$I$301,ROW(),5))</f>
        <v/>
      </c>
      <c r="C127" s="167" t="str">
        <f>IF(INDEX(減価償却費入力!$A$1:$I$301,ROW(),2)="","",INDEX(減価償却費入力!$A$1:$I$301,ROW(),2))</f>
        <v/>
      </c>
      <c r="D127" s="168" t="str">
        <f>IF(INDEX(減価償却費入力!$A$1:$I$301,ROW(),3)="","",INDEX(減価償却費入力!$A$1:$I$301,ROW(),3))</f>
        <v/>
      </c>
      <c r="E127" s="169" t="str">
        <f>IF(INDEX(減価償却費入力!$A$1:$I$301,ROW(),4)="","",INDEX(減価償却費入力!$A$1:$I$301,ROW(),4))</f>
        <v/>
      </c>
      <c r="F127" s="170" t="str">
        <f>IF(INDEX(減価償却費入力!$A$1:$I$301,ROW(),6)="","",INDEX(減価償却費入力!$A$1:$I$301,ROW(),6))</f>
        <v/>
      </c>
      <c r="G127" s="166" t="str">
        <f>IF(INDEX(減価償却費入力!$A$1:$I$301,ROW(),7)="","",INDEX(減価償却費入力!$A$1:$I$301,ROW(),7))</f>
        <v/>
      </c>
      <c r="H127" s="166" t="str">
        <f t="shared" si="3"/>
        <v/>
      </c>
      <c r="I127" s="166" t="str">
        <f>IFERROR(VLOOKUP(H127,耐用年数!$D$2:$E$224,2,FALSE),"")</f>
        <v/>
      </c>
      <c r="J127" s="166" t="str">
        <f>IF(INDEX(減価償却費入力!$A$1:$I$301,ROW(),8)="","",INDEX(減価償却費入力!$A$1:$I$301,ROW(),8))</f>
        <v/>
      </c>
      <c r="K127" s="166" t="str">
        <f>IFERROR(ROUNDDOWN(IF(OR(J127=耐用年数!$J$2,J127=耐用年数!$J$3,J127=""),減価償却費出力!I127,IF(DATEDIF(M127,A127,"y")&gt;=I127,I127/5,I127-DATEDIF(M127,A127,"y")+ROUNDDOWN(DATEDIF(M127,A127,"y")/5,0))),0),"")</f>
        <v/>
      </c>
      <c r="L127" s="166" t="str">
        <f t="shared" si="4"/>
        <v/>
      </c>
      <c r="M127" s="171" t="str">
        <f>IF(INDEX(減価償却費入力!$A$1:$I$301,ROW(),9)="","",INDEX(減価償却費入力!$A$1:$I$301,ROW(),9))</f>
        <v/>
      </c>
      <c r="N127" s="172" t="str">
        <f>IFERROR(IF(YEAR(A127)=設定・集計!$B$2,12-MONTH(A127)+1,IF(設定・集計!$B$2&lt;YEAR(A127)+L127,12,IF(設定・集計!$B$2=YEAR(A127)+L127,MONTH(A127)-1,0))),"")</f>
        <v/>
      </c>
      <c r="O127" s="169" t="str">
        <f t="shared" si="5"/>
        <v/>
      </c>
      <c r="P127" s="173"/>
      <c r="Q127" s="173"/>
      <c r="R127" s="173"/>
      <c r="S127" s="173"/>
      <c r="T127" s="173"/>
    </row>
    <row r="128" spans="1:20" s="174" customFormat="1">
      <c r="A128" s="165" t="str">
        <f>IF(INDEX(減価償却費入力!$A$1:$I$301,ROW(),1)="","",INDEX(減価償却費入力!$A$1:$I$301,ROW(),1))</f>
        <v/>
      </c>
      <c r="B128" s="166" t="str">
        <f>IF(INDEX(減価償却費入力!$A$1:$I$301,ROW(),5)="","",INDEX(減価償却費入力!$A$1:$I$301,ROW(),5))</f>
        <v/>
      </c>
      <c r="C128" s="167" t="str">
        <f>IF(INDEX(減価償却費入力!$A$1:$I$301,ROW(),2)="","",INDEX(減価償却費入力!$A$1:$I$301,ROW(),2))</f>
        <v/>
      </c>
      <c r="D128" s="168" t="str">
        <f>IF(INDEX(減価償却費入力!$A$1:$I$301,ROW(),3)="","",INDEX(減価償却費入力!$A$1:$I$301,ROW(),3))</f>
        <v/>
      </c>
      <c r="E128" s="169" t="str">
        <f>IF(INDEX(減価償却費入力!$A$1:$I$301,ROW(),4)="","",INDEX(減価償却費入力!$A$1:$I$301,ROW(),4))</f>
        <v/>
      </c>
      <c r="F128" s="170" t="str">
        <f>IF(INDEX(減価償却費入力!$A$1:$I$301,ROW(),6)="","",INDEX(減価償却費入力!$A$1:$I$301,ROW(),6))</f>
        <v/>
      </c>
      <c r="G128" s="166" t="str">
        <f>IF(INDEX(減価償却費入力!$A$1:$I$301,ROW(),7)="","",INDEX(減価償却費入力!$A$1:$I$301,ROW(),7))</f>
        <v/>
      </c>
      <c r="H128" s="166" t="str">
        <f t="shared" si="3"/>
        <v/>
      </c>
      <c r="I128" s="166" t="str">
        <f>IFERROR(VLOOKUP(H128,耐用年数!$D$2:$E$224,2,FALSE),"")</f>
        <v/>
      </c>
      <c r="J128" s="166" t="str">
        <f>IF(INDEX(減価償却費入力!$A$1:$I$301,ROW(),8)="","",INDEX(減価償却費入力!$A$1:$I$301,ROW(),8))</f>
        <v/>
      </c>
      <c r="K128" s="166" t="str">
        <f>IFERROR(ROUNDDOWN(IF(OR(J128=耐用年数!$J$2,J128=耐用年数!$J$3,J128=""),減価償却費出力!I128,IF(DATEDIF(M128,A128,"y")&gt;=I128,I128/5,I128-DATEDIF(M128,A128,"y")+ROUNDDOWN(DATEDIF(M128,A128,"y")/5,0))),0),"")</f>
        <v/>
      </c>
      <c r="L128" s="166" t="str">
        <f t="shared" si="4"/>
        <v/>
      </c>
      <c r="M128" s="171" t="str">
        <f>IF(INDEX(減価償却費入力!$A$1:$I$301,ROW(),9)="","",INDEX(減価償却費入力!$A$1:$I$301,ROW(),9))</f>
        <v/>
      </c>
      <c r="N128" s="172" t="str">
        <f>IFERROR(IF(YEAR(A128)=設定・集計!$B$2,12-MONTH(A128)+1,IF(設定・集計!$B$2&lt;YEAR(A128)+L128,12,IF(設定・集計!$B$2=YEAR(A128)+L128,MONTH(A128)-1,0))),"")</f>
        <v/>
      </c>
      <c r="O128" s="169" t="str">
        <f t="shared" si="5"/>
        <v/>
      </c>
      <c r="P128" s="173"/>
      <c r="Q128" s="173"/>
      <c r="R128" s="173"/>
      <c r="S128" s="173"/>
      <c r="T128" s="173"/>
    </row>
    <row r="129" spans="1:20" s="174" customFormat="1">
      <c r="A129" s="165" t="str">
        <f>IF(INDEX(減価償却費入力!$A$1:$I$301,ROW(),1)="","",INDEX(減価償却費入力!$A$1:$I$301,ROW(),1))</f>
        <v/>
      </c>
      <c r="B129" s="166" t="str">
        <f>IF(INDEX(減価償却費入力!$A$1:$I$301,ROW(),5)="","",INDEX(減価償却費入力!$A$1:$I$301,ROW(),5))</f>
        <v/>
      </c>
      <c r="C129" s="167" t="str">
        <f>IF(INDEX(減価償却費入力!$A$1:$I$301,ROW(),2)="","",INDEX(減価償却費入力!$A$1:$I$301,ROW(),2))</f>
        <v/>
      </c>
      <c r="D129" s="168" t="str">
        <f>IF(INDEX(減価償却費入力!$A$1:$I$301,ROW(),3)="","",INDEX(減価償却費入力!$A$1:$I$301,ROW(),3))</f>
        <v/>
      </c>
      <c r="E129" s="169" t="str">
        <f>IF(INDEX(減価償却費入力!$A$1:$I$301,ROW(),4)="","",INDEX(減価償却費入力!$A$1:$I$301,ROW(),4))</f>
        <v/>
      </c>
      <c r="F129" s="170" t="str">
        <f>IF(INDEX(減価償却費入力!$A$1:$I$301,ROW(),6)="","",INDEX(減価償却費入力!$A$1:$I$301,ROW(),6))</f>
        <v/>
      </c>
      <c r="G129" s="166" t="str">
        <f>IF(INDEX(減価償却費入力!$A$1:$I$301,ROW(),7)="","",INDEX(減価償却費入力!$A$1:$I$301,ROW(),7))</f>
        <v/>
      </c>
      <c r="H129" s="166" t="str">
        <f t="shared" si="3"/>
        <v/>
      </c>
      <c r="I129" s="166" t="str">
        <f>IFERROR(VLOOKUP(H129,耐用年数!$D$2:$E$224,2,FALSE),"")</f>
        <v/>
      </c>
      <c r="J129" s="166" t="str">
        <f>IF(INDEX(減価償却費入力!$A$1:$I$301,ROW(),8)="","",INDEX(減価償却費入力!$A$1:$I$301,ROW(),8))</f>
        <v/>
      </c>
      <c r="K129" s="166" t="str">
        <f>IFERROR(ROUNDDOWN(IF(OR(J129=耐用年数!$J$2,J129=耐用年数!$J$3,J129=""),減価償却費出力!I129,IF(DATEDIF(M129,A129,"y")&gt;=I129,I129/5,I129-DATEDIF(M129,A129,"y")+ROUNDDOWN(DATEDIF(M129,A129,"y")/5,0))),0),"")</f>
        <v/>
      </c>
      <c r="L129" s="166" t="str">
        <f t="shared" si="4"/>
        <v/>
      </c>
      <c r="M129" s="171" t="str">
        <f>IF(INDEX(減価償却費入力!$A$1:$I$301,ROW(),9)="","",INDEX(減価償却費入力!$A$1:$I$301,ROW(),9))</f>
        <v/>
      </c>
      <c r="N129" s="172" t="str">
        <f>IFERROR(IF(YEAR(A129)=設定・集計!$B$2,12-MONTH(A129)+1,IF(設定・集計!$B$2&lt;YEAR(A129)+L129,12,IF(設定・集計!$B$2=YEAR(A129)+L129,MONTH(A129)-1,0))),"")</f>
        <v/>
      </c>
      <c r="O129" s="169" t="str">
        <f t="shared" si="5"/>
        <v/>
      </c>
      <c r="P129" s="173"/>
      <c r="Q129" s="173"/>
      <c r="R129" s="173"/>
      <c r="S129" s="173"/>
      <c r="T129" s="173"/>
    </row>
    <row r="130" spans="1:20" s="174" customFormat="1">
      <c r="A130" s="165" t="str">
        <f>IF(INDEX(減価償却費入力!$A$1:$I$301,ROW(),1)="","",INDEX(減価償却費入力!$A$1:$I$301,ROW(),1))</f>
        <v/>
      </c>
      <c r="B130" s="166" t="str">
        <f>IF(INDEX(減価償却費入力!$A$1:$I$301,ROW(),5)="","",INDEX(減価償却費入力!$A$1:$I$301,ROW(),5))</f>
        <v/>
      </c>
      <c r="C130" s="167" t="str">
        <f>IF(INDEX(減価償却費入力!$A$1:$I$301,ROW(),2)="","",INDEX(減価償却費入力!$A$1:$I$301,ROW(),2))</f>
        <v/>
      </c>
      <c r="D130" s="168" t="str">
        <f>IF(INDEX(減価償却費入力!$A$1:$I$301,ROW(),3)="","",INDEX(減価償却費入力!$A$1:$I$301,ROW(),3))</f>
        <v/>
      </c>
      <c r="E130" s="169" t="str">
        <f>IF(INDEX(減価償却費入力!$A$1:$I$301,ROW(),4)="","",INDEX(減価償却費入力!$A$1:$I$301,ROW(),4))</f>
        <v/>
      </c>
      <c r="F130" s="170" t="str">
        <f>IF(INDEX(減価償却費入力!$A$1:$I$301,ROW(),6)="","",INDEX(減価償却費入力!$A$1:$I$301,ROW(),6))</f>
        <v/>
      </c>
      <c r="G130" s="166" t="str">
        <f>IF(INDEX(減価償却費入力!$A$1:$I$301,ROW(),7)="","",INDEX(減価償却費入力!$A$1:$I$301,ROW(),7))</f>
        <v/>
      </c>
      <c r="H130" s="166" t="str">
        <f t="shared" ref="H130:H193" si="6">IF(B130&amp;"LI"&amp;F130&amp;"GHT"&amp;G130="LIGHT","",B130&amp;"LI"&amp;F130&amp;"GHT"&amp;G130)</f>
        <v/>
      </c>
      <c r="I130" s="166" t="str">
        <f>IFERROR(VLOOKUP(H130,耐用年数!$D$2:$E$224,2,FALSE),"")</f>
        <v/>
      </c>
      <c r="J130" s="166" t="str">
        <f>IF(INDEX(減価償却費入力!$A$1:$I$301,ROW(),8)="","",INDEX(減価償却費入力!$A$1:$I$301,ROW(),8))</f>
        <v/>
      </c>
      <c r="K130" s="166" t="str">
        <f>IFERROR(ROUNDDOWN(IF(OR(J130=耐用年数!$J$2,J130=耐用年数!$J$3,J130=""),減価償却費出力!I130,IF(DATEDIF(M130,A130,"y")&gt;=I130,I130/5,I130-DATEDIF(M130,A130,"y")+ROUNDDOWN(DATEDIF(M130,A130,"y")/5,0))),0),"")</f>
        <v/>
      </c>
      <c r="L130" s="166" t="str">
        <f t="shared" si="4"/>
        <v/>
      </c>
      <c r="M130" s="171" t="str">
        <f>IF(INDEX(減価償却費入力!$A$1:$I$301,ROW(),9)="","",INDEX(減価償却費入力!$A$1:$I$301,ROW(),9))</f>
        <v/>
      </c>
      <c r="N130" s="172" t="str">
        <f>IFERROR(IF(YEAR(A130)=設定・集計!$B$2,12-MONTH(A130)+1,IF(設定・集計!$B$2&lt;YEAR(A130)+L130,12,IF(設定・集計!$B$2=YEAR(A130)+L130,MONTH(A130)-1,0))),"")</f>
        <v/>
      </c>
      <c r="O130" s="169" t="str">
        <f t="shared" si="5"/>
        <v/>
      </c>
      <c r="P130" s="173"/>
      <c r="Q130" s="173"/>
      <c r="R130" s="173"/>
      <c r="S130" s="173"/>
      <c r="T130" s="173"/>
    </row>
    <row r="131" spans="1:20" s="174" customFormat="1">
      <c r="A131" s="165" t="str">
        <f>IF(INDEX(減価償却費入力!$A$1:$I$301,ROW(),1)="","",INDEX(減価償却費入力!$A$1:$I$301,ROW(),1))</f>
        <v/>
      </c>
      <c r="B131" s="166" t="str">
        <f>IF(INDEX(減価償却費入力!$A$1:$I$301,ROW(),5)="","",INDEX(減価償却費入力!$A$1:$I$301,ROW(),5))</f>
        <v/>
      </c>
      <c r="C131" s="167" t="str">
        <f>IF(INDEX(減価償却費入力!$A$1:$I$301,ROW(),2)="","",INDEX(減価償却費入力!$A$1:$I$301,ROW(),2))</f>
        <v/>
      </c>
      <c r="D131" s="168" t="str">
        <f>IF(INDEX(減価償却費入力!$A$1:$I$301,ROW(),3)="","",INDEX(減価償却費入力!$A$1:$I$301,ROW(),3))</f>
        <v/>
      </c>
      <c r="E131" s="169" t="str">
        <f>IF(INDEX(減価償却費入力!$A$1:$I$301,ROW(),4)="","",INDEX(減価償却費入力!$A$1:$I$301,ROW(),4))</f>
        <v/>
      </c>
      <c r="F131" s="170" t="str">
        <f>IF(INDEX(減価償却費入力!$A$1:$I$301,ROW(),6)="","",INDEX(減価償却費入力!$A$1:$I$301,ROW(),6))</f>
        <v/>
      </c>
      <c r="G131" s="166" t="str">
        <f>IF(INDEX(減価償却費入力!$A$1:$I$301,ROW(),7)="","",INDEX(減価償却費入力!$A$1:$I$301,ROW(),7))</f>
        <v/>
      </c>
      <c r="H131" s="166" t="str">
        <f t="shared" si="6"/>
        <v/>
      </c>
      <c r="I131" s="166" t="str">
        <f>IFERROR(VLOOKUP(H131,耐用年数!$D$2:$E$224,2,FALSE),"")</f>
        <v/>
      </c>
      <c r="J131" s="166" t="str">
        <f>IF(INDEX(減価償却費入力!$A$1:$I$301,ROW(),8)="","",INDEX(減価償却費入力!$A$1:$I$301,ROW(),8))</f>
        <v/>
      </c>
      <c r="K131" s="166" t="str">
        <f>IFERROR(ROUNDDOWN(IF(OR(J131=耐用年数!$J$2,J131=耐用年数!$J$3,J131=""),減価償却費出力!I131,IF(DATEDIF(M131,A131,"y")&gt;=I131,I131/5,I131-DATEDIF(M131,A131,"y")+ROUNDDOWN(DATEDIF(M131,A131,"y")/5,0))),0),"")</f>
        <v/>
      </c>
      <c r="L131" s="166" t="str">
        <f t="shared" ref="L131:L194" si="7">IF(K131="","",IF(K131&lt;2,2,K131))</f>
        <v/>
      </c>
      <c r="M131" s="171" t="str">
        <f>IF(INDEX(減価償却費入力!$A$1:$I$301,ROW(),9)="","",INDEX(減価償却費入力!$A$1:$I$301,ROW(),9))</f>
        <v/>
      </c>
      <c r="N131" s="172" t="str">
        <f>IFERROR(IF(YEAR(A131)=設定・集計!$B$2,12-MONTH(A131)+1,IF(設定・集計!$B$2&lt;YEAR(A131)+L131,12,IF(設定・集計!$B$2=YEAR(A131)+L131,MONTH(A131)-1,0))),"")</f>
        <v/>
      </c>
      <c r="O131" s="169" t="str">
        <f t="shared" si="5"/>
        <v/>
      </c>
      <c r="P131" s="173"/>
      <c r="Q131" s="173"/>
      <c r="R131" s="173"/>
      <c r="S131" s="173"/>
      <c r="T131" s="173"/>
    </row>
    <row r="132" spans="1:20" s="174" customFormat="1">
      <c r="A132" s="165" t="str">
        <f>IF(INDEX(減価償却費入力!$A$1:$I$301,ROW(),1)="","",INDEX(減価償却費入力!$A$1:$I$301,ROW(),1))</f>
        <v/>
      </c>
      <c r="B132" s="166" t="str">
        <f>IF(INDEX(減価償却費入力!$A$1:$I$301,ROW(),5)="","",INDEX(減価償却費入力!$A$1:$I$301,ROW(),5))</f>
        <v/>
      </c>
      <c r="C132" s="167" t="str">
        <f>IF(INDEX(減価償却費入力!$A$1:$I$301,ROW(),2)="","",INDEX(減価償却費入力!$A$1:$I$301,ROW(),2))</f>
        <v/>
      </c>
      <c r="D132" s="168" t="str">
        <f>IF(INDEX(減価償却費入力!$A$1:$I$301,ROW(),3)="","",INDEX(減価償却費入力!$A$1:$I$301,ROW(),3))</f>
        <v/>
      </c>
      <c r="E132" s="169" t="str">
        <f>IF(INDEX(減価償却費入力!$A$1:$I$301,ROW(),4)="","",INDEX(減価償却費入力!$A$1:$I$301,ROW(),4))</f>
        <v/>
      </c>
      <c r="F132" s="170" t="str">
        <f>IF(INDEX(減価償却費入力!$A$1:$I$301,ROW(),6)="","",INDEX(減価償却費入力!$A$1:$I$301,ROW(),6))</f>
        <v/>
      </c>
      <c r="G132" s="166" t="str">
        <f>IF(INDEX(減価償却費入力!$A$1:$I$301,ROW(),7)="","",INDEX(減価償却費入力!$A$1:$I$301,ROW(),7))</f>
        <v/>
      </c>
      <c r="H132" s="166" t="str">
        <f t="shared" si="6"/>
        <v/>
      </c>
      <c r="I132" s="166" t="str">
        <f>IFERROR(VLOOKUP(H132,耐用年数!$D$2:$E$224,2,FALSE),"")</f>
        <v/>
      </c>
      <c r="J132" s="166" t="str">
        <f>IF(INDEX(減価償却費入力!$A$1:$I$301,ROW(),8)="","",INDEX(減価償却費入力!$A$1:$I$301,ROW(),8))</f>
        <v/>
      </c>
      <c r="K132" s="166" t="str">
        <f>IFERROR(ROUNDDOWN(IF(OR(J132=耐用年数!$J$2,J132=耐用年数!$J$3,J132=""),減価償却費出力!I132,IF(DATEDIF(M132,A132,"y")&gt;=I132,I132/5,I132-DATEDIF(M132,A132,"y")+ROUNDDOWN(DATEDIF(M132,A132,"y")/5,0))),0),"")</f>
        <v/>
      </c>
      <c r="L132" s="166" t="str">
        <f t="shared" si="7"/>
        <v/>
      </c>
      <c r="M132" s="171" t="str">
        <f>IF(INDEX(減価償却費入力!$A$1:$I$301,ROW(),9)="","",INDEX(減価償却費入力!$A$1:$I$301,ROW(),9))</f>
        <v/>
      </c>
      <c r="N132" s="172" t="str">
        <f>IFERROR(IF(YEAR(A132)=設定・集計!$B$2,12-MONTH(A132)+1,IF(設定・集計!$B$2&lt;YEAR(A132)+L132,12,IF(設定・集計!$B$2=YEAR(A132)+L132,MONTH(A132)-1,0))),"")</f>
        <v/>
      </c>
      <c r="O132" s="169" t="str">
        <f t="shared" ref="O132:O195" si="8">IFERROR(E132*ROUNDUP(1/L132,3)/12*N132,"")</f>
        <v/>
      </c>
      <c r="P132" s="173"/>
      <c r="Q132" s="173"/>
      <c r="R132" s="173"/>
      <c r="S132" s="173"/>
      <c r="T132" s="173"/>
    </row>
    <row r="133" spans="1:20" s="174" customFormat="1">
      <c r="A133" s="165" t="str">
        <f>IF(INDEX(減価償却費入力!$A$1:$I$301,ROW(),1)="","",INDEX(減価償却費入力!$A$1:$I$301,ROW(),1))</f>
        <v/>
      </c>
      <c r="B133" s="166" t="str">
        <f>IF(INDEX(減価償却費入力!$A$1:$I$301,ROW(),5)="","",INDEX(減価償却費入力!$A$1:$I$301,ROW(),5))</f>
        <v/>
      </c>
      <c r="C133" s="167" t="str">
        <f>IF(INDEX(減価償却費入力!$A$1:$I$301,ROW(),2)="","",INDEX(減価償却費入力!$A$1:$I$301,ROW(),2))</f>
        <v/>
      </c>
      <c r="D133" s="168" t="str">
        <f>IF(INDEX(減価償却費入力!$A$1:$I$301,ROW(),3)="","",INDEX(減価償却費入力!$A$1:$I$301,ROW(),3))</f>
        <v/>
      </c>
      <c r="E133" s="169" t="str">
        <f>IF(INDEX(減価償却費入力!$A$1:$I$301,ROW(),4)="","",INDEX(減価償却費入力!$A$1:$I$301,ROW(),4))</f>
        <v/>
      </c>
      <c r="F133" s="170" t="str">
        <f>IF(INDEX(減価償却費入力!$A$1:$I$301,ROW(),6)="","",INDEX(減価償却費入力!$A$1:$I$301,ROW(),6))</f>
        <v/>
      </c>
      <c r="G133" s="166" t="str">
        <f>IF(INDEX(減価償却費入力!$A$1:$I$301,ROW(),7)="","",INDEX(減価償却費入力!$A$1:$I$301,ROW(),7))</f>
        <v/>
      </c>
      <c r="H133" s="166" t="str">
        <f t="shared" si="6"/>
        <v/>
      </c>
      <c r="I133" s="166" t="str">
        <f>IFERROR(VLOOKUP(H133,耐用年数!$D$2:$E$224,2,FALSE),"")</f>
        <v/>
      </c>
      <c r="J133" s="166" t="str">
        <f>IF(INDEX(減価償却費入力!$A$1:$I$301,ROW(),8)="","",INDEX(減価償却費入力!$A$1:$I$301,ROW(),8))</f>
        <v/>
      </c>
      <c r="K133" s="166" t="str">
        <f>IFERROR(ROUNDDOWN(IF(OR(J133=耐用年数!$J$2,J133=耐用年数!$J$3,J133=""),減価償却費出力!I133,IF(DATEDIF(M133,A133,"y")&gt;=I133,I133/5,I133-DATEDIF(M133,A133,"y")+ROUNDDOWN(DATEDIF(M133,A133,"y")/5,0))),0),"")</f>
        <v/>
      </c>
      <c r="L133" s="166" t="str">
        <f t="shared" si="7"/>
        <v/>
      </c>
      <c r="M133" s="171" t="str">
        <f>IF(INDEX(減価償却費入力!$A$1:$I$301,ROW(),9)="","",INDEX(減価償却費入力!$A$1:$I$301,ROW(),9))</f>
        <v/>
      </c>
      <c r="N133" s="172" t="str">
        <f>IFERROR(IF(YEAR(A133)=設定・集計!$B$2,12-MONTH(A133)+1,IF(設定・集計!$B$2&lt;YEAR(A133)+L133,12,IF(設定・集計!$B$2=YEAR(A133)+L133,MONTH(A133)-1,0))),"")</f>
        <v/>
      </c>
      <c r="O133" s="169" t="str">
        <f t="shared" si="8"/>
        <v/>
      </c>
      <c r="P133" s="173"/>
      <c r="Q133" s="173"/>
      <c r="R133" s="173"/>
      <c r="S133" s="173"/>
      <c r="T133" s="173"/>
    </row>
    <row r="134" spans="1:20" s="174" customFormat="1">
      <c r="A134" s="165" t="str">
        <f>IF(INDEX(減価償却費入力!$A$1:$I$301,ROW(),1)="","",INDEX(減価償却費入力!$A$1:$I$301,ROW(),1))</f>
        <v/>
      </c>
      <c r="B134" s="166" t="str">
        <f>IF(INDEX(減価償却費入力!$A$1:$I$301,ROW(),5)="","",INDEX(減価償却費入力!$A$1:$I$301,ROW(),5))</f>
        <v/>
      </c>
      <c r="C134" s="167" t="str">
        <f>IF(INDEX(減価償却費入力!$A$1:$I$301,ROW(),2)="","",INDEX(減価償却費入力!$A$1:$I$301,ROW(),2))</f>
        <v/>
      </c>
      <c r="D134" s="168" t="str">
        <f>IF(INDEX(減価償却費入力!$A$1:$I$301,ROW(),3)="","",INDEX(減価償却費入力!$A$1:$I$301,ROW(),3))</f>
        <v/>
      </c>
      <c r="E134" s="169" t="str">
        <f>IF(INDEX(減価償却費入力!$A$1:$I$301,ROW(),4)="","",INDEX(減価償却費入力!$A$1:$I$301,ROW(),4))</f>
        <v/>
      </c>
      <c r="F134" s="170" t="str">
        <f>IF(INDEX(減価償却費入力!$A$1:$I$301,ROW(),6)="","",INDEX(減価償却費入力!$A$1:$I$301,ROW(),6))</f>
        <v/>
      </c>
      <c r="G134" s="166" t="str">
        <f>IF(INDEX(減価償却費入力!$A$1:$I$301,ROW(),7)="","",INDEX(減価償却費入力!$A$1:$I$301,ROW(),7))</f>
        <v/>
      </c>
      <c r="H134" s="166" t="str">
        <f t="shared" si="6"/>
        <v/>
      </c>
      <c r="I134" s="166" t="str">
        <f>IFERROR(VLOOKUP(H134,耐用年数!$D$2:$E$224,2,FALSE),"")</f>
        <v/>
      </c>
      <c r="J134" s="166" t="str">
        <f>IF(INDEX(減価償却費入力!$A$1:$I$301,ROW(),8)="","",INDEX(減価償却費入力!$A$1:$I$301,ROW(),8))</f>
        <v/>
      </c>
      <c r="K134" s="166" t="str">
        <f>IFERROR(ROUNDDOWN(IF(OR(J134=耐用年数!$J$2,J134=耐用年数!$J$3,J134=""),減価償却費出力!I134,IF(DATEDIF(M134,A134,"y")&gt;=I134,I134/5,I134-DATEDIF(M134,A134,"y")+ROUNDDOWN(DATEDIF(M134,A134,"y")/5,0))),0),"")</f>
        <v/>
      </c>
      <c r="L134" s="166" t="str">
        <f t="shared" si="7"/>
        <v/>
      </c>
      <c r="M134" s="171" t="str">
        <f>IF(INDEX(減価償却費入力!$A$1:$I$301,ROW(),9)="","",INDEX(減価償却費入力!$A$1:$I$301,ROW(),9))</f>
        <v/>
      </c>
      <c r="N134" s="172" t="str">
        <f>IFERROR(IF(YEAR(A134)=設定・集計!$B$2,12-MONTH(A134)+1,IF(設定・集計!$B$2&lt;YEAR(A134)+L134,12,IF(設定・集計!$B$2=YEAR(A134)+L134,MONTH(A134)-1,0))),"")</f>
        <v/>
      </c>
      <c r="O134" s="169" t="str">
        <f t="shared" si="8"/>
        <v/>
      </c>
      <c r="P134" s="173"/>
      <c r="Q134" s="173"/>
      <c r="R134" s="173"/>
      <c r="S134" s="173"/>
      <c r="T134" s="173"/>
    </row>
    <row r="135" spans="1:20" s="174" customFormat="1">
      <c r="A135" s="165" t="str">
        <f>IF(INDEX(減価償却費入力!$A$1:$I$301,ROW(),1)="","",INDEX(減価償却費入力!$A$1:$I$301,ROW(),1))</f>
        <v/>
      </c>
      <c r="B135" s="166" t="str">
        <f>IF(INDEX(減価償却費入力!$A$1:$I$301,ROW(),5)="","",INDEX(減価償却費入力!$A$1:$I$301,ROW(),5))</f>
        <v/>
      </c>
      <c r="C135" s="167" t="str">
        <f>IF(INDEX(減価償却費入力!$A$1:$I$301,ROW(),2)="","",INDEX(減価償却費入力!$A$1:$I$301,ROW(),2))</f>
        <v/>
      </c>
      <c r="D135" s="168" t="str">
        <f>IF(INDEX(減価償却費入力!$A$1:$I$301,ROW(),3)="","",INDEX(減価償却費入力!$A$1:$I$301,ROW(),3))</f>
        <v/>
      </c>
      <c r="E135" s="169" t="str">
        <f>IF(INDEX(減価償却費入力!$A$1:$I$301,ROW(),4)="","",INDEX(減価償却費入力!$A$1:$I$301,ROW(),4))</f>
        <v/>
      </c>
      <c r="F135" s="170" t="str">
        <f>IF(INDEX(減価償却費入力!$A$1:$I$301,ROW(),6)="","",INDEX(減価償却費入力!$A$1:$I$301,ROW(),6))</f>
        <v/>
      </c>
      <c r="G135" s="166" t="str">
        <f>IF(INDEX(減価償却費入力!$A$1:$I$301,ROW(),7)="","",INDEX(減価償却費入力!$A$1:$I$301,ROW(),7))</f>
        <v/>
      </c>
      <c r="H135" s="166" t="str">
        <f t="shared" si="6"/>
        <v/>
      </c>
      <c r="I135" s="166" t="str">
        <f>IFERROR(VLOOKUP(H135,耐用年数!$D$2:$E$224,2,FALSE),"")</f>
        <v/>
      </c>
      <c r="J135" s="166" t="str">
        <f>IF(INDEX(減価償却費入力!$A$1:$I$301,ROW(),8)="","",INDEX(減価償却費入力!$A$1:$I$301,ROW(),8))</f>
        <v/>
      </c>
      <c r="K135" s="166" t="str">
        <f>IFERROR(ROUNDDOWN(IF(OR(J135=耐用年数!$J$2,J135=耐用年数!$J$3,J135=""),減価償却費出力!I135,IF(DATEDIF(M135,A135,"y")&gt;=I135,I135/5,I135-DATEDIF(M135,A135,"y")+ROUNDDOWN(DATEDIF(M135,A135,"y")/5,0))),0),"")</f>
        <v/>
      </c>
      <c r="L135" s="166" t="str">
        <f t="shared" si="7"/>
        <v/>
      </c>
      <c r="M135" s="171" t="str">
        <f>IF(INDEX(減価償却費入力!$A$1:$I$301,ROW(),9)="","",INDEX(減価償却費入力!$A$1:$I$301,ROW(),9))</f>
        <v/>
      </c>
      <c r="N135" s="172" t="str">
        <f>IFERROR(IF(YEAR(A135)=設定・集計!$B$2,12-MONTH(A135)+1,IF(設定・集計!$B$2&lt;YEAR(A135)+L135,12,IF(設定・集計!$B$2=YEAR(A135)+L135,MONTH(A135)-1,0))),"")</f>
        <v/>
      </c>
      <c r="O135" s="169" t="str">
        <f t="shared" si="8"/>
        <v/>
      </c>
      <c r="P135" s="173"/>
      <c r="Q135" s="173"/>
      <c r="R135" s="173"/>
      <c r="S135" s="173"/>
      <c r="T135" s="173"/>
    </row>
    <row r="136" spans="1:20" s="174" customFormat="1">
      <c r="A136" s="165" t="str">
        <f>IF(INDEX(減価償却費入力!$A$1:$I$301,ROW(),1)="","",INDEX(減価償却費入力!$A$1:$I$301,ROW(),1))</f>
        <v/>
      </c>
      <c r="B136" s="166" t="str">
        <f>IF(INDEX(減価償却費入力!$A$1:$I$301,ROW(),5)="","",INDEX(減価償却費入力!$A$1:$I$301,ROW(),5))</f>
        <v/>
      </c>
      <c r="C136" s="167" t="str">
        <f>IF(INDEX(減価償却費入力!$A$1:$I$301,ROW(),2)="","",INDEX(減価償却費入力!$A$1:$I$301,ROW(),2))</f>
        <v/>
      </c>
      <c r="D136" s="168" t="str">
        <f>IF(INDEX(減価償却費入力!$A$1:$I$301,ROW(),3)="","",INDEX(減価償却費入力!$A$1:$I$301,ROW(),3))</f>
        <v/>
      </c>
      <c r="E136" s="169" t="str">
        <f>IF(INDEX(減価償却費入力!$A$1:$I$301,ROW(),4)="","",INDEX(減価償却費入力!$A$1:$I$301,ROW(),4))</f>
        <v/>
      </c>
      <c r="F136" s="170" t="str">
        <f>IF(INDEX(減価償却費入力!$A$1:$I$301,ROW(),6)="","",INDEX(減価償却費入力!$A$1:$I$301,ROW(),6))</f>
        <v/>
      </c>
      <c r="G136" s="166" t="str">
        <f>IF(INDEX(減価償却費入力!$A$1:$I$301,ROW(),7)="","",INDEX(減価償却費入力!$A$1:$I$301,ROW(),7))</f>
        <v/>
      </c>
      <c r="H136" s="166" t="str">
        <f t="shared" si="6"/>
        <v/>
      </c>
      <c r="I136" s="166" t="str">
        <f>IFERROR(VLOOKUP(H136,耐用年数!$D$2:$E$224,2,FALSE),"")</f>
        <v/>
      </c>
      <c r="J136" s="166" t="str">
        <f>IF(INDEX(減価償却費入力!$A$1:$I$301,ROW(),8)="","",INDEX(減価償却費入力!$A$1:$I$301,ROW(),8))</f>
        <v/>
      </c>
      <c r="K136" s="166" t="str">
        <f>IFERROR(ROUNDDOWN(IF(OR(J136=耐用年数!$J$2,J136=耐用年数!$J$3,J136=""),減価償却費出力!I136,IF(DATEDIF(M136,A136,"y")&gt;=I136,I136/5,I136-DATEDIF(M136,A136,"y")+ROUNDDOWN(DATEDIF(M136,A136,"y")/5,0))),0),"")</f>
        <v/>
      </c>
      <c r="L136" s="166" t="str">
        <f t="shared" si="7"/>
        <v/>
      </c>
      <c r="M136" s="171" t="str">
        <f>IF(INDEX(減価償却費入力!$A$1:$I$301,ROW(),9)="","",INDEX(減価償却費入力!$A$1:$I$301,ROW(),9))</f>
        <v/>
      </c>
      <c r="N136" s="172" t="str">
        <f>IFERROR(IF(YEAR(A136)=設定・集計!$B$2,12-MONTH(A136)+1,IF(設定・集計!$B$2&lt;YEAR(A136)+L136,12,IF(設定・集計!$B$2=YEAR(A136)+L136,MONTH(A136)-1,0))),"")</f>
        <v/>
      </c>
      <c r="O136" s="169" t="str">
        <f t="shared" si="8"/>
        <v/>
      </c>
      <c r="P136" s="173"/>
      <c r="Q136" s="173"/>
      <c r="R136" s="173"/>
      <c r="S136" s="173"/>
      <c r="T136" s="173"/>
    </row>
    <row r="137" spans="1:20" s="174" customFormat="1">
      <c r="A137" s="165" t="str">
        <f>IF(INDEX(減価償却費入力!$A$1:$I$301,ROW(),1)="","",INDEX(減価償却費入力!$A$1:$I$301,ROW(),1))</f>
        <v/>
      </c>
      <c r="B137" s="166" t="str">
        <f>IF(INDEX(減価償却費入力!$A$1:$I$301,ROW(),5)="","",INDEX(減価償却費入力!$A$1:$I$301,ROW(),5))</f>
        <v/>
      </c>
      <c r="C137" s="167" t="str">
        <f>IF(INDEX(減価償却費入力!$A$1:$I$301,ROW(),2)="","",INDEX(減価償却費入力!$A$1:$I$301,ROW(),2))</f>
        <v/>
      </c>
      <c r="D137" s="168" t="str">
        <f>IF(INDEX(減価償却費入力!$A$1:$I$301,ROW(),3)="","",INDEX(減価償却費入力!$A$1:$I$301,ROW(),3))</f>
        <v/>
      </c>
      <c r="E137" s="169" t="str">
        <f>IF(INDEX(減価償却費入力!$A$1:$I$301,ROW(),4)="","",INDEX(減価償却費入力!$A$1:$I$301,ROW(),4))</f>
        <v/>
      </c>
      <c r="F137" s="170" t="str">
        <f>IF(INDEX(減価償却費入力!$A$1:$I$301,ROW(),6)="","",INDEX(減価償却費入力!$A$1:$I$301,ROW(),6))</f>
        <v/>
      </c>
      <c r="G137" s="166" t="str">
        <f>IF(INDEX(減価償却費入力!$A$1:$I$301,ROW(),7)="","",INDEX(減価償却費入力!$A$1:$I$301,ROW(),7))</f>
        <v/>
      </c>
      <c r="H137" s="166" t="str">
        <f t="shared" si="6"/>
        <v/>
      </c>
      <c r="I137" s="166" t="str">
        <f>IFERROR(VLOOKUP(H137,耐用年数!$D$2:$E$224,2,FALSE),"")</f>
        <v/>
      </c>
      <c r="J137" s="166" t="str">
        <f>IF(INDEX(減価償却費入力!$A$1:$I$301,ROW(),8)="","",INDEX(減価償却費入力!$A$1:$I$301,ROW(),8))</f>
        <v/>
      </c>
      <c r="K137" s="166" t="str">
        <f>IFERROR(ROUNDDOWN(IF(OR(J137=耐用年数!$J$2,J137=耐用年数!$J$3,J137=""),減価償却費出力!I137,IF(DATEDIF(M137,A137,"y")&gt;=I137,I137/5,I137-DATEDIF(M137,A137,"y")+ROUNDDOWN(DATEDIF(M137,A137,"y")/5,0))),0),"")</f>
        <v/>
      </c>
      <c r="L137" s="166" t="str">
        <f t="shared" si="7"/>
        <v/>
      </c>
      <c r="M137" s="171" t="str">
        <f>IF(INDEX(減価償却費入力!$A$1:$I$301,ROW(),9)="","",INDEX(減価償却費入力!$A$1:$I$301,ROW(),9))</f>
        <v/>
      </c>
      <c r="N137" s="172" t="str">
        <f>IFERROR(IF(YEAR(A137)=設定・集計!$B$2,12-MONTH(A137)+1,IF(設定・集計!$B$2&lt;YEAR(A137)+L137,12,IF(設定・集計!$B$2=YEAR(A137)+L137,MONTH(A137)-1,0))),"")</f>
        <v/>
      </c>
      <c r="O137" s="169" t="str">
        <f t="shared" si="8"/>
        <v/>
      </c>
      <c r="P137" s="173"/>
      <c r="Q137" s="173"/>
      <c r="R137" s="173"/>
      <c r="S137" s="173"/>
      <c r="T137" s="173"/>
    </row>
    <row r="138" spans="1:20" s="174" customFormat="1">
      <c r="A138" s="165" t="str">
        <f>IF(INDEX(減価償却費入力!$A$1:$I$301,ROW(),1)="","",INDEX(減価償却費入力!$A$1:$I$301,ROW(),1))</f>
        <v/>
      </c>
      <c r="B138" s="166" t="str">
        <f>IF(INDEX(減価償却費入力!$A$1:$I$301,ROW(),5)="","",INDEX(減価償却費入力!$A$1:$I$301,ROW(),5))</f>
        <v/>
      </c>
      <c r="C138" s="167" t="str">
        <f>IF(INDEX(減価償却費入力!$A$1:$I$301,ROW(),2)="","",INDEX(減価償却費入力!$A$1:$I$301,ROW(),2))</f>
        <v/>
      </c>
      <c r="D138" s="168" t="str">
        <f>IF(INDEX(減価償却費入力!$A$1:$I$301,ROW(),3)="","",INDEX(減価償却費入力!$A$1:$I$301,ROW(),3))</f>
        <v/>
      </c>
      <c r="E138" s="169" t="str">
        <f>IF(INDEX(減価償却費入力!$A$1:$I$301,ROW(),4)="","",INDEX(減価償却費入力!$A$1:$I$301,ROW(),4))</f>
        <v/>
      </c>
      <c r="F138" s="170" t="str">
        <f>IF(INDEX(減価償却費入力!$A$1:$I$301,ROW(),6)="","",INDEX(減価償却費入力!$A$1:$I$301,ROW(),6))</f>
        <v/>
      </c>
      <c r="G138" s="166" t="str">
        <f>IF(INDEX(減価償却費入力!$A$1:$I$301,ROW(),7)="","",INDEX(減価償却費入力!$A$1:$I$301,ROW(),7))</f>
        <v/>
      </c>
      <c r="H138" s="166" t="str">
        <f t="shared" si="6"/>
        <v/>
      </c>
      <c r="I138" s="166" t="str">
        <f>IFERROR(VLOOKUP(H138,耐用年数!$D$2:$E$224,2,FALSE),"")</f>
        <v/>
      </c>
      <c r="J138" s="166" t="str">
        <f>IF(INDEX(減価償却費入力!$A$1:$I$301,ROW(),8)="","",INDEX(減価償却費入力!$A$1:$I$301,ROW(),8))</f>
        <v/>
      </c>
      <c r="K138" s="166" t="str">
        <f>IFERROR(ROUNDDOWN(IF(OR(J138=耐用年数!$J$2,J138=耐用年数!$J$3,J138=""),減価償却費出力!I138,IF(DATEDIF(M138,A138,"y")&gt;=I138,I138/5,I138-DATEDIF(M138,A138,"y")+ROUNDDOWN(DATEDIF(M138,A138,"y")/5,0))),0),"")</f>
        <v/>
      </c>
      <c r="L138" s="166" t="str">
        <f t="shared" si="7"/>
        <v/>
      </c>
      <c r="M138" s="171" t="str">
        <f>IF(INDEX(減価償却費入力!$A$1:$I$301,ROW(),9)="","",INDEX(減価償却費入力!$A$1:$I$301,ROW(),9))</f>
        <v/>
      </c>
      <c r="N138" s="172" t="str">
        <f>IFERROR(IF(YEAR(A138)=設定・集計!$B$2,12-MONTH(A138)+1,IF(設定・集計!$B$2&lt;YEAR(A138)+L138,12,IF(設定・集計!$B$2=YEAR(A138)+L138,MONTH(A138)-1,0))),"")</f>
        <v/>
      </c>
      <c r="O138" s="169" t="str">
        <f t="shared" si="8"/>
        <v/>
      </c>
      <c r="P138" s="173"/>
      <c r="Q138" s="173"/>
      <c r="R138" s="173"/>
      <c r="S138" s="173"/>
      <c r="T138" s="173"/>
    </row>
    <row r="139" spans="1:20" s="174" customFormat="1">
      <c r="A139" s="165" t="str">
        <f>IF(INDEX(減価償却費入力!$A$1:$I$301,ROW(),1)="","",INDEX(減価償却費入力!$A$1:$I$301,ROW(),1))</f>
        <v/>
      </c>
      <c r="B139" s="166" t="str">
        <f>IF(INDEX(減価償却費入力!$A$1:$I$301,ROW(),5)="","",INDEX(減価償却費入力!$A$1:$I$301,ROW(),5))</f>
        <v/>
      </c>
      <c r="C139" s="167" t="str">
        <f>IF(INDEX(減価償却費入力!$A$1:$I$301,ROW(),2)="","",INDEX(減価償却費入力!$A$1:$I$301,ROW(),2))</f>
        <v/>
      </c>
      <c r="D139" s="168" t="str">
        <f>IF(INDEX(減価償却費入力!$A$1:$I$301,ROW(),3)="","",INDEX(減価償却費入力!$A$1:$I$301,ROW(),3))</f>
        <v/>
      </c>
      <c r="E139" s="169" t="str">
        <f>IF(INDEX(減価償却費入力!$A$1:$I$301,ROW(),4)="","",INDEX(減価償却費入力!$A$1:$I$301,ROW(),4))</f>
        <v/>
      </c>
      <c r="F139" s="170" t="str">
        <f>IF(INDEX(減価償却費入力!$A$1:$I$301,ROW(),6)="","",INDEX(減価償却費入力!$A$1:$I$301,ROW(),6))</f>
        <v/>
      </c>
      <c r="G139" s="166" t="str">
        <f>IF(INDEX(減価償却費入力!$A$1:$I$301,ROW(),7)="","",INDEX(減価償却費入力!$A$1:$I$301,ROW(),7))</f>
        <v/>
      </c>
      <c r="H139" s="166" t="str">
        <f t="shared" si="6"/>
        <v/>
      </c>
      <c r="I139" s="166" t="str">
        <f>IFERROR(VLOOKUP(H139,耐用年数!$D$2:$E$224,2,FALSE),"")</f>
        <v/>
      </c>
      <c r="J139" s="166" t="str">
        <f>IF(INDEX(減価償却費入力!$A$1:$I$301,ROW(),8)="","",INDEX(減価償却費入力!$A$1:$I$301,ROW(),8))</f>
        <v/>
      </c>
      <c r="K139" s="166" t="str">
        <f>IFERROR(ROUNDDOWN(IF(OR(J139=耐用年数!$J$2,J139=耐用年数!$J$3,J139=""),減価償却費出力!I139,IF(DATEDIF(M139,A139,"y")&gt;=I139,I139/5,I139-DATEDIF(M139,A139,"y")+ROUNDDOWN(DATEDIF(M139,A139,"y")/5,0))),0),"")</f>
        <v/>
      </c>
      <c r="L139" s="166" t="str">
        <f t="shared" si="7"/>
        <v/>
      </c>
      <c r="M139" s="171" t="str">
        <f>IF(INDEX(減価償却費入力!$A$1:$I$301,ROW(),9)="","",INDEX(減価償却費入力!$A$1:$I$301,ROW(),9))</f>
        <v/>
      </c>
      <c r="N139" s="172" t="str">
        <f>IFERROR(IF(YEAR(A139)=設定・集計!$B$2,12-MONTH(A139)+1,IF(設定・集計!$B$2&lt;YEAR(A139)+L139,12,IF(設定・集計!$B$2=YEAR(A139)+L139,MONTH(A139)-1,0))),"")</f>
        <v/>
      </c>
      <c r="O139" s="169" t="str">
        <f t="shared" si="8"/>
        <v/>
      </c>
      <c r="P139" s="173"/>
      <c r="Q139" s="173"/>
      <c r="R139" s="173"/>
      <c r="S139" s="173"/>
      <c r="T139" s="173"/>
    </row>
    <row r="140" spans="1:20" s="174" customFormat="1">
      <c r="A140" s="165" t="str">
        <f>IF(INDEX(減価償却費入力!$A$1:$I$301,ROW(),1)="","",INDEX(減価償却費入力!$A$1:$I$301,ROW(),1))</f>
        <v/>
      </c>
      <c r="B140" s="166" t="str">
        <f>IF(INDEX(減価償却費入力!$A$1:$I$301,ROW(),5)="","",INDEX(減価償却費入力!$A$1:$I$301,ROW(),5))</f>
        <v/>
      </c>
      <c r="C140" s="167" t="str">
        <f>IF(INDEX(減価償却費入力!$A$1:$I$301,ROW(),2)="","",INDEX(減価償却費入力!$A$1:$I$301,ROW(),2))</f>
        <v/>
      </c>
      <c r="D140" s="168" t="str">
        <f>IF(INDEX(減価償却費入力!$A$1:$I$301,ROW(),3)="","",INDEX(減価償却費入力!$A$1:$I$301,ROW(),3))</f>
        <v/>
      </c>
      <c r="E140" s="169" t="str">
        <f>IF(INDEX(減価償却費入力!$A$1:$I$301,ROW(),4)="","",INDEX(減価償却費入力!$A$1:$I$301,ROW(),4))</f>
        <v/>
      </c>
      <c r="F140" s="170" t="str">
        <f>IF(INDEX(減価償却費入力!$A$1:$I$301,ROW(),6)="","",INDEX(減価償却費入力!$A$1:$I$301,ROW(),6))</f>
        <v/>
      </c>
      <c r="G140" s="166" t="str">
        <f>IF(INDEX(減価償却費入力!$A$1:$I$301,ROW(),7)="","",INDEX(減価償却費入力!$A$1:$I$301,ROW(),7))</f>
        <v/>
      </c>
      <c r="H140" s="166" t="str">
        <f t="shared" si="6"/>
        <v/>
      </c>
      <c r="I140" s="166" t="str">
        <f>IFERROR(VLOOKUP(H140,耐用年数!$D$2:$E$224,2,FALSE),"")</f>
        <v/>
      </c>
      <c r="J140" s="166" t="str">
        <f>IF(INDEX(減価償却費入力!$A$1:$I$301,ROW(),8)="","",INDEX(減価償却費入力!$A$1:$I$301,ROW(),8))</f>
        <v/>
      </c>
      <c r="K140" s="166" t="str">
        <f>IFERROR(ROUNDDOWN(IF(OR(J140=耐用年数!$J$2,J140=耐用年数!$J$3,J140=""),減価償却費出力!I140,IF(DATEDIF(M140,A140,"y")&gt;=I140,I140/5,I140-DATEDIF(M140,A140,"y")+ROUNDDOWN(DATEDIF(M140,A140,"y")/5,0))),0),"")</f>
        <v/>
      </c>
      <c r="L140" s="166" t="str">
        <f t="shared" si="7"/>
        <v/>
      </c>
      <c r="M140" s="171" t="str">
        <f>IF(INDEX(減価償却費入力!$A$1:$I$301,ROW(),9)="","",INDEX(減価償却費入力!$A$1:$I$301,ROW(),9))</f>
        <v/>
      </c>
      <c r="N140" s="172" t="str">
        <f>IFERROR(IF(YEAR(A140)=設定・集計!$B$2,12-MONTH(A140)+1,IF(設定・集計!$B$2&lt;YEAR(A140)+L140,12,IF(設定・集計!$B$2=YEAR(A140)+L140,MONTH(A140)-1,0))),"")</f>
        <v/>
      </c>
      <c r="O140" s="169" t="str">
        <f t="shared" si="8"/>
        <v/>
      </c>
      <c r="P140" s="173"/>
      <c r="Q140" s="173"/>
      <c r="R140" s="173"/>
      <c r="S140" s="173"/>
      <c r="T140" s="173"/>
    </row>
    <row r="141" spans="1:20" s="174" customFormat="1">
      <c r="A141" s="165" t="str">
        <f>IF(INDEX(減価償却費入力!$A$1:$I$301,ROW(),1)="","",INDEX(減価償却費入力!$A$1:$I$301,ROW(),1))</f>
        <v/>
      </c>
      <c r="B141" s="166" t="str">
        <f>IF(INDEX(減価償却費入力!$A$1:$I$301,ROW(),5)="","",INDEX(減価償却費入力!$A$1:$I$301,ROW(),5))</f>
        <v/>
      </c>
      <c r="C141" s="167" t="str">
        <f>IF(INDEX(減価償却費入力!$A$1:$I$301,ROW(),2)="","",INDEX(減価償却費入力!$A$1:$I$301,ROW(),2))</f>
        <v/>
      </c>
      <c r="D141" s="168" t="str">
        <f>IF(INDEX(減価償却費入力!$A$1:$I$301,ROW(),3)="","",INDEX(減価償却費入力!$A$1:$I$301,ROW(),3))</f>
        <v/>
      </c>
      <c r="E141" s="169" t="str">
        <f>IF(INDEX(減価償却費入力!$A$1:$I$301,ROW(),4)="","",INDEX(減価償却費入力!$A$1:$I$301,ROW(),4))</f>
        <v/>
      </c>
      <c r="F141" s="170" t="str">
        <f>IF(INDEX(減価償却費入力!$A$1:$I$301,ROW(),6)="","",INDEX(減価償却費入力!$A$1:$I$301,ROW(),6))</f>
        <v/>
      </c>
      <c r="G141" s="166" t="str">
        <f>IF(INDEX(減価償却費入力!$A$1:$I$301,ROW(),7)="","",INDEX(減価償却費入力!$A$1:$I$301,ROW(),7))</f>
        <v/>
      </c>
      <c r="H141" s="166" t="str">
        <f t="shared" si="6"/>
        <v/>
      </c>
      <c r="I141" s="166" t="str">
        <f>IFERROR(VLOOKUP(H141,耐用年数!$D$2:$E$224,2,FALSE),"")</f>
        <v/>
      </c>
      <c r="J141" s="166" t="str">
        <f>IF(INDEX(減価償却費入力!$A$1:$I$301,ROW(),8)="","",INDEX(減価償却費入力!$A$1:$I$301,ROW(),8))</f>
        <v/>
      </c>
      <c r="K141" s="166" t="str">
        <f>IFERROR(ROUNDDOWN(IF(OR(J141=耐用年数!$J$2,J141=耐用年数!$J$3,J141=""),減価償却費出力!I141,IF(DATEDIF(M141,A141,"y")&gt;=I141,I141/5,I141-DATEDIF(M141,A141,"y")+ROUNDDOWN(DATEDIF(M141,A141,"y")/5,0))),0),"")</f>
        <v/>
      </c>
      <c r="L141" s="166" t="str">
        <f t="shared" si="7"/>
        <v/>
      </c>
      <c r="M141" s="171" t="str">
        <f>IF(INDEX(減価償却費入力!$A$1:$I$301,ROW(),9)="","",INDEX(減価償却費入力!$A$1:$I$301,ROW(),9))</f>
        <v/>
      </c>
      <c r="N141" s="172" t="str">
        <f>IFERROR(IF(YEAR(A141)=設定・集計!$B$2,12-MONTH(A141)+1,IF(設定・集計!$B$2&lt;YEAR(A141)+L141,12,IF(設定・集計!$B$2=YEAR(A141)+L141,MONTH(A141)-1,0))),"")</f>
        <v/>
      </c>
      <c r="O141" s="169" t="str">
        <f t="shared" si="8"/>
        <v/>
      </c>
      <c r="P141" s="173"/>
      <c r="Q141" s="173"/>
      <c r="R141" s="173"/>
      <c r="S141" s="173"/>
      <c r="T141" s="173"/>
    </row>
    <row r="142" spans="1:20" s="174" customFormat="1">
      <c r="A142" s="165" t="str">
        <f>IF(INDEX(減価償却費入力!$A$1:$I$301,ROW(),1)="","",INDEX(減価償却費入力!$A$1:$I$301,ROW(),1))</f>
        <v/>
      </c>
      <c r="B142" s="166" t="str">
        <f>IF(INDEX(減価償却費入力!$A$1:$I$301,ROW(),5)="","",INDEX(減価償却費入力!$A$1:$I$301,ROW(),5))</f>
        <v/>
      </c>
      <c r="C142" s="167" t="str">
        <f>IF(INDEX(減価償却費入力!$A$1:$I$301,ROW(),2)="","",INDEX(減価償却費入力!$A$1:$I$301,ROW(),2))</f>
        <v/>
      </c>
      <c r="D142" s="168" t="str">
        <f>IF(INDEX(減価償却費入力!$A$1:$I$301,ROW(),3)="","",INDEX(減価償却費入力!$A$1:$I$301,ROW(),3))</f>
        <v/>
      </c>
      <c r="E142" s="169" t="str">
        <f>IF(INDEX(減価償却費入力!$A$1:$I$301,ROW(),4)="","",INDEX(減価償却費入力!$A$1:$I$301,ROW(),4))</f>
        <v/>
      </c>
      <c r="F142" s="170" t="str">
        <f>IF(INDEX(減価償却費入力!$A$1:$I$301,ROW(),6)="","",INDEX(減価償却費入力!$A$1:$I$301,ROW(),6))</f>
        <v/>
      </c>
      <c r="G142" s="166" t="str">
        <f>IF(INDEX(減価償却費入力!$A$1:$I$301,ROW(),7)="","",INDEX(減価償却費入力!$A$1:$I$301,ROW(),7))</f>
        <v/>
      </c>
      <c r="H142" s="166" t="str">
        <f t="shared" si="6"/>
        <v/>
      </c>
      <c r="I142" s="166" t="str">
        <f>IFERROR(VLOOKUP(H142,耐用年数!$D$2:$E$224,2,FALSE),"")</f>
        <v/>
      </c>
      <c r="J142" s="166" t="str">
        <f>IF(INDEX(減価償却費入力!$A$1:$I$301,ROW(),8)="","",INDEX(減価償却費入力!$A$1:$I$301,ROW(),8))</f>
        <v/>
      </c>
      <c r="K142" s="166" t="str">
        <f>IFERROR(ROUNDDOWN(IF(OR(J142=耐用年数!$J$2,J142=耐用年数!$J$3,J142=""),減価償却費出力!I142,IF(DATEDIF(M142,A142,"y")&gt;=I142,I142/5,I142-DATEDIF(M142,A142,"y")+ROUNDDOWN(DATEDIF(M142,A142,"y")/5,0))),0),"")</f>
        <v/>
      </c>
      <c r="L142" s="166" t="str">
        <f t="shared" si="7"/>
        <v/>
      </c>
      <c r="M142" s="171" t="str">
        <f>IF(INDEX(減価償却費入力!$A$1:$I$301,ROW(),9)="","",INDEX(減価償却費入力!$A$1:$I$301,ROW(),9))</f>
        <v/>
      </c>
      <c r="N142" s="172" t="str">
        <f>IFERROR(IF(YEAR(A142)=設定・集計!$B$2,12-MONTH(A142)+1,IF(設定・集計!$B$2&lt;YEAR(A142)+L142,12,IF(設定・集計!$B$2=YEAR(A142)+L142,MONTH(A142)-1,0))),"")</f>
        <v/>
      </c>
      <c r="O142" s="169" t="str">
        <f t="shared" si="8"/>
        <v/>
      </c>
      <c r="P142" s="173"/>
      <c r="Q142" s="173"/>
      <c r="R142" s="173"/>
      <c r="S142" s="173"/>
      <c r="T142" s="173"/>
    </row>
    <row r="143" spans="1:20" s="174" customFormat="1">
      <c r="A143" s="165" t="str">
        <f>IF(INDEX(減価償却費入力!$A$1:$I$301,ROW(),1)="","",INDEX(減価償却費入力!$A$1:$I$301,ROW(),1))</f>
        <v/>
      </c>
      <c r="B143" s="166" t="str">
        <f>IF(INDEX(減価償却費入力!$A$1:$I$301,ROW(),5)="","",INDEX(減価償却費入力!$A$1:$I$301,ROW(),5))</f>
        <v/>
      </c>
      <c r="C143" s="167" t="str">
        <f>IF(INDEX(減価償却費入力!$A$1:$I$301,ROW(),2)="","",INDEX(減価償却費入力!$A$1:$I$301,ROW(),2))</f>
        <v/>
      </c>
      <c r="D143" s="168" t="str">
        <f>IF(INDEX(減価償却費入力!$A$1:$I$301,ROW(),3)="","",INDEX(減価償却費入力!$A$1:$I$301,ROW(),3))</f>
        <v/>
      </c>
      <c r="E143" s="169" t="str">
        <f>IF(INDEX(減価償却費入力!$A$1:$I$301,ROW(),4)="","",INDEX(減価償却費入力!$A$1:$I$301,ROW(),4))</f>
        <v/>
      </c>
      <c r="F143" s="170" t="str">
        <f>IF(INDEX(減価償却費入力!$A$1:$I$301,ROW(),6)="","",INDEX(減価償却費入力!$A$1:$I$301,ROW(),6))</f>
        <v/>
      </c>
      <c r="G143" s="166" t="str">
        <f>IF(INDEX(減価償却費入力!$A$1:$I$301,ROW(),7)="","",INDEX(減価償却費入力!$A$1:$I$301,ROW(),7))</f>
        <v/>
      </c>
      <c r="H143" s="166" t="str">
        <f t="shared" si="6"/>
        <v/>
      </c>
      <c r="I143" s="166" t="str">
        <f>IFERROR(VLOOKUP(H143,耐用年数!$D$2:$E$224,2,FALSE),"")</f>
        <v/>
      </c>
      <c r="J143" s="166" t="str">
        <f>IF(INDEX(減価償却費入力!$A$1:$I$301,ROW(),8)="","",INDEX(減価償却費入力!$A$1:$I$301,ROW(),8))</f>
        <v/>
      </c>
      <c r="K143" s="166" t="str">
        <f>IFERROR(ROUNDDOWN(IF(OR(J143=耐用年数!$J$2,J143=耐用年数!$J$3,J143=""),減価償却費出力!I143,IF(DATEDIF(M143,A143,"y")&gt;=I143,I143/5,I143-DATEDIF(M143,A143,"y")+ROUNDDOWN(DATEDIF(M143,A143,"y")/5,0))),0),"")</f>
        <v/>
      </c>
      <c r="L143" s="166" t="str">
        <f t="shared" si="7"/>
        <v/>
      </c>
      <c r="M143" s="171" t="str">
        <f>IF(INDEX(減価償却費入力!$A$1:$I$301,ROW(),9)="","",INDEX(減価償却費入力!$A$1:$I$301,ROW(),9))</f>
        <v/>
      </c>
      <c r="N143" s="172" t="str">
        <f>IFERROR(IF(YEAR(A143)=設定・集計!$B$2,12-MONTH(A143)+1,IF(設定・集計!$B$2&lt;YEAR(A143)+L143,12,IF(設定・集計!$B$2=YEAR(A143)+L143,MONTH(A143)-1,0))),"")</f>
        <v/>
      </c>
      <c r="O143" s="169" t="str">
        <f t="shared" si="8"/>
        <v/>
      </c>
      <c r="P143" s="173"/>
      <c r="Q143" s="173"/>
      <c r="R143" s="173"/>
      <c r="S143" s="173"/>
      <c r="T143" s="173"/>
    </row>
    <row r="144" spans="1:20" s="174" customFormat="1">
      <c r="A144" s="165" t="str">
        <f>IF(INDEX(減価償却費入力!$A$1:$I$301,ROW(),1)="","",INDEX(減価償却費入力!$A$1:$I$301,ROW(),1))</f>
        <v/>
      </c>
      <c r="B144" s="166" t="str">
        <f>IF(INDEX(減価償却費入力!$A$1:$I$301,ROW(),5)="","",INDEX(減価償却費入力!$A$1:$I$301,ROW(),5))</f>
        <v/>
      </c>
      <c r="C144" s="167" t="str">
        <f>IF(INDEX(減価償却費入力!$A$1:$I$301,ROW(),2)="","",INDEX(減価償却費入力!$A$1:$I$301,ROW(),2))</f>
        <v/>
      </c>
      <c r="D144" s="168" t="str">
        <f>IF(INDEX(減価償却費入力!$A$1:$I$301,ROW(),3)="","",INDEX(減価償却費入力!$A$1:$I$301,ROW(),3))</f>
        <v/>
      </c>
      <c r="E144" s="169" t="str">
        <f>IF(INDEX(減価償却費入力!$A$1:$I$301,ROW(),4)="","",INDEX(減価償却費入力!$A$1:$I$301,ROW(),4))</f>
        <v/>
      </c>
      <c r="F144" s="170" t="str">
        <f>IF(INDEX(減価償却費入力!$A$1:$I$301,ROW(),6)="","",INDEX(減価償却費入力!$A$1:$I$301,ROW(),6))</f>
        <v/>
      </c>
      <c r="G144" s="166" t="str">
        <f>IF(INDEX(減価償却費入力!$A$1:$I$301,ROW(),7)="","",INDEX(減価償却費入力!$A$1:$I$301,ROW(),7))</f>
        <v/>
      </c>
      <c r="H144" s="166" t="str">
        <f t="shared" si="6"/>
        <v/>
      </c>
      <c r="I144" s="166" t="str">
        <f>IFERROR(VLOOKUP(H144,耐用年数!$D$2:$E$224,2,FALSE),"")</f>
        <v/>
      </c>
      <c r="J144" s="166" t="str">
        <f>IF(INDEX(減価償却費入力!$A$1:$I$301,ROW(),8)="","",INDEX(減価償却費入力!$A$1:$I$301,ROW(),8))</f>
        <v/>
      </c>
      <c r="K144" s="166" t="str">
        <f>IFERROR(ROUNDDOWN(IF(OR(J144=耐用年数!$J$2,J144=耐用年数!$J$3,J144=""),減価償却費出力!I144,IF(DATEDIF(M144,A144,"y")&gt;=I144,I144/5,I144-DATEDIF(M144,A144,"y")+ROUNDDOWN(DATEDIF(M144,A144,"y")/5,0))),0),"")</f>
        <v/>
      </c>
      <c r="L144" s="166" t="str">
        <f t="shared" si="7"/>
        <v/>
      </c>
      <c r="M144" s="171" t="str">
        <f>IF(INDEX(減価償却費入力!$A$1:$I$301,ROW(),9)="","",INDEX(減価償却費入力!$A$1:$I$301,ROW(),9))</f>
        <v/>
      </c>
      <c r="N144" s="172" t="str">
        <f>IFERROR(IF(YEAR(A144)=設定・集計!$B$2,12-MONTH(A144)+1,IF(設定・集計!$B$2&lt;YEAR(A144)+L144,12,IF(設定・集計!$B$2=YEAR(A144)+L144,MONTH(A144)-1,0))),"")</f>
        <v/>
      </c>
      <c r="O144" s="169" t="str">
        <f t="shared" si="8"/>
        <v/>
      </c>
      <c r="P144" s="173"/>
      <c r="Q144" s="173"/>
      <c r="R144" s="173"/>
      <c r="S144" s="173"/>
      <c r="T144" s="173"/>
    </row>
    <row r="145" spans="1:20" s="174" customFormat="1">
      <c r="A145" s="165" t="str">
        <f>IF(INDEX(減価償却費入力!$A$1:$I$301,ROW(),1)="","",INDEX(減価償却費入力!$A$1:$I$301,ROW(),1))</f>
        <v/>
      </c>
      <c r="B145" s="166" t="str">
        <f>IF(INDEX(減価償却費入力!$A$1:$I$301,ROW(),5)="","",INDEX(減価償却費入力!$A$1:$I$301,ROW(),5))</f>
        <v/>
      </c>
      <c r="C145" s="167" t="str">
        <f>IF(INDEX(減価償却費入力!$A$1:$I$301,ROW(),2)="","",INDEX(減価償却費入力!$A$1:$I$301,ROW(),2))</f>
        <v/>
      </c>
      <c r="D145" s="168" t="str">
        <f>IF(INDEX(減価償却費入力!$A$1:$I$301,ROW(),3)="","",INDEX(減価償却費入力!$A$1:$I$301,ROW(),3))</f>
        <v/>
      </c>
      <c r="E145" s="169" t="str">
        <f>IF(INDEX(減価償却費入力!$A$1:$I$301,ROW(),4)="","",INDEX(減価償却費入力!$A$1:$I$301,ROW(),4))</f>
        <v/>
      </c>
      <c r="F145" s="170" t="str">
        <f>IF(INDEX(減価償却費入力!$A$1:$I$301,ROW(),6)="","",INDEX(減価償却費入力!$A$1:$I$301,ROW(),6))</f>
        <v/>
      </c>
      <c r="G145" s="166" t="str">
        <f>IF(INDEX(減価償却費入力!$A$1:$I$301,ROW(),7)="","",INDEX(減価償却費入力!$A$1:$I$301,ROW(),7))</f>
        <v/>
      </c>
      <c r="H145" s="166" t="str">
        <f t="shared" si="6"/>
        <v/>
      </c>
      <c r="I145" s="166" t="str">
        <f>IFERROR(VLOOKUP(H145,耐用年数!$D$2:$E$224,2,FALSE),"")</f>
        <v/>
      </c>
      <c r="J145" s="166" t="str">
        <f>IF(INDEX(減価償却費入力!$A$1:$I$301,ROW(),8)="","",INDEX(減価償却費入力!$A$1:$I$301,ROW(),8))</f>
        <v/>
      </c>
      <c r="K145" s="166" t="str">
        <f>IFERROR(ROUNDDOWN(IF(OR(J145=耐用年数!$J$2,J145=耐用年数!$J$3,J145=""),減価償却費出力!I145,IF(DATEDIF(M145,A145,"y")&gt;=I145,I145/5,I145-DATEDIF(M145,A145,"y")+ROUNDDOWN(DATEDIF(M145,A145,"y")/5,0))),0),"")</f>
        <v/>
      </c>
      <c r="L145" s="166" t="str">
        <f t="shared" si="7"/>
        <v/>
      </c>
      <c r="M145" s="171" t="str">
        <f>IF(INDEX(減価償却費入力!$A$1:$I$301,ROW(),9)="","",INDEX(減価償却費入力!$A$1:$I$301,ROW(),9))</f>
        <v/>
      </c>
      <c r="N145" s="172" t="str">
        <f>IFERROR(IF(YEAR(A145)=設定・集計!$B$2,12-MONTH(A145)+1,IF(設定・集計!$B$2&lt;YEAR(A145)+L145,12,IF(設定・集計!$B$2=YEAR(A145)+L145,MONTH(A145)-1,0))),"")</f>
        <v/>
      </c>
      <c r="O145" s="169" t="str">
        <f t="shared" si="8"/>
        <v/>
      </c>
      <c r="P145" s="173"/>
      <c r="Q145" s="173"/>
      <c r="R145" s="173"/>
      <c r="S145" s="173"/>
      <c r="T145" s="173"/>
    </row>
    <row r="146" spans="1:20" s="174" customFormat="1">
      <c r="A146" s="165" t="str">
        <f>IF(INDEX(減価償却費入力!$A$1:$I$301,ROW(),1)="","",INDEX(減価償却費入力!$A$1:$I$301,ROW(),1))</f>
        <v/>
      </c>
      <c r="B146" s="166" t="str">
        <f>IF(INDEX(減価償却費入力!$A$1:$I$301,ROW(),5)="","",INDEX(減価償却費入力!$A$1:$I$301,ROW(),5))</f>
        <v/>
      </c>
      <c r="C146" s="167" t="str">
        <f>IF(INDEX(減価償却費入力!$A$1:$I$301,ROW(),2)="","",INDEX(減価償却費入力!$A$1:$I$301,ROW(),2))</f>
        <v/>
      </c>
      <c r="D146" s="168" t="str">
        <f>IF(INDEX(減価償却費入力!$A$1:$I$301,ROW(),3)="","",INDEX(減価償却費入力!$A$1:$I$301,ROW(),3))</f>
        <v/>
      </c>
      <c r="E146" s="169" t="str">
        <f>IF(INDEX(減価償却費入力!$A$1:$I$301,ROW(),4)="","",INDEX(減価償却費入力!$A$1:$I$301,ROW(),4))</f>
        <v/>
      </c>
      <c r="F146" s="170" t="str">
        <f>IF(INDEX(減価償却費入力!$A$1:$I$301,ROW(),6)="","",INDEX(減価償却費入力!$A$1:$I$301,ROW(),6))</f>
        <v/>
      </c>
      <c r="G146" s="166" t="str">
        <f>IF(INDEX(減価償却費入力!$A$1:$I$301,ROW(),7)="","",INDEX(減価償却費入力!$A$1:$I$301,ROW(),7))</f>
        <v/>
      </c>
      <c r="H146" s="166" t="str">
        <f t="shared" si="6"/>
        <v/>
      </c>
      <c r="I146" s="166" t="str">
        <f>IFERROR(VLOOKUP(H146,耐用年数!$D$2:$E$224,2,FALSE),"")</f>
        <v/>
      </c>
      <c r="J146" s="166" t="str">
        <f>IF(INDEX(減価償却費入力!$A$1:$I$301,ROW(),8)="","",INDEX(減価償却費入力!$A$1:$I$301,ROW(),8))</f>
        <v/>
      </c>
      <c r="K146" s="166" t="str">
        <f>IFERROR(ROUNDDOWN(IF(OR(J146=耐用年数!$J$2,J146=耐用年数!$J$3,J146=""),減価償却費出力!I146,IF(DATEDIF(M146,A146,"y")&gt;=I146,I146/5,I146-DATEDIF(M146,A146,"y")+ROUNDDOWN(DATEDIF(M146,A146,"y")/5,0))),0),"")</f>
        <v/>
      </c>
      <c r="L146" s="166" t="str">
        <f t="shared" si="7"/>
        <v/>
      </c>
      <c r="M146" s="171" t="str">
        <f>IF(INDEX(減価償却費入力!$A$1:$I$301,ROW(),9)="","",INDEX(減価償却費入力!$A$1:$I$301,ROW(),9))</f>
        <v/>
      </c>
      <c r="N146" s="172" t="str">
        <f>IFERROR(IF(YEAR(A146)=設定・集計!$B$2,12-MONTH(A146)+1,IF(設定・集計!$B$2&lt;YEAR(A146)+L146,12,IF(設定・集計!$B$2=YEAR(A146)+L146,MONTH(A146)-1,0))),"")</f>
        <v/>
      </c>
      <c r="O146" s="169" t="str">
        <f t="shared" si="8"/>
        <v/>
      </c>
      <c r="P146" s="173"/>
      <c r="Q146" s="173"/>
      <c r="R146" s="173"/>
      <c r="S146" s="173"/>
      <c r="T146" s="173"/>
    </row>
    <row r="147" spans="1:20" s="174" customFormat="1">
      <c r="A147" s="165" t="str">
        <f>IF(INDEX(減価償却費入力!$A$1:$I$301,ROW(),1)="","",INDEX(減価償却費入力!$A$1:$I$301,ROW(),1))</f>
        <v/>
      </c>
      <c r="B147" s="166" t="str">
        <f>IF(INDEX(減価償却費入力!$A$1:$I$301,ROW(),5)="","",INDEX(減価償却費入力!$A$1:$I$301,ROW(),5))</f>
        <v/>
      </c>
      <c r="C147" s="167" t="str">
        <f>IF(INDEX(減価償却費入力!$A$1:$I$301,ROW(),2)="","",INDEX(減価償却費入力!$A$1:$I$301,ROW(),2))</f>
        <v/>
      </c>
      <c r="D147" s="168" t="str">
        <f>IF(INDEX(減価償却費入力!$A$1:$I$301,ROW(),3)="","",INDEX(減価償却費入力!$A$1:$I$301,ROW(),3))</f>
        <v/>
      </c>
      <c r="E147" s="169" t="str">
        <f>IF(INDEX(減価償却費入力!$A$1:$I$301,ROW(),4)="","",INDEX(減価償却費入力!$A$1:$I$301,ROW(),4))</f>
        <v/>
      </c>
      <c r="F147" s="170" t="str">
        <f>IF(INDEX(減価償却費入力!$A$1:$I$301,ROW(),6)="","",INDEX(減価償却費入力!$A$1:$I$301,ROW(),6))</f>
        <v/>
      </c>
      <c r="G147" s="166" t="str">
        <f>IF(INDEX(減価償却費入力!$A$1:$I$301,ROW(),7)="","",INDEX(減価償却費入力!$A$1:$I$301,ROW(),7))</f>
        <v/>
      </c>
      <c r="H147" s="166" t="str">
        <f t="shared" si="6"/>
        <v/>
      </c>
      <c r="I147" s="166" t="str">
        <f>IFERROR(VLOOKUP(H147,耐用年数!$D$2:$E$224,2,FALSE),"")</f>
        <v/>
      </c>
      <c r="J147" s="166" t="str">
        <f>IF(INDEX(減価償却費入力!$A$1:$I$301,ROW(),8)="","",INDEX(減価償却費入力!$A$1:$I$301,ROW(),8))</f>
        <v/>
      </c>
      <c r="K147" s="166" t="str">
        <f>IFERROR(ROUNDDOWN(IF(OR(J147=耐用年数!$J$2,J147=耐用年数!$J$3,J147=""),減価償却費出力!I147,IF(DATEDIF(M147,A147,"y")&gt;=I147,I147/5,I147-DATEDIF(M147,A147,"y")+ROUNDDOWN(DATEDIF(M147,A147,"y")/5,0))),0),"")</f>
        <v/>
      </c>
      <c r="L147" s="166" t="str">
        <f t="shared" si="7"/>
        <v/>
      </c>
      <c r="M147" s="171" t="str">
        <f>IF(INDEX(減価償却費入力!$A$1:$I$301,ROW(),9)="","",INDEX(減価償却費入力!$A$1:$I$301,ROW(),9))</f>
        <v/>
      </c>
      <c r="N147" s="172" t="str">
        <f>IFERROR(IF(YEAR(A147)=設定・集計!$B$2,12-MONTH(A147)+1,IF(設定・集計!$B$2&lt;YEAR(A147)+L147,12,IF(設定・集計!$B$2=YEAR(A147)+L147,MONTH(A147)-1,0))),"")</f>
        <v/>
      </c>
      <c r="O147" s="169" t="str">
        <f t="shared" si="8"/>
        <v/>
      </c>
      <c r="P147" s="173"/>
      <c r="Q147" s="173"/>
      <c r="R147" s="173"/>
      <c r="S147" s="173"/>
      <c r="T147" s="173"/>
    </row>
    <row r="148" spans="1:20" s="174" customFormat="1">
      <c r="A148" s="165" t="str">
        <f>IF(INDEX(減価償却費入力!$A$1:$I$301,ROW(),1)="","",INDEX(減価償却費入力!$A$1:$I$301,ROW(),1))</f>
        <v/>
      </c>
      <c r="B148" s="166" t="str">
        <f>IF(INDEX(減価償却費入力!$A$1:$I$301,ROW(),5)="","",INDEX(減価償却費入力!$A$1:$I$301,ROW(),5))</f>
        <v/>
      </c>
      <c r="C148" s="167" t="str">
        <f>IF(INDEX(減価償却費入力!$A$1:$I$301,ROW(),2)="","",INDEX(減価償却費入力!$A$1:$I$301,ROW(),2))</f>
        <v/>
      </c>
      <c r="D148" s="168" t="str">
        <f>IF(INDEX(減価償却費入力!$A$1:$I$301,ROW(),3)="","",INDEX(減価償却費入力!$A$1:$I$301,ROW(),3))</f>
        <v/>
      </c>
      <c r="E148" s="169" t="str">
        <f>IF(INDEX(減価償却費入力!$A$1:$I$301,ROW(),4)="","",INDEX(減価償却費入力!$A$1:$I$301,ROW(),4))</f>
        <v/>
      </c>
      <c r="F148" s="170" t="str">
        <f>IF(INDEX(減価償却費入力!$A$1:$I$301,ROW(),6)="","",INDEX(減価償却費入力!$A$1:$I$301,ROW(),6))</f>
        <v/>
      </c>
      <c r="G148" s="166" t="str">
        <f>IF(INDEX(減価償却費入力!$A$1:$I$301,ROW(),7)="","",INDEX(減価償却費入力!$A$1:$I$301,ROW(),7))</f>
        <v/>
      </c>
      <c r="H148" s="166" t="str">
        <f t="shared" si="6"/>
        <v/>
      </c>
      <c r="I148" s="166" t="str">
        <f>IFERROR(VLOOKUP(H148,耐用年数!$D$2:$E$224,2,FALSE),"")</f>
        <v/>
      </c>
      <c r="J148" s="166" t="str">
        <f>IF(INDEX(減価償却費入力!$A$1:$I$301,ROW(),8)="","",INDEX(減価償却費入力!$A$1:$I$301,ROW(),8))</f>
        <v/>
      </c>
      <c r="K148" s="166" t="str">
        <f>IFERROR(ROUNDDOWN(IF(OR(J148=耐用年数!$J$2,J148=耐用年数!$J$3,J148=""),減価償却費出力!I148,IF(DATEDIF(M148,A148,"y")&gt;=I148,I148/5,I148-DATEDIF(M148,A148,"y")+ROUNDDOWN(DATEDIF(M148,A148,"y")/5,0))),0),"")</f>
        <v/>
      </c>
      <c r="L148" s="166" t="str">
        <f t="shared" si="7"/>
        <v/>
      </c>
      <c r="M148" s="171" t="str">
        <f>IF(INDEX(減価償却費入力!$A$1:$I$301,ROW(),9)="","",INDEX(減価償却費入力!$A$1:$I$301,ROW(),9))</f>
        <v/>
      </c>
      <c r="N148" s="172" t="str">
        <f>IFERROR(IF(YEAR(A148)=設定・集計!$B$2,12-MONTH(A148)+1,IF(設定・集計!$B$2&lt;YEAR(A148)+L148,12,IF(設定・集計!$B$2=YEAR(A148)+L148,MONTH(A148)-1,0))),"")</f>
        <v/>
      </c>
      <c r="O148" s="169" t="str">
        <f t="shared" si="8"/>
        <v/>
      </c>
      <c r="P148" s="173"/>
      <c r="Q148" s="173"/>
      <c r="R148" s="173"/>
      <c r="S148" s="173"/>
      <c r="T148" s="173"/>
    </row>
    <row r="149" spans="1:20" s="174" customFormat="1">
      <c r="A149" s="165" t="str">
        <f>IF(INDEX(減価償却費入力!$A$1:$I$301,ROW(),1)="","",INDEX(減価償却費入力!$A$1:$I$301,ROW(),1))</f>
        <v/>
      </c>
      <c r="B149" s="166" t="str">
        <f>IF(INDEX(減価償却費入力!$A$1:$I$301,ROW(),5)="","",INDEX(減価償却費入力!$A$1:$I$301,ROW(),5))</f>
        <v/>
      </c>
      <c r="C149" s="167" t="str">
        <f>IF(INDEX(減価償却費入力!$A$1:$I$301,ROW(),2)="","",INDEX(減価償却費入力!$A$1:$I$301,ROW(),2))</f>
        <v/>
      </c>
      <c r="D149" s="168" t="str">
        <f>IF(INDEX(減価償却費入力!$A$1:$I$301,ROW(),3)="","",INDEX(減価償却費入力!$A$1:$I$301,ROW(),3))</f>
        <v/>
      </c>
      <c r="E149" s="169" t="str">
        <f>IF(INDEX(減価償却費入力!$A$1:$I$301,ROW(),4)="","",INDEX(減価償却費入力!$A$1:$I$301,ROW(),4))</f>
        <v/>
      </c>
      <c r="F149" s="170" t="str">
        <f>IF(INDEX(減価償却費入力!$A$1:$I$301,ROW(),6)="","",INDEX(減価償却費入力!$A$1:$I$301,ROW(),6))</f>
        <v/>
      </c>
      <c r="G149" s="166" t="str">
        <f>IF(INDEX(減価償却費入力!$A$1:$I$301,ROW(),7)="","",INDEX(減価償却費入力!$A$1:$I$301,ROW(),7))</f>
        <v/>
      </c>
      <c r="H149" s="166" t="str">
        <f t="shared" si="6"/>
        <v/>
      </c>
      <c r="I149" s="166" t="str">
        <f>IFERROR(VLOOKUP(H149,耐用年数!$D$2:$E$224,2,FALSE),"")</f>
        <v/>
      </c>
      <c r="J149" s="166" t="str">
        <f>IF(INDEX(減価償却費入力!$A$1:$I$301,ROW(),8)="","",INDEX(減価償却費入力!$A$1:$I$301,ROW(),8))</f>
        <v/>
      </c>
      <c r="K149" s="166" t="str">
        <f>IFERROR(ROUNDDOWN(IF(OR(J149=耐用年数!$J$2,J149=耐用年数!$J$3,J149=""),減価償却費出力!I149,IF(DATEDIF(M149,A149,"y")&gt;=I149,I149/5,I149-DATEDIF(M149,A149,"y")+ROUNDDOWN(DATEDIF(M149,A149,"y")/5,0))),0),"")</f>
        <v/>
      </c>
      <c r="L149" s="166" t="str">
        <f t="shared" si="7"/>
        <v/>
      </c>
      <c r="M149" s="171" t="str">
        <f>IF(INDEX(減価償却費入力!$A$1:$I$301,ROW(),9)="","",INDEX(減価償却費入力!$A$1:$I$301,ROW(),9))</f>
        <v/>
      </c>
      <c r="N149" s="172" t="str">
        <f>IFERROR(IF(YEAR(A149)=設定・集計!$B$2,12-MONTH(A149)+1,IF(設定・集計!$B$2&lt;YEAR(A149)+L149,12,IF(設定・集計!$B$2=YEAR(A149)+L149,MONTH(A149)-1,0))),"")</f>
        <v/>
      </c>
      <c r="O149" s="169" t="str">
        <f t="shared" si="8"/>
        <v/>
      </c>
      <c r="P149" s="173"/>
      <c r="Q149" s="173"/>
      <c r="R149" s="173"/>
      <c r="S149" s="173"/>
      <c r="T149" s="173"/>
    </row>
    <row r="150" spans="1:20" s="174" customFormat="1">
      <c r="A150" s="165" t="str">
        <f>IF(INDEX(減価償却費入力!$A$1:$I$301,ROW(),1)="","",INDEX(減価償却費入力!$A$1:$I$301,ROW(),1))</f>
        <v/>
      </c>
      <c r="B150" s="166" t="str">
        <f>IF(INDEX(減価償却費入力!$A$1:$I$301,ROW(),5)="","",INDEX(減価償却費入力!$A$1:$I$301,ROW(),5))</f>
        <v/>
      </c>
      <c r="C150" s="167" t="str">
        <f>IF(INDEX(減価償却費入力!$A$1:$I$301,ROW(),2)="","",INDEX(減価償却費入力!$A$1:$I$301,ROW(),2))</f>
        <v/>
      </c>
      <c r="D150" s="168" t="str">
        <f>IF(INDEX(減価償却費入力!$A$1:$I$301,ROW(),3)="","",INDEX(減価償却費入力!$A$1:$I$301,ROW(),3))</f>
        <v/>
      </c>
      <c r="E150" s="169" t="str">
        <f>IF(INDEX(減価償却費入力!$A$1:$I$301,ROW(),4)="","",INDEX(減価償却費入力!$A$1:$I$301,ROW(),4))</f>
        <v/>
      </c>
      <c r="F150" s="170" t="str">
        <f>IF(INDEX(減価償却費入力!$A$1:$I$301,ROW(),6)="","",INDEX(減価償却費入力!$A$1:$I$301,ROW(),6))</f>
        <v/>
      </c>
      <c r="G150" s="166" t="str">
        <f>IF(INDEX(減価償却費入力!$A$1:$I$301,ROW(),7)="","",INDEX(減価償却費入力!$A$1:$I$301,ROW(),7))</f>
        <v/>
      </c>
      <c r="H150" s="166" t="str">
        <f t="shared" si="6"/>
        <v/>
      </c>
      <c r="I150" s="166" t="str">
        <f>IFERROR(VLOOKUP(H150,耐用年数!$D$2:$E$224,2,FALSE),"")</f>
        <v/>
      </c>
      <c r="J150" s="166" t="str">
        <f>IF(INDEX(減価償却費入力!$A$1:$I$301,ROW(),8)="","",INDEX(減価償却費入力!$A$1:$I$301,ROW(),8))</f>
        <v/>
      </c>
      <c r="K150" s="166" t="str">
        <f>IFERROR(ROUNDDOWN(IF(OR(J150=耐用年数!$J$2,J150=耐用年数!$J$3,J150=""),減価償却費出力!I150,IF(DATEDIF(M150,A150,"y")&gt;=I150,I150/5,I150-DATEDIF(M150,A150,"y")+ROUNDDOWN(DATEDIF(M150,A150,"y")/5,0))),0),"")</f>
        <v/>
      </c>
      <c r="L150" s="166" t="str">
        <f t="shared" si="7"/>
        <v/>
      </c>
      <c r="M150" s="171" t="str">
        <f>IF(INDEX(減価償却費入力!$A$1:$I$301,ROW(),9)="","",INDEX(減価償却費入力!$A$1:$I$301,ROW(),9))</f>
        <v/>
      </c>
      <c r="N150" s="172" t="str">
        <f>IFERROR(IF(YEAR(A150)=設定・集計!$B$2,12-MONTH(A150)+1,IF(設定・集計!$B$2&lt;YEAR(A150)+L150,12,IF(設定・集計!$B$2=YEAR(A150)+L150,MONTH(A150)-1,0))),"")</f>
        <v/>
      </c>
      <c r="O150" s="169" t="str">
        <f t="shared" si="8"/>
        <v/>
      </c>
      <c r="P150" s="173"/>
      <c r="Q150" s="173"/>
      <c r="R150" s="173"/>
      <c r="S150" s="173"/>
      <c r="T150" s="173"/>
    </row>
    <row r="151" spans="1:20" s="174" customFormat="1">
      <c r="A151" s="165" t="str">
        <f>IF(INDEX(減価償却費入力!$A$1:$I$301,ROW(),1)="","",INDEX(減価償却費入力!$A$1:$I$301,ROW(),1))</f>
        <v/>
      </c>
      <c r="B151" s="166" t="str">
        <f>IF(INDEX(減価償却費入力!$A$1:$I$301,ROW(),5)="","",INDEX(減価償却費入力!$A$1:$I$301,ROW(),5))</f>
        <v/>
      </c>
      <c r="C151" s="167" t="str">
        <f>IF(INDEX(減価償却費入力!$A$1:$I$301,ROW(),2)="","",INDEX(減価償却費入力!$A$1:$I$301,ROW(),2))</f>
        <v/>
      </c>
      <c r="D151" s="168" t="str">
        <f>IF(INDEX(減価償却費入力!$A$1:$I$301,ROW(),3)="","",INDEX(減価償却費入力!$A$1:$I$301,ROW(),3))</f>
        <v/>
      </c>
      <c r="E151" s="169" t="str">
        <f>IF(INDEX(減価償却費入力!$A$1:$I$301,ROW(),4)="","",INDEX(減価償却費入力!$A$1:$I$301,ROW(),4))</f>
        <v/>
      </c>
      <c r="F151" s="170" t="str">
        <f>IF(INDEX(減価償却費入力!$A$1:$I$301,ROW(),6)="","",INDEX(減価償却費入力!$A$1:$I$301,ROW(),6))</f>
        <v/>
      </c>
      <c r="G151" s="166" t="str">
        <f>IF(INDEX(減価償却費入力!$A$1:$I$301,ROW(),7)="","",INDEX(減価償却費入力!$A$1:$I$301,ROW(),7))</f>
        <v/>
      </c>
      <c r="H151" s="166" t="str">
        <f t="shared" si="6"/>
        <v/>
      </c>
      <c r="I151" s="166" t="str">
        <f>IFERROR(VLOOKUP(H151,耐用年数!$D$2:$E$224,2,FALSE),"")</f>
        <v/>
      </c>
      <c r="J151" s="166" t="str">
        <f>IF(INDEX(減価償却費入力!$A$1:$I$301,ROW(),8)="","",INDEX(減価償却費入力!$A$1:$I$301,ROW(),8))</f>
        <v/>
      </c>
      <c r="K151" s="166" t="str">
        <f>IFERROR(ROUNDDOWN(IF(OR(J151=耐用年数!$J$2,J151=耐用年数!$J$3,J151=""),減価償却費出力!I151,IF(DATEDIF(M151,A151,"y")&gt;=I151,I151/5,I151-DATEDIF(M151,A151,"y")+ROUNDDOWN(DATEDIF(M151,A151,"y")/5,0))),0),"")</f>
        <v/>
      </c>
      <c r="L151" s="166" t="str">
        <f t="shared" si="7"/>
        <v/>
      </c>
      <c r="M151" s="171" t="str">
        <f>IF(INDEX(減価償却費入力!$A$1:$I$301,ROW(),9)="","",INDEX(減価償却費入力!$A$1:$I$301,ROW(),9))</f>
        <v/>
      </c>
      <c r="N151" s="172" t="str">
        <f>IFERROR(IF(YEAR(A151)=設定・集計!$B$2,12-MONTH(A151)+1,IF(設定・集計!$B$2&lt;YEAR(A151)+L151,12,IF(設定・集計!$B$2=YEAR(A151)+L151,MONTH(A151)-1,0))),"")</f>
        <v/>
      </c>
      <c r="O151" s="169" t="str">
        <f t="shared" si="8"/>
        <v/>
      </c>
      <c r="P151" s="173"/>
      <c r="Q151" s="173"/>
      <c r="R151" s="173"/>
      <c r="S151" s="173"/>
      <c r="T151" s="173"/>
    </row>
    <row r="152" spans="1:20" s="174" customFormat="1">
      <c r="A152" s="165" t="str">
        <f>IF(INDEX(減価償却費入力!$A$1:$I$301,ROW(),1)="","",INDEX(減価償却費入力!$A$1:$I$301,ROW(),1))</f>
        <v/>
      </c>
      <c r="B152" s="166" t="str">
        <f>IF(INDEX(減価償却費入力!$A$1:$I$301,ROW(),5)="","",INDEX(減価償却費入力!$A$1:$I$301,ROW(),5))</f>
        <v/>
      </c>
      <c r="C152" s="167" t="str">
        <f>IF(INDEX(減価償却費入力!$A$1:$I$301,ROW(),2)="","",INDEX(減価償却費入力!$A$1:$I$301,ROW(),2))</f>
        <v/>
      </c>
      <c r="D152" s="168" t="str">
        <f>IF(INDEX(減価償却費入力!$A$1:$I$301,ROW(),3)="","",INDEX(減価償却費入力!$A$1:$I$301,ROW(),3))</f>
        <v/>
      </c>
      <c r="E152" s="169" t="str">
        <f>IF(INDEX(減価償却費入力!$A$1:$I$301,ROW(),4)="","",INDEX(減価償却費入力!$A$1:$I$301,ROW(),4))</f>
        <v/>
      </c>
      <c r="F152" s="170" t="str">
        <f>IF(INDEX(減価償却費入力!$A$1:$I$301,ROW(),6)="","",INDEX(減価償却費入力!$A$1:$I$301,ROW(),6))</f>
        <v/>
      </c>
      <c r="G152" s="166" t="str">
        <f>IF(INDEX(減価償却費入力!$A$1:$I$301,ROW(),7)="","",INDEX(減価償却費入力!$A$1:$I$301,ROW(),7))</f>
        <v/>
      </c>
      <c r="H152" s="166" t="str">
        <f t="shared" si="6"/>
        <v/>
      </c>
      <c r="I152" s="166" t="str">
        <f>IFERROR(VLOOKUP(H152,耐用年数!$D$2:$E$224,2,FALSE),"")</f>
        <v/>
      </c>
      <c r="J152" s="166" t="str">
        <f>IF(INDEX(減価償却費入力!$A$1:$I$301,ROW(),8)="","",INDEX(減価償却費入力!$A$1:$I$301,ROW(),8))</f>
        <v/>
      </c>
      <c r="K152" s="166" t="str">
        <f>IFERROR(ROUNDDOWN(IF(OR(J152=耐用年数!$J$2,J152=耐用年数!$J$3,J152=""),減価償却費出力!I152,IF(DATEDIF(M152,A152,"y")&gt;=I152,I152/5,I152-DATEDIF(M152,A152,"y")+ROUNDDOWN(DATEDIF(M152,A152,"y")/5,0))),0),"")</f>
        <v/>
      </c>
      <c r="L152" s="166" t="str">
        <f t="shared" si="7"/>
        <v/>
      </c>
      <c r="M152" s="171" t="str">
        <f>IF(INDEX(減価償却費入力!$A$1:$I$301,ROW(),9)="","",INDEX(減価償却費入力!$A$1:$I$301,ROW(),9))</f>
        <v/>
      </c>
      <c r="N152" s="172" t="str">
        <f>IFERROR(IF(YEAR(A152)=設定・集計!$B$2,12-MONTH(A152)+1,IF(設定・集計!$B$2&lt;YEAR(A152)+L152,12,IF(設定・集計!$B$2=YEAR(A152)+L152,MONTH(A152)-1,0))),"")</f>
        <v/>
      </c>
      <c r="O152" s="169" t="str">
        <f t="shared" si="8"/>
        <v/>
      </c>
      <c r="P152" s="173"/>
      <c r="Q152" s="173"/>
      <c r="R152" s="173"/>
      <c r="S152" s="173"/>
      <c r="T152" s="173"/>
    </row>
    <row r="153" spans="1:20" s="174" customFormat="1">
      <c r="A153" s="165" t="str">
        <f>IF(INDEX(減価償却費入力!$A$1:$I$301,ROW(),1)="","",INDEX(減価償却費入力!$A$1:$I$301,ROW(),1))</f>
        <v/>
      </c>
      <c r="B153" s="166" t="str">
        <f>IF(INDEX(減価償却費入力!$A$1:$I$301,ROW(),5)="","",INDEX(減価償却費入力!$A$1:$I$301,ROW(),5))</f>
        <v/>
      </c>
      <c r="C153" s="167" t="str">
        <f>IF(INDEX(減価償却費入力!$A$1:$I$301,ROW(),2)="","",INDEX(減価償却費入力!$A$1:$I$301,ROW(),2))</f>
        <v/>
      </c>
      <c r="D153" s="168" t="str">
        <f>IF(INDEX(減価償却費入力!$A$1:$I$301,ROW(),3)="","",INDEX(減価償却費入力!$A$1:$I$301,ROW(),3))</f>
        <v/>
      </c>
      <c r="E153" s="169" t="str">
        <f>IF(INDEX(減価償却費入力!$A$1:$I$301,ROW(),4)="","",INDEX(減価償却費入力!$A$1:$I$301,ROW(),4))</f>
        <v/>
      </c>
      <c r="F153" s="170" t="str">
        <f>IF(INDEX(減価償却費入力!$A$1:$I$301,ROW(),6)="","",INDEX(減価償却費入力!$A$1:$I$301,ROW(),6))</f>
        <v/>
      </c>
      <c r="G153" s="166" t="str">
        <f>IF(INDEX(減価償却費入力!$A$1:$I$301,ROW(),7)="","",INDEX(減価償却費入力!$A$1:$I$301,ROW(),7))</f>
        <v/>
      </c>
      <c r="H153" s="166" t="str">
        <f t="shared" si="6"/>
        <v/>
      </c>
      <c r="I153" s="166" t="str">
        <f>IFERROR(VLOOKUP(H153,耐用年数!$D$2:$E$224,2,FALSE),"")</f>
        <v/>
      </c>
      <c r="J153" s="166" t="str">
        <f>IF(INDEX(減価償却費入力!$A$1:$I$301,ROW(),8)="","",INDEX(減価償却費入力!$A$1:$I$301,ROW(),8))</f>
        <v/>
      </c>
      <c r="K153" s="166" t="str">
        <f>IFERROR(ROUNDDOWN(IF(OR(J153=耐用年数!$J$2,J153=耐用年数!$J$3,J153=""),減価償却費出力!I153,IF(DATEDIF(M153,A153,"y")&gt;=I153,I153/5,I153-DATEDIF(M153,A153,"y")+ROUNDDOWN(DATEDIF(M153,A153,"y")/5,0))),0),"")</f>
        <v/>
      </c>
      <c r="L153" s="166" t="str">
        <f t="shared" si="7"/>
        <v/>
      </c>
      <c r="M153" s="171" t="str">
        <f>IF(INDEX(減価償却費入力!$A$1:$I$301,ROW(),9)="","",INDEX(減価償却費入力!$A$1:$I$301,ROW(),9))</f>
        <v/>
      </c>
      <c r="N153" s="172" t="str">
        <f>IFERROR(IF(YEAR(A153)=設定・集計!$B$2,12-MONTH(A153)+1,IF(設定・集計!$B$2&lt;YEAR(A153)+L153,12,IF(設定・集計!$B$2=YEAR(A153)+L153,MONTH(A153)-1,0))),"")</f>
        <v/>
      </c>
      <c r="O153" s="169" t="str">
        <f t="shared" si="8"/>
        <v/>
      </c>
      <c r="P153" s="173"/>
      <c r="Q153" s="173"/>
      <c r="R153" s="173"/>
      <c r="S153" s="173"/>
      <c r="T153" s="173"/>
    </row>
    <row r="154" spans="1:20" s="174" customFormat="1">
      <c r="A154" s="165" t="str">
        <f>IF(INDEX(減価償却費入力!$A$1:$I$301,ROW(),1)="","",INDEX(減価償却費入力!$A$1:$I$301,ROW(),1))</f>
        <v/>
      </c>
      <c r="B154" s="166" t="str">
        <f>IF(INDEX(減価償却費入力!$A$1:$I$301,ROW(),5)="","",INDEX(減価償却費入力!$A$1:$I$301,ROW(),5))</f>
        <v/>
      </c>
      <c r="C154" s="167" t="str">
        <f>IF(INDEX(減価償却費入力!$A$1:$I$301,ROW(),2)="","",INDEX(減価償却費入力!$A$1:$I$301,ROW(),2))</f>
        <v/>
      </c>
      <c r="D154" s="168" t="str">
        <f>IF(INDEX(減価償却費入力!$A$1:$I$301,ROW(),3)="","",INDEX(減価償却費入力!$A$1:$I$301,ROW(),3))</f>
        <v/>
      </c>
      <c r="E154" s="169" t="str">
        <f>IF(INDEX(減価償却費入力!$A$1:$I$301,ROW(),4)="","",INDEX(減価償却費入力!$A$1:$I$301,ROW(),4))</f>
        <v/>
      </c>
      <c r="F154" s="170" t="str">
        <f>IF(INDEX(減価償却費入力!$A$1:$I$301,ROW(),6)="","",INDEX(減価償却費入力!$A$1:$I$301,ROW(),6))</f>
        <v/>
      </c>
      <c r="G154" s="166" t="str">
        <f>IF(INDEX(減価償却費入力!$A$1:$I$301,ROW(),7)="","",INDEX(減価償却費入力!$A$1:$I$301,ROW(),7))</f>
        <v/>
      </c>
      <c r="H154" s="166" t="str">
        <f t="shared" si="6"/>
        <v/>
      </c>
      <c r="I154" s="166" t="str">
        <f>IFERROR(VLOOKUP(H154,耐用年数!$D$2:$E$224,2,FALSE),"")</f>
        <v/>
      </c>
      <c r="J154" s="166" t="str">
        <f>IF(INDEX(減価償却費入力!$A$1:$I$301,ROW(),8)="","",INDEX(減価償却費入力!$A$1:$I$301,ROW(),8))</f>
        <v/>
      </c>
      <c r="K154" s="166" t="str">
        <f>IFERROR(ROUNDDOWN(IF(OR(J154=耐用年数!$J$2,J154=耐用年数!$J$3,J154=""),減価償却費出力!I154,IF(DATEDIF(M154,A154,"y")&gt;=I154,I154/5,I154-DATEDIF(M154,A154,"y")+ROUNDDOWN(DATEDIF(M154,A154,"y")/5,0))),0),"")</f>
        <v/>
      </c>
      <c r="L154" s="166" t="str">
        <f t="shared" si="7"/>
        <v/>
      </c>
      <c r="M154" s="171" t="str">
        <f>IF(INDEX(減価償却費入力!$A$1:$I$301,ROW(),9)="","",INDEX(減価償却費入力!$A$1:$I$301,ROW(),9))</f>
        <v/>
      </c>
      <c r="N154" s="172" t="str">
        <f>IFERROR(IF(YEAR(A154)=設定・集計!$B$2,12-MONTH(A154)+1,IF(設定・集計!$B$2&lt;YEAR(A154)+L154,12,IF(設定・集計!$B$2=YEAR(A154)+L154,MONTH(A154)-1,0))),"")</f>
        <v/>
      </c>
      <c r="O154" s="169" t="str">
        <f t="shared" si="8"/>
        <v/>
      </c>
      <c r="P154" s="173"/>
      <c r="Q154" s="173"/>
      <c r="R154" s="173"/>
      <c r="S154" s="173"/>
      <c r="T154" s="173"/>
    </row>
    <row r="155" spans="1:20" s="174" customFormat="1">
      <c r="A155" s="165" t="str">
        <f>IF(INDEX(減価償却費入力!$A$1:$I$301,ROW(),1)="","",INDEX(減価償却費入力!$A$1:$I$301,ROW(),1))</f>
        <v/>
      </c>
      <c r="B155" s="166" t="str">
        <f>IF(INDEX(減価償却費入力!$A$1:$I$301,ROW(),5)="","",INDEX(減価償却費入力!$A$1:$I$301,ROW(),5))</f>
        <v/>
      </c>
      <c r="C155" s="167" t="str">
        <f>IF(INDEX(減価償却費入力!$A$1:$I$301,ROW(),2)="","",INDEX(減価償却費入力!$A$1:$I$301,ROW(),2))</f>
        <v/>
      </c>
      <c r="D155" s="168" t="str">
        <f>IF(INDEX(減価償却費入力!$A$1:$I$301,ROW(),3)="","",INDEX(減価償却費入力!$A$1:$I$301,ROW(),3))</f>
        <v/>
      </c>
      <c r="E155" s="169" t="str">
        <f>IF(INDEX(減価償却費入力!$A$1:$I$301,ROW(),4)="","",INDEX(減価償却費入力!$A$1:$I$301,ROW(),4))</f>
        <v/>
      </c>
      <c r="F155" s="170" t="str">
        <f>IF(INDEX(減価償却費入力!$A$1:$I$301,ROW(),6)="","",INDEX(減価償却費入力!$A$1:$I$301,ROW(),6))</f>
        <v/>
      </c>
      <c r="G155" s="166" t="str">
        <f>IF(INDEX(減価償却費入力!$A$1:$I$301,ROW(),7)="","",INDEX(減価償却費入力!$A$1:$I$301,ROW(),7))</f>
        <v/>
      </c>
      <c r="H155" s="166" t="str">
        <f t="shared" si="6"/>
        <v/>
      </c>
      <c r="I155" s="166" t="str">
        <f>IFERROR(VLOOKUP(H155,耐用年数!$D$2:$E$224,2,FALSE),"")</f>
        <v/>
      </c>
      <c r="J155" s="166" t="str">
        <f>IF(INDEX(減価償却費入力!$A$1:$I$301,ROW(),8)="","",INDEX(減価償却費入力!$A$1:$I$301,ROW(),8))</f>
        <v/>
      </c>
      <c r="K155" s="166" t="str">
        <f>IFERROR(ROUNDDOWN(IF(OR(J155=耐用年数!$J$2,J155=耐用年数!$J$3,J155=""),減価償却費出力!I155,IF(DATEDIF(M155,A155,"y")&gt;=I155,I155/5,I155-DATEDIF(M155,A155,"y")+ROUNDDOWN(DATEDIF(M155,A155,"y")/5,0))),0),"")</f>
        <v/>
      </c>
      <c r="L155" s="166" t="str">
        <f t="shared" si="7"/>
        <v/>
      </c>
      <c r="M155" s="171" t="str">
        <f>IF(INDEX(減価償却費入力!$A$1:$I$301,ROW(),9)="","",INDEX(減価償却費入力!$A$1:$I$301,ROW(),9))</f>
        <v/>
      </c>
      <c r="N155" s="172" t="str">
        <f>IFERROR(IF(YEAR(A155)=設定・集計!$B$2,12-MONTH(A155)+1,IF(設定・集計!$B$2&lt;YEAR(A155)+L155,12,IF(設定・集計!$B$2=YEAR(A155)+L155,MONTH(A155)-1,0))),"")</f>
        <v/>
      </c>
      <c r="O155" s="169" t="str">
        <f t="shared" si="8"/>
        <v/>
      </c>
      <c r="P155" s="173"/>
      <c r="Q155" s="173"/>
      <c r="R155" s="173"/>
      <c r="S155" s="173"/>
      <c r="T155" s="173"/>
    </row>
    <row r="156" spans="1:20" s="174" customFormat="1">
      <c r="A156" s="165" t="str">
        <f>IF(INDEX(減価償却費入力!$A$1:$I$301,ROW(),1)="","",INDEX(減価償却費入力!$A$1:$I$301,ROW(),1))</f>
        <v/>
      </c>
      <c r="B156" s="166" t="str">
        <f>IF(INDEX(減価償却費入力!$A$1:$I$301,ROW(),5)="","",INDEX(減価償却費入力!$A$1:$I$301,ROW(),5))</f>
        <v/>
      </c>
      <c r="C156" s="167" t="str">
        <f>IF(INDEX(減価償却費入力!$A$1:$I$301,ROW(),2)="","",INDEX(減価償却費入力!$A$1:$I$301,ROW(),2))</f>
        <v/>
      </c>
      <c r="D156" s="168" t="str">
        <f>IF(INDEX(減価償却費入力!$A$1:$I$301,ROW(),3)="","",INDEX(減価償却費入力!$A$1:$I$301,ROW(),3))</f>
        <v/>
      </c>
      <c r="E156" s="169" t="str">
        <f>IF(INDEX(減価償却費入力!$A$1:$I$301,ROW(),4)="","",INDEX(減価償却費入力!$A$1:$I$301,ROW(),4))</f>
        <v/>
      </c>
      <c r="F156" s="170" t="str">
        <f>IF(INDEX(減価償却費入力!$A$1:$I$301,ROW(),6)="","",INDEX(減価償却費入力!$A$1:$I$301,ROW(),6))</f>
        <v/>
      </c>
      <c r="G156" s="166" t="str">
        <f>IF(INDEX(減価償却費入力!$A$1:$I$301,ROW(),7)="","",INDEX(減価償却費入力!$A$1:$I$301,ROW(),7))</f>
        <v/>
      </c>
      <c r="H156" s="166" t="str">
        <f t="shared" si="6"/>
        <v/>
      </c>
      <c r="I156" s="166" t="str">
        <f>IFERROR(VLOOKUP(H156,耐用年数!$D$2:$E$224,2,FALSE),"")</f>
        <v/>
      </c>
      <c r="J156" s="166" t="str">
        <f>IF(INDEX(減価償却費入力!$A$1:$I$301,ROW(),8)="","",INDEX(減価償却費入力!$A$1:$I$301,ROW(),8))</f>
        <v/>
      </c>
      <c r="K156" s="166" t="str">
        <f>IFERROR(ROUNDDOWN(IF(OR(J156=耐用年数!$J$2,J156=耐用年数!$J$3,J156=""),減価償却費出力!I156,IF(DATEDIF(M156,A156,"y")&gt;=I156,I156/5,I156-DATEDIF(M156,A156,"y")+ROUNDDOWN(DATEDIF(M156,A156,"y")/5,0))),0),"")</f>
        <v/>
      </c>
      <c r="L156" s="166" t="str">
        <f t="shared" si="7"/>
        <v/>
      </c>
      <c r="M156" s="171" t="str">
        <f>IF(INDEX(減価償却費入力!$A$1:$I$301,ROW(),9)="","",INDEX(減価償却費入力!$A$1:$I$301,ROW(),9))</f>
        <v/>
      </c>
      <c r="N156" s="172" t="str">
        <f>IFERROR(IF(YEAR(A156)=設定・集計!$B$2,12-MONTH(A156)+1,IF(設定・集計!$B$2&lt;YEAR(A156)+L156,12,IF(設定・集計!$B$2=YEAR(A156)+L156,MONTH(A156)-1,0))),"")</f>
        <v/>
      </c>
      <c r="O156" s="169" t="str">
        <f t="shared" si="8"/>
        <v/>
      </c>
      <c r="P156" s="173"/>
      <c r="Q156" s="173"/>
      <c r="R156" s="173"/>
      <c r="S156" s="173"/>
      <c r="T156" s="173"/>
    </row>
    <row r="157" spans="1:20" s="174" customFormat="1">
      <c r="A157" s="165" t="str">
        <f>IF(INDEX(減価償却費入力!$A$1:$I$301,ROW(),1)="","",INDEX(減価償却費入力!$A$1:$I$301,ROW(),1))</f>
        <v/>
      </c>
      <c r="B157" s="166" t="str">
        <f>IF(INDEX(減価償却費入力!$A$1:$I$301,ROW(),5)="","",INDEX(減価償却費入力!$A$1:$I$301,ROW(),5))</f>
        <v/>
      </c>
      <c r="C157" s="167" t="str">
        <f>IF(INDEX(減価償却費入力!$A$1:$I$301,ROW(),2)="","",INDEX(減価償却費入力!$A$1:$I$301,ROW(),2))</f>
        <v/>
      </c>
      <c r="D157" s="168" t="str">
        <f>IF(INDEX(減価償却費入力!$A$1:$I$301,ROW(),3)="","",INDEX(減価償却費入力!$A$1:$I$301,ROW(),3))</f>
        <v/>
      </c>
      <c r="E157" s="169" t="str">
        <f>IF(INDEX(減価償却費入力!$A$1:$I$301,ROW(),4)="","",INDEX(減価償却費入力!$A$1:$I$301,ROW(),4))</f>
        <v/>
      </c>
      <c r="F157" s="170" t="str">
        <f>IF(INDEX(減価償却費入力!$A$1:$I$301,ROW(),6)="","",INDEX(減価償却費入力!$A$1:$I$301,ROW(),6))</f>
        <v/>
      </c>
      <c r="G157" s="166" t="str">
        <f>IF(INDEX(減価償却費入力!$A$1:$I$301,ROW(),7)="","",INDEX(減価償却費入力!$A$1:$I$301,ROW(),7))</f>
        <v/>
      </c>
      <c r="H157" s="166" t="str">
        <f t="shared" si="6"/>
        <v/>
      </c>
      <c r="I157" s="166" t="str">
        <f>IFERROR(VLOOKUP(H157,耐用年数!$D$2:$E$224,2,FALSE),"")</f>
        <v/>
      </c>
      <c r="J157" s="166" t="str">
        <f>IF(INDEX(減価償却費入力!$A$1:$I$301,ROW(),8)="","",INDEX(減価償却費入力!$A$1:$I$301,ROW(),8))</f>
        <v/>
      </c>
      <c r="K157" s="166" t="str">
        <f>IFERROR(ROUNDDOWN(IF(OR(J157=耐用年数!$J$2,J157=耐用年数!$J$3,J157=""),減価償却費出力!I157,IF(DATEDIF(M157,A157,"y")&gt;=I157,I157/5,I157-DATEDIF(M157,A157,"y")+ROUNDDOWN(DATEDIF(M157,A157,"y")/5,0))),0),"")</f>
        <v/>
      </c>
      <c r="L157" s="166" t="str">
        <f t="shared" si="7"/>
        <v/>
      </c>
      <c r="M157" s="171" t="str">
        <f>IF(INDEX(減価償却費入力!$A$1:$I$301,ROW(),9)="","",INDEX(減価償却費入力!$A$1:$I$301,ROW(),9))</f>
        <v/>
      </c>
      <c r="N157" s="172" t="str">
        <f>IFERROR(IF(YEAR(A157)=設定・集計!$B$2,12-MONTH(A157)+1,IF(設定・集計!$B$2&lt;YEAR(A157)+L157,12,IF(設定・集計!$B$2=YEAR(A157)+L157,MONTH(A157)-1,0))),"")</f>
        <v/>
      </c>
      <c r="O157" s="169" t="str">
        <f t="shared" si="8"/>
        <v/>
      </c>
      <c r="P157" s="173"/>
      <c r="Q157" s="173"/>
      <c r="R157" s="173"/>
      <c r="S157" s="173"/>
      <c r="T157" s="173"/>
    </row>
    <row r="158" spans="1:20" s="174" customFormat="1">
      <c r="A158" s="165" t="str">
        <f>IF(INDEX(減価償却費入力!$A$1:$I$301,ROW(),1)="","",INDEX(減価償却費入力!$A$1:$I$301,ROW(),1))</f>
        <v/>
      </c>
      <c r="B158" s="166" t="str">
        <f>IF(INDEX(減価償却費入力!$A$1:$I$301,ROW(),5)="","",INDEX(減価償却費入力!$A$1:$I$301,ROW(),5))</f>
        <v/>
      </c>
      <c r="C158" s="167" t="str">
        <f>IF(INDEX(減価償却費入力!$A$1:$I$301,ROW(),2)="","",INDEX(減価償却費入力!$A$1:$I$301,ROW(),2))</f>
        <v/>
      </c>
      <c r="D158" s="168" t="str">
        <f>IF(INDEX(減価償却費入力!$A$1:$I$301,ROW(),3)="","",INDEX(減価償却費入力!$A$1:$I$301,ROW(),3))</f>
        <v/>
      </c>
      <c r="E158" s="169" t="str">
        <f>IF(INDEX(減価償却費入力!$A$1:$I$301,ROW(),4)="","",INDEX(減価償却費入力!$A$1:$I$301,ROW(),4))</f>
        <v/>
      </c>
      <c r="F158" s="170" t="str">
        <f>IF(INDEX(減価償却費入力!$A$1:$I$301,ROW(),6)="","",INDEX(減価償却費入力!$A$1:$I$301,ROW(),6))</f>
        <v/>
      </c>
      <c r="G158" s="166" t="str">
        <f>IF(INDEX(減価償却費入力!$A$1:$I$301,ROW(),7)="","",INDEX(減価償却費入力!$A$1:$I$301,ROW(),7))</f>
        <v/>
      </c>
      <c r="H158" s="166" t="str">
        <f t="shared" si="6"/>
        <v/>
      </c>
      <c r="I158" s="166" t="str">
        <f>IFERROR(VLOOKUP(H158,耐用年数!$D$2:$E$224,2,FALSE),"")</f>
        <v/>
      </c>
      <c r="J158" s="166" t="str">
        <f>IF(INDEX(減価償却費入力!$A$1:$I$301,ROW(),8)="","",INDEX(減価償却費入力!$A$1:$I$301,ROW(),8))</f>
        <v/>
      </c>
      <c r="K158" s="166" t="str">
        <f>IFERROR(ROUNDDOWN(IF(OR(J158=耐用年数!$J$2,J158=耐用年数!$J$3,J158=""),減価償却費出力!I158,IF(DATEDIF(M158,A158,"y")&gt;=I158,I158/5,I158-DATEDIF(M158,A158,"y")+ROUNDDOWN(DATEDIF(M158,A158,"y")/5,0))),0),"")</f>
        <v/>
      </c>
      <c r="L158" s="166" t="str">
        <f t="shared" si="7"/>
        <v/>
      </c>
      <c r="M158" s="171" t="str">
        <f>IF(INDEX(減価償却費入力!$A$1:$I$301,ROW(),9)="","",INDEX(減価償却費入力!$A$1:$I$301,ROW(),9))</f>
        <v/>
      </c>
      <c r="N158" s="172" t="str">
        <f>IFERROR(IF(YEAR(A158)=設定・集計!$B$2,12-MONTH(A158)+1,IF(設定・集計!$B$2&lt;YEAR(A158)+L158,12,IF(設定・集計!$B$2=YEAR(A158)+L158,MONTH(A158)-1,0))),"")</f>
        <v/>
      </c>
      <c r="O158" s="169" t="str">
        <f t="shared" si="8"/>
        <v/>
      </c>
      <c r="P158" s="173"/>
      <c r="Q158" s="173"/>
      <c r="R158" s="173"/>
      <c r="S158" s="173"/>
      <c r="T158" s="173"/>
    </row>
    <row r="159" spans="1:20" s="174" customFormat="1">
      <c r="A159" s="165" t="str">
        <f>IF(INDEX(減価償却費入力!$A$1:$I$301,ROW(),1)="","",INDEX(減価償却費入力!$A$1:$I$301,ROW(),1))</f>
        <v/>
      </c>
      <c r="B159" s="166" t="str">
        <f>IF(INDEX(減価償却費入力!$A$1:$I$301,ROW(),5)="","",INDEX(減価償却費入力!$A$1:$I$301,ROW(),5))</f>
        <v/>
      </c>
      <c r="C159" s="167" t="str">
        <f>IF(INDEX(減価償却費入力!$A$1:$I$301,ROW(),2)="","",INDEX(減価償却費入力!$A$1:$I$301,ROW(),2))</f>
        <v/>
      </c>
      <c r="D159" s="168" t="str">
        <f>IF(INDEX(減価償却費入力!$A$1:$I$301,ROW(),3)="","",INDEX(減価償却費入力!$A$1:$I$301,ROW(),3))</f>
        <v/>
      </c>
      <c r="E159" s="169" t="str">
        <f>IF(INDEX(減価償却費入力!$A$1:$I$301,ROW(),4)="","",INDEX(減価償却費入力!$A$1:$I$301,ROW(),4))</f>
        <v/>
      </c>
      <c r="F159" s="170" t="str">
        <f>IF(INDEX(減価償却費入力!$A$1:$I$301,ROW(),6)="","",INDEX(減価償却費入力!$A$1:$I$301,ROW(),6))</f>
        <v/>
      </c>
      <c r="G159" s="166" t="str">
        <f>IF(INDEX(減価償却費入力!$A$1:$I$301,ROW(),7)="","",INDEX(減価償却費入力!$A$1:$I$301,ROW(),7))</f>
        <v/>
      </c>
      <c r="H159" s="166" t="str">
        <f t="shared" si="6"/>
        <v/>
      </c>
      <c r="I159" s="166" t="str">
        <f>IFERROR(VLOOKUP(H159,耐用年数!$D$2:$E$224,2,FALSE),"")</f>
        <v/>
      </c>
      <c r="J159" s="166" t="str">
        <f>IF(INDEX(減価償却費入力!$A$1:$I$301,ROW(),8)="","",INDEX(減価償却費入力!$A$1:$I$301,ROW(),8))</f>
        <v/>
      </c>
      <c r="K159" s="166" t="str">
        <f>IFERROR(ROUNDDOWN(IF(OR(J159=耐用年数!$J$2,J159=耐用年数!$J$3,J159=""),減価償却費出力!I159,IF(DATEDIF(M159,A159,"y")&gt;=I159,I159/5,I159-DATEDIF(M159,A159,"y")+ROUNDDOWN(DATEDIF(M159,A159,"y")/5,0))),0),"")</f>
        <v/>
      </c>
      <c r="L159" s="166" t="str">
        <f t="shared" si="7"/>
        <v/>
      </c>
      <c r="M159" s="171" t="str">
        <f>IF(INDEX(減価償却費入力!$A$1:$I$301,ROW(),9)="","",INDEX(減価償却費入力!$A$1:$I$301,ROW(),9))</f>
        <v/>
      </c>
      <c r="N159" s="172" t="str">
        <f>IFERROR(IF(YEAR(A159)=設定・集計!$B$2,12-MONTH(A159)+1,IF(設定・集計!$B$2&lt;YEAR(A159)+L159,12,IF(設定・集計!$B$2=YEAR(A159)+L159,MONTH(A159)-1,0))),"")</f>
        <v/>
      </c>
      <c r="O159" s="169" t="str">
        <f t="shared" si="8"/>
        <v/>
      </c>
      <c r="P159" s="173"/>
      <c r="Q159" s="173"/>
      <c r="R159" s="173"/>
      <c r="S159" s="173"/>
      <c r="T159" s="173"/>
    </row>
    <row r="160" spans="1:20" s="174" customFormat="1">
      <c r="A160" s="165" t="str">
        <f>IF(INDEX(減価償却費入力!$A$1:$I$301,ROW(),1)="","",INDEX(減価償却費入力!$A$1:$I$301,ROW(),1))</f>
        <v/>
      </c>
      <c r="B160" s="166" t="str">
        <f>IF(INDEX(減価償却費入力!$A$1:$I$301,ROW(),5)="","",INDEX(減価償却費入力!$A$1:$I$301,ROW(),5))</f>
        <v/>
      </c>
      <c r="C160" s="167" t="str">
        <f>IF(INDEX(減価償却費入力!$A$1:$I$301,ROW(),2)="","",INDEX(減価償却費入力!$A$1:$I$301,ROW(),2))</f>
        <v/>
      </c>
      <c r="D160" s="168" t="str">
        <f>IF(INDEX(減価償却費入力!$A$1:$I$301,ROW(),3)="","",INDEX(減価償却費入力!$A$1:$I$301,ROW(),3))</f>
        <v/>
      </c>
      <c r="E160" s="169" t="str">
        <f>IF(INDEX(減価償却費入力!$A$1:$I$301,ROW(),4)="","",INDEX(減価償却費入力!$A$1:$I$301,ROW(),4))</f>
        <v/>
      </c>
      <c r="F160" s="170" t="str">
        <f>IF(INDEX(減価償却費入力!$A$1:$I$301,ROW(),6)="","",INDEX(減価償却費入力!$A$1:$I$301,ROW(),6))</f>
        <v/>
      </c>
      <c r="G160" s="166" t="str">
        <f>IF(INDEX(減価償却費入力!$A$1:$I$301,ROW(),7)="","",INDEX(減価償却費入力!$A$1:$I$301,ROW(),7))</f>
        <v/>
      </c>
      <c r="H160" s="166" t="str">
        <f t="shared" si="6"/>
        <v/>
      </c>
      <c r="I160" s="166" t="str">
        <f>IFERROR(VLOOKUP(H160,耐用年数!$D$2:$E$224,2,FALSE),"")</f>
        <v/>
      </c>
      <c r="J160" s="166" t="str">
        <f>IF(INDEX(減価償却費入力!$A$1:$I$301,ROW(),8)="","",INDEX(減価償却費入力!$A$1:$I$301,ROW(),8))</f>
        <v/>
      </c>
      <c r="K160" s="166" t="str">
        <f>IFERROR(ROUNDDOWN(IF(OR(J160=耐用年数!$J$2,J160=耐用年数!$J$3,J160=""),減価償却費出力!I160,IF(DATEDIF(M160,A160,"y")&gt;=I160,I160/5,I160-DATEDIF(M160,A160,"y")+ROUNDDOWN(DATEDIF(M160,A160,"y")/5,0))),0),"")</f>
        <v/>
      </c>
      <c r="L160" s="166" t="str">
        <f t="shared" si="7"/>
        <v/>
      </c>
      <c r="M160" s="171" t="str">
        <f>IF(INDEX(減価償却費入力!$A$1:$I$301,ROW(),9)="","",INDEX(減価償却費入力!$A$1:$I$301,ROW(),9))</f>
        <v/>
      </c>
      <c r="N160" s="172" t="str">
        <f>IFERROR(IF(YEAR(A160)=設定・集計!$B$2,12-MONTH(A160)+1,IF(設定・集計!$B$2&lt;YEAR(A160)+L160,12,IF(設定・集計!$B$2=YEAR(A160)+L160,MONTH(A160)-1,0))),"")</f>
        <v/>
      </c>
      <c r="O160" s="169" t="str">
        <f t="shared" si="8"/>
        <v/>
      </c>
      <c r="P160" s="173"/>
      <c r="Q160" s="173"/>
      <c r="R160" s="173"/>
      <c r="S160" s="173"/>
      <c r="T160" s="173"/>
    </row>
    <row r="161" spans="1:20" s="174" customFormat="1">
      <c r="A161" s="165" t="str">
        <f>IF(INDEX(減価償却費入力!$A$1:$I$301,ROW(),1)="","",INDEX(減価償却費入力!$A$1:$I$301,ROW(),1))</f>
        <v/>
      </c>
      <c r="B161" s="166" t="str">
        <f>IF(INDEX(減価償却費入力!$A$1:$I$301,ROW(),5)="","",INDEX(減価償却費入力!$A$1:$I$301,ROW(),5))</f>
        <v/>
      </c>
      <c r="C161" s="167" t="str">
        <f>IF(INDEX(減価償却費入力!$A$1:$I$301,ROW(),2)="","",INDEX(減価償却費入力!$A$1:$I$301,ROW(),2))</f>
        <v/>
      </c>
      <c r="D161" s="168" t="str">
        <f>IF(INDEX(減価償却費入力!$A$1:$I$301,ROW(),3)="","",INDEX(減価償却費入力!$A$1:$I$301,ROW(),3))</f>
        <v/>
      </c>
      <c r="E161" s="169" t="str">
        <f>IF(INDEX(減価償却費入力!$A$1:$I$301,ROW(),4)="","",INDEX(減価償却費入力!$A$1:$I$301,ROW(),4))</f>
        <v/>
      </c>
      <c r="F161" s="170" t="str">
        <f>IF(INDEX(減価償却費入力!$A$1:$I$301,ROW(),6)="","",INDEX(減価償却費入力!$A$1:$I$301,ROW(),6))</f>
        <v/>
      </c>
      <c r="G161" s="166" t="str">
        <f>IF(INDEX(減価償却費入力!$A$1:$I$301,ROW(),7)="","",INDEX(減価償却費入力!$A$1:$I$301,ROW(),7))</f>
        <v/>
      </c>
      <c r="H161" s="166" t="str">
        <f t="shared" si="6"/>
        <v/>
      </c>
      <c r="I161" s="166" t="str">
        <f>IFERROR(VLOOKUP(H161,耐用年数!$D$2:$E$224,2,FALSE),"")</f>
        <v/>
      </c>
      <c r="J161" s="166" t="str">
        <f>IF(INDEX(減価償却費入力!$A$1:$I$301,ROW(),8)="","",INDEX(減価償却費入力!$A$1:$I$301,ROW(),8))</f>
        <v/>
      </c>
      <c r="K161" s="166" t="str">
        <f>IFERROR(ROUNDDOWN(IF(OR(J161=耐用年数!$J$2,J161=耐用年数!$J$3,J161=""),減価償却費出力!I161,IF(DATEDIF(M161,A161,"y")&gt;=I161,I161/5,I161-DATEDIF(M161,A161,"y")+ROUNDDOWN(DATEDIF(M161,A161,"y")/5,0))),0),"")</f>
        <v/>
      </c>
      <c r="L161" s="166" t="str">
        <f t="shared" si="7"/>
        <v/>
      </c>
      <c r="M161" s="171" t="str">
        <f>IF(INDEX(減価償却費入力!$A$1:$I$301,ROW(),9)="","",INDEX(減価償却費入力!$A$1:$I$301,ROW(),9))</f>
        <v/>
      </c>
      <c r="N161" s="172" t="str">
        <f>IFERROR(IF(YEAR(A161)=設定・集計!$B$2,12-MONTH(A161)+1,IF(設定・集計!$B$2&lt;YEAR(A161)+L161,12,IF(設定・集計!$B$2=YEAR(A161)+L161,MONTH(A161)-1,0))),"")</f>
        <v/>
      </c>
      <c r="O161" s="169" t="str">
        <f t="shared" si="8"/>
        <v/>
      </c>
      <c r="P161" s="173"/>
      <c r="Q161" s="173"/>
      <c r="R161" s="173"/>
      <c r="S161" s="173"/>
      <c r="T161" s="173"/>
    </row>
    <row r="162" spans="1:20" s="174" customFormat="1">
      <c r="A162" s="165" t="str">
        <f>IF(INDEX(減価償却費入力!$A$1:$I$301,ROW(),1)="","",INDEX(減価償却費入力!$A$1:$I$301,ROW(),1))</f>
        <v/>
      </c>
      <c r="B162" s="166" t="str">
        <f>IF(INDEX(減価償却費入力!$A$1:$I$301,ROW(),5)="","",INDEX(減価償却費入力!$A$1:$I$301,ROW(),5))</f>
        <v/>
      </c>
      <c r="C162" s="167" t="str">
        <f>IF(INDEX(減価償却費入力!$A$1:$I$301,ROW(),2)="","",INDEX(減価償却費入力!$A$1:$I$301,ROW(),2))</f>
        <v/>
      </c>
      <c r="D162" s="168" t="str">
        <f>IF(INDEX(減価償却費入力!$A$1:$I$301,ROW(),3)="","",INDEX(減価償却費入力!$A$1:$I$301,ROW(),3))</f>
        <v/>
      </c>
      <c r="E162" s="169" t="str">
        <f>IF(INDEX(減価償却費入力!$A$1:$I$301,ROW(),4)="","",INDEX(減価償却費入力!$A$1:$I$301,ROW(),4))</f>
        <v/>
      </c>
      <c r="F162" s="170" t="str">
        <f>IF(INDEX(減価償却費入力!$A$1:$I$301,ROW(),6)="","",INDEX(減価償却費入力!$A$1:$I$301,ROW(),6))</f>
        <v/>
      </c>
      <c r="G162" s="166" t="str">
        <f>IF(INDEX(減価償却費入力!$A$1:$I$301,ROW(),7)="","",INDEX(減価償却費入力!$A$1:$I$301,ROW(),7))</f>
        <v/>
      </c>
      <c r="H162" s="166" t="str">
        <f t="shared" si="6"/>
        <v/>
      </c>
      <c r="I162" s="166" t="str">
        <f>IFERROR(VLOOKUP(H162,耐用年数!$D$2:$E$224,2,FALSE),"")</f>
        <v/>
      </c>
      <c r="J162" s="166" t="str">
        <f>IF(INDEX(減価償却費入力!$A$1:$I$301,ROW(),8)="","",INDEX(減価償却費入力!$A$1:$I$301,ROW(),8))</f>
        <v/>
      </c>
      <c r="K162" s="166" t="str">
        <f>IFERROR(ROUNDDOWN(IF(OR(J162=耐用年数!$J$2,J162=耐用年数!$J$3,J162=""),減価償却費出力!I162,IF(DATEDIF(M162,A162,"y")&gt;=I162,I162/5,I162-DATEDIF(M162,A162,"y")+ROUNDDOWN(DATEDIF(M162,A162,"y")/5,0))),0),"")</f>
        <v/>
      </c>
      <c r="L162" s="166" t="str">
        <f t="shared" si="7"/>
        <v/>
      </c>
      <c r="M162" s="171" t="str">
        <f>IF(INDEX(減価償却費入力!$A$1:$I$301,ROW(),9)="","",INDEX(減価償却費入力!$A$1:$I$301,ROW(),9))</f>
        <v/>
      </c>
      <c r="N162" s="172" t="str">
        <f>IFERROR(IF(YEAR(A162)=設定・集計!$B$2,12-MONTH(A162)+1,IF(設定・集計!$B$2&lt;YEAR(A162)+L162,12,IF(設定・集計!$B$2=YEAR(A162)+L162,MONTH(A162)-1,0))),"")</f>
        <v/>
      </c>
      <c r="O162" s="169" t="str">
        <f t="shared" si="8"/>
        <v/>
      </c>
      <c r="P162" s="173"/>
      <c r="Q162" s="173"/>
      <c r="R162" s="173"/>
      <c r="S162" s="173"/>
      <c r="T162" s="173"/>
    </row>
    <row r="163" spans="1:20" s="174" customFormat="1">
      <c r="A163" s="165" t="str">
        <f>IF(INDEX(減価償却費入力!$A$1:$I$301,ROW(),1)="","",INDEX(減価償却費入力!$A$1:$I$301,ROW(),1))</f>
        <v/>
      </c>
      <c r="B163" s="166" t="str">
        <f>IF(INDEX(減価償却費入力!$A$1:$I$301,ROW(),5)="","",INDEX(減価償却費入力!$A$1:$I$301,ROW(),5))</f>
        <v/>
      </c>
      <c r="C163" s="167" t="str">
        <f>IF(INDEX(減価償却費入力!$A$1:$I$301,ROW(),2)="","",INDEX(減価償却費入力!$A$1:$I$301,ROW(),2))</f>
        <v/>
      </c>
      <c r="D163" s="168" t="str">
        <f>IF(INDEX(減価償却費入力!$A$1:$I$301,ROW(),3)="","",INDEX(減価償却費入力!$A$1:$I$301,ROW(),3))</f>
        <v/>
      </c>
      <c r="E163" s="169" t="str">
        <f>IF(INDEX(減価償却費入力!$A$1:$I$301,ROW(),4)="","",INDEX(減価償却費入力!$A$1:$I$301,ROW(),4))</f>
        <v/>
      </c>
      <c r="F163" s="170" t="str">
        <f>IF(INDEX(減価償却費入力!$A$1:$I$301,ROW(),6)="","",INDEX(減価償却費入力!$A$1:$I$301,ROW(),6))</f>
        <v/>
      </c>
      <c r="G163" s="166" t="str">
        <f>IF(INDEX(減価償却費入力!$A$1:$I$301,ROW(),7)="","",INDEX(減価償却費入力!$A$1:$I$301,ROW(),7))</f>
        <v/>
      </c>
      <c r="H163" s="166" t="str">
        <f t="shared" si="6"/>
        <v/>
      </c>
      <c r="I163" s="166" t="str">
        <f>IFERROR(VLOOKUP(H163,耐用年数!$D$2:$E$224,2,FALSE),"")</f>
        <v/>
      </c>
      <c r="J163" s="166" t="str">
        <f>IF(INDEX(減価償却費入力!$A$1:$I$301,ROW(),8)="","",INDEX(減価償却費入力!$A$1:$I$301,ROW(),8))</f>
        <v/>
      </c>
      <c r="K163" s="166" t="str">
        <f>IFERROR(ROUNDDOWN(IF(OR(J163=耐用年数!$J$2,J163=耐用年数!$J$3,J163=""),減価償却費出力!I163,IF(DATEDIF(M163,A163,"y")&gt;=I163,I163/5,I163-DATEDIF(M163,A163,"y")+ROUNDDOWN(DATEDIF(M163,A163,"y")/5,0))),0),"")</f>
        <v/>
      </c>
      <c r="L163" s="166" t="str">
        <f t="shared" si="7"/>
        <v/>
      </c>
      <c r="M163" s="171" t="str">
        <f>IF(INDEX(減価償却費入力!$A$1:$I$301,ROW(),9)="","",INDEX(減価償却費入力!$A$1:$I$301,ROW(),9))</f>
        <v/>
      </c>
      <c r="N163" s="172" t="str">
        <f>IFERROR(IF(YEAR(A163)=設定・集計!$B$2,12-MONTH(A163)+1,IF(設定・集計!$B$2&lt;YEAR(A163)+L163,12,IF(設定・集計!$B$2=YEAR(A163)+L163,MONTH(A163)-1,0))),"")</f>
        <v/>
      </c>
      <c r="O163" s="169" t="str">
        <f t="shared" si="8"/>
        <v/>
      </c>
      <c r="P163" s="173"/>
      <c r="Q163" s="173"/>
      <c r="R163" s="173"/>
      <c r="S163" s="173"/>
      <c r="T163" s="173"/>
    </row>
    <row r="164" spans="1:20" s="174" customFormat="1">
      <c r="A164" s="165" t="str">
        <f>IF(INDEX(減価償却費入力!$A$1:$I$301,ROW(),1)="","",INDEX(減価償却費入力!$A$1:$I$301,ROW(),1))</f>
        <v/>
      </c>
      <c r="B164" s="166" t="str">
        <f>IF(INDEX(減価償却費入力!$A$1:$I$301,ROW(),5)="","",INDEX(減価償却費入力!$A$1:$I$301,ROW(),5))</f>
        <v/>
      </c>
      <c r="C164" s="167" t="str">
        <f>IF(INDEX(減価償却費入力!$A$1:$I$301,ROW(),2)="","",INDEX(減価償却費入力!$A$1:$I$301,ROW(),2))</f>
        <v/>
      </c>
      <c r="D164" s="168" t="str">
        <f>IF(INDEX(減価償却費入力!$A$1:$I$301,ROW(),3)="","",INDEX(減価償却費入力!$A$1:$I$301,ROW(),3))</f>
        <v/>
      </c>
      <c r="E164" s="169" t="str">
        <f>IF(INDEX(減価償却費入力!$A$1:$I$301,ROW(),4)="","",INDEX(減価償却費入力!$A$1:$I$301,ROW(),4))</f>
        <v/>
      </c>
      <c r="F164" s="170" t="str">
        <f>IF(INDEX(減価償却費入力!$A$1:$I$301,ROW(),6)="","",INDEX(減価償却費入力!$A$1:$I$301,ROW(),6))</f>
        <v/>
      </c>
      <c r="G164" s="166" t="str">
        <f>IF(INDEX(減価償却費入力!$A$1:$I$301,ROW(),7)="","",INDEX(減価償却費入力!$A$1:$I$301,ROW(),7))</f>
        <v/>
      </c>
      <c r="H164" s="166" t="str">
        <f t="shared" si="6"/>
        <v/>
      </c>
      <c r="I164" s="166" t="str">
        <f>IFERROR(VLOOKUP(H164,耐用年数!$D$2:$E$224,2,FALSE),"")</f>
        <v/>
      </c>
      <c r="J164" s="166" t="str">
        <f>IF(INDEX(減価償却費入力!$A$1:$I$301,ROW(),8)="","",INDEX(減価償却費入力!$A$1:$I$301,ROW(),8))</f>
        <v/>
      </c>
      <c r="K164" s="166" t="str">
        <f>IFERROR(ROUNDDOWN(IF(OR(J164=耐用年数!$J$2,J164=耐用年数!$J$3,J164=""),減価償却費出力!I164,IF(DATEDIF(M164,A164,"y")&gt;=I164,I164/5,I164-DATEDIF(M164,A164,"y")+ROUNDDOWN(DATEDIF(M164,A164,"y")/5,0))),0),"")</f>
        <v/>
      </c>
      <c r="L164" s="166" t="str">
        <f t="shared" si="7"/>
        <v/>
      </c>
      <c r="M164" s="171" t="str">
        <f>IF(INDEX(減価償却費入力!$A$1:$I$301,ROW(),9)="","",INDEX(減価償却費入力!$A$1:$I$301,ROW(),9))</f>
        <v/>
      </c>
      <c r="N164" s="172" t="str">
        <f>IFERROR(IF(YEAR(A164)=設定・集計!$B$2,12-MONTH(A164)+1,IF(設定・集計!$B$2&lt;YEAR(A164)+L164,12,IF(設定・集計!$B$2=YEAR(A164)+L164,MONTH(A164)-1,0))),"")</f>
        <v/>
      </c>
      <c r="O164" s="169" t="str">
        <f t="shared" si="8"/>
        <v/>
      </c>
      <c r="P164" s="173"/>
      <c r="Q164" s="173"/>
      <c r="R164" s="173"/>
      <c r="S164" s="173"/>
      <c r="T164" s="173"/>
    </row>
    <row r="165" spans="1:20" s="174" customFormat="1">
      <c r="A165" s="165" t="str">
        <f>IF(INDEX(減価償却費入力!$A$1:$I$301,ROW(),1)="","",INDEX(減価償却費入力!$A$1:$I$301,ROW(),1))</f>
        <v/>
      </c>
      <c r="B165" s="166" t="str">
        <f>IF(INDEX(減価償却費入力!$A$1:$I$301,ROW(),5)="","",INDEX(減価償却費入力!$A$1:$I$301,ROW(),5))</f>
        <v/>
      </c>
      <c r="C165" s="167" t="str">
        <f>IF(INDEX(減価償却費入力!$A$1:$I$301,ROW(),2)="","",INDEX(減価償却費入力!$A$1:$I$301,ROW(),2))</f>
        <v/>
      </c>
      <c r="D165" s="168" t="str">
        <f>IF(INDEX(減価償却費入力!$A$1:$I$301,ROW(),3)="","",INDEX(減価償却費入力!$A$1:$I$301,ROW(),3))</f>
        <v/>
      </c>
      <c r="E165" s="169" t="str">
        <f>IF(INDEX(減価償却費入力!$A$1:$I$301,ROW(),4)="","",INDEX(減価償却費入力!$A$1:$I$301,ROW(),4))</f>
        <v/>
      </c>
      <c r="F165" s="170" t="str">
        <f>IF(INDEX(減価償却費入力!$A$1:$I$301,ROW(),6)="","",INDEX(減価償却費入力!$A$1:$I$301,ROW(),6))</f>
        <v/>
      </c>
      <c r="G165" s="166" t="str">
        <f>IF(INDEX(減価償却費入力!$A$1:$I$301,ROW(),7)="","",INDEX(減価償却費入力!$A$1:$I$301,ROW(),7))</f>
        <v/>
      </c>
      <c r="H165" s="166" t="str">
        <f t="shared" si="6"/>
        <v/>
      </c>
      <c r="I165" s="166" t="str">
        <f>IFERROR(VLOOKUP(H165,耐用年数!$D$2:$E$224,2,FALSE),"")</f>
        <v/>
      </c>
      <c r="J165" s="166" t="str">
        <f>IF(INDEX(減価償却費入力!$A$1:$I$301,ROW(),8)="","",INDEX(減価償却費入力!$A$1:$I$301,ROW(),8))</f>
        <v/>
      </c>
      <c r="K165" s="166" t="str">
        <f>IFERROR(ROUNDDOWN(IF(OR(J165=耐用年数!$J$2,J165=耐用年数!$J$3,J165=""),減価償却費出力!I165,IF(DATEDIF(M165,A165,"y")&gt;=I165,I165/5,I165-DATEDIF(M165,A165,"y")+ROUNDDOWN(DATEDIF(M165,A165,"y")/5,0))),0),"")</f>
        <v/>
      </c>
      <c r="L165" s="166" t="str">
        <f t="shared" si="7"/>
        <v/>
      </c>
      <c r="M165" s="171" t="str">
        <f>IF(INDEX(減価償却費入力!$A$1:$I$301,ROW(),9)="","",INDEX(減価償却費入力!$A$1:$I$301,ROW(),9))</f>
        <v/>
      </c>
      <c r="N165" s="172" t="str">
        <f>IFERROR(IF(YEAR(A165)=設定・集計!$B$2,12-MONTH(A165)+1,IF(設定・集計!$B$2&lt;YEAR(A165)+L165,12,IF(設定・集計!$B$2=YEAR(A165)+L165,MONTH(A165)-1,0))),"")</f>
        <v/>
      </c>
      <c r="O165" s="169" t="str">
        <f t="shared" si="8"/>
        <v/>
      </c>
      <c r="P165" s="173"/>
      <c r="Q165" s="173"/>
      <c r="R165" s="173"/>
      <c r="S165" s="173"/>
      <c r="T165" s="173"/>
    </row>
    <row r="166" spans="1:20" s="174" customFormat="1">
      <c r="A166" s="165" t="str">
        <f>IF(INDEX(減価償却費入力!$A$1:$I$301,ROW(),1)="","",INDEX(減価償却費入力!$A$1:$I$301,ROW(),1))</f>
        <v/>
      </c>
      <c r="B166" s="166" t="str">
        <f>IF(INDEX(減価償却費入力!$A$1:$I$301,ROW(),5)="","",INDEX(減価償却費入力!$A$1:$I$301,ROW(),5))</f>
        <v/>
      </c>
      <c r="C166" s="167" t="str">
        <f>IF(INDEX(減価償却費入力!$A$1:$I$301,ROW(),2)="","",INDEX(減価償却費入力!$A$1:$I$301,ROW(),2))</f>
        <v/>
      </c>
      <c r="D166" s="168" t="str">
        <f>IF(INDEX(減価償却費入力!$A$1:$I$301,ROW(),3)="","",INDEX(減価償却費入力!$A$1:$I$301,ROW(),3))</f>
        <v/>
      </c>
      <c r="E166" s="169" t="str">
        <f>IF(INDEX(減価償却費入力!$A$1:$I$301,ROW(),4)="","",INDEX(減価償却費入力!$A$1:$I$301,ROW(),4))</f>
        <v/>
      </c>
      <c r="F166" s="170" t="str">
        <f>IF(INDEX(減価償却費入力!$A$1:$I$301,ROW(),6)="","",INDEX(減価償却費入力!$A$1:$I$301,ROW(),6))</f>
        <v/>
      </c>
      <c r="G166" s="166" t="str">
        <f>IF(INDEX(減価償却費入力!$A$1:$I$301,ROW(),7)="","",INDEX(減価償却費入力!$A$1:$I$301,ROW(),7))</f>
        <v/>
      </c>
      <c r="H166" s="166" t="str">
        <f t="shared" si="6"/>
        <v/>
      </c>
      <c r="I166" s="166" t="str">
        <f>IFERROR(VLOOKUP(H166,耐用年数!$D$2:$E$224,2,FALSE),"")</f>
        <v/>
      </c>
      <c r="J166" s="166" t="str">
        <f>IF(INDEX(減価償却費入力!$A$1:$I$301,ROW(),8)="","",INDEX(減価償却費入力!$A$1:$I$301,ROW(),8))</f>
        <v/>
      </c>
      <c r="K166" s="166" t="str">
        <f>IFERROR(ROUNDDOWN(IF(OR(J166=耐用年数!$J$2,J166=耐用年数!$J$3,J166=""),減価償却費出力!I166,IF(DATEDIF(M166,A166,"y")&gt;=I166,I166/5,I166-DATEDIF(M166,A166,"y")+ROUNDDOWN(DATEDIF(M166,A166,"y")/5,0))),0),"")</f>
        <v/>
      </c>
      <c r="L166" s="166" t="str">
        <f t="shared" si="7"/>
        <v/>
      </c>
      <c r="M166" s="171" t="str">
        <f>IF(INDEX(減価償却費入力!$A$1:$I$301,ROW(),9)="","",INDEX(減価償却費入力!$A$1:$I$301,ROW(),9))</f>
        <v/>
      </c>
      <c r="N166" s="172" t="str">
        <f>IFERROR(IF(YEAR(A166)=設定・集計!$B$2,12-MONTH(A166)+1,IF(設定・集計!$B$2&lt;YEAR(A166)+L166,12,IF(設定・集計!$B$2=YEAR(A166)+L166,MONTH(A166)-1,0))),"")</f>
        <v/>
      </c>
      <c r="O166" s="169" t="str">
        <f t="shared" si="8"/>
        <v/>
      </c>
      <c r="P166" s="173"/>
      <c r="Q166" s="173"/>
      <c r="R166" s="173"/>
      <c r="S166" s="173"/>
      <c r="T166" s="173"/>
    </row>
    <row r="167" spans="1:20" s="174" customFormat="1">
      <c r="A167" s="165" t="str">
        <f>IF(INDEX(減価償却費入力!$A$1:$I$301,ROW(),1)="","",INDEX(減価償却費入力!$A$1:$I$301,ROW(),1))</f>
        <v/>
      </c>
      <c r="B167" s="166" t="str">
        <f>IF(INDEX(減価償却費入力!$A$1:$I$301,ROW(),5)="","",INDEX(減価償却費入力!$A$1:$I$301,ROW(),5))</f>
        <v/>
      </c>
      <c r="C167" s="167" t="str">
        <f>IF(INDEX(減価償却費入力!$A$1:$I$301,ROW(),2)="","",INDEX(減価償却費入力!$A$1:$I$301,ROW(),2))</f>
        <v/>
      </c>
      <c r="D167" s="168" t="str">
        <f>IF(INDEX(減価償却費入力!$A$1:$I$301,ROW(),3)="","",INDEX(減価償却費入力!$A$1:$I$301,ROW(),3))</f>
        <v/>
      </c>
      <c r="E167" s="169" t="str">
        <f>IF(INDEX(減価償却費入力!$A$1:$I$301,ROW(),4)="","",INDEX(減価償却費入力!$A$1:$I$301,ROW(),4))</f>
        <v/>
      </c>
      <c r="F167" s="170" t="str">
        <f>IF(INDEX(減価償却費入力!$A$1:$I$301,ROW(),6)="","",INDEX(減価償却費入力!$A$1:$I$301,ROW(),6))</f>
        <v/>
      </c>
      <c r="G167" s="166" t="str">
        <f>IF(INDEX(減価償却費入力!$A$1:$I$301,ROW(),7)="","",INDEX(減価償却費入力!$A$1:$I$301,ROW(),7))</f>
        <v/>
      </c>
      <c r="H167" s="166" t="str">
        <f t="shared" si="6"/>
        <v/>
      </c>
      <c r="I167" s="166" t="str">
        <f>IFERROR(VLOOKUP(H167,耐用年数!$D$2:$E$224,2,FALSE),"")</f>
        <v/>
      </c>
      <c r="J167" s="166" t="str">
        <f>IF(INDEX(減価償却費入力!$A$1:$I$301,ROW(),8)="","",INDEX(減価償却費入力!$A$1:$I$301,ROW(),8))</f>
        <v/>
      </c>
      <c r="K167" s="166" t="str">
        <f>IFERROR(ROUNDDOWN(IF(OR(J167=耐用年数!$J$2,J167=耐用年数!$J$3,J167=""),減価償却費出力!I167,IF(DATEDIF(M167,A167,"y")&gt;=I167,I167/5,I167-DATEDIF(M167,A167,"y")+ROUNDDOWN(DATEDIF(M167,A167,"y")/5,0))),0),"")</f>
        <v/>
      </c>
      <c r="L167" s="166" t="str">
        <f t="shared" si="7"/>
        <v/>
      </c>
      <c r="M167" s="171" t="str">
        <f>IF(INDEX(減価償却費入力!$A$1:$I$301,ROW(),9)="","",INDEX(減価償却費入力!$A$1:$I$301,ROW(),9))</f>
        <v/>
      </c>
      <c r="N167" s="172" t="str">
        <f>IFERROR(IF(YEAR(A167)=設定・集計!$B$2,12-MONTH(A167)+1,IF(設定・集計!$B$2&lt;YEAR(A167)+L167,12,IF(設定・集計!$B$2=YEAR(A167)+L167,MONTH(A167)-1,0))),"")</f>
        <v/>
      </c>
      <c r="O167" s="169" t="str">
        <f t="shared" si="8"/>
        <v/>
      </c>
      <c r="P167" s="173"/>
      <c r="Q167" s="173"/>
      <c r="R167" s="173"/>
      <c r="S167" s="173"/>
      <c r="T167" s="173"/>
    </row>
    <row r="168" spans="1:20" s="174" customFormat="1">
      <c r="A168" s="165" t="str">
        <f>IF(INDEX(減価償却費入力!$A$1:$I$301,ROW(),1)="","",INDEX(減価償却費入力!$A$1:$I$301,ROW(),1))</f>
        <v/>
      </c>
      <c r="B168" s="166" t="str">
        <f>IF(INDEX(減価償却費入力!$A$1:$I$301,ROW(),5)="","",INDEX(減価償却費入力!$A$1:$I$301,ROW(),5))</f>
        <v/>
      </c>
      <c r="C168" s="167" t="str">
        <f>IF(INDEX(減価償却費入力!$A$1:$I$301,ROW(),2)="","",INDEX(減価償却費入力!$A$1:$I$301,ROW(),2))</f>
        <v/>
      </c>
      <c r="D168" s="168" t="str">
        <f>IF(INDEX(減価償却費入力!$A$1:$I$301,ROW(),3)="","",INDEX(減価償却費入力!$A$1:$I$301,ROW(),3))</f>
        <v/>
      </c>
      <c r="E168" s="169" t="str">
        <f>IF(INDEX(減価償却費入力!$A$1:$I$301,ROW(),4)="","",INDEX(減価償却費入力!$A$1:$I$301,ROW(),4))</f>
        <v/>
      </c>
      <c r="F168" s="170" t="str">
        <f>IF(INDEX(減価償却費入力!$A$1:$I$301,ROW(),6)="","",INDEX(減価償却費入力!$A$1:$I$301,ROW(),6))</f>
        <v/>
      </c>
      <c r="G168" s="166" t="str">
        <f>IF(INDEX(減価償却費入力!$A$1:$I$301,ROW(),7)="","",INDEX(減価償却費入力!$A$1:$I$301,ROW(),7))</f>
        <v/>
      </c>
      <c r="H168" s="166" t="str">
        <f t="shared" si="6"/>
        <v/>
      </c>
      <c r="I168" s="166" t="str">
        <f>IFERROR(VLOOKUP(H168,耐用年数!$D$2:$E$224,2,FALSE),"")</f>
        <v/>
      </c>
      <c r="J168" s="166" t="str">
        <f>IF(INDEX(減価償却費入力!$A$1:$I$301,ROW(),8)="","",INDEX(減価償却費入力!$A$1:$I$301,ROW(),8))</f>
        <v/>
      </c>
      <c r="K168" s="166" t="str">
        <f>IFERROR(ROUNDDOWN(IF(OR(J168=耐用年数!$J$2,J168=耐用年数!$J$3,J168=""),減価償却費出力!I168,IF(DATEDIF(M168,A168,"y")&gt;=I168,I168/5,I168-DATEDIF(M168,A168,"y")+ROUNDDOWN(DATEDIF(M168,A168,"y")/5,0))),0),"")</f>
        <v/>
      </c>
      <c r="L168" s="166" t="str">
        <f t="shared" si="7"/>
        <v/>
      </c>
      <c r="M168" s="171" t="str">
        <f>IF(INDEX(減価償却費入力!$A$1:$I$301,ROW(),9)="","",INDEX(減価償却費入力!$A$1:$I$301,ROW(),9))</f>
        <v/>
      </c>
      <c r="N168" s="172" t="str">
        <f>IFERROR(IF(YEAR(A168)=設定・集計!$B$2,12-MONTH(A168)+1,IF(設定・集計!$B$2&lt;YEAR(A168)+L168,12,IF(設定・集計!$B$2=YEAR(A168)+L168,MONTH(A168)-1,0))),"")</f>
        <v/>
      </c>
      <c r="O168" s="169" t="str">
        <f t="shared" si="8"/>
        <v/>
      </c>
      <c r="P168" s="173"/>
      <c r="Q168" s="173"/>
      <c r="R168" s="173"/>
      <c r="S168" s="173"/>
      <c r="T168" s="173"/>
    </row>
    <row r="169" spans="1:20" s="174" customFormat="1">
      <c r="A169" s="165" t="str">
        <f>IF(INDEX(減価償却費入力!$A$1:$I$301,ROW(),1)="","",INDEX(減価償却費入力!$A$1:$I$301,ROW(),1))</f>
        <v/>
      </c>
      <c r="B169" s="166" t="str">
        <f>IF(INDEX(減価償却費入力!$A$1:$I$301,ROW(),5)="","",INDEX(減価償却費入力!$A$1:$I$301,ROW(),5))</f>
        <v/>
      </c>
      <c r="C169" s="167" t="str">
        <f>IF(INDEX(減価償却費入力!$A$1:$I$301,ROW(),2)="","",INDEX(減価償却費入力!$A$1:$I$301,ROW(),2))</f>
        <v/>
      </c>
      <c r="D169" s="168" t="str">
        <f>IF(INDEX(減価償却費入力!$A$1:$I$301,ROW(),3)="","",INDEX(減価償却費入力!$A$1:$I$301,ROW(),3))</f>
        <v/>
      </c>
      <c r="E169" s="169" t="str">
        <f>IF(INDEX(減価償却費入力!$A$1:$I$301,ROW(),4)="","",INDEX(減価償却費入力!$A$1:$I$301,ROW(),4))</f>
        <v/>
      </c>
      <c r="F169" s="170" t="str">
        <f>IF(INDEX(減価償却費入力!$A$1:$I$301,ROW(),6)="","",INDEX(減価償却費入力!$A$1:$I$301,ROW(),6))</f>
        <v/>
      </c>
      <c r="G169" s="166" t="str">
        <f>IF(INDEX(減価償却費入力!$A$1:$I$301,ROW(),7)="","",INDEX(減価償却費入力!$A$1:$I$301,ROW(),7))</f>
        <v/>
      </c>
      <c r="H169" s="166" t="str">
        <f t="shared" si="6"/>
        <v/>
      </c>
      <c r="I169" s="166" t="str">
        <f>IFERROR(VLOOKUP(H169,耐用年数!$D$2:$E$224,2,FALSE),"")</f>
        <v/>
      </c>
      <c r="J169" s="166" t="str">
        <f>IF(INDEX(減価償却費入力!$A$1:$I$301,ROW(),8)="","",INDEX(減価償却費入力!$A$1:$I$301,ROW(),8))</f>
        <v/>
      </c>
      <c r="K169" s="166" t="str">
        <f>IFERROR(ROUNDDOWN(IF(OR(J169=耐用年数!$J$2,J169=耐用年数!$J$3,J169=""),減価償却費出力!I169,IF(DATEDIF(M169,A169,"y")&gt;=I169,I169/5,I169-DATEDIF(M169,A169,"y")+ROUNDDOWN(DATEDIF(M169,A169,"y")/5,0))),0),"")</f>
        <v/>
      </c>
      <c r="L169" s="166" t="str">
        <f t="shared" si="7"/>
        <v/>
      </c>
      <c r="M169" s="171" t="str">
        <f>IF(INDEX(減価償却費入力!$A$1:$I$301,ROW(),9)="","",INDEX(減価償却費入力!$A$1:$I$301,ROW(),9))</f>
        <v/>
      </c>
      <c r="N169" s="172" t="str">
        <f>IFERROR(IF(YEAR(A169)=設定・集計!$B$2,12-MONTH(A169)+1,IF(設定・集計!$B$2&lt;YEAR(A169)+L169,12,IF(設定・集計!$B$2=YEAR(A169)+L169,MONTH(A169)-1,0))),"")</f>
        <v/>
      </c>
      <c r="O169" s="169" t="str">
        <f t="shared" si="8"/>
        <v/>
      </c>
      <c r="P169" s="173"/>
      <c r="Q169" s="173"/>
      <c r="R169" s="173"/>
      <c r="S169" s="173"/>
      <c r="T169" s="173"/>
    </row>
    <row r="170" spans="1:20" s="174" customFormat="1">
      <c r="A170" s="165" t="str">
        <f>IF(INDEX(減価償却費入力!$A$1:$I$301,ROW(),1)="","",INDEX(減価償却費入力!$A$1:$I$301,ROW(),1))</f>
        <v/>
      </c>
      <c r="B170" s="166" t="str">
        <f>IF(INDEX(減価償却費入力!$A$1:$I$301,ROW(),5)="","",INDEX(減価償却費入力!$A$1:$I$301,ROW(),5))</f>
        <v/>
      </c>
      <c r="C170" s="167" t="str">
        <f>IF(INDEX(減価償却費入力!$A$1:$I$301,ROW(),2)="","",INDEX(減価償却費入力!$A$1:$I$301,ROW(),2))</f>
        <v/>
      </c>
      <c r="D170" s="168" t="str">
        <f>IF(INDEX(減価償却費入力!$A$1:$I$301,ROW(),3)="","",INDEX(減価償却費入力!$A$1:$I$301,ROW(),3))</f>
        <v/>
      </c>
      <c r="E170" s="169" t="str">
        <f>IF(INDEX(減価償却費入力!$A$1:$I$301,ROW(),4)="","",INDEX(減価償却費入力!$A$1:$I$301,ROW(),4))</f>
        <v/>
      </c>
      <c r="F170" s="170" t="str">
        <f>IF(INDEX(減価償却費入力!$A$1:$I$301,ROW(),6)="","",INDEX(減価償却費入力!$A$1:$I$301,ROW(),6))</f>
        <v/>
      </c>
      <c r="G170" s="166" t="str">
        <f>IF(INDEX(減価償却費入力!$A$1:$I$301,ROW(),7)="","",INDEX(減価償却費入力!$A$1:$I$301,ROW(),7))</f>
        <v/>
      </c>
      <c r="H170" s="166" t="str">
        <f t="shared" si="6"/>
        <v/>
      </c>
      <c r="I170" s="166" t="str">
        <f>IFERROR(VLOOKUP(H170,耐用年数!$D$2:$E$224,2,FALSE),"")</f>
        <v/>
      </c>
      <c r="J170" s="166" t="str">
        <f>IF(INDEX(減価償却費入力!$A$1:$I$301,ROW(),8)="","",INDEX(減価償却費入力!$A$1:$I$301,ROW(),8))</f>
        <v/>
      </c>
      <c r="K170" s="166" t="str">
        <f>IFERROR(ROUNDDOWN(IF(OR(J170=耐用年数!$J$2,J170=耐用年数!$J$3,J170=""),減価償却費出力!I170,IF(DATEDIF(M170,A170,"y")&gt;=I170,I170/5,I170-DATEDIF(M170,A170,"y")+ROUNDDOWN(DATEDIF(M170,A170,"y")/5,0))),0),"")</f>
        <v/>
      </c>
      <c r="L170" s="166" t="str">
        <f t="shared" si="7"/>
        <v/>
      </c>
      <c r="M170" s="171" t="str">
        <f>IF(INDEX(減価償却費入力!$A$1:$I$301,ROW(),9)="","",INDEX(減価償却費入力!$A$1:$I$301,ROW(),9))</f>
        <v/>
      </c>
      <c r="N170" s="172" t="str">
        <f>IFERROR(IF(YEAR(A170)=設定・集計!$B$2,12-MONTH(A170)+1,IF(設定・集計!$B$2&lt;YEAR(A170)+L170,12,IF(設定・集計!$B$2=YEAR(A170)+L170,MONTH(A170)-1,0))),"")</f>
        <v/>
      </c>
      <c r="O170" s="169" t="str">
        <f t="shared" si="8"/>
        <v/>
      </c>
      <c r="P170" s="173"/>
      <c r="Q170" s="173"/>
      <c r="R170" s="173"/>
      <c r="S170" s="173"/>
      <c r="T170" s="173"/>
    </row>
    <row r="171" spans="1:20" s="174" customFormat="1">
      <c r="A171" s="165" t="str">
        <f>IF(INDEX(減価償却費入力!$A$1:$I$301,ROW(),1)="","",INDEX(減価償却費入力!$A$1:$I$301,ROW(),1))</f>
        <v/>
      </c>
      <c r="B171" s="166" t="str">
        <f>IF(INDEX(減価償却費入力!$A$1:$I$301,ROW(),5)="","",INDEX(減価償却費入力!$A$1:$I$301,ROW(),5))</f>
        <v/>
      </c>
      <c r="C171" s="167" t="str">
        <f>IF(INDEX(減価償却費入力!$A$1:$I$301,ROW(),2)="","",INDEX(減価償却費入力!$A$1:$I$301,ROW(),2))</f>
        <v/>
      </c>
      <c r="D171" s="168" t="str">
        <f>IF(INDEX(減価償却費入力!$A$1:$I$301,ROW(),3)="","",INDEX(減価償却費入力!$A$1:$I$301,ROW(),3))</f>
        <v/>
      </c>
      <c r="E171" s="169" t="str">
        <f>IF(INDEX(減価償却費入力!$A$1:$I$301,ROW(),4)="","",INDEX(減価償却費入力!$A$1:$I$301,ROW(),4))</f>
        <v/>
      </c>
      <c r="F171" s="170" t="str">
        <f>IF(INDEX(減価償却費入力!$A$1:$I$301,ROW(),6)="","",INDEX(減価償却費入力!$A$1:$I$301,ROW(),6))</f>
        <v/>
      </c>
      <c r="G171" s="166" t="str">
        <f>IF(INDEX(減価償却費入力!$A$1:$I$301,ROW(),7)="","",INDEX(減価償却費入力!$A$1:$I$301,ROW(),7))</f>
        <v/>
      </c>
      <c r="H171" s="166" t="str">
        <f t="shared" si="6"/>
        <v/>
      </c>
      <c r="I171" s="166" t="str">
        <f>IFERROR(VLOOKUP(H171,耐用年数!$D$2:$E$224,2,FALSE),"")</f>
        <v/>
      </c>
      <c r="J171" s="166" t="str">
        <f>IF(INDEX(減価償却費入力!$A$1:$I$301,ROW(),8)="","",INDEX(減価償却費入力!$A$1:$I$301,ROW(),8))</f>
        <v/>
      </c>
      <c r="K171" s="166" t="str">
        <f>IFERROR(ROUNDDOWN(IF(OR(J171=耐用年数!$J$2,J171=耐用年数!$J$3,J171=""),減価償却費出力!I171,IF(DATEDIF(M171,A171,"y")&gt;=I171,I171/5,I171-DATEDIF(M171,A171,"y")+ROUNDDOWN(DATEDIF(M171,A171,"y")/5,0))),0),"")</f>
        <v/>
      </c>
      <c r="L171" s="166" t="str">
        <f t="shared" si="7"/>
        <v/>
      </c>
      <c r="M171" s="171" t="str">
        <f>IF(INDEX(減価償却費入力!$A$1:$I$301,ROW(),9)="","",INDEX(減価償却費入力!$A$1:$I$301,ROW(),9))</f>
        <v/>
      </c>
      <c r="N171" s="172" t="str">
        <f>IFERROR(IF(YEAR(A171)=設定・集計!$B$2,12-MONTH(A171)+1,IF(設定・集計!$B$2&lt;YEAR(A171)+L171,12,IF(設定・集計!$B$2=YEAR(A171)+L171,MONTH(A171)-1,0))),"")</f>
        <v/>
      </c>
      <c r="O171" s="169" t="str">
        <f t="shared" si="8"/>
        <v/>
      </c>
      <c r="P171" s="173"/>
      <c r="Q171" s="173"/>
      <c r="R171" s="173"/>
      <c r="S171" s="173"/>
      <c r="T171" s="173"/>
    </row>
    <row r="172" spans="1:20" s="174" customFormat="1">
      <c r="A172" s="165" t="str">
        <f>IF(INDEX(減価償却費入力!$A$1:$I$301,ROW(),1)="","",INDEX(減価償却費入力!$A$1:$I$301,ROW(),1))</f>
        <v/>
      </c>
      <c r="B172" s="166" t="str">
        <f>IF(INDEX(減価償却費入力!$A$1:$I$301,ROW(),5)="","",INDEX(減価償却費入力!$A$1:$I$301,ROW(),5))</f>
        <v/>
      </c>
      <c r="C172" s="167" t="str">
        <f>IF(INDEX(減価償却費入力!$A$1:$I$301,ROW(),2)="","",INDEX(減価償却費入力!$A$1:$I$301,ROW(),2))</f>
        <v/>
      </c>
      <c r="D172" s="168" t="str">
        <f>IF(INDEX(減価償却費入力!$A$1:$I$301,ROW(),3)="","",INDEX(減価償却費入力!$A$1:$I$301,ROW(),3))</f>
        <v/>
      </c>
      <c r="E172" s="169" t="str">
        <f>IF(INDEX(減価償却費入力!$A$1:$I$301,ROW(),4)="","",INDEX(減価償却費入力!$A$1:$I$301,ROW(),4))</f>
        <v/>
      </c>
      <c r="F172" s="170" t="str">
        <f>IF(INDEX(減価償却費入力!$A$1:$I$301,ROW(),6)="","",INDEX(減価償却費入力!$A$1:$I$301,ROW(),6))</f>
        <v/>
      </c>
      <c r="G172" s="166" t="str">
        <f>IF(INDEX(減価償却費入力!$A$1:$I$301,ROW(),7)="","",INDEX(減価償却費入力!$A$1:$I$301,ROW(),7))</f>
        <v/>
      </c>
      <c r="H172" s="166" t="str">
        <f t="shared" si="6"/>
        <v/>
      </c>
      <c r="I172" s="166" t="str">
        <f>IFERROR(VLOOKUP(H172,耐用年数!$D$2:$E$224,2,FALSE),"")</f>
        <v/>
      </c>
      <c r="J172" s="166" t="str">
        <f>IF(INDEX(減価償却費入力!$A$1:$I$301,ROW(),8)="","",INDEX(減価償却費入力!$A$1:$I$301,ROW(),8))</f>
        <v/>
      </c>
      <c r="K172" s="166" t="str">
        <f>IFERROR(ROUNDDOWN(IF(OR(J172=耐用年数!$J$2,J172=耐用年数!$J$3,J172=""),減価償却費出力!I172,IF(DATEDIF(M172,A172,"y")&gt;=I172,I172/5,I172-DATEDIF(M172,A172,"y")+ROUNDDOWN(DATEDIF(M172,A172,"y")/5,0))),0),"")</f>
        <v/>
      </c>
      <c r="L172" s="166" t="str">
        <f t="shared" si="7"/>
        <v/>
      </c>
      <c r="M172" s="171" t="str">
        <f>IF(INDEX(減価償却費入力!$A$1:$I$301,ROW(),9)="","",INDEX(減価償却費入力!$A$1:$I$301,ROW(),9))</f>
        <v/>
      </c>
      <c r="N172" s="172" t="str">
        <f>IFERROR(IF(YEAR(A172)=設定・集計!$B$2,12-MONTH(A172)+1,IF(設定・集計!$B$2&lt;YEAR(A172)+L172,12,IF(設定・集計!$B$2=YEAR(A172)+L172,MONTH(A172)-1,0))),"")</f>
        <v/>
      </c>
      <c r="O172" s="169" t="str">
        <f t="shared" si="8"/>
        <v/>
      </c>
      <c r="P172" s="173"/>
      <c r="Q172" s="173"/>
      <c r="R172" s="173"/>
      <c r="S172" s="173"/>
      <c r="T172" s="173"/>
    </row>
    <row r="173" spans="1:20" s="174" customFormat="1">
      <c r="A173" s="165" t="str">
        <f>IF(INDEX(減価償却費入力!$A$1:$I$301,ROW(),1)="","",INDEX(減価償却費入力!$A$1:$I$301,ROW(),1))</f>
        <v/>
      </c>
      <c r="B173" s="166" t="str">
        <f>IF(INDEX(減価償却費入力!$A$1:$I$301,ROW(),5)="","",INDEX(減価償却費入力!$A$1:$I$301,ROW(),5))</f>
        <v/>
      </c>
      <c r="C173" s="167" t="str">
        <f>IF(INDEX(減価償却費入力!$A$1:$I$301,ROW(),2)="","",INDEX(減価償却費入力!$A$1:$I$301,ROW(),2))</f>
        <v/>
      </c>
      <c r="D173" s="168" t="str">
        <f>IF(INDEX(減価償却費入力!$A$1:$I$301,ROW(),3)="","",INDEX(減価償却費入力!$A$1:$I$301,ROW(),3))</f>
        <v/>
      </c>
      <c r="E173" s="169" t="str">
        <f>IF(INDEX(減価償却費入力!$A$1:$I$301,ROW(),4)="","",INDEX(減価償却費入力!$A$1:$I$301,ROW(),4))</f>
        <v/>
      </c>
      <c r="F173" s="170" t="str">
        <f>IF(INDEX(減価償却費入力!$A$1:$I$301,ROW(),6)="","",INDEX(減価償却費入力!$A$1:$I$301,ROW(),6))</f>
        <v/>
      </c>
      <c r="G173" s="166" t="str">
        <f>IF(INDEX(減価償却費入力!$A$1:$I$301,ROW(),7)="","",INDEX(減価償却費入力!$A$1:$I$301,ROW(),7))</f>
        <v/>
      </c>
      <c r="H173" s="166" t="str">
        <f t="shared" si="6"/>
        <v/>
      </c>
      <c r="I173" s="166" t="str">
        <f>IFERROR(VLOOKUP(H173,耐用年数!$D$2:$E$224,2,FALSE),"")</f>
        <v/>
      </c>
      <c r="J173" s="166" t="str">
        <f>IF(INDEX(減価償却費入力!$A$1:$I$301,ROW(),8)="","",INDEX(減価償却費入力!$A$1:$I$301,ROW(),8))</f>
        <v/>
      </c>
      <c r="K173" s="166" t="str">
        <f>IFERROR(ROUNDDOWN(IF(OR(J173=耐用年数!$J$2,J173=耐用年数!$J$3,J173=""),減価償却費出力!I173,IF(DATEDIF(M173,A173,"y")&gt;=I173,I173/5,I173-DATEDIF(M173,A173,"y")+ROUNDDOWN(DATEDIF(M173,A173,"y")/5,0))),0),"")</f>
        <v/>
      </c>
      <c r="L173" s="166" t="str">
        <f t="shared" si="7"/>
        <v/>
      </c>
      <c r="M173" s="171" t="str">
        <f>IF(INDEX(減価償却費入力!$A$1:$I$301,ROW(),9)="","",INDEX(減価償却費入力!$A$1:$I$301,ROW(),9))</f>
        <v/>
      </c>
      <c r="N173" s="172" t="str">
        <f>IFERROR(IF(YEAR(A173)=設定・集計!$B$2,12-MONTH(A173)+1,IF(設定・集計!$B$2&lt;YEAR(A173)+L173,12,IF(設定・集計!$B$2=YEAR(A173)+L173,MONTH(A173)-1,0))),"")</f>
        <v/>
      </c>
      <c r="O173" s="169" t="str">
        <f t="shared" si="8"/>
        <v/>
      </c>
      <c r="P173" s="173"/>
      <c r="Q173" s="173"/>
      <c r="R173" s="173"/>
      <c r="S173" s="173"/>
      <c r="T173" s="173"/>
    </row>
    <row r="174" spans="1:20" s="174" customFormat="1">
      <c r="A174" s="165" t="str">
        <f>IF(INDEX(減価償却費入力!$A$1:$I$301,ROW(),1)="","",INDEX(減価償却費入力!$A$1:$I$301,ROW(),1))</f>
        <v/>
      </c>
      <c r="B174" s="166" t="str">
        <f>IF(INDEX(減価償却費入力!$A$1:$I$301,ROW(),5)="","",INDEX(減価償却費入力!$A$1:$I$301,ROW(),5))</f>
        <v/>
      </c>
      <c r="C174" s="167" t="str">
        <f>IF(INDEX(減価償却費入力!$A$1:$I$301,ROW(),2)="","",INDEX(減価償却費入力!$A$1:$I$301,ROW(),2))</f>
        <v/>
      </c>
      <c r="D174" s="168" t="str">
        <f>IF(INDEX(減価償却費入力!$A$1:$I$301,ROW(),3)="","",INDEX(減価償却費入力!$A$1:$I$301,ROW(),3))</f>
        <v/>
      </c>
      <c r="E174" s="169" t="str">
        <f>IF(INDEX(減価償却費入力!$A$1:$I$301,ROW(),4)="","",INDEX(減価償却費入力!$A$1:$I$301,ROW(),4))</f>
        <v/>
      </c>
      <c r="F174" s="170" t="str">
        <f>IF(INDEX(減価償却費入力!$A$1:$I$301,ROW(),6)="","",INDEX(減価償却費入力!$A$1:$I$301,ROW(),6))</f>
        <v/>
      </c>
      <c r="G174" s="166" t="str">
        <f>IF(INDEX(減価償却費入力!$A$1:$I$301,ROW(),7)="","",INDEX(減価償却費入力!$A$1:$I$301,ROW(),7))</f>
        <v/>
      </c>
      <c r="H174" s="166" t="str">
        <f t="shared" si="6"/>
        <v/>
      </c>
      <c r="I174" s="166" t="str">
        <f>IFERROR(VLOOKUP(H174,耐用年数!$D$2:$E$224,2,FALSE),"")</f>
        <v/>
      </c>
      <c r="J174" s="166" t="str">
        <f>IF(INDEX(減価償却費入力!$A$1:$I$301,ROW(),8)="","",INDEX(減価償却費入力!$A$1:$I$301,ROW(),8))</f>
        <v/>
      </c>
      <c r="K174" s="166" t="str">
        <f>IFERROR(ROUNDDOWN(IF(OR(J174=耐用年数!$J$2,J174=耐用年数!$J$3,J174=""),減価償却費出力!I174,IF(DATEDIF(M174,A174,"y")&gt;=I174,I174/5,I174-DATEDIF(M174,A174,"y")+ROUNDDOWN(DATEDIF(M174,A174,"y")/5,0))),0),"")</f>
        <v/>
      </c>
      <c r="L174" s="166" t="str">
        <f t="shared" si="7"/>
        <v/>
      </c>
      <c r="M174" s="171" t="str">
        <f>IF(INDEX(減価償却費入力!$A$1:$I$301,ROW(),9)="","",INDEX(減価償却費入力!$A$1:$I$301,ROW(),9))</f>
        <v/>
      </c>
      <c r="N174" s="172" t="str">
        <f>IFERROR(IF(YEAR(A174)=設定・集計!$B$2,12-MONTH(A174)+1,IF(設定・集計!$B$2&lt;YEAR(A174)+L174,12,IF(設定・集計!$B$2=YEAR(A174)+L174,MONTH(A174)-1,0))),"")</f>
        <v/>
      </c>
      <c r="O174" s="169" t="str">
        <f t="shared" si="8"/>
        <v/>
      </c>
      <c r="P174" s="173"/>
      <c r="Q174" s="173"/>
      <c r="R174" s="173"/>
      <c r="S174" s="173"/>
      <c r="T174" s="173"/>
    </row>
    <row r="175" spans="1:20" s="174" customFormat="1">
      <c r="A175" s="165" t="str">
        <f>IF(INDEX(減価償却費入力!$A$1:$I$301,ROW(),1)="","",INDEX(減価償却費入力!$A$1:$I$301,ROW(),1))</f>
        <v/>
      </c>
      <c r="B175" s="166" t="str">
        <f>IF(INDEX(減価償却費入力!$A$1:$I$301,ROW(),5)="","",INDEX(減価償却費入力!$A$1:$I$301,ROW(),5))</f>
        <v/>
      </c>
      <c r="C175" s="167" t="str">
        <f>IF(INDEX(減価償却費入力!$A$1:$I$301,ROW(),2)="","",INDEX(減価償却費入力!$A$1:$I$301,ROW(),2))</f>
        <v/>
      </c>
      <c r="D175" s="168" t="str">
        <f>IF(INDEX(減価償却費入力!$A$1:$I$301,ROW(),3)="","",INDEX(減価償却費入力!$A$1:$I$301,ROW(),3))</f>
        <v/>
      </c>
      <c r="E175" s="169" t="str">
        <f>IF(INDEX(減価償却費入力!$A$1:$I$301,ROW(),4)="","",INDEX(減価償却費入力!$A$1:$I$301,ROW(),4))</f>
        <v/>
      </c>
      <c r="F175" s="170" t="str">
        <f>IF(INDEX(減価償却費入力!$A$1:$I$301,ROW(),6)="","",INDEX(減価償却費入力!$A$1:$I$301,ROW(),6))</f>
        <v/>
      </c>
      <c r="G175" s="166" t="str">
        <f>IF(INDEX(減価償却費入力!$A$1:$I$301,ROW(),7)="","",INDEX(減価償却費入力!$A$1:$I$301,ROW(),7))</f>
        <v/>
      </c>
      <c r="H175" s="166" t="str">
        <f t="shared" si="6"/>
        <v/>
      </c>
      <c r="I175" s="166" t="str">
        <f>IFERROR(VLOOKUP(H175,耐用年数!$D$2:$E$224,2,FALSE),"")</f>
        <v/>
      </c>
      <c r="J175" s="166" t="str">
        <f>IF(INDEX(減価償却費入力!$A$1:$I$301,ROW(),8)="","",INDEX(減価償却費入力!$A$1:$I$301,ROW(),8))</f>
        <v/>
      </c>
      <c r="K175" s="166" t="str">
        <f>IFERROR(ROUNDDOWN(IF(OR(J175=耐用年数!$J$2,J175=耐用年数!$J$3,J175=""),減価償却費出力!I175,IF(DATEDIF(M175,A175,"y")&gt;=I175,I175/5,I175-DATEDIF(M175,A175,"y")+ROUNDDOWN(DATEDIF(M175,A175,"y")/5,0))),0),"")</f>
        <v/>
      </c>
      <c r="L175" s="166" t="str">
        <f t="shared" si="7"/>
        <v/>
      </c>
      <c r="M175" s="171" t="str">
        <f>IF(INDEX(減価償却費入力!$A$1:$I$301,ROW(),9)="","",INDEX(減価償却費入力!$A$1:$I$301,ROW(),9))</f>
        <v/>
      </c>
      <c r="N175" s="172" t="str">
        <f>IFERROR(IF(YEAR(A175)=設定・集計!$B$2,12-MONTH(A175)+1,IF(設定・集計!$B$2&lt;YEAR(A175)+L175,12,IF(設定・集計!$B$2=YEAR(A175)+L175,MONTH(A175)-1,0))),"")</f>
        <v/>
      </c>
      <c r="O175" s="169" t="str">
        <f t="shared" si="8"/>
        <v/>
      </c>
      <c r="P175" s="173"/>
      <c r="Q175" s="173"/>
      <c r="R175" s="173"/>
      <c r="S175" s="173"/>
      <c r="T175" s="173"/>
    </row>
    <row r="176" spans="1:20" s="174" customFormat="1">
      <c r="A176" s="165" t="str">
        <f>IF(INDEX(減価償却費入力!$A$1:$I$301,ROW(),1)="","",INDEX(減価償却費入力!$A$1:$I$301,ROW(),1))</f>
        <v/>
      </c>
      <c r="B176" s="166" t="str">
        <f>IF(INDEX(減価償却費入力!$A$1:$I$301,ROW(),5)="","",INDEX(減価償却費入力!$A$1:$I$301,ROW(),5))</f>
        <v/>
      </c>
      <c r="C176" s="167" t="str">
        <f>IF(INDEX(減価償却費入力!$A$1:$I$301,ROW(),2)="","",INDEX(減価償却費入力!$A$1:$I$301,ROW(),2))</f>
        <v/>
      </c>
      <c r="D176" s="168" t="str">
        <f>IF(INDEX(減価償却費入力!$A$1:$I$301,ROW(),3)="","",INDEX(減価償却費入力!$A$1:$I$301,ROW(),3))</f>
        <v/>
      </c>
      <c r="E176" s="169" t="str">
        <f>IF(INDEX(減価償却費入力!$A$1:$I$301,ROW(),4)="","",INDEX(減価償却費入力!$A$1:$I$301,ROW(),4))</f>
        <v/>
      </c>
      <c r="F176" s="170" t="str">
        <f>IF(INDEX(減価償却費入力!$A$1:$I$301,ROW(),6)="","",INDEX(減価償却費入力!$A$1:$I$301,ROW(),6))</f>
        <v/>
      </c>
      <c r="G176" s="166" t="str">
        <f>IF(INDEX(減価償却費入力!$A$1:$I$301,ROW(),7)="","",INDEX(減価償却費入力!$A$1:$I$301,ROW(),7))</f>
        <v/>
      </c>
      <c r="H176" s="166" t="str">
        <f t="shared" si="6"/>
        <v/>
      </c>
      <c r="I176" s="166" t="str">
        <f>IFERROR(VLOOKUP(H176,耐用年数!$D$2:$E$224,2,FALSE),"")</f>
        <v/>
      </c>
      <c r="J176" s="166" t="str">
        <f>IF(INDEX(減価償却費入力!$A$1:$I$301,ROW(),8)="","",INDEX(減価償却費入力!$A$1:$I$301,ROW(),8))</f>
        <v/>
      </c>
      <c r="K176" s="166" t="str">
        <f>IFERROR(ROUNDDOWN(IF(OR(J176=耐用年数!$J$2,J176=耐用年数!$J$3,J176=""),減価償却費出力!I176,IF(DATEDIF(M176,A176,"y")&gt;=I176,I176/5,I176-DATEDIF(M176,A176,"y")+ROUNDDOWN(DATEDIF(M176,A176,"y")/5,0))),0),"")</f>
        <v/>
      </c>
      <c r="L176" s="166" t="str">
        <f t="shared" si="7"/>
        <v/>
      </c>
      <c r="M176" s="171" t="str">
        <f>IF(INDEX(減価償却費入力!$A$1:$I$301,ROW(),9)="","",INDEX(減価償却費入力!$A$1:$I$301,ROW(),9))</f>
        <v/>
      </c>
      <c r="N176" s="172" t="str">
        <f>IFERROR(IF(YEAR(A176)=設定・集計!$B$2,12-MONTH(A176)+1,IF(設定・集計!$B$2&lt;YEAR(A176)+L176,12,IF(設定・集計!$B$2=YEAR(A176)+L176,MONTH(A176)-1,0))),"")</f>
        <v/>
      </c>
      <c r="O176" s="169" t="str">
        <f t="shared" si="8"/>
        <v/>
      </c>
      <c r="P176" s="173"/>
      <c r="Q176" s="173"/>
      <c r="R176" s="173"/>
      <c r="S176" s="173"/>
      <c r="T176" s="173"/>
    </row>
    <row r="177" spans="1:20" s="174" customFormat="1">
      <c r="A177" s="165" t="str">
        <f>IF(INDEX(減価償却費入力!$A$1:$I$301,ROW(),1)="","",INDEX(減価償却費入力!$A$1:$I$301,ROW(),1))</f>
        <v/>
      </c>
      <c r="B177" s="166" t="str">
        <f>IF(INDEX(減価償却費入力!$A$1:$I$301,ROW(),5)="","",INDEX(減価償却費入力!$A$1:$I$301,ROW(),5))</f>
        <v/>
      </c>
      <c r="C177" s="167" t="str">
        <f>IF(INDEX(減価償却費入力!$A$1:$I$301,ROW(),2)="","",INDEX(減価償却費入力!$A$1:$I$301,ROW(),2))</f>
        <v/>
      </c>
      <c r="D177" s="168" t="str">
        <f>IF(INDEX(減価償却費入力!$A$1:$I$301,ROW(),3)="","",INDEX(減価償却費入力!$A$1:$I$301,ROW(),3))</f>
        <v/>
      </c>
      <c r="E177" s="169" t="str">
        <f>IF(INDEX(減価償却費入力!$A$1:$I$301,ROW(),4)="","",INDEX(減価償却費入力!$A$1:$I$301,ROW(),4))</f>
        <v/>
      </c>
      <c r="F177" s="170" t="str">
        <f>IF(INDEX(減価償却費入力!$A$1:$I$301,ROW(),6)="","",INDEX(減価償却費入力!$A$1:$I$301,ROW(),6))</f>
        <v/>
      </c>
      <c r="G177" s="166" t="str">
        <f>IF(INDEX(減価償却費入力!$A$1:$I$301,ROW(),7)="","",INDEX(減価償却費入力!$A$1:$I$301,ROW(),7))</f>
        <v/>
      </c>
      <c r="H177" s="166" t="str">
        <f t="shared" si="6"/>
        <v/>
      </c>
      <c r="I177" s="166" t="str">
        <f>IFERROR(VLOOKUP(H177,耐用年数!$D$2:$E$224,2,FALSE),"")</f>
        <v/>
      </c>
      <c r="J177" s="166" t="str">
        <f>IF(INDEX(減価償却費入力!$A$1:$I$301,ROW(),8)="","",INDEX(減価償却費入力!$A$1:$I$301,ROW(),8))</f>
        <v/>
      </c>
      <c r="K177" s="166" t="str">
        <f>IFERROR(ROUNDDOWN(IF(OR(J177=耐用年数!$J$2,J177=耐用年数!$J$3,J177=""),減価償却費出力!I177,IF(DATEDIF(M177,A177,"y")&gt;=I177,I177/5,I177-DATEDIF(M177,A177,"y")+ROUNDDOWN(DATEDIF(M177,A177,"y")/5,0))),0),"")</f>
        <v/>
      </c>
      <c r="L177" s="166" t="str">
        <f t="shared" si="7"/>
        <v/>
      </c>
      <c r="M177" s="171" t="str">
        <f>IF(INDEX(減価償却費入力!$A$1:$I$301,ROW(),9)="","",INDEX(減価償却費入力!$A$1:$I$301,ROW(),9))</f>
        <v/>
      </c>
      <c r="N177" s="172" t="str">
        <f>IFERROR(IF(YEAR(A177)=設定・集計!$B$2,12-MONTH(A177)+1,IF(設定・集計!$B$2&lt;YEAR(A177)+L177,12,IF(設定・集計!$B$2=YEAR(A177)+L177,MONTH(A177)-1,0))),"")</f>
        <v/>
      </c>
      <c r="O177" s="169" t="str">
        <f t="shared" si="8"/>
        <v/>
      </c>
      <c r="P177" s="173"/>
      <c r="Q177" s="173"/>
      <c r="R177" s="173"/>
      <c r="S177" s="173"/>
      <c r="T177" s="173"/>
    </row>
    <row r="178" spans="1:20" s="174" customFormat="1">
      <c r="A178" s="165" t="str">
        <f>IF(INDEX(減価償却費入力!$A$1:$I$301,ROW(),1)="","",INDEX(減価償却費入力!$A$1:$I$301,ROW(),1))</f>
        <v/>
      </c>
      <c r="B178" s="166" t="str">
        <f>IF(INDEX(減価償却費入力!$A$1:$I$301,ROW(),5)="","",INDEX(減価償却費入力!$A$1:$I$301,ROW(),5))</f>
        <v/>
      </c>
      <c r="C178" s="167" t="str">
        <f>IF(INDEX(減価償却費入力!$A$1:$I$301,ROW(),2)="","",INDEX(減価償却費入力!$A$1:$I$301,ROW(),2))</f>
        <v/>
      </c>
      <c r="D178" s="168" t="str">
        <f>IF(INDEX(減価償却費入力!$A$1:$I$301,ROW(),3)="","",INDEX(減価償却費入力!$A$1:$I$301,ROW(),3))</f>
        <v/>
      </c>
      <c r="E178" s="169" t="str">
        <f>IF(INDEX(減価償却費入力!$A$1:$I$301,ROW(),4)="","",INDEX(減価償却費入力!$A$1:$I$301,ROW(),4))</f>
        <v/>
      </c>
      <c r="F178" s="170" t="str">
        <f>IF(INDEX(減価償却費入力!$A$1:$I$301,ROW(),6)="","",INDEX(減価償却費入力!$A$1:$I$301,ROW(),6))</f>
        <v/>
      </c>
      <c r="G178" s="166" t="str">
        <f>IF(INDEX(減価償却費入力!$A$1:$I$301,ROW(),7)="","",INDEX(減価償却費入力!$A$1:$I$301,ROW(),7))</f>
        <v/>
      </c>
      <c r="H178" s="166" t="str">
        <f t="shared" si="6"/>
        <v/>
      </c>
      <c r="I178" s="166" t="str">
        <f>IFERROR(VLOOKUP(H178,耐用年数!$D$2:$E$224,2,FALSE),"")</f>
        <v/>
      </c>
      <c r="J178" s="166" t="str">
        <f>IF(INDEX(減価償却費入力!$A$1:$I$301,ROW(),8)="","",INDEX(減価償却費入力!$A$1:$I$301,ROW(),8))</f>
        <v/>
      </c>
      <c r="K178" s="166" t="str">
        <f>IFERROR(ROUNDDOWN(IF(OR(J178=耐用年数!$J$2,J178=耐用年数!$J$3,J178=""),減価償却費出力!I178,IF(DATEDIF(M178,A178,"y")&gt;=I178,I178/5,I178-DATEDIF(M178,A178,"y")+ROUNDDOWN(DATEDIF(M178,A178,"y")/5,0))),0),"")</f>
        <v/>
      </c>
      <c r="L178" s="166" t="str">
        <f t="shared" si="7"/>
        <v/>
      </c>
      <c r="M178" s="171" t="str">
        <f>IF(INDEX(減価償却費入力!$A$1:$I$301,ROW(),9)="","",INDEX(減価償却費入力!$A$1:$I$301,ROW(),9))</f>
        <v/>
      </c>
      <c r="N178" s="172" t="str">
        <f>IFERROR(IF(YEAR(A178)=設定・集計!$B$2,12-MONTH(A178)+1,IF(設定・集計!$B$2&lt;YEAR(A178)+L178,12,IF(設定・集計!$B$2=YEAR(A178)+L178,MONTH(A178)-1,0))),"")</f>
        <v/>
      </c>
      <c r="O178" s="169" t="str">
        <f t="shared" si="8"/>
        <v/>
      </c>
      <c r="P178" s="173"/>
      <c r="Q178" s="173"/>
      <c r="R178" s="173"/>
      <c r="S178" s="173"/>
      <c r="T178" s="173"/>
    </row>
    <row r="179" spans="1:20" s="174" customFormat="1">
      <c r="A179" s="165" t="str">
        <f>IF(INDEX(減価償却費入力!$A$1:$I$301,ROW(),1)="","",INDEX(減価償却費入力!$A$1:$I$301,ROW(),1))</f>
        <v/>
      </c>
      <c r="B179" s="166" t="str">
        <f>IF(INDEX(減価償却費入力!$A$1:$I$301,ROW(),5)="","",INDEX(減価償却費入力!$A$1:$I$301,ROW(),5))</f>
        <v/>
      </c>
      <c r="C179" s="167" t="str">
        <f>IF(INDEX(減価償却費入力!$A$1:$I$301,ROW(),2)="","",INDEX(減価償却費入力!$A$1:$I$301,ROW(),2))</f>
        <v/>
      </c>
      <c r="D179" s="168" t="str">
        <f>IF(INDEX(減価償却費入力!$A$1:$I$301,ROW(),3)="","",INDEX(減価償却費入力!$A$1:$I$301,ROW(),3))</f>
        <v/>
      </c>
      <c r="E179" s="169" t="str">
        <f>IF(INDEX(減価償却費入力!$A$1:$I$301,ROW(),4)="","",INDEX(減価償却費入力!$A$1:$I$301,ROW(),4))</f>
        <v/>
      </c>
      <c r="F179" s="170" t="str">
        <f>IF(INDEX(減価償却費入力!$A$1:$I$301,ROW(),6)="","",INDEX(減価償却費入力!$A$1:$I$301,ROW(),6))</f>
        <v/>
      </c>
      <c r="G179" s="166" t="str">
        <f>IF(INDEX(減価償却費入力!$A$1:$I$301,ROW(),7)="","",INDEX(減価償却費入力!$A$1:$I$301,ROW(),7))</f>
        <v/>
      </c>
      <c r="H179" s="166" t="str">
        <f t="shared" si="6"/>
        <v/>
      </c>
      <c r="I179" s="166" t="str">
        <f>IFERROR(VLOOKUP(H179,耐用年数!$D$2:$E$224,2,FALSE),"")</f>
        <v/>
      </c>
      <c r="J179" s="166" t="str">
        <f>IF(INDEX(減価償却費入力!$A$1:$I$301,ROW(),8)="","",INDEX(減価償却費入力!$A$1:$I$301,ROW(),8))</f>
        <v/>
      </c>
      <c r="K179" s="166" t="str">
        <f>IFERROR(ROUNDDOWN(IF(OR(J179=耐用年数!$J$2,J179=耐用年数!$J$3,J179=""),減価償却費出力!I179,IF(DATEDIF(M179,A179,"y")&gt;=I179,I179/5,I179-DATEDIF(M179,A179,"y")+ROUNDDOWN(DATEDIF(M179,A179,"y")/5,0))),0),"")</f>
        <v/>
      </c>
      <c r="L179" s="166" t="str">
        <f t="shared" si="7"/>
        <v/>
      </c>
      <c r="M179" s="171" t="str">
        <f>IF(INDEX(減価償却費入力!$A$1:$I$301,ROW(),9)="","",INDEX(減価償却費入力!$A$1:$I$301,ROW(),9))</f>
        <v/>
      </c>
      <c r="N179" s="172" t="str">
        <f>IFERROR(IF(YEAR(A179)=設定・集計!$B$2,12-MONTH(A179)+1,IF(設定・集計!$B$2&lt;YEAR(A179)+L179,12,IF(設定・集計!$B$2=YEAR(A179)+L179,MONTH(A179)-1,0))),"")</f>
        <v/>
      </c>
      <c r="O179" s="169" t="str">
        <f t="shared" si="8"/>
        <v/>
      </c>
      <c r="P179" s="173"/>
      <c r="Q179" s="173"/>
      <c r="R179" s="173"/>
      <c r="S179" s="173"/>
      <c r="T179" s="173"/>
    </row>
    <row r="180" spans="1:20" s="174" customFormat="1">
      <c r="A180" s="165" t="str">
        <f>IF(INDEX(減価償却費入力!$A$1:$I$301,ROW(),1)="","",INDEX(減価償却費入力!$A$1:$I$301,ROW(),1))</f>
        <v/>
      </c>
      <c r="B180" s="166" t="str">
        <f>IF(INDEX(減価償却費入力!$A$1:$I$301,ROW(),5)="","",INDEX(減価償却費入力!$A$1:$I$301,ROW(),5))</f>
        <v/>
      </c>
      <c r="C180" s="167" t="str">
        <f>IF(INDEX(減価償却費入力!$A$1:$I$301,ROW(),2)="","",INDEX(減価償却費入力!$A$1:$I$301,ROW(),2))</f>
        <v/>
      </c>
      <c r="D180" s="168" t="str">
        <f>IF(INDEX(減価償却費入力!$A$1:$I$301,ROW(),3)="","",INDEX(減価償却費入力!$A$1:$I$301,ROW(),3))</f>
        <v/>
      </c>
      <c r="E180" s="169" t="str">
        <f>IF(INDEX(減価償却費入力!$A$1:$I$301,ROW(),4)="","",INDEX(減価償却費入力!$A$1:$I$301,ROW(),4))</f>
        <v/>
      </c>
      <c r="F180" s="170" t="str">
        <f>IF(INDEX(減価償却費入力!$A$1:$I$301,ROW(),6)="","",INDEX(減価償却費入力!$A$1:$I$301,ROW(),6))</f>
        <v/>
      </c>
      <c r="G180" s="166" t="str">
        <f>IF(INDEX(減価償却費入力!$A$1:$I$301,ROW(),7)="","",INDEX(減価償却費入力!$A$1:$I$301,ROW(),7))</f>
        <v/>
      </c>
      <c r="H180" s="166" t="str">
        <f t="shared" si="6"/>
        <v/>
      </c>
      <c r="I180" s="166" t="str">
        <f>IFERROR(VLOOKUP(H180,耐用年数!$D$2:$E$224,2,FALSE),"")</f>
        <v/>
      </c>
      <c r="J180" s="166" t="str">
        <f>IF(INDEX(減価償却費入力!$A$1:$I$301,ROW(),8)="","",INDEX(減価償却費入力!$A$1:$I$301,ROW(),8))</f>
        <v/>
      </c>
      <c r="K180" s="166" t="str">
        <f>IFERROR(ROUNDDOWN(IF(OR(J180=耐用年数!$J$2,J180=耐用年数!$J$3,J180=""),減価償却費出力!I180,IF(DATEDIF(M180,A180,"y")&gt;=I180,I180/5,I180-DATEDIF(M180,A180,"y")+ROUNDDOWN(DATEDIF(M180,A180,"y")/5,0))),0),"")</f>
        <v/>
      </c>
      <c r="L180" s="166" t="str">
        <f t="shared" si="7"/>
        <v/>
      </c>
      <c r="M180" s="171" t="str">
        <f>IF(INDEX(減価償却費入力!$A$1:$I$301,ROW(),9)="","",INDEX(減価償却費入力!$A$1:$I$301,ROW(),9))</f>
        <v/>
      </c>
      <c r="N180" s="172" t="str">
        <f>IFERROR(IF(YEAR(A180)=設定・集計!$B$2,12-MONTH(A180)+1,IF(設定・集計!$B$2&lt;YEAR(A180)+L180,12,IF(設定・集計!$B$2=YEAR(A180)+L180,MONTH(A180)-1,0))),"")</f>
        <v/>
      </c>
      <c r="O180" s="169" t="str">
        <f t="shared" si="8"/>
        <v/>
      </c>
      <c r="P180" s="173"/>
      <c r="Q180" s="173"/>
      <c r="R180" s="173"/>
      <c r="S180" s="173"/>
      <c r="T180" s="173"/>
    </row>
    <row r="181" spans="1:20" s="174" customFormat="1">
      <c r="A181" s="165" t="str">
        <f>IF(INDEX(減価償却費入力!$A$1:$I$301,ROW(),1)="","",INDEX(減価償却費入力!$A$1:$I$301,ROW(),1))</f>
        <v/>
      </c>
      <c r="B181" s="166" t="str">
        <f>IF(INDEX(減価償却費入力!$A$1:$I$301,ROW(),5)="","",INDEX(減価償却費入力!$A$1:$I$301,ROW(),5))</f>
        <v/>
      </c>
      <c r="C181" s="167" t="str">
        <f>IF(INDEX(減価償却費入力!$A$1:$I$301,ROW(),2)="","",INDEX(減価償却費入力!$A$1:$I$301,ROW(),2))</f>
        <v/>
      </c>
      <c r="D181" s="168" t="str">
        <f>IF(INDEX(減価償却費入力!$A$1:$I$301,ROW(),3)="","",INDEX(減価償却費入力!$A$1:$I$301,ROW(),3))</f>
        <v/>
      </c>
      <c r="E181" s="169" t="str">
        <f>IF(INDEX(減価償却費入力!$A$1:$I$301,ROW(),4)="","",INDEX(減価償却費入力!$A$1:$I$301,ROW(),4))</f>
        <v/>
      </c>
      <c r="F181" s="170" t="str">
        <f>IF(INDEX(減価償却費入力!$A$1:$I$301,ROW(),6)="","",INDEX(減価償却費入力!$A$1:$I$301,ROW(),6))</f>
        <v/>
      </c>
      <c r="G181" s="166" t="str">
        <f>IF(INDEX(減価償却費入力!$A$1:$I$301,ROW(),7)="","",INDEX(減価償却費入力!$A$1:$I$301,ROW(),7))</f>
        <v/>
      </c>
      <c r="H181" s="166" t="str">
        <f t="shared" si="6"/>
        <v/>
      </c>
      <c r="I181" s="166" t="str">
        <f>IFERROR(VLOOKUP(H181,耐用年数!$D$2:$E$224,2,FALSE),"")</f>
        <v/>
      </c>
      <c r="J181" s="166" t="str">
        <f>IF(INDEX(減価償却費入力!$A$1:$I$301,ROW(),8)="","",INDEX(減価償却費入力!$A$1:$I$301,ROW(),8))</f>
        <v/>
      </c>
      <c r="K181" s="166" t="str">
        <f>IFERROR(ROUNDDOWN(IF(OR(J181=耐用年数!$J$2,J181=耐用年数!$J$3,J181=""),減価償却費出力!I181,IF(DATEDIF(M181,A181,"y")&gt;=I181,I181/5,I181-DATEDIF(M181,A181,"y")+ROUNDDOWN(DATEDIF(M181,A181,"y")/5,0))),0),"")</f>
        <v/>
      </c>
      <c r="L181" s="166" t="str">
        <f t="shared" si="7"/>
        <v/>
      </c>
      <c r="M181" s="171" t="str">
        <f>IF(INDEX(減価償却費入力!$A$1:$I$301,ROW(),9)="","",INDEX(減価償却費入力!$A$1:$I$301,ROW(),9))</f>
        <v/>
      </c>
      <c r="N181" s="172" t="str">
        <f>IFERROR(IF(YEAR(A181)=設定・集計!$B$2,12-MONTH(A181)+1,IF(設定・集計!$B$2&lt;YEAR(A181)+L181,12,IF(設定・集計!$B$2=YEAR(A181)+L181,MONTH(A181)-1,0))),"")</f>
        <v/>
      </c>
      <c r="O181" s="169" t="str">
        <f t="shared" si="8"/>
        <v/>
      </c>
      <c r="P181" s="173"/>
      <c r="Q181" s="173"/>
      <c r="R181" s="173"/>
      <c r="S181" s="173"/>
      <c r="T181" s="173"/>
    </row>
    <row r="182" spans="1:20" s="174" customFormat="1">
      <c r="A182" s="165" t="str">
        <f>IF(INDEX(減価償却費入力!$A$1:$I$301,ROW(),1)="","",INDEX(減価償却費入力!$A$1:$I$301,ROW(),1))</f>
        <v/>
      </c>
      <c r="B182" s="166" t="str">
        <f>IF(INDEX(減価償却費入力!$A$1:$I$301,ROW(),5)="","",INDEX(減価償却費入力!$A$1:$I$301,ROW(),5))</f>
        <v/>
      </c>
      <c r="C182" s="167" t="str">
        <f>IF(INDEX(減価償却費入力!$A$1:$I$301,ROW(),2)="","",INDEX(減価償却費入力!$A$1:$I$301,ROW(),2))</f>
        <v/>
      </c>
      <c r="D182" s="168" t="str">
        <f>IF(INDEX(減価償却費入力!$A$1:$I$301,ROW(),3)="","",INDEX(減価償却費入力!$A$1:$I$301,ROW(),3))</f>
        <v/>
      </c>
      <c r="E182" s="169" t="str">
        <f>IF(INDEX(減価償却費入力!$A$1:$I$301,ROW(),4)="","",INDEX(減価償却費入力!$A$1:$I$301,ROW(),4))</f>
        <v/>
      </c>
      <c r="F182" s="170" t="str">
        <f>IF(INDEX(減価償却費入力!$A$1:$I$301,ROW(),6)="","",INDEX(減価償却費入力!$A$1:$I$301,ROW(),6))</f>
        <v/>
      </c>
      <c r="G182" s="166" t="str">
        <f>IF(INDEX(減価償却費入力!$A$1:$I$301,ROW(),7)="","",INDEX(減価償却費入力!$A$1:$I$301,ROW(),7))</f>
        <v/>
      </c>
      <c r="H182" s="166" t="str">
        <f t="shared" si="6"/>
        <v/>
      </c>
      <c r="I182" s="166" t="str">
        <f>IFERROR(VLOOKUP(H182,耐用年数!$D$2:$E$224,2,FALSE),"")</f>
        <v/>
      </c>
      <c r="J182" s="166" t="str">
        <f>IF(INDEX(減価償却費入力!$A$1:$I$301,ROW(),8)="","",INDEX(減価償却費入力!$A$1:$I$301,ROW(),8))</f>
        <v/>
      </c>
      <c r="K182" s="166" t="str">
        <f>IFERROR(ROUNDDOWN(IF(OR(J182=耐用年数!$J$2,J182=耐用年数!$J$3,J182=""),減価償却費出力!I182,IF(DATEDIF(M182,A182,"y")&gt;=I182,I182/5,I182-DATEDIF(M182,A182,"y")+ROUNDDOWN(DATEDIF(M182,A182,"y")/5,0))),0),"")</f>
        <v/>
      </c>
      <c r="L182" s="166" t="str">
        <f t="shared" si="7"/>
        <v/>
      </c>
      <c r="M182" s="171" t="str">
        <f>IF(INDEX(減価償却費入力!$A$1:$I$301,ROW(),9)="","",INDEX(減価償却費入力!$A$1:$I$301,ROW(),9))</f>
        <v/>
      </c>
      <c r="N182" s="172" t="str">
        <f>IFERROR(IF(YEAR(A182)=設定・集計!$B$2,12-MONTH(A182)+1,IF(設定・集計!$B$2&lt;YEAR(A182)+L182,12,IF(設定・集計!$B$2=YEAR(A182)+L182,MONTH(A182)-1,0))),"")</f>
        <v/>
      </c>
      <c r="O182" s="169" t="str">
        <f t="shared" si="8"/>
        <v/>
      </c>
      <c r="P182" s="173"/>
      <c r="Q182" s="173"/>
      <c r="R182" s="173"/>
      <c r="S182" s="173"/>
      <c r="T182" s="173"/>
    </row>
    <row r="183" spans="1:20" s="174" customFormat="1">
      <c r="A183" s="165" t="str">
        <f>IF(INDEX(減価償却費入力!$A$1:$I$301,ROW(),1)="","",INDEX(減価償却費入力!$A$1:$I$301,ROW(),1))</f>
        <v/>
      </c>
      <c r="B183" s="166" t="str">
        <f>IF(INDEX(減価償却費入力!$A$1:$I$301,ROW(),5)="","",INDEX(減価償却費入力!$A$1:$I$301,ROW(),5))</f>
        <v/>
      </c>
      <c r="C183" s="167" t="str">
        <f>IF(INDEX(減価償却費入力!$A$1:$I$301,ROW(),2)="","",INDEX(減価償却費入力!$A$1:$I$301,ROW(),2))</f>
        <v/>
      </c>
      <c r="D183" s="168" t="str">
        <f>IF(INDEX(減価償却費入力!$A$1:$I$301,ROW(),3)="","",INDEX(減価償却費入力!$A$1:$I$301,ROW(),3))</f>
        <v/>
      </c>
      <c r="E183" s="169" t="str">
        <f>IF(INDEX(減価償却費入力!$A$1:$I$301,ROW(),4)="","",INDEX(減価償却費入力!$A$1:$I$301,ROW(),4))</f>
        <v/>
      </c>
      <c r="F183" s="170" t="str">
        <f>IF(INDEX(減価償却費入力!$A$1:$I$301,ROW(),6)="","",INDEX(減価償却費入力!$A$1:$I$301,ROW(),6))</f>
        <v/>
      </c>
      <c r="G183" s="166" t="str">
        <f>IF(INDEX(減価償却費入力!$A$1:$I$301,ROW(),7)="","",INDEX(減価償却費入力!$A$1:$I$301,ROW(),7))</f>
        <v/>
      </c>
      <c r="H183" s="166" t="str">
        <f t="shared" si="6"/>
        <v/>
      </c>
      <c r="I183" s="166" t="str">
        <f>IFERROR(VLOOKUP(H183,耐用年数!$D$2:$E$224,2,FALSE),"")</f>
        <v/>
      </c>
      <c r="J183" s="166" t="str">
        <f>IF(INDEX(減価償却費入力!$A$1:$I$301,ROW(),8)="","",INDEX(減価償却費入力!$A$1:$I$301,ROW(),8))</f>
        <v/>
      </c>
      <c r="K183" s="166" t="str">
        <f>IFERROR(ROUNDDOWN(IF(OR(J183=耐用年数!$J$2,J183=耐用年数!$J$3,J183=""),減価償却費出力!I183,IF(DATEDIF(M183,A183,"y")&gt;=I183,I183/5,I183-DATEDIF(M183,A183,"y")+ROUNDDOWN(DATEDIF(M183,A183,"y")/5,0))),0),"")</f>
        <v/>
      </c>
      <c r="L183" s="166" t="str">
        <f t="shared" si="7"/>
        <v/>
      </c>
      <c r="M183" s="171" t="str">
        <f>IF(INDEX(減価償却費入力!$A$1:$I$301,ROW(),9)="","",INDEX(減価償却費入力!$A$1:$I$301,ROW(),9))</f>
        <v/>
      </c>
      <c r="N183" s="172" t="str">
        <f>IFERROR(IF(YEAR(A183)=設定・集計!$B$2,12-MONTH(A183)+1,IF(設定・集計!$B$2&lt;YEAR(A183)+L183,12,IF(設定・集計!$B$2=YEAR(A183)+L183,MONTH(A183)-1,0))),"")</f>
        <v/>
      </c>
      <c r="O183" s="169" t="str">
        <f t="shared" si="8"/>
        <v/>
      </c>
      <c r="P183" s="173"/>
      <c r="Q183" s="173"/>
      <c r="R183" s="173"/>
      <c r="S183" s="173"/>
      <c r="T183" s="173"/>
    </row>
    <row r="184" spans="1:20" s="174" customFormat="1">
      <c r="A184" s="165" t="str">
        <f>IF(INDEX(減価償却費入力!$A$1:$I$301,ROW(),1)="","",INDEX(減価償却費入力!$A$1:$I$301,ROW(),1))</f>
        <v/>
      </c>
      <c r="B184" s="166" t="str">
        <f>IF(INDEX(減価償却費入力!$A$1:$I$301,ROW(),5)="","",INDEX(減価償却費入力!$A$1:$I$301,ROW(),5))</f>
        <v/>
      </c>
      <c r="C184" s="167" t="str">
        <f>IF(INDEX(減価償却費入力!$A$1:$I$301,ROW(),2)="","",INDEX(減価償却費入力!$A$1:$I$301,ROW(),2))</f>
        <v/>
      </c>
      <c r="D184" s="168" t="str">
        <f>IF(INDEX(減価償却費入力!$A$1:$I$301,ROW(),3)="","",INDEX(減価償却費入力!$A$1:$I$301,ROW(),3))</f>
        <v/>
      </c>
      <c r="E184" s="169" t="str">
        <f>IF(INDEX(減価償却費入力!$A$1:$I$301,ROW(),4)="","",INDEX(減価償却費入力!$A$1:$I$301,ROW(),4))</f>
        <v/>
      </c>
      <c r="F184" s="170" t="str">
        <f>IF(INDEX(減価償却費入力!$A$1:$I$301,ROW(),6)="","",INDEX(減価償却費入力!$A$1:$I$301,ROW(),6))</f>
        <v/>
      </c>
      <c r="G184" s="166" t="str">
        <f>IF(INDEX(減価償却費入力!$A$1:$I$301,ROW(),7)="","",INDEX(減価償却費入力!$A$1:$I$301,ROW(),7))</f>
        <v/>
      </c>
      <c r="H184" s="166" t="str">
        <f t="shared" si="6"/>
        <v/>
      </c>
      <c r="I184" s="166" t="str">
        <f>IFERROR(VLOOKUP(H184,耐用年数!$D$2:$E$224,2,FALSE),"")</f>
        <v/>
      </c>
      <c r="J184" s="166" t="str">
        <f>IF(INDEX(減価償却費入力!$A$1:$I$301,ROW(),8)="","",INDEX(減価償却費入力!$A$1:$I$301,ROW(),8))</f>
        <v/>
      </c>
      <c r="K184" s="166" t="str">
        <f>IFERROR(ROUNDDOWN(IF(OR(J184=耐用年数!$J$2,J184=耐用年数!$J$3,J184=""),減価償却費出力!I184,IF(DATEDIF(M184,A184,"y")&gt;=I184,I184/5,I184-DATEDIF(M184,A184,"y")+ROUNDDOWN(DATEDIF(M184,A184,"y")/5,0))),0),"")</f>
        <v/>
      </c>
      <c r="L184" s="166" t="str">
        <f t="shared" si="7"/>
        <v/>
      </c>
      <c r="M184" s="171" t="str">
        <f>IF(INDEX(減価償却費入力!$A$1:$I$301,ROW(),9)="","",INDEX(減価償却費入力!$A$1:$I$301,ROW(),9))</f>
        <v/>
      </c>
      <c r="N184" s="172" t="str">
        <f>IFERROR(IF(YEAR(A184)=設定・集計!$B$2,12-MONTH(A184)+1,IF(設定・集計!$B$2&lt;YEAR(A184)+L184,12,IF(設定・集計!$B$2=YEAR(A184)+L184,MONTH(A184)-1,0))),"")</f>
        <v/>
      </c>
      <c r="O184" s="169" t="str">
        <f t="shared" si="8"/>
        <v/>
      </c>
      <c r="P184" s="173"/>
      <c r="Q184" s="173"/>
      <c r="R184" s="173"/>
      <c r="S184" s="173"/>
      <c r="T184" s="173"/>
    </row>
    <row r="185" spans="1:20" s="174" customFormat="1">
      <c r="A185" s="165" t="str">
        <f>IF(INDEX(減価償却費入力!$A$1:$I$301,ROW(),1)="","",INDEX(減価償却費入力!$A$1:$I$301,ROW(),1))</f>
        <v/>
      </c>
      <c r="B185" s="166" t="str">
        <f>IF(INDEX(減価償却費入力!$A$1:$I$301,ROW(),5)="","",INDEX(減価償却費入力!$A$1:$I$301,ROW(),5))</f>
        <v/>
      </c>
      <c r="C185" s="167" t="str">
        <f>IF(INDEX(減価償却費入力!$A$1:$I$301,ROW(),2)="","",INDEX(減価償却費入力!$A$1:$I$301,ROW(),2))</f>
        <v/>
      </c>
      <c r="D185" s="168" t="str">
        <f>IF(INDEX(減価償却費入力!$A$1:$I$301,ROW(),3)="","",INDEX(減価償却費入力!$A$1:$I$301,ROW(),3))</f>
        <v/>
      </c>
      <c r="E185" s="169" t="str">
        <f>IF(INDEX(減価償却費入力!$A$1:$I$301,ROW(),4)="","",INDEX(減価償却費入力!$A$1:$I$301,ROW(),4))</f>
        <v/>
      </c>
      <c r="F185" s="170" t="str">
        <f>IF(INDEX(減価償却費入力!$A$1:$I$301,ROW(),6)="","",INDEX(減価償却費入力!$A$1:$I$301,ROW(),6))</f>
        <v/>
      </c>
      <c r="G185" s="166" t="str">
        <f>IF(INDEX(減価償却費入力!$A$1:$I$301,ROW(),7)="","",INDEX(減価償却費入力!$A$1:$I$301,ROW(),7))</f>
        <v/>
      </c>
      <c r="H185" s="166" t="str">
        <f t="shared" si="6"/>
        <v/>
      </c>
      <c r="I185" s="166" t="str">
        <f>IFERROR(VLOOKUP(H185,耐用年数!$D$2:$E$224,2,FALSE),"")</f>
        <v/>
      </c>
      <c r="J185" s="166" t="str">
        <f>IF(INDEX(減価償却費入力!$A$1:$I$301,ROW(),8)="","",INDEX(減価償却費入力!$A$1:$I$301,ROW(),8))</f>
        <v/>
      </c>
      <c r="K185" s="166" t="str">
        <f>IFERROR(ROUNDDOWN(IF(OR(J185=耐用年数!$J$2,J185=耐用年数!$J$3,J185=""),減価償却費出力!I185,IF(DATEDIF(M185,A185,"y")&gt;=I185,I185/5,I185-DATEDIF(M185,A185,"y")+ROUNDDOWN(DATEDIF(M185,A185,"y")/5,0))),0),"")</f>
        <v/>
      </c>
      <c r="L185" s="166" t="str">
        <f t="shared" si="7"/>
        <v/>
      </c>
      <c r="M185" s="171" t="str">
        <f>IF(INDEX(減価償却費入力!$A$1:$I$301,ROW(),9)="","",INDEX(減価償却費入力!$A$1:$I$301,ROW(),9))</f>
        <v/>
      </c>
      <c r="N185" s="172" t="str">
        <f>IFERROR(IF(YEAR(A185)=設定・集計!$B$2,12-MONTH(A185)+1,IF(設定・集計!$B$2&lt;YEAR(A185)+L185,12,IF(設定・集計!$B$2=YEAR(A185)+L185,MONTH(A185)-1,0))),"")</f>
        <v/>
      </c>
      <c r="O185" s="169" t="str">
        <f t="shared" si="8"/>
        <v/>
      </c>
      <c r="P185" s="173"/>
      <c r="Q185" s="173"/>
      <c r="R185" s="173"/>
      <c r="S185" s="173"/>
      <c r="T185" s="173"/>
    </row>
    <row r="186" spans="1:20" s="174" customFormat="1">
      <c r="A186" s="165" t="str">
        <f>IF(INDEX(減価償却費入力!$A$1:$I$301,ROW(),1)="","",INDEX(減価償却費入力!$A$1:$I$301,ROW(),1))</f>
        <v/>
      </c>
      <c r="B186" s="166" t="str">
        <f>IF(INDEX(減価償却費入力!$A$1:$I$301,ROW(),5)="","",INDEX(減価償却費入力!$A$1:$I$301,ROW(),5))</f>
        <v/>
      </c>
      <c r="C186" s="167" t="str">
        <f>IF(INDEX(減価償却費入力!$A$1:$I$301,ROW(),2)="","",INDEX(減価償却費入力!$A$1:$I$301,ROW(),2))</f>
        <v/>
      </c>
      <c r="D186" s="168" t="str">
        <f>IF(INDEX(減価償却費入力!$A$1:$I$301,ROW(),3)="","",INDEX(減価償却費入力!$A$1:$I$301,ROW(),3))</f>
        <v/>
      </c>
      <c r="E186" s="169" t="str">
        <f>IF(INDEX(減価償却費入力!$A$1:$I$301,ROW(),4)="","",INDEX(減価償却費入力!$A$1:$I$301,ROW(),4))</f>
        <v/>
      </c>
      <c r="F186" s="170" t="str">
        <f>IF(INDEX(減価償却費入力!$A$1:$I$301,ROW(),6)="","",INDEX(減価償却費入力!$A$1:$I$301,ROW(),6))</f>
        <v/>
      </c>
      <c r="G186" s="166" t="str">
        <f>IF(INDEX(減価償却費入力!$A$1:$I$301,ROW(),7)="","",INDEX(減価償却費入力!$A$1:$I$301,ROW(),7))</f>
        <v/>
      </c>
      <c r="H186" s="166" t="str">
        <f t="shared" si="6"/>
        <v/>
      </c>
      <c r="I186" s="166" t="str">
        <f>IFERROR(VLOOKUP(H186,耐用年数!$D$2:$E$224,2,FALSE),"")</f>
        <v/>
      </c>
      <c r="J186" s="166" t="str">
        <f>IF(INDEX(減価償却費入力!$A$1:$I$301,ROW(),8)="","",INDEX(減価償却費入力!$A$1:$I$301,ROW(),8))</f>
        <v/>
      </c>
      <c r="K186" s="166" t="str">
        <f>IFERROR(ROUNDDOWN(IF(OR(J186=耐用年数!$J$2,J186=耐用年数!$J$3,J186=""),減価償却費出力!I186,IF(DATEDIF(M186,A186,"y")&gt;=I186,I186/5,I186-DATEDIF(M186,A186,"y")+ROUNDDOWN(DATEDIF(M186,A186,"y")/5,0))),0),"")</f>
        <v/>
      </c>
      <c r="L186" s="166" t="str">
        <f t="shared" si="7"/>
        <v/>
      </c>
      <c r="M186" s="171" t="str">
        <f>IF(INDEX(減価償却費入力!$A$1:$I$301,ROW(),9)="","",INDEX(減価償却費入力!$A$1:$I$301,ROW(),9))</f>
        <v/>
      </c>
      <c r="N186" s="172" t="str">
        <f>IFERROR(IF(YEAR(A186)=設定・集計!$B$2,12-MONTH(A186)+1,IF(設定・集計!$B$2&lt;YEAR(A186)+L186,12,IF(設定・集計!$B$2=YEAR(A186)+L186,MONTH(A186)-1,0))),"")</f>
        <v/>
      </c>
      <c r="O186" s="169" t="str">
        <f t="shared" si="8"/>
        <v/>
      </c>
      <c r="P186" s="173"/>
      <c r="Q186" s="173"/>
      <c r="R186" s="173"/>
      <c r="S186" s="173"/>
      <c r="T186" s="173"/>
    </row>
    <row r="187" spans="1:20" s="174" customFormat="1">
      <c r="A187" s="165" t="str">
        <f>IF(INDEX(減価償却費入力!$A$1:$I$301,ROW(),1)="","",INDEX(減価償却費入力!$A$1:$I$301,ROW(),1))</f>
        <v/>
      </c>
      <c r="B187" s="166" t="str">
        <f>IF(INDEX(減価償却費入力!$A$1:$I$301,ROW(),5)="","",INDEX(減価償却費入力!$A$1:$I$301,ROW(),5))</f>
        <v/>
      </c>
      <c r="C187" s="167" t="str">
        <f>IF(INDEX(減価償却費入力!$A$1:$I$301,ROW(),2)="","",INDEX(減価償却費入力!$A$1:$I$301,ROW(),2))</f>
        <v/>
      </c>
      <c r="D187" s="168" t="str">
        <f>IF(INDEX(減価償却費入力!$A$1:$I$301,ROW(),3)="","",INDEX(減価償却費入力!$A$1:$I$301,ROW(),3))</f>
        <v/>
      </c>
      <c r="E187" s="169" t="str">
        <f>IF(INDEX(減価償却費入力!$A$1:$I$301,ROW(),4)="","",INDEX(減価償却費入力!$A$1:$I$301,ROW(),4))</f>
        <v/>
      </c>
      <c r="F187" s="170" t="str">
        <f>IF(INDEX(減価償却費入力!$A$1:$I$301,ROW(),6)="","",INDEX(減価償却費入力!$A$1:$I$301,ROW(),6))</f>
        <v/>
      </c>
      <c r="G187" s="166" t="str">
        <f>IF(INDEX(減価償却費入力!$A$1:$I$301,ROW(),7)="","",INDEX(減価償却費入力!$A$1:$I$301,ROW(),7))</f>
        <v/>
      </c>
      <c r="H187" s="166" t="str">
        <f t="shared" si="6"/>
        <v/>
      </c>
      <c r="I187" s="166" t="str">
        <f>IFERROR(VLOOKUP(H187,耐用年数!$D$2:$E$224,2,FALSE),"")</f>
        <v/>
      </c>
      <c r="J187" s="166" t="str">
        <f>IF(INDEX(減価償却費入力!$A$1:$I$301,ROW(),8)="","",INDEX(減価償却費入力!$A$1:$I$301,ROW(),8))</f>
        <v/>
      </c>
      <c r="K187" s="166" t="str">
        <f>IFERROR(ROUNDDOWN(IF(OR(J187=耐用年数!$J$2,J187=耐用年数!$J$3,J187=""),減価償却費出力!I187,IF(DATEDIF(M187,A187,"y")&gt;=I187,I187/5,I187-DATEDIF(M187,A187,"y")+ROUNDDOWN(DATEDIF(M187,A187,"y")/5,0))),0),"")</f>
        <v/>
      </c>
      <c r="L187" s="166" t="str">
        <f t="shared" si="7"/>
        <v/>
      </c>
      <c r="M187" s="171" t="str">
        <f>IF(INDEX(減価償却費入力!$A$1:$I$301,ROW(),9)="","",INDEX(減価償却費入力!$A$1:$I$301,ROW(),9))</f>
        <v/>
      </c>
      <c r="N187" s="172" t="str">
        <f>IFERROR(IF(YEAR(A187)=設定・集計!$B$2,12-MONTH(A187)+1,IF(設定・集計!$B$2&lt;YEAR(A187)+L187,12,IF(設定・集計!$B$2=YEAR(A187)+L187,MONTH(A187)-1,0))),"")</f>
        <v/>
      </c>
      <c r="O187" s="169" t="str">
        <f t="shared" si="8"/>
        <v/>
      </c>
      <c r="P187" s="173"/>
      <c r="Q187" s="173"/>
      <c r="R187" s="173"/>
      <c r="S187" s="173"/>
      <c r="T187" s="173"/>
    </row>
    <row r="188" spans="1:20" s="174" customFormat="1">
      <c r="A188" s="165" t="str">
        <f>IF(INDEX(減価償却費入力!$A$1:$I$301,ROW(),1)="","",INDEX(減価償却費入力!$A$1:$I$301,ROW(),1))</f>
        <v/>
      </c>
      <c r="B188" s="166" t="str">
        <f>IF(INDEX(減価償却費入力!$A$1:$I$301,ROW(),5)="","",INDEX(減価償却費入力!$A$1:$I$301,ROW(),5))</f>
        <v/>
      </c>
      <c r="C188" s="167" t="str">
        <f>IF(INDEX(減価償却費入力!$A$1:$I$301,ROW(),2)="","",INDEX(減価償却費入力!$A$1:$I$301,ROW(),2))</f>
        <v/>
      </c>
      <c r="D188" s="168" t="str">
        <f>IF(INDEX(減価償却費入力!$A$1:$I$301,ROW(),3)="","",INDEX(減価償却費入力!$A$1:$I$301,ROW(),3))</f>
        <v/>
      </c>
      <c r="E188" s="169" t="str">
        <f>IF(INDEX(減価償却費入力!$A$1:$I$301,ROW(),4)="","",INDEX(減価償却費入力!$A$1:$I$301,ROW(),4))</f>
        <v/>
      </c>
      <c r="F188" s="170" t="str">
        <f>IF(INDEX(減価償却費入力!$A$1:$I$301,ROW(),6)="","",INDEX(減価償却費入力!$A$1:$I$301,ROW(),6))</f>
        <v/>
      </c>
      <c r="G188" s="166" t="str">
        <f>IF(INDEX(減価償却費入力!$A$1:$I$301,ROW(),7)="","",INDEX(減価償却費入力!$A$1:$I$301,ROW(),7))</f>
        <v/>
      </c>
      <c r="H188" s="166" t="str">
        <f t="shared" si="6"/>
        <v/>
      </c>
      <c r="I188" s="166" t="str">
        <f>IFERROR(VLOOKUP(H188,耐用年数!$D$2:$E$224,2,FALSE),"")</f>
        <v/>
      </c>
      <c r="J188" s="166" t="str">
        <f>IF(INDEX(減価償却費入力!$A$1:$I$301,ROW(),8)="","",INDEX(減価償却費入力!$A$1:$I$301,ROW(),8))</f>
        <v/>
      </c>
      <c r="K188" s="166" t="str">
        <f>IFERROR(ROUNDDOWN(IF(OR(J188=耐用年数!$J$2,J188=耐用年数!$J$3,J188=""),減価償却費出力!I188,IF(DATEDIF(M188,A188,"y")&gt;=I188,I188/5,I188-DATEDIF(M188,A188,"y")+ROUNDDOWN(DATEDIF(M188,A188,"y")/5,0))),0),"")</f>
        <v/>
      </c>
      <c r="L188" s="166" t="str">
        <f t="shared" si="7"/>
        <v/>
      </c>
      <c r="M188" s="171" t="str">
        <f>IF(INDEX(減価償却費入力!$A$1:$I$301,ROW(),9)="","",INDEX(減価償却費入力!$A$1:$I$301,ROW(),9))</f>
        <v/>
      </c>
      <c r="N188" s="172" t="str">
        <f>IFERROR(IF(YEAR(A188)=設定・集計!$B$2,12-MONTH(A188)+1,IF(設定・集計!$B$2&lt;YEAR(A188)+L188,12,IF(設定・集計!$B$2=YEAR(A188)+L188,MONTH(A188)-1,0))),"")</f>
        <v/>
      </c>
      <c r="O188" s="169" t="str">
        <f t="shared" si="8"/>
        <v/>
      </c>
      <c r="P188" s="173"/>
      <c r="Q188" s="173"/>
      <c r="R188" s="173"/>
      <c r="S188" s="173"/>
      <c r="T188" s="173"/>
    </row>
    <row r="189" spans="1:20" s="174" customFormat="1">
      <c r="A189" s="165" t="str">
        <f>IF(INDEX(減価償却費入力!$A$1:$I$301,ROW(),1)="","",INDEX(減価償却費入力!$A$1:$I$301,ROW(),1))</f>
        <v/>
      </c>
      <c r="B189" s="166" t="str">
        <f>IF(INDEX(減価償却費入力!$A$1:$I$301,ROW(),5)="","",INDEX(減価償却費入力!$A$1:$I$301,ROW(),5))</f>
        <v/>
      </c>
      <c r="C189" s="167" t="str">
        <f>IF(INDEX(減価償却費入力!$A$1:$I$301,ROW(),2)="","",INDEX(減価償却費入力!$A$1:$I$301,ROW(),2))</f>
        <v/>
      </c>
      <c r="D189" s="168" t="str">
        <f>IF(INDEX(減価償却費入力!$A$1:$I$301,ROW(),3)="","",INDEX(減価償却費入力!$A$1:$I$301,ROW(),3))</f>
        <v/>
      </c>
      <c r="E189" s="169" t="str">
        <f>IF(INDEX(減価償却費入力!$A$1:$I$301,ROW(),4)="","",INDEX(減価償却費入力!$A$1:$I$301,ROW(),4))</f>
        <v/>
      </c>
      <c r="F189" s="170" t="str">
        <f>IF(INDEX(減価償却費入力!$A$1:$I$301,ROW(),6)="","",INDEX(減価償却費入力!$A$1:$I$301,ROW(),6))</f>
        <v/>
      </c>
      <c r="G189" s="166" t="str">
        <f>IF(INDEX(減価償却費入力!$A$1:$I$301,ROW(),7)="","",INDEX(減価償却費入力!$A$1:$I$301,ROW(),7))</f>
        <v/>
      </c>
      <c r="H189" s="166" t="str">
        <f t="shared" si="6"/>
        <v/>
      </c>
      <c r="I189" s="166" t="str">
        <f>IFERROR(VLOOKUP(H189,耐用年数!$D$2:$E$224,2,FALSE),"")</f>
        <v/>
      </c>
      <c r="J189" s="166" t="str">
        <f>IF(INDEX(減価償却費入力!$A$1:$I$301,ROW(),8)="","",INDEX(減価償却費入力!$A$1:$I$301,ROW(),8))</f>
        <v/>
      </c>
      <c r="K189" s="166" t="str">
        <f>IFERROR(ROUNDDOWN(IF(OR(J189=耐用年数!$J$2,J189=耐用年数!$J$3,J189=""),減価償却費出力!I189,IF(DATEDIF(M189,A189,"y")&gt;=I189,I189/5,I189-DATEDIF(M189,A189,"y")+ROUNDDOWN(DATEDIF(M189,A189,"y")/5,0))),0),"")</f>
        <v/>
      </c>
      <c r="L189" s="166" t="str">
        <f t="shared" si="7"/>
        <v/>
      </c>
      <c r="M189" s="171" t="str">
        <f>IF(INDEX(減価償却費入力!$A$1:$I$301,ROW(),9)="","",INDEX(減価償却費入力!$A$1:$I$301,ROW(),9))</f>
        <v/>
      </c>
      <c r="N189" s="172" t="str">
        <f>IFERROR(IF(YEAR(A189)=設定・集計!$B$2,12-MONTH(A189)+1,IF(設定・集計!$B$2&lt;YEAR(A189)+L189,12,IF(設定・集計!$B$2=YEAR(A189)+L189,MONTH(A189)-1,0))),"")</f>
        <v/>
      </c>
      <c r="O189" s="169" t="str">
        <f t="shared" si="8"/>
        <v/>
      </c>
      <c r="P189" s="173"/>
      <c r="Q189" s="173"/>
      <c r="R189" s="173"/>
      <c r="S189" s="173"/>
      <c r="T189" s="173"/>
    </row>
    <row r="190" spans="1:20" s="174" customFormat="1">
      <c r="A190" s="165" t="str">
        <f>IF(INDEX(減価償却費入力!$A$1:$I$301,ROW(),1)="","",INDEX(減価償却費入力!$A$1:$I$301,ROW(),1))</f>
        <v/>
      </c>
      <c r="B190" s="166" t="str">
        <f>IF(INDEX(減価償却費入力!$A$1:$I$301,ROW(),5)="","",INDEX(減価償却費入力!$A$1:$I$301,ROW(),5))</f>
        <v/>
      </c>
      <c r="C190" s="167" t="str">
        <f>IF(INDEX(減価償却費入力!$A$1:$I$301,ROW(),2)="","",INDEX(減価償却費入力!$A$1:$I$301,ROW(),2))</f>
        <v/>
      </c>
      <c r="D190" s="168" t="str">
        <f>IF(INDEX(減価償却費入力!$A$1:$I$301,ROW(),3)="","",INDEX(減価償却費入力!$A$1:$I$301,ROW(),3))</f>
        <v/>
      </c>
      <c r="E190" s="169" t="str">
        <f>IF(INDEX(減価償却費入力!$A$1:$I$301,ROW(),4)="","",INDEX(減価償却費入力!$A$1:$I$301,ROW(),4))</f>
        <v/>
      </c>
      <c r="F190" s="170" t="str">
        <f>IF(INDEX(減価償却費入力!$A$1:$I$301,ROW(),6)="","",INDEX(減価償却費入力!$A$1:$I$301,ROW(),6))</f>
        <v/>
      </c>
      <c r="G190" s="166" t="str">
        <f>IF(INDEX(減価償却費入力!$A$1:$I$301,ROW(),7)="","",INDEX(減価償却費入力!$A$1:$I$301,ROW(),7))</f>
        <v/>
      </c>
      <c r="H190" s="166" t="str">
        <f t="shared" si="6"/>
        <v/>
      </c>
      <c r="I190" s="166" t="str">
        <f>IFERROR(VLOOKUP(H190,耐用年数!$D$2:$E$224,2,FALSE),"")</f>
        <v/>
      </c>
      <c r="J190" s="166" t="str">
        <f>IF(INDEX(減価償却費入力!$A$1:$I$301,ROW(),8)="","",INDEX(減価償却費入力!$A$1:$I$301,ROW(),8))</f>
        <v/>
      </c>
      <c r="K190" s="166" t="str">
        <f>IFERROR(ROUNDDOWN(IF(OR(J190=耐用年数!$J$2,J190=耐用年数!$J$3,J190=""),減価償却費出力!I190,IF(DATEDIF(M190,A190,"y")&gt;=I190,I190/5,I190-DATEDIF(M190,A190,"y")+ROUNDDOWN(DATEDIF(M190,A190,"y")/5,0))),0),"")</f>
        <v/>
      </c>
      <c r="L190" s="166" t="str">
        <f t="shared" si="7"/>
        <v/>
      </c>
      <c r="M190" s="171" t="str">
        <f>IF(INDEX(減価償却費入力!$A$1:$I$301,ROW(),9)="","",INDEX(減価償却費入力!$A$1:$I$301,ROW(),9))</f>
        <v/>
      </c>
      <c r="N190" s="172" t="str">
        <f>IFERROR(IF(YEAR(A190)=設定・集計!$B$2,12-MONTH(A190)+1,IF(設定・集計!$B$2&lt;YEAR(A190)+L190,12,IF(設定・集計!$B$2=YEAR(A190)+L190,MONTH(A190)-1,0))),"")</f>
        <v/>
      </c>
      <c r="O190" s="169" t="str">
        <f t="shared" si="8"/>
        <v/>
      </c>
      <c r="P190" s="173"/>
      <c r="Q190" s="173"/>
      <c r="R190" s="173"/>
      <c r="S190" s="173"/>
      <c r="T190" s="173"/>
    </row>
    <row r="191" spans="1:20" s="174" customFormat="1">
      <c r="A191" s="165" t="str">
        <f>IF(INDEX(減価償却費入力!$A$1:$I$301,ROW(),1)="","",INDEX(減価償却費入力!$A$1:$I$301,ROW(),1))</f>
        <v/>
      </c>
      <c r="B191" s="166" t="str">
        <f>IF(INDEX(減価償却費入力!$A$1:$I$301,ROW(),5)="","",INDEX(減価償却費入力!$A$1:$I$301,ROW(),5))</f>
        <v/>
      </c>
      <c r="C191" s="167" t="str">
        <f>IF(INDEX(減価償却費入力!$A$1:$I$301,ROW(),2)="","",INDEX(減価償却費入力!$A$1:$I$301,ROW(),2))</f>
        <v/>
      </c>
      <c r="D191" s="168" t="str">
        <f>IF(INDEX(減価償却費入力!$A$1:$I$301,ROW(),3)="","",INDEX(減価償却費入力!$A$1:$I$301,ROW(),3))</f>
        <v/>
      </c>
      <c r="E191" s="169" t="str">
        <f>IF(INDEX(減価償却費入力!$A$1:$I$301,ROW(),4)="","",INDEX(減価償却費入力!$A$1:$I$301,ROW(),4))</f>
        <v/>
      </c>
      <c r="F191" s="170" t="str">
        <f>IF(INDEX(減価償却費入力!$A$1:$I$301,ROW(),6)="","",INDEX(減価償却費入力!$A$1:$I$301,ROW(),6))</f>
        <v/>
      </c>
      <c r="G191" s="166" t="str">
        <f>IF(INDEX(減価償却費入力!$A$1:$I$301,ROW(),7)="","",INDEX(減価償却費入力!$A$1:$I$301,ROW(),7))</f>
        <v/>
      </c>
      <c r="H191" s="166" t="str">
        <f t="shared" si="6"/>
        <v/>
      </c>
      <c r="I191" s="166" t="str">
        <f>IFERROR(VLOOKUP(H191,耐用年数!$D$2:$E$224,2,FALSE),"")</f>
        <v/>
      </c>
      <c r="J191" s="166" t="str">
        <f>IF(INDEX(減価償却費入力!$A$1:$I$301,ROW(),8)="","",INDEX(減価償却費入力!$A$1:$I$301,ROW(),8))</f>
        <v/>
      </c>
      <c r="K191" s="166" t="str">
        <f>IFERROR(ROUNDDOWN(IF(OR(J191=耐用年数!$J$2,J191=耐用年数!$J$3,J191=""),減価償却費出力!I191,IF(DATEDIF(M191,A191,"y")&gt;=I191,I191/5,I191-DATEDIF(M191,A191,"y")+ROUNDDOWN(DATEDIF(M191,A191,"y")/5,0))),0),"")</f>
        <v/>
      </c>
      <c r="L191" s="166" t="str">
        <f t="shared" si="7"/>
        <v/>
      </c>
      <c r="M191" s="171" t="str">
        <f>IF(INDEX(減価償却費入力!$A$1:$I$301,ROW(),9)="","",INDEX(減価償却費入力!$A$1:$I$301,ROW(),9))</f>
        <v/>
      </c>
      <c r="N191" s="172" t="str">
        <f>IFERROR(IF(YEAR(A191)=設定・集計!$B$2,12-MONTH(A191)+1,IF(設定・集計!$B$2&lt;YEAR(A191)+L191,12,IF(設定・集計!$B$2=YEAR(A191)+L191,MONTH(A191)-1,0))),"")</f>
        <v/>
      </c>
      <c r="O191" s="169" t="str">
        <f t="shared" si="8"/>
        <v/>
      </c>
      <c r="P191" s="173"/>
      <c r="Q191" s="173"/>
      <c r="R191" s="173"/>
      <c r="S191" s="173"/>
      <c r="T191" s="173"/>
    </row>
    <row r="192" spans="1:20" s="174" customFormat="1">
      <c r="A192" s="165" t="str">
        <f>IF(INDEX(減価償却費入力!$A$1:$I$301,ROW(),1)="","",INDEX(減価償却費入力!$A$1:$I$301,ROW(),1))</f>
        <v/>
      </c>
      <c r="B192" s="166" t="str">
        <f>IF(INDEX(減価償却費入力!$A$1:$I$301,ROW(),5)="","",INDEX(減価償却費入力!$A$1:$I$301,ROW(),5))</f>
        <v/>
      </c>
      <c r="C192" s="167" t="str">
        <f>IF(INDEX(減価償却費入力!$A$1:$I$301,ROW(),2)="","",INDEX(減価償却費入力!$A$1:$I$301,ROW(),2))</f>
        <v/>
      </c>
      <c r="D192" s="168" t="str">
        <f>IF(INDEX(減価償却費入力!$A$1:$I$301,ROW(),3)="","",INDEX(減価償却費入力!$A$1:$I$301,ROW(),3))</f>
        <v/>
      </c>
      <c r="E192" s="169" t="str">
        <f>IF(INDEX(減価償却費入力!$A$1:$I$301,ROW(),4)="","",INDEX(減価償却費入力!$A$1:$I$301,ROW(),4))</f>
        <v/>
      </c>
      <c r="F192" s="170" t="str">
        <f>IF(INDEX(減価償却費入力!$A$1:$I$301,ROW(),6)="","",INDEX(減価償却費入力!$A$1:$I$301,ROW(),6))</f>
        <v/>
      </c>
      <c r="G192" s="166" t="str">
        <f>IF(INDEX(減価償却費入力!$A$1:$I$301,ROW(),7)="","",INDEX(減価償却費入力!$A$1:$I$301,ROW(),7))</f>
        <v/>
      </c>
      <c r="H192" s="166" t="str">
        <f t="shared" si="6"/>
        <v/>
      </c>
      <c r="I192" s="166" t="str">
        <f>IFERROR(VLOOKUP(H192,耐用年数!$D$2:$E$224,2,FALSE),"")</f>
        <v/>
      </c>
      <c r="J192" s="166" t="str">
        <f>IF(INDEX(減価償却費入力!$A$1:$I$301,ROW(),8)="","",INDEX(減価償却費入力!$A$1:$I$301,ROW(),8))</f>
        <v/>
      </c>
      <c r="K192" s="166" t="str">
        <f>IFERROR(ROUNDDOWN(IF(OR(J192=耐用年数!$J$2,J192=耐用年数!$J$3,J192=""),減価償却費出力!I192,IF(DATEDIF(M192,A192,"y")&gt;=I192,I192/5,I192-DATEDIF(M192,A192,"y")+ROUNDDOWN(DATEDIF(M192,A192,"y")/5,0))),0),"")</f>
        <v/>
      </c>
      <c r="L192" s="166" t="str">
        <f t="shared" si="7"/>
        <v/>
      </c>
      <c r="M192" s="171" t="str">
        <f>IF(INDEX(減価償却費入力!$A$1:$I$301,ROW(),9)="","",INDEX(減価償却費入力!$A$1:$I$301,ROW(),9))</f>
        <v/>
      </c>
      <c r="N192" s="172" t="str">
        <f>IFERROR(IF(YEAR(A192)=設定・集計!$B$2,12-MONTH(A192)+1,IF(設定・集計!$B$2&lt;YEAR(A192)+L192,12,IF(設定・集計!$B$2=YEAR(A192)+L192,MONTH(A192)-1,0))),"")</f>
        <v/>
      </c>
      <c r="O192" s="169" t="str">
        <f t="shared" si="8"/>
        <v/>
      </c>
      <c r="P192" s="173"/>
      <c r="Q192" s="173"/>
      <c r="R192" s="173"/>
      <c r="S192" s="173"/>
      <c r="T192" s="173"/>
    </row>
    <row r="193" spans="1:20" s="174" customFormat="1">
      <c r="A193" s="165" t="str">
        <f>IF(INDEX(減価償却費入力!$A$1:$I$301,ROW(),1)="","",INDEX(減価償却費入力!$A$1:$I$301,ROW(),1))</f>
        <v/>
      </c>
      <c r="B193" s="166" t="str">
        <f>IF(INDEX(減価償却費入力!$A$1:$I$301,ROW(),5)="","",INDEX(減価償却費入力!$A$1:$I$301,ROW(),5))</f>
        <v/>
      </c>
      <c r="C193" s="167" t="str">
        <f>IF(INDEX(減価償却費入力!$A$1:$I$301,ROW(),2)="","",INDEX(減価償却費入力!$A$1:$I$301,ROW(),2))</f>
        <v/>
      </c>
      <c r="D193" s="168" t="str">
        <f>IF(INDEX(減価償却費入力!$A$1:$I$301,ROW(),3)="","",INDEX(減価償却費入力!$A$1:$I$301,ROW(),3))</f>
        <v/>
      </c>
      <c r="E193" s="169" t="str">
        <f>IF(INDEX(減価償却費入力!$A$1:$I$301,ROW(),4)="","",INDEX(減価償却費入力!$A$1:$I$301,ROW(),4))</f>
        <v/>
      </c>
      <c r="F193" s="170" t="str">
        <f>IF(INDEX(減価償却費入力!$A$1:$I$301,ROW(),6)="","",INDEX(減価償却費入力!$A$1:$I$301,ROW(),6))</f>
        <v/>
      </c>
      <c r="G193" s="166" t="str">
        <f>IF(INDEX(減価償却費入力!$A$1:$I$301,ROW(),7)="","",INDEX(減価償却費入力!$A$1:$I$301,ROW(),7))</f>
        <v/>
      </c>
      <c r="H193" s="166" t="str">
        <f t="shared" si="6"/>
        <v/>
      </c>
      <c r="I193" s="166" t="str">
        <f>IFERROR(VLOOKUP(H193,耐用年数!$D$2:$E$224,2,FALSE),"")</f>
        <v/>
      </c>
      <c r="J193" s="166" t="str">
        <f>IF(INDEX(減価償却費入力!$A$1:$I$301,ROW(),8)="","",INDEX(減価償却費入力!$A$1:$I$301,ROW(),8))</f>
        <v/>
      </c>
      <c r="K193" s="166" t="str">
        <f>IFERROR(ROUNDDOWN(IF(OR(J193=耐用年数!$J$2,J193=耐用年数!$J$3,J193=""),減価償却費出力!I193,IF(DATEDIF(M193,A193,"y")&gt;=I193,I193/5,I193-DATEDIF(M193,A193,"y")+ROUNDDOWN(DATEDIF(M193,A193,"y")/5,0))),0),"")</f>
        <v/>
      </c>
      <c r="L193" s="166" t="str">
        <f t="shared" si="7"/>
        <v/>
      </c>
      <c r="M193" s="171" t="str">
        <f>IF(INDEX(減価償却費入力!$A$1:$I$301,ROW(),9)="","",INDEX(減価償却費入力!$A$1:$I$301,ROW(),9))</f>
        <v/>
      </c>
      <c r="N193" s="172" t="str">
        <f>IFERROR(IF(YEAR(A193)=設定・集計!$B$2,12-MONTH(A193)+1,IF(設定・集計!$B$2&lt;YEAR(A193)+L193,12,IF(設定・集計!$B$2=YEAR(A193)+L193,MONTH(A193)-1,0))),"")</f>
        <v/>
      </c>
      <c r="O193" s="169" t="str">
        <f t="shared" si="8"/>
        <v/>
      </c>
      <c r="P193" s="173"/>
      <c r="Q193" s="173"/>
      <c r="R193" s="173"/>
      <c r="S193" s="173"/>
      <c r="T193" s="173"/>
    </row>
    <row r="194" spans="1:20" s="174" customFormat="1">
      <c r="A194" s="165" t="str">
        <f>IF(INDEX(減価償却費入力!$A$1:$I$301,ROW(),1)="","",INDEX(減価償却費入力!$A$1:$I$301,ROW(),1))</f>
        <v/>
      </c>
      <c r="B194" s="166" t="str">
        <f>IF(INDEX(減価償却費入力!$A$1:$I$301,ROW(),5)="","",INDEX(減価償却費入力!$A$1:$I$301,ROW(),5))</f>
        <v/>
      </c>
      <c r="C194" s="167" t="str">
        <f>IF(INDEX(減価償却費入力!$A$1:$I$301,ROW(),2)="","",INDEX(減価償却費入力!$A$1:$I$301,ROW(),2))</f>
        <v/>
      </c>
      <c r="D194" s="168" t="str">
        <f>IF(INDEX(減価償却費入力!$A$1:$I$301,ROW(),3)="","",INDEX(減価償却費入力!$A$1:$I$301,ROW(),3))</f>
        <v/>
      </c>
      <c r="E194" s="169" t="str">
        <f>IF(INDEX(減価償却費入力!$A$1:$I$301,ROW(),4)="","",INDEX(減価償却費入力!$A$1:$I$301,ROW(),4))</f>
        <v/>
      </c>
      <c r="F194" s="170" t="str">
        <f>IF(INDEX(減価償却費入力!$A$1:$I$301,ROW(),6)="","",INDEX(減価償却費入力!$A$1:$I$301,ROW(),6))</f>
        <v/>
      </c>
      <c r="G194" s="166" t="str">
        <f>IF(INDEX(減価償却費入力!$A$1:$I$301,ROW(),7)="","",INDEX(減価償却費入力!$A$1:$I$301,ROW(),7))</f>
        <v/>
      </c>
      <c r="H194" s="166" t="str">
        <f t="shared" ref="H194:H257" si="9">IF(B194&amp;"LI"&amp;F194&amp;"GHT"&amp;G194="LIGHT","",B194&amp;"LI"&amp;F194&amp;"GHT"&amp;G194)</f>
        <v/>
      </c>
      <c r="I194" s="166" t="str">
        <f>IFERROR(VLOOKUP(H194,耐用年数!$D$2:$E$224,2,FALSE),"")</f>
        <v/>
      </c>
      <c r="J194" s="166" t="str">
        <f>IF(INDEX(減価償却費入力!$A$1:$I$301,ROW(),8)="","",INDEX(減価償却費入力!$A$1:$I$301,ROW(),8))</f>
        <v/>
      </c>
      <c r="K194" s="166" t="str">
        <f>IFERROR(ROUNDDOWN(IF(OR(J194=耐用年数!$J$2,J194=耐用年数!$J$3,J194=""),減価償却費出力!I194,IF(DATEDIF(M194,A194,"y")&gt;=I194,I194/5,I194-DATEDIF(M194,A194,"y")+ROUNDDOWN(DATEDIF(M194,A194,"y")/5,0))),0),"")</f>
        <v/>
      </c>
      <c r="L194" s="166" t="str">
        <f t="shared" si="7"/>
        <v/>
      </c>
      <c r="M194" s="171" t="str">
        <f>IF(INDEX(減価償却費入力!$A$1:$I$301,ROW(),9)="","",INDEX(減価償却費入力!$A$1:$I$301,ROW(),9))</f>
        <v/>
      </c>
      <c r="N194" s="172" t="str">
        <f>IFERROR(IF(YEAR(A194)=設定・集計!$B$2,12-MONTH(A194)+1,IF(設定・集計!$B$2&lt;YEAR(A194)+L194,12,IF(設定・集計!$B$2=YEAR(A194)+L194,MONTH(A194)-1,0))),"")</f>
        <v/>
      </c>
      <c r="O194" s="169" t="str">
        <f t="shared" si="8"/>
        <v/>
      </c>
      <c r="P194" s="173"/>
      <c r="Q194" s="173"/>
      <c r="R194" s="173"/>
      <c r="S194" s="173"/>
      <c r="T194" s="173"/>
    </row>
    <row r="195" spans="1:20" s="174" customFormat="1">
      <c r="A195" s="165" t="str">
        <f>IF(INDEX(減価償却費入力!$A$1:$I$301,ROW(),1)="","",INDEX(減価償却費入力!$A$1:$I$301,ROW(),1))</f>
        <v/>
      </c>
      <c r="B195" s="166" t="str">
        <f>IF(INDEX(減価償却費入力!$A$1:$I$301,ROW(),5)="","",INDEX(減価償却費入力!$A$1:$I$301,ROW(),5))</f>
        <v/>
      </c>
      <c r="C195" s="167" t="str">
        <f>IF(INDEX(減価償却費入力!$A$1:$I$301,ROW(),2)="","",INDEX(減価償却費入力!$A$1:$I$301,ROW(),2))</f>
        <v/>
      </c>
      <c r="D195" s="168" t="str">
        <f>IF(INDEX(減価償却費入力!$A$1:$I$301,ROW(),3)="","",INDEX(減価償却費入力!$A$1:$I$301,ROW(),3))</f>
        <v/>
      </c>
      <c r="E195" s="169" t="str">
        <f>IF(INDEX(減価償却費入力!$A$1:$I$301,ROW(),4)="","",INDEX(減価償却費入力!$A$1:$I$301,ROW(),4))</f>
        <v/>
      </c>
      <c r="F195" s="170" t="str">
        <f>IF(INDEX(減価償却費入力!$A$1:$I$301,ROW(),6)="","",INDEX(減価償却費入力!$A$1:$I$301,ROW(),6))</f>
        <v/>
      </c>
      <c r="G195" s="166" t="str">
        <f>IF(INDEX(減価償却費入力!$A$1:$I$301,ROW(),7)="","",INDEX(減価償却費入力!$A$1:$I$301,ROW(),7))</f>
        <v/>
      </c>
      <c r="H195" s="166" t="str">
        <f t="shared" si="9"/>
        <v/>
      </c>
      <c r="I195" s="166" t="str">
        <f>IFERROR(VLOOKUP(H195,耐用年数!$D$2:$E$224,2,FALSE),"")</f>
        <v/>
      </c>
      <c r="J195" s="166" t="str">
        <f>IF(INDEX(減価償却費入力!$A$1:$I$301,ROW(),8)="","",INDEX(減価償却費入力!$A$1:$I$301,ROW(),8))</f>
        <v/>
      </c>
      <c r="K195" s="166" t="str">
        <f>IFERROR(ROUNDDOWN(IF(OR(J195=耐用年数!$J$2,J195=耐用年数!$J$3,J195=""),減価償却費出力!I195,IF(DATEDIF(M195,A195,"y")&gt;=I195,I195/5,I195-DATEDIF(M195,A195,"y")+ROUNDDOWN(DATEDIF(M195,A195,"y")/5,0))),0),"")</f>
        <v/>
      </c>
      <c r="L195" s="166" t="str">
        <f t="shared" ref="L195:L258" si="10">IF(K195="","",IF(K195&lt;2,2,K195))</f>
        <v/>
      </c>
      <c r="M195" s="171" t="str">
        <f>IF(INDEX(減価償却費入力!$A$1:$I$301,ROW(),9)="","",INDEX(減価償却費入力!$A$1:$I$301,ROW(),9))</f>
        <v/>
      </c>
      <c r="N195" s="172" t="str">
        <f>IFERROR(IF(YEAR(A195)=設定・集計!$B$2,12-MONTH(A195)+1,IF(設定・集計!$B$2&lt;YEAR(A195)+L195,12,IF(設定・集計!$B$2=YEAR(A195)+L195,MONTH(A195)-1,0))),"")</f>
        <v/>
      </c>
      <c r="O195" s="169" t="str">
        <f t="shared" si="8"/>
        <v/>
      </c>
      <c r="P195" s="173"/>
      <c r="Q195" s="173"/>
      <c r="R195" s="173"/>
      <c r="S195" s="173"/>
      <c r="T195" s="173"/>
    </row>
    <row r="196" spans="1:20" s="174" customFormat="1">
      <c r="A196" s="165" t="str">
        <f>IF(INDEX(減価償却費入力!$A$1:$I$301,ROW(),1)="","",INDEX(減価償却費入力!$A$1:$I$301,ROW(),1))</f>
        <v/>
      </c>
      <c r="B196" s="166" t="str">
        <f>IF(INDEX(減価償却費入力!$A$1:$I$301,ROW(),5)="","",INDEX(減価償却費入力!$A$1:$I$301,ROW(),5))</f>
        <v/>
      </c>
      <c r="C196" s="167" t="str">
        <f>IF(INDEX(減価償却費入力!$A$1:$I$301,ROW(),2)="","",INDEX(減価償却費入力!$A$1:$I$301,ROW(),2))</f>
        <v/>
      </c>
      <c r="D196" s="168" t="str">
        <f>IF(INDEX(減価償却費入力!$A$1:$I$301,ROW(),3)="","",INDEX(減価償却費入力!$A$1:$I$301,ROW(),3))</f>
        <v/>
      </c>
      <c r="E196" s="169" t="str">
        <f>IF(INDEX(減価償却費入力!$A$1:$I$301,ROW(),4)="","",INDEX(減価償却費入力!$A$1:$I$301,ROW(),4))</f>
        <v/>
      </c>
      <c r="F196" s="170" t="str">
        <f>IF(INDEX(減価償却費入力!$A$1:$I$301,ROW(),6)="","",INDEX(減価償却費入力!$A$1:$I$301,ROW(),6))</f>
        <v/>
      </c>
      <c r="G196" s="166" t="str">
        <f>IF(INDEX(減価償却費入力!$A$1:$I$301,ROW(),7)="","",INDEX(減価償却費入力!$A$1:$I$301,ROW(),7))</f>
        <v/>
      </c>
      <c r="H196" s="166" t="str">
        <f t="shared" si="9"/>
        <v/>
      </c>
      <c r="I196" s="166" t="str">
        <f>IFERROR(VLOOKUP(H196,耐用年数!$D$2:$E$224,2,FALSE),"")</f>
        <v/>
      </c>
      <c r="J196" s="166" t="str">
        <f>IF(INDEX(減価償却費入力!$A$1:$I$301,ROW(),8)="","",INDEX(減価償却費入力!$A$1:$I$301,ROW(),8))</f>
        <v/>
      </c>
      <c r="K196" s="166" t="str">
        <f>IFERROR(ROUNDDOWN(IF(OR(J196=耐用年数!$J$2,J196=耐用年数!$J$3,J196=""),減価償却費出力!I196,IF(DATEDIF(M196,A196,"y")&gt;=I196,I196/5,I196-DATEDIF(M196,A196,"y")+ROUNDDOWN(DATEDIF(M196,A196,"y")/5,0))),0),"")</f>
        <v/>
      </c>
      <c r="L196" s="166" t="str">
        <f t="shared" si="10"/>
        <v/>
      </c>
      <c r="M196" s="171" t="str">
        <f>IF(INDEX(減価償却費入力!$A$1:$I$301,ROW(),9)="","",INDEX(減価償却費入力!$A$1:$I$301,ROW(),9))</f>
        <v/>
      </c>
      <c r="N196" s="172" t="str">
        <f>IFERROR(IF(YEAR(A196)=設定・集計!$B$2,12-MONTH(A196)+1,IF(設定・集計!$B$2&lt;YEAR(A196)+L196,12,IF(設定・集計!$B$2=YEAR(A196)+L196,MONTH(A196)-1,0))),"")</f>
        <v/>
      </c>
      <c r="O196" s="169" t="str">
        <f t="shared" ref="O196:O259" si="11">IFERROR(E196*ROUNDUP(1/L196,3)/12*N196,"")</f>
        <v/>
      </c>
      <c r="P196" s="173"/>
      <c r="Q196" s="173"/>
      <c r="R196" s="173"/>
      <c r="S196" s="173"/>
      <c r="T196" s="173"/>
    </row>
    <row r="197" spans="1:20" s="174" customFormat="1">
      <c r="A197" s="165" t="str">
        <f>IF(INDEX(減価償却費入力!$A$1:$I$301,ROW(),1)="","",INDEX(減価償却費入力!$A$1:$I$301,ROW(),1))</f>
        <v/>
      </c>
      <c r="B197" s="166" t="str">
        <f>IF(INDEX(減価償却費入力!$A$1:$I$301,ROW(),5)="","",INDEX(減価償却費入力!$A$1:$I$301,ROW(),5))</f>
        <v/>
      </c>
      <c r="C197" s="167" t="str">
        <f>IF(INDEX(減価償却費入力!$A$1:$I$301,ROW(),2)="","",INDEX(減価償却費入力!$A$1:$I$301,ROW(),2))</f>
        <v/>
      </c>
      <c r="D197" s="168" t="str">
        <f>IF(INDEX(減価償却費入力!$A$1:$I$301,ROW(),3)="","",INDEX(減価償却費入力!$A$1:$I$301,ROW(),3))</f>
        <v/>
      </c>
      <c r="E197" s="169" t="str">
        <f>IF(INDEX(減価償却費入力!$A$1:$I$301,ROW(),4)="","",INDEX(減価償却費入力!$A$1:$I$301,ROW(),4))</f>
        <v/>
      </c>
      <c r="F197" s="170" t="str">
        <f>IF(INDEX(減価償却費入力!$A$1:$I$301,ROW(),6)="","",INDEX(減価償却費入力!$A$1:$I$301,ROW(),6))</f>
        <v/>
      </c>
      <c r="G197" s="166" t="str">
        <f>IF(INDEX(減価償却費入力!$A$1:$I$301,ROW(),7)="","",INDEX(減価償却費入力!$A$1:$I$301,ROW(),7))</f>
        <v/>
      </c>
      <c r="H197" s="166" t="str">
        <f t="shared" si="9"/>
        <v/>
      </c>
      <c r="I197" s="166" t="str">
        <f>IFERROR(VLOOKUP(H197,耐用年数!$D$2:$E$224,2,FALSE),"")</f>
        <v/>
      </c>
      <c r="J197" s="166" t="str">
        <f>IF(INDEX(減価償却費入力!$A$1:$I$301,ROW(),8)="","",INDEX(減価償却費入力!$A$1:$I$301,ROW(),8))</f>
        <v/>
      </c>
      <c r="K197" s="166" t="str">
        <f>IFERROR(ROUNDDOWN(IF(OR(J197=耐用年数!$J$2,J197=耐用年数!$J$3,J197=""),減価償却費出力!I197,IF(DATEDIF(M197,A197,"y")&gt;=I197,I197/5,I197-DATEDIF(M197,A197,"y")+ROUNDDOWN(DATEDIF(M197,A197,"y")/5,0))),0),"")</f>
        <v/>
      </c>
      <c r="L197" s="166" t="str">
        <f t="shared" si="10"/>
        <v/>
      </c>
      <c r="M197" s="171" t="str">
        <f>IF(INDEX(減価償却費入力!$A$1:$I$301,ROW(),9)="","",INDEX(減価償却費入力!$A$1:$I$301,ROW(),9))</f>
        <v/>
      </c>
      <c r="N197" s="172" t="str">
        <f>IFERROR(IF(YEAR(A197)=設定・集計!$B$2,12-MONTH(A197)+1,IF(設定・集計!$B$2&lt;YEAR(A197)+L197,12,IF(設定・集計!$B$2=YEAR(A197)+L197,MONTH(A197)-1,0))),"")</f>
        <v/>
      </c>
      <c r="O197" s="169" t="str">
        <f t="shared" si="11"/>
        <v/>
      </c>
      <c r="P197" s="173"/>
      <c r="Q197" s="173"/>
      <c r="R197" s="173"/>
      <c r="S197" s="173"/>
      <c r="T197" s="173"/>
    </row>
    <row r="198" spans="1:20" s="174" customFormat="1">
      <c r="A198" s="165" t="str">
        <f>IF(INDEX(減価償却費入力!$A$1:$I$301,ROW(),1)="","",INDEX(減価償却費入力!$A$1:$I$301,ROW(),1))</f>
        <v/>
      </c>
      <c r="B198" s="166" t="str">
        <f>IF(INDEX(減価償却費入力!$A$1:$I$301,ROW(),5)="","",INDEX(減価償却費入力!$A$1:$I$301,ROW(),5))</f>
        <v/>
      </c>
      <c r="C198" s="167" t="str">
        <f>IF(INDEX(減価償却費入力!$A$1:$I$301,ROW(),2)="","",INDEX(減価償却費入力!$A$1:$I$301,ROW(),2))</f>
        <v/>
      </c>
      <c r="D198" s="168" t="str">
        <f>IF(INDEX(減価償却費入力!$A$1:$I$301,ROW(),3)="","",INDEX(減価償却費入力!$A$1:$I$301,ROW(),3))</f>
        <v/>
      </c>
      <c r="E198" s="169" t="str">
        <f>IF(INDEX(減価償却費入力!$A$1:$I$301,ROW(),4)="","",INDEX(減価償却費入力!$A$1:$I$301,ROW(),4))</f>
        <v/>
      </c>
      <c r="F198" s="170" t="str">
        <f>IF(INDEX(減価償却費入力!$A$1:$I$301,ROW(),6)="","",INDEX(減価償却費入力!$A$1:$I$301,ROW(),6))</f>
        <v/>
      </c>
      <c r="G198" s="166" t="str">
        <f>IF(INDEX(減価償却費入力!$A$1:$I$301,ROW(),7)="","",INDEX(減価償却費入力!$A$1:$I$301,ROW(),7))</f>
        <v/>
      </c>
      <c r="H198" s="166" t="str">
        <f t="shared" si="9"/>
        <v/>
      </c>
      <c r="I198" s="166" t="str">
        <f>IFERROR(VLOOKUP(H198,耐用年数!$D$2:$E$224,2,FALSE),"")</f>
        <v/>
      </c>
      <c r="J198" s="166" t="str">
        <f>IF(INDEX(減価償却費入力!$A$1:$I$301,ROW(),8)="","",INDEX(減価償却費入力!$A$1:$I$301,ROW(),8))</f>
        <v/>
      </c>
      <c r="K198" s="166" t="str">
        <f>IFERROR(ROUNDDOWN(IF(OR(J198=耐用年数!$J$2,J198=耐用年数!$J$3,J198=""),減価償却費出力!I198,IF(DATEDIF(M198,A198,"y")&gt;=I198,I198/5,I198-DATEDIF(M198,A198,"y")+ROUNDDOWN(DATEDIF(M198,A198,"y")/5,0))),0),"")</f>
        <v/>
      </c>
      <c r="L198" s="166" t="str">
        <f t="shared" si="10"/>
        <v/>
      </c>
      <c r="M198" s="171" t="str">
        <f>IF(INDEX(減価償却費入力!$A$1:$I$301,ROW(),9)="","",INDEX(減価償却費入力!$A$1:$I$301,ROW(),9))</f>
        <v/>
      </c>
      <c r="N198" s="172" t="str">
        <f>IFERROR(IF(YEAR(A198)=設定・集計!$B$2,12-MONTH(A198)+1,IF(設定・集計!$B$2&lt;YEAR(A198)+L198,12,IF(設定・集計!$B$2=YEAR(A198)+L198,MONTH(A198)-1,0))),"")</f>
        <v/>
      </c>
      <c r="O198" s="169" t="str">
        <f t="shared" si="11"/>
        <v/>
      </c>
      <c r="P198" s="173"/>
      <c r="Q198" s="173"/>
      <c r="R198" s="173"/>
      <c r="S198" s="173"/>
      <c r="T198" s="173"/>
    </row>
    <row r="199" spans="1:20" s="174" customFormat="1">
      <c r="A199" s="165" t="str">
        <f>IF(INDEX(減価償却費入力!$A$1:$I$301,ROW(),1)="","",INDEX(減価償却費入力!$A$1:$I$301,ROW(),1))</f>
        <v/>
      </c>
      <c r="B199" s="166" t="str">
        <f>IF(INDEX(減価償却費入力!$A$1:$I$301,ROW(),5)="","",INDEX(減価償却費入力!$A$1:$I$301,ROW(),5))</f>
        <v/>
      </c>
      <c r="C199" s="167" t="str">
        <f>IF(INDEX(減価償却費入力!$A$1:$I$301,ROW(),2)="","",INDEX(減価償却費入力!$A$1:$I$301,ROW(),2))</f>
        <v/>
      </c>
      <c r="D199" s="168" t="str">
        <f>IF(INDEX(減価償却費入力!$A$1:$I$301,ROW(),3)="","",INDEX(減価償却費入力!$A$1:$I$301,ROW(),3))</f>
        <v/>
      </c>
      <c r="E199" s="169" t="str">
        <f>IF(INDEX(減価償却費入力!$A$1:$I$301,ROW(),4)="","",INDEX(減価償却費入力!$A$1:$I$301,ROW(),4))</f>
        <v/>
      </c>
      <c r="F199" s="170" t="str">
        <f>IF(INDEX(減価償却費入力!$A$1:$I$301,ROW(),6)="","",INDEX(減価償却費入力!$A$1:$I$301,ROW(),6))</f>
        <v/>
      </c>
      <c r="G199" s="166" t="str">
        <f>IF(INDEX(減価償却費入力!$A$1:$I$301,ROW(),7)="","",INDEX(減価償却費入力!$A$1:$I$301,ROW(),7))</f>
        <v/>
      </c>
      <c r="H199" s="166" t="str">
        <f t="shared" si="9"/>
        <v/>
      </c>
      <c r="I199" s="166" t="str">
        <f>IFERROR(VLOOKUP(H199,耐用年数!$D$2:$E$224,2,FALSE),"")</f>
        <v/>
      </c>
      <c r="J199" s="166" t="str">
        <f>IF(INDEX(減価償却費入力!$A$1:$I$301,ROW(),8)="","",INDEX(減価償却費入力!$A$1:$I$301,ROW(),8))</f>
        <v/>
      </c>
      <c r="K199" s="166" t="str">
        <f>IFERROR(ROUNDDOWN(IF(OR(J199=耐用年数!$J$2,J199=耐用年数!$J$3,J199=""),減価償却費出力!I199,IF(DATEDIF(M199,A199,"y")&gt;=I199,I199/5,I199-DATEDIF(M199,A199,"y")+ROUNDDOWN(DATEDIF(M199,A199,"y")/5,0))),0),"")</f>
        <v/>
      </c>
      <c r="L199" s="166" t="str">
        <f t="shared" si="10"/>
        <v/>
      </c>
      <c r="M199" s="171" t="str">
        <f>IF(INDEX(減価償却費入力!$A$1:$I$301,ROW(),9)="","",INDEX(減価償却費入力!$A$1:$I$301,ROW(),9))</f>
        <v/>
      </c>
      <c r="N199" s="172" t="str">
        <f>IFERROR(IF(YEAR(A199)=設定・集計!$B$2,12-MONTH(A199)+1,IF(設定・集計!$B$2&lt;YEAR(A199)+L199,12,IF(設定・集計!$B$2=YEAR(A199)+L199,MONTH(A199)-1,0))),"")</f>
        <v/>
      </c>
      <c r="O199" s="169" t="str">
        <f t="shared" si="11"/>
        <v/>
      </c>
      <c r="P199" s="173"/>
      <c r="Q199" s="173"/>
      <c r="R199" s="173"/>
      <c r="S199" s="173"/>
      <c r="T199" s="173"/>
    </row>
    <row r="200" spans="1:20" s="174" customFormat="1">
      <c r="A200" s="165" t="str">
        <f>IF(INDEX(減価償却費入力!$A$1:$I$301,ROW(),1)="","",INDEX(減価償却費入力!$A$1:$I$301,ROW(),1))</f>
        <v/>
      </c>
      <c r="B200" s="166" t="str">
        <f>IF(INDEX(減価償却費入力!$A$1:$I$301,ROW(),5)="","",INDEX(減価償却費入力!$A$1:$I$301,ROW(),5))</f>
        <v/>
      </c>
      <c r="C200" s="167" t="str">
        <f>IF(INDEX(減価償却費入力!$A$1:$I$301,ROW(),2)="","",INDEX(減価償却費入力!$A$1:$I$301,ROW(),2))</f>
        <v/>
      </c>
      <c r="D200" s="168" t="str">
        <f>IF(INDEX(減価償却費入力!$A$1:$I$301,ROW(),3)="","",INDEX(減価償却費入力!$A$1:$I$301,ROW(),3))</f>
        <v/>
      </c>
      <c r="E200" s="169" t="str">
        <f>IF(INDEX(減価償却費入力!$A$1:$I$301,ROW(),4)="","",INDEX(減価償却費入力!$A$1:$I$301,ROW(),4))</f>
        <v/>
      </c>
      <c r="F200" s="170" t="str">
        <f>IF(INDEX(減価償却費入力!$A$1:$I$301,ROW(),6)="","",INDEX(減価償却費入力!$A$1:$I$301,ROW(),6))</f>
        <v/>
      </c>
      <c r="G200" s="166" t="str">
        <f>IF(INDEX(減価償却費入力!$A$1:$I$301,ROW(),7)="","",INDEX(減価償却費入力!$A$1:$I$301,ROW(),7))</f>
        <v/>
      </c>
      <c r="H200" s="166" t="str">
        <f t="shared" si="9"/>
        <v/>
      </c>
      <c r="I200" s="166" t="str">
        <f>IFERROR(VLOOKUP(H200,耐用年数!$D$2:$E$224,2,FALSE),"")</f>
        <v/>
      </c>
      <c r="J200" s="166" t="str">
        <f>IF(INDEX(減価償却費入力!$A$1:$I$301,ROW(),8)="","",INDEX(減価償却費入力!$A$1:$I$301,ROW(),8))</f>
        <v/>
      </c>
      <c r="K200" s="166" t="str">
        <f>IFERROR(ROUNDDOWN(IF(OR(J200=耐用年数!$J$2,J200=耐用年数!$J$3,J200=""),減価償却費出力!I200,IF(DATEDIF(M200,A200,"y")&gt;=I200,I200/5,I200-DATEDIF(M200,A200,"y")+ROUNDDOWN(DATEDIF(M200,A200,"y")/5,0))),0),"")</f>
        <v/>
      </c>
      <c r="L200" s="166" t="str">
        <f t="shared" si="10"/>
        <v/>
      </c>
      <c r="M200" s="171" t="str">
        <f>IF(INDEX(減価償却費入力!$A$1:$I$301,ROW(),9)="","",INDEX(減価償却費入力!$A$1:$I$301,ROW(),9))</f>
        <v/>
      </c>
      <c r="N200" s="172" t="str">
        <f>IFERROR(IF(YEAR(A200)=設定・集計!$B$2,12-MONTH(A200)+1,IF(設定・集計!$B$2&lt;YEAR(A200)+L200,12,IF(設定・集計!$B$2=YEAR(A200)+L200,MONTH(A200)-1,0))),"")</f>
        <v/>
      </c>
      <c r="O200" s="169" t="str">
        <f t="shared" si="11"/>
        <v/>
      </c>
      <c r="P200" s="173"/>
      <c r="Q200" s="173"/>
      <c r="R200" s="173"/>
      <c r="S200" s="173"/>
      <c r="T200" s="173"/>
    </row>
    <row r="201" spans="1:20" s="174" customFormat="1">
      <c r="A201" s="165" t="str">
        <f>IF(INDEX(減価償却費入力!$A$1:$I$301,ROW(),1)="","",INDEX(減価償却費入力!$A$1:$I$301,ROW(),1))</f>
        <v/>
      </c>
      <c r="B201" s="166" t="str">
        <f>IF(INDEX(減価償却費入力!$A$1:$I$301,ROW(),5)="","",INDEX(減価償却費入力!$A$1:$I$301,ROW(),5))</f>
        <v/>
      </c>
      <c r="C201" s="167" t="str">
        <f>IF(INDEX(減価償却費入力!$A$1:$I$301,ROW(),2)="","",INDEX(減価償却費入力!$A$1:$I$301,ROW(),2))</f>
        <v/>
      </c>
      <c r="D201" s="168" t="str">
        <f>IF(INDEX(減価償却費入力!$A$1:$I$301,ROW(),3)="","",INDEX(減価償却費入力!$A$1:$I$301,ROW(),3))</f>
        <v/>
      </c>
      <c r="E201" s="169" t="str">
        <f>IF(INDEX(減価償却費入力!$A$1:$I$301,ROW(),4)="","",INDEX(減価償却費入力!$A$1:$I$301,ROW(),4))</f>
        <v/>
      </c>
      <c r="F201" s="170" t="str">
        <f>IF(INDEX(減価償却費入力!$A$1:$I$301,ROW(),6)="","",INDEX(減価償却費入力!$A$1:$I$301,ROW(),6))</f>
        <v/>
      </c>
      <c r="G201" s="166" t="str">
        <f>IF(INDEX(減価償却費入力!$A$1:$I$301,ROW(),7)="","",INDEX(減価償却費入力!$A$1:$I$301,ROW(),7))</f>
        <v/>
      </c>
      <c r="H201" s="166" t="str">
        <f t="shared" si="9"/>
        <v/>
      </c>
      <c r="I201" s="166" t="str">
        <f>IFERROR(VLOOKUP(H201,耐用年数!$D$2:$E$224,2,FALSE),"")</f>
        <v/>
      </c>
      <c r="J201" s="166" t="str">
        <f>IF(INDEX(減価償却費入力!$A$1:$I$301,ROW(),8)="","",INDEX(減価償却費入力!$A$1:$I$301,ROW(),8))</f>
        <v/>
      </c>
      <c r="K201" s="166" t="str">
        <f>IFERROR(ROUNDDOWN(IF(OR(J201=耐用年数!$J$2,J201=耐用年数!$J$3,J201=""),減価償却費出力!I201,IF(DATEDIF(M201,A201,"y")&gt;=I201,I201/5,I201-DATEDIF(M201,A201,"y")+ROUNDDOWN(DATEDIF(M201,A201,"y")/5,0))),0),"")</f>
        <v/>
      </c>
      <c r="L201" s="166" t="str">
        <f t="shared" si="10"/>
        <v/>
      </c>
      <c r="M201" s="171" t="str">
        <f>IF(INDEX(減価償却費入力!$A$1:$I$301,ROW(),9)="","",INDEX(減価償却費入力!$A$1:$I$301,ROW(),9))</f>
        <v/>
      </c>
      <c r="N201" s="172" t="str">
        <f>IFERROR(IF(YEAR(A201)=設定・集計!$B$2,12-MONTH(A201)+1,IF(設定・集計!$B$2&lt;YEAR(A201)+L201,12,IF(設定・集計!$B$2=YEAR(A201)+L201,MONTH(A201)-1,0))),"")</f>
        <v/>
      </c>
      <c r="O201" s="169" t="str">
        <f t="shared" si="11"/>
        <v/>
      </c>
      <c r="P201" s="173"/>
      <c r="Q201" s="173"/>
      <c r="R201" s="173"/>
      <c r="S201" s="173"/>
      <c r="T201" s="173"/>
    </row>
    <row r="202" spans="1:20" s="174" customFormat="1">
      <c r="A202" s="165" t="str">
        <f>IF(INDEX(減価償却費入力!$A$1:$I$301,ROW(),1)="","",INDEX(減価償却費入力!$A$1:$I$301,ROW(),1))</f>
        <v/>
      </c>
      <c r="B202" s="166" t="str">
        <f>IF(INDEX(減価償却費入力!$A$1:$I$301,ROW(),5)="","",INDEX(減価償却費入力!$A$1:$I$301,ROW(),5))</f>
        <v/>
      </c>
      <c r="C202" s="167" t="str">
        <f>IF(INDEX(減価償却費入力!$A$1:$I$301,ROW(),2)="","",INDEX(減価償却費入力!$A$1:$I$301,ROW(),2))</f>
        <v/>
      </c>
      <c r="D202" s="168" t="str">
        <f>IF(INDEX(減価償却費入力!$A$1:$I$301,ROW(),3)="","",INDEX(減価償却費入力!$A$1:$I$301,ROW(),3))</f>
        <v/>
      </c>
      <c r="E202" s="169" t="str">
        <f>IF(INDEX(減価償却費入力!$A$1:$I$301,ROW(),4)="","",INDEX(減価償却費入力!$A$1:$I$301,ROW(),4))</f>
        <v/>
      </c>
      <c r="F202" s="170" t="str">
        <f>IF(INDEX(減価償却費入力!$A$1:$I$301,ROW(),6)="","",INDEX(減価償却費入力!$A$1:$I$301,ROW(),6))</f>
        <v/>
      </c>
      <c r="G202" s="166" t="str">
        <f>IF(INDEX(減価償却費入力!$A$1:$I$301,ROW(),7)="","",INDEX(減価償却費入力!$A$1:$I$301,ROW(),7))</f>
        <v/>
      </c>
      <c r="H202" s="166" t="str">
        <f t="shared" si="9"/>
        <v/>
      </c>
      <c r="I202" s="166" t="str">
        <f>IFERROR(VLOOKUP(H202,耐用年数!$D$2:$E$224,2,FALSE),"")</f>
        <v/>
      </c>
      <c r="J202" s="166" t="str">
        <f>IF(INDEX(減価償却費入力!$A$1:$I$301,ROW(),8)="","",INDEX(減価償却費入力!$A$1:$I$301,ROW(),8))</f>
        <v/>
      </c>
      <c r="K202" s="166" t="str">
        <f>IFERROR(ROUNDDOWN(IF(OR(J202=耐用年数!$J$2,J202=耐用年数!$J$3,J202=""),減価償却費出力!I202,IF(DATEDIF(M202,A202,"y")&gt;=I202,I202/5,I202-DATEDIF(M202,A202,"y")+ROUNDDOWN(DATEDIF(M202,A202,"y")/5,0))),0),"")</f>
        <v/>
      </c>
      <c r="L202" s="166" t="str">
        <f t="shared" si="10"/>
        <v/>
      </c>
      <c r="M202" s="171" t="str">
        <f>IF(INDEX(減価償却費入力!$A$1:$I$301,ROW(),9)="","",INDEX(減価償却費入力!$A$1:$I$301,ROW(),9))</f>
        <v/>
      </c>
      <c r="N202" s="172" t="str">
        <f>IFERROR(IF(YEAR(A202)=設定・集計!$B$2,12-MONTH(A202)+1,IF(設定・集計!$B$2&lt;YEAR(A202)+L202,12,IF(設定・集計!$B$2=YEAR(A202)+L202,MONTH(A202)-1,0))),"")</f>
        <v/>
      </c>
      <c r="O202" s="169" t="str">
        <f t="shared" si="11"/>
        <v/>
      </c>
      <c r="P202" s="173"/>
      <c r="Q202" s="173"/>
      <c r="R202" s="173"/>
      <c r="S202" s="173"/>
      <c r="T202" s="173"/>
    </row>
    <row r="203" spans="1:20" s="174" customFormat="1">
      <c r="A203" s="165" t="str">
        <f>IF(INDEX(減価償却費入力!$A$1:$I$301,ROW(),1)="","",INDEX(減価償却費入力!$A$1:$I$301,ROW(),1))</f>
        <v/>
      </c>
      <c r="B203" s="166" t="str">
        <f>IF(INDEX(減価償却費入力!$A$1:$I$301,ROW(),5)="","",INDEX(減価償却費入力!$A$1:$I$301,ROW(),5))</f>
        <v/>
      </c>
      <c r="C203" s="167" t="str">
        <f>IF(INDEX(減価償却費入力!$A$1:$I$301,ROW(),2)="","",INDEX(減価償却費入力!$A$1:$I$301,ROW(),2))</f>
        <v/>
      </c>
      <c r="D203" s="168" t="str">
        <f>IF(INDEX(減価償却費入力!$A$1:$I$301,ROW(),3)="","",INDEX(減価償却費入力!$A$1:$I$301,ROW(),3))</f>
        <v/>
      </c>
      <c r="E203" s="169" t="str">
        <f>IF(INDEX(減価償却費入力!$A$1:$I$301,ROW(),4)="","",INDEX(減価償却費入力!$A$1:$I$301,ROW(),4))</f>
        <v/>
      </c>
      <c r="F203" s="170" t="str">
        <f>IF(INDEX(減価償却費入力!$A$1:$I$301,ROW(),6)="","",INDEX(減価償却費入力!$A$1:$I$301,ROW(),6))</f>
        <v/>
      </c>
      <c r="G203" s="166" t="str">
        <f>IF(INDEX(減価償却費入力!$A$1:$I$301,ROW(),7)="","",INDEX(減価償却費入力!$A$1:$I$301,ROW(),7))</f>
        <v/>
      </c>
      <c r="H203" s="166" t="str">
        <f t="shared" si="9"/>
        <v/>
      </c>
      <c r="I203" s="166" t="str">
        <f>IFERROR(VLOOKUP(H203,耐用年数!$D$2:$E$224,2,FALSE),"")</f>
        <v/>
      </c>
      <c r="J203" s="166" t="str">
        <f>IF(INDEX(減価償却費入力!$A$1:$I$301,ROW(),8)="","",INDEX(減価償却費入力!$A$1:$I$301,ROW(),8))</f>
        <v/>
      </c>
      <c r="K203" s="166" t="str">
        <f>IFERROR(ROUNDDOWN(IF(OR(J203=耐用年数!$J$2,J203=耐用年数!$J$3,J203=""),減価償却費出力!I203,IF(DATEDIF(M203,A203,"y")&gt;=I203,I203/5,I203-DATEDIF(M203,A203,"y")+ROUNDDOWN(DATEDIF(M203,A203,"y")/5,0))),0),"")</f>
        <v/>
      </c>
      <c r="L203" s="166" t="str">
        <f t="shared" si="10"/>
        <v/>
      </c>
      <c r="M203" s="171" t="str">
        <f>IF(INDEX(減価償却費入力!$A$1:$I$301,ROW(),9)="","",INDEX(減価償却費入力!$A$1:$I$301,ROW(),9))</f>
        <v/>
      </c>
      <c r="N203" s="172" t="str">
        <f>IFERROR(IF(YEAR(A203)=設定・集計!$B$2,12-MONTH(A203)+1,IF(設定・集計!$B$2&lt;YEAR(A203)+L203,12,IF(設定・集計!$B$2=YEAR(A203)+L203,MONTH(A203)-1,0))),"")</f>
        <v/>
      </c>
      <c r="O203" s="169" t="str">
        <f t="shared" si="11"/>
        <v/>
      </c>
      <c r="P203" s="173"/>
      <c r="Q203" s="173"/>
      <c r="R203" s="173"/>
      <c r="S203" s="173"/>
      <c r="T203" s="173"/>
    </row>
    <row r="204" spans="1:20" s="174" customFormat="1">
      <c r="A204" s="165" t="str">
        <f>IF(INDEX(減価償却費入力!$A$1:$I$301,ROW(),1)="","",INDEX(減価償却費入力!$A$1:$I$301,ROW(),1))</f>
        <v/>
      </c>
      <c r="B204" s="166" t="str">
        <f>IF(INDEX(減価償却費入力!$A$1:$I$301,ROW(),5)="","",INDEX(減価償却費入力!$A$1:$I$301,ROW(),5))</f>
        <v/>
      </c>
      <c r="C204" s="167" t="str">
        <f>IF(INDEX(減価償却費入力!$A$1:$I$301,ROW(),2)="","",INDEX(減価償却費入力!$A$1:$I$301,ROW(),2))</f>
        <v/>
      </c>
      <c r="D204" s="168" t="str">
        <f>IF(INDEX(減価償却費入力!$A$1:$I$301,ROW(),3)="","",INDEX(減価償却費入力!$A$1:$I$301,ROW(),3))</f>
        <v/>
      </c>
      <c r="E204" s="169" t="str">
        <f>IF(INDEX(減価償却費入力!$A$1:$I$301,ROW(),4)="","",INDEX(減価償却費入力!$A$1:$I$301,ROW(),4))</f>
        <v/>
      </c>
      <c r="F204" s="170" t="str">
        <f>IF(INDEX(減価償却費入力!$A$1:$I$301,ROW(),6)="","",INDEX(減価償却費入力!$A$1:$I$301,ROW(),6))</f>
        <v/>
      </c>
      <c r="G204" s="166" t="str">
        <f>IF(INDEX(減価償却費入力!$A$1:$I$301,ROW(),7)="","",INDEX(減価償却費入力!$A$1:$I$301,ROW(),7))</f>
        <v/>
      </c>
      <c r="H204" s="166" t="str">
        <f t="shared" si="9"/>
        <v/>
      </c>
      <c r="I204" s="166" t="str">
        <f>IFERROR(VLOOKUP(H204,耐用年数!$D$2:$E$224,2,FALSE),"")</f>
        <v/>
      </c>
      <c r="J204" s="166" t="str">
        <f>IF(INDEX(減価償却費入力!$A$1:$I$301,ROW(),8)="","",INDEX(減価償却費入力!$A$1:$I$301,ROW(),8))</f>
        <v/>
      </c>
      <c r="K204" s="166" t="str">
        <f>IFERROR(ROUNDDOWN(IF(OR(J204=耐用年数!$J$2,J204=耐用年数!$J$3,J204=""),減価償却費出力!I204,IF(DATEDIF(M204,A204,"y")&gt;=I204,I204/5,I204-DATEDIF(M204,A204,"y")+ROUNDDOWN(DATEDIF(M204,A204,"y")/5,0))),0),"")</f>
        <v/>
      </c>
      <c r="L204" s="166" t="str">
        <f t="shared" si="10"/>
        <v/>
      </c>
      <c r="M204" s="171" t="str">
        <f>IF(INDEX(減価償却費入力!$A$1:$I$301,ROW(),9)="","",INDEX(減価償却費入力!$A$1:$I$301,ROW(),9))</f>
        <v/>
      </c>
      <c r="N204" s="172" t="str">
        <f>IFERROR(IF(YEAR(A204)=設定・集計!$B$2,12-MONTH(A204)+1,IF(設定・集計!$B$2&lt;YEAR(A204)+L204,12,IF(設定・集計!$B$2=YEAR(A204)+L204,MONTH(A204)-1,0))),"")</f>
        <v/>
      </c>
      <c r="O204" s="169" t="str">
        <f t="shared" si="11"/>
        <v/>
      </c>
      <c r="P204" s="173"/>
      <c r="Q204" s="173"/>
      <c r="R204" s="173"/>
      <c r="S204" s="173"/>
      <c r="T204" s="173"/>
    </row>
    <row r="205" spans="1:20" s="174" customFormat="1">
      <c r="A205" s="165" t="str">
        <f>IF(INDEX(減価償却費入力!$A$1:$I$301,ROW(),1)="","",INDEX(減価償却費入力!$A$1:$I$301,ROW(),1))</f>
        <v/>
      </c>
      <c r="B205" s="166" t="str">
        <f>IF(INDEX(減価償却費入力!$A$1:$I$301,ROW(),5)="","",INDEX(減価償却費入力!$A$1:$I$301,ROW(),5))</f>
        <v/>
      </c>
      <c r="C205" s="167" t="str">
        <f>IF(INDEX(減価償却費入力!$A$1:$I$301,ROW(),2)="","",INDEX(減価償却費入力!$A$1:$I$301,ROW(),2))</f>
        <v/>
      </c>
      <c r="D205" s="168" t="str">
        <f>IF(INDEX(減価償却費入力!$A$1:$I$301,ROW(),3)="","",INDEX(減価償却費入力!$A$1:$I$301,ROW(),3))</f>
        <v/>
      </c>
      <c r="E205" s="169" t="str">
        <f>IF(INDEX(減価償却費入力!$A$1:$I$301,ROW(),4)="","",INDEX(減価償却費入力!$A$1:$I$301,ROW(),4))</f>
        <v/>
      </c>
      <c r="F205" s="170" t="str">
        <f>IF(INDEX(減価償却費入力!$A$1:$I$301,ROW(),6)="","",INDEX(減価償却費入力!$A$1:$I$301,ROW(),6))</f>
        <v/>
      </c>
      <c r="G205" s="166" t="str">
        <f>IF(INDEX(減価償却費入力!$A$1:$I$301,ROW(),7)="","",INDEX(減価償却費入力!$A$1:$I$301,ROW(),7))</f>
        <v/>
      </c>
      <c r="H205" s="166" t="str">
        <f t="shared" si="9"/>
        <v/>
      </c>
      <c r="I205" s="166" t="str">
        <f>IFERROR(VLOOKUP(H205,耐用年数!$D$2:$E$224,2,FALSE),"")</f>
        <v/>
      </c>
      <c r="J205" s="166" t="str">
        <f>IF(INDEX(減価償却費入力!$A$1:$I$301,ROW(),8)="","",INDEX(減価償却費入力!$A$1:$I$301,ROW(),8))</f>
        <v/>
      </c>
      <c r="K205" s="166" t="str">
        <f>IFERROR(ROUNDDOWN(IF(OR(J205=耐用年数!$J$2,J205=耐用年数!$J$3,J205=""),減価償却費出力!I205,IF(DATEDIF(M205,A205,"y")&gt;=I205,I205/5,I205-DATEDIF(M205,A205,"y")+ROUNDDOWN(DATEDIF(M205,A205,"y")/5,0))),0),"")</f>
        <v/>
      </c>
      <c r="L205" s="166" t="str">
        <f t="shared" si="10"/>
        <v/>
      </c>
      <c r="M205" s="171" t="str">
        <f>IF(INDEX(減価償却費入力!$A$1:$I$301,ROW(),9)="","",INDEX(減価償却費入力!$A$1:$I$301,ROW(),9))</f>
        <v/>
      </c>
      <c r="N205" s="172" t="str">
        <f>IFERROR(IF(YEAR(A205)=設定・集計!$B$2,12-MONTH(A205)+1,IF(設定・集計!$B$2&lt;YEAR(A205)+L205,12,IF(設定・集計!$B$2=YEAR(A205)+L205,MONTH(A205)-1,0))),"")</f>
        <v/>
      </c>
      <c r="O205" s="169" t="str">
        <f t="shared" si="11"/>
        <v/>
      </c>
      <c r="P205" s="173"/>
      <c r="Q205" s="173"/>
      <c r="R205" s="173"/>
      <c r="S205" s="173"/>
      <c r="T205" s="173"/>
    </row>
    <row r="206" spans="1:20" s="174" customFormat="1">
      <c r="A206" s="165" t="str">
        <f>IF(INDEX(減価償却費入力!$A$1:$I$301,ROW(),1)="","",INDEX(減価償却費入力!$A$1:$I$301,ROW(),1))</f>
        <v/>
      </c>
      <c r="B206" s="166" t="str">
        <f>IF(INDEX(減価償却費入力!$A$1:$I$301,ROW(),5)="","",INDEX(減価償却費入力!$A$1:$I$301,ROW(),5))</f>
        <v/>
      </c>
      <c r="C206" s="167" t="str">
        <f>IF(INDEX(減価償却費入力!$A$1:$I$301,ROW(),2)="","",INDEX(減価償却費入力!$A$1:$I$301,ROW(),2))</f>
        <v/>
      </c>
      <c r="D206" s="168" t="str">
        <f>IF(INDEX(減価償却費入力!$A$1:$I$301,ROW(),3)="","",INDEX(減価償却費入力!$A$1:$I$301,ROW(),3))</f>
        <v/>
      </c>
      <c r="E206" s="169" t="str">
        <f>IF(INDEX(減価償却費入力!$A$1:$I$301,ROW(),4)="","",INDEX(減価償却費入力!$A$1:$I$301,ROW(),4))</f>
        <v/>
      </c>
      <c r="F206" s="170" t="str">
        <f>IF(INDEX(減価償却費入力!$A$1:$I$301,ROW(),6)="","",INDEX(減価償却費入力!$A$1:$I$301,ROW(),6))</f>
        <v/>
      </c>
      <c r="G206" s="166" t="str">
        <f>IF(INDEX(減価償却費入力!$A$1:$I$301,ROW(),7)="","",INDEX(減価償却費入力!$A$1:$I$301,ROW(),7))</f>
        <v/>
      </c>
      <c r="H206" s="166" t="str">
        <f t="shared" si="9"/>
        <v/>
      </c>
      <c r="I206" s="166" t="str">
        <f>IFERROR(VLOOKUP(H206,耐用年数!$D$2:$E$224,2,FALSE),"")</f>
        <v/>
      </c>
      <c r="J206" s="166" t="str">
        <f>IF(INDEX(減価償却費入力!$A$1:$I$301,ROW(),8)="","",INDEX(減価償却費入力!$A$1:$I$301,ROW(),8))</f>
        <v/>
      </c>
      <c r="K206" s="166" t="str">
        <f>IFERROR(ROUNDDOWN(IF(OR(J206=耐用年数!$J$2,J206=耐用年数!$J$3,J206=""),減価償却費出力!I206,IF(DATEDIF(M206,A206,"y")&gt;=I206,I206/5,I206-DATEDIF(M206,A206,"y")+ROUNDDOWN(DATEDIF(M206,A206,"y")/5,0))),0),"")</f>
        <v/>
      </c>
      <c r="L206" s="166" t="str">
        <f t="shared" si="10"/>
        <v/>
      </c>
      <c r="M206" s="171" t="str">
        <f>IF(INDEX(減価償却費入力!$A$1:$I$301,ROW(),9)="","",INDEX(減価償却費入力!$A$1:$I$301,ROW(),9))</f>
        <v/>
      </c>
      <c r="N206" s="172" t="str">
        <f>IFERROR(IF(YEAR(A206)=設定・集計!$B$2,12-MONTH(A206)+1,IF(設定・集計!$B$2&lt;YEAR(A206)+L206,12,IF(設定・集計!$B$2=YEAR(A206)+L206,MONTH(A206)-1,0))),"")</f>
        <v/>
      </c>
      <c r="O206" s="169" t="str">
        <f t="shared" si="11"/>
        <v/>
      </c>
      <c r="P206" s="173"/>
      <c r="Q206" s="173"/>
      <c r="R206" s="173"/>
      <c r="S206" s="173"/>
      <c r="T206" s="173"/>
    </row>
    <row r="207" spans="1:20" s="174" customFormat="1">
      <c r="A207" s="165" t="str">
        <f>IF(INDEX(減価償却費入力!$A$1:$I$301,ROW(),1)="","",INDEX(減価償却費入力!$A$1:$I$301,ROW(),1))</f>
        <v/>
      </c>
      <c r="B207" s="166" t="str">
        <f>IF(INDEX(減価償却費入力!$A$1:$I$301,ROW(),5)="","",INDEX(減価償却費入力!$A$1:$I$301,ROW(),5))</f>
        <v/>
      </c>
      <c r="C207" s="167" t="str">
        <f>IF(INDEX(減価償却費入力!$A$1:$I$301,ROW(),2)="","",INDEX(減価償却費入力!$A$1:$I$301,ROW(),2))</f>
        <v/>
      </c>
      <c r="D207" s="168" t="str">
        <f>IF(INDEX(減価償却費入力!$A$1:$I$301,ROW(),3)="","",INDEX(減価償却費入力!$A$1:$I$301,ROW(),3))</f>
        <v/>
      </c>
      <c r="E207" s="169" t="str">
        <f>IF(INDEX(減価償却費入力!$A$1:$I$301,ROW(),4)="","",INDEX(減価償却費入力!$A$1:$I$301,ROW(),4))</f>
        <v/>
      </c>
      <c r="F207" s="170" t="str">
        <f>IF(INDEX(減価償却費入力!$A$1:$I$301,ROW(),6)="","",INDEX(減価償却費入力!$A$1:$I$301,ROW(),6))</f>
        <v/>
      </c>
      <c r="G207" s="166" t="str">
        <f>IF(INDEX(減価償却費入力!$A$1:$I$301,ROW(),7)="","",INDEX(減価償却費入力!$A$1:$I$301,ROW(),7))</f>
        <v/>
      </c>
      <c r="H207" s="166" t="str">
        <f t="shared" si="9"/>
        <v/>
      </c>
      <c r="I207" s="166" t="str">
        <f>IFERROR(VLOOKUP(H207,耐用年数!$D$2:$E$224,2,FALSE),"")</f>
        <v/>
      </c>
      <c r="J207" s="166" t="str">
        <f>IF(INDEX(減価償却費入力!$A$1:$I$301,ROW(),8)="","",INDEX(減価償却費入力!$A$1:$I$301,ROW(),8))</f>
        <v/>
      </c>
      <c r="K207" s="166" t="str">
        <f>IFERROR(ROUNDDOWN(IF(OR(J207=耐用年数!$J$2,J207=耐用年数!$J$3,J207=""),減価償却費出力!I207,IF(DATEDIF(M207,A207,"y")&gt;=I207,I207/5,I207-DATEDIF(M207,A207,"y")+ROUNDDOWN(DATEDIF(M207,A207,"y")/5,0))),0),"")</f>
        <v/>
      </c>
      <c r="L207" s="166" t="str">
        <f t="shared" si="10"/>
        <v/>
      </c>
      <c r="M207" s="171" t="str">
        <f>IF(INDEX(減価償却費入力!$A$1:$I$301,ROW(),9)="","",INDEX(減価償却費入力!$A$1:$I$301,ROW(),9))</f>
        <v/>
      </c>
      <c r="N207" s="172" t="str">
        <f>IFERROR(IF(YEAR(A207)=設定・集計!$B$2,12-MONTH(A207)+1,IF(設定・集計!$B$2&lt;YEAR(A207)+L207,12,IF(設定・集計!$B$2=YEAR(A207)+L207,MONTH(A207)-1,0))),"")</f>
        <v/>
      </c>
      <c r="O207" s="169" t="str">
        <f t="shared" si="11"/>
        <v/>
      </c>
      <c r="P207" s="173"/>
      <c r="Q207" s="173"/>
      <c r="R207" s="173"/>
      <c r="S207" s="173"/>
      <c r="T207" s="173"/>
    </row>
    <row r="208" spans="1:20" s="174" customFormat="1">
      <c r="A208" s="165" t="str">
        <f>IF(INDEX(減価償却費入力!$A$1:$I$301,ROW(),1)="","",INDEX(減価償却費入力!$A$1:$I$301,ROW(),1))</f>
        <v/>
      </c>
      <c r="B208" s="166" t="str">
        <f>IF(INDEX(減価償却費入力!$A$1:$I$301,ROW(),5)="","",INDEX(減価償却費入力!$A$1:$I$301,ROW(),5))</f>
        <v/>
      </c>
      <c r="C208" s="167" t="str">
        <f>IF(INDEX(減価償却費入力!$A$1:$I$301,ROW(),2)="","",INDEX(減価償却費入力!$A$1:$I$301,ROW(),2))</f>
        <v/>
      </c>
      <c r="D208" s="168" t="str">
        <f>IF(INDEX(減価償却費入力!$A$1:$I$301,ROW(),3)="","",INDEX(減価償却費入力!$A$1:$I$301,ROW(),3))</f>
        <v/>
      </c>
      <c r="E208" s="169" t="str">
        <f>IF(INDEX(減価償却費入力!$A$1:$I$301,ROW(),4)="","",INDEX(減価償却費入力!$A$1:$I$301,ROW(),4))</f>
        <v/>
      </c>
      <c r="F208" s="170" t="str">
        <f>IF(INDEX(減価償却費入力!$A$1:$I$301,ROW(),6)="","",INDEX(減価償却費入力!$A$1:$I$301,ROW(),6))</f>
        <v/>
      </c>
      <c r="G208" s="166" t="str">
        <f>IF(INDEX(減価償却費入力!$A$1:$I$301,ROW(),7)="","",INDEX(減価償却費入力!$A$1:$I$301,ROW(),7))</f>
        <v/>
      </c>
      <c r="H208" s="166" t="str">
        <f t="shared" si="9"/>
        <v/>
      </c>
      <c r="I208" s="166" t="str">
        <f>IFERROR(VLOOKUP(H208,耐用年数!$D$2:$E$224,2,FALSE),"")</f>
        <v/>
      </c>
      <c r="J208" s="166" t="str">
        <f>IF(INDEX(減価償却費入力!$A$1:$I$301,ROW(),8)="","",INDEX(減価償却費入力!$A$1:$I$301,ROW(),8))</f>
        <v/>
      </c>
      <c r="K208" s="166" t="str">
        <f>IFERROR(ROUNDDOWN(IF(OR(J208=耐用年数!$J$2,J208=耐用年数!$J$3,J208=""),減価償却費出力!I208,IF(DATEDIF(M208,A208,"y")&gt;=I208,I208/5,I208-DATEDIF(M208,A208,"y")+ROUNDDOWN(DATEDIF(M208,A208,"y")/5,0))),0),"")</f>
        <v/>
      </c>
      <c r="L208" s="166" t="str">
        <f t="shared" si="10"/>
        <v/>
      </c>
      <c r="M208" s="171" t="str">
        <f>IF(INDEX(減価償却費入力!$A$1:$I$301,ROW(),9)="","",INDEX(減価償却費入力!$A$1:$I$301,ROW(),9))</f>
        <v/>
      </c>
      <c r="N208" s="172" t="str">
        <f>IFERROR(IF(YEAR(A208)=設定・集計!$B$2,12-MONTH(A208)+1,IF(設定・集計!$B$2&lt;YEAR(A208)+L208,12,IF(設定・集計!$B$2=YEAR(A208)+L208,MONTH(A208)-1,0))),"")</f>
        <v/>
      </c>
      <c r="O208" s="169" t="str">
        <f t="shared" si="11"/>
        <v/>
      </c>
      <c r="P208" s="173"/>
      <c r="Q208" s="173"/>
      <c r="R208" s="173"/>
      <c r="S208" s="173"/>
      <c r="T208" s="173"/>
    </row>
    <row r="209" spans="1:20" s="174" customFormat="1">
      <c r="A209" s="165" t="str">
        <f>IF(INDEX(減価償却費入力!$A$1:$I$301,ROW(),1)="","",INDEX(減価償却費入力!$A$1:$I$301,ROW(),1))</f>
        <v/>
      </c>
      <c r="B209" s="166" t="str">
        <f>IF(INDEX(減価償却費入力!$A$1:$I$301,ROW(),5)="","",INDEX(減価償却費入力!$A$1:$I$301,ROW(),5))</f>
        <v/>
      </c>
      <c r="C209" s="167" t="str">
        <f>IF(INDEX(減価償却費入力!$A$1:$I$301,ROW(),2)="","",INDEX(減価償却費入力!$A$1:$I$301,ROW(),2))</f>
        <v/>
      </c>
      <c r="D209" s="168" t="str">
        <f>IF(INDEX(減価償却費入力!$A$1:$I$301,ROW(),3)="","",INDEX(減価償却費入力!$A$1:$I$301,ROW(),3))</f>
        <v/>
      </c>
      <c r="E209" s="169" t="str">
        <f>IF(INDEX(減価償却費入力!$A$1:$I$301,ROW(),4)="","",INDEX(減価償却費入力!$A$1:$I$301,ROW(),4))</f>
        <v/>
      </c>
      <c r="F209" s="170" t="str">
        <f>IF(INDEX(減価償却費入力!$A$1:$I$301,ROW(),6)="","",INDEX(減価償却費入力!$A$1:$I$301,ROW(),6))</f>
        <v/>
      </c>
      <c r="G209" s="166" t="str">
        <f>IF(INDEX(減価償却費入力!$A$1:$I$301,ROW(),7)="","",INDEX(減価償却費入力!$A$1:$I$301,ROW(),7))</f>
        <v/>
      </c>
      <c r="H209" s="166" t="str">
        <f t="shared" si="9"/>
        <v/>
      </c>
      <c r="I209" s="166" t="str">
        <f>IFERROR(VLOOKUP(H209,耐用年数!$D$2:$E$224,2,FALSE),"")</f>
        <v/>
      </c>
      <c r="J209" s="166" t="str">
        <f>IF(INDEX(減価償却費入力!$A$1:$I$301,ROW(),8)="","",INDEX(減価償却費入力!$A$1:$I$301,ROW(),8))</f>
        <v/>
      </c>
      <c r="K209" s="166" t="str">
        <f>IFERROR(ROUNDDOWN(IF(OR(J209=耐用年数!$J$2,J209=耐用年数!$J$3,J209=""),減価償却費出力!I209,IF(DATEDIF(M209,A209,"y")&gt;=I209,I209/5,I209-DATEDIF(M209,A209,"y")+ROUNDDOWN(DATEDIF(M209,A209,"y")/5,0))),0),"")</f>
        <v/>
      </c>
      <c r="L209" s="166" t="str">
        <f t="shared" si="10"/>
        <v/>
      </c>
      <c r="M209" s="171" t="str">
        <f>IF(INDEX(減価償却費入力!$A$1:$I$301,ROW(),9)="","",INDEX(減価償却費入力!$A$1:$I$301,ROW(),9))</f>
        <v/>
      </c>
      <c r="N209" s="172" t="str">
        <f>IFERROR(IF(YEAR(A209)=設定・集計!$B$2,12-MONTH(A209)+1,IF(設定・集計!$B$2&lt;YEAR(A209)+L209,12,IF(設定・集計!$B$2=YEAR(A209)+L209,MONTH(A209)-1,0))),"")</f>
        <v/>
      </c>
      <c r="O209" s="169" t="str">
        <f t="shared" si="11"/>
        <v/>
      </c>
      <c r="P209" s="173"/>
      <c r="Q209" s="173"/>
      <c r="R209" s="173"/>
      <c r="S209" s="173"/>
      <c r="T209" s="173"/>
    </row>
    <row r="210" spans="1:20" s="174" customFormat="1">
      <c r="A210" s="165" t="str">
        <f>IF(INDEX(減価償却費入力!$A$1:$I$301,ROW(),1)="","",INDEX(減価償却費入力!$A$1:$I$301,ROW(),1))</f>
        <v/>
      </c>
      <c r="B210" s="166" t="str">
        <f>IF(INDEX(減価償却費入力!$A$1:$I$301,ROW(),5)="","",INDEX(減価償却費入力!$A$1:$I$301,ROW(),5))</f>
        <v/>
      </c>
      <c r="C210" s="167" t="str">
        <f>IF(INDEX(減価償却費入力!$A$1:$I$301,ROW(),2)="","",INDEX(減価償却費入力!$A$1:$I$301,ROW(),2))</f>
        <v/>
      </c>
      <c r="D210" s="168" t="str">
        <f>IF(INDEX(減価償却費入力!$A$1:$I$301,ROW(),3)="","",INDEX(減価償却費入力!$A$1:$I$301,ROW(),3))</f>
        <v/>
      </c>
      <c r="E210" s="169" t="str">
        <f>IF(INDEX(減価償却費入力!$A$1:$I$301,ROW(),4)="","",INDEX(減価償却費入力!$A$1:$I$301,ROW(),4))</f>
        <v/>
      </c>
      <c r="F210" s="170" t="str">
        <f>IF(INDEX(減価償却費入力!$A$1:$I$301,ROW(),6)="","",INDEX(減価償却費入力!$A$1:$I$301,ROW(),6))</f>
        <v/>
      </c>
      <c r="G210" s="166" t="str">
        <f>IF(INDEX(減価償却費入力!$A$1:$I$301,ROW(),7)="","",INDEX(減価償却費入力!$A$1:$I$301,ROW(),7))</f>
        <v/>
      </c>
      <c r="H210" s="166" t="str">
        <f t="shared" si="9"/>
        <v/>
      </c>
      <c r="I210" s="166" t="str">
        <f>IFERROR(VLOOKUP(H210,耐用年数!$D$2:$E$224,2,FALSE),"")</f>
        <v/>
      </c>
      <c r="J210" s="166" t="str">
        <f>IF(INDEX(減価償却費入力!$A$1:$I$301,ROW(),8)="","",INDEX(減価償却費入力!$A$1:$I$301,ROW(),8))</f>
        <v/>
      </c>
      <c r="K210" s="166" t="str">
        <f>IFERROR(ROUNDDOWN(IF(OR(J210=耐用年数!$J$2,J210=耐用年数!$J$3,J210=""),減価償却費出力!I210,IF(DATEDIF(M210,A210,"y")&gt;=I210,I210/5,I210-DATEDIF(M210,A210,"y")+ROUNDDOWN(DATEDIF(M210,A210,"y")/5,0))),0),"")</f>
        <v/>
      </c>
      <c r="L210" s="166" t="str">
        <f t="shared" si="10"/>
        <v/>
      </c>
      <c r="M210" s="171" t="str">
        <f>IF(INDEX(減価償却費入力!$A$1:$I$301,ROW(),9)="","",INDEX(減価償却費入力!$A$1:$I$301,ROW(),9))</f>
        <v/>
      </c>
      <c r="N210" s="172" t="str">
        <f>IFERROR(IF(YEAR(A210)=設定・集計!$B$2,12-MONTH(A210)+1,IF(設定・集計!$B$2&lt;YEAR(A210)+L210,12,IF(設定・集計!$B$2=YEAR(A210)+L210,MONTH(A210)-1,0))),"")</f>
        <v/>
      </c>
      <c r="O210" s="169" t="str">
        <f t="shared" si="11"/>
        <v/>
      </c>
      <c r="P210" s="173"/>
      <c r="Q210" s="173"/>
      <c r="R210" s="173"/>
      <c r="S210" s="173"/>
      <c r="T210" s="173"/>
    </row>
    <row r="211" spans="1:20" s="174" customFormat="1">
      <c r="A211" s="165" t="str">
        <f>IF(INDEX(減価償却費入力!$A$1:$I$301,ROW(),1)="","",INDEX(減価償却費入力!$A$1:$I$301,ROW(),1))</f>
        <v/>
      </c>
      <c r="B211" s="166" t="str">
        <f>IF(INDEX(減価償却費入力!$A$1:$I$301,ROW(),5)="","",INDEX(減価償却費入力!$A$1:$I$301,ROW(),5))</f>
        <v/>
      </c>
      <c r="C211" s="167" t="str">
        <f>IF(INDEX(減価償却費入力!$A$1:$I$301,ROW(),2)="","",INDEX(減価償却費入力!$A$1:$I$301,ROW(),2))</f>
        <v/>
      </c>
      <c r="D211" s="168" t="str">
        <f>IF(INDEX(減価償却費入力!$A$1:$I$301,ROW(),3)="","",INDEX(減価償却費入力!$A$1:$I$301,ROW(),3))</f>
        <v/>
      </c>
      <c r="E211" s="169" t="str">
        <f>IF(INDEX(減価償却費入力!$A$1:$I$301,ROW(),4)="","",INDEX(減価償却費入力!$A$1:$I$301,ROW(),4))</f>
        <v/>
      </c>
      <c r="F211" s="170" t="str">
        <f>IF(INDEX(減価償却費入力!$A$1:$I$301,ROW(),6)="","",INDEX(減価償却費入力!$A$1:$I$301,ROW(),6))</f>
        <v/>
      </c>
      <c r="G211" s="166" t="str">
        <f>IF(INDEX(減価償却費入力!$A$1:$I$301,ROW(),7)="","",INDEX(減価償却費入力!$A$1:$I$301,ROW(),7))</f>
        <v/>
      </c>
      <c r="H211" s="166" t="str">
        <f t="shared" si="9"/>
        <v/>
      </c>
      <c r="I211" s="166" t="str">
        <f>IFERROR(VLOOKUP(H211,耐用年数!$D$2:$E$224,2,FALSE),"")</f>
        <v/>
      </c>
      <c r="J211" s="166" t="str">
        <f>IF(INDEX(減価償却費入力!$A$1:$I$301,ROW(),8)="","",INDEX(減価償却費入力!$A$1:$I$301,ROW(),8))</f>
        <v/>
      </c>
      <c r="K211" s="166" t="str">
        <f>IFERROR(ROUNDDOWN(IF(OR(J211=耐用年数!$J$2,J211=耐用年数!$J$3,J211=""),減価償却費出力!I211,IF(DATEDIF(M211,A211,"y")&gt;=I211,I211/5,I211-DATEDIF(M211,A211,"y")+ROUNDDOWN(DATEDIF(M211,A211,"y")/5,0))),0),"")</f>
        <v/>
      </c>
      <c r="L211" s="166" t="str">
        <f t="shared" si="10"/>
        <v/>
      </c>
      <c r="M211" s="171" t="str">
        <f>IF(INDEX(減価償却費入力!$A$1:$I$301,ROW(),9)="","",INDEX(減価償却費入力!$A$1:$I$301,ROW(),9))</f>
        <v/>
      </c>
      <c r="N211" s="172" t="str">
        <f>IFERROR(IF(YEAR(A211)=設定・集計!$B$2,12-MONTH(A211)+1,IF(設定・集計!$B$2&lt;YEAR(A211)+L211,12,IF(設定・集計!$B$2=YEAR(A211)+L211,MONTH(A211)-1,0))),"")</f>
        <v/>
      </c>
      <c r="O211" s="169" t="str">
        <f t="shared" si="11"/>
        <v/>
      </c>
      <c r="P211" s="173"/>
      <c r="Q211" s="173"/>
      <c r="R211" s="173"/>
      <c r="S211" s="173"/>
      <c r="T211" s="173"/>
    </row>
    <row r="212" spans="1:20" s="174" customFormat="1">
      <c r="A212" s="165" t="str">
        <f>IF(INDEX(減価償却費入力!$A$1:$I$301,ROW(),1)="","",INDEX(減価償却費入力!$A$1:$I$301,ROW(),1))</f>
        <v/>
      </c>
      <c r="B212" s="166" t="str">
        <f>IF(INDEX(減価償却費入力!$A$1:$I$301,ROW(),5)="","",INDEX(減価償却費入力!$A$1:$I$301,ROW(),5))</f>
        <v/>
      </c>
      <c r="C212" s="167" t="str">
        <f>IF(INDEX(減価償却費入力!$A$1:$I$301,ROW(),2)="","",INDEX(減価償却費入力!$A$1:$I$301,ROW(),2))</f>
        <v/>
      </c>
      <c r="D212" s="168" t="str">
        <f>IF(INDEX(減価償却費入力!$A$1:$I$301,ROW(),3)="","",INDEX(減価償却費入力!$A$1:$I$301,ROW(),3))</f>
        <v/>
      </c>
      <c r="E212" s="169" t="str">
        <f>IF(INDEX(減価償却費入力!$A$1:$I$301,ROW(),4)="","",INDEX(減価償却費入力!$A$1:$I$301,ROW(),4))</f>
        <v/>
      </c>
      <c r="F212" s="170" t="str">
        <f>IF(INDEX(減価償却費入力!$A$1:$I$301,ROW(),6)="","",INDEX(減価償却費入力!$A$1:$I$301,ROW(),6))</f>
        <v/>
      </c>
      <c r="G212" s="166" t="str">
        <f>IF(INDEX(減価償却費入力!$A$1:$I$301,ROW(),7)="","",INDEX(減価償却費入力!$A$1:$I$301,ROW(),7))</f>
        <v/>
      </c>
      <c r="H212" s="166" t="str">
        <f t="shared" si="9"/>
        <v/>
      </c>
      <c r="I212" s="166" t="str">
        <f>IFERROR(VLOOKUP(H212,耐用年数!$D$2:$E$224,2,FALSE),"")</f>
        <v/>
      </c>
      <c r="J212" s="166" t="str">
        <f>IF(INDEX(減価償却費入力!$A$1:$I$301,ROW(),8)="","",INDEX(減価償却費入力!$A$1:$I$301,ROW(),8))</f>
        <v/>
      </c>
      <c r="K212" s="166" t="str">
        <f>IFERROR(ROUNDDOWN(IF(OR(J212=耐用年数!$J$2,J212=耐用年数!$J$3,J212=""),減価償却費出力!I212,IF(DATEDIF(M212,A212,"y")&gt;=I212,I212/5,I212-DATEDIF(M212,A212,"y")+ROUNDDOWN(DATEDIF(M212,A212,"y")/5,0))),0),"")</f>
        <v/>
      </c>
      <c r="L212" s="166" t="str">
        <f t="shared" si="10"/>
        <v/>
      </c>
      <c r="M212" s="171" t="str">
        <f>IF(INDEX(減価償却費入力!$A$1:$I$301,ROW(),9)="","",INDEX(減価償却費入力!$A$1:$I$301,ROW(),9))</f>
        <v/>
      </c>
      <c r="N212" s="172" t="str">
        <f>IFERROR(IF(YEAR(A212)=設定・集計!$B$2,12-MONTH(A212)+1,IF(設定・集計!$B$2&lt;YEAR(A212)+L212,12,IF(設定・集計!$B$2=YEAR(A212)+L212,MONTH(A212)-1,0))),"")</f>
        <v/>
      </c>
      <c r="O212" s="169" t="str">
        <f t="shared" si="11"/>
        <v/>
      </c>
      <c r="P212" s="173"/>
      <c r="Q212" s="173"/>
      <c r="R212" s="173"/>
      <c r="S212" s="173"/>
      <c r="T212" s="173"/>
    </row>
    <row r="213" spans="1:20" s="174" customFormat="1">
      <c r="A213" s="165" t="str">
        <f>IF(INDEX(減価償却費入力!$A$1:$I$301,ROW(),1)="","",INDEX(減価償却費入力!$A$1:$I$301,ROW(),1))</f>
        <v/>
      </c>
      <c r="B213" s="166" t="str">
        <f>IF(INDEX(減価償却費入力!$A$1:$I$301,ROW(),5)="","",INDEX(減価償却費入力!$A$1:$I$301,ROW(),5))</f>
        <v/>
      </c>
      <c r="C213" s="167" t="str">
        <f>IF(INDEX(減価償却費入力!$A$1:$I$301,ROW(),2)="","",INDEX(減価償却費入力!$A$1:$I$301,ROW(),2))</f>
        <v/>
      </c>
      <c r="D213" s="168" t="str">
        <f>IF(INDEX(減価償却費入力!$A$1:$I$301,ROW(),3)="","",INDEX(減価償却費入力!$A$1:$I$301,ROW(),3))</f>
        <v/>
      </c>
      <c r="E213" s="169" t="str">
        <f>IF(INDEX(減価償却費入力!$A$1:$I$301,ROW(),4)="","",INDEX(減価償却費入力!$A$1:$I$301,ROW(),4))</f>
        <v/>
      </c>
      <c r="F213" s="170" t="str">
        <f>IF(INDEX(減価償却費入力!$A$1:$I$301,ROW(),6)="","",INDEX(減価償却費入力!$A$1:$I$301,ROW(),6))</f>
        <v/>
      </c>
      <c r="G213" s="166" t="str">
        <f>IF(INDEX(減価償却費入力!$A$1:$I$301,ROW(),7)="","",INDEX(減価償却費入力!$A$1:$I$301,ROW(),7))</f>
        <v/>
      </c>
      <c r="H213" s="166" t="str">
        <f t="shared" si="9"/>
        <v/>
      </c>
      <c r="I213" s="166" t="str">
        <f>IFERROR(VLOOKUP(H213,耐用年数!$D$2:$E$224,2,FALSE),"")</f>
        <v/>
      </c>
      <c r="J213" s="166" t="str">
        <f>IF(INDEX(減価償却費入力!$A$1:$I$301,ROW(),8)="","",INDEX(減価償却費入力!$A$1:$I$301,ROW(),8))</f>
        <v/>
      </c>
      <c r="K213" s="166" t="str">
        <f>IFERROR(ROUNDDOWN(IF(OR(J213=耐用年数!$J$2,J213=耐用年数!$J$3,J213=""),減価償却費出力!I213,IF(DATEDIF(M213,A213,"y")&gt;=I213,I213/5,I213-DATEDIF(M213,A213,"y")+ROUNDDOWN(DATEDIF(M213,A213,"y")/5,0))),0),"")</f>
        <v/>
      </c>
      <c r="L213" s="166" t="str">
        <f t="shared" si="10"/>
        <v/>
      </c>
      <c r="M213" s="171" t="str">
        <f>IF(INDEX(減価償却費入力!$A$1:$I$301,ROW(),9)="","",INDEX(減価償却費入力!$A$1:$I$301,ROW(),9))</f>
        <v/>
      </c>
      <c r="N213" s="172" t="str">
        <f>IFERROR(IF(YEAR(A213)=設定・集計!$B$2,12-MONTH(A213)+1,IF(設定・集計!$B$2&lt;YEAR(A213)+L213,12,IF(設定・集計!$B$2=YEAR(A213)+L213,MONTH(A213)-1,0))),"")</f>
        <v/>
      </c>
      <c r="O213" s="169" t="str">
        <f t="shared" si="11"/>
        <v/>
      </c>
      <c r="P213" s="173"/>
      <c r="Q213" s="173"/>
      <c r="R213" s="173"/>
      <c r="S213" s="173"/>
      <c r="T213" s="173"/>
    </row>
    <row r="214" spans="1:20" s="174" customFormat="1">
      <c r="A214" s="165" t="str">
        <f>IF(INDEX(減価償却費入力!$A$1:$I$301,ROW(),1)="","",INDEX(減価償却費入力!$A$1:$I$301,ROW(),1))</f>
        <v/>
      </c>
      <c r="B214" s="166" t="str">
        <f>IF(INDEX(減価償却費入力!$A$1:$I$301,ROW(),5)="","",INDEX(減価償却費入力!$A$1:$I$301,ROW(),5))</f>
        <v/>
      </c>
      <c r="C214" s="167" t="str">
        <f>IF(INDEX(減価償却費入力!$A$1:$I$301,ROW(),2)="","",INDEX(減価償却費入力!$A$1:$I$301,ROW(),2))</f>
        <v/>
      </c>
      <c r="D214" s="168" t="str">
        <f>IF(INDEX(減価償却費入力!$A$1:$I$301,ROW(),3)="","",INDEX(減価償却費入力!$A$1:$I$301,ROW(),3))</f>
        <v/>
      </c>
      <c r="E214" s="169" t="str">
        <f>IF(INDEX(減価償却費入力!$A$1:$I$301,ROW(),4)="","",INDEX(減価償却費入力!$A$1:$I$301,ROW(),4))</f>
        <v/>
      </c>
      <c r="F214" s="170" t="str">
        <f>IF(INDEX(減価償却費入力!$A$1:$I$301,ROW(),6)="","",INDEX(減価償却費入力!$A$1:$I$301,ROW(),6))</f>
        <v/>
      </c>
      <c r="G214" s="166" t="str">
        <f>IF(INDEX(減価償却費入力!$A$1:$I$301,ROW(),7)="","",INDEX(減価償却費入力!$A$1:$I$301,ROW(),7))</f>
        <v/>
      </c>
      <c r="H214" s="166" t="str">
        <f t="shared" si="9"/>
        <v/>
      </c>
      <c r="I214" s="166" t="str">
        <f>IFERROR(VLOOKUP(H214,耐用年数!$D$2:$E$224,2,FALSE),"")</f>
        <v/>
      </c>
      <c r="J214" s="166" t="str">
        <f>IF(INDEX(減価償却費入力!$A$1:$I$301,ROW(),8)="","",INDEX(減価償却費入力!$A$1:$I$301,ROW(),8))</f>
        <v/>
      </c>
      <c r="K214" s="166" t="str">
        <f>IFERROR(ROUNDDOWN(IF(OR(J214=耐用年数!$J$2,J214=耐用年数!$J$3,J214=""),減価償却費出力!I214,IF(DATEDIF(M214,A214,"y")&gt;=I214,I214/5,I214-DATEDIF(M214,A214,"y")+ROUNDDOWN(DATEDIF(M214,A214,"y")/5,0))),0),"")</f>
        <v/>
      </c>
      <c r="L214" s="166" t="str">
        <f t="shared" si="10"/>
        <v/>
      </c>
      <c r="M214" s="171" t="str">
        <f>IF(INDEX(減価償却費入力!$A$1:$I$301,ROW(),9)="","",INDEX(減価償却費入力!$A$1:$I$301,ROW(),9))</f>
        <v/>
      </c>
      <c r="N214" s="172" t="str">
        <f>IFERROR(IF(YEAR(A214)=設定・集計!$B$2,12-MONTH(A214)+1,IF(設定・集計!$B$2&lt;YEAR(A214)+L214,12,IF(設定・集計!$B$2=YEAR(A214)+L214,MONTH(A214)-1,0))),"")</f>
        <v/>
      </c>
      <c r="O214" s="169" t="str">
        <f t="shared" si="11"/>
        <v/>
      </c>
      <c r="P214" s="173"/>
      <c r="Q214" s="173"/>
      <c r="R214" s="173"/>
      <c r="S214" s="173"/>
      <c r="T214" s="173"/>
    </row>
    <row r="215" spans="1:20" s="174" customFormat="1">
      <c r="A215" s="165" t="str">
        <f>IF(INDEX(減価償却費入力!$A$1:$I$301,ROW(),1)="","",INDEX(減価償却費入力!$A$1:$I$301,ROW(),1))</f>
        <v/>
      </c>
      <c r="B215" s="166" t="str">
        <f>IF(INDEX(減価償却費入力!$A$1:$I$301,ROW(),5)="","",INDEX(減価償却費入力!$A$1:$I$301,ROW(),5))</f>
        <v/>
      </c>
      <c r="C215" s="167" t="str">
        <f>IF(INDEX(減価償却費入力!$A$1:$I$301,ROW(),2)="","",INDEX(減価償却費入力!$A$1:$I$301,ROW(),2))</f>
        <v/>
      </c>
      <c r="D215" s="168" t="str">
        <f>IF(INDEX(減価償却費入力!$A$1:$I$301,ROW(),3)="","",INDEX(減価償却費入力!$A$1:$I$301,ROW(),3))</f>
        <v/>
      </c>
      <c r="E215" s="169" t="str">
        <f>IF(INDEX(減価償却費入力!$A$1:$I$301,ROW(),4)="","",INDEX(減価償却費入力!$A$1:$I$301,ROW(),4))</f>
        <v/>
      </c>
      <c r="F215" s="170" t="str">
        <f>IF(INDEX(減価償却費入力!$A$1:$I$301,ROW(),6)="","",INDEX(減価償却費入力!$A$1:$I$301,ROW(),6))</f>
        <v/>
      </c>
      <c r="G215" s="166" t="str">
        <f>IF(INDEX(減価償却費入力!$A$1:$I$301,ROW(),7)="","",INDEX(減価償却費入力!$A$1:$I$301,ROW(),7))</f>
        <v/>
      </c>
      <c r="H215" s="166" t="str">
        <f t="shared" si="9"/>
        <v/>
      </c>
      <c r="I215" s="166" t="str">
        <f>IFERROR(VLOOKUP(H215,耐用年数!$D$2:$E$224,2,FALSE),"")</f>
        <v/>
      </c>
      <c r="J215" s="166" t="str">
        <f>IF(INDEX(減価償却費入力!$A$1:$I$301,ROW(),8)="","",INDEX(減価償却費入力!$A$1:$I$301,ROW(),8))</f>
        <v/>
      </c>
      <c r="K215" s="166" t="str">
        <f>IFERROR(ROUNDDOWN(IF(OR(J215=耐用年数!$J$2,J215=耐用年数!$J$3,J215=""),減価償却費出力!I215,IF(DATEDIF(M215,A215,"y")&gt;=I215,I215/5,I215-DATEDIF(M215,A215,"y")+ROUNDDOWN(DATEDIF(M215,A215,"y")/5,0))),0),"")</f>
        <v/>
      </c>
      <c r="L215" s="166" t="str">
        <f t="shared" si="10"/>
        <v/>
      </c>
      <c r="M215" s="171" t="str">
        <f>IF(INDEX(減価償却費入力!$A$1:$I$301,ROW(),9)="","",INDEX(減価償却費入力!$A$1:$I$301,ROW(),9))</f>
        <v/>
      </c>
      <c r="N215" s="172" t="str">
        <f>IFERROR(IF(YEAR(A215)=設定・集計!$B$2,12-MONTH(A215)+1,IF(設定・集計!$B$2&lt;YEAR(A215)+L215,12,IF(設定・集計!$B$2=YEAR(A215)+L215,MONTH(A215)-1,0))),"")</f>
        <v/>
      </c>
      <c r="O215" s="169" t="str">
        <f t="shared" si="11"/>
        <v/>
      </c>
      <c r="P215" s="173"/>
      <c r="Q215" s="173"/>
      <c r="R215" s="173"/>
      <c r="S215" s="173"/>
      <c r="T215" s="173"/>
    </row>
    <row r="216" spans="1:20" s="174" customFormat="1">
      <c r="A216" s="165" t="str">
        <f>IF(INDEX(減価償却費入力!$A$1:$I$301,ROW(),1)="","",INDEX(減価償却費入力!$A$1:$I$301,ROW(),1))</f>
        <v/>
      </c>
      <c r="B216" s="166" t="str">
        <f>IF(INDEX(減価償却費入力!$A$1:$I$301,ROW(),5)="","",INDEX(減価償却費入力!$A$1:$I$301,ROW(),5))</f>
        <v/>
      </c>
      <c r="C216" s="167" t="str">
        <f>IF(INDEX(減価償却費入力!$A$1:$I$301,ROW(),2)="","",INDEX(減価償却費入力!$A$1:$I$301,ROW(),2))</f>
        <v/>
      </c>
      <c r="D216" s="168" t="str">
        <f>IF(INDEX(減価償却費入力!$A$1:$I$301,ROW(),3)="","",INDEX(減価償却費入力!$A$1:$I$301,ROW(),3))</f>
        <v/>
      </c>
      <c r="E216" s="169" t="str">
        <f>IF(INDEX(減価償却費入力!$A$1:$I$301,ROW(),4)="","",INDEX(減価償却費入力!$A$1:$I$301,ROW(),4))</f>
        <v/>
      </c>
      <c r="F216" s="170" t="str">
        <f>IF(INDEX(減価償却費入力!$A$1:$I$301,ROW(),6)="","",INDEX(減価償却費入力!$A$1:$I$301,ROW(),6))</f>
        <v/>
      </c>
      <c r="G216" s="166" t="str">
        <f>IF(INDEX(減価償却費入力!$A$1:$I$301,ROW(),7)="","",INDEX(減価償却費入力!$A$1:$I$301,ROW(),7))</f>
        <v/>
      </c>
      <c r="H216" s="166" t="str">
        <f t="shared" si="9"/>
        <v/>
      </c>
      <c r="I216" s="166" t="str">
        <f>IFERROR(VLOOKUP(H216,耐用年数!$D$2:$E$224,2,FALSE),"")</f>
        <v/>
      </c>
      <c r="J216" s="166" t="str">
        <f>IF(INDEX(減価償却費入力!$A$1:$I$301,ROW(),8)="","",INDEX(減価償却費入力!$A$1:$I$301,ROW(),8))</f>
        <v/>
      </c>
      <c r="K216" s="166" t="str">
        <f>IFERROR(ROUNDDOWN(IF(OR(J216=耐用年数!$J$2,J216=耐用年数!$J$3,J216=""),減価償却費出力!I216,IF(DATEDIF(M216,A216,"y")&gt;=I216,I216/5,I216-DATEDIF(M216,A216,"y")+ROUNDDOWN(DATEDIF(M216,A216,"y")/5,0))),0),"")</f>
        <v/>
      </c>
      <c r="L216" s="166" t="str">
        <f t="shared" si="10"/>
        <v/>
      </c>
      <c r="M216" s="171" t="str">
        <f>IF(INDEX(減価償却費入力!$A$1:$I$301,ROW(),9)="","",INDEX(減価償却費入力!$A$1:$I$301,ROW(),9))</f>
        <v/>
      </c>
      <c r="N216" s="172" t="str">
        <f>IFERROR(IF(YEAR(A216)=設定・集計!$B$2,12-MONTH(A216)+1,IF(設定・集計!$B$2&lt;YEAR(A216)+L216,12,IF(設定・集計!$B$2=YEAR(A216)+L216,MONTH(A216)-1,0))),"")</f>
        <v/>
      </c>
      <c r="O216" s="169" t="str">
        <f t="shared" si="11"/>
        <v/>
      </c>
      <c r="P216" s="173"/>
      <c r="Q216" s="173"/>
      <c r="R216" s="173"/>
      <c r="S216" s="173"/>
      <c r="T216" s="173"/>
    </row>
    <row r="217" spans="1:20" s="174" customFormat="1">
      <c r="A217" s="165" t="str">
        <f>IF(INDEX(減価償却費入力!$A$1:$I$301,ROW(),1)="","",INDEX(減価償却費入力!$A$1:$I$301,ROW(),1))</f>
        <v/>
      </c>
      <c r="B217" s="166" t="str">
        <f>IF(INDEX(減価償却費入力!$A$1:$I$301,ROW(),5)="","",INDEX(減価償却費入力!$A$1:$I$301,ROW(),5))</f>
        <v/>
      </c>
      <c r="C217" s="167" t="str">
        <f>IF(INDEX(減価償却費入力!$A$1:$I$301,ROW(),2)="","",INDEX(減価償却費入力!$A$1:$I$301,ROW(),2))</f>
        <v/>
      </c>
      <c r="D217" s="168" t="str">
        <f>IF(INDEX(減価償却費入力!$A$1:$I$301,ROW(),3)="","",INDEX(減価償却費入力!$A$1:$I$301,ROW(),3))</f>
        <v/>
      </c>
      <c r="E217" s="169" t="str">
        <f>IF(INDEX(減価償却費入力!$A$1:$I$301,ROW(),4)="","",INDEX(減価償却費入力!$A$1:$I$301,ROW(),4))</f>
        <v/>
      </c>
      <c r="F217" s="170" t="str">
        <f>IF(INDEX(減価償却費入力!$A$1:$I$301,ROW(),6)="","",INDEX(減価償却費入力!$A$1:$I$301,ROW(),6))</f>
        <v/>
      </c>
      <c r="G217" s="166" t="str">
        <f>IF(INDEX(減価償却費入力!$A$1:$I$301,ROW(),7)="","",INDEX(減価償却費入力!$A$1:$I$301,ROW(),7))</f>
        <v/>
      </c>
      <c r="H217" s="166" t="str">
        <f t="shared" si="9"/>
        <v/>
      </c>
      <c r="I217" s="166" t="str">
        <f>IFERROR(VLOOKUP(H217,耐用年数!$D$2:$E$224,2,FALSE),"")</f>
        <v/>
      </c>
      <c r="J217" s="166" t="str">
        <f>IF(INDEX(減価償却費入力!$A$1:$I$301,ROW(),8)="","",INDEX(減価償却費入力!$A$1:$I$301,ROW(),8))</f>
        <v/>
      </c>
      <c r="K217" s="166" t="str">
        <f>IFERROR(ROUNDDOWN(IF(OR(J217=耐用年数!$J$2,J217=耐用年数!$J$3,J217=""),減価償却費出力!I217,IF(DATEDIF(M217,A217,"y")&gt;=I217,I217/5,I217-DATEDIF(M217,A217,"y")+ROUNDDOWN(DATEDIF(M217,A217,"y")/5,0))),0),"")</f>
        <v/>
      </c>
      <c r="L217" s="166" t="str">
        <f t="shared" si="10"/>
        <v/>
      </c>
      <c r="M217" s="171" t="str">
        <f>IF(INDEX(減価償却費入力!$A$1:$I$301,ROW(),9)="","",INDEX(減価償却費入力!$A$1:$I$301,ROW(),9))</f>
        <v/>
      </c>
      <c r="N217" s="172" t="str">
        <f>IFERROR(IF(YEAR(A217)=設定・集計!$B$2,12-MONTH(A217)+1,IF(設定・集計!$B$2&lt;YEAR(A217)+L217,12,IF(設定・集計!$B$2=YEAR(A217)+L217,MONTH(A217)-1,0))),"")</f>
        <v/>
      </c>
      <c r="O217" s="169" t="str">
        <f t="shared" si="11"/>
        <v/>
      </c>
      <c r="P217" s="173"/>
      <c r="Q217" s="173"/>
      <c r="R217" s="173"/>
      <c r="S217" s="173"/>
      <c r="T217" s="173"/>
    </row>
    <row r="218" spans="1:20" s="174" customFormat="1">
      <c r="A218" s="165" t="str">
        <f>IF(INDEX(減価償却費入力!$A$1:$I$301,ROW(),1)="","",INDEX(減価償却費入力!$A$1:$I$301,ROW(),1))</f>
        <v/>
      </c>
      <c r="B218" s="166" t="str">
        <f>IF(INDEX(減価償却費入力!$A$1:$I$301,ROW(),5)="","",INDEX(減価償却費入力!$A$1:$I$301,ROW(),5))</f>
        <v/>
      </c>
      <c r="C218" s="167" t="str">
        <f>IF(INDEX(減価償却費入力!$A$1:$I$301,ROW(),2)="","",INDEX(減価償却費入力!$A$1:$I$301,ROW(),2))</f>
        <v/>
      </c>
      <c r="D218" s="168" t="str">
        <f>IF(INDEX(減価償却費入力!$A$1:$I$301,ROW(),3)="","",INDEX(減価償却費入力!$A$1:$I$301,ROW(),3))</f>
        <v/>
      </c>
      <c r="E218" s="169" t="str">
        <f>IF(INDEX(減価償却費入力!$A$1:$I$301,ROW(),4)="","",INDEX(減価償却費入力!$A$1:$I$301,ROW(),4))</f>
        <v/>
      </c>
      <c r="F218" s="170" t="str">
        <f>IF(INDEX(減価償却費入力!$A$1:$I$301,ROW(),6)="","",INDEX(減価償却費入力!$A$1:$I$301,ROW(),6))</f>
        <v/>
      </c>
      <c r="G218" s="166" t="str">
        <f>IF(INDEX(減価償却費入力!$A$1:$I$301,ROW(),7)="","",INDEX(減価償却費入力!$A$1:$I$301,ROW(),7))</f>
        <v/>
      </c>
      <c r="H218" s="166" t="str">
        <f t="shared" si="9"/>
        <v/>
      </c>
      <c r="I218" s="166" t="str">
        <f>IFERROR(VLOOKUP(H218,耐用年数!$D$2:$E$224,2,FALSE),"")</f>
        <v/>
      </c>
      <c r="J218" s="166" t="str">
        <f>IF(INDEX(減価償却費入力!$A$1:$I$301,ROW(),8)="","",INDEX(減価償却費入力!$A$1:$I$301,ROW(),8))</f>
        <v/>
      </c>
      <c r="K218" s="166" t="str">
        <f>IFERROR(ROUNDDOWN(IF(OR(J218=耐用年数!$J$2,J218=耐用年数!$J$3,J218=""),減価償却費出力!I218,IF(DATEDIF(M218,A218,"y")&gt;=I218,I218/5,I218-DATEDIF(M218,A218,"y")+ROUNDDOWN(DATEDIF(M218,A218,"y")/5,0))),0),"")</f>
        <v/>
      </c>
      <c r="L218" s="166" t="str">
        <f t="shared" si="10"/>
        <v/>
      </c>
      <c r="M218" s="171" t="str">
        <f>IF(INDEX(減価償却費入力!$A$1:$I$301,ROW(),9)="","",INDEX(減価償却費入力!$A$1:$I$301,ROW(),9))</f>
        <v/>
      </c>
      <c r="N218" s="172" t="str">
        <f>IFERROR(IF(YEAR(A218)=設定・集計!$B$2,12-MONTH(A218)+1,IF(設定・集計!$B$2&lt;YEAR(A218)+L218,12,IF(設定・集計!$B$2=YEAR(A218)+L218,MONTH(A218)-1,0))),"")</f>
        <v/>
      </c>
      <c r="O218" s="169" t="str">
        <f t="shared" si="11"/>
        <v/>
      </c>
      <c r="P218" s="173"/>
      <c r="Q218" s="173"/>
      <c r="R218" s="173"/>
      <c r="S218" s="173"/>
      <c r="T218" s="173"/>
    </row>
    <row r="219" spans="1:20" s="174" customFormat="1">
      <c r="A219" s="165" t="str">
        <f>IF(INDEX(減価償却費入力!$A$1:$I$301,ROW(),1)="","",INDEX(減価償却費入力!$A$1:$I$301,ROW(),1))</f>
        <v/>
      </c>
      <c r="B219" s="166" t="str">
        <f>IF(INDEX(減価償却費入力!$A$1:$I$301,ROW(),5)="","",INDEX(減価償却費入力!$A$1:$I$301,ROW(),5))</f>
        <v/>
      </c>
      <c r="C219" s="167" t="str">
        <f>IF(INDEX(減価償却費入力!$A$1:$I$301,ROW(),2)="","",INDEX(減価償却費入力!$A$1:$I$301,ROW(),2))</f>
        <v/>
      </c>
      <c r="D219" s="168" t="str">
        <f>IF(INDEX(減価償却費入力!$A$1:$I$301,ROW(),3)="","",INDEX(減価償却費入力!$A$1:$I$301,ROW(),3))</f>
        <v/>
      </c>
      <c r="E219" s="169" t="str">
        <f>IF(INDEX(減価償却費入力!$A$1:$I$301,ROW(),4)="","",INDEX(減価償却費入力!$A$1:$I$301,ROW(),4))</f>
        <v/>
      </c>
      <c r="F219" s="170" t="str">
        <f>IF(INDEX(減価償却費入力!$A$1:$I$301,ROW(),6)="","",INDEX(減価償却費入力!$A$1:$I$301,ROW(),6))</f>
        <v/>
      </c>
      <c r="G219" s="166" t="str">
        <f>IF(INDEX(減価償却費入力!$A$1:$I$301,ROW(),7)="","",INDEX(減価償却費入力!$A$1:$I$301,ROW(),7))</f>
        <v/>
      </c>
      <c r="H219" s="166" t="str">
        <f t="shared" si="9"/>
        <v/>
      </c>
      <c r="I219" s="166" t="str">
        <f>IFERROR(VLOOKUP(H219,耐用年数!$D$2:$E$224,2,FALSE),"")</f>
        <v/>
      </c>
      <c r="J219" s="166" t="str">
        <f>IF(INDEX(減価償却費入力!$A$1:$I$301,ROW(),8)="","",INDEX(減価償却費入力!$A$1:$I$301,ROW(),8))</f>
        <v/>
      </c>
      <c r="K219" s="166" t="str">
        <f>IFERROR(ROUNDDOWN(IF(OR(J219=耐用年数!$J$2,J219=耐用年数!$J$3,J219=""),減価償却費出力!I219,IF(DATEDIF(M219,A219,"y")&gt;=I219,I219/5,I219-DATEDIF(M219,A219,"y")+ROUNDDOWN(DATEDIF(M219,A219,"y")/5,0))),0),"")</f>
        <v/>
      </c>
      <c r="L219" s="166" t="str">
        <f t="shared" si="10"/>
        <v/>
      </c>
      <c r="M219" s="171" t="str">
        <f>IF(INDEX(減価償却費入力!$A$1:$I$301,ROW(),9)="","",INDEX(減価償却費入力!$A$1:$I$301,ROW(),9))</f>
        <v/>
      </c>
      <c r="N219" s="172" t="str">
        <f>IFERROR(IF(YEAR(A219)=設定・集計!$B$2,12-MONTH(A219)+1,IF(設定・集計!$B$2&lt;YEAR(A219)+L219,12,IF(設定・集計!$B$2=YEAR(A219)+L219,MONTH(A219)-1,0))),"")</f>
        <v/>
      </c>
      <c r="O219" s="169" t="str">
        <f t="shared" si="11"/>
        <v/>
      </c>
      <c r="P219" s="173"/>
      <c r="Q219" s="173"/>
      <c r="R219" s="173"/>
      <c r="S219" s="173"/>
      <c r="T219" s="173"/>
    </row>
    <row r="220" spans="1:20" s="174" customFormat="1">
      <c r="A220" s="165" t="str">
        <f>IF(INDEX(減価償却費入力!$A$1:$I$301,ROW(),1)="","",INDEX(減価償却費入力!$A$1:$I$301,ROW(),1))</f>
        <v/>
      </c>
      <c r="B220" s="166" t="str">
        <f>IF(INDEX(減価償却費入力!$A$1:$I$301,ROW(),5)="","",INDEX(減価償却費入力!$A$1:$I$301,ROW(),5))</f>
        <v/>
      </c>
      <c r="C220" s="167" t="str">
        <f>IF(INDEX(減価償却費入力!$A$1:$I$301,ROW(),2)="","",INDEX(減価償却費入力!$A$1:$I$301,ROW(),2))</f>
        <v/>
      </c>
      <c r="D220" s="168" t="str">
        <f>IF(INDEX(減価償却費入力!$A$1:$I$301,ROW(),3)="","",INDEX(減価償却費入力!$A$1:$I$301,ROW(),3))</f>
        <v/>
      </c>
      <c r="E220" s="169" t="str">
        <f>IF(INDEX(減価償却費入力!$A$1:$I$301,ROW(),4)="","",INDEX(減価償却費入力!$A$1:$I$301,ROW(),4))</f>
        <v/>
      </c>
      <c r="F220" s="170" t="str">
        <f>IF(INDEX(減価償却費入力!$A$1:$I$301,ROW(),6)="","",INDEX(減価償却費入力!$A$1:$I$301,ROW(),6))</f>
        <v/>
      </c>
      <c r="G220" s="166" t="str">
        <f>IF(INDEX(減価償却費入力!$A$1:$I$301,ROW(),7)="","",INDEX(減価償却費入力!$A$1:$I$301,ROW(),7))</f>
        <v/>
      </c>
      <c r="H220" s="166" t="str">
        <f t="shared" si="9"/>
        <v/>
      </c>
      <c r="I220" s="166" t="str">
        <f>IFERROR(VLOOKUP(H220,耐用年数!$D$2:$E$224,2,FALSE),"")</f>
        <v/>
      </c>
      <c r="J220" s="166" t="str">
        <f>IF(INDEX(減価償却費入力!$A$1:$I$301,ROW(),8)="","",INDEX(減価償却費入力!$A$1:$I$301,ROW(),8))</f>
        <v/>
      </c>
      <c r="K220" s="166" t="str">
        <f>IFERROR(ROUNDDOWN(IF(OR(J220=耐用年数!$J$2,J220=耐用年数!$J$3,J220=""),減価償却費出力!I220,IF(DATEDIF(M220,A220,"y")&gt;=I220,I220/5,I220-DATEDIF(M220,A220,"y")+ROUNDDOWN(DATEDIF(M220,A220,"y")/5,0))),0),"")</f>
        <v/>
      </c>
      <c r="L220" s="166" t="str">
        <f t="shared" si="10"/>
        <v/>
      </c>
      <c r="M220" s="171" t="str">
        <f>IF(INDEX(減価償却費入力!$A$1:$I$301,ROW(),9)="","",INDEX(減価償却費入力!$A$1:$I$301,ROW(),9))</f>
        <v/>
      </c>
      <c r="N220" s="172" t="str">
        <f>IFERROR(IF(YEAR(A220)=設定・集計!$B$2,12-MONTH(A220)+1,IF(設定・集計!$B$2&lt;YEAR(A220)+L220,12,IF(設定・集計!$B$2=YEAR(A220)+L220,MONTH(A220)-1,0))),"")</f>
        <v/>
      </c>
      <c r="O220" s="169" t="str">
        <f t="shared" si="11"/>
        <v/>
      </c>
      <c r="P220" s="173"/>
      <c r="Q220" s="173"/>
      <c r="R220" s="173"/>
      <c r="S220" s="173"/>
      <c r="T220" s="173"/>
    </row>
    <row r="221" spans="1:20" s="174" customFormat="1">
      <c r="A221" s="165" t="str">
        <f>IF(INDEX(減価償却費入力!$A$1:$I$301,ROW(),1)="","",INDEX(減価償却費入力!$A$1:$I$301,ROW(),1))</f>
        <v/>
      </c>
      <c r="B221" s="166" t="str">
        <f>IF(INDEX(減価償却費入力!$A$1:$I$301,ROW(),5)="","",INDEX(減価償却費入力!$A$1:$I$301,ROW(),5))</f>
        <v/>
      </c>
      <c r="C221" s="167" t="str">
        <f>IF(INDEX(減価償却費入力!$A$1:$I$301,ROW(),2)="","",INDEX(減価償却費入力!$A$1:$I$301,ROW(),2))</f>
        <v/>
      </c>
      <c r="D221" s="168" t="str">
        <f>IF(INDEX(減価償却費入力!$A$1:$I$301,ROW(),3)="","",INDEX(減価償却費入力!$A$1:$I$301,ROW(),3))</f>
        <v/>
      </c>
      <c r="E221" s="169" t="str">
        <f>IF(INDEX(減価償却費入力!$A$1:$I$301,ROW(),4)="","",INDEX(減価償却費入力!$A$1:$I$301,ROW(),4))</f>
        <v/>
      </c>
      <c r="F221" s="170" t="str">
        <f>IF(INDEX(減価償却費入力!$A$1:$I$301,ROW(),6)="","",INDEX(減価償却費入力!$A$1:$I$301,ROW(),6))</f>
        <v/>
      </c>
      <c r="G221" s="166" t="str">
        <f>IF(INDEX(減価償却費入力!$A$1:$I$301,ROW(),7)="","",INDEX(減価償却費入力!$A$1:$I$301,ROW(),7))</f>
        <v/>
      </c>
      <c r="H221" s="166" t="str">
        <f t="shared" si="9"/>
        <v/>
      </c>
      <c r="I221" s="166" t="str">
        <f>IFERROR(VLOOKUP(H221,耐用年数!$D$2:$E$224,2,FALSE),"")</f>
        <v/>
      </c>
      <c r="J221" s="166" t="str">
        <f>IF(INDEX(減価償却費入力!$A$1:$I$301,ROW(),8)="","",INDEX(減価償却費入力!$A$1:$I$301,ROW(),8))</f>
        <v/>
      </c>
      <c r="K221" s="166" t="str">
        <f>IFERROR(ROUNDDOWN(IF(OR(J221=耐用年数!$J$2,J221=耐用年数!$J$3,J221=""),減価償却費出力!I221,IF(DATEDIF(M221,A221,"y")&gt;=I221,I221/5,I221-DATEDIF(M221,A221,"y")+ROUNDDOWN(DATEDIF(M221,A221,"y")/5,0))),0),"")</f>
        <v/>
      </c>
      <c r="L221" s="166" t="str">
        <f t="shared" si="10"/>
        <v/>
      </c>
      <c r="M221" s="171" t="str">
        <f>IF(INDEX(減価償却費入力!$A$1:$I$301,ROW(),9)="","",INDEX(減価償却費入力!$A$1:$I$301,ROW(),9))</f>
        <v/>
      </c>
      <c r="N221" s="172" t="str">
        <f>IFERROR(IF(YEAR(A221)=設定・集計!$B$2,12-MONTH(A221)+1,IF(設定・集計!$B$2&lt;YEAR(A221)+L221,12,IF(設定・集計!$B$2=YEAR(A221)+L221,MONTH(A221)-1,0))),"")</f>
        <v/>
      </c>
      <c r="O221" s="169" t="str">
        <f t="shared" si="11"/>
        <v/>
      </c>
      <c r="P221" s="173"/>
      <c r="Q221" s="173"/>
      <c r="R221" s="173"/>
      <c r="S221" s="173"/>
      <c r="T221" s="173"/>
    </row>
    <row r="222" spans="1:20" s="174" customFormat="1">
      <c r="A222" s="165" t="str">
        <f>IF(INDEX(減価償却費入力!$A$1:$I$301,ROW(),1)="","",INDEX(減価償却費入力!$A$1:$I$301,ROW(),1))</f>
        <v/>
      </c>
      <c r="B222" s="166" t="str">
        <f>IF(INDEX(減価償却費入力!$A$1:$I$301,ROW(),5)="","",INDEX(減価償却費入力!$A$1:$I$301,ROW(),5))</f>
        <v/>
      </c>
      <c r="C222" s="167" t="str">
        <f>IF(INDEX(減価償却費入力!$A$1:$I$301,ROW(),2)="","",INDEX(減価償却費入力!$A$1:$I$301,ROW(),2))</f>
        <v/>
      </c>
      <c r="D222" s="168" t="str">
        <f>IF(INDEX(減価償却費入力!$A$1:$I$301,ROW(),3)="","",INDEX(減価償却費入力!$A$1:$I$301,ROW(),3))</f>
        <v/>
      </c>
      <c r="E222" s="169" t="str">
        <f>IF(INDEX(減価償却費入力!$A$1:$I$301,ROW(),4)="","",INDEX(減価償却費入力!$A$1:$I$301,ROW(),4))</f>
        <v/>
      </c>
      <c r="F222" s="170" t="str">
        <f>IF(INDEX(減価償却費入力!$A$1:$I$301,ROW(),6)="","",INDEX(減価償却費入力!$A$1:$I$301,ROW(),6))</f>
        <v/>
      </c>
      <c r="G222" s="166" t="str">
        <f>IF(INDEX(減価償却費入力!$A$1:$I$301,ROW(),7)="","",INDEX(減価償却費入力!$A$1:$I$301,ROW(),7))</f>
        <v/>
      </c>
      <c r="H222" s="166" t="str">
        <f t="shared" si="9"/>
        <v/>
      </c>
      <c r="I222" s="166" t="str">
        <f>IFERROR(VLOOKUP(H222,耐用年数!$D$2:$E$224,2,FALSE),"")</f>
        <v/>
      </c>
      <c r="J222" s="166" t="str">
        <f>IF(INDEX(減価償却費入力!$A$1:$I$301,ROW(),8)="","",INDEX(減価償却費入力!$A$1:$I$301,ROW(),8))</f>
        <v/>
      </c>
      <c r="K222" s="166" t="str">
        <f>IFERROR(ROUNDDOWN(IF(OR(J222=耐用年数!$J$2,J222=耐用年数!$J$3,J222=""),減価償却費出力!I222,IF(DATEDIF(M222,A222,"y")&gt;=I222,I222/5,I222-DATEDIF(M222,A222,"y")+ROUNDDOWN(DATEDIF(M222,A222,"y")/5,0))),0),"")</f>
        <v/>
      </c>
      <c r="L222" s="166" t="str">
        <f t="shared" si="10"/>
        <v/>
      </c>
      <c r="M222" s="171" t="str">
        <f>IF(INDEX(減価償却費入力!$A$1:$I$301,ROW(),9)="","",INDEX(減価償却費入力!$A$1:$I$301,ROW(),9))</f>
        <v/>
      </c>
      <c r="N222" s="172" t="str">
        <f>IFERROR(IF(YEAR(A222)=設定・集計!$B$2,12-MONTH(A222)+1,IF(設定・集計!$B$2&lt;YEAR(A222)+L222,12,IF(設定・集計!$B$2=YEAR(A222)+L222,MONTH(A222)-1,0))),"")</f>
        <v/>
      </c>
      <c r="O222" s="169" t="str">
        <f t="shared" si="11"/>
        <v/>
      </c>
      <c r="P222" s="173"/>
      <c r="Q222" s="173"/>
      <c r="R222" s="173"/>
      <c r="S222" s="173"/>
      <c r="T222" s="173"/>
    </row>
    <row r="223" spans="1:20" s="174" customFormat="1">
      <c r="A223" s="165" t="str">
        <f>IF(INDEX(減価償却費入力!$A$1:$I$301,ROW(),1)="","",INDEX(減価償却費入力!$A$1:$I$301,ROW(),1))</f>
        <v/>
      </c>
      <c r="B223" s="166" t="str">
        <f>IF(INDEX(減価償却費入力!$A$1:$I$301,ROW(),5)="","",INDEX(減価償却費入力!$A$1:$I$301,ROW(),5))</f>
        <v/>
      </c>
      <c r="C223" s="167" t="str">
        <f>IF(INDEX(減価償却費入力!$A$1:$I$301,ROW(),2)="","",INDEX(減価償却費入力!$A$1:$I$301,ROW(),2))</f>
        <v/>
      </c>
      <c r="D223" s="168" t="str">
        <f>IF(INDEX(減価償却費入力!$A$1:$I$301,ROW(),3)="","",INDEX(減価償却費入力!$A$1:$I$301,ROW(),3))</f>
        <v/>
      </c>
      <c r="E223" s="169" t="str">
        <f>IF(INDEX(減価償却費入力!$A$1:$I$301,ROW(),4)="","",INDEX(減価償却費入力!$A$1:$I$301,ROW(),4))</f>
        <v/>
      </c>
      <c r="F223" s="170" t="str">
        <f>IF(INDEX(減価償却費入力!$A$1:$I$301,ROW(),6)="","",INDEX(減価償却費入力!$A$1:$I$301,ROW(),6))</f>
        <v/>
      </c>
      <c r="G223" s="166" t="str">
        <f>IF(INDEX(減価償却費入力!$A$1:$I$301,ROW(),7)="","",INDEX(減価償却費入力!$A$1:$I$301,ROW(),7))</f>
        <v/>
      </c>
      <c r="H223" s="166" t="str">
        <f t="shared" si="9"/>
        <v/>
      </c>
      <c r="I223" s="166" t="str">
        <f>IFERROR(VLOOKUP(H223,耐用年数!$D$2:$E$224,2,FALSE),"")</f>
        <v/>
      </c>
      <c r="J223" s="166" t="str">
        <f>IF(INDEX(減価償却費入力!$A$1:$I$301,ROW(),8)="","",INDEX(減価償却費入力!$A$1:$I$301,ROW(),8))</f>
        <v/>
      </c>
      <c r="K223" s="166" t="str">
        <f>IFERROR(ROUNDDOWN(IF(OR(J223=耐用年数!$J$2,J223=耐用年数!$J$3,J223=""),減価償却費出力!I223,IF(DATEDIF(M223,A223,"y")&gt;=I223,I223/5,I223-DATEDIF(M223,A223,"y")+ROUNDDOWN(DATEDIF(M223,A223,"y")/5,0))),0),"")</f>
        <v/>
      </c>
      <c r="L223" s="166" t="str">
        <f t="shared" si="10"/>
        <v/>
      </c>
      <c r="M223" s="171" t="str">
        <f>IF(INDEX(減価償却費入力!$A$1:$I$301,ROW(),9)="","",INDEX(減価償却費入力!$A$1:$I$301,ROW(),9))</f>
        <v/>
      </c>
      <c r="N223" s="172" t="str">
        <f>IFERROR(IF(YEAR(A223)=設定・集計!$B$2,12-MONTH(A223)+1,IF(設定・集計!$B$2&lt;YEAR(A223)+L223,12,IF(設定・集計!$B$2=YEAR(A223)+L223,MONTH(A223)-1,0))),"")</f>
        <v/>
      </c>
      <c r="O223" s="169" t="str">
        <f t="shared" si="11"/>
        <v/>
      </c>
      <c r="P223" s="173"/>
      <c r="Q223" s="173"/>
      <c r="R223" s="173"/>
      <c r="S223" s="173"/>
      <c r="T223" s="173"/>
    </row>
    <row r="224" spans="1:20" s="174" customFormat="1">
      <c r="A224" s="165" t="str">
        <f>IF(INDEX(減価償却費入力!$A$1:$I$301,ROW(),1)="","",INDEX(減価償却費入力!$A$1:$I$301,ROW(),1))</f>
        <v/>
      </c>
      <c r="B224" s="166" t="str">
        <f>IF(INDEX(減価償却費入力!$A$1:$I$301,ROW(),5)="","",INDEX(減価償却費入力!$A$1:$I$301,ROW(),5))</f>
        <v/>
      </c>
      <c r="C224" s="167" t="str">
        <f>IF(INDEX(減価償却費入力!$A$1:$I$301,ROW(),2)="","",INDEX(減価償却費入力!$A$1:$I$301,ROW(),2))</f>
        <v/>
      </c>
      <c r="D224" s="168" t="str">
        <f>IF(INDEX(減価償却費入力!$A$1:$I$301,ROW(),3)="","",INDEX(減価償却費入力!$A$1:$I$301,ROW(),3))</f>
        <v/>
      </c>
      <c r="E224" s="169" t="str">
        <f>IF(INDEX(減価償却費入力!$A$1:$I$301,ROW(),4)="","",INDEX(減価償却費入力!$A$1:$I$301,ROW(),4))</f>
        <v/>
      </c>
      <c r="F224" s="170" t="str">
        <f>IF(INDEX(減価償却費入力!$A$1:$I$301,ROW(),6)="","",INDEX(減価償却費入力!$A$1:$I$301,ROW(),6))</f>
        <v/>
      </c>
      <c r="G224" s="166" t="str">
        <f>IF(INDEX(減価償却費入力!$A$1:$I$301,ROW(),7)="","",INDEX(減価償却費入力!$A$1:$I$301,ROW(),7))</f>
        <v/>
      </c>
      <c r="H224" s="166" t="str">
        <f t="shared" si="9"/>
        <v/>
      </c>
      <c r="I224" s="166" t="str">
        <f>IFERROR(VLOOKUP(H224,耐用年数!$D$2:$E$224,2,FALSE),"")</f>
        <v/>
      </c>
      <c r="J224" s="166" t="str">
        <f>IF(INDEX(減価償却費入力!$A$1:$I$301,ROW(),8)="","",INDEX(減価償却費入力!$A$1:$I$301,ROW(),8))</f>
        <v/>
      </c>
      <c r="K224" s="166" t="str">
        <f>IFERROR(ROUNDDOWN(IF(OR(J224=耐用年数!$J$2,J224=耐用年数!$J$3,J224=""),減価償却費出力!I224,IF(DATEDIF(M224,A224,"y")&gt;=I224,I224/5,I224-DATEDIF(M224,A224,"y")+ROUNDDOWN(DATEDIF(M224,A224,"y")/5,0))),0),"")</f>
        <v/>
      </c>
      <c r="L224" s="166" t="str">
        <f t="shared" si="10"/>
        <v/>
      </c>
      <c r="M224" s="171" t="str">
        <f>IF(INDEX(減価償却費入力!$A$1:$I$301,ROW(),9)="","",INDEX(減価償却費入力!$A$1:$I$301,ROW(),9))</f>
        <v/>
      </c>
      <c r="N224" s="172" t="str">
        <f>IFERROR(IF(YEAR(A224)=設定・集計!$B$2,12-MONTH(A224)+1,IF(設定・集計!$B$2&lt;YEAR(A224)+L224,12,IF(設定・集計!$B$2=YEAR(A224)+L224,MONTH(A224)-1,0))),"")</f>
        <v/>
      </c>
      <c r="O224" s="169" t="str">
        <f t="shared" si="11"/>
        <v/>
      </c>
      <c r="P224" s="173"/>
      <c r="Q224" s="173"/>
      <c r="R224" s="173"/>
      <c r="S224" s="173"/>
      <c r="T224" s="173"/>
    </row>
    <row r="225" spans="1:20" s="174" customFormat="1">
      <c r="A225" s="165" t="str">
        <f>IF(INDEX(減価償却費入力!$A$1:$I$301,ROW(),1)="","",INDEX(減価償却費入力!$A$1:$I$301,ROW(),1))</f>
        <v/>
      </c>
      <c r="B225" s="166" t="str">
        <f>IF(INDEX(減価償却費入力!$A$1:$I$301,ROW(),5)="","",INDEX(減価償却費入力!$A$1:$I$301,ROW(),5))</f>
        <v/>
      </c>
      <c r="C225" s="167" t="str">
        <f>IF(INDEX(減価償却費入力!$A$1:$I$301,ROW(),2)="","",INDEX(減価償却費入力!$A$1:$I$301,ROW(),2))</f>
        <v/>
      </c>
      <c r="D225" s="168" t="str">
        <f>IF(INDEX(減価償却費入力!$A$1:$I$301,ROW(),3)="","",INDEX(減価償却費入力!$A$1:$I$301,ROW(),3))</f>
        <v/>
      </c>
      <c r="E225" s="169" t="str">
        <f>IF(INDEX(減価償却費入力!$A$1:$I$301,ROW(),4)="","",INDEX(減価償却費入力!$A$1:$I$301,ROW(),4))</f>
        <v/>
      </c>
      <c r="F225" s="170" t="str">
        <f>IF(INDEX(減価償却費入力!$A$1:$I$301,ROW(),6)="","",INDEX(減価償却費入力!$A$1:$I$301,ROW(),6))</f>
        <v/>
      </c>
      <c r="G225" s="166" t="str">
        <f>IF(INDEX(減価償却費入力!$A$1:$I$301,ROW(),7)="","",INDEX(減価償却費入力!$A$1:$I$301,ROW(),7))</f>
        <v/>
      </c>
      <c r="H225" s="166" t="str">
        <f t="shared" si="9"/>
        <v/>
      </c>
      <c r="I225" s="166" t="str">
        <f>IFERROR(VLOOKUP(H225,耐用年数!$D$2:$E$224,2,FALSE),"")</f>
        <v/>
      </c>
      <c r="J225" s="166" t="str">
        <f>IF(INDEX(減価償却費入力!$A$1:$I$301,ROW(),8)="","",INDEX(減価償却費入力!$A$1:$I$301,ROW(),8))</f>
        <v/>
      </c>
      <c r="K225" s="166" t="str">
        <f>IFERROR(ROUNDDOWN(IF(OR(J225=耐用年数!$J$2,J225=耐用年数!$J$3,J225=""),減価償却費出力!I225,IF(DATEDIF(M225,A225,"y")&gt;=I225,I225/5,I225-DATEDIF(M225,A225,"y")+ROUNDDOWN(DATEDIF(M225,A225,"y")/5,0))),0),"")</f>
        <v/>
      </c>
      <c r="L225" s="166" t="str">
        <f t="shared" si="10"/>
        <v/>
      </c>
      <c r="M225" s="171" t="str">
        <f>IF(INDEX(減価償却費入力!$A$1:$I$301,ROW(),9)="","",INDEX(減価償却費入力!$A$1:$I$301,ROW(),9))</f>
        <v/>
      </c>
      <c r="N225" s="172" t="str">
        <f>IFERROR(IF(YEAR(A225)=設定・集計!$B$2,12-MONTH(A225)+1,IF(設定・集計!$B$2&lt;YEAR(A225)+L225,12,IF(設定・集計!$B$2=YEAR(A225)+L225,MONTH(A225)-1,0))),"")</f>
        <v/>
      </c>
      <c r="O225" s="169" t="str">
        <f t="shared" si="11"/>
        <v/>
      </c>
      <c r="P225" s="173"/>
      <c r="Q225" s="173"/>
      <c r="R225" s="173"/>
      <c r="S225" s="173"/>
      <c r="T225" s="173"/>
    </row>
    <row r="226" spans="1:20" s="174" customFormat="1">
      <c r="A226" s="165" t="str">
        <f>IF(INDEX(減価償却費入力!$A$1:$I$301,ROW(),1)="","",INDEX(減価償却費入力!$A$1:$I$301,ROW(),1))</f>
        <v/>
      </c>
      <c r="B226" s="166" t="str">
        <f>IF(INDEX(減価償却費入力!$A$1:$I$301,ROW(),5)="","",INDEX(減価償却費入力!$A$1:$I$301,ROW(),5))</f>
        <v/>
      </c>
      <c r="C226" s="167" t="str">
        <f>IF(INDEX(減価償却費入力!$A$1:$I$301,ROW(),2)="","",INDEX(減価償却費入力!$A$1:$I$301,ROW(),2))</f>
        <v/>
      </c>
      <c r="D226" s="168" t="str">
        <f>IF(INDEX(減価償却費入力!$A$1:$I$301,ROW(),3)="","",INDEX(減価償却費入力!$A$1:$I$301,ROW(),3))</f>
        <v/>
      </c>
      <c r="E226" s="169" t="str">
        <f>IF(INDEX(減価償却費入力!$A$1:$I$301,ROW(),4)="","",INDEX(減価償却費入力!$A$1:$I$301,ROW(),4))</f>
        <v/>
      </c>
      <c r="F226" s="170" t="str">
        <f>IF(INDEX(減価償却費入力!$A$1:$I$301,ROW(),6)="","",INDEX(減価償却費入力!$A$1:$I$301,ROW(),6))</f>
        <v/>
      </c>
      <c r="G226" s="166" t="str">
        <f>IF(INDEX(減価償却費入力!$A$1:$I$301,ROW(),7)="","",INDEX(減価償却費入力!$A$1:$I$301,ROW(),7))</f>
        <v/>
      </c>
      <c r="H226" s="166" t="str">
        <f t="shared" si="9"/>
        <v/>
      </c>
      <c r="I226" s="166" t="str">
        <f>IFERROR(VLOOKUP(H226,耐用年数!$D$2:$E$224,2,FALSE),"")</f>
        <v/>
      </c>
      <c r="J226" s="166" t="str">
        <f>IF(INDEX(減価償却費入力!$A$1:$I$301,ROW(),8)="","",INDEX(減価償却費入力!$A$1:$I$301,ROW(),8))</f>
        <v/>
      </c>
      <c r="K226" s="166" t="str">
        <f>IFERROR(ROUNDDOWN(IF(OR(J226=耐用年数!$J$2,J226=耐用年数!$J$3,J226=""),減価償却費出力!I226,IF(DATEDIF(M226,A226,"y")&gt;=I226,I226/5,I226-DATEDIF(M226,A226,"y")+ROUNDDOWN(DATEDIF(M226,A226,"y")/5,0))),0),"")</f>
        <v/>
      </c>
      <c r="L226" s="166" t="str">
        <f t="shared" si="10"/>
        <v/>
      </c>
      <c r="M226" s="171" t="str">
        <f>IF(INDEX(減価償却費入力!$A$1:$I$301,ROW(),9)="","",INDEX(減価償却費入力!$A$1:$I$301,ROW(),9))</f>
        <v/>
      </c>
      <c r="N226" s="172" t="str">
        <f>IFERROR(IF(YEAR(A226)=設定・集計!$B$2,12-MONTH(A226)+1,IF(設定・集計!$B$2&lt;YEAR(A226)+L226,12,IF(設定・集計!$B$2=YEAR(A226)+L226,MONTH(A226)-1,0))),"")</f>
        <v/>
      </c>
      <c r="O226" s="169" t="str">
        <f t="shared" si="11"/>
        <v/>
      </c>
      <c r="P226" s="173"/>
      <c r="Q226" s="173"/>
      <c r="R226" s="173"/>
      <c r="S226" s="173"/>
      <c r="T226" s="173"/>
    </row>
    <row r="227" spans="1:20" s="174" customFormat="1">
      <c r="A227" s="165" t="str">
        <f>IF(INDEX(減価償却費入力!$A$1:$I$301,ROW(),1)="","",INDEX(減価償却費入力!$A$1:$I$301,ROW(),1))</f>
        <v/>
      </c>
      <c r="B227" s="166" t="str">
        <f>IF(INDEX(減価償却費入力!$A$1:$I$301,ROW(),5)="","",INDEX(減価償却費入力!$A$1:$I$301,ROW(),5))</f>
        <v/>
      </c>
      <c r="C227" s="167" t="str">
        <f>IF(INDEX(減価償却費入力!$A$1:$I$301,ROW(),2)="","",INDEX(減価償却費入力!$A$1:$I$301,ROW(),2))</f>
        <v/>
      </c>
      <c r="D227" s="168" t="str">
        <f>IF(INDEX(減価償却費入力!$A$1:$I$301,ROW(),3)="","",INDEX(減価償却費入力!$A$1:$I$301,ROW(),3))</f>
        <v/>
      </c>
      <c r="E227" s="169" t="str">
        <f>IF(INDEX(減価償却費入力!$A$1:$I$301,ROW(),4)="","",INDEX(減価償却費入力!$A$1:$I$301,ROW(),4))</f>
        <v/>
      </c>
      <c r="F227" s="170" t="str">
        <f>IF(INDEX(減価償却費入力!$A$1:$I$301,ROW(),6)="","",INDEX(減価償却費入力!$A$1:$I$301,ROW(),6))</f>
        <v/>
      </c>
      <c r="G227" s="166" t="str">
        <f>IF(INDEX(減価償却費入力!$A$1:$I$301,ROW(),7)="","",INDEX(減価償却費入力!$A$1:$I$301,ROW(),7))</f>
        <v/>
      </c>
      <c r="H227" s="166" t="str">
        <f t="shared" si="9"/>
        <v/>
      </c>
      <c r="I227" s="166" t="str">
        <f>IFERROR(VLOOKUP(H227,耐用年数!$D$2:$E$224,2,FALSE),"")</f>
        <v/>
      </c>
      <c r="J227" s="166" t="str">
        <f>IF(INDEX(減価償却費入力!$A$1:$I$301,ROW(),8)="","",INDEX(減価償却費入力!$A$1:$I$301,ROW(),8))</f>
        <v/>
      </c>
      <c r="K227" s="166" t="str">
        <f>IFERROR(ROUNDDOWN(IF(OR(J227=耐用年数!$J$2,J227=耐用年数!$J$3,J227=""),減価償却費出力!I227,IF(DATEDIF(M227,A227,"y")&gt;=I227,I227/5,I227-DATEDIF(M227,A227,"y")+ROUNDDOWN(DATEDIF(M227,A227,"y")/5,0))),0),"")</f>
        <v/>
      </c>
      <c r="L227" s="166" t="str">
        <f t="shared" si="10"/>
        <v/>
      </c>
      <c r="M227" s="171" t="str">
        <f>IF(INDEX(減価償却費入力!$A$1:$I$301,ROW(),9)="","",INDEX(減価償却費入力!$A$1:$I$301,ROW(),9))</f>
        <v/>
      </c>
      <c r="N227" s="172" t="str">
        <f>IFERROR(IF(YEAR(A227)=設定・集計!$B$2,12-MONTH(A227)+1,IF(設定・集計!$B$2&lt;YEAR(A227)+L227,12,IF(設定・集計!$B$2=YEAR(A227)+L227,MONTH(A227)-1,0))),"")</f>
        <v/>
      </c>
      <c r="O227" s="169" t="str">
        <f t="shared" si="11"/>
        <v/>
      </c>
      <c r="P227" s="173"/>
      <c r="Q227" s="173"/>
      <c r="R227" s="173"/>
      <c r="S227" s="173"/>
      <c r="T227" s="173"/>
    </row>
    <row r="228" spans="1:20" s="174" customFormat="1">
      <c r="A228" s="165" t="str">
        <f>IF(INDEX(減価償却費入力!$A$1:$I$301,ROW(),1)="","",INDEX(減価償却費入力!$A$1:$I$301,ROW(),1))</f>
        <v/>
      </c>
      <c r="B228" s="166" t="str">
        <f>IF(INDEX(減価償却費入力!$A$1:$I$301,ROW(),5)="","",INDEX(減価償却費入力!$A$1:$I$301,ROW(),5))</f>
        <v/>
      </c>
      <c r="C228" s="167" t="str">
        <f>IF(INDEX(減価償却費入力!$A$1:$I$301,ROW(),2)="","",INDEX(減価償却費入力!$A$1:$I$301,ROW(),2))</f>
        <v/>
      </c>
      <c r="D228" s="168" t="str">
        <f>IF(INDEX(減価償却費入力!$A$1:$I$301,ROW(),3)="","",INDEX(減価償却費入力!$A$1:$I$301,ROW(),3))</f>
        <v/>
      </c>
      <c r="E228" s="169" t="str">
        <f>IF(INDEX(減価償却費入力!$A$1:$I$301,ROW(),4)="","",INDEX(減価償却費入力!$A$1:$I$301,ROW(),4))</f>
        <v/>
      </c>
      <c r="F228" s="170" t="str">
        <f>IF(INDEX(減価償却費入力!$A$1:$I$301,ROW(),6)="","",INDEX(減価償却費入力!$A$1:$I$301,ROW(),6))</f>
        <v/>
      </c>
      <c r="G228" s="166" t="str">
        <f>IF(INDEX(減価償却費入力!$A$1:$I$301,ROW(),7)="","",INDEX(減価償却費入力!$A$1:$I$301,ROW(),7))</f>
        <v/>
      </c>
      <c r="H228" s="166" t="str">
        <f t="shared" si="9"/>
        <v/>
      </c>
      <c r="I228" s="166" t="str">
        <f>IFERROR(VLOOKUP(H228,耐用年数!$D$2:$E$224,2,FALSE),"")</f>
        <v/>
      </c>
      <c r="J228" s="166" t="str">
        <f>IF(INDEX(減価償却費入力!$A$1:$I$301,ROW(),8)="","",INDEX(減価償却費入力!$A$1:$I$301,ROW(),8))</f>
        <v/>
      </c>
      <c r="K228" s="166" t="str">
        <f>IFERROR(ROUNDDOWN(IF(OR(J228=耐用年数!$J$2,J228=耐用年数!$J$3,J228=""),減価償却費出力!I228,IF(DATEDIF(M228,A228,"y")&gt;=I228,I228/5,I228-DATEDIF(M228,A228,"y")+ROUNDDOWN(DATEDIF(M228,A228,"y")/5,0))),0),"")</f>
        <v/>
      </c>
      <c r="L228" s="166" t="str">
        <f t="shared" si="10"/>
        <v/>
      </c>
      <c r="M228" s="171" t="str">
        <f>IF(INDEX(減価償却費入力!$A$1:$I$301,ROW(),9)="","",INDEX(減価償却費入力!$A$1:$I$301,ROW(),9))</f>
        <v/>
      </c>
      <c r="N228" s="172" t="str">
        <f>IFERROR(IF(YEAR(A228)=設定・集計!$B$2,12-MONTH(A228)+1,IF(設定・集計!$B$2&lt;YEAR(A228)+L228,12,IF(設定・集計!$B$2=YEAR(A228)+L228,MONTH(A228)-1,0))),"")</f>
        <v/>
      </c>
      <c r="O228" s="169" t="str">
        <f t="shared" si="11"/>
        <v/>
      </c>
      <c r="P228" s="173"/>
      <c r="Q228" s="173"/>
      <c r="R228" s="173"/>
      <c r="S228" s="173"/>
      <c r="T228" s="173"/>
    </row>
    <row r="229" spans="1:20" s="174" customFormat="1">
      <c r="A229" s="165" t="str">
        <f>IF(INDEX(減価償却費入力!$A$1:$I$301,ROW(),1)="","",INDEX(減価償却費入力!$A$1:$I$301,ROW(),1))</f>
        <v/>
      </c>
      <c r="B229" s="166" t="str">
        <f>IF(INDEX(減価償却費入力!$A$1:$I$301,ROW(),5)="","",INDEX(減価償却費入力!$A$1:$I$301,ROW(),5))</f>
        <v/>
      </c>
      <c r="C229" s="167" t="str">
        <f>IF(INDEX(減価償却費入力!$A$1:$I$301,ROW(),2)="","",INDEX(減価償却費入力!$A$1:$I$301,ROW(),2))</f>
        <v/>
      </c>
      <c r="D229" s="168" t="str">
        <f>IF(INDEX(減価償却費入力!$A$1:$I$301,ROW(),3)="","",INDEX(減価償却費入力!$A$1:$I$301,ROW(),3))</f>
        <v/>
      </c>
      <c r="E229" s="169" t="str">
        <f>IF(INDEX(減価償却費入力!$A$1:$I$301,ROW(),4)="","",INDEX(減価償却費入力!$A$1:$I$301,ROW(),4))</f>
        <v/>
      </c>
      <c r="F229" s="170" t="str">
        <f>IF(INDEX(減価償却費入力!$A$1:$I$301,ROW(),6)="","",INDEX(減価償却費入力!$A$1:$I$301,ROW(),6))</f>
        <v/>
      </c>
      <c r="G229" s="166" t="str">
        <f>IF(INDEX(減価償却費入力!$A$1:$I$301,ROW(),7)="","",INDEX(減価償却費入力!$A$1:$I$301,ROW(),7))</f>
        <v/>
      </c>
      <c r="H229" s="166" t="str">
        <f t="shared" si="9"/>
        <v/>
      </c>
      <c r="I229" s="166" t="str">
        <f>IFERROR(VLOOKUP(H229,耐用年数!$D$2:$E$224,2,FALSE),"")</f>
        <v/>
      </c>
      <c r="J229" s="166" t="str">
        <f>IF(INDEX(減価償却費入力!$A$1:$I$301,ROW(),8)="","",INDEX(減価償却費入力!$A$1:$I$301,ROW(),8))</f>
        <v/>
      </c>
      <c r="K229" s="166" t="str">
        <f>IFERROR(ROUNDDOWN(IF(OR(J229=耐用年数!$J$2,J229=耐用年数!$J$3,J229=""),減価償却費出力!I229,IF(DATEDIF(M229,A229,"y")&gt;=I229,I229/5,I229-DATEDIF(M229,A229,"y")+ROUNDDOWN(DATEDIF(M229,A229,"y")/5,0))),0),"")</f>
        <v/>
      </c>
      <c r="L229" s="166" t="str">
        <f t="shared" si="10"/>
        <v/>
      </c>
      <c r="M229" s="171" t="str">
        <f>IF(INDEX(減価償却費入力!$A$1:$I$301,ROW(),9)="","",INDEX(減価償却費入力!$A$1:$I$301,ROW(),9))</f>
        <v/>
      </c>
      <c r="N229" s="172" t="str">
        <f>IFERROR(IF(YEAR(A229)=設定・集計!$B$2,12-MONTH(A229)+1,IF(設定・集計!$B$2&lt;YEAR(A229)+L229,12,IF(設定・集計!$B$2=YEAR(A229)+L229,MONTH(A229)-1,0))),"")</f>
        <v/>
      </c>
      <c r="O229" s="169" t="str">
        <f t="shared" si="11"/>
        <v/>
      </c>
      <c r="P229" s="173"/>
      <c r="Q229" s="173"/>
      <c r="R229" s="173"/>
      <c r="S229" s="173"/>
      <c r="T229" s="173"/>
    </row>
    <row r="230" spans="1:20" s="174" customFormat="1">
      <c r="A230" s="165" t="str">
        <f>IF(INDEX(減価償却費入力!$A$1:$I$301,ROW(),1)="","",INDEX(減価償却費入力!$A$1:$I$301,ROW(),1))</f>
        <v/>
      </c>
      <c r="B230" s="166" t="str">
        <f>IF(INDEX(減価償却費入力!$A$1:$I$301,ROW(),5)="","",INDEX(減価償却費入力!$A$1:$I$301,ROW(),5))</f>
        <v/>
      </c>
      <c r="C230" s="167" t="str">
        <f>IF(INDEX(減価償却費入力!$A$1:$I$301,ROW(),2)="","",INDEX(減価償却費入力!$A$1:$I$301,ROW(),2))</f>
        <v/>
      </c>
      <c r="D230" s="168" t="str">
        <f>IF(INDEX(減価償却費入力!$A$1:$I$301,ROW(),3)="","",INDEX(減価償却費入力!$A$1:$I$301,ROW(),3))</f>
        <v/>
      </c>
      <c r="E230" s="169" t="str">
        <f>IF(INDEX(減価償却費入力!$A$1:$I$301,ROW(),4)="","",INDEX(減価償却費入力!$A$1:$I$301,ROW(),4))</f>
        <v/>
      </c>
      <c r="F230" s="170" t="str">
        <f>IF(INDEX(減価償却費入力!$A$1:$I$301,ROW(),6)="","",INDEX(減価償却費入力!$A$1:$I$301,ROW(),6))</f>
        <v/>
      </c>
      <c r="G230" s="166" t="str">
        <f>IF(INDEX(減価償却費入力!$A$1:$I$301,ROW(),7)="","",INDEX(減価償却費入力!$A$1:$I$301,ROW(),7))</f>
        <v/>
      </c>
      <c r="H230" s="166" t="str">
        <f t="shared" si="9"/>
        <v/>
      </c>
      <c r="I230" s="166" t="str">
        <f>IFERROR(VLOOKUP(H230,耐用年数!$D$2:$E$224,2,FALSE),"")</f>
        <v/>
      </c>
      <c r="J230" s="166" t="str">
        <f>IF(INDEX(減価償却費入力!$A$1:$I$301,ROW(),8)="","",INDEX(減価償却費入力!$A$1:$I$301,ROW(),8))</f>
        <v/>
      </c>
      <c r="K230" s="166" t="str">
        <f>IFERROR(ROUNDDOWN(IF(OR(J230=耐用年数!$J$2,J230=耐用年数!$J$3,J230=""),減価償却費出力!I230,IF(DATEDIF(M230,A230,"y")&gt;=I230,I230/5,I230-DATEDIF(M230,A230,"y")+ROUNDDOWN(DATEDIF(M230,A230,"y")/5,0))),0),"")</f>
        <v/>
      </c>
      <c r="L230" s="166" t="str">
        <f t="shared" si="10"/>
        <v/>
      </c>
      <c r="M230" s="171" t="str">
        <f>IF(INDEX(減価償却費入力!$A$1:$I$301,ROW(),9)="","",INDEX(減価償却費入力!$A$1:$I$301,ROW(),9))</f>
        <v/>
      </c>
      <c r="N230" s="172" t="str">
        <f>IFERROR(IF(YEAR(A230)=設定・集計!$B$2,12-MONTH(A230)+1,IF(設定・集計!$B$2&lt;YEAR(A230)+L230,12,IF(設定・集計!$B$2=YEAR(A230)+L230,MONTH(A230)-1,0))),"")</f>
        <v/>
      </c>
      <c r="O230" s="169" t="str">
        <f t="shared" si="11"/>
        <v/>
      </c>
      <c r="P230" s="173"/>
      <c r="Q230" s="173"/>
      <c r="R230" s="173"/>
      <c r="S230" s="173"/>
      <c r="T230" s="173"/>
    </row>
    <row r="231" spans="1:20" s="174" customFormat="1">
      <c r="A231" s="165" t="str">
        <f>IF(INDEX(減価償却費入力!$A$1:$I$301,ROW(),1)="","",INDEX(減価償却費入力!$A$1:$I$301,ROW(),1))</f>
        <v/>
      </c>
      <c r="B231" s="166" t="str">
        <f>IF(INDEX(減価償却費入力!$A$1:$I$301,ROW(),5)="","",INDEX(減価償却費入力!$A$1:$I$301,ROW(),5))</f>
        <v/>
      </c>
      <c r="C231" s="167" t="str">
        <f>IF(INDEX(減価償却費入力!$A$1:$I$301,ROW(),2)="","",INDEX(減価償却費入力!$A$1:$I$301,ROW(),2))</f>
        <v/>
      </c>
      <c r="D231" s="168" t="str">
        <f>IF(INDEX(減価償却費入力!$A$1:$I$301,ROW(),3)="","",INDEX(減価償却費入力!$A$1:$I$301,ROW(),3))</f>
        <v/>
      </c>
      <c r="E231" s="169" t="str">
        <f>IF(INDEX(減価償却費入力!$A$1:$I$301,ROW(),4)="","",INDEX(減価償却費入力!$A$1:$I$301,ROW(),4))</f>
        <v/>
      </c>
      <c r="F231" s="170" t="str">
        <f>IF(INDEX(減価償却費入力!$A$1:$I$301,ROW(),6)="","",INDEX(減価償却費入力!$A$1:$I$301,ROW(),6))</f>
        <v/>
      </c>
      <c r="G231" s="166" t="str">
        <f>IF(INDEX(減価償却費入力!$A$1:$I$301,ROW(),7)="","",INDEX(減価償却費入力!$A$1:$I$301,ROW(),7))</f>
        <v/>
      </c>
      <c r="H231" s="166" t="str">
        <f t="shared" si="9"/>
        <v/>
      </c>
      <c r="I231" s="166" t="str">
        <f>IFERROR(VLOOKUP(H231,耐用年数!$D$2:$E$224,2,FALSE),"")</f>
        <v/>
      </c>
      <c r="J231" s="166" t="str">
        <f>IF(INDEX(減価償却費入力!$A$1:$I$301,ROW(),8)="","",INDEX(減価償却費入力!$A$1:$I$301,ROW(),8))</f>
        <v/>
      </c>
      <c r="K231" s="166" t="str">
        <f>IFERROR(ROUNDDOWN(IF(OR(J231=耐用年数!$J$2,J231=耐用年数!$J$3,J231=""),減価償却費出力!I231,IF(DATEDIF(M231,A231,"y")&gt;=I231,I231/5,I231-DATEDIF(M231,A231,"y")+ROUNDDOWN(DATEDIF(M231,A231,"y")/5,0))),0),"")</f>
        <v/>
      </c>
      <c r="L231" s="166" t="str">
        <f t="shared" si="10"/>
        <v/>
      </c>
      <c r="M231" s="171" t="str">
        <f>IF(INDEX(減価償却費入力!$A$1:$I$301,ROW(),9)="","",INDEX(減価償却費入力!$A$1:$I$301,ROW(),9))</f>
        <v/>
      </c>
      <c r="N231" s="172" t="str">
        <f>IFERROR(IF(YEAR(A231)=設定・集計!$B$2,12-MONTH(A231)+1,IF(設定・集計!$B$2&lt;YEAR(A231)+L231,12,IF(設定・集計!$B$2=YEAR(A231)+L231,MONTH(A231)-1,0))),"")</f>
        <v/>
      </c>
      <c r="O231" s="169" t="str">
        <f t="shared" si="11"/>
        <v/>
      </c>
      <c r="P231" s="173"/>
      <c r="Q231" s="173"/>
      <c r="R231" s="173"/>
      <c r="S231" s="173"/>
      <c r="T231" s="173"/>
    </row>
    <row r="232" spans="1:20" s="174" customFormat="1">
      <c r="A232" s="165" t="str">
        <f>IF(INDEX(減価償却費入力!$A$1:$I$301,ROW(),1)="","",INDEX(減価償却費入力!$A$1:$I$301,ROW(),1))</f>
        <v/>
      </c>
      <c r="B232" s="166" t="str">
        <f>IF(INDEX(減価償却費入力!$A$1:$I$301,ROW(),5)="","",INDEX(減価償却費入力!$A$1:$I$301,ROW(),5))</f>
        <v/>
      </c>
      <c r="C232" s="167" t="str">
        <f>IF(INDEX(減価償却費入力!$A$1:$I$301,ROW(),2)="","",INDEX(減価償却費入力!$A$1:$I$301,ROW(),2))</f>
        <v/>
      </c>
      <c r="D232" s="168" t="str">
        <f>IF(INDEX(減価償却費入力!$A$1:$I$301,ROW(),3)="","",INDEX(減価償却費入力!$A$1:$I$301,ROW(),3))</f>
        <v/>
      </c>
      <c r="E232" s="169" t="str">
        <f>IF(INDEX(減価償却費入力!$A$1:$I$301,ROW(),4)="","",INDEX(減価償却費入力!$A$1:$I$301,ROW(),4))</f>
        <v/>
      </c>
      <c r="F232" s="170" t="str">
        <f>IF(INDEX(減価償却費入力!$A$1:$I$301,ROW(),6)="","",INDEX(減価償却費入力!$A$1:$I$301,ROW(),6))</f>
        <v/>
      </c>
      <c r="G232" s="166" t="str">
        <f>IF(INDEX(減価償却費入力!$A$1:$I$301,ROW(),7)="","",INDEX(減価償却費入力!$A$1:$I$301,ROW(),7))</f>
        <v/>
      </c>
      <c r="H232" s="166" t="str">
        <f t="shared" si="9"/>
        <v/>
      </c>
      <c r="I232" s="166" t="str">
        <f>IFERROR(VLOOKUP(H232,耐用年数!$D$2:$E$224,2,FALSE),"")</f>
        <v/>
      </c>
      <c r="J232" s="166" t="str">
        <f>IF(INDEX(減価償却費入力!$A$1:$I$301,ROW(),8)="","",INDEX(減価償却費入力!$A$1:$I$301,ROW(),8))</f>
        <v/>
      </c>
      <c r="K232" s="166" t="str">
        <f>IFERROR(ROUNDDOWN(IF(OR(J232=耐用年数!$J$2,J232=耐用年数!$J$3,J232=""),減価償却費出力!I232,IF(DATEDIF(M232,A232,"y")&gt;=I232,I232/5,I232-DATEDIF(M232,A232,"y")+ROUNDDOWN(DATEDIF(M232,A232,"y")/5,0))),0),"")</f>
        <v/>
      </c>
      <c r="L232" s="166" t="str">
        <f t="shared" si="10"/>
        <v/>
      </c>
      <c r="M232" s="171" t="str">
        <f>IF(INDEX(減価償却費入力!$A$1:$I$301,ROW(),9)="","",INDEX(減価償却費入力!$A$1:$I$301,ROW(),9))</f>
        <v/>
      </c>
      <c r="N232" s="172" t="str">
        <f>IFERROR(IF(YEAR(A232)=設定・集計!$B$2,12-MONTH(A232)+1,IF(設定・集計!$B$2&lt;YEAR(A232)+L232,12,IF(設定・集計!$B$2=YEAR(A232)+L232,MONTH(A232)-1,0))),"")</f>
        <v/>
      </c>
      <c r="O232" s="169" t="str">
        <f t="shared" si="11"/>
        <v/>
      </c>
      <c r="P232" s="173"/>
      <c r="Q232" s="173"/>
      <c r="R232" s="173"/>
      <c r="S232" s="173"/>
      <c r="T232" s="173"/>
    </row>
    <row r="233" spans="1:20" s="174" customFormat="1">
      <c r="A233" s="165" t="str">
        <f>IF(INDEX(減価償却費入力!$A$1:$I$301,ROW(),1)="","",INDEX(減価償却費入力!$A$1:$I$301,ROW(),1))</f>
        <v/>
      </c>
      <c r="B233" s="166" t="str">
        <f>IF(INDEX(減価償却費入力!$A$1:$I$301,ROW(),5)="","",INDEX(減価償却費入力!$A$1:$I$301,ROW(),5))</f>
        <v/>
      </c>
      <c r="C233" s="167" t="str">
        <f>IF(INDEX(減価償却費入力!$A$1:$I$301,ROW(),2)="","",INDEX(減価償却費入力!$A$1:$I$301,ROW(),2))</f>
        <v/>
      </c>
      <c r="D233" s="168" t="str">
        <f>IF(INDEX(減価償却費入力!$A$1:$I$301,ROW(),3)="","",INDEX(減価償却費入力!$A$1:$I$301,ROW(),3))</f>
        <v/>
      </c>
      <c r="E233" s="169" t="str">
        <f>IF(INDEX(減価償却費入力!$A$1:$I$301,ROW(),4)="","",INDEX(減価償却費入力!$A$1:$I$301,ROW(),4))</f>
        <v/>
      </c>
      <c r="F233" s="170" t="str">
        <f>IF(INDEX(減価償却費入力!$A$1:$I$301,ROW(),6)="","",INDEX(減価償却費入力!$A$1:$I$301,ROW(),6))</f>
        <v/>
      </c>
      <c r="G233" s="166" t="str">
        <f>IF(INDEX(減価償却費入力!$A$1:$I$301,ROW(),7)="","",INDEX(減価償却費入力!$A$1:$I$301,ROW(),7))</f>
        <v/>
      </c>
      <c r="H233" s="166" t="str">
        <f t="shared" si="9"/>
        <v/>
      </c>
      <c r="I233" s="166" t="str">
        <f>IFERROR(VLOOKUP(H233,耐用年数!$D$2:$E$224,2,FALSE),"")</f>
        <v/>
      </c>
      <c r="J233" s="166" t="str">
        <f>IF(INDEX(減価償却費入力!$A$1:$I$301,ROW(),8)="","",INDEX(減価償却費入力!$A$1:$I$301,ROW(),8))</f>
        <v/>
      </c>
      <c r="K233" s="166" t="str">
        <f>IFERROR(ROUNDDOWN(IF(OR(J233=耐用年数!$J$2,J233=耐用年数!$J$3,J233=""),減価償却費出力!I233,IF(DATEDIF(M233,A233,"y")&gt;=I233,I233/5,I233-DATEDIF(M233,A233,"y")+ROUNDDOWN(DATEDIF(M233,A233,"y")/5,0))),0),"")</f>
        <v/>
      </c>
      <c r="L233" s="166" t="str">
        <f t="shared" si="10"/>
        <v/>
      </c>
      <c r="M233" s="171" t="str">
        <f>IF(INDEX(減価償却費入力!$A$1:$I$301,ROW(),9)="","",INDEX(減価償却費入力!$A$1:$I$301,ROW(),9))</f>
        <v/>
      </c>
      <c r="N233" s="172" t="str">
        <f>IFERROR(IF(YEAR(A233)=設定・集計!$B$2,12-MONTH(A233)+1,IF(設定・集計!$B$2&lt;YEAR(A233)+L233,12,IF(設定・集計!$B$2=YEAR(A233)+L233,MONTH(A233)-1,0))),"")</f>
        <v/>
      </c>
      <c r="O233" s="169" t="str">
        <f t="shared" si="11"/>
        <v/>
      </c>
      <c r="P233" s="173"/>
      <c r="Q233" s="173"/>
      <c r="R233" s="173"/>
      <c r="S233" s="173"/>
      <c r="T233" s="173"/>
    </row>
    <row r="234" spans="1:20" s="174" customFormat="1">
      <c r="A234" s="165" t="str">
        <f>IF(INDEX(減価償却費入力!$A$1:$I$301,ROW(),1)="","",INDEX(減価償却費入力!$A$1:$I$301,ROW(),1))</f>
        <v/>
      </c>
      <c r="B234" s="166" t="str">
        <f>IF(INDEX(減価償却費入力!$A$1:$I$301,ROW(),5)="","",INDEX(減価償却費入力!$A$1:$I$301,ROW(),5))</f>
        <v/>
      </c>
      <c r="C234" s="167" t="str">
        <f>IF(INDEX(減価償却費入力!$A$1:$I$301,ROW(),2)="","",INDEX(減価償却費入力!$A$1:$I$301,ROW(),2))</f>
        <v/>
      </c>
      <c r="D234" s="168" t="str">
        <f>IF(INDEX(減価償却費入力!$A$1:$I$301,ROW(),3)="","",INDEX(減価償却費入力!$A$1:$I$301,ROW(),3))</f>
        <v/>
      </c>
      <c r="E234" s="169" t="str">
        <f>IF(INDEX(減価償却費入力!$A$1:$I$301,ROW(),4)="","",INDEX(減価償却費入力!$A$1:$I$301,ROW(),4))</f>
        <v/>
      </c>
      <c r="F234" s="170" t="str">
        <f>IF(INDEX(減価償却費入力!$A$1:$I$301,ROW(),6)="","",INDEX(減価償却費入力!$A$1:$I$301,ROW(),6))</f>
        <v/>
      </c>
      <c r="G234" s="166" t="str">
        <f>IF(INDEX(減価償却費入力!$A$1:$I$301,ROW(),7)="","",INDEX(減価償却費入力!$A$1:$I$301,ROW(),7))</f>
        <v/>
      </c>
      <c r="H234" s="166" t="str">
        <f t="shared" si="9"/>
        <v/>
      </c>
      <c r="I234" s="166" t="str">
        <f>IFERROR(VLOOKUP(H234,耐用年数!$D$2:$E$224,2,FALSE),"")</f>
        <v/>
      </c>
      <c r="J234" s="166" t="str">
        <f>IF(INDEX(減価償却費入力!$A$1:$I$301,ROW(),8)="","",INDEX(減価償却費入力!$A$1:$I$301,ROW(),8))</f>
        <v/>
      </c>
      <c r="K234" s="166" t="str">
        <f>IFERROR(ROUNDDOWN(IF(OR(J234=耐用年数!$J$2,J234=耐用年数!$J$3,J234=""),減価償却費出力!I234,IF(DATEDIF(M234,A234,"y")&gt;=I234,I234/5,I234-DATEDIF(M234,A234,"y")+ROUNDDOWN(DATEDIF(M234,A234,"y")/5,0))),0),"")</f>
        <v/>
      </c>
      <c r="L234" s="166" t="str">
        <f t="shared" si="10"/>
        <v/>
      </c>
      <c r="M234" s="171" t="str">
        <f>IF(INDEX(減価償却費入力!$A$1:$I$301,ROW(),9)="","",INDEX(減価償却費入力!$A$1:$I$301,ROW(),9))</f>
        <v/>
      </c>
      <c r="N234" s="172" t="str">
        <f>IFERROR(IF(YEAR(A234)=設定・集計!$B$2,12-MONTH(A234)+1,IF(設定・集計!$B$2&lt;YEAR(A234)+L234,12,IF(設定・集計!$B$2=YEAR(A234)+L234,MONTH(A234)-1,0))),"")</f>
        <v/>
      </c>
      <c r="O234" s="169" t="str">
        <f t="shared" si="11"/>
        <v/>
      </c>
      <c r="P234" s="173"/>
      <c r="Q234" s="173"/>
      <c r="R234" s="173"/>
      <c r="S234" s="173"/>
      <c r="T234" s="173"/>
    </row>
    <row r="235" spans="1:20" s="174" customFormat="1">
      <c r="A235" s="165" t="str">
        <f>IF(INDEX(減価償却費入力!$A$1:$I$301,ROW(),1)="","",INDEX(減価償却費入力!$A$1:$I$301,ROW(),1))</f>
        <v/>
      </c>
      <c r="B235" s="166" t="str">
        <f>IF(INDEX(減価償却費入力!$A$1:$I$301,ROW(),5)="","",INDEX(減価償却費入力!$A$1:$I$301,ROW(),5))</f>
        <v/>
      </c>
      <c r="C235" s="167" t="str">
        <f>IF(INDEX(減価償却費入力!$A$1:$I$301,ROW(),2)="","",INDEX(減価償却費入力!$A$1:$I$301,ROW(),2))</f>
        <v/>
      </c>
      <c r="D235" s="168" t="str">
        <f>IF(INDEX(減価償却費入力!$A$1:$I$301,ROW(),3)="","",INDEX(減価償却費入力!$A$1:$I$301,ROW(),3))</f>
        <v/>
      </c>
      <c r="E235" s="169" t="str">
        <f>IF(INDEX(減価償却費入力!$A$1:$I$301,ROW(),4)="","",INDEX(減価償却費入力!$A$1:$I$301,ROW(),4))</f>
        <v/>
      </c>
      <c r="F235" s="170" t="str">
        <f>IF(INDEX(減価償却費入力!$A$1:$I$301,ROW(),6)="","",INDEX(減価償却費入力!$A$1:$I$301,ROW(),6))</f>
        <v/>
      </c>
      <c r="G235" s="166" t="str">
        <f>IF(INDEX(減価償却費入力!$A$1:$I$301,ROW(),7)="","",INDEX(減価償却費入力!$A$1:$I$301,ROW(),7))</f>
        <v/>
      </c>
      <c r="H235" s="166" t="str">
        <f t="shared" si="9"/>
        <v/>
      </c>
      <c r="I235" s="166" t="str">
        <f>IFERROR(VLOOKUP(H235,耐用年数!$D$2:$E$224,2,FALSE),"")</f>
        <v/>
      </c>
      <c r="J235" s="166" t="str">
        <f>IF(INDEX(減価償却費入力!$A$1:$I$301,ROW(),8)="","",INDEX(減価償却費入力!$A$1:$I$301,ROW(),8))</f>
        <v/>
      </c>
      <c r="K235" s="166" t="str">
        <f>IFERROR(ROUNDDOWN(IF(OR(J235=耐用年数!$J$2,J235=耐用年数!$J$3,J235=""),減価償却費出力!I235,IF(DATEDIF(M235,A235,"y")&gt;=I235,I235/5,I235-DATEDIF(M235,A235,"y")+ROUNDDOWN(DATEDIF(M235,A235,"y")/5,0))),0),"")</f>
        <v/>
      </c>
      <c r="L235" s="166" t="str">
        <f t="shared" si="10"/>
        <v/>
      </c>
      <c r="M235" s="171" t="str">
        <f>IF(INDEX(減価償却費入力!$A$1:$I$301,ROW(),9)="","",INDEX(減価償却費入力!$A$1:$I$301,ROW(),9))</f>
        <v/>
      </c>
      <c r="N235" s="172" t="str">
        <f>IFERROR(IF(YEAR(A235)=設定・集計!$B$2,12-MONTH(A235)+1,IF(設定・集計!$B$2&lt;YEAR(A235)+L235,12,IF(設定・集計!$B$2=YEAR(A235)+L235,MONTH(A235)-1,0))),"")</f>
        <v/>
      </c>
      <c r="O235" s="169" t="str">
        <f t="shared" si="11"/>
        <v/>
      </c>
      <c r="P235" s="173"/>
      <c r="Q235" s="173"/>
      <c r="R235" s="173"/>
      <c r="S235" s="173"/>
      <c r="T235" s="173"/>
    </row>
    <row r="236" spans="1:20" s="174" customFormat="1">
      <c r="A236" s="165" t="str">
        <f>IF(INDEX(減価償却費入力!$A$1:$I$301,ROW(),1)="","",INDEX(減価償却費入力!$A$1:$I$301,ROW(),1))</f>
        <v/>
      </c>
      <c r="B236" s="166" t="str">
        <f>IF(INDEX(減価償却費入力!$A$1:$I$301,ROW(),5)="","",INDEX(減価償却費入力!$A$1:$I$301,ROW(),5))</f>
        <v/>
      </c>
      <c r="C236" s="167" t="str">
        <f>IF(INDEX(減価償却費入力!$A$1:$I$301,ROW(),2)="","",INDEX(減価償却費入力!$A$1:$I$301,ROW(),2))</f>
        <v/>
      </c>
      <c r="D236" s="168" t="str">
        <f>IF(INDEX(減価償却費入力!$A$1:$I$301,ROW(),3)="","",INDEX(減価償却費入力!$A$1:$I$301,ROW(),3))</f>
        <v/>
      </c>
      <c r="E236" s="169" t="str">
        <f>IF(INDEX(減価償却費入力!$A$1:$I$301,ROW(),4)="","",INDEX(減価償却費入力!$A$1:$I$301,ROW(),4))</f>
        <v/>
      </c>
      <c r="F236" s="170" t="str">
        <f>IF(INDEX(減価償却費入力!$A$1:$I$301,ROW(),6)="","",INDEX(減価償却費入力!$A$1:$I$301,ROW(),6))</f>
        <v/>
      </c>
      <c r="G236" s="166" t="str">
        <f>IF(INDEX(減価償却費入力!$A$1:$I$301,ROW(),7)="","",INDEX(減価償却費入力!$A$1:$I$301,ROW(),7))</f>
        <v/>
      </c>
      <c r="H236" s="166" t="str">
        <f t="shared" si="9"/>
        <v/>
      </c>
      <c r="I236" s="166" t="str">
        <f>IFERROR(VLOOKUP(H236,耐用年数!$D$2:$E$224,2,FALSE),"")</f>
        <v/>
      </c>
      <c r="J236" s="166" t="str">
        <f>IF(INDEX(減価償却費入力!$A$1:$I$301,ROW(),8)="","",INDEX(減価償却費入力!$A$1:$I$301,ROW(),8))</f>
        <v/>
      </c>
      <c r="K236" s="166" t="str">
        <f>IFERROR(ROUNDDOWN(IF(OR(J236=耐用年数!$J$2,J236=耐用年数!$J$3,J236=""),減価償却費出力!I236,IF(DATEDIF(M236,A236,"y")&gt;=I236,I236/5,I236-DATEDIF(M236,A236,"y")+ROUNDDOWN(DATEDIF(M236,A236,"y")/5,0))),0),"")</f>
        <v/>
      </c>
      <c r="L236" s="166" t="str">
        <f t="shared" si="10"/>
        <v/>
      </c>
      <c r="M236" s="171" t="str">
        <f>IF(INDEX(減価償却費入力!$A$1:$I$301,ROW(),9)="","",INDEX(減価償却費入力!$A$1:$I$301,ROW(),9))</f>
        <v/>
      </c>
      <c r="N236" s="172" t="str">
        <f>IFERROR(IF(YEAR(A236)=設定・集計!$B$2,12-MONTH(A236)+1,IF(設定・集計!$B$2&lt;YEAR(A236)+L236,12,IF(設定・集計!$B$2=YEAR(A236)+L236,MONTH(A236)-1,0))),"")</f>
        <v/>
      </c>
      <c r="O236" s="169" t="str">
        <f t="shared" si="11"/>
        <v/>
      </c>
      <c r="P236" s="173"/>
      <c r="Q236" s="173"/>
      <c r="R236" s="173"/>
      <c r="S236" s="173"/>
      <c r="T236" s="173"/>
    </row>
    <row r="237" spans="1:20" s="174" customFormat="1">
      <c r="A237" s="165" t="str">
        <f>IF(INDEX(減価償却費入力!$A$1:$I$301,ROW(),1)="","",INDEX(減価償却費入力!$A$1:$I$301,ROW(),1))</f>
        <v/>
      </c>
      <c r="B237" s="166" t="str">
        <f>IF(INDEX(減価償却費入力!$A$1:$I$301,ROW(),5)="","",INDEX(減価償却費入力!$A$1:$I$301,ROW(),5))</f>
        <v/>
      </c>
      <c r="C237" s="167" t="str">
        <f>IF(INDEX(減価償却費入力!$A$1:$I$301,ROW(),2)="","",INDEX(減価償却費入力!$A$1:$I$301,ROW(),2))</f>
        <v/>
      </c>
      <c r="D237" s="168" t="str">
        <f>IF(INDEX(減価償却費入力!$A$1:$I$301,ROW(),3)="","",INDEX(減価償却費入力!$A$1:$I$301,ROW(),3))</f>
        <v/>
      </c>
      <c r="E237" s="169" t="str">
        <f>IF(INDEX(減価償却費入力!$A$1:$I$301,ROW(),4)="","",INDEX(減価償却費入力!$A$1:$I$301,ROW(),4))</f>
        <v/>
      </c>
      <c r="F237" s="170" t="str">
        <f>IF(INDEX(減価償却費入力!$A$1:$I$301,ROW(),6)="","",INDEX(減価償却費入力!$A$1:$I$301,ROW(),6))</f>
        <v/>
      </c>
      <c r="G237" s="166" t="str">
        <f>IF(INDEX(減価償却費入力!$A$1:$I$301,ROW(),7)="","",INDEX(減価償却費入力!$A$1:$I$301,ROW(),7))</f>
        <v/>
      </c>
      <c r="H237" s="166" t="str">
        <f t="shared" si="9"/>
        <v/>
      </c>
      <c r="I237" s="166" t="str">
        <f>IFERROR(VLOOKUP(H237,耐用年数!$D$2:$E$224,2,FALSE),"")</f>
        <v/>
      </c>
      <c r="J237" s="166" t="str">
        <f>IF(INDEX(減価償却費入力!$A$1:$I$301,ROW(),8)="","",INDEX(減価償却費入力!$A$1:$I$301,ROW(),8))</f>
        <v/>
      </c>
      <c r="K237" s="166" t="str">
        <f>IFERROR(ROUNDDOWN(IF(OR(J237=耐用年数!$J$2,J237=耐用年数!$J$3,J237=""),減価償却費出力!I237,IF(DATEDIF(M237,A237,"y")&gt;=I237,I237/5,I237-DATEDIF(M237,A237,"y")+ROUNDDOWN(DATEDIF(M237,A237,"y")/5,0))),0),"")</f>
        <v/>
      </c>
      <c r="L237" s="166" t="str">
        <f t="shared" si="10"/>
        <v/>
      </c>
      <c r="M237" s="171" t="str">
        <f>IF(INDEX(減価償却費入力!$A$1:$I$301,ROW(),9)="","",INDEX(減価償却費入力!$A$1:$I$301,ROW(),9))</f>
        <v/>
      </c>
      <c r="N237" s="172" t="str">
        <f>IFERROR(IF(YEAR(A237)=設定・集計!$B$2,12-MONTH(A237)+1,IF(設定・集計!$B$2&lt;YEAR(A237)+L237,12,IF(設定・集計!$B$2=YEAR(A237)+L237,MONTH(A237)-1,0))),"")</f>
        <v/>
      </c>
      <c r="O237" s="169" t="str">
        <f t="shared" si="11"/>
        <v/>
      </c>
      <c r="P237" s="173"/>
      <c r="Q237" s="173"/>
      <c r="R237" s="173"/>
      <c r="S237" s="173"/>
      <c r="T237" s="173"/>
    </row>
    <row r="238" spans="1:20" s="174" customFormat="1">
      <c r="A238" s="165" t="str">
        <f>IF(INDEX(減価償却費入力!$A$1:$I$301,ROW(),1)="","",INDEX(減価償却費入力!$A$1:$I$301,ROW(),1))</f>
        <v/>
      </c>
      <c r="B238" s="166" t="str">
        <f>IF(INDEX(減価償却費入力!$A$1:$I$301,ROW(),5)="","",INDEX(減価償却費入力!$A$1:$I$301,ROW(),5))</f>
        <v/>
      </c>
      <c r="C238" s="167" t="str">
        <f>IF(INDEX(減価償却費入力!$A$1:$I$301,ROW(),2)="","",INDEX(減価償却費入力!$A$1:$I$301,ROW(),2))</f>
        <v/>
      </c>
      <c r="D238" s="168" t="str">
        <f>IF(INDEX(減価償却費入力!$A$1:$I$301,ROW(),3)="","",INDEX(減価償却費入力!$A$1:$I$301,ROW(),3))</f>
        <v/>
      </c>
      <c r="E238" s="169" t="str">
        <f>IF(INDEX(減価償却費入力!$A$1:$I$301,ROW(),4)="","",INDEX(減価償却費入力!$A$1:$I$301,ROW(),4))</f>
        <v/>
      </c>
      <c r="F238" s="170" t="str">
        <f>IF(INDEX(減価償却費入力!$A$1:$I$301,ROW(),6)="","",INDEX(減価償却費入力!$A$1:$I$301,ROW(),6))</f>
        <v/>
      </c>
      <c r="G238" s="166" t="str">
        <f>IF(INDEX(減価償却費入力!$A$1:$I$301,ROW(),7)="","",INDEX(減価償却費入力!$A$1:$I$301,ROW(),7))</f>
        <v/>
      </c>
      <c r="H238" s="166" t="str">
        <f t="shared" si="9"/>
        <v/>
      </c>
      <c r="I238" s="166" t="str">
        <f>IFERROR(VLOOKUP(H238,耐用年数!$D$2:$E$224,2,FALSE),"")</f>
        <v/>
      </c>
      <c r="J238" s="166" t="str">
        <f>IF(INDEX(減価償却費入力!$A$1:$I$301,ROW(),8)="","",INDEX(減価償却費入力!$A$1:$I$301,ROW(),8))</f>
        <v/>
      </c>
      <c r="K238" s="166" t="str">
        <f>IFERROR(ROUNDDOWN(IF(OR(J238=耐用年数!$J$2,J238=耐用年数!$J$3,J238=""),減価償却費出力!I238,IF(DATEDIF(M238,A238,"y")&gt;=I238,I238/5,I238-DATEDIF(M238,A238,"y")+ROUNDDOWN(DATEDIF(M238,A238,"y")/5,0))),0),"")</f>
        <v/>
      </c>
      <c r="L238" s="166" t="str">
        <f t="shared" si="10"/>
        <v/>
      </c>
      <c r="M238" s="171" t="str">
        <f>IF(INDEX(減価償却費入力!$A$1:$I$301,ROW(),9)="","",INDEX(減価償却費入力!$A$1:$I$301,ROW(),9))</f>
        <v/>
      </c>
      <c r="N238" s="172" t="str">
        <f>IFERROR(IF(YEAR(A238)=設定・集計!$B$2,12-MONTH(A238)+1,IF(設定・集計!$B$2&lt;YEAR(A238)+L238,12,IF(設定・集計!$B$2=YEAR(A238)+L238,MONTH(A238)-1,0))),"")</f>
        <v/>
      </c>
      <c r="O238" s="169" t="str">
        <f t="shared" si="11"/>
        <v/>
      </c>
      <c r="P238" s="173"/>
      <c r="Q238" s="173"/>
      <c r="R238" s="173"/>
      <c r="S238" s="173"/>
      <c r="T238" s="173"/>
    </row>
    <row r="239" spans="1:20" s="174" customFormat="1">
      <c r="A239" s="165" t="str">
        <f>IF(INDEX(減価償却費入力!$A$1:$I$301,ROW(),1)="","",INDEX(減価償却費入力!$A$1:$I$301,ROW(),1))</f>
        <v/>
      </c>
      <c r="B239" s="166" t="str">
        <f>IF(INDEX(減価償却費入力!$A$1:$I$301,ROW(),5)="","",INDEX(減価償却費入力!$A$1:$I$301,ROW(),5))</f>
        <v/>
      </c>
      <c r="C239" s="167" t="str">
        <f>IF(INDEX(減価償却費入力!$A$1:$I$301,ROW(),2)="","",INDEX(減価償却費入力!$A$1:$I$301,ROW(),2))</f>
        <v/>
      </c>
      <c r="D239" s="168" t="str">
        <f>IF(INDEX(減価償却費入力!$A$1:$I$301,ROW(),3)="","",INDEX(減価償却費入力!$A$1:$I$301,ROW(),3))</f>
        <v/>
      </c>
      <c r="E239" s="169" t="str">
        <f>IF(INDEX(減価償却費入力!$A$1:$I$301,ROW(),4)="","",INDEX(減価償却費入力!$A$1:$I$301,ROW(),4))</f>
        <v/>
      </c>
      <c r="F239" s="170" t="str">
        <f>IF(INDEX(減価償却費入力!$A$1:$I$301,ROW(),6)="","",INDEX(減価償却費入力!$A$1:$I$301,ROW(),6))</f>
        <v/>
      </c>
      <c r="G239" s="166" t="str">
        <f>IF(INDEX(減価償却費入力!$A$1:$I$301,ROW(),7)="","",INDEX(減価償却費入力!$A$1:$I$301,ROW(),7))</f>
        <v/>
      </c>
      <c r="H239" s="166" t="str">
        <f t="shared" si="9"/>
        <v/>
      </c>
      <c r="I239" s="166" t="str">
        <f>IFERROR(VLOOKUP(H239,耐用年数!$D$2:$E$224,2,FALSE),"")</f>
        <v/>
      </c>
      <c r="J239" s="166" t="str">
        <f>IF(INDEX(減価償却費入力!$A$1:$I$301,ROW(),8)="","",INDEX(減価償却費入力!$A$1:$I$301,ROW(),8))</f>
        <v/>
      </c>
      <c r="K239" s="166" t="str">
        <f>IFERROR(ROUNDDOWN(IF(OR(J239=耐用年数!$J$2,J239=耐用年数!$J$3,J239=""),減価償却費出力!I239,IF(DATEDIF(M239,A239,"y")&gt;=I239,I239/5,I239-DATEDIF(M239,A239,"y")+ROUNDDOWN(DATEDIF(M239,A239,"y")/5,0))),0),"")</f>
        <v/>
      </c>
      <c r="L239" s="166" t="str">
        <f t="shared" si="10"/>
        <v/>
      </c>
      <c r="M239" s="171" t="str">
        <f>IF(INDEX(減価償却費入力!$A$1:$I$301,ROW(),9)="","",INDEX(減価償却費入力!$A$1:$I$301,ROW(),9))</f>
        <v/>
      </c>
      <c r="N239" s="172" t="str">
        <f>IFERROR(IF(YEAR(A239)=設定・集計!$B$2,12-MONTH(A239)+1,IF(設定・集計!$B$2&lt;YEAR(A239)+L239,12,IF(設定・集計!$B$2=YEAR(A239)+L239,MONTH(A239)-1,0))),"")</f>
        <v/>
      </c>
      <c r="O239" s="169" t="str">
        <f t="shared" si="11"/>
        <v/>
      </c>
      <c r="P239" s="173"/>
      <c r="Q239" s="173"/>
      <c r="R239" s="173"/>
      <c r="S239" s="173"/>
      <c r="T239" s="173"/>
    </row>
    <row r="240" spans="1:20" s="174" customFormat="1">
      <c r="A240" s="165" t="str">
        <f>IF(INDEX(減価償却費入力!$A$1:$I$301,ROW(),1)="","",INDEX(減価償却費入力!$A$1:$I$301,ROW(),1))</f>
        <v/>
      </c>
      <c r="B240" s="166" t="str">
        <f>IF(INDEX(減価償却費入力!$A$1:$I$301,ROW(),5)="","",INDEX(減価償却費入力!$A$1:$I$301,ROW(),5))</f>
        <v/>
      </c>
      <c r="C240" s="167" t="str">
        <f>IF(INDEX(減価償却費入力!$A$1:$I$301,ROW(),2)="","",INDEX(減価償却費入力!$A$1:$I$301,ROW(),2))</f>
        <v/>
      </c>
      <c r="D240" s="168" t="str">
        <f>IF(INDEX(減価償却費入力!$A$1:$I$301,ROW(),3)="","",INDEX(減価償却費入力!$A$1:$I$301,ROW(),3))</f>
        <v/>
      </c>
      <c r="E240" s="169" t="str">
        <f>IF(INDEX(減価償却費入力!$A$1:$I$301,ROW(),4)="","",INDEX(減価償却費入力!$A$1:$I$301,ROW(),4))</f>
        <v/>
      </c>
      <c r="F240" s="170" t="str">
        <f>IF(INDEX(減価償却費入力!$A$1:$I$301,ROW(),6)="","",INDEX(減価償却費入力!$A$1:$I$301,ROW(),6))</f>
        <v/>
      </c>
      <c r="G240" s="166" t="str">
        <f>IF(INDEX(減価償却費入力!$A$1:$I$301,ROW(),7)="","",INDEX(減価償却費入力!$A$1:$I$301,ROW(),7))</f>
        <v/>
      </c>
      <c r="H240" s="166" t="str">
        <f t="shared" si="9"/>
        <v/>
      </c>
      <c r="I240" s="166" t="str">
        <f>IFERROR(VLOOKUP(H240,耐用年数!$D$2:$E$224,2,FALSE),"")</f>
        <v/>
      </c>
      <c r="J240" s="166" t="str">
        <f>IF(INDEX(減価償却費入力!$A$1:$I$301,ROW(),8)="","",INDEX(減価償却費入力!$A$1:$I$301,ROW(),8))</f>
        <v/>
      </c>
      <c r="K240" s="166" t="str">
        <f>IFERROR(ROUNDDOWN(IF(OR(J240=耐用年数!$J$2,J240=耐用年数!$J$3,J240=""),減価償却費出力!I240,IF(DATEDIF(M240,A240,"y")&gt;=I240,I240/5,I240-DATEDIF(M240,A240,"y")+ROUNDDOWN(DATEDIF(M240,A240,"y")/5,0))),0),"")</f>
        <v/>
      </c>
      <c r="L240" s="166" t="str">
        <f t="shared" si="10"/>
        <v/>
      </c>
      <c r="M240" s="171" t="str">
        <f>IF(INDEX(減価償却費入力!$A$1:$I$301,ROW(),9)="","",INDEX(減価償却費入力!$A$1:$I$301,ROW(),9))</f>
        <v/>
      </c>
      <c r="N240" s="172" t="str">
        <f>IFERROR(IF(YEAR(A240)=設定・集計!$B$2,12-MONTH(A240)+1,IF(設定・集計!$B$2&lt;YEAR(A240)+L240,12,IF(設定・集計!$B$2=YEAR(A240)+L240,MONTH(A240)-1,0))),"")</f>
        <v/>
      </c>
      <c r="O240" s="169" t="str">
        <f t="shared" si="11"/>
        <v/>
      </c>
      <c r="P240" s="173"/>
      <c r="Q240" s="173"/>
      <c r="R240" s="173"/>
      <c r="S240" s="173"/>
      <c r="T240" s="173"/>
    </row>
    <row r="241" spans="1:20" s="174" customFormat="1">
      <c r="A241" s="165" t="str">
        <f>IF(INDEX(減価償却費入力!$A$1:$I$301,ROW(),1)="","",INDEX(減価償却費入力!$A$1:$I$301,ROW(),1))</f>
        <v/>
      </c>
      <c r="B241" s="166" t="str">
        <f>IF(INDEX(減価償却費入力!$A$1:$I$301,ROW(),5)="","",INDEX(減価償却費入力!$A$1:$I$301,ROW(),5))</f>
        <v/>
      </c>
      <c r="C241" s="167" t="str">
        <f>IF(INDEX(減価償却費入力!$A$1:$I$301,ROW(),2)="","",INDEX(減価償却費入力!$A$1:$I$301,ROW(),2))</f>
        <v/>
      </c>
      <c r="D241" s="168" t="str">
        <f>IF(INDEX(減価償却費入力!$A$1:$I$301,ROW(),3)="","",INDEX(減価償却費入力!$A$1:$I$301,ROW(),3))</f>
        <v/>
      </c>
      <c r="E241" s="169" t="str">
        <f>IF(INDEX(減価償却費入力!$A$1:$I$301,ROW(),4)="","",INDEX(減価償却費入力!$A$1:$I$301,ROW(),4))</f>
        <v/>
      </c>
      <c r="F241" s="170" t="str">
        <f>IF(INDEX(減価償却費入力!$A$1:$I$301,ROW(),6)="","",INDEX(減価償却費入力!$A$1:$I$301,ROW(),6))</f>
        <v/>
      </c>
      <c r="G241" s="166" t="str">
        <f>IF(INDEX(減価償却費入力!$A$1:$I$301,ROW(),7)="","",INDEX(減価償却費入力!$A$1:$I$301,ROW(),7))</f>
        <v/>
      </c>
      <c r="H241" s="166" t="str">
        <f t="shared" si="9"/>
        <v/>
      </c>
      <c r="I241" s="166" t="str">
        <f>IFERROR(VLOOKUP(H241,耐用年数!$D$2:$E$224,2,FALSE),"")</f>
        <v/>
      </c>
      <c r="J241" s="166" t="str">
        <f>IF(INDEX(減価償却費入力!$A$1:$I$301,ROW(),8)="","",INDEX(減価償却費入力!$A$1:$I$301,ROW(),8))</f>
        <v/>
      </c>
      <c r="K241" s="166" t="str">
        <f>IFERROR(ROUNDDOWN(IF(OR(J241=耐用年数!$J$2,J241=耐用年数!$J$3,J241=""),減価償却費出力!I241,IF(DATEDIF(M241,A241,"y")&gt;=I241,I241/5,I241-DATEDIF(M241,A241,"y")+ROUNDDOWN(DATEDIF(M241,A241,"y")/5,0))),0),"")</f>
        <v/>
      </c>
      <c r="L241" s="166" t="str">
        <f t="shared" si="10"/>
        <v/>
      </c>
      <c r="M241" s="171" t="str">
        <f>IF(INDEX(減価償却費入力!$A$1:$I$301,ROW(),9)="","",INDEX(減価償却費入力!$A$1:$I$301,ROW(),9))</f>
        <v/>
      </c>
      <c r="N241" s="172" t="str">
        <f>IFERROR(IF(YEAR(A241)=設定・集計!$B$2,12-MONTH(A241)+1,IF(設定・集計!$B$2&lt;YEAR(A241)+L241,12,IF(設定・集計!$B$2=YEAR(A241)+L241,MONTH(A241)-1,0))),"")</f>
        <v/>
      </c>
      <c r="O241" s="169" t="str">
        <f t="shared" si="11"/>
        <v/>
      </c>
      <c r="P241" s="173"/>
      <c r="Q241" s="173"/>
      <c r="R241" s="173"/>
      <c r="S241" s="173"/>
      <c r="T241" s="173"/>
    </row>
    <row r="242" spans="1:20" s="174" customFormat="1">
      <c r="A242" s="165" t="str">
        <f>IF(INDEX(減価償却費入力!$A$1:$I$301,ROW(),1)="","",INDEX(減価償却費入力!$A$1:$I$301,ROW(),1))</f>
        <v/>
      </c>
      <c r="B242" s="166" t="str">
        <f>IF(INDEX(減価償却費入力!$A$1:$I$301,ROW(),5)="","",INDEX(減価償却費入力!$A$1:$I$301,ROW(),5))</f>
        <v/>
      </c>
      <c r="C242" s="167" t="str">
        <f>IF(INDEX(減価償却費入力!$A$1:$I$301,ROW(),2)="","",INDEX(減価償却費入力!$A$1:$I$301,ROW(),2))</f>
        <v/>
      </c>
      <c r="D242" s="168" t="str">
        <f>IF(INDEX(減価償却費入力!$A$1:$I$301,ROW(),3)="","",INDEX(減価償却費入力!$A$1:$I$301,ROW(),3))</f>
        <v/>
      </c>
      <c r="E242" s="169" t="str">
        <f>IF(INDEX(減価償却費入力!$A$1:$I$301,ROW(),4)="","",INDEX(減価償却費入力!$A$1:$I$301,ROW(),4))</f>
        <v/>
      </c>
      <c r="F242" s="170" t="str">
        <f>IF(INDEX(減価償却費入力!$A$1:$I$301,ROW(),6)="","",INDEX(減価償却費入力!$A$1:$I$301,ROW(),6))</f>
        <v/>
      </c>
      <c r="G242" s="166" t="str">
        <f>IF(INDEX(減価償却費入力!$A$1:$I$301,ROW(),7)="","",INDEX(減価償却費入力!$A$1:$I$301,ROW(),7))</f>
        <v/>
      </c>
      <c r="H242" s="166" t="str">
        <f t="shared" si="9"/>
        <v/>
      </c>
      <c r="I242" s="166" t="str">
        <f>IFERROR(VLOOKUP(H242,耐用年数!$D$2:$E$224,2,FALSE),"")</f>
        <v/>
      </c>
      <c r="J242" s="166" t="str">
        <f>IF(INDEX(減価償却費入力!$A$1:$I$301,ROW(),8)="","",INDEX(減価償却費入力!$A$1:$I$301,ROW(),8))</f>
        <v/>
      </c>
      <c r="K242" s="166" t="str">
        <f>IFERROR(ROUNDDOWN(IF(OR(J242=耐用年数!$J$2,J242=耐用年数!$J$3,J242=""),減価償却費出力!I242,IF(DATEDIF(M242,A242,"y")&gt;=I242,I242/5,I242-DATEDIF(M242,A242,"y")+ROUNDDOWN(DATEDIF(M242,A242,"y")/5,0))),0),"")</f>
        <v/>
      </c>
      <c r="L242" s="166" t="str">
        <f t="shared" si="10"/>
        <v/>
      </c>
      <c r="M242" s="171" t="str">
        <f>IF(INDEX(減価償却費入力!$A$1:$I$301,ROW(),9)="","",INDEX(減価償却費入力!$A$1:$I$301,ROW(),9))</f>
        <v/>
      </c>
      <c r="N242" s="172" t="str">
        <f>IFERROR(IF(YEAR(A242)=設定・集計!$B$2,12-MONTH(A242)+1,IF(設定・集計!$B$2&lt;YEAR(A242)+L242,12,IF(設定・集計!$B$2=YEAR(A242)+L242,MONTH(A242)-1,0))),"")</f>
        <v/>
      </c>
      <c r="O242" s="169" t="str">
        <f t="shared" si="11"/>
        <v/>
      </c>
      <c r="P242" s="173"/>
      <c r="Q242" s="173"/>
      <c r="R242" s="173"/>
      <c r="S242" s="173"/>
      <c r="T242" s="173"/>
    </row>
    <row r="243" spans="1:20" s="174" customFormat="1">
      <c r="A243" s="165" t="str">
        <f>IF(INDEX(減価償却費入力!$A$1:$I$301,ROW(),1)="","",INDEX(減価償却費入力!$A$1:$I$301,ROW(),1))</f>
        <v/>
      </c>
      <c r="B243" s="166" t="str">
        <f>IF(INDEX(減価償却費入力!$A$1:$I$301,ROW(),5)="","",INDEX(減価償却費入力!$A$1:$I$301,ROW(),5))</f>
        <v/>
      </c>
      <c r="C243" s="167" t="str">
        <f>IF(INDEX(減価償却費入力!$A$1:$I$301,ROW(),2)="","",INDEX(減価償却費入力!$A$1:$I$301,ROW(),2))</f>
        <v/>
      </c>
      <c r="D243" s="168" t="str">
        <f>IF(INDEX(減価償却費入力!$A$1:$I$301,ROW(),3)="","",INDEX(減価償却費入力!$A$1:$I$301,ROW(),3))</f>
        <v/>
      </c>
      <c r="E243" s="169" t="str">
        <f>IF(INDEX(減価償却費入力!$A$1:$I$301,ROW(),4)="","",INDEX(減価償却費入力!$A$1:$I$301,ROW(),4))</f>
        <v/>
      </c>
      <c r="F243" s="170" t="str">
        <f>IF(INDEX(減価償却費入力!$A$1:$I$301,ROW(),6)="","",INDEX(減価償却費入力!$A$1:$I$301,ROW(),6))</f>
        <v/>
      </c>
      <c r="G243" s="166" t="str">
        <f>IF(INDEX(減価償却費入力!$A$1:$I$301,ROW(),7)="","",INDEX(減価償却費入力!$A$1:$I$301,ROW(),7))</f>
        <v/>
      </c>
      <c r="H243" s="166" t="str">
        <f t="shared" si="9"/>
        <v/>
      </c>
      <c r="I243" s="166" t="str">
        <f>IFERROR(VLOOKUP(H243,耐用年数!$D$2:$E$224,2,FALSE),"")</f>
        <v/>
      </c>
      <c r="J243" s="166" t="str">
        <f>IF(INDEX(減価償却費入力!$A$1:$I$301,ROW(),8)="","",INDEX(減価償却費入力!$A$1:$I$301,ROW(),8))</f>
        <v/>
      </c>
      <c r="K243" s="166" t="str">
        <f>IFERROR(ROUNDDOWN(IF(OR(J243=耐用年数!$J$2,J243=耐用年数!$J$3,J243=""),減価償却費出力!I243,IF(DATEDIF(M243,A243,"y")&gt;=I243,I243/5,I243-DATEDIF(M243,A243,"y")+ROUNDDOWN(DATEDIF(M243,A243,"y")/5,0))),0),"")</f>
        <v/>
      </c>
      <c r="L243" s="166" t="str">
        <f t="shared" si="10"/>
        <v/>
      </c>
      <c r="M243" s="171" t="str">
        <f>IF(INDEX(減価償却費入力!$A$1:$I$301,ROW(),9)="","",INDEX(減価償却費入力!$A$1:$I$301,ROW(),9))</f>
        <v/>
      </c>
      <c r="N243" s="172" t="str">
        <f>IFERROR(IF(YEAR(A243)=設定・集計!$B$2,12-MONTH(A243)+1,IF(設定・集計!$B$2&lt;YEAR(A243)+L243,12,IF(設定・集計!$B$2=YEAR(A243)+L243,MONTH(A243)-1,0))),"")</f>
        <v/>
      </c>
      <c r="O243" s="169" t="str">
        <f t="shared" si="11"/>
        <v/>
      </c>
      <c r="P243" s="173"/>
      <c r="Q243" s="173"/>
      <c r="R243" s="173"/>
      <c r="S243" s="173"/>
      <c r="T243" s="173"/>
    </row>
    <row r="244" spans="1:20" s="174" customFormat="1">
      <c r="A244" s="165" t="str">
        <f>IF(INDEX(減価償却費入力!$A$1:$I$301,ROW(),1)="","",INDEX(減価償却費入力!$A$1:$I$301,ROW(),1))</f>
        <v/>
      </c>
      <c r="B244" s="166" t="str">
        <f>IF(INDEX(減価償却費入力!$A$1:$I$301,ROW(),5)="","",INDEX(減価償却費入力!$A$1:$I$301,ROW(),5))</f>
        <v/>
      </c>
      <c r="C244" s="167" t="str">
        <f>IF(INDEX(減価償却費入力!$A$1:$I$301,ROW(),2)="","",INDEX(減価償却費入力!$A$1:$I$301,ROW(),2))</f>
        <v/>
      </c>
      <c r="D244" s="168" t="str">
        <f>IF(INDEX(減価償却費入力!$A$1:$I$301,ROW(),3)="","",INDEX(減価償却費入力!$A$1:$I$301,ROW(),3))</f>
        <v/>
      </c>
      <c r="E244" s="169" t="str">
        <f>IF(INDEX(減価償却費入力!$A$1:$I$301,ROW(),4)="","",INDEX(減価償却費入力!$A$1:$I$301,ROW(),4))</f>
        <v/>
      </c>
      <c r="F244" s="170" t="str">
        <f>IF(INDEX(減価償却費入力!$A$1:$I$301,ROW(),6)="","",INDEX(減価償却費入力!$A$1:$I$301,ROW(),6))</f>
        <v/>
      </c>
      <c r="G244" s="166" t="str">
        <f>IF(INDEX(減価償却費入力!$A$1:$I$301,ROW(),7)="","",INDEX(減価償却費入力!$A$1:$I$301,ROW(),7))</f>
        <v/>
      </c>
      <c r="H244" s="166" t="str">
        <f t="shared" si="9"/>
        <v/>
      </c>
      <c r="I244" s="166" t="str">
        <f>IFERROR(VLOOKUP(H244,耐用年数!$D$2:$E$224,2,FALSE),"")</f>
        <v/>
      </c>
      <c r="J244" s="166" t="str">
        <f>IF(INDEX(減価償却費入力!$A$1:$I$301,ROW(),8)="","",INDEX(減価償却費入力!$A$1:$I$301,ROW(),8))</f>
        <v/>
      </c>
      <c r="K244" s="166" t="str">
        <f>IFERROR(ROUNDDOWN(IF(OR(J244=耐用年数!$J$2,J244=耐用年数!$J$3,J244=""),減価償却費出力!I244,IF(DATEDIF(M244,A244,"y")&gt;=I244,I244/5,I244-DATEDIF(M244,A244,"y")+ROUNDDOWN(DATEDIF(M244,A244,"y")/5,0))),0),"")</f>
        <v/>
      </c>
      <c r="L244" s="166" t="str">
        <f t="shared" si="10"/>
        <v/>
      </c>
      <c r="M244" s="171" t="str">
        <f>IF(INDEX(減価償却費入力!$A$1:$I$301,ROW(),9)="","",INDEX(減価償却費入力!$A$1:$I$301,ROW(),9))</f>
        <v/>
      </c>
      <c r="N244" s="172" t="str">
        <f>IFERROR(IF(YEAR(A244)=設定・集計!$B$2,12-MONTH(A244)+1,IF(設定・集計!$B$2&lt;YEAR(A244)+L244,12,IF(設定・集計!$B$2=YEAR(A244)+L244,MONTH(A244)-1,0))),"")</f>
        <v/>
      </c>
      <c r="O244" s="169" t="str">
        <f t="shared" si="11"/>
        <v/>
      </c>
      <c r="P244" s="173"/>
      <c r="Q244" s="173"/>
      <c r="R244" s="173"/>
      <c r="S244" s="173"/>
      <c r="T244" s="173"/>
    </row>
    <row r="245" spans="1:20" s="174" customFormat="1">
      <c r="A245" s="165" t="str">
        <f>IF(INDEX(減価償却費入力!$A$1:$I$301,ROW(),1)="","",INDEX(減価償却費入力!$A$1:$I$301,ROW(),1))</f>
        <v/>
      </c>
      <c r="B245" s="166" t="str">
        <f>IF(INDEX(減価償却費入力!$A$1:$I$301,ROW(),5)="","",INDEX(減価償却費入力!$A$1:$I$301,ROW(),5))</f>
        <v/>
      </c>
      <c r="C245" s="167" t="str">
        <f>IF(INDEX(減価償却費入力!$A$1:$I$301,ROW(),2)="","",INDEX(減価償却費入力!$A$1:$I$301,ROW(),2))</f>
        <v/>
      </c>
      <c r="D245" s="168" t="str">
        <f>IF(INDEX(減価償却費入力!$A$1:$I$301,ROW(),3)="","",INDEX(減価償却費入力!$A$1:$I$301,ROW(),3))</f>
        <v/>
      </c>
      <c r="E245" s="169" t="str">
        <f>IF(INDEX(減価償却費入力!$A$1:$I$301,ROW(),4)="","",INDEX(減価償却費入力!$A$1:$I$301,ROW(),4))</f>
        <v/>
      </c>
      <c r="F245" s="170" t="str">
        <f>IF(INDEX(減価償却費入力!$A$1:$I$301,ROW(),6)="","",INDEX(減価償却費入力!$A$1:$I$301,ROW(),6))</f>
        <v/>
      </c>
      <c r="G245" s="166" t="str">
        <f>IF(INDEX(減価償却費入力!$A$1:$I$301,ROW(),7)="","",INDEX(減価償却費入力!$A$1:$I$301,ROW(),7))</f>
        <v/>
      </c>
      <c r="H245" s="166" t="str">
        <f t="shared" si="9"/>
        <v/>
      </c>
      <c r="I245" s="166" t="str">
        <f>IFERROR(VLOOKUP(H245,耐用年数!$D$2:$E$224,2,FALSE),"")</f>
        <v/>
      </c>
      <c r="J245" s="166" t="str">
        <f>IF(INDEX(減価償却費入力!$A$1:$I$301,ROW(),8)="","",INDEX(減価償却費入力!$A$1:$I$301,ROW(),8))</f>
        <v/>
      </c>
      <c r="K245" s="166" t="str">
        <f>IFERROR(ROUNDDOWN(IF(OR(J245=耐用年数!$J$2,J245=耐用年数!$J$3,J245=""),減価償却費出力!I245,IF(DATEDIF(M245,A245,"y")&gt;=I245,I245/5,I245-DATEDIF(M245,A245,"y")+ROUNDDOWN(DATEDIF(M245,A245,"y")/5,0))),0),"")</f>
        <v/>
      </c>
      <c r="L245" s="166" t="str">
        <f t="shared" si="10"/>
        <v/>
      </c>
      <c r="M245" s="171" t="str">
        <f>IF(INDEX(減価償却費入力!$A$1:$I$301,ROW(),9)="","",INDEX(減価償却費入力!$A$1:$I$301,ROW(),9))</f>
        <v/>
      </c>
      <c r="N245" s="172" t="str">
        <f>IFERROR(IF(YEAR(A245)=設定・集計!$B$2,12-MONTH(A245)+1,IF(設定・集計!$B$2&lt;YEAR(A245)+L245,12,IF(設定・集計!$B$2=YEAR(A245)+L245,MONTH(A245)-1,0))),"")</f>
        <v/>
      </c>
      <c r="O245" s="169" t="str">
        <f t="shared" si="11"/>
        <v/>
      </c>
      <c r="P245" s="173"/>
      <c r="Q245" s="173"/>
      <c r="R245" s="173"/>
      <c r="S245" s="173"/>
      <c r="T245" s="173"/>
    </row>
    <row r="246" spans="1:20" s="174" customFormat="1">
      <c r="A246" s="165" t="str">
        <f>IF(INDEX(減価償却費入力!$A$1:$I$301,ROW(),1)="","",INDEX(減価償却費入力!$A$1:$I$301,ROW(),1))</f>
        <v/>
      </c>
      <c r="B246" s="166" t="str">
        <f>IF(INDEX(減価償却費入力!$A$1:$I$301,ROW(),5)="","",INDEX(減価償却費入力!$A$1:$I$301,ROW(),5))</f>
        <v/>
      </c>
      <c r="C246" s="167" t="str">
        <f>IF(INDEX(減価償却費入力!$A$1:$I$301,ROW(),2)="","",INDEX(減価償却費入力!$A$1:$I$301,ROW(),2))</f>
        <v/>
      </c>
      <c r="D246" s="168" t="str">
        <f>IF(INDEX(減価償却費入力!$A$1:$I$301,ROW(),3)="","",INDEX(減価償却費入力!$A$1:$I$301,ROW(),3))</f>
        <v/>
      </c>
      <c r="E246" s="169" t="str">
        <f>IF(INDEX(減価償却費入力!$A$1:$I$301,ROW(),4)="","",INDEX(減価償却費入力!$A$1:$I$301,ROW(),4))</f>
        <v/>
      </c>
      <c r="F246" s="170" t="str">
        <f>IF(INDEX(減価償却費入力!$A$1:$I$301,ROW(),6)="","",INDEX(減価償却費入力!$A$1:$I$301,ROW(),6))</f>
        <v/>
      </c>
      <c r="G246" s="166" t="str">
        <f>IF(INDEX(減価償却費入力!$A$1:$I$301,ROW(),7)="","",INDEX(減価償却費入力!$A$1:$I$301,ROW(),7))</f>
        <v/>
      </c>
      <c r="H246" s="166" t="str">
        <f t="shared" si="9"/>
        <v/>
      </c>
      <c r="I246" s="166" t="str">
        <f>IFERROR(VLOOKUP(H246,耐用年数!$D$2:$E$224,2,FALSE),"")</f>
        <v/>
      </c>
      <c r="J246" s="166" t="str">
        <f>IF(INDEX(減価償却費入力!$A$1:$I$301,ROW(),8)="","",INDEX(減価償却費入力!$A$1:$I$301,ROW(),8))</f>
        <v/>
      </c>
      <c r="K246" s="166" t="str">
        <f>IFERROR(ROUNDDOWN(IF(OR(J246=耐用年数!$J$2,J246=耐用年数!$J$3,J246=""),減価償却費出力!I246,IF(DATEDIF(M246,A246,"y")&gt;=I246,I246/5,I246-DATEDIF(M246,A246,"y")+ROUNDDOWN(DATEDIF(M246,A246,"y")/5,0))),0),"")</f>
        <v/>
      </c>
      <c r="L246" s="166" t="str">
        <f t="shared" si="10"/>
        <v/>
      </c>
      <c r="M246" s="171" t="str">
        <f>IF(INDEX(減価償却費入力!$A$1:$I$301,ROW(),9)="","",INDEX(減価償却費入力!$A$1:$I$301,ROW(),9))</f>
        <v/>
      </c>
      <c r="N246" s="172" t="str">
        <f>IFERROR(IF(YEAR(A246)=設定・集計!$B$2,12-MONTH(A246)+1,IF(設定・集計!$B$2&lt;YEAR(A246)+L246,12,IF(設定・集計!$B$2=YEAR(A246)+L246,MONTH(A246)-1,0))),"")</f>
        <v/>
      </c>
      <c r="O246" s="169" t="str">
        <f t="shared" si="11"/>
        <v/>
      </c>
      <c r="P246" s="173"/>
      <c r="Q246" s="173"/>
      <c r="R246" s="173"/>
      <c r="S246" s="173"/>
      <c r="T246" s="173"/>
    </row>
    <row r="247" spans="1:20" s="174" customFormat="1">
      <c r="A247" s="165" t="str">
        <f>IF(INDEX(減価償却費入力!$A$1:$I$301,ROW(),1)="","",INDEX(減価償却費入力!$A$1:$I$301,ROW(),1))</f>
        <v/>
      </c>
      <c r="B247" s="166" t="str">
        <f>IF(INDEX(減価償却費入力!$A$1:$I$301,ROW(),5)="","",INDEX(減価償却費入力!$A$1:$I$301,ROW(),5))</f>
        <v/>
      </c>
      <c r="C247" s="167" t="str">
        <f>IF(INDEX(減価償却費入力!$A$1:$I$301,ROW(),2)="","",INDEX(減価償却費入力!$A$1:$I$301,ROW(),2))</f>
        <v/>
      </c>
      <c r="D247" s="168" t="str">
        <f>IF(INDEX(減価償却費入力!$A$1:$I$301,ROW(),3)="","",INDEX(減価償却費入力!$A$1:$I$301,ROW(),3))</f>
        <v/>
      </c>
      <c r="E247" s="169" t="str">
        <f>IF(INDEX(減価償却費入力!$A$1:$I$301,ROW(),4)="","",INDEX(減価償却費入力!$A$1:$I$301,ROW(),4))</f>
        <v/>
      </c>
      <c r="F247" s="170" t="str">
        <f>IF(INDEX(減価償却費入力!$A$1:$I$301,ROW(),6)="","",INDEX(減価償却費入力!$A$1:$I$301,ROW(),6))</f>
        <v/>
      </c>
      <c r="G247" s="166" t="str">
        <f>IF(INDEX(減価償却費入力!$A$1:$I$301,ROW(),7)="","",INDEX(減価償却費入力!$A$1:$I$301,ROW(),7))</f>
        <v/>
      </c>
      <c r="H247" s="166" t="str">
        <f t="shared" si="9"/>
        <v/>
      </c>
      <c r="I247" s="166" t="str">
        <f>IFERROR(VLOOKUP(H247,耐用年数!$D$2:$E$224,2,FALSE),"")</f>
        <v/>
      </c>
      <c r="J247" s="166" t="str">
        <f>IF(INDEX(減価償却費入力!$A$1:$I$301,ROW(),8)="","",INDEX(減価償却費入力!$A$1:$I$301,ROW(),8))</f>
        <v/>
      </c>
      <c r="K247" s="166" t="str">
        <f>IFERROR(ROUNDDOWN(IF(OR(J247=耐用年数!$J$2,J247=耐用年数!$J$3,J247=""),減価償却費出力!I247,IF(DATEDIF(M247,A247,"y")&gt;=I247,I247/5,I247-DATEDIF(M247,A247,"y")+ROUNDDOWN(DATEDIF(M247,A247,"y")/5,0))),0),"")</f>
        <v/>
      </c>
      <c r="L247" s="166" t="str">
        <f t="shared" si="10"/>
        <v/>
      </c>
      <c r="M247" s="171" t="str">
        <f>IF(INDEX(減価償却費入力!$A$1:$I$301,ROW(),9)="","",INDEX(減価償却費入力!$A$1:$I$301,ROW(),9))</f>
        <v/>
      </c>
      <c r="N247" s="172" t="str">
        <f>IFERROR(IF(YEAR(A247)=設定・集計!$B$2,12-MONTH(A247)+1,IF(設定・集計!$B$2&lt;YEAR(A247)+L247,12,IF(設定・集計!$B$2=YEAR(A247)+L247,MONTH(A247)-1,0))),"")</f>
        <v/>
      </c>
      <c r="O247" s="169" t="str">
        <f t="shared" si="11"/>
        <v/>
      </c>
      <c r="P247" s="173"/>
      <c r="Q247" s="173"/>
      <c r="R247" s="173"/>
      <c r="S247" s="173"/>
      <c r="T247" s="173"/>
    </row>
    <row r="248" spans="1:20" s="174" customFormat="1">
      <c r="A248" s="165" t="str">
        <f>IF(INDEX(減価償却費入力!$A$1:$I$301,ROW(),1)="","",INDEX(減価償却費入力!$A$1:$I$301,ROW(),1))</f>
        <v/>
      </c>
      <c r="B248" s="166" t="str">
        <f>IF(INDEX(減価償却費入力!$A$1:$I$301,ROW(),5)="","",INDEX(減価償却費入力!$A$1:$I$301,ROW(),5))</f>
        <v/>
      </c>
      <c r="C248" s="167" t="str">
        <f>IF(INDEX(減価償却費入力!$A$1:$I$301,ROW(),2)="","",INDEX(減価償却費入力!$A$1:$I$301,ROW(),2))</f>
        <v/>
      </c>
      <c r="D248" s="168" t="str">
        <f>IF(INDEX(減価償却費入力!$A$1:$I$301,ROW(),3)="","",INDEX(減価償却費入力!$A$1:$I$301,ROW(),3))</f>
        <v/>
      </c>
      <c r="E248" s="169" t="str">
        <f>IF(INDEX(減価償却費入力!$A$1:$I$301,ROW(),4)="","",INDEX(減価償却費入力!$A$1:$I$301,ROW(),4))</f>
        <v/>
      </c>
      <c r="F248" s="170" t="str">
        <f>IF(INDEX(減価償却費入力!$A$1:$I$301,ROW(),6)="","",INDEX(減価償却費入力!$A$1:$I$301,ROW(),6))</f>
        <v/>
      </c>
      <c r="G248" s="166" t="str">
        <f>IF(INDEX(減価償却費入力!$A$1:$I$301,ROW(),7)="","",INDEX(減価償却費入力!$A$1:$I$301,ROW(),7))</f>
        <v/>
      </c>
      <c r="H248" s="166" t="str">
        <f t="shared" si="9"/>
        <v/>
      </c>
      <c r="I248" s="166" t="str">
        <f>IFERROR(VLOOKUP(H248,耐用年数!$D$2:$E$224,2,FALSE),"")</f>
        <v/>
      </c>
      <c r="J248" s="166" t="str">
        <f>IF(INDEX(減価償却費入力!$A$1:$I$301,ROW(),8)="","",INDEX(減価償却費入力!$A$1:$I$301,ROW(),8))</f>
        <v/>
      </c>
      <c r="K248" s="166" t="str">
        <f>IFERROR(ROUNDDOWN(IF(OR(J248=耐用年数!$J$2,J248=耐用年数!$J$3,J248=""),減価償却費出力!I248,IF(DATEDIF(M248,A248,"y")&gt;=I248,I248/5,I248-DATEDIF(M248,A248,"y")+ROUNDDOWN(DATEDIF(M248,A248,"y")/5,0))),0),"")</f>
        <v/>
      </c>
      <c r="L248" s="166" t="str">
        <f t="shared" si="10"/>
        <v/>
      </c>
      <c r="M248" s="171" t="str">
        <f>IF(INDEX(減価償却費入力!$A$1:$I$301,ROW(),9)="","",INDEX(減価償却費入力!$A$1:$I$301,ROW(),9))</f>
        <v/>
      </c>
      <c r="N248" s="172" t="str">
        <f>IFERROR(IF(YEAR(A248)=設定・集計!$B$2,12-MONTH(A248)+1,IF(設定・集計!$B$2&lt;YEAR(A248)+L248,12,IF(設定・集計!$B$2=YEAR(A248)+L248,MONTH(A248)-1,0))),"")</f>
        <v/>
      </c>
      <c r="O248" s="169" t="str">
        <f t="shared" si="11"/>
        <v/>
      </c>
      <c r="P248" s="173"/>
      <c r="Q248" s="173"/>
      <c r="R248" s="173"/>
      <c r="S248" s="173"/>
      <c r="T248" s="173"/>
    </row>
    <row r="249" spans="1:20" s="174" customFormat="1">
      <c r="A249" s="165" t="str">
        <f>IF(INDEX(減価償却費入力!$A$1:$I$301,ROW(),1)="","",INDEX(減価償却費入力!$A$1:$I$301,ROW(),1))</f>
        <v/>
      </c>
      <c r="B249" s="166" t="str">
        <f>IF(INDEX(減価償却費入力!$A$1:$I$301,ROW(),5)="","",INDEX(減価償却費入力!$A$1:$I$301,ROW(),5))</f>
        <v/>
      </c>
      <c r="C249" s="167" t="str">
        <f>IF(INDEX(減価償却費入力!$A$1:$I$301,ROW(),2)="","",INDEX(減価償却費入力!$A$1:$I$301,ROW(),2))</f>
        <v/>
      </c>
      <c r="D249" s="168" t="str">
        <f>IF(INDEX(減価償却費入力!$A$1:$I$301,ROW(),3)="","",INDEX(減価償却費入力!$A$1:$I$301,ROW(),3))</f>
        <v/>
      </c>
      <c r="E249" s="169" t="str">
        <f>IF(INDEX(減価償却費入力!$A$1:$I$301,ROW(),4)="","",INDEX(減価償却費入力!$A$1:$I$301,ROW(),4))</f>
        <v/>
      </c>
      <c r="F249" s="170" t="str">
        <f>IF(INDEX(減価償却費入力!$A$1:$I$301,ROW(),6)="","",INDEX(減価償却費入力!$A$1:$I$301,ROW(),6))</f>
        <v/>
      </c>
      <c r="G249" s="166" t="str">
        <f>IF(INDEX(減価償却費入力!$A$1:$I$301,ROW(),7)="","",INDEX(減価償却費入力!$A$1:$I$301,ROW(),7))</f>
        <v/>
      </c>
      <c r="H249" s="166" t="str">
        <f t="shared" si="9"/>
        <v/>
      </c>
      <c r="I249" s="166" t="str">
        <f>IFERROR(VLOOKUP(H249,耐用年数!$D$2:$E$224,2,FALSE),"")</f>
        <v/>
      </c>
      <c r="J249" s="166" t="str">
        <f>IF(INDEX(減価償却費入力!$A$1:$I$301,ROW(),8)="","",INDEX(減価償却費入力!$A$1:$I$301,ROW(),8))</f>
        <v/>
      </c>
      <c r="K249" s="166" t="str">
        <f>IFERROR(ROUNDDOWN(IF(OR(J249=耐用年数!$J$2,J249=耐用年数!$J$3,J249=""),減価償却費出力!I249,IF(DATEDIF(M249,A249,"y")&gt;=I249,I249/5,I249-DATEDIF(M249,A249,"y")+ROUNDDOWN(DATEDIF(M249,A249,"y")/5,0))),0),"")</f>
        <v/>
      </c>
      <c r="L249" s="166" t="str">
        <f t="shared" si="10"/>
        <v/>
      </c>
      <c r="M249" s="171" t="str">
        <f>IF(INDEX(減価償却費入力!$A$1:$I$301,ROW(),9)="","",INDEX(減価償却費入力!$A$1:$I$301,ROW(),9))</f>
        <v/>
      </c>
      <c r="N249" s="172" t="str">
        <f>IFERROR(IF(YEAR(A249)=設定・集計!$B$2,12-MONTH(A249)+1,IF(設定・集計!$B$2&lt;YEAR(A249)+L249,12,IF(設定・集計!$B$2=YEAR(A249)+L249,MONTH(A249)-1,0))),"")</f>
        <v/>
      </c>
      <c r="O249" s="169" t="str">
        <f t="shared" si="11"/>
        <v/>
      </c>
      <c r="P249" s="173"/>
      <c r="Q249" s="173"/>
      <c r="R249" s="173"/>
      <c r="S249" s="173"/>
      <c r="T249" s="173"/>
    </row>
    <row r="250" spans="1:20" s="174" customFormat="1">
      <c r="A250" s="165" t="str">
        <f>IF(INDEX(減価償却費入力!$A$1:$I$301,ROW(),1)="","",INDEX(減価償却費入力!$A$1:$I$301,ROW(),1))</f>
        <v/>
      </c>
      <c r="B250" s="166" t="str">
        <f>IF(INDEX(減価償却費入力!$A$1:$I$301,ROW(),5)="","",INDEX(減価償却費入力!$A$1:$I$301,ROW(),5))</f>
        <v/>
      </c>
      <c r="C250" s="167" t="str">
        <f>IF(INDEX(減価償却費入力!$A$1:$I$301,ROW(),2)="","",INDEX(減価償却費入力!$A$1:$I$301,ROW(),2))</f>
        <v/>
      </c>
      <c r="D250" s="168" t="str">
        <f>IF(INDEX(減価償却費入力!$A$1:$I$301,ROW(),3)="","",INDEX(減価償却費入力!$A$1:$I$301,ROW(),3))</f>
        <v/>
      </c>
      <c r="E250" s="169" t="str">
        <f>IF(INDEX(減価償却費入力!$A$1:$I$301,ROW(),4)="","",INDEX(減価償却費入力!$A$1:$I$301,ROW(),4))</f>
        <v/>
      </c>
      <c r="F250" s="170" t="str">
        <f>IF(INDEX(減価償却費入力!$A$1:$I$301,ROW(),6)="","",INDEX(減価償却費入力!$A$1:$I$301,ROW(),6))</f>
        <v/>
      </c>
      <c r="G250" s="166" t="str">
        <f>IF(INDEX(減価償却費入力!$A$1:$I$301,ROW(),7)="","",INDEX(減価償却費入力!$A$1:$I$301,ROW(),7))</f>
        <v/>
      </c>
      <c r="H250" s="166" t="str">
        <f t="shared" si="9"/>
        <v/>
      </c>
      <c r="I250" s="166" t="str">
        <f>IFERROR(VLOOKUP(H250,耐用年数!$D$2:$E$224,2,FALSE),"")</f>
        <v/>
      </c>
      <c r="J250" s="166" t="str">
        <f>IF(INDEX(減価償却費入力!$A$1:$I$301,ROW(),8)="","",INDEX(減価償却費入力!$A$1:$I$301,ROW(),8))</f>
        <v/>
      </c>
      <c r="K250" s="166" t="str">
        <f>IFERROR(ROUNDDOWN(IF(OR(J250=耐用年数!$J$2,J250=耐用年数!$J$3,J250=""),減価償却費出力!I250,IF(DATEDIF(M250,A250,"y")&gt;=I250,I250/5,I250-DATEDIF(M250,A250,"y")+ROUNDDOWN(DATEDIF(M250,A250,"y")/5,0))),0),"")</f>
        <v/>
      </c>
      <c r="L250" s="166" t="str">
        <f t="shared" si="10"/>
        <v/>
      </c>
      <c r="M250" s="171" t="str">
        <f>IF(INDEX(減価償却費入力!$A$1:$I$301,ROW(),9)="","",INDEX(減価償却費入力!$A$1:$I$301,ROW(),9))</f>
        <v/>
      </c>
      <c r="N250" s="172" t="str">
        <f>IFERROR(IF(YEAR(A250)=設定・集計!$B$2,12-MONTH(A250)+1,IF(設定・集計!$B$2&lt;YEAR(A250)+L250,12,IF(設定・集計!$B$2=YEAR(A250)+L250,MONTH(A250)-1,0))),"")</f>
        <v/>
      </c>
      <c r="O250" s="169" t="str">
        <f t="shared" si="11"/>
        <v/>
      </c>
      <c r="P250" s="173"/>
      <c r="Q250" s="173"/>
      <c r="R250" s="173"/>
      <c r="S250" s="173"/>
      <c r="T250" s="173"/>
    </row>
    <row r="251" spans="1:20" s="174" customFormat="1">
      <c r="A251" s="165" t="str">
        <f>IF(INDEX(減価償却費入力!$A$1:$I$301,ROW(),1)="","",INDEX(減価償却費入力!$A$1:$I$301,ROW(),1))</f>
        <v/>
      </c>
      <c r="B251" s="166" t="str">
        <f>IF(INDEX(減価償却費入力!$A$1:$I$301,ROW(),5)="","",INDEX(減価償却費入力!$A$1:$I$301,ROW(),5))</f>
        <v/>
      </c>
      <c r="C251" s="167" t="str">
        <f>IF(INDEX(減価償却費入力!$A$1:$I$301,ROW(),2)="","",INDEX(減価償却費入力!$A$1:$I$301,ROW(),2))</f>
        <v/>
      </c>
      <c r="D251" s="168" t="str">
        <f>IF(INDEX(減価償却費入力!$A$1:$I$301,ROW(),3)="","",INDEX(減価償却費入力!$A$1:$I$301,ROW(),3))</f>
        <v/>
      </c>
      <c r="E251" s="169" t="str">
        <f>IF(INDEX(減価償却費入力!$A$1:$I$301,ROW(),4)="","",INDEX(減価償却費入力!$A$1:$I$301,ROW(),4))</f>
        <v/>
      </c>
      <c r="F251" s="170" t="str">
        <f>IF(INDEX(減価償却費入力!$A$1:$I$301,ROW(),6)="","",INDEX(減価償却費入力!$A$1:$I$301,ROW(),6))</f>
        <v/>
      </c>
      <c r="G251" s="166" t="str">
        <f>IF(INDEX(減価償却費入力!$A$1:$I$301,ROW(),7)="","",INDEX(減価償却費入力!$A$1:$I$301,ROW(),7))</f>
        <v/>
      </c>
      <c r="H251" s="166" t="str">
        <f t="shared" si="9"/>
        <v/>
      </c>
      <c r="I251" s="166" t="str">
        <f>IFERROR(VLOOKUP(H251,耐用年数!$D$2:$E$224,2,FALSE),"")</f>
        <v/>
      </c>
      <c r="J251" s="166" t="str">
        <f>IF(INDEX(減価償却費入力!$A$1:$I$301,ROW(),8)="","",INDEX(減価償却費入力!$A$1:$I$301,ROW(),8))</f>
        <v/>
      </c>
      <c r="K251" s="166" t="str">
        <f>IFERROR(ROUNDDOWN(IF(OR(J251=耐用年数!$J$2,J251=耐用年数!$J$3,J251=""),減価償却費出力!I251,IF(DATEDIF(M251,A251,"y")&gt;=I251,I251/5,I251-DATEDIF(M251,A251,"y")+ROUNDDOWN(DATEDIF(M251,A251,"y")/5,0))),0),"")</f>
        <v/>
      </c>
      <c r="L251" s="166" t="str">
        <f t="shared" si="10"/>
        <v/>
      </c>
      <c r="M251" s="171" t="str">
        <f>IF(INDEX(減価償却費入力!$A$1:$I$301,ROW(),9)="","",INDEX(減価償却費入力!$A$1:$I$301,ROW(),9))</f>
        <v/>
      </c>
      <c r="N251" s="172" t="str">
        <f>IFERROR(IF(YEAR(A251)=設定・集計!$B$2,12-MONTH(A251)+1,IF(設定・集計!$B$2&lt;YEAR(A251)+L251,12,IF(設定・集計!$B$2=YEAR(A251)+L251,MONTH(A251)-1,0))),"")</f>
        <v/>
      </c>
      <c r="O251" s="169" t="str">
        <f t="shared" si="11"/>
        <v/>
      </c>
      <c r="P251" s="173"/>
      <c r="Q251" s="173"/>
      <c r="R251" s="173"/>
      <c r="S251" s="173"/>
      <c r="T251" s="173"/>
    </row>
    <row r="252" spans="1:20" s="174" customFormat="1">
      <c r="A252" s="165" t="str">
        <f>IF(INDEX(減価償却費入力!$A$1:$I$301,ROW(),1)="","",INDEX(減価償却費入力!$A$1:$I$301,ROW(),1))</f>
        <v/>
      </c>
      <c r="B252" s="166" t="str">
        <f>IF(INDEX(減価償却費入力!$A$1:$I$301,ROW(),5)="","",INDEX(減価償却費入力!$A$1:$I$301,ROW(),5))</f>
        <v/>
      </c>
      <c r="C252" s="167" t="str">
        <f>IF(INDEX(減価償却費入力!$A$1:$I$301,ROW(),2)="","",INDEX(減価償却費入力!$A$1:$I$301,ROW(),2))</f>
        <v/>
      </c>
      <c r="D252" s="168" t="str">
        <f>IF(INDEX(減価償却費入力!$A$1:$I$301,ROW(),3)="","",INDEX(減価償却費入力!$A$1:$I$301,ROW(),3))</f>
        <v/>
      </c>
      <c r="E252" s="169" t="str">
        <f>IF(INDEX(減価償却費入力!$A$1:$I$301,ROW(),4)="","",INDEX(減価償却費入力!$A$1:$I$301,ROW(),4))</f>
        <v/>
      </c>
      <c r="F252" s="170" t="str">
        <f>IF(INDEX(減価償却費入力!$A$1:$I$301,ROW(),6)="","",INDEX(減価償却費入力!$A$1:$I$301,ROW(),6))</f>
        <v/>
      </c>
      <c r="G252" s="166" t="str">
        <f>IF(INDEX(減価償却費入力!$A$1:$I$301,ROW(),7)="","",INDEX(減価償却費入力!$A$1:$I$301,ROW(),7))</f>
        <v/>
      </c>
      <c r="H252" s="166" t="str">
        <f t="shared" si="9"/>
        <v/>
      </c>
      <c r="I252" s="166" t="str">
        <f>IFERROR(VLOOKUP(H252,耐用年数!$D$2:$E$224,2,FALSE),"")</f>
        <v/>
      </c>
      <c r="J252" s="166" t="str">
        <f>IF(INDEX(減価償却費入力!$A$1:$I$301,ROW(),8)="","",INDEX(減価償却費入力!$A$1:$I$301,ROW(),8))</f>
        <v/>
      </c>
      <c r="K252" s="166" t="str">
        <f>IFERROR(ROUNDDOWN(IF(OR(J252=耐用年数!$J$2,J252=耐用年数!$J$3,J252=""),減価償却費出力!I252,IF(DATEDIF(M252,A252,"y")&gt;=I252,I252/5,I252-DATEDIF(M252,A252,"y")+ROUNDDOWN(DATEDIF(M252,A252,"y")/5,0))),0),"")</f>
        <v/>
      </c>
      <c r="L252" s="166" t="str">
        <f t="shared" si="10"/>
        <v/>
      </c>
      <c r="M252" s="171" t="str">
        <f>IF(INDEX(減価償却費入力!$A$1:$I$301,ROW(),9)="","",INDEX(減価償却費入力!$A$1:$I$301,ROW(),9))</f>
        <v/>
      </c>
      <c r="N252" s="172" t="str">
        <f>IFERROR(IF(YEAR(A252)=設定・集計!$B$2,12-MONTH(A252)+1,IF(設定・集計!$B$2&lt;YEAR(A252)+L252,12,IF(設定・集計!$B$2=YEAR(A252)+L252,MONTH(A252)-1,0))),"")</f>
        <v/>
      </c>
      <c r="O252" s="169" t="str">
        <f t="shared" si="11"/>
        <v/>
      </c>
      <c r="P252" s="173"/>
      <c r="Q252" s="173"/>
      <c r="R252" s="173"/>
      <c r="S252" s="173"/>
      <c r="T252" s="173"/>
    </row>
    <row r="253" spans="1:20" s="174" customFormat="1">
      <c r="A253" s="165" t="str">
        <f>IF(INDEX(減価償却費入力!$A$1:$I$301,ROW(),1)="","",INDEX(減価償却費入力!$A$1:$I$301,ROW(),1))</f>
        <v/>
      </c>
      <c r="B253" s="166" t="str">
        <f>IF(INDEX(減価償却費入力!$A$1:$I$301,ROW(),5)="","",INDEX(減価償却費入力!$A$1:$I$301,ROW(),5))</f>
        <v/>
      </c>
      <c r="C253" s="167" t="str">
        <f>IF(INDEX(減価償却費入力!$A$1:$I$301,ROW(),2)="","",INDEX(減価償却費入力!$A$1:$I$301,ROW(),2))</f>
        <v/>
      </c>
      <c r="D253" s="168" t="str">
        <f>IF(INDEX(減価償却費入力!$A$1:$I$301,ROW(),3)="","",INDEX(減価償却費入力!$A$1:$I$301,ROW(),3))</f>
        <v/>
      </c>
      <c r="E253" s="169" t="str">
        <f>IF(INDEX(減価償却費入力!$A$1:$I$301,ROW(),4)="","",INDEX(減価償却費入力!$A$1:$I$301,ROW(),4))</f>
        <v/>
      </c>
      <c r="F253" s="170" t="str">
        <f>IF(INDEX(減価償却費入力!$A$1:$I$301,ROW(),6)="","",INDEX(減価償却費入力!$A$1:$I$301,ROW(),6))</f>
        <v/>
      </c>
      <c r="G253" s="166" t="str">
        <f>IF(INDEX(減価償却費入力!$A$1:$I$301,ROW(),7)="","",INDEX(減価償却費入力!$A$1:$I$301,ROW(),7))</f>
        <v/>
      </c>
      <c r="H253" s="166" t="str">
        <f t="shared" si="9"/>
        <v/>
      </c>
      <c r="I253" s="166" t="str">
        <f>IFERROR(VLOOKUP(H253,耐用年数!$D$2:$E$224,2,FALSE),"")</f>
        <v/>
      </c>
      <c r="J253" s="166" t="str">
        <f>IF(INDEX(減価償却費入力!$A$1:$I$301,ROW(),8)="","",INDEX(減価償却費入力!$A$1:$I$301,ROW(),8))</f>
        <v/>
      </c>
      <c r="K253" s="166" t="str">
        <f>IFERROR(ROUNDDOWN(IF(OR(J253=耐用年数!$J$2,J253=耐用年数!$J$3,J253=""),減価償却費出力!I253,IF(DATEDIF(M253,A253,"y")&gt;=I253,I253/5,I253-DATEDIF(M253,A253,"y")+ROUNDDOWN(DATEDIF(M253,A253,"y")/5,0))),0),"")</f>
        <v/>
      </c>
      <c r="L253" s="166" t="str">
        <f t="shared" si="10"/>
        <v/>
      </c>
      <c r="M253" s="171" t="str">
        <f>IF(INDEX(減価償却費入力!$A$1:$I$301,ROW(),9)="","",INDEX(減価償却費入力!$A$1:$I$301,ROW(),9))</f>
        <v/>
      </c>
      <c r="N253" s="172" t="str">
        <f>IFERROR(IF(YEAR(A253)=設定・集計!$B$2,12-MONTH(A253)+1,IF(設定・集計!$B$2&lt;YEAR(A253)+L253,12,IF(設定・集計!$B$2=YEAR(A253)+L253,MONTH(A253)-1,0))),"")</f>
        <v/>
      </c>
      <c r="O253" s="169" t="str">
        <f t="shared" si="11"/>
        <v/>
      </c>
      <c r="P253" s="173"/>
      <c r="Q253" s="173"/>
      <c r="R253" s="173"/>
      <c r="S253" s="173"/>
      <c r="T253" s="173"/>
    </row>
    <row r="254" spans="1:20" s="174" customFormat="1">
      <c r="A254" s="165" t="str">
        <f>IF(INDEX(減価償却費入力!$A$1:$I$301,ROW(),1)="","",INDEX(減価償却費入力!$A$1:$I$301,ROW(),1))</f>
        <v/>
      </c>
      <c r="B254" s="166" t="str">
        <f>IF(INDEX(減価償却費入力!$A$1:$I$301,ROW(),5)="","",INDEX(減価償却費入力!$A$1:$I$301,ROW(),5))</f>
        <v/>
      </c>
      <c r="C254" s="167" t="str">
        <f>IF(INDEX(減価償却費入力!$A$1:$I$301,ROW(),2)="","",INDEX(減価償却費入力!$A$1:$I$301,ROW(),2))</f>
        <v/>
      </c>
      <c r="D254" s="168" t="str">
        <f>IF(INDEX(減価償却費入力!$A$1:$I$301,ROW(),3)="","",INDEX(減価償却費入力!$A$1:$I$301,ROW(),3))</f>
        <v/>
      </c>
      <c r="E254" s="169" t="str">
        <f>IF(INDEX(減価償却費入力!$A$1:$I$301,ROW(),4)="","",INDEX(減価償却費入力!$A$1:$I$301,ROW(),4))</f>
        <v/>
      </c>
      <c r="F254" s="170" t="str">
        <f>IF(INDEX(減価償却費入力!$A$1:$I$301,ROW(),6)="","",INDEX(減価償却費入力!$A$1:$I$301,ROW(),6))</f>
        <v/>
      </c>
      <c r="G254" s="166" t="str">
        <f>IF(INDEX(減価償却費入力!$A$1:$I$301,ROW(),7)="","",INDEX(減価償却費入力!$A$1:$I$301,ROW(),7))</f>
        <v/>
      </c>
      <c r="H254" s="166" t="str">
        <f t="shared" si="9"/>
        <v/>
      </c>
      <c r="I254" s="166" t="str">
        <f>IFERROR(VLOOKUP(H254,耐用年数!$D$2:$E$224,2,FALSE),"")</f>
        <v/>
      </c>
      <c r="J254" s="166" t="str">
        <f>IF(INDEX(減価償却費入力!$A$1:$I$301,ROW(),8)="","",INDEX(減価償却費入力!$A$1:$I$301,ROW(),8))</f>
        <v/>
      </c>
      <c r="K254" s="166" t="str">
        <f>IFERROR(ROUNDDOWN(IF(OR(J254=耐用年数!$J$2,J254=耐用年数!$J$3,J254=""),減価償却費出力!I254,IF(DATEDIF(M254,A254,"y")&gt;=I254,I254/5,I254-DATEDIF(M254,A254,"y")+ROUNDDOWN(DATEDIF(M254,A254,"y")/5,0))),0),"")</f>
        <v/>
      </c>
      <c r="L254" s="166" t="str">
        <f t="shared" si="10"/>
        <v/>
      </c>
      <c r="M254" s="171" t="str">
        <f>IF(INDEX(減価償却費入力!$A$1:$I$301,ROW(),9)="","",INDEX(減価償却費入力!$A$1:$I$301,ROW(),9))</f>
        <v/>
      </c>
      <c r="N254" s="172" t="str">
        <f>IFERROR(IF(YEAR(A254)=設定・集計!$B$2,12-MONTH(A254)+1,IF(設定・集計!$B$2&lt;YEAR(A254)+L254,12,IF(設定・集計!$B$2=YEAR(A254)+L254,MONTH(A254)-1,0))),"")</f>
        <v/>
      </c>
      <c r="O254" s="169" t="str">
        <f t="shared" si="11"/>
        <v/>
      </c>
      <c r="P254" s="173"/>
      <c r="Q254" s="173"/>
      <c r="R254" s="173"/>
      <c r="S254" s="173"/>
      <c r="T254" s="173"/>
    </row>
    <row r="255" spans="1:20" s="174" customFormat="1">
      <c r="A255" s="165" t="str">
        <f>IF(INDEX(減価償却費入力!$A$1:$I$301,ROW(),1)="","",INDEX(減価償却費入力!$A$1:$I$301,ROW(),1))</f>
        <v/>
      </c>
      <c r="B255" s="166" t="str">
        <f>IF(INDEX(減価償却費入力!$A$1:$I$301,ROW(),5)="","",INDEX(減価償却費入力!$A$1:$I$301,ROW(),5))</f>
        <v/>
      </c>
      <c r="C255" s="167" t="str">
        <f>IF(INDEX(減価償却費入力!$A$1:$I$301,ROW(),2)="","",INDEX(減価償却費入力!$A$1:$I$301,ROW(),2))</f>
        <v/>
      </c>
      <c r="D255" s="168" t="str">
        <f>IF(INDEX(減価償却費入力!$A$1:$I$301,ROW(),3)="","",INDEX(減価償却費入力!$A$1:$I$301,ROW(),3))</f>
        <v/>
      </c>
      <c r="E255" s="169" t="str">
        <f>IF(INDEX(減価償却費入力!$A$1:$I$301,ROW(),4)="","",INDEX(減価償却費入力!$A$1:$I$301,ROW(),4))</f>
        <v/>
      </c>
      <c r="F255" s="170" t="str">
        <f>IF(INDEX(減価償却費入力!$A$1:$I$301,ROW(),6)="","",INDEX(減価償却費入力!$A$1:$I$301,ROW(),6))</f>
        <v/>
      </c>
      <c r="G255" s="166" t="str">
        <f>IF(INDEX(減価償却費入力!$A$1:$I$301,ROW(),7)="","",INDEX(減価償却費入力!$A$1:$I$301,ROW(),7))</f>
        <v/>
      </c>
      <c r="H255" s="166" t="str">
        <f t="shared" si="9"/>
        <v/>
      </c>
      <c r="I255" s="166" t="str">
        <f>IFERROR(VLOOKUP(H255,耐用年数!$D$2:$E$224,2,FALSE),"")</f>
        <v/>
      </c>
      <c r="J255" s="166" t="str">
        <f>IF(INDEX(減価償却費入力!$A$1:$I$301,ROW(),8)="","",INDEX(減価償却費入力!$A$1:$I$301,ROW(),8))</f>
        <v/>
      </c>
      <c r="K255" s="166" t="str">
        <f>IFERROR(ROUNDDOWN(IF(OR(J255=耐用年数!$J$2,J255=耐用年数!$J$3,J255=""),減価償却費出力!I255,IF(DATEDIF(M255,A255,"y")&gt;=I255,I255/5,I255-DATEDIF(M255,A255,"y")+ROUNDDOWN(DATEDIF(M255,A255,"y")/5,0))),0),"")</f>
        <v/>
      </c>
      <c r="L255" s="166" t="str">
        <f t="shared" si="10"/>
        <v/>
      </c>
      <c r="M255" s="171" t="str">
        <f>IF(INDEX(減価償却費入力!$A$1:$I$301,ROW(),9)="","",INDEX(減価償却費入力!$A$1:$I$301,ROW(),9))</f>
        <v/>
      </c>
      <c r="N255" s="172" t="str">
        <f>IFERROR(IF(YEAR(A255)=設定・集計!$B$2,12-MONTH(A255)+1,IF(設定・集計!$B$2&lt;YEAR(A255)+L255,12,IF(設定・集計!$B$2=YEAR(A255)+L255,MONTH(A255)-1,0))),"")</f>
        <v/>
      </c>
      <c r="O255" s="169" t="str">
        <f t="shared" si="11"/>
        <v/>
      </c>
      <c r="P255" s="173"/>
      <c r="Q255" s="173"/>
      <c r="R255" s="173"/>
      <c r="S255" s="173"/>
      <c r="T255" s="173"/>
    </row>
    <row r="256" spans="1:20" s="174" customFormat="1">
      <c r="A256" s="165" t="str">
        <f>IF(INDEX(減価償却費入力!$A$1:$I$301,ROW(),1)="","",INDEX(減価償却費入力!$A$1:$I$301,ROW(),1))</f>
        <v/>
      </c>
      <c r="B256" s="166" t="str">
        <f>IF(INDEX(減価償却費入力!$A$1:$I$301,ROW(),5)="","",INDEX(減価償却費入力!$A$1:$I$301,ROW(),5))</f>
        <v/>
      </c>
      <c r="C256" s="167" t="str">
        <f>IF(INDEX(減価償却費入力!$A$1:$I$301,ROW(),2)="","",INDEX(減価償却費入力!$A$1:$I$301,ROW(),2))</f>
        <v/>
      </c>
      <c r="D256" s="168" t="str">
        <f>IF(INDEX(減価償却費入力!$A$1:$I$301,ROW(),3)="","",INDEX(減価償却費入力!$A$1:$I$301,ROW(),3))</f>
        <v/>
      </c>
      <c r="E256" s="169" t="str">
        <f>IF(INDEX(減価償却費入力!$A$1:$I$301,ROW(),4)="","",INDEX(減価償却費入力!$A$1:$I$301,ROW(),4))</f>
        <v/>
      </c>
      <c r="F256" s="170" t="str">
        <f>IF(INDEX(減価償却費入力!$A$1:$I$301,ROW(),6)="","",INDEX(減価償却費入力!$A$1:$I$301,ROW(),6))</f>
        <v/>
      </c>
      <c r="G256" s="166" t="str">
        <f>IF(INDEX(減価償却費入力!$A$1:$I$301,ROW(),7)="","",INDEX(減価償却費入力!$A$1:$I$301,ROW(),7))</f>
        <v/>
      </c>
      <c r="H256" s="166" t="str">
        <f t="shared" si="9"/>
        <v/>
      </c>
      <c r="I256" s="166" t="str">
        <f>IFERROR(VLOOKUP(H256,耐用年数!$D$2:$E$224,2,FALSE),"")</f>
        <v/>
      </c>
      <c r="J256" s="166" t="str">
        <f>IF(INDEX(減価償却費入力!$A$1:$I$301,ROW(),8)="","",INDEX(減価償却費入力!$A$1:$I$301,ROW(),8))</f>
        <v/>
      </c>
      <c r="K256" s="166" t="str">
        <f>IFERROR(ROUNDDOWN(IF(OR(J256=耐用年数!$J$2,J256=耐用年数!$J$3,J256=""),減価償却費出力!I256,IF(DATEDIF(M256,A256,"y")&gt;=I256,I256/5,I256-DATEDIF(M256,A256,"y")+ROUNDDOWN(DATEDIF(M256,A256,"y")/5,0))),0),"")</f>
        <v/>
      </c>
      <c r="L256" s="166" t="str">
        <f t="shared" si="10"/>
        <v/>
      </c>
      <c r="M256" s="171" t="str">
        <f>IF(INDEX(減価償却費入力!$A$1:$I$301,ROW(),9)="","",INDEX(減価償却費入力!$A$1:$I$301,ROW(),9))</f>
        <v/>
      </c>
      <c r="N256" s="172" t="str">
        <f>IFERROR(IF(YEAR(A256)=設定・集計!$B$2,12-MONTH(A256)+1,IF(設定・集計!$B$2&lt;YEAR(A256)+L256,12,IF(設定・集計!$B$2=YEAR(A256)+L256,MONTH(A256)-1,0))),"")</f>
        <v/>
      </c>
      <c r="O256" s="169" t="str">
        <f t="shared" si="11"/>
        <v/>
      </c>
      <c r="P256" s="173"/>
      <c r="Q256" s="173"/>
      <c r="R256" s="173"/>
      <c r="S256" s="173"/>
      <c r="T256" s="173"/>
    </row>
    <row r="257" spans="1:20" s="174" customFormat="1">
      <c r="A257" s="165" t="str">
        <f>IF(INDEX(減価償却費入力!$A$1:$I$301,ROW(),1)="","",INDEX(減価償却費入力!$A$1:$I$301,ROW(),1))</f>
        <v/>
      </c>
      <c r="B257" s="166" t="str">
        <f>IF(INDEX(減価償却費入力!$A$1:$I$301,ROW(),5)="","",INDEX(減価償却費入力!$A$1:$I$301,ROW(),5))</f>
        <v/>
      </c>
      <c r="C257" s="167" t="str">
        <f>IF(INDEX(減価償却費入力!$A$1:$I$301,ROW(),2)="","",INDEX(減価償却費入力!$A$1:$I$301,ROW(),2))</f>
        <v/>
      </c>
      <c r="D257" s="168" t="str">
        <f>IF(INDEX(減価償却費入力!$A$1:$I$301,ROW(),3)="","",INDEX(減価償却費入力!$A$1:$I$301,ROW(),3))</f>
        <v/>
      </c>
      <c r="E257" s="169" t="str">
        <f>IF(INDEX(減価償却費入力!$A$1:$I$301,ROW(),4)="","",INDEX(減価償却費入力!$A$1:$I$301,ROW(),4))</f>
        <v/>
      </c>
      <c r="F257" s="170" t="str">
        <f>IF(INDEX(減価償却費入力!$A$1:$I$301,ROW(),6)="","",INDEX(減価償却費入力!$A$1:$I$301,ROW(),6))</f>
        <v/>
      </c>
      <c r="G257" s="166" t="str">
        <f>IF(INDEX(減価償却費入力!$A$1:$I$301,ROW(),7)="","",INDEX(減価償却費入力!$A$1:$I$301,ROW(),7))</f>
        <v/>
      </c>
      <c r="H257" s="166" t="str">
        <f t="shared" si="9"/>
        <v/>
      </c>
      <c r="I257" s="166" t="str">
        <f>IFERROR(VLOOKUP(H257,耐用年数!$D$2:$E$224,2,FALSE),"")</f>
        <v/>
      </c>
      <c r="J257" s="166" t="str">
        <f>IF(INDEX(減価償却費入力!$A$1:$I$301,ROW(),8)="","",INDEX(減価償却費入力!$A$1:$I$301,ROW(),8))</f>
        <v/>
      </c>
      <c r="K257" s="166" t="str">
        <f>IFERROR(ROUNDDOWN(IF(OR(J257=耐用年数!$J$2,J257=耐用年数!$J$3,J257=""),減価償却費出力!I257,IF(DATEDIF(M257,A257,"y")&gt;=I257,I257/5,I257-DATEDIF(M257,A257,"y")+ROUNDDOWN(DATEDIF(M257,A257,"y")/5,0))),0),"")</f>
        <v/>
      </c>
      <c r="L257" s="166" t="str">
        <f t="shared" si="10"/>
        <v/>
      </c>
      <c r="M257" s="171" t="str">
        <f>IF(INDEX(減価償却費入力!$A$1:$I$301,ROW(),9)="","",INDEX(減価償却費入力!$A$1:$I$301,ROW(),9))</f>
        <v/>
      </c>
      <c r="N257" s="172" t="str">
        <f>IFERROR(IF(YEAR(A257)=設定・集計!$B$2,12-MONTH(A257)+1,IF(設定・集計!$B$2&lt;YEAR(A257)+L257,12,IF(設定・集計!$B$2=YEAR(A257)+L257,MONTH(A257)-1,0))),"")</f>
        <v/>
      </c>
      <c r="O257" s="169" t="str">
        <f t="shared" si="11"/>
        <v/>
      </c>
      <c r="P257" s="173"/>
      <c r="Q257" s="173"/>
      <c r="R257" s="173"/>
      <c r="S257" s="173"/>
      <c r="T257" s="173"/>
    </row>
    <row r="258" spans="1:20" s="174" customFormat="1">
      <c r="A258" s="165" t="str">
        <f>IF(INDEX(減価償却費入力!$A$1:$I$301,ROW(),1)="","",INDEX(減価償却費入力!$A$1:$I$301,ROW(),1))</f>
        <v/>
      </c>
      <c r="B258" s="166" t="str">
        <f>IF(INDEX(減価償却費入力!$A$1:$I$301,ROW(),5)="","",INDEX(減価償却費入力!$A$1:$I$301,ROW(),5))</f>
        <v/>
      </c>
      <c r="C258" s="167" t="str">
        <f>IF(INDEX(減価償却費入力!$A$1:$I$301,ROW(),2)="","",INDEX(減価償却費入力!$A$1:$I$301,ROW(),2))</f>
        <v/>
      </c>
      <c r="D258" s="168" t="str">
        <f>IF(INDEX(減価償却費入力!$A$1:$I$301,ROW(),3)="","",INDEX(減価償却費入力!$A$1:$I$301,ROW(),3))</f>
        <v/>
      </c>
      <c r="E258" s="169" t="str">
        <f>IF(INDEX(減価償却費入力!$A$1:$I$301,ROW(),4)="","",INDEX(減価償却費入力!$A$1:$I$301,ROW(),4))</f>
        <v/>
      </c>
      <c r="F258" s="170" t="str">
        <f>IF(INDEX(減価償却費入力!$A$1:$I$301,ROW(),6)="","",INDEX(減価償却費入力!$A$1:$I$301,ROW(),6))</f>
        <v/>
      </c>
      <c r="G258" s="166" t="str">
        <f>IF(INDEX(減価償却費入力!$A$1:$I$301,ROW(),7)="","",INDEX(減価償却費入力!$A$1:$I$301,ROW(),7))</f>
        <v/>
      </c>
      <c r="H258" s="166" t="str">
        <f t="shared" ref="H258:H301" si="12">IF(B258&amp;"LI"&amp;F258&amp;"GHT"&amp;G258="LIGHT","",B258&amp;"LI"&amp;F258&amp;"GHT"&amp;G258)</f>
        <v/>
      </c>
      <c r="I258" s="166" t="str">
        <f>IFERROR(VLOOKUP(H258,耐用年数!$D$2:$E$224,2,FALSE),"")</f>
        <v/>
      </c>
      <c r="J258" s="166" t="str">
        <f>IF(INDEX(減価償却費入力!$A$1:$I$301,ROW(),8)="","",INDEX(減価償却費入力!$A$1:$I$301,ROW(),8))</f>
        <v/>
      </c>
      <c r="K258" s="166" t="str">
        <f>IFERROR(ROUNDDOWN(IF(OR(J258=耐用年数!$J$2,J258=耐用年数!$J$3,J258=""),減価償却費出力!I258,IF(DATEDIF(M258,A258,"y")&gt;=I258,I258/5,I258-DATEDIF(M258,A258,"y")+ROUNDDOWN(DATEDIF(M258,A258,"y")/5,0))),0),"")</f>
        <v/>
      </c>
      <c r="L258" s="166" t="str">
        <f t="shared" si="10"/>
        <v/>
      </c>
      <c r="M258" s="171" t="str">
        <f>IF(INDEX(減価償却費入力!$A$1:$I$301,ROW(),9)="","",INDEX(減価償却費入力!$A$1:$I$301,ROW(),9))</f>
        <v/>
      </c>
      <c r="N258" s="172" t="str">
        <f>IFERROR(IF(YEAR(A258)=設定・集計!$B$2,12-MONTH(A258)+1,IF(設定・集計!$B$2&lt;YEAR(A258)+L258,12,IF(設定・集計!$B$2=YEAR(A258)+L258,MONTH(A258)-1,0))),"")</f>
        <v/>
      </c>
      <c r="O258" s="169" t="str">
        <f t="shared" si="11"/>
        <v/>
      </c>
      <c r="P258" s="173"/>
      <c r="Q258" s="173"/>
      <c r="R258" s="173"/>
      <c r="S258" s="173"/>
      <c r="T258" s="173"/>
    </row>
    <row r="259" spans="1:20" s="174" customFormat="1">
      <c r="A259" s="165" t="str">
        <f>IF(INDEX(減価償却費入力!$A$1:$I$301,ROW(),1)="","",INDEX(減価償却費入力!$A$1:$I$301,ROW(),1))</f>
        <v/>
      </c>
      <c r="B259" s="166" t="str">
        <f>IF(INDEX(減価償却費入力!$A$1:$I$301,ROW(),5)="","",INDEX(減価償却費入力!$A$1:$I$301,ROW(),5))</f>
        <v/>
      </c>
      <c r="C259" s="167" t="str">
        <f>IF(INDEX(減価償却費入力!$A$1:$I$301,ROW(),2)="","",INDEX(減価償却費入力!$A$1:$I$301,ROW(),2))</f>
        <v/>
      </c>
      <c r="D259" s="168" t="str">
        <f>IF(INDEX(減価償却費入力!$A$1:$I$301,ROW(),3)="","",INDEX(減価償却費入力!$A$1:$I$301,ROW(),3))</f>
        <v/>
      </c>
      <c r="E259" s="169" t="str">
        <f>IF(INDEX(減価償却費入力!$A$1:$I$301,ROW(),4)="","",INDEX(減価償却費入力!$A$1:$I$301,ROW(),4))</f>
        <v/>
      </c>
      <c r="F259" s="170" t="str">
        <f>IF(INDEX(減価償却費入力!$A$1:$I$301,ROW(),6)="","",INDEX(減価償却費入力!$A$1:$I$301,ROW(),6))</f>
        <v/>
      </c>
      <c r="G259" s="166" t="str">
        <f>IF(INDEX(減価償却費入力!$A$1:$I$301,ROW(),7)="","",INDEX(減価償却費入力!$A$1:$I$301,ROW(),7))</f>
        <v/>
      </c>
      <c r="H259" s="166" t="str">
        <f t="shared" si="12"/>
        <v/>
      </c>
      <c r="I259" s="166" t="str">
        <f>IFERROR(VLOOKUP(H259,耐用年数!$D$2:$E$224,2,FALSE),"")</f>
        <v/>
      </c>
      <c r="J259" s="166" t="str">
        <f>IF(INDEX(減価償却費入力!$A$1:$I$301,ROW(),8)="","",INDEX(減価償却費入力!$A$1:$I$301,ROW(),8))</f>
        <v/>
      </c>
      <c r="K259" s="166" t="str">
        <f>IFERROR(ROUNDDOWN(IF(OR(J259=耐用年数!$J$2,J259=耐用年数!$J$3,J259=""),減価償却費出力!I259,IF(DATEDIF(M259,A259,"y")&gt;=I259,I259/5,I259-DATEDIF(M259,A259,"y")+ROUNDDOWN(DATEDIF(M259,A259,"y")/5,0))),0),"")</f>
        <v/>
      </c>
      <c r="L259" s="166" t="str">
        <f t="shared" ref="L259:L301" si="13">IF(K259="","",IF(K259&lt;2,2,K259))</f>
        <v/>
      </c>
      <c r="M259" s="171" t="str">
        <f>IF(INDEX(減価償却費入力!$A$1:$I$301,ROW(),9)="","",INDEX(減価償却費入力!$A$1:$I$301,ROW(),9))</f>
        <v/>
      </c>
      <c r="N259" s="172" t="str">
        <f>IFERROR(IF(YEAR(A259)=設定・集計!$B$2,12-MONTH(A259)+1,IF(設定・集計!$B$2&lt;YEAR(A259)+L259,12,IF(設定・集計!$B$2=YEAR(A259)+L259,MONTH(A259)-1,0))),"")</f>
        <v/>
      </c>
      <c r="O259" s="169" t="str">
        <f t="shared" si="11"/>
        <v/>
      </c>
      <c r="P259" s="173"/>
      <c r="Q259" s="173"/>
      <c r="R259" s="173"/>
      <c r="S259" s="173"/>
      <c r="T259" s="173"/>
    </row>
    <row r="260" spans="1:20" s="174" customFormat="1">
      <c r="A260" s="165" t="str">
        <f>IF(INDEX(減価償却費入力!$A$1:$I$301,ROW(),1)="","",INDEX(減価償却費入力!$A$1:$I$301,ROW(),1))</f>
        <v/>
      </c>
      <c r="B260" s="166" t="str">
        <f>IF(INDEX(減価償却費入力!$A$1:$I$301,ROW(),5)="","",INDEX(減価償却費入力!$A$1:$I$301,ROW(),5))</f>
        <v/>
      </c>
      <c r="C260" s="167" t="str">
        <f>IF(INDEX(減価償却費入力!$A$1:$I$301,ROW(),2)="","",INDEX(減価償却費入力!$A$1:$I$301,ROW(),2))</f>
        <v/>
      </c>
      <c r="D260" s="168" t="str">
        <f>IF(INDEX(減価償却費入力!$A$1:$I$301,ROW(),3)="","",INDEX(減価償却費入力!$A$1:$I$301,ROW(),3))</f>
        <v/>
      </c>
      <c r="E260" s="169" t="str">
        <f>IF(INDEX(減価償却費入力!$A$1:$I$301,ROW(),4)="","",INDEX(減価償却費入力!$A$1:$I$301,ROW(),4))</f>
        <v/>
      </c>
      <c r="F260" s="170" t="str">
        <f>IF(INDEX(減価償却費入力!$A$1:$I$301,ROW(),6)="","",INDEX(減価償却費入力!$A$1:$I$301,ROW(),6))</f>
        <v/>
      </c>
      <c r="G260" s="166" t="str">
        <f>IF(INDEX(減価償却費入力!$A$1:$I$301,ROW(),7)="","",INDEX(減価償却費入力!$A$1:$I$301,ROW(),7))</f>
        <v/>
      </c>
      <c r="H260" s="166" t="str">
        <f t="shared" si="12"/>
        <v/>
      </c>
      <c r="I260" s="166" t="str">
        <f>IFERROR(VLOOKUP(H260,耐用年数!$D$2:$E$224,2,FALSE),"")</f>
        <v/>
      </c>
      <c r="J260" s="166" t="str">
        <f>IF(INDEX(減価償却費入力!$A$1:$I$301,ROW(),8)="","",INDEX(減価償却費入力!$A$1:$I$301,ROW(),8))</f>
        <v/>
      </c>
      <c r="K260" s="166" t="str">
        <f>IFERROR(ROUNDDOWN(IF(OR(J260=耐用年数!$J$2,J260=耐用年数!$J$3,J260=""),減価償却費出力!I260,IF(DATEDIF(M260,A260,"y")&gt;=I260,I260/5,I260-DATEDIF(M260,A260,"y")+ROUNDDOWN(DATEDIF(M260,A260,"y")/5,0))),0),"")</f>
        <v/>
      </c>
      <c r="L260" s="166" t="str">
        <f t="shared" si="13"/>
        <v/>
      </c>
      <c r="M260" s="171" t="str">
        <f>IF(INDEX(減価償却費入力!$A$1:$I$301,ROW(),9)="","",INDEX(減価償却費入力!$A$1:$I$301,ROW(),9))</f>
        <v/>
      </c>
      <c r="N260" s="172" t="str">
        <f>IFERROR(IF(YEAR(A260)=設定・集計!$B$2,12-MONTH(A260)+1,IF(設定・集計!$B$2&lt;YEAR(A260)+L260,12,IF(設定・集計!$B$2=YEAR(A260)+L260,MONTH(A260)-1,0))),"")</f>
        <v/>
      </c>
      <c r="O260" s="169" t="str">
        <f t="shared" ref="O260:O323" si="14">IFERROR(E260*ROUNDUP(1/L260,3)/12*N260,"")</f>
        <v/>
      </c>
      <c r="P260" s="173"/>
      <c r="Q260" s="173"/>
      <c r="R260" s="173"/>
      <c r="S260" s="173"/>
      <c r="T260" s="173"/>
    </row>
    <row r="261" spans="1:20" s="174" customFormat="1">
      <c r="A261" s="165" t="str">
        <f>IF(INDEX(減価償却費入力!$A$1:$I$301,ROW(),1)="","",INDEX(減価償却費入力!$A$1:$I$301,ROW(),1))</f>
        <v/>
      </c>
      <c r="B261" s="166" t="str">
        <f>IF(INDEX(減価償却費入力!$A$1:$I$301,ROW(),5)="","",INDEX(減価償却費入力!$A$1:$I$301,ROW(),5))</f>
        <v/>
      </c>
      <c r="C261" s="167" t="str">
        <f>IF(INDEX(減価償却費入力!$A$1:$I$301,ROW(),2)="","",INDEX(減価償却費入力!$A$1:$I$301,ROW(),2))</f>
        <v/>
      </c>
      <c r="D261" s="168" t="str">
        <f>IF(INDEX(減価償却費入力!$A$1:$I$301,ROW(),3)="","",INDEX(減価償却費入力!$A$1:$I$301,ROW(),3))</f>
        <v/>
      </c>
      <c r="E261" s="169" t="str">
        <f>IF(INDEX(減価償却費入力!$A$1:$I$301,ROW(),4)="","",INDEX(減価償却費入力!$A$1:$I$301,ROW(),4))</f>
        <v/>
      </c>
      <c r="F261" s="170" t="str">
        <f>IF(INDEX(減価償却費入力!$A$1:$I$301,ROW(),6)="","",INDEX(減価償却費入力!$A$1:$I$301,ROW(),6))</f>
        <v/>
      </c>
      <c r="G261" s="166" t="str">
        <f>IF(INDEX(減価償却費入力!$A$1:$I$301,ROW(),7)="","",INDEX(減価償却費入力!$A$1:$I$301,ROW(),7))</f>
        <v/>
      </c>
      <c r="H261" s="166" t="str">
        <f t="shared" si="12"/>
        <v/>
      </c>
      <c r="I261" s="166" t="str">
        <f>IFERROR(VLOOKUP(H261,耐用年数!$D$2:$E$224,2,FALSE),"")</f>
        <v/>
      </c>
      <c r="J261" s="166" t="str">
        <f>IF(INDEX(減価償却費入力!$A$1:$I$301,ROW(),8)="","",INDEX(減価償却費入力!$A$1:$I$301,ROW(),8))</f>
        <v/>
      </c>
      <c r="K261" s="166" t="str">
        <f>IFERROR(ROUNDDOWN(IF(OR(J261=耐用年数!$J$2,J261=耐用年数!$J$3,J261=""),減価償却費出力!I261,IF(DATEDIF(M261,A261,"y")&gt;=I261,I261/5,I261-DATEDIF(M261,A261,"y")+ROUNDDOWN(DATEDIF(M261,A261,"y")/5,0))),0),"")</f>
        <v/>
      </c>
      <c r="L261" s="166" t="str">
        <f t="shared" si="13"/>
        <v/>
      </c>
      <c r="M261" s="171" t="str">
        <f>IF(INDEX(減価償却費入力!$A$1:$I$301,ROW(),9)="","",INDEX(減価償却費入力!$A$1:$I$301,ROW(),9))</f>
        <v/>
      </c>
      <c r="N261" s="172" t="str">
        <f>IFERROR(IF(YEAR(A261)=設定・集計!$B$2,12-MONTH(A261)+1,IF(設定・集計!$B$2&lt;YEAR(A261)+L261,12,IF(設定・集計!$B$2=YEAR(A261)+L261,MONTH(A261)-1,0))),"")</f>
        <v/>
      </c>
      <c r="O261" s="169" t="str">
        <f t="shared" si="14"/>
        <v/>
      </c>
      <c r="P261" s="173"/>
      <c r="Q261" s="173"/>
      <c r="R261" s="173"/>
      <c r="S261" s="173"/>
      <c r="T261" s="173"/>
    </row>
    <row r="262" spans="1:20" s="174" customFormat="1">
      <c r="A262" s="165" t="str">
        <f>IF(INDEX(減価償却費入力!$A$1:$I$301,ROW(),1)="","",INDEX(減価償却費入力!$A$1:$I$301,ROW(),1))</f>
        <v/>
      </c>
      <c r="B262" s="166" t="str">
        <f>IF(INDEX(減価償却費入力!$A$1:$I$301,ROW(),5)="","",INDEX(減価償却費入力!$A$1:$I$301,ROW(),5))</f>
        <v/>
      </c>
      <c r="C262" s="167" t="str">
        <f>IF(INDEX(減価償却費入力!$A$1:$I$301,ROW(),2)="","",INDEX(減価償却費入力!$A$1:$I$301,ROW(),2))</f>
        <v/>
      </c>
      <c r="D262" s="168" t="str">
        <f>IF(INDEX(減価償却費入力!$A$1:$I$301,ROW(),3)="","",INDEX(減価償却費入力!$A$1:$I$301,ROW(),3))</f>
        <v/>
      </c>
      <c r="E262" s="169" t="str">
        <f>IF(INDEX(減価償却費入力!$A$1:$I$301,ROW(),4)="","",INDEX(減価償却費入力!$A$1:$I$301,ROW(),4))</f>
        <v/>
      </c>
      <c r="F262" s="170" t="str">
        <f>IF(INDEX(減価償却費入力!$A$1:$I$301,ROW(),6)="","",INDEX(減価償却費入力!$A$1:$I$301,ROW(),6))</f>
        <v/>
      </c>
      <c r="G262" s="166" t="str">
        <f>IF(INDEX(減価償却費入力!$A$1:$I$301,ROW(),7)="","",INDEX(減価償却費入力!$A$1:$I$301,ROW(),7))</f>
        <v/>
      </c>
      <c r="H262" s="166" t="str">
        <f t="shared" si="12"/>
        <v/>
      </c>
      <c r="I262" s="166" t="str">
        <f>IFERROR(VLOOKUP(H262,耐用年数!$D$2:$E$224,2,FALSE),"")</f>
        <v/>
      </c>
      <c r="J262" s="166" t="str">
        <f>IF(INDEX(減価償却費入力!$A$1:$I$301,ROW(),8)="","",INDEX(減価償却費入力!$A$1:$I$301,ROW(),8))</f>
        <v/>
      </c>
      <c r="K262" s="166" t="str">
        <f>IFERROR(ROUNDDOWN(IF(OR(J262=耐用年数!$J$2,J262=耐用年数!$J$3,J262=""),減価償却費出力!I262,IF(DATEDIF(M262,A262,"y")&gt;=I262,I262/5,I262-DATEDIF(M262,A262,"y")+ROUNDDOWN(DATEDIF(M262,A262,"y")/5,0))),0),"")</f>
        <v/>
      </c>
      <c r="L262" s="166" t="str">
        <f t="shared" si="13"/>
        <v/>
      </c>
      <c r="M262" s="171" t="str">
        <f>IF(INDEX(減価償却費入力!$A$1:$I$301,ROW(),9)="","",INDEX(減価償却費入力!$A$1:$I$301,ROW(),9))</f>
        <v/>
      </c>
      <c r="N262" s="172" t="str">
        <f>IFERROR(IF(YEAR(A262)=設定・集計!$B$2,12-MONTH(A262)+1,IF(設定・集計!$B$2&lt;YEAR(A262)+L262,12,IF(設定・集計!$B$2=YEAR(A262)+L262,MONTH(A262)-1,0))),"")</f>
        <v/>
      </c>
      <c r="O262" s="169" t="str">
        <f t="shared" si="14"/>
        <v/>
      </c>
      <c r="P262" s="173"/>
      <c r="Q262" s="173"/>
      <c r="R262" s="173"/>
      <c r="S262" s="173"/>
      <c r="T262" s="173"/>
    </row>
    <row r="263" spans="1:20" s="174" customFormat="1">
      <c r="A263" s="165" t="str">
        <f>IF(INDEX(減価償却費入力!$A$1:$I$301,ROW(),1)="","",INDEX(減価償却費入力!$A$1:$I$301,ROW(),1))</f>
        <v/>
      </c>
      <c r="B263" s="166" t="str">
        <f>IF(INDEX(減価償却費入力!$A$1:$I$301,ROW(),5)="","",INDEX(減価償却費入力!$A$1:$I$301,ROW(),5))</f>
        <v/>
      </c>
      <c r="C263" s="167" t="str">
        <f>IF(INDEX(減価償却費入力!$A$1:$I$301,ROW(),2)="","",INDEX(減価償却費入力!$A$1:$I$301,ROW(),2))</f>
        <v/>
      </c>
      <c r="D263" s="168" t="str">
        <f>IF(INDEX(減価償却費入力!$A$1:$I$301,ROW(),3)="","",INDEX(減価償却費入力!$A$1:$I$301,ROW(),3))</f>
        <v/>
      </c>
      <c r="E263" s="169" t="str">
        <f>IF(INDEX(減価償却費入力!$A$1:$I$301,ROW(),4)="","",INDEX(減価償却費入力!$A$1:$I$301,ROW(),4))</f>
        <v/>
      </c>
      <c r="F263" s="170" t="str">
        <f>IF(INDEX(減価償却費入力!$A$1:$I$301,ROW(),6)="","",INDEX(減価償却費入力!$A$1:$I$301,ROW(),6))</f>
        <v/>
      </c>
      <c r="G263" s="166" t="str">
        <f>IF(INDEX(減価償却費入力!$A$1:$I$301,ROW(),7)="","",INDEX(減価償却費入力!$A$1:$I$301,ROW(),7))</f>
        <v/>
      </c>
      <c r="H263" s="166" t="str">
        <f t="shared" si="12"/>
        <v/>
      </c>
      <c r="I263" s="166" t="str">
        <f>IFERROR(VLOOKUP(H263,耐用年数!$D$2:$E$224,2,FALSE),"")</f>
        <v/>
      </c>
      <c r="J263" s="166" t="str">
        <f>IF(INDEX(減価償却費入力!$A$1:$I$301,ROW(),8)="","",INDEX(減価償却費入力!$A$1:$I$301,ROW(),8))</f>
        <v/>
      </c>
      <c r="K263" s="166" t="str">
        <f>IFERROR(ROUNDDOWN(IF(OR(J263=耐用年数!$J$2,J263=耐用年数!$J$3,J263=""),減価償却費出力!I263,IF(DATEDIF(M263,A263,"y")&gt;=I263,I263/5,I263-DATEDIF(M263,A263,"y")+ROUNDDOWN(DATEDIF(M263,A263,"y")/5,0))),0),"")</f>
        <v/>
      </c>
      <c r="L263" s="166" t="str">
        <f t="shared" si="13"/>
        <v/>
      </c>
      <c r="M263" s="171" t="str">
        <f>IF(INDEX(減価償却費入力!$A$1:$I$301,ROW(),9)="","",INDEX(減価償却費入力!$A$1:$I$301,ROW(),9))</f>
        <v/>
      </c>
      <c r="N263" s="172" t="str">
        <f>IFERROR(IF(YEAR(A263)=設定・集計!$B$2,12-MONTH(A263)+1,IF(設定・集計!$B$2&lt;YEAR(A263)+L263,12,IF(設定・集計!$B$2=YEAR(A263)+L263,MONTH(A263)-1,0))),"")</f>
        <v/>
      </c>
      <c r="O263" s="169" t="str">
        <f t="shared" si="14"/>
        <v/>
      </c>
      <c r="P263" s="173"/>
      <c r="Q263" s="173"/>
      <c r="R263" s="173"/>
      <c r="S263" s="173"/>
      <c r="T263" s="173"/>
    </row>
    <row r="264" spans="1:20" s="174" customFormat="1">
      <c r="A264" s="165" t="str">
        <f>IF(INDEX(減価償却費入力!$A$1:$I$301,ROW(),1)="","",INDEX(減価償却費入力!$A$1:$I$301,ROW(),1))</f>
        <v/>
      </c>
      <c r="B264" s="166" t="str">
        <f>IF(INDEX(減価償却費入力!$A$1:$I$301,ROW(),5)="","",INDEX(減価償却費入力!$A$1:$I$301,ROW(),5))</f>
        <v/>
      </c>
      <c r="C264" s="167" t="str">
        <f>IF(INDEX(減価償却費入力!$A$1:$I$301,ROW(),2)="","",INDEX(減価償却費入力!$A$1:$I$301,ROW(),2))</f>
        <v/>
      </c>
      <c r="D264" s="168" t="str">
        <f>IF(INDEX(減価償却費入力!$A$1:$I$301,ROW(),3)="","",INDEX(減価償却費入力!$A$1:$I$301,ROW(),3))</f>
        <v/>
      </c>
      <c r="E264" s="169" t="str">
        <f>IF(INDEX(減価償却費入力!$A$1:$I$301,ROW(),4)="","",INDEX(減価償却費入力!$A$1:$I$301,ROW(),4))</f>
        <v/>
      </c>
      <c r="F264" s="170" t="str">
        <f>IF(INDEX(減価償却費入力!$A$1:$I$301,ROW(),6)="","",INDEX(減価償却費入力!$A$1:$I$301,ROW(),6))</f>
        <v/>
      </c>
      <c r="G264" s="166" t="str">
        <f>IF(INDEX(減価償却費入力!$A$1:$I$301,ROW(),7)="","",INDEX(減価償却費入力!$A$1:$I$301,ROW(),7))</f>
        <v/>
      </c>
      <c r="H264" s="166" t="str">
        <f t="shared" si="12"/>
        <v/>
      </c>
      <c r="I264" s="166" t="str">
        <f>IFERROR(VLOOKUP(H264,耐用年数!$D$2:$E$224,2,FALSE),"")</f>
        <v/>
      </c>
      <c r="J264" s="166" t="str">
        <f>IF(INDEX(減価償却費入力!$A$1:$I$301,ROW(),8)="","",INDEX(減価償却費入力!$A$1:$I$301,ROW(),8))</f>
        <v/>
      </c>
      <c r="K264" s="166" t="str">
        <f>IFERROR(ROUNDDOWN(IF(OR(J264=耐用年数!$J$2,J264=耐用年数!$J$3,J264=""),減価償却費出力!I264,IF(DATEDIF(M264,A264,"y")&gt;=I264,I264/5,I264-DATEDIF(M264,A264,"y")+ROUNDDOWN(DATEDIF(M264,A264,"y")/5,0))),0),"")</f>
        <v/>
      </c>
      <c r="L264" s="166" t="str">
        <f t="shared" si="13"/>
        <v/>
      </c>
      <c r="M264" s="171" t="str">
        <f>IF(INDEX(減価償却費入力!$A$1:$I$301,ROW(),9)="","",INDEX(減価償却費入力!$A$1:$I$301,ROW(),9))</f>
        <v/>
      </c>
      <c r="N264" s="172" t="str">
        <f>IFERROR(IF(YEAR(A264)=設定・集計!$B$2,12-MONTH(A264)+1,IF(設定・集計!$B$2&lt;YEAR(A264)+L264,12,IF(設定・集計!$B$2=YEAR(A264)+L264,MONTH(A264)-1,0))),"")</f>
        <v/>
      </c>
      <c r="O264" s="169" t="str">
        <f t="shared" si="14"/>
        <v/>
      </c>
      <c r="P264" s="173"/>
      <c r="Q264" s="173"/>
      <c r="R264" s="173"/>
      <c r="S264" s="173"/>
      <c r="T264" s="173"/>
    </row>
    <row r="265" spans="1:20" s="174" customFormat="1">
      <c r="A265" s="165" t="str">
        <f>IF(INDEX(減価償却費入力!$A$1:$I$301,ROW(),1)="","",INDEX(減価償却費入力!$A$1:$I$301,ROW(),1))</f>
        <v/>
      </c>
      <c r="B265" s="166" t="str">
        <f>IF(INDEX(減価償却費入力!$A$1:$I$301,ROW(),5)="","",INDEX(減価償却費入力!$A$1:$I$301,ROW(),5))</f>
        <v/>
      </c>
      <c r="C265" s="167" t="str">
        <f>IF(INDEX(減価償却費入力!$A$1:$I$301,ROW(),2)="","",INDEX(減価償却費入力!$A$1:$I$301,ROW(),2))</f>
        <v/>
      </c>
      <c r="D265" s="168" t="str">
        <f>IF(INDEX(減価償却費入力!$A$1:$I$301,ROW(),3)="","",INDEX(減価償却費入力!$A$1:$I$301,ROW(),3))</f>
        <v/>
      </c>
      <c r="E265" s="169" t="str">
        <f>IF(INDEX(減価償却費入力!$A$1:$I$301,ROW(),4)="","",INDEX(減価償却費入力!$A$1:$I$301,ROW(),4))</f>
        <v/>
      </c>
      <c r="F265" s="170" t="str">
        <f>IF(INDEX(減価償却費入力!$A$1:$I$301,ROW(),6)="","",INDEX(減価償却費入力!$A$1:$I$301,ROW(),6))</f>
        <v/>
      </c>
      <c r="G265" s="166" t="str">
        <f>IF(INDEX(減価償却費入力!$A$1:$I$301,ROW(),7)="","",INDEX(減価償却費入力!$A$1:$I$301,ROW(),7))</f>
        <v/>
      </c>
      <c r="H265" s="166" t="str">
        <f t="shared" si="12"/>
        <v/>
      </c>
      <c r="I265" s="166" t="str">
        <f>IFERROR(VLOOKUP(H265,耐用年数!$D$2:$E$224,2,FALSE),"")</f>
        <v/>
      </c>
      <c r="J265" s="166" t="str">
        <f>IF(INDEX(減価償却費入力!$A$1:$I$301,ROW(),8)="","",INDEX(減価償却費入力!$A$1:$I$301,ROW(),8))</f>
        <v/>
      </c>
      <c r="K265" s="166" t="str">
        <f>IFERROR(ROUNDDOWN(IF(OR(J265=耐用年数!$J$2,J265=耐用年数!$J$3,J265=""),減価償却費出力!I265,IF(DATEDIF(M265,A265,"y")&gt;=I265,I265/5,I265-DATEDIF(M265,A265,"y")+ROUNDDOWN(DATEDIF(M265,A265,"y")/5,0))),0),"")</f>
        <v/>
      </c>
      <c r="L265" s="166" t="str">
        <f t="shared" si="13"/>
        <v/>
      </c>
      <c r="M265" s="171" t="str">
        <f>IF(INDEX(減価償却費入力!$A$1:$I$301,ROW(),9)="","",INDEX(減価償却費入力!$A$1:$I$301,ROW(),9))</f>
        <v/>
      </c>
      <c r="N265" s="172" t="str">
        <f>IFERROR(IF(YEAR(A265)=設定・集計!$B$2,12-MONTH(A265)+1,IF(設定・集計!$B$2&lt;YEAR(A265)+L265,12,IF(設定・集計!$B$2=YEAR(A265)+L265,MONTH(A265)-1,0))),"")</f>
        <v/>
      </c>
      <c r="O265" s="169" t="str">
        <f t="shared" si="14"/>
        <v/>
      </c>
      <c r="P265" s="173"/>
      <c r="Q265" s="173"/>
      <c r="R265" s="173"/>
      <c r="S265" s="173"/>
      <c r="T265" s="173"/>
    </row>
    <row r="266" spans="1:20" s="174" customFormat="1">
      <c r="A266" s="165" t="str">
        <f>IF(INDEX(減価償却費入力!$A$1:$I$301,ROW(),1)="","",INDEX(減価償却費入力!$A$1:$I$301,ROW(),1))</f>
        <v/>
      </c>
      <c r="B266" s="166" t="str">
        <f>IF(INDEX(減価償却費入力!$A$1:$I$301,ROW(),5)="","",INDEX(減価償却費入力!$A$1:$I$301,ROW(),5))</f>
        <v/>
      </c>
      <c r="C266" s="167" t="str">
        <f>IF(INDEX(減価償却費入力!$A$1:$I$301,ROW(),2)="","",INDEX(減価償却費入力!$A$1:$I$301,ROW(),2))</f>
        <v/>
      </c>
      <c r="D266" s="168" t="str">
        <f>IF(INDEX(減価償却費入力!$A$1:$I$301,ROW(),3)="","",INDEX(減価償却費入力!$A$1:$I$301,ROW(),3))</f>
        <v/>
      </c>
      <c r="E266" s="169" t="str">
        <f>IF(INDEX(減価償却費入力!$A$1:$I$301,ROW(),4)="","",INDEX(減価償却費入力!$A$1:$I$301,ROW(),4))</f>
        <v/>
      </c>
      <c r="F266" s="170" t="str">
        <f>IF(INDEX(減価償却費入力!$A$1:$I$301,ROW(),6)="","",INDEX(減価償却費入力!$A$1:$I$301,ROW(),6))</f>
        <v/>
      </c>
      <c r="G266" s="166" t="str">
        <f>IF(INDEX(減価償却費入力!$A$1:$I$301,ROW(),7)="","",INDEX(減価償却費入力!$A$1:$I$301,ROW(),7))</f>
        <v/>
      </c>
      <c r="H266" s="166" t="str">
        <f t="shared" si="12"/>
        <v/>
      </c>
      <c r="I266" s="166" t="str">
        <f>IFERROR(VLOOKUP(H266,耐用年数!$D$2:$E$224,2,FALSE),"")</f>
        <v/>
      </c>
      <c r="J266" s="166" t="str">
        <f>IF(INDEX(減価償却費入力!$A$1:$I$301,ROW(),8)="","",INDEX(減価償却費入力!$A$1:$I$301,ROW(),8))</f>
        <v/>
      </c>
      <c r="K266" s="166" t="str">
        <f>IFERROR(ROUNDDOWN(IF(OR(J266=耐用年数!$J$2,J266=耐用年数!$J$3,J266=""),減価償却費出力!I266,IF(DATEDIF(M266,A266,"y")&gt;=I266,I266/5,I266-DATEDIF(M266,A266,"y")+ROUNDDOWN(DATEDIF(M266,A266,"y")/5,0))),0),"")</f>
        <v/>
      </c>
      <c r="L266" s="166" t="str">
        <f t="shared" si="13"/>
        <v/>
      </c>
      <c r="M266" s="171" t="str">
        <f>IF(INDEX(減価償却費入力!$A$1:$I$301,ROW(),9)="","",INDEX(減価償却費入力!$A$1:$I$301,ROW(),9))</f>
        <v/>
      </c>
      <c r="N266" s="172" t="str">
        <f>IFERROR(IF(YEAR(A266)=設定・集計!$B$2,12-MONTH(A266)+1,IF(設定・集計!$B$2&lt;YEAR(A266)+L266,12,IF(設定・集計!$B$2=YEAR(A266)+L266,MONTH(A266)-1,0))),"")</f>
        <v/>
      </c>
      <c r="O266" s="169" t="str">
        <f t="shared" si="14"/>
        <v/>
      </c>
      <c r="P266" s="173"/>
      <c r="Q266" s="173"/>
      <c r="R266" s="173"/>
      <c r="S266" s="173"/>
      <c r="T266" s="173"/>
    </row>
    <row r="267" spans="1:20" s="174" customFormat="1">
      <c r="A267" s="165" t="str">
        <f>IF(INDEX(減価償却費入力!$A$1:$I$301,ROW(),1)="","",INDEX(減価償却費入力!$A$1:$I$301,ROW(),1))</f>
        <v/>
      </c>
      <c r="B267" s="166" t="str">
        <f>IF(INDEX(減価償却費入力!$A$1:$I$301,ROW(),5)="","",INDEX(減価償却費入力!$A$1:$I$301,ROW(),5))</f>
        <v/>
      </c>
      <c r="C267" s="167" t="str">
        <f>IF(INDEX(減価償却費入力!$A$1:$I$301,ROW(),2)="","",INDEX(減価償却費入力!$A$1:$I$301,ROW(),2))</f>
        <v/>
      </c>
      <c r="D267" s="168" t="str">
        <f>IF(INDEX(減価償却費入力!$A$1:$I$301,ROW(),3)="","",INDEX(減価償却費入力!$A$1:$I$301,ROW(),3))</f>
        <v/>
      </c>
      <c r="E267" s="169" t="str">
        <f>IF(INDEX(減価償却費入力!$A$1:$I$301,ROW(),4)="","",INDEX(減価償却費入力!$A$1:$I$301,ROW(),4))</f>
        <v/>
      </c>
      <c r="F267" s="170" t="str">
        <f>IF(INDEX(減価償却費入力!$A$1:$I$301,ROW(),6)="","",INDEX(減価償却費入力!$A$1:$I$301,ROW(),6))</f>
        <v/>
      </c>
      <c r="G267" s="166" t="str">
        <f>IF(INDEX(減価償却費入力!$A$1:$I$301,ROW(),7)="","",INDEX(減価償却費入力!$A$1:$I$301,ROW(),7))</f>
        <v/>
      </c>
      <c r="H267" s="166" t="str">
        <f t="shared" si="12"/>
        <v/>
      </c>
      <c r="I267" s="166" t="str">
        <f>IFERROR(VLOOKUP(H267,耐用年数!$D$2:$E$224,2,FALSE),"")</f>
        <v/>
      </c>
      <c r="J267" s="166" t="str">
        <f>IF(INDEX(減価償却費入力!$A$1:$I$301,ROW(),8)="","",INDEX(減価償却費入力!$A$1:$I$301,ROW(),8))</f>
        <v/>
      </c>
      <c r="K267" s="166" t="str">
        <f>IFERROR(ROUNDDOWN(IF(OR(J267=耐用年数!$J$2,J267=耐用年数!$J$3,J267=""),減価償却費出力!I267,IF(DATEDIF(M267,A267,"y")&gt;=I267,I267/5,I267-DATEDIF(M267,A267,"y")+ROUNDDOWN(DATEDIF(M267,A267,"y")/5,0))),0),"")</f>
        <v/>
      </c>
      <c r="L267" s="166" t="str">
        <f t="shared" si="13"/>
        <v/>
      </c>
      <c r="M267" s="171" t="str">
        <f>IF(INDEX(減価償却費入力!$A$1:$I$301,ROW(),9)="","",INDEX(減価償却費入力!$A$1:$I$301,ROW(),9))</f>
        <v/>
      </c>
      <c r="N267" s="172" t="str">
        <f>IFERROR(IF(YEAR(A267)=設定・集計!$B$2,12-MONTH(A267)+1,IF(設定・集計!$B$2&lt;YEAR(A267)+L267,12,IF(設定・集計!$B$2=YEAR(A267)+L267,MONTH(A267)-1,0))),"")</f>
        <v/>
      </c>
      <c r="O267" s="169" t="str">
        <f t="shared" si="14"/>
        <v/>
      </c>
      <c r="P267" s="173"/>
      <c r="Q267" s="173"/>
      <c r="R267" s="173"/>
      <c r="S267" s="173"/>
      <c r="T267" s="173"/>
    </row>
    <row r="268" spans="1:20" s="174" customFormat="1">
      <c r="A268" s="165" t="str">
        <f>IF(INDEX(減価償却費入力!$A$1:$I$301,ROW(),1)="","",INDEX(減価償却費入力!$A$1:$I$301,ROW(),1))</f>
        <v/>
      </c>
      <c r="B268" s="166" t="str">
        <f>IF(INDEX(減価償却費入力!$A$1:$I$301,ROW(),5)="","",INDEX(減価償却費入力!$A$1:$I$301,ROW(),5))</f>
        <v/>
      </c>
      <c r="C268" s="167" t="str">
        <f>IF(INDEX(減価償却費入力!$A$1:$I$301,ROW(),2)="","",INDEX(減価償却費入力!$A$1:$I$301,ROW(),2))</f>
        <v/>
      </c>
      <c r="D268" s="168" t="str">
        <f>IF(INDEX(減価償却費入力!$A$1:$I$301,ROW(),3)="","",INDEX(減価償却費入力!$A$1:$I$301,ROW(),3))</f>
        <v/>
      </c>
      <c r="E268" s="169" t="str">
        <f>IF(INDEX(減価償却費入力!$A$1:$I$301,ROW(),4)="","",INDEX(減価償却費入力!$A$1:$I$301,ROW(),4))</f>
        <v/>
      </c>
      <c r="F268" s="170" t="str">
        <f>IF(INDEX(減価償却費入力!$A$1:$I$301,ROW(),6)="","",INDEX(減価償却費入力!$A$1:$I$301,ROW(),6))</f>
        <v/>
      </c>
      <c r="G268" s="166" t="str">
        <f>IF(INDEX(減価償却費入力!$A$1:$I$301,ROW(),7)="","",INDEX(減価償却費入力!$A$1:$I$301,ROW(),7))</f>
        <v/>
      </c>
      <c r="H268" s="166" t="str">
        <f t="shared" si="12"/>
        <v/>
      </c>
      <c r="I268" s="166" t="str">
        <f>IFERROR(VLOOKUP(H268,耐用年数!$D$2:$E$224,2,FALSE),"")</f>
        <v/>
      </c>
      <c r="J268" s="166" t="str">
        <f>IF(INDEX(減価償却費入力!$A$1:$I$301,ROW(),8)="","",INDEX(減価償却費入力!$A$1:$I$301,ROW(),8))</f>
        <v/>
      </c>
      <c r="K268" s="166" t="str">
        <f>IFERROR(ROUNDDOWN(IF(OR(J268=耐用年数!$J$2,J268=耐用年数!$J$3,J268=""),減価償却費出力!I268,IF(DATEDIF(M268,A268,"y")&gt;=I268,I268/5,I268-DATEDIF(M268,A268,"y")+ROUNDDOWN(DATEDIF(M268,A268,"y")/5,0))),0),"")</f>
        <v/>
      </c>
      <c r="L268" s="166" t="str">
        <f t="shared" si="13"/>
        <v/>
      </c>
      <c r="M268" s="171" t="str">
        <f>IF(INDEX(減価償却費入力!$A$1:$I$301,ROW(),9)="","",INDEX(減価償却費入力!$A$1:$I$301,ROW(),9))</f>
        <v/>
      </c>
      <c r="N268" s="172" t="str">
        <f>IFERROR(IF(YEAR(A268)=設定・集計!$B$2,12-MONTH(A268)+1,IF(設定・集計!$B$2&lt;YEAR(A268)+L268,12,IF(設定・集計!$B$2=YEAR(A268)+L268,MONTH(A268)-1,0))),"")</f>
        <v/>
      </c>
      <c r="O268" s="169" t="str">
        <f t="shared" si="14"/>
        <v/>
      </c>
      <c r="P268" s="173"/>
      <c r="Q268" s="173"/>
      <c r="R268" s="173"/>
      <c r="S268" s="173"/>
      <c r="T268" s="173"/>
    </row>
    <row r="269" spans="1:20" s="174" customFormat="1">
      <c r="A269" s="165" t="str">
        <f>IF(INDEX(減価償却費入力!$A$1:$I$301,ROW(),1)="","",INDEX(減価償却費入力!$A$1:$I$301,ROW(),1))</f>
        <v/>
      </c>
      <c r="B269" s="166" t="str">
        <f>IF(INDEX(減価償却費入力!$A$1:$I$301,ROW(),5)="","",INDEX(減価償却費入力!$A$1:$I$301,ROW(),5))</f>
        <v/>
      </c>
      <c r="C269" s="167" t="str">
        <f>IF(INDEX(減価償却費入力!$A$1:$I$301,ROW(),2)="","",INDEX(減価償却費入力!$A$1:$I$301,ROW(),2))</f>
        <v/>
      </c>
      <c r="D269" s="168" t="str">
        <f>IF(INDEX(減価償却費入力!$A$1:$I$301,ROW(),3)="","",INDEX(減価償却費入力!$A$1:$I$301,ROW(),3))</f>
        <v/>
      </c>
      <c r="E269" s="169" t="str">
        <f>IF(INDEX(減価償却費入力!$A$1:$I$301,ROW(),4)="","",INDEX(減価償却費入力!$A$1:$I$301,ROW(),4))</f>
        <v/>
      </c>
      <c r="F269" s="170" t="str">
        <f>IF(INDEX(減価償却費入力!$A$1:$I$301,ROW(),6)="","",INDEX(減価償却費入力!$A$1:$I$301,ROW(),6))</f>
        <v/>
      </c>
      <c r="G269" s="166" t="str">
        <f>IF(INDEX(減価償却費入力!$A$1:$I$301,ROW(),7)="","",INDEX(減価償却費入力!$A$1:$I$301,ROW(),7))</f>
        <v/>
      </c>
      <c r="H269" s="166" t="str">
        <f t="shared" si="12"/>
        <v/>
      </c>
      <c r="I269" s="166" t="str">
        <f>IFERROR(VLOOKUP(H269,耐用年数!$D$2:$E$224,2,FALSE),"")</f>
        <v/>
      </c>
      <c r="J269" s="166" t="str">
        <f>IF(INDEX(減価償却費入力!$A$1:$I$301,ROW(),8)="","",INDEX(減価償却費入力!$A$1:$I$301,ROW(),8))</f>
        <v/>
      </c>
      <c r="K269" s="166" t="str">
        <f>IFERROR(ROUNDDOWN(IF(OR(J269=耐用年数!$J$2,J269=耐用年数!$J$3,J269=""),減価償却費出力!I269,IF(DATEDIF(M269,A269,"y")&gt;=I269,I269/5,I269-DATEDIF(M269,A269,"y")+ROUNDDOWN(DATEDIF(M269,A269,"y")/5,0))),0),"")</f>
        <v/>
      </c>
      <c r="L269" s="166" t="str">
        <f t="shared" si="13"/>
        <v/>
      </c>
      <c r="M269" s="171" t="str">
        <f>IF(INDEX(減価償却費入力!$A$1:$I$301,ROW(),9)="","",INDEX(減価償却費入力!$A$1:$I$301,ROW(),9))</f>
        <v/>
      </c>
      <c r="N269" s="172" t="str">
        <f>IFERROR(IF(YEAR(A269)=設定・集計!$B$2,12-MONTH(A269)+1,IF(設定・集計!$B$2&lt;YEAR(A269)+L269,12,IF(設定・集計!$B$2=YEAR(A269)+L269,MONTH(A269)-1,0))),"")</f>
        <v/>
      </c>
      <c r="O269" s="169" t="str">
        <f t="shared" si="14"/>
        <v/>
      </c>
      <c r="P269" s="173"/>
      <c r="Q269" s="173"/>
      <c r="R269" s="173"/>
      <c r="S269" s="173"/>
      <c r="T269" s="173"/>
    </row>
    <row r="270" spans="1:20" s="174" customFormat="1">
      <c r="A270" s="165" t="str">
        <f>IF(INDEX(減価償却費入力!$A$1:$I$301,ROW(),1)="","",INDEX(減価償却費入力!$A$1:$I$301,ROW(),1))</f>
        <v/>
      </c>
      <c r="B270" s="166" t="str">
        <f>IF(INDEX(減価償却費入力!$A$1:$I$301,ROW(),5)="","",INDEX(減価償却費入力!$A$1:$I$301,ROW(),5))</f>
        <v/>
      </c>
      <c r="C270" s="167" t="str">
        <f>IF(INDEX(減価償却費入力!$A$1:$I$301,ROW(),2)="","",INDEX(減価償却費入力!$A$1:$I$301,ROW(),2))</f>
        <v/>
      </c>
      <c r="D270" s="168" t="str">
        <f>IF(INDEX(減価償却費入力!$A$1:$I$301,ROW(),3)="","",INDEX(減価償却費入力!$A$1:$I$301,ROW(),3))</f>
        <v/>
      </c>
      <c r="E270" s="169" t="str">
        <f>IF(INDEX(減価償却費入力!$A$1:$I$301,ROW(),4)="","",INDEX(減価償却費入力!$A$1:$I$301,ROW(),4))</f>
        <v/>
      </c>
      <c r="F270" s="170" t="str">
        <f>IF(INDEX(減価償却費入力!$A$1:$I$301,ROW(),6)="","",INDEX(減価償却費入力!$A$1:$I$301,ROW(),6))</f>
        <v/>
      </c>
      <c r="G270" s="166" t="str">
        <f>IF(INDEX(減価償却費入力!$A$1:$I$301,ROW(),7)="","",INDEX(減価償却費入力!$A$1:$I$301,ROW(),7))</f>
        <v/>
      </c>
      <c r="H270" s="166" t="str">
        <f t="shared" si="12"/>
        <v/>
      </c>
      <c r="I270" s="166" t="str">
        <f>IFERROR(VLOOKUP(H270,耐用年数!$D$2:$E$224,2,FALSE),"")</f>
        <v/>
      </c>
      <c r="J270" s="166" t="str">
        <f>IF(INDEX(減価償却費入力!$A$1:$I$301,ROW(),8)="","",INDEX(減価償却費入力!$A$1:$I$301,ROW(),8))</f>
        <v/>
      </c>
      <c r="K270" s="166" t="str">
        <f>IFERROR(ROUNDDOWN(IF(OR(J270=耐用年数!$J$2,J270=耐用年数!$J$3,J270=""),減価償却費出力!I270,IF(DATEDIF(M270,A270,"y")&gt;=I270,I270/5,I270-DATEDIF(M270,A270,"y")+ROUNDDOWN(DATEDIF(M270,A270,"y")/5,0))),0),"")</f>
        <v/>
      </c>
      <c r="L270" s="166" t="str">
        <f t="shared" si="13"/>
        <v/>
      </c>
      <c r="M270" s="171" t="str">
        <f>IF(INDEX(減価償却費入力!$A$1:$I$301,ROW(),9)="","",INDEX(減価償却費入力!$A$1:$I$301,ROW(),9))</f>
        <v/>
      </c>
      <c r="N270" s="172" t="str">
        <f>IFERROR(IF(YEAR(A270)=設定・集計!$B$2,12-MONTH(A270)+1,IF(設定・集計!$B$2&lt;YEAR(A270)+L270,12,IF(設定・集計!$B$2=YEAR(A270)+L270,MONTH(A270)-1,0))),"")</f>
        <v/>
      </c>
      <c r="O270" s="169" t="str">
        <f t="shared" si="14"/>
        <v/>
      </c>
      <c r="P270" s="173"/>
      <c r="Q270" s="173"/>
      <c r="R270" s="173"/>
      <c r="S270" s="173"/>
      <c r="T270" s="173"/>
    </row>
    <row r="271" spans="1:20" s="174" customFormat="1">
      <c r="A271" s="165" t="str">
        <f>IF(INDEX(減価償却費入力!$A$1:$I$301,ROW(),1)="","",INDEX(減価償却費入力!$A$1:$I$301,ROW(),1))</f>
        <v/>
      </c>
      <c r="B271" s="166" t="str">
        <f>IF(INDEX(減価償却費入力!$A$1:$I$301,ROW(),5)="","",INDEX(減価償却費入力!$A$1:$I$301,ROW(),5))</f>
        <v/>
      </c>
      <c r="C271" s="167" t="str">
        <f>IF(INDEX(減価償却費入力!$A$1:$I$301,ROW(),2)="","",INDEX(減価償却費入力!$A$1:$I$301,ROW(),2))</f>
        <v/>
      </c>
      <c r="D271" s="168" t="str">
        <f>IF(INDEX(減価償却費入力!$A$1:$I$301,ROW(),3)="","",INDEX(減価償却費入力!$A$1:$I$301,ROW(),3))</f>
        <v/>
      </c>
      <c r="E271" s="169" t="str">
        <f>IF(INDEX(減価償却費入力!$A$1:$I$301,ROW(),4)="","",INDEX(減価償却費入力!$A$1:$I$301,ROW(),4))</f>
        <v/>
      </c>
      <c r="F271" s="170" t="str">
        <f>IF(INDEX(減価償却費入力!$A$1:$I$301,ROW(),6)="","",INDEX(減価償却費入力!$A$1:$I$301,ROW(),6))</f>
        <v/>
      </c>
      <c r="G271" s="166" t="str">
        <f>IF(INDEX(減価償却費入力!$A$1:$I$301,ROW(),7)="","",INDEX(減価償却費入力!$A$1:$I$301,ROW(),7))</f>
        <v/>
      </c>
      <c r="H271" s="166" t="str">
        <f t="shared" si="12"/>
        <v/>
      </c>
      <c r="I271" s="166" t="str">
        <f>IFERROR(VLOOKUP(H271,耐用年数!$D$2:$E$224,2,FALSE),"")</f>
        <v/>
      </c>
      <c r="J271" s="166" t="str">
        <f>IF(INDEX(減価償却費入力!$A$1:$I$301,ROW(),8)="","",INDEX(減価償却費入力!$A$1:$I$301,ROW(),8))</f>
        <v/>
      </c>
      <c r="K271" s="166" t="str">
        <f>IFERROR(ROUNDDOWN(IF(OR(J271=耐用年数!$J$2,J271=耐用年数!$J$3,J271=""),減価償却費出力!I271,IF(DATEDIF(M271,A271,"y")&gt;=I271,I271/5,I271-DATEDIF(M271,A271,"y")+ROUNDDOWN(DATEDIF(M271,A271,"y")/5,0))),0),"")</f>
        <v/>
      </c>
      <c r="L271" s="166" t="str">
        <f t="shared" si="13"/>
        <v/>
      </c>
      <c r="M271" s="171" t="str">
        <f>IF(INDEX(減価償却費入力!$A$1:$I$301,ROW(),9)="","",INDEX(減価償却費入力!$A$1:$I$301,ROW(),9))</f>
        <v/>
      </c>
      <c r="N271" s="172" t="str">
        <f>IFERROR(IF(YEAR(A271)=設定・集計!$B$2,12-MONTH(A271)+1,IF(設定・集計!$B$2&lt;YEAR(A271)+L271,12,IF(設定・集計!$B$2=YEAR(A271)+L271,MONTH(A271)-1,0))),"")</f>
        <v/>
      </c>
      <c r="O271" s="169" t="str">
        <f t="shared" si="14"/>
        <v/>
      </c>
      <c r="P271" s="173"/>
      <c r="Q271" s="173"/>
      <c r="R271" s="173"/>
      <c r="S271" s="173"/>
      <c r="T271" s="173"/>
    </row>
    <row r="272" spans="1:20" s="174" customFormat="1">
      <c r="A272" s="165" t="str">
        <f>IF(INDEX(減価償却費入力!$A$1:$I$301,ROW(),1)="","",INDEX(減価償却費入力!$A$1:$I$301,ROW(),1))</f>
        <v/>
      </c>
      <c r="B272" s="166" t="str">
        <f>IF(INDEX(減価償却費入力!$A$1:$I$301,ROW(),5)="","",INDEX(減価償却費入力!$A$1:$I$301,ROW(),5))</f>
        <v/>
      </c>
      <c r="C272" s="167" t="str">
        <f>IF(INDEX(減価償却費入力!$A$1:$I$301,ROW(),2)="","",INDEX(減価償却費入力!$A$1:$I$301,ROW(),2))</f>
        <v/>
      </c>
      <c r="D272" s="168" t="str">
        <f>IF(INDEX(減価償却費入力!$A$1:$I$301,ROW(),3)="","",INDEX(減価償却費入力!$A$1:$I$301,ROW(),3))</f>
        <v/>
      </c>
      <c r="E272" s="169" t="str">
        <f>IF(INDEX(減価償却費入力!$A$1:$I$301,ROW(),4)="","",INDEX(減価償却費入力!$A$1:$I$301,ROW(),4))</f>
        <v/>
      </c>
      <c r="F272" s="170" t="str">
        <f>IF(INDEX(減価償却費入力!$A$1:$I$301,ROW(),6)="","",INDEX(減価償却費入力!$A$1:$I$301,ROW(),6))</f>
        <v/>
      </c>
      <c r="G272" s="166" t="str">
        <f>IF(INDEX(減価償却費入力!$A$1:$I$301,ROW(),7)="","",INDEX(減価償却費入力!$A$1:$I$301,ROW(),7))</f>
        <v/>
      </c>
      <c r="H272" s="166" t="str">
        <f t="shared" si="12"/>
        <v/>
      </c>
      <c r="I272" s="166" t="str">
        <f>IFERROR(VLOOKUP(H272,耐用年数!$D$2:$E$224,2,FALSE),"")</f>
        <v/>
      </c>
      <c r="J272" s="166" t="str">
        <f>IF(INDEX(減価償却費入力!$A$1:$I$301,ROW(),8)="","",INDEX(減価償却費入力!$A$1:$I$301,ROW(),8))</f>
        <v/>
      </c>
      <c r="K272" s="166" t="str">
        <f>IFERROR(ROUNDDOWN(IF(OR(J272=耐用年数!$J$2,J272=耐用年数!$J$3,J272=""),減価償却費出力!I272,IF(DATEDIF(M272,A272,"y")&gt;=I272,I272/5,I272-DATEDIF(M272,A272,"y")+ROUNDDOWN(DATEDIF(M272,A272,"y")/5,0))),0),"")</f>
        <v/>
      </c>
      <c r="L272" s="166" t="str">
        <f t="shared" si="13"/>
        <v/>
      </c>
      <c r="M272" s="171" t="str">
        <f>IF(INDEX(減価償却費入力!$A$1:$I$301,ROW(),9)="","",INDEX(減価償却費入力!$A$1:$I$301,ROW(),9))</f>
        <v/>
      </c>
      <c r="N272" s="172" t="str">
        <f>IFERROR(IF(YEAR(A272)=設定・集計!$B$2,12-MONTH(A272)+1,IF(設定・集計!$B$2&lt;YEAR(A272)+L272,12,IF(設定・集計!$B$2=YEAR(A272)+L272,MONTH(A272)-1,0))),"")</f>
        <v/>
      </c>
      <c r="O272" s="169" t="str">
        <f t="shared" si="14"/>
        <v/>
      </c>
      <c r="P272" s="173"/>
      <c r="Q272" s="173"/>
      <c r="R272" s="173"/>
      <c r="S272" s="173"/>
      <c r="T272" s="173"/>
    </row>
    <row r="273" spans="1:20" s="174" customFormat="1">
      <c r="A273" s="165" t="str">
        <f>IF(INDEX(減価償却費入力!$A$1:$I$301,ROW(),1)="","",INDEX(減価償却費入力!$A$1:$I$301,ROW(),1))</f>
        <v/>
      </c>
      <c r="B273" s="166" t="str">
        <f>IF(INDEX(減価償却費入力!$A$1:$I$301,ROW(),5)="","",INDEX(減価償却費入力!$A$1:$I$301,ROW(),5))</f>
        <v/>
      </c>
      <c r="C273" s="167" t="str">
        <f>IF(INDEX(減価償却費入力!$A$1:$I$301,ROW(),2)="","",INDEX(減価償却費入力!$A$1:$I$301,ROW(),2))</f>
        <v/>
      </c>
      <c r="D273" s="168" t="str">
        <f>IF(INDEX(減価償却費入力!$A$1:$I$301,ROW(),3)="","",INDEX(減価償却費入力!$A$1:$I$301,ROW(),3))</f>
        <v/>
      </c>
      <c r="E273" s="169" t="str">
        <f>IF(INDEX(減価償却費入力!$A$1:$I$301,ROW(),4)="","",INDEX(減価償却費入力!$A$1:$I$301,ROW(),4))</f>
        <v/>
      </c>
      <c r="F273" s="170" t="str">
        <f>IF(INDEX(減価償却費入力!$A$1:$I$301,ROW(),6)="","",INDEX(減価償却費入力!$A$1:$I$301,ROW(),6))</f>
        <v/>
      </c>
      <c r="G273" s="166" t="str">
        <f>IF(INDEX(減価償却費入力!$A$1:$I$301,ROW(),7)="","",INDEX(減価償却費入力!$A$1:$I$301,ROW(),7))</f>
        <v/>
      </c>
      <c r="H273" s="166" t="str">
        <f t="shared" si="12"/>
        <v/>
      </c>
      <c r="I273" s="166" t="str">
        <f>IFERROR(VLOOKUP(H273,耐用年数!$D$2:$E$224,2,FALSE),"")</f>
        <v/>
      </c>
      <c r="J273" s="166" t="str">
        <f>IF(INDEX(減価償却費入力!$A$1:$I$301,ROW(),8)="","",INDEX(減価償却費入力!$A$1:$I$301,ROW(),8))</f>
        <v/>
      </c>
      <c r="K273" s="166" t="str">
        <f>IFERROR(ROUNDDOWN(IF(OR(J273=耐用年数!$J$2,J273=耐用年数!$J$3,J273=""),減価償却費出力!I273,IF(DATEDIF(M273,A273,"y")&gt;=I273,I273/5,I273-DATEDIF(M273,A273,"y")+ROUNDDOWN(DATEDIF(M273,A273,"y")/5,0))),0),"")</f>
        <v/>
      </c>
      <c r="L273" s="166" t="str">
        <f t="shared" si="13"/>
        <v/>
      </c>
      <c r="M273" s="171" t="str">
        <f>IF(INDEX(減価償却費入力!$A$1:$I$301,ROW(),9)="","",INDEX(減価償却費入力!$A$1:$I$301,ROW(),9))</f>
        <v/>
      </c>
      <c r="N273" s="172" t="str">
        <f>IFERROR(IF(YEAR(A273)=設定・集計!$B$2,12-MONTH(A273)+1,IF(設定・集計!$B$2&lt;YEAR(A273)+L273,12,IF(設定・集計!$B$2=YEAR(A273)+L273,MONTH(A273)-1,0))),"")</f>
        <v/>
      </c>
      <c r="O273" s="169" t="str">
        <f t="shared" si="14"/>
        <v/>
      </c>
      <c r="P273" s="173"/>
      <c r="Q273" s="173"/>
      <c r="R273" s="173"/>
      <c r="S273" s="173"/>
      <c r="T273" s="173"/>
    </row>
    <row r="274" spans="1:20" s="174" customFormat="1">
      <c r="A274" s="165" t="str">
        <f>IF(INDEX(減価償却費入力!$A$1:$I$301,ROW(),1)="","",INDEX(減価償却費入力!$A$1:$I$301,ROW(),1))</f>
        <v/>
      </c>
      <c r="B274" s="166" t="str">
        <f>IF(INDEX(減価償却費入力!$A$1:$I$301,ROW(),5)="","",INDEX(減価償却費入力!$A$1:$I$301,ROW(),5))</f>
        <v/>
      </c>
      <c r="C274" s="167" t="str">
        <f>IF(INDEX(減価償却費入力!$A$1:$I$301,ROW(),2)="","",INDEX(減価償却費入力!$A$1:$I$301,ROW(),2))</f>
        <v/>
      </c>
      <c r="D274" s="168" t="str">
        <f>IF(INDEX(減価償却費入力!$A$1:$I$301,ROW(),3)="","",INDEX(減価償却費入力!$A$1:$I$301,ROW(),3))</f>
        <v/>
      </c>
      <c r="E274" s="169" t="str">
        <f>IF(INDEX(減価償却費入力!$A$1:$I$301,ROW(),4)="","",INDEX(減価償却費入力!$A$1:$I$301,ROW(),4))</f>
        <v/>
      </c>
      <c r="F274" s="170" t="str">
        <f>IF(INDEX(減価償却費入力!$A$1:$I$301,ROW(),6)="","",INDEX(減価償却費入力!$A$1:$I$301,ROW(),6))</f>
        <v/>
      </c>
      <c r="G274" s="166" t="str">
        <f>IF(INDEX(減価償却費入力!$A$1:$I$301,ROW(),7)="","",INDEX(減価償却費入力!$A$1:$I$301,ROW(),7))</f>
        <v/>
      </c>
      <c r="H274" s="166" t="str">
        <f t="shared" si="12"/>
        <v/>
      </c>
      <c r="I274" s="166" t="str">
        <f>IFERROR(VLOOKUP(H274,耐用年数!$D$2:$E$224,2,FALSE),"")</f>
        <v/>
      </c>
      <c r="J274" s="166" t="str">
        <f>IF(INDEX(減価償却費入力!$A$1:$I$301,ROW(),8)="","",INDEX(減価償却費入力!$A$1:$I$301,ROW(),8))</f>
        <v/>
      </c>
      <c r="K274" s="166" t="str">
        <f>IFERROR(ROUNDDOWN(IF(OR(J274=耐用年数!$J$2,J274=耐用年数!$J$3,J274=""),減価償却費出力!I274,IF(DATEDIF(M274,A274,"y")&gt;=I274,I274/5,I274-DATEDIF(M274,A274,"y")+ROUNDDOWN(DATEDIF(M274,A274,"y")/5,0))),0),"")</f>
        <v/>
      </c>
      <c r="L274" s="166" t="str">
        <f t="shared" si="13"/>
        <v/>
      </c>
      <c r="M274" s="171" t="str">
        <f>IF(INDEX(減価償却費入力!$A$1:$I$301,ROW(),9)="","",INDEX(減価償却費入力!$A$1:$I$301,ROW(),9))</f>
        <v/>
      </c>
      <c r="N274" s="172" t="str">
        <f>IFERROR(IF(YEAR(A274)=設定・集計!$B$2,12-MONTH(A274)+1,IF(設定・集計!$B$2&lt;YEAR(A274)+L274,12,IF(設定・集計!$B$2=YEAR(A274)+L274,MONTH(A274)-1,0))),"")</f>
        <v/>
      </c>
      <c r="O274" s="169" t="str">
        <f t="shared" si="14"/>
        <v/>
      </c>
      <c r="P274" s="173"/>
      <c r="Q274" s="173"/>
      <c r="R274" s="173"/>
      <c r="S274" s="173"/>
      <c r="T274" s="173"/>
    </row>
    <row r="275" spans="1:20" s="174" customFormat="1">
      <c r="A275" s="165" t="str">
        <f>IF(INDEX(減価償却費入力!$A$1:$I$301,ROW(),1)="","",INDEX(減価償却費入力!$A$1:$I$301,ROW(),1))</f>
        <v/>
      </c>
      <c r="B275" s="166" t="str">
        <f>IF(INDEX(減価償却費入力!$A$1:$I$301,ROW(),5)="","",INDEX(減価償却費入力!$A$1:$I$301,ROW(),5))</f>
        <v/>
      </c>
      <c r="C275" s="167" t="str">
        <f>IF(INDEX(減価償却費入力!$A$1:$I$301,ROW(),2)="","",INDEX(減価償却費入力!$A$1:$I$301,ROW(),2))</f>
        <v/>
      </c>
      <c r="D275" s="168" t="str">
        <f>IF(INDEX(減価償却費入力!$A$1:$I$301,ROW(),3)="","",INDEX(減価償却費入力!$A$1:$I$301,ROW(),3))</f>
        <v/>
      </c>
      <c r="E275" s="169" t="str">
        <f>IF(INDEX(減価償却費入力!$A$1:$I$301,ROW(),4)="","",INDEX(減価償却費入力!$A$1:$I$301,ROW(),4))</f>
        <v/>
      </c>
      <c r="F275" s="170" t="str">
        <f>IF(INDEX(減価償却費入力!$A$1:$I$301,ROW(),6)="","",INDEX(減価償却費入力!$A$1:$I$301,ROW(),6))</f>
        <v/>
      </c>
      <c r="G275" s="166" t="str">
        <f>IF(INDEX(減価償却費入力!$A$1:$I$301,ROW(),7)="","",INDEX(減価償却費入力!$A$1:$I$301,ROW(),7))</f>
        <v/>
      </c>
      <c r="H275" s="166" t="str">
        <f t="shared" si="12"/>
        <v/>
      </c>
      <c r="I275" s="166" t="str">
        <f>IFERROR(VLOOKUP(H275,耐用年数!$D$2:$E$224,2,FALSE),"")</f>
        <v/>
      </c>
      <c r="J275" s="166" t="str">
        <f>IF(INDEX(減価償却費入力!$A$1:$I$301,ROW(),8)="","",INDEX(減価償却費入力!$A$1:$I$301,ROW(),8))</f>
        <v/>
      </c>
      <c r="K275" s="166" t="str">
        <f>IFERROR(ROUNDDOWN(IF(OR(J275=耐用年数!$J$2,J275=耐用年数!$J$3,J275=""),減価償却費出力!I275,IF(DATEDIF(M275,A275,"y")&gt;=I275,I275/5,I275-DATEDIF(M275,A275,"y")+ROUNDDOWN(DATEDIF(M275,A275,"y")/5,0))),0),"")</f>
        <v/>
      </c>
      <c r="L275" s="166" t="str">
        <f t="shared" si="13"/>
        <v/>
      </c>
      <c r="M275" s="171" t="str">
        <f>IF(INDEX(減価償却費入力!$A$1:$I$301,ROW(),9)="","",INDEX(減価償却費入力!$A$1:$I$301,ROW(),9))</f>
        <v/>
      </c>
      <c r="N275" s="172" t="str">
        <f>IFERROR(IF(YEAR(A275)=設定・集計!$B$2,12-MONTH(A275)+1,IF(設定・集計!$B$2&lt;YEAR(A275)+L275,12,IF(設定・集計!$B$2=YEAR(A275)+L275,MONTH(A275)-1,0))),"")</f>
        <v/>
      </c>
      <c r="O275" s="169" t="str">
        <f t="shared" si="14"/>
        <v/>
      </c>
      <c r="P275" s="173"/>
      <c r="Q275" s="173"/>
      <c r="R275" s="173"/>
      <c r="S275" s="173"/>
      <c r="T275" s="173"/>
    </row>
    <row r="276" spans="1:20" s="174" customFormat="1">
      <c r="A276" s="165" t="str">
        <f>IF(INDEX(減価償却費入力!$A$1:$I$301,ROW(),1)="","",INDEX(減価償却費入力!$A$1:$I$301,ROW(),1))</f>
        <v/>
      </c>
      <c r="B276" s="166" t="str">
        <f>IF(INDEX(減価償却費入力!$A$1:$I$301,ROW(),5)="","",INDEX(減価償却費入力!$A$1:$I$301,ROW(),5))</f>
        <v/>
      </c>
      <c r="C276" s="167" t="str">
        <f>IF(INDEX(減価償却費入力!$A$1:$I$301,ROW(),2)="","",INDEX(減価償却費入力!$A$1:$I$301,ROW(),2))</f>
        <v/>
      </c>
      <c r="D276" s="168" t="str">
        <f>IF(INDEX(減価償却費入力!$A$1:$I$301,ROW(),3)="","",INDEX(減価償却費入力!$A$1:$I$301,ROW(),3))</f>
        <v/>
      </c>
      <c r="E276" s="169" t="str">
        <f>IF(INDEX(減価償却費入力!$A$1:$I$301,ROW(),4)="","",INDEX(減価償却費入力!$A$1:$I$301,ROW(),4))</f>
        <v/>
      </c>
      <c r="F276" s="170" t="str">
        <f>IF(INDEX(減価償却費入力!$A$1:$I$301,ROW(),6)="","",INDEX(減価償却費入力!$A$1:$I$301,ROW(),6))</f>
        <v/>
      </c>
      <c r="G276" s="166" t="str">
        <f>IF(INDEX(減価償却費入力!$A$1:$I$301,ROW(),7)="","",INDEX(減価償却費入力!$A$1:$I$301,ROW(),7))</f>
        <v/>
      </c>
      <c r="H276" s="166" t="str">
        <f t="shared" si="12"/>
        <v/>
      </c>
      <c r="I276" s="166" t="str">
        <f>IFERROR(VLOOKUP(H276,耐用年数!$D$2:$E$224,2,FALSE),"")</f>
        <v/>
      </c>
      <c r="J276" s="166" t="str">
        <f>IF(INDEX(減価償却費入力!$A$1:$I$301,ROW(),8)="","",INDEX(減価償却費入力!$A$1:$I$301,ROW(),8))</f>
        <v/>
      </c>
      <c r="K276" s="166" t="str">
        <f>IFERROR(ROUNDDOWN(IF(OR(J276=耐用年数!$J$2,J276=耐用年数!$J$3,J276=""),減価償却費出力!I276,IF(DATEDIF(M276,A276,"y")&gt;=I276,I276/5,I276-DATEDIF(M276,A276,"y")+ROUNDDOWN(DATEDIF(M276,A276,"y")/5,0))),0),"")</f>
        <v/>
      </c>
      <c r="L276" s="166" t="str">
        <f t="shared" si="13"/>
        <v/>
      </c>
      <c r="M276" s="171" t="str">
        <f>IF(INDEX(減価償却費入力!$A$1:$I$301,ROW(),9)="","",INDEX(減価償却費入力!$A$1:$I$301,ROW(),9))</f>
        <v/>
      </c>
      <c r="N276" s="172" t="str">
        <f>IFERROR(IF(YEAR(A276)=設定・集計!$B$2,12-MONTH(A276)+1,IF(設定・集計!$B$2&lt;YEAR(A276)+L276,12,IF(設定・集計!$B$2=YEAR(A276)+L276,MONTH(A276)-1,0))),"")</f>
        <v/>
      </c>
      <c r="O276" s="169" t="str">
        <f t="shared" si="14"/>
        <v/>
      </c>
      <c r="P276" s="173"/>
      <c r="Q276" s="173"/>
      <c r="R276" s="173"/>
      <c r="S276" s="173"/>
      <c r="T276" s="173"/>
    </row>
    <row r="277" spans="1:20" s="174" customFormat="1">
      <c r="A277" s="165" t="str">
        <f>IF(INDEX(減価償却費入力!$A$1:$I$301,ROW(),1)="","",INDEX(減価償却費入力!$A$1:$I$301,ROW(),1))</f>
        <v/>
      </c>
      <c r="B277" s="166" t="str">
        <f>IF(INDEX(減価償却費入力!$A$1:$I$301,ROW(),5)="","",INDEX(減価償却費入力!$A$1:$I$301,ROW(),5))</f>
        <v/>
      </c>
      <c r="C277" s="167" t="str">
        <f>IF(INDEX(減価償却費入力!$A$1:$I$301,ROW(),2)="","",INDEX(減価償却費入力!$A$1:$I$301,ROW(),2))</f>
        <v/>
      </c>
      <c r="D277" s="168" t="str">
        <f>IF(INDEX(減価償却費入力!$A$1:$I$301,ROW(),3)="","",INDEX(減価償却費入力!$A$1:$I$301,ROW(),3))</f>
        <v/>
      </c>
      <c r="E277" s="169" t="str">
        <f>IF(INDEX(減価償却費入力!$A$1:$I$301,ROW(),4)="","",INDEX(減価償却費入力!$A$1:$I$301,ROW(),4))</f>
        <v/>
      </c>
      <c r="F277" s="170" t="str">
        <f>IF(INDEX(減価償却費入力!$A$1:$I$301,ROW(),6)="","",INDEX(減価償却費入力!$A$1:$I$301,ROW(),6))</f>
        <v/>
      </c>
      <c r="G277" s="166" t="str">
        <f>IF(INDEX(減価償却費入力!$A$1:$I$301,ROW(),7)="","",INDEX(減価償却費入力!$A$1:$I$301,ROW(),7))</f>
        <v/>
      </c>
      <c r="H277" s="166" t="str">
        <f t="shared" si="12"/>
        <v/>
      </c>
      <c r="I277" s="166" t="str">
        <f>IFERROR(VLOOKUP(H277,耐用年数!$D$2:$E$224,2,FALSE),"")</f>
        <v/>
      </c>
      <c r="J277" s="166" t="str">
        <f>IF(INDEX(減価償却費入力!$A$1:$I$301,ROW(),8)="","",INDEX(減価償却費入力!$A$1:$I$301,ROW(),8))</f>
        <v/>
      </c>
      <c r="K277" s="166" t="str">
        <f>IFERROR(ROUNDDOWN(IF(OR(J277=耐用年数!$J$2,J277=耐用年数!$J$3,J277=""),減価償却費出力!I277,IF(DATEDIF(M277,A277,"y")&gt;=I277,I277/5,I277-DATEDIF(M277,A277,"y")+ROUNDDOWN(DATEDIF(M277,A277,"y")/5,0))),0),"")</f>
        <v/>
      </c>
      <c r="L277" s="166" t="str">
        <f t="shared" si="13"/>
        <v/>
      </c>
      <c r="M277" s="171" t="str">
        <f>IF(INDEX(減価償却費入力!$A$1:$I$301,ROW(),9)="","",INDEX(減価償却費入力!$A$1:$I$301,ROW(),9))</f>
        <v/>
      </c>
      <c r="N277" s="172" t="str">
        <f>IFERROR(IF(YEAR(A277)=設定・集計!$B$2,12-MONTH(A277)+1,IF(設定・集計!$B$2&lt;YEAR(A277)+L277,12,IF(設定・集計!$B$2=YEAR(A277)+L277,MONTH(A277)-1,0))),"")</f>
        <v/>
      </c>
      <c r="O277" s="169" t="str">
        <f t="shared" si="14"/>
        <v/>
      </c>
      <c r="P277" s="173"/>
      <c r="Q277" s="173"/>
      <c r="R277" s="173"/>
      <c r="S277" s="173"/>
      <c r="T277" s="173"/>
    </row>
    <row r="278" spans="1:20" s="174" customFormat="1">
      <c r="A278" s="165" t="str">
        <f>IF(INDEX(減価償却費入力!$A$1:$I$301,ROW(),1)="","",INDEX(減価償却費入力!$A$1:$I$301,ROW(),1))</f>
        <v/>
      </c>
      <c r="B278" s="166" t="str">
        <f>IF(INDEX(減価償却費入力!$A$1:$I$301,ROW(),5)="","",INDEX(減価償却費入力!$A$1:$I$301,ROW(),5))</f>
        <v/>
      </c>
      <c r="C278" s="167" t="str">
        <f>IF(INDEX(減価償却費入力!$A$1:$I$301,ROW(),2)="","",INDEX(減価償却費入力!$A$1:$I$301,ROW(),2))</f>
        <v/>
      </c>
      <c r="D278" s="168" t="str">
        <f>IF(INDEX(減価償却費入力!$A$1:$I$301,ROW(),3)="","",INDEX(減価償却費入力!$A$1:$I$301,ROW(),3))</f>
        <v/>
      </c>
      <c r="E278" s="169" t="str">
        <f>IF(INDEX(減価償却費入力!$A$1:$I$301,ROW(),4)="","",INDEX(減価償却費入力!$A$1:$I$301,ROW(),4))</f>
        <v/>
      </c>
      <c r="F278" s="170" t="str">
        <f>IF(INDEX(減価償却費入力!$A$1:$I$301,ROW(),6)="","",INDEX(減価償却費入力!$A$1:$I$301,ROW(),6))</f>
        <v/>
      </c>
      <c r="G278" s="166" t="str">
        <f>IF(INDEX(減価償却費入力!$A$1:$I$301,ROW(),7)="","",INDEX(減価償却費入力!$A$1:$I$301,ROW(),7))</f>
        <v/>
      </c>
      <c r="H278" s="166" t="str">
        <f t="shared" si="12"/>
        <v/>
      </c>
      <c r="I278" s="166" t="str">
        <f>IFERROR(VLOOKUP(H278,耐用年数!$D$2:$E$224,2,FALSE),"")</f>
        <v/>
      </c>
      <c r="J278" s="166" t="str">
        <f>IF(INDEX(減価償却費入力!$A$1:$I$301,ROW(),8)="","",INDEX(減価償却費入力!$A$1:$I$301,ROW(),8))</f>
        <v/>
      </c>
      <c r="K278" s="166" t="str">
        <f>IFERROR(ROUNDDOWN(IF(OR(J278=耐用年数!$J$2,J278=耐用年数!$J$3,J278=""),減価償却費出力!I278,IF(DATEDIF(M278,A278,"y")&gt;=I278,I278/5,I278-DATEDIF(M278,A278,"y")+ROUNDDOWN(DATEDIF(M278,A278,"y")/5,0))),0),"")</f>
        <v/>
      </c>
      <c r="L278" s="166" t="str">
        <f t="shared" si="13"/>
        <v/>
      </c>
      <c r="M278" s="171" t="str">
        <f>IF(INDEX(減価償却費入力!$A$1:$I$301,ROW(),9)="","",INDEX(減価償却費入力!$A$1:$I$301,ROW(),9))</f>
        <v/>
      </c>
      <c r="N278" s="172" t="str">
        <f>IFERROR(IF(YEAR(A278)=設定・集計!$B$2,12-MONTH(A278)+1,IF(設定・集計!$B$2&lt;YEAR(A278)+L278,12,IF(設定・集計!$B$2=YEAR(A278)+L278,MONTH(A278)-1,0))),"")</f>
        <v/>
      </c>
      <c r="O278" s="169" t="str">
        <f t="shared" si="14"/>
        <v/>
      </c>
      <c r="P278" s="173"/>
      <c r="Q278" s="173"/>
      <c r="R278" s="173"/>
      <c r="S278" s="173"/>
      <c r="T278" s="173"/>
    </row>
    <row r="279" spans="1:20" s="174" customFormat="1">
      <c r="A279" s="165" t="str">
        <f>IF(INDEX(減価償却費入力!$A$1:$I$301,ROW(),1)="","",INDEX(減価償却費入力!$A$1:$I$301,ROW(),1))</f>
        <v/>
      </c>
      <c r="B279" s="166" t="str">
        <f>IF(INDEX(減価償却費入力!$A$1:$I$301,ROW(),5)="","",INDEX(減価償却費入力!$A$1:$I$301,ROW(),5))</f>
        <v/>
      </c>
      <c r="C279" s="167" t="str">
        <f>IF(INDEX(減価償却費入力!$A$1:$I$301,ROW(),2)="","",INDEX(減価償却費入力!$A$1:$I$301,ROW(),2))</f>
        <v/>
      </c>
      <c r="D279" s="168" t="str">
        <f>IF(INDEX(減価償却費入力!$A$1:$I$301,ROW(),3)="","",INDEX(減価償却費入力!$A$1:$I$301,ROW(),3))</f>
        <v/>
      </c>
      <c r="E279" s="169" t="str">
        <f>IF(INDEX(減価償却費入力!$A$1:$I$301,ROW(),4)="","",INDEX(減価償却費入力!$A$1:$I$301,ROW(),4))</f>
        <v/>
      </c>
      <c r="F279" s="170" t="str">
        <f>IF(INDEX(減価償却費入力!$A$1:$I$301,ROW(),6)="","",INDEX(減価償却費入力!$A$1:$I$301,ROW(),6))</f>
        <v/>
      </c>
      <c r="G279" s="166" t="str">
        <f>IF(INDEX(減価償却費入力!$A$1:$I$301,ROW(),7)="","",INDEX(減価償却費入力!$A$1:$I$301,ROW(),7))</f>
        <v/>
      </c>
      <c r="H279" s="166" t="str">
        <f t="shared" si="12"/>
        <v/>
      </c>
      <c r="I279" s="166" t="str">
        <f>IFERROR(VLOOKUP(H279,耐用年数!$D$2:$E$224,2,FALSE),"")</f>
        <v/>
      </c>
      <c r="J279" s="166" t="str">
        <f>IF(INDEX(減価償却費入力!$A$1:$I$301,ROW(),8)="","",INDEX(減価償却費入力!$A$1:$I$301,ROW(),8))</f>
        <v/>
      </c>
      <c r="K279" s="166" t="str">
        <f>IFERROR(ROUNDDOWN(IF(OR(J279=耐用年数!$J$2,J279=耐用年数!$J$3,J279=""),減価償却費出力!I279,IF(DATEDIF(M279,A279,"y")&gt;=I279,I279/5,I279-DATEDIF(M279,A279,"y")+ROUNDDOWN(DATEDIF(M279,A279,"y")/5,0))),0),"")</f>
        <v/>
      </c>
      <c r="L279" s="166" t="str">
        <f t="shared" si="13"/>
        <v/>
      </c>
      <c r="M279" s="171" t="str">
        <f>IF(INDEX(減価償却費入力!$A$1:$I$301,ROW(),9)="","",INDEX(減価償却費入力!$A$1:$I$301,ROW(),9))</f>
        <v/>
      </c>
      <c r="N279" s="172" t="str">
        <f>IFERROR(IF(YEAR(A279)=設定・集計!$B$2,12-MONTH(A279)+1,IF(設定・集計!$B$2&lt;YEAR(A279)+L279,12,IF(設定・集計!$B$2=YEAR(A279)+L279,MONTH(A279)-1,0))),"")</f>
        <v/>
      </c>
      <c r="O279" s="169" t="str">
        <f t="shared" si="14"/>
        <v/>
      </c>
      <c r="P279" s="173"/>
      <c r="Q279" s="173"/>
      <c r="R279" s="173"/>
      <c r="S279" s="173"/>
      <c r="T279" s="173"/>
    </row>
    <row r="280" spans="1:20" s="174" customFormat="1">
      <c r="A280" s="165" t="str">
        <f>IF(INDEX(減価償却費入力!$A$1:$I$301,ROW(),1)="","",INDEX(減価償却費入力!$A$1:$I$301,ROW(),1))</f>
        <v/>
      </c>
      <c r="B280" s="166" t="str">
        <f>IF(INDEX(減価償却費入力!$A$1:$I$301,ROW(),5)="","",INDEX(減価償却費入力!$A$1:$I$301,ROW(),5))</f>
        <v/>
      </c>
      <c r="C280" s="167" t="str">
        <f>IF(INDEX(減価償却費入力!$A$1:$I$301,ROW(),2)="","",INDEX(減価償却費入力!$A$1:$I$301,ROW(),2))</f>
        <v/>
      </c>
      <c r="D280" s="168" t="str">
        <f>IF(INDEX(減価償却費入力!$A$1:$I$301,ROW(),3)="","",INDEX(減価償却費入力!$A$1:$I$301,ROW(),3))</f>
        <v/>
      </c>
      <c r="E280" s="169" t="str">
        <f>IF(INDEX(減価償却費入力!$A$1:$I$301,ROW(),4)="","",INDEX(減価償却費入力!$A$1:$I$301,ROW(),4))</f>
        <v/>
      </c>
      <c r="F280" s="170" t="str">
        <f>IF(INDEX(減価償却費入力!$A$1:$I$301,ROW(),6)="","",INDEX(減価償却費入力!$A$1:$I$301,ROW(),6))</f>
        <v/>
      </c>
      <c r="G280" s="166" t="str">
        <f>IF(INDEX(減価償却費入力!$A$1:$I$301,ROW(),7)="","",INDEX(減価償却費入力!$A$1:$I$301,ROW(),7))</f>
        <v/>
      </c>
      <c r="H280" s="166" t="str">
        <f t="shared" si="12"/>
        <v/>
      </c>
      <c r="I280" s="166" t="str">
        <f>IFERROR(VLOOKUP(H280,耐用年数!$D$2:$E$224,2,FALSE),"")</f>
        <v/>
      </c>
      <c r="J280" s="166" t="str">
        <f>IF(INDEX(減価償却費入力!$A$1:$I$301,ROW(),8)="","",INDEX(減価償却費入力!$A$1:$I$301,ROW(),8))</f>
        <v/>
      </c>
      <c r="K280" s="166" t="str">
        <f>IFERROR(ROUNDDOWN(IF(OR(J280=耐用年数!$J$2,J280=耐用年数!$J$3,J280=""),減価償却費出力!I280,IF(DATEDIF(M280,A280,"y")&gt;=I280,I280/5,I280-DATEDIF(M280,A280,"y")+ROUNDDOWN(DATEDIF(M280,A280,"y")/5,0))),0),"")</f>
        <v/>
      </c>
      <c r="L280" s="166" t="str">
        <f t="shared" si="13"/>
        <v/>
      </c>
      <c r="M280" s="171" t="str">
        <f>IF(INDEX(減価償却費入力!$A$1:$I$301,ROW(),9)="","",INDEX(減価償却費入力!$A$1:$I$301,ROW(),9))</f>
        <v/>
      </c>
      <c r="N280" s="172" t="str">
        <f>IFERROR(IF(YEAR(A280)=設定・集計!$B$2,12-MONTH(A280)+1,IF(設定・集計!$B$2&lt;YEAR(A280)+L280,12,IF(設定・集計!$B$2=YEAR(A280)+L280,MONTH(A280)-1,0))),"")</f>
        <v/>
      </c>
      <c r="O280" s="169" t="str">
        <f t="shared" si="14"/>
        <v/>
      </c>
      <c r="P280" s="173"/>
      <c r="Q280" s="173"/>
      <c r="R280" s="173"/>
      <c r="S280" s="173"/>
      <c r="T280" s="173"/>
    </row>
    <row r="281" spans="1:20" s="174" customFormat="1">
      <c r="A281" s="165" t="str">
        <f>IF(INDEX(減価償却費入力!$A$1:$I$301,ROW(),1)="","",INDEX(減価償却費入力!$A$1:$I$301,ROW(),1))</f>
        <v/>
      </c>
      <c r="B281" s="166" t="str">
        <f>IF(INDEX(減価償却費入力!$A$1:$I$301,ROW(),5)="","",INDEX(減価償却費入力!$A$1:$I$301,ROW(),5))</f>
        <v/>
      </c>
      <c r="C281" s="167" t="str">
        <f>IF(INDEX(減価償却費入力!$A$1:$I$301,ROW(),2)="","",INDEX(減価償却費入力!$A$1:$I$301,ROW(),2))</f>
        <v/>
      </c>
      <c r="D281" s="168" t="str">
        <f>IF(INDEX(減価償却費入力!$A$1:$I$301,ROW(),3)="","",INDEX(減価償却費入力!$A$1:$I$301,ROW(),3))</f>
        <v/>
      </c>
      <c r="E281" s="169" t="str">
        <f>IF(INDEX(減価償却費入力!$A$1:$I$301,ROW(),4)="","",INDEX(減価償却費入力!$A$1:$I$301,ROW(),4))</f>
        <v/>
      </c>
      <c r="F281" s="170" t="str">
        <f>IF(INDEX(減価償却費入力!$A$1:$I$301,ROW(),6)="","",INDEX(減価償却費入力!$A$1:$I$301,ROW(),6))</f>
        <v/>
      </c>
      <c r="G281" s="166" t="str">
        <f>IF(INDEX(減価償却費入力!$A$1:$I$301,ROW(),7)="","",INDEX(減価償却費入力!$A$1:$I$301,ROW(),7))</f>
        <v/>
      </c>
      <c r="H281" s="166" t="str">
        <f t="shared" si="12"/>
        <v/>
      </c>
      <c r="I281" s="166" t="str">
        <f>IFERROR(VLOOKUP(H281,耐用年数!$D$2:$E$224,2,FALSE),"")</f>
        <v/>
      </c>
      <c r="J281" s="166" t="str">
        <f>IF(INDEX(減価償却費入力!$A$1:$I$301,ROW(),8)="","",INDEX(減価償却費入力!$A$1:$I$301,ROW(),8))</f>
        <v/>
      </c>
      <c r="K281" s="166" t="str">
        <f>IFERROR(ROUNDDOWN(IF(OR(J281=耐用年数!$J$2,J281=耐用年数!$J$3,J281=""),減価償却費出力!I281,IF(DATEDIF(M281,A281,"y")&gt;=I281,I281/5,I281-DATEDIF(M281,A281,"y")+ROUNDDOWN(DATEDIF(M281,A281,"y")/5,0))),0),"")</f>
        <v/>
      </c>
      <c r="L281" s="166" t="str">
        <f t="shared" si="13"/>
        <v/>
      </c>
      <c r="M281" s="171" t="str">
        <f>IF(INDEX(減価償却費入力!$A$1:$I$301,ROW(),9)="","",INDEX(減価償却費入力!$A$1:$I$301,ROW(),9))</f>
        <v/>
      </c>
      <c r="N281" s="172" t="str">
        <f>IFERROR(IF(YEAR(A281)=設定・集計!$B$2,12-MONTH(A281)+1,IF(設定・集計!$B$2&lt;YEAR(A281)+L281,12,IF(設定・集計!$B$2=YEAR(A281)+L281,MONTH(A281)-1,0))),"")</f>
        <v/>
      </c>
      <c r="O281" s="169" t="str">
        <f t="shared" si="14"/>
        <v/>
      </c>
      <c r="P281" s="173"/>
      <c r="Q281" s="173"/>
      <c r="R281" s="173"/>
      <c r="S281" s="173"/>
      <c r="T281" s="173"/>
    </row>
    <row r="282" spans="1:20" s="174" customFormat="1">
      <c r="A282" s="165" t="str">
        <f>IF(INDEX(減価償却費入力!$A$1:$I$301,ROW(),1)="","",INDEX(減価償却費入力!$A$1:$I$301,ROW(),1))</f>
        <v/>
      </c>
      <c r="B282" s="166" t="str">
        <f>IF(INDEX(減価償却費入力!$A$1:$I$301,ROW(),5)="","",INDEX(減価償却費入力!$A$1:$I$301,ROW(),5))</f>
        <v/>
      </c>
      <c r="C282" s="167" t="str">
        <f>IF(INDEX(減価償却費入力!$A$1:$I$301,ROW(),2)="","",INDEX(減価償却費入力!$A$1:$I$301,ROW(),2))</f>
        <v/>
      </c>
      <c r="D282" s="168" t="str">
        <f>IF(INDEX(減価償却費入力!$A$1:$I$301,ROW(),3)="","",INDEX(減価償却費入力!$A$1:$I$301,ROW(),3))</f>
        <v/>
      </c>
      <c r="E282" s="169" t="str">
        <f>IF(INDEX(減価償却費入力!$A$1:$I$301,ROW(),4)="","",INDEX(減価償却費入力!$A$1:$I$301,ROW(),4))</f>
        <v/>
      </c>
      <c r="F282" s="170" t="str">
        <f>IF(INDEX(減価償却費入力!$A$1:$I$301,ROW(),6)="","",INDEX(減価償却費入力!$A$1:$I$301,ROW(),6))</f>
        <v/>
      </c>
      <c r="G282" s="166" t="str">
        <f>IF(INDEX(減価償却費入力!$A$1:$I$301,ROW(),7)="","",INDEX(減価償却費入力!$A$1:$I$301,ROW(),7))</f>
        <v/>
      </c>
      <c r="H282" s="166" t="str">
        <f t="shared" si="12"/>
        <v/>
      </c>
      <c r="I282" s="166" t="str">
        <f>IFERROR(VLOOKUP(H282,耐用年数!$D$2:$E$224,2,FALSE),"")</f>
        <v/>
      </c>
      <c r="J282" s="166" t="str">
        <f>IF(INDEX(減価償却費入力!$A$1:$I$301,ROW(),8)="","",INDEX(減価償却費入力!$A$1:$I$301,ROW(),8))</f>
        <v/>
      </c>
      <c r="K282" s="166" t="str">
        <f>IFERROR(ROUNDDOWN(IF(OR(J282=耐用年数!$J$2,J282=耐用年数!$J$3,J282=""),減価償却費出力!I282,IF(DATEDIF(M282,A282,"y")&gt;=I282,I282/5,I282-DATEDIF(M282,A282,"y")+ROUNDDOWN(DATEDIF(M282,A282,"y")/5,0))),0),"")</f>
        <v/>
      </c>
      <c r="L282" s="166" t="str">
        <f t="shared" si="13"/>
        <v/>
      </c>
      <c r="M282" s="171" t="str">
        <f>IF(INDEX(減価償却費入力!$A$1:$I$301,ROW(),9)="","",INDEX(減価償却費入力!$A$1:$I$301,ROW(),9))</f>
        <v/>
      </c>
      <c r="N282" s="172" t="str">
        <f>IFERROR(IF(YEAR(A282)=設定・集計!$B$2,12-MONTH(A282)+1,IF(設定・集計!$B$2&lt;YEAR(A282)+L282,12,IF(設定・集計!$B$2=YEAR(A282)+L282,MONTH(A282)-1,0))),"")</f>
        <v/>
      </c>
      <c r="O282" s="169" t="str">
        <f t="shared" si="14"/>
        <v/>
      </c>
      <c r="P282" s="173"/>
      <c r="Q282" s="173"/>
      <c r="R282" s="173"/>
      <c r="S282" s="173"/>
      <c r="T282" s="173"/>
    </row>
    <row r="283" spans="1:20" s="174" customFormat="1">
      <c r="A283" s="165" t="str">
        <f>IF(INDEX(減価償却費入力!$A$1:$I$301,ROW(),1)="","",INDEX(減価償却費入力!$A$1:$I$301,ROW(),1))</f>
        <v/>
      </c>
      <c r="B283" s="166" t="str">
        <f>IF(INDEX(減価償却費入力!$A$1:$I$301,ROW(),5)="","",INDEX(減価償却費入力!$A$1:$I$301,ROW(),5))</f>
        <v/>
      </c>
      <c r="C283" s="167" t="str">
        <f>IF(INDEX(減価償却費入力!$A$1:$I$301,ROW(),2)="","",INDEX(減価償却費入力!$A$1:$I$301,ROW(),2))</f>
        <v/>
      </c>
      <c r="D283" s="168" t="str">
        <f>IF(INDEX(減価償却費入力!$A$1:$I$301,ROW(),3)="","",INDEX(減価償却費入力!$A$1:$I$301,ROW(),3))</f>
        <v/>
      </c>
      <c r="E283" s="169" t="str">
        <f>IF(INDEX(減価償却費入力!$A$1:$I$301,ROW(),4)="","",INDEX(減価償却費入力!$A$1:$I$301,ROW(),4))</f>
        <v/>
      </c>
      <c r="F283" s="170" t="str">
        <f>IF(INDEX(減価償却費入力!$A$1:$I$301,ROW(),6)="","",INDEX(減価償却費入力!$A$1:$I$301,ROW(),6))</f>
        <v/>
      </c>
      <c r="G283" s="166" t="str">
        <f>IF(INDEX(減価償却費入力!$A$1:$I$301,ROW(),7)="","",INDEX(減価償却費入力!$A$1:$I$301,ROW(),7))</f>
        <v/>
      </c>
      <c r="H283" s="166" t="str">
        <f t="shared" si="12"/>
        <v/>
      </c>
      <c r="I283" s="166" t="str">
        <f>IFERROR(VLOOKUP(H283,耐用年数!$D$2:$E$224,2,FALSE),"")</f>
        <v/>
      </c>
      <c r="J283" s="166" t="str">
        <f>IF(INDEX(減価償却費入力!$A$1:$I$301,ROW(),8)="","",INDEX(減価償却費入力!$A$1:$I$301,ROW(),8))</f>
        <v/>
      </c>
      <c r="K283" s="166" t="str">
        <f>IFERROR(ROUNDDOWN(IF(OR(J283=耐用年数!$J$2,J283=耐用年数!$J$3,J283=""),減価償却費出力!I283,IF(DATEDIF(M283,A283,"y")&gt;=I283,I283/5,I283-DATEDIF(M283,A283,"y")+ROUNDDOWN(DATEDIF(M283,A283,"y")/5,0))),0),"")</f>
        <v/>
      </c>
      <c r="L283" s="166" t="str">
        <f t="shared" si="13"/>
        <v/>
      </c>
      <c r="M283" s="171" t="str">
        <f>IF(INDEX(減価償却費入力!$A$1:$I$301,ROW(),9)="","",INDEX(減価償却費入力!$A$1:$I$301,ROW(),9))</f>
        <v/>
      </c>
      <c r="N283" s="172" t="str">
        <f>IFERROR(IF(YEAR(A283)=設定・集計!$B$2,12-MONTH(A283)+1,IF(設定・集計!$B$2&lt;YEAR(A283)+L283,12,IF(設定・集計!$B$2=YEAR(A283)+L283,MONTH(A283)-1,0))),"")</f>
        <v/>
      </c>
      <c r="O283" s="169" t="str">
        <f t="shared" si="14"/>
        <v/>
      </c>
      <c r="P283" s="173"/>
      <c r="Q283" s="173"/>
      <c r="R283" s="173"/>
      <c r="S283" s="173"/>
      <c r="T283" s="173"/>
    </row>
    <row r="284" spans="1:20" s="174" customFormat="1">
      <c r="A284" s="165" t="str">
        <f>IF(INDEX(減価償却費入力!$A$1:$I$301,ROW(),1)="","",INDEX(減価償却費入力!$A$1:$I$301,ROW(),1))</f>
        <v/>
      </c>
      <c r="B284" s="166" t="str">
        <f>IF(INDEX(減価償却費入力!$A$1:$I$301,ROW(),5)="","",INDEX(減価償却費入力!$A$1:$I$301,ROW(),5))</f>
        <v/>
      </c>
      <c r="C284" s="167" t="str">
        <f>IF(INDEX(減価償却費入力!$A$1:$I$301,ROW(),2)="","",INDEX(減価償却費入力!$A$1:$I$301,ROW(),2))</f>
        <v/>
      </c>
      <c r="D284" s="168" t="str">
        <f>IF(INDEX(減価償却費入力!$A$1:$I$301,ROW(),3)="","",INDEX(減価償却費入力!$A$1:$I$301,ROW(),3))</f>
        <v/>
      </c>
      <c r="E284" s="169" t="str">
        <f>IF(INDEX(減価償却費入力!$A$1:$I$301,ROW(),4)="","",INDEX(減価償却費入力!$A$1:$I$301,ROW(),4))</f>
        <v/>
      </c>
      <c r="F284" s="170" t="str">
        <f>IF(INDEX(減価償却費入力!$A$1:$I$301,ROW(),6)="","",INDEX(減価償却費入力!$A$1:$I$301,ROW(),6))</f>
        <v/>
      </c>
      <c r="G284" s="166" t="str">
        <f>IF(INDEX(減価償却費入力!$A$1:$I$301,ROW(),7)="","",INDEX(減価償却費入力!$A$1:$I$301,ROW(),7))</f>
        <v/>
      </c>
      <c r="H284" s="166" t="str">
        <f t="shared" si="12"/>
        <v/>
      </c>
      <c r="I284" s="166" t="str">
        <f>IFERROR(VLOOKUP(H284,耐用年数!$D$2:$E$224,2,FALSE),"")</f>
        <v/>
      </c>
      <c r="J284" s="166" t="str">
        <f>IF(INDEX(減価償却費入力!$A$1:$I$301,ROW(),8)="","",INDEX(減価償却費入力!$A$1:$I$301,ROW(),8))</f>
        <v/>
      </c>
      <c r="K284" s="166" t="str">
        <f>IFERROR(ROUNDDOWN(IF(OR(J284=耐用年数!$J$2,J284=耐用年数!$J$3,J284=""),減価償却費出力!I284,IF(DATEDIF(M284,A284,"y")&gt;=I284,I284/5,I284-DATEDIF(M284,A284,"y")+ROUNDDOWN(DATEDIF(M284,A284,"y")/5,0))),0),"")</f>
        <v/>
      </c>
      <c r="L284" s="166" t="str">
        <f t="shared" si="13"/>
        <v/>
      </c>
      <c r="M284" s="171" t="str">
        <f>IF(INDEX(減価償却費入力!$A$1:$I$301,ROW(),9)="","",INDEX(減価償却費入力!$A$1:$I$301,ROW(),9))</f>
        <v/>
      </c>
      <c r="N284" s="172" t="str">
        <f>IFERROR(IF(YEAR(A284)=設定・集計!$B$2,12-MONTH(A284)+1,IF(設定・集計!$B$2&lt;YEAR(A284)+L284,12,IF(設定・集計!$B$2=YEAR(A284)+L284,MONTH(A284)-1,0))),"")</f>
        <v/>
      </c>
      <c r="O284" s="169" t="str">
        <f t="shared" si="14"/>
        <v/>
      </c>
      <c r="P284" s="173"/>
      <c r="Q284" s="173"/>
      <c r="R284" s="173"/>
      <c r="S284" s="173"/>
      <c r="T284" s="173"/>
    </row>
    <row r="285" spans="1:20" s="174" customFormat="1">
      <c r="A285" s="165" t="str">
        <f>IF(INDEX(減価償却費入力!$A$1:$I$301,ROW(),1)="","",INDEX(減価償却費入力!$A$1:$I$301,ROW(),1))</f>
        <v/>
      </c>
      <c r="B285" s="166" t="str">
        <f>IF(INDEX(減価償却費入力!$A$1:$I$301,ROW(),5)="","",INDEX(減価償却費入力!$A$1:$I$301,ROW(),5))</f>
        <v/>
      </c>
      <c r="C285" s="167" t="str">
        <f>IF(INDEX(減価償却費入力!$A$1:$I$301,ROW(),2)="","",INDEX(減価償却費入力!$A$1:$I$301,ROW(),2))</f>
        <v/>
      </c>
      <c r="D285" s="168" t="str">
        <f>IF(INDEX(減価償却費入力!$A$1:$I$301,ROW(),3)="","",INDEX(減価償却費入力!$A$1:$I$301,ROW(),3))</f>
        <v/>
      </c>
      <c r="E285" s="169" t="str">
        <f>IF(INDEX(減価償却費入力!$A$1:$I$301,ROW(),4)="","",INDEX(減価償却費入力!$A$1:$I$301,ROW(),4))</f>
        <v/>
      </c>
      <c r="F285" s="170" t="str">
        <f>IF(INDEX(減価償却費入力!$A$1:$I$301,ROW(),6)="","",INDEX(減価償却費入力!$A$1:$I$301,ROW(),6))</f>
        <v/>
      </c>
      <c r="G285" s="166" t="str">
        <f>IF(INDEX(減価償却費入力!$A$1:$I$301,ROW(),7)="","",INDEX(減価償却費入力!$A$1:$I$301,ROW(),7))</f>
        <v/>
      </c>
      <c r="H285" s="166" t="str">
        <f t="shared" si="12"/>
        <v/>
      </c>
      <c r="I285" s="166" t="str">
        <f>IFERROR(VLOOKUP(H285,耐用年数!$D$2:$E$224,2,FALSE),"")</f>
        <v/>
      </c>
      <c r="J285" s="166" t="str">
        <f>IF(INDEX(減価償却費入力!$A$1:$I$301,ROW(),8)="","",INDEX(減価償却費入力!$A$1:$I$301,ROW(),8))</f>
        <v/>
      </c>
      <c r="K285" s="166" t="str">
        <f>IFERROR(ROUNDDOWN(IF(OR(J285=耐用年数!$J$2,J285=耐用年数!$J$3,J285=""),減価償却費出力!I285,IF(DATEDIF(M285,A285,"y")&gt;=I285,I285/5,I285-DATEDIF(M285,A285,"y")+ROUNDDOWN(DATEDIF(M285,A285,"y")/5,0))),0),"")</f>
        <v/>
      </c>
      <c r="L285" s="166" t="str">
        <f t="shared" si="13"/>
        <v/>
      </c>
      <c r="M285" s="171" t="str">
        <f>IF(INDEX(減価償却費入力!$A$1:$I$301,ROW(),9)="","",INDEX(減価償却費入力!$A$1:$I$301,ROW(),9))</f>
        <v/>
      </c>
      <c r="N285" s="172" t="str">
        <f>IFERROR(IF(YEAR(A285)=設定・集計!$B$2,12-MONTH(A285)+1,IF(設定・集計!$B$2&lt;YEAR(A285)+L285,12,IF(設定・集計!$B$2=YEAR(A285)+L285,MONTH(A285)-1,0))),"")</f>
        <v/>
      </c>
      <c r="O285" s="169" t="str">
        <f t="shared" si="14"/>
        <v/>
      </c>
      <c r="P285" s="173"/>
      <c r="Q285" s="173"/>
      <c r="R285" s="173"/>
      <c r="S285" s="173"/>
      <c r="T285" s="173"/>
    </row>
    <row r="286" spans="1:20" s="174" customFormat="1">
      <c r="A286" s="165" t="str">
        <f>IF(INDEX(減価償却費入力!$A$1:$I$301,ROW(),1)="","",INDEX(減価償却費入力!$A$1:$I$301,ROW(),1))</f>
        <v/>
      </c>
      <c r="B286" s="166" t="str">
        <f>IF(INDEX(減価償却費入力!$A$1:$I$301,ROW(),5)="","",INDEX(減価償却費入力!$A$1:$I$301,ROW(),5))</f>
        <v/>
      </c>
      <c r="C286" s="167" t="str">
        <f>IF(INDEX(減価償却費入力!$A$1:$I$301,ROW(),2)="","",INDEX(減価償却費入力!$A$1:$I$301,ROW(),2))</f>
        <v/>
      </c>
      <c r="D286" s="168" t="str">
        <f>IF(INDEX(減価償却費入力!$A$1:$I$301,ROW(),3)="","",INDEX(減価償却費入力!$A$1:$I$301,ROW(),3))</f>
        <v/>
      </c>
      <c r="E286" s="169" t="str">
        <f>IF(INDEX(減価償却費入力!$A$1:$I$301,ROW(),4)="","",INDEX(減価償却費入力!$A$1:$I$301,ROW(),4))</f>
        <v/>
      </c>
      <c r="F286" s="170" t="str">
        <f>IF(INDEX(減価償却費入力!$A$1:$I$301,ROW(),6)="","",INDEX(減価償却費入力!$A$1:$I$301,ROW(),6))</f>
        <v/>
      </c>
      <c r="G286" s="166" t="str">
        <f>IF(INDEX(減価償却費入力!$A$1:$I$301,ROW(),7)="","",INDEX(減価償却費入力!$A$1:$I$301,ROW(),7))</f>
        <v/>
      </c>
      <c r="H286" s="166" t="str">
        <f t="shared" si="12"/>
        <v/>
      </c>
      <c r="I286" s="166" t="str">
        <f>IFERROR(VLOOKUP(H286,耐用年数!$D$2:$E$224,2,FALSE),"")</f>
        <v/>
      </c>
      <c r="J286" s="166" t="str">
        <f>IF(INDEX(減価償却費入力!$A$1:$I$301,ROW(),8)="","",INDEX(減価償却費入力!$A$1:$I$301,ROW(),8))</f>
        <v/>
      </c>
      <c r="K286" s="166" t="str">
        <f>IFERROR(ROUNDDOWN(IF(OR(J286=耐用年数!$J$2,J286=耐用年数!$J$3,J286=""),減価償却費出力!I286,IF(DATEDIF(M286,A286,"y")&gt;=I286,I286/5,I286-DATEDIF(M286,A286,"y")+ROUNDDOWN(DATEDIF(M286,A286,"y")/5,0))),0),"")</f>
        <v/>
      </c>
      <c r="L286" s="166" t="str">
        <f t="shared" si="13"/>
        <v/>
      </c>
      <c r="M286" s="171" t="str">
        <f>IF(INDEX(減価償却費入力!$A$1:$I$301,ROW(),9)="","",INDEX(減価償却費入力!$A$1:$I$301,ROW(),9))</f>
        <v/>
      </c>
      <c r="N286" s="172" t="str">
        <f>IFERROR(IF(YEAR(A286)=設定・集計!$B$2,12-MONTH(A286)+1,IF(設定・集計!$B$2&lt;YEAR(A286)+L286,12,IF(設定・集計!$B$2=YEAR(A286)+L286,MONTH(A286)-1,0))),"")</f>
        <v/>
      </c>
      <c r="O286" s="169" t="str">
        <f t="shared" si="14"/>
        <v/>
      </c>
      <c r="P286" s="173"/>
      <c r="Q286" s="173"/>
      <c r="R286" s="173"/>
      <c r="S286" s="173"/>
      <c r="T286" s="173"/>
    </row>
    <row r="287" spans="1:20" s="174" customFormat="1">
      <c r="A287" s="165" t="str">
        <f>IF(INDEX(減価償却費入力!$A$1:$I$301,ROW(),1)="","",INDEX(減価償却費入力!$A$1:$I$301,ROW(),1))</f>
        <v/>
      </c>
      <c r="B287" s="166" t="str">
        <f>IF(INDEX(減価償却費入力!$A$1:$I$301,ROW(),5)="","",INDEX(減価償却費入力!$A$1:$I$301,ROW(),5))</f>
        <v/>
      </c>
      <c r="C287" s="167" t="str">
        <f>IF(INDEX(減価償却費入力!$A$1:$I$301,ROW(),2)="","",INDEX(減価償却費入力!$A$1:$I$301,ROW(),2))</f>
        <v/>
      </c>
      <c r="D287" s="168" t="str">
        <f>IF(INDEX(減価償却費入力!$A$1:$I$301,ROW(),3)="","",INDEX(減価償却費入力!$A$1:$I$301,ROW(),3))</f>
        <v/>
      </c>
      <c r="E287" s="169" t="str">
        <f>IF(INDEX(減価償却費入力!$A$1:$I$301,ROW(),4)="","",INDEX(減価償却費入力!$A$1:$I$301,ROW(),4))</f>
        <v/>
      </c>
      <c r="F287" s="170" t="str">
        <f>IF(INDEX(減価償却費入力!$A$1:$I$301,ROW(),6)="","",INDEX(減価償却費入力!$A$1:$I$301,ROW(),6))</f>
        <v/>
      </c>
      <c r="G287" s="166" t="str">
        <f>IF(INDEX(減価償却費入力!$A$1:$I$301,ROW(),7)="","",INDEX(減価償却費入力!$A$1:$I$301,ROW(),7))</f>
        <v/>
      </c>
      <c r="H287" s="166" t="str">
        <f t="shared" si="12"/>
        <v/>
      </c>
      <c r="I287" s="166" t="str">
        <f>IFERROR(VLOOKUP(H287,耐用年数!$D$2:$E$224,2,FALSE),"")</f>
        <v/>
      </c>
      <c r="J287" s="166" t="str">
        <f>IF(INDEX(減価償却費入力!$A$1:$I$301,ROW(),8)="","",INDEX(減価償却費入力!$A$1:$I$301,ROW(),8))</f>
        <v/>
      </c>
      <c r="K287" s="166" t="str">
        <f>IFERROR(ROUNDDOWN(IF(OR(J287=耐用年数!$J$2,J287=耐用年数!$J$3,J287=""),減価償却費出力!I287,IF(DATEDIF(M287,A287,"y")&gt;=I287,I287/5,I287-DATEDIF(M287,A287,"y")+ROUNDDOWN(DATEDIF(M287,A287,"y")/5,0))),0),"")</f>
        <v/>
      </c>
      <c r="L287" s="166" t="str">
        <f t="shared" si="13"/>
        <v/>
      </c>
      <c r="M287" s="171" t="str">
        <f>IF(INDEX(減価償却費入力!$A$1:$I$301,ROW(),9)="","",INDEX(減価償却費入力!$A$1:$I$301,ROW(),9))</f>
        <v/>
      </c>
      <c r="N287" s="172" t="str">
        <f>IFERROR(IF(YEAR(A287)=設定・集計!$B$2,12-MONTH(A287)+1,IF(設定・集計!$B$2&lt;YEAR(A287)+L287,12,IF(設定・集計!$B$2=YEAR(A287)+L287,MONTH(A287)-1,0))),"")</f>
        <v/>
      </c>
      <c r="O287" s="169" t="str">
        <f t="shared" si="14"/>
        <v/>
      </c>
      <c r="P287" s="173"/>
      <c r="Q287" s="173"/>
      <c r="R287" s="173"/>
      <c r="S287" s="173"/>
      <c r="T287" s="173"/>
    </row>
    <row r="288" spans="1:20" s="174" customFormat="1">
      <c r="A288" s="165" t="str">
        <f>IF(INDEX(減価償却費入力!$A$1:$I$301,ROW(),1)="","",INDEX(減価償却費入力!$A$1:$I$301,ROW(),1))</f>
        <v/>
      </c>
      <c r="B288" s="166" t="str">
        <f>IF(INDEX(減価償却費入力!$A$1:$I$301,ROW(),5)="","",INDEX(減価償却費入力!$A$1:$I$301,ROW(),5))</f>
        <v/>
      </c>
      <c r="C288" s="167" t="str">
        <f>IF(INDEX(減価償却費入力!$A$1:$I$301,ROW(),2)="","",INDEX(減価償却費入力!$A$1:$I$301,ROW(),2))</f>
        <v/>
      </c>
      <c r="D288" s="168" t="str">
        <f>IF(INDEX(減価償却費入力!$A$1:$I$301,ROW(),3)="","",INDEX(減価償却費入力!$A$1:$I$301,ROW(),3))</f>
        <v/>
      </c>
      <c r="E288" s="169" t="str">
        <f>IF(INDEX(減価償却費入力!$A$1:$I$301,ROW(),4)="","",INDEX(減価償却費入力!$A$1:$I$301,ROW(),4))</f>
        <v/>
      </c>
      <c r="F288" s="170" t="str">
        <f>IF(INDEX(減価償却費入力!$A$1:$I$301,ROW(),6)="","",INDEX(減価償却費入力!$A$1:$I$301,ROW(),6))</f>
        <v/>
      </c>
      <c r="G288" s="166" t="str">
        <f>IF(INDEX(減価償却費入力!$A$1:$I$301,ROW(),7)="","",INDEX(減価償却費入力!$A$1:$I$301,ROW(),7))</f>
        <v/>
      </c>
      <c r="H288" s="166" t="str">
        <f t="shared" si="12"/>
        <v/>
      </c>
      <c r="I288" s="166" t="str">
        <f>IFERROR(VLOOKUP(H288,耐用年数!$D$2:$E$224,2,FALSE),"")</f>
        <v/>
      </c>
      <c r="J288" s="166" t="str">
        <f>IF(INDEX(減価償却費入力!$A$1:$I$301,ROW(),8)="","",INDEX(減価償却費入力!$A$1:$I$301,ROW(),8))</f>
        <v/>
      </c>
      <c r="K288" s="166" t="str">
        <f>IFERROR(ROUNDDOWN(IF(OR(J288=耐用年数!$J$2,J288=耐用年数!$J$3,J288=""),減価償却費出力!I288,IF(DATEDIF(M288,A288,"y")&gt;=I288,I288/5,I288-DATEDIF(M288,A288,"y")+ROUNDDOWN(DATEDIF(M288,A288,"y")/5,0))),0),"")</f>
        <v/>
      </c>
      <c r="L288" s="166" t="str">
        <f t="shared" si="13"/>
        <v/>
      </c>
      <c r="M288" s="171" t="str">
        <f>IF(INDEX(減価償却費入力!$A$1:$I$301,ROW(),9)="","",INDEX(減価償却費入力!$A$1:$I$301,ROW(),9))</f>
        <v/>
      </c>
      <c r="N288" s="172" t="str">
        <f>IFERROR(IF(YEAR(A288)=設定・集計!$B$2,12-MONTH(A288)+1,IF(設定・集計!$B$2&lt;YEAR(A288)+L288,12,IF(設定・集計!$B$2=YEAR(A288)+L288,MONTH(A288)-1,0))),"")</f>
        <v/>
      </c>
      <c r="O288" s="169" t="str">
        <f t="shared" si="14"/>
        <v/>
      </c>
      <c r="P288" s="173"/>
      <c r="Q288" s="173"/>
      <c r="R288" s="173"/>
      <c r="S288" s="173"/>
      <c r="T288" s="173"/>
    </row>
    <row r="289" spans="1:20" s="174" customFormat="1">
      <c r="A289" s="165" t="str">
        <f>IF(INDEX(減価償却費入力!$A$1:$I$301,ROW(),1)="","",INDEX(減価償却費入力!$A$1:$I$301,ROW(),1))</f>
        <v/>
      </c>
      <c r="B289" s="166" t="str">
        <f>IF(INDEX(減価償却費入力!$A$1:$I$301,ROW(),5)="","",INDEX(減価償却費入力!$A$1:$I$301,ROW(),5))</f>
        <v/>
      </c>
      <c r="C289" s="167" t="str">
        <f>IF(INDEX(減価償却費入力!$A$1:$I$301,ROW(),2)="","",INDEX(減価償却費入力!$A$1:$I$301,ROW(),2))</f>
        <v/>
      </c>
      <c r="D289" s="168" t="str">
        <f>IF(INDEX(減価償却費入力!$A$1:$I$301,ROW(),3)="","",INDEX(減価償却費入力!$A$1:$I$301,ROW(),3))</f>
        <v/>
      </c>
      <c r="E289" s="169" t="str">
        <f>IF(INDEX(減価償却費入力!$A$1:$I$301,ROW(),4)="","",INDEX(減価償却費入力!$A$1:$I$301,ROW(),4))</f>
        <v/>
      </c>
      <c r="F289" s="170" t="str">
        <f>IF(INDEX(減価償却費入力!$A$1:$I$301,ROW(),6)="","",INDEX(減価償却費入力!$A$1:$I$301,ROW(),6))</f>
        <v/>
      </c>
      <c r="G289" s="166" t="str">
        <f>IF(INDEX(減価償却費入力!$A$1:$I$301,ROW(),7)="","",INDEX(減価償却費入力!$A$1:$I$301,ROW(),7))</f>
        <v/>
      </c>
      <c r="H289" s="166" t="str">
        <f t="shared" si="12"/>
        <v/>
      </c>
      <c r="I289" s="166" t="str">
        <f>IFERROR(VLOOKUP(H289,耐用年数!$D$2:$E$224,2,FALSE),"")</f>
        <v/>
      </c>
      <c r="J289" s="166" t="str">
        <f>IF(INDEX(減価償却費入力!$A$1:$I$301,ROW(),8)="","",INDEX(減価償却費入力!$A$1:$I$301,ROW(),8))</f>
        <v/>
      </c>
      <c r="K289" s="166" t="str">
        <f>IFERROR(ROUNDDOWN(IF(OR(J289=耐用年数!$J$2,J289=耐用年数!$J$3,J289=""),減価償却費出力!I289,IF(DATEDIF(M289,A289,"y")&gt;=I289,I289/5,I289-DATEDIF(M289,A289,"y")+ROUNDDOWN(DATEDIF(M289,A289,"y")/5,0))),0),"")</f>
        <v/>
      </c>
      <c r="L289" s="166" t="str">
        <f t="shared" si="13"/>
        <v/>
      </c>
      <c r="M289" s="171" t="str">
        <f>IF(INDEX(減価償却費入力!$A$1:$I$301,ROW(),9)="","",INDEX(減価償却費入力!$A$1:$I$301,ROW(),9))</f>
        <v/>
      </c>
      <c r="N289" s="172" t="str">
        <f>IFERROR(IF(YEAR(A289)=設定・集計!$B$2,12-MONTH(A289)+1,IF(設定・集計!$B$2&lt;YEAR(A289)+L289,12,IF(設定・集計!$B$2=YEAR(A289)+L289,MONTH(A289)-1,0))),"")</f>
        <v/>
      </c>
      <c r="O289" s="169" t="str">
        <f t="shared" si="14"/>
        <v/>
      </c>
      <c r="P289" s="173"/>
      <c r="Q289" s="173"/>
      <c r="R289" s="173"/>
      <c r="S289" s="173"/>
      <c r="T289" s="173"/>
    </row>
    <row r="290" spans="1:20" s="174" customFormat="1">
      <c r="A290" s="165" t="str">
        <f>IF(INDEX(減価償却費入力!$A$1:$I$301,ROW(),1)="","",INDEX(減価償却費入力!$A$1:$I$301,ROW(),1))</f>
        <v/>
      </c>
      <c r="B290" s="166" t="str">
        <f>IF(INDEX(減価償却費入力!$A$1:$I$301,ROW(),5)="","",INDEX(減価償却費入力!$A$1:$I$301,ROW(),5))</f>
        <v/>
      </c>
      <c r="C290" s="167" t="str">
        <f>IF(INDEX(減価償却費入力!$A$1:$I$301,ROW(),2)="","",INDEX(減価償却費入力!$A$1:$I$301,ROW(),2))</f>
        <v/>
      </c>
      <c r="D290" s="168" t="str">
        <f>IF(INDEX(減価償却費入力!$A$1:$I$301,ROW(),3)="","",INDEX(減価償却費入力!$A$1:$I$301,ROW(),3))</f>
        <v/>
      </c>
      <c r="E290" s="169" t="str">
        <f>IF(INDEX(減価償却費入力!$A$1:$I$301,ROW(),4)="","",INDEX(減価償却費入力!$A$1:$I$301,ROW(),4))</f>
        <v/>
      </c>
      <c r="F290" s="170" t="str">
        <f>IF(INDEX(減価償却費入力!$A$1:$I$301,ROW(),6)="","",INDEX(減価償却費入力!$A$1:$I$301,ROW(),6))</f>
        <v/>
      </c>
      <c r="G290" s="166" t="str">
        <f>IF(INDEX(減価償却費入力!$A$1:$I$301,ROW(),7)="","",INDEX(減価償却費入力!$A$1:$I$301,ROW(),7))</f>
        <v/>
      </c>
      <c r="H290" s="166" t="str">
        <f t="shared" si="12"/>
        <v/>
      </c>
      <c r="I290" s="166" t="str">
        <f>IFERROR(VLOOKUP(H290,耐用年数!$D$2:$E$224,2,FALSE),"")</f>
        <v/>
      </c>
      <c r="J290" s="166" t="str">
        <f>IF(INDEX(減価償却費入力!$A$1:$I$301,ROW(),8)="","",INDEX(減価償却費入力!$A$1:$I$301,ROW(),8))</f>
        <v/>
      </c>
      <c r="K290" s="166" t="str">
        <f>IFERROR(ROUNDDOWN(IF(OR(J290=耐用年数!$J$2,J290=耐用年数!$J$3,J290=""),減価償却費出力!I290,IF(DATEDIF(M290,A290,"y")&gt;=I290,I290/5,I290-DATEDIF(M290,A290,"y")+ROUNDDOWN(DATEDIF(M290,A290,"y")/5,0))),0),"")</f>
        <v/>
      </c>
      <c r="L290" s="166" t="str">
        <f t="shared" si="13"/>
        <v/>
      </c>
      <c r="M290" s="171" t="str">
        <f>IF(INDEX(減価償却費入力!$A$1:$I$301,ROW(),9)="","",INDEX(減価償却費入力!$A$1:$I$301,ROW(),9))</f>
        <v/>
      </c>
      <c r="N290" s="172" t="str">
        <f>IFERROR(IF(YEAR(A290)=設定・集計!$B$2,12-MONTH(A290)+1,IF(設定・集計!$B$2&lt;YEAR(A290)+L290,12,IF(設定・集計!$B$2=YEAR(A290)+L290,MONTH(A290)-1,0))),"")</f>
        <v/>
      </c>
      <c r="O290" s="169" t="str">
        <f t="shared" si="14"/>
        <v/>
      </c>
      <c r="P290" s="173"/>
      <c r="Q290" s="173"/>
      <c r="R290" s="173"/>
      <c r="S290" s="173"/>
      <c r="T290" s="173"/>
    </row>
    <row r="291" spans="1:20" s="174" customFormat="1">
      <c r="A291" s="165" t="str">
        <f>IF(INDEX(減価償却費入力!$A$1:$I$301,ROW(),1)="","",INDEX(減価償却費入力!$A$1:$I$301,ROW(),1))</f>
        <v/>
      </c>
      <c r="B291" s="166" t="str">
        <f>IF(INDEX(減価償却費入力!$A$1:$I$301,ROW(),5)="","",INDEX(減価償却費入力!$A$1:$I$301,ROW(),5))</f>
        <v/>
      </c>
      <c r="C291" s="167" t="str">
        <f>IF(INDEX(減価償却費入力!$A$1:$I$301,ROW(),2)="","",INDEX(減価償却費入力!$A$1:$I$301,ROW(),2))</f>
        <v/>
      </c>
      <c r="D291" s="168" t="str">
        <f>IF(INDEX(減価償却費入力!$A$1:$I$301,ROW(),3)="","",INDEX(減価償却費入力!$A$1:$I$301,ROW(),3))</f>
        <v/>
      </c>
      <c r="E291" s="169" t="str">
        <f>IF(INDEX(減価償却費入力!$A$1:$I$301,ROW(),4)="","",INDEX(減価償却費入力!$A$1:$I$301,ROW(),4))</f>
        <v/>
      </c>
      <c r="F291" s="170" t="str">
        <f>IF(INDEX(減価償却費入力!$A$1:$I$301,ROW(),6)="","",INDEX(減価償却費入力!$A$1:$I$301,ROW(),6))</f>
        <v/>
      </c>
      <c r="G291" s="166" t="str">
        <f>IF(INDEX(減価償却費入力!$A$1:$I$301,ROW(),7)="","",INDEX(減価償却費入力!$A$1:$I$301,ROW(),7))</f>
        <v/>
      </c>
      <c r="H291" s="166" t="str">
        <f t="shared" si="12"/>
        <v/>
      </c>
      <c r="I291" s="166" t="str">
        <f>IFERROR(VLOOKUP(H291,耐用年数!$D$2:$E$224,2,FALSE),"")</f>
        <v/>
      </c>
      <c r="J291" s="166" t="str">
        <f>IF(INDEX(減価償却費入力!$A$1:$I$301,ROW(),8)="","",INDEX(減価償却費入力!$A$1:$I$301,ROW(),8))</f>
        <v/>
      </c>
      <c r="K291" s="166" t="str">
        <f>IFERROR(ROUNDDOWN(IF(OR(J291=耐用年数!$J$2,J291=耐用年数!$J$3,J291=""),減価償却費出力!I291,IF(DATEDIF(M291,A291,"y")&gt;=I291,I291/5,I291-DATEDIF(M291,A291,"y")+ROUNDDOWN(DATEDIF(M291,A291,"y")/5,0))),0),"")</f>
        <v/>
      </c>
      <c r="L291" s="166" t="str">
        <f t="shared" si="13"/>
        <v/>
      </c>
      <c r="M291" s="171" t="str">
        <f>IF(INDEX(減価償却費入力!$A$1:$I$301,ROW(),9)="","",INDEX(減価償却費入力!$A$1:$I$301,ROW(),9))</f>
        <v/>
      </c>
      <c r="N291" s="172" t="str">
        <f>IFERROR(IF(YEAR(A291)=設定・集計!$B$2,12-MONTH(A291)+1,IF(設定・集計!$B$2&lt;YEAR(A291)+L291,12,IF(設定・集計!$B$2=YEAR(A291)+L291,MONTH(A291)-1,0))),"")</f>
        <v/>
      </c>
      <c r="O291" s="169" t="str">
        <f t="shared" si="14"/>
        <v/>
      </c>
      <c r="P291" s="173"/>
      <c r="Q291" s="173"/>
      <c r="R291" s="173"/>
      <c r="S291" s="173"/>
      <c r="T291" s="173"/>
    </row>
    <row r="292" spans="1:20" s="174" customFormat="1">
      <c r="A292" s="165" t="str">
        <f>IF(INDEX(減価償却費入力!$A$1:$I$301,ROW(),1)="","",INDEX(減価償却費入力!$A$1:$I$301,ROW(),1))</f>
        <v/>
      </c>
      <c r="B292" s="166" t="str">
        <f>IF(INDEX(減価償却費入力!$A$1:$I$301,ROW(),5)="","",INDEX(減価償却費入力!$A$1:$I$301,ROW(),5))</f>
        <v/>
      </c>
      <c r="C292" s="167" t="str">
        <f>IF(INDEX(減価償却費入力!$A$1:$I$301,ROW(),2)="","",INDEX(減価償却費入力!$A$1:$I$301,ROW(),2))</f>
        <v/>
      </c>
      <c r="D292" s="168" t="str">
        <f>IF(INDEX(減価償却費入力!$A$1:$I$301,ROW(),3)="","",INDEX(減価償却費入力!$A$1:$I$301,ROW(),3))</f>
        <v/>
      </c>
      <c r="E292" s="169" t="str">
        <f>IF(INDEX(減価償却費入力!$A$1:$I$301,ROW(),4)="","",INDEX(減価償却費入力!$A$1:$I$301,ROW(),4))</f>
        <v/>
      </c>
      <c r="F292" s="170" t="str">
        <f>IF(INDEX(減価償却費入力!$A$1:$I$301,ROW(),6)="","",INDEX(減価償却費入力!$A$1:$I$301,ROW(),6))</f>
        <v/>
      </c>
      <c r="G292" s="166" t="str">
        <f>IF(INDEX(減価償却費入力!$A$1:$I$301,ROW(),7)="","",INDEX(減価償却費入力!$A$1:$I$301,ROW(),7))</f>
        <v/>
      </c>
      <c r="H292" s="166" t="str">
        <f t="shared" si="12"/>
        <v/>
      </c>
      <c r="I292" s="166" t="str">
        <f>IFERROR(VLOOKUP(H292,耐用年数!$D$2:$E$224,2,FALSE),"")</f>
        <v/>
      </c>
      <c r="J292" s="166" t="str">
        <f>IF(INDEX(減価償却費入力!$A$1:$I$301,ROW(),8)="","",INDEX(減価償却費入力!$A$1:$I$301,ROW(),8))</f>
        <v/>
      </c>
      <c r="K292" s="166" t="str">
        <f>IFERROR(ROUNDDOWN(IF(OR(J292=耐用年数!$J$2,J292=耐用年数!$J$3,J292=""),減価償却費出力!I292,IF(DATEDIF(M292,A292,"y")&gt;=I292,I292/5,I292-DATEDIF(M292,A292,"y")+ROUNDDOWN(DATEDIF(M292,A292,"y")/5,0))),0),"")</f>
        <v/>
      </c>
      <c r="L292" s="166" t="str">
        <f t="shared" si="13"/>
        <v/>
      </c>
      <c r="M292" s="171" t="str">
        <f>IF(INDEX(減価償却費入力!$A$1:$I$301,ROW(),9)="","",INDEX(減価償却費入力!$A$1:$I$301,ROW(),9))</f>
        <v/>
      </c>
      <c r="N292" s="172" t="str">
        <f>IFERROR(IF(YEAR(A292)=設定・集計!$B$2,12-MONTH(A292)+1,IF(設定・集計!$B$2&lt;YEAR(A292)+L292,12,IF(設定・集計!$B$2=YEAR(A292)+L292,MONTH(A292)-1,0))),"")</f>
        <v/>
      </c>
      <c r="O292" s="169" t="str">
        <f t="shared" si="14"/>
        <v/>
      </c>
      <c r="P292" s="173"/>
      <c r="Q292" s="173"/>
      <c r="R292" s="173"/>
      <c r="S292" s="173"/>
      <c r="T292" s="173"/>
    </row>
    <row r="293" spans="1:20" s="174" customFormat="1">
      <c r="A293" s="165" t="str">
        <f>IF(INDEX(減価償却費入力!$A$1:$I$301,ROW(),1)="","",INDEX(減価償却費入力!$A$1:$I$301,ROW(),1))</f>
        <v/>
      </c>
      <c r="B293" s="166" t="str">
        <f>IF(INDEX(減価償却費入力!$A$1:$I$301,ROW(),5)="","",INDEX(減価償却費入力!$A$1:$I$301,ROW(),5))</f>
        <v/>
      </c>
      <c r="C293" s="167" t="str">
        <f>IF(INDEX(減価償却費入力!$A$1:$I$301,ROW(),2)="","",INDEX(減価償却費入力!$A$1:$I$301,ROW(),2))</f>
        <v/>
      </c>
      <c r="D293" s="168" t="str">
        <f>IF(INDEX(減価償却費入力!$A$1:$I$301,ROW(),3)="","",INDEX(減価償却費入力!$A$1:$I$301,ROW(),3))</f>
        <v/>
      </c>
      <c r="E293" s="169" t="str">
        <f>IF(INDEX(減価償却費入力!$A$1:$I$301,ROW(),4)="","",INDEX(減価償却費入力!$A$1:$I$301,ROW(),4))</f>
        <v/>
      </c>
      <c r="F293" s="170" t="str">
        <f>IF(INDEX(減価償却費入力!$A$1:$I$301,ROW(),6)="","",INDEX(減価償却費入力!$A$1:$I$301,ROW(),6))</f>
        <v/>
      </c>
      <c r="G293" s="166" t="str">
        <f>IF(INDEX(減価償却費入力!$A$1:$I$301,ROW(),7)="","",INDEX(減価償却費入力!$A$1:$I$301,ROW(),7))</f>
        <v/>
      </c>
      <c r="H293" s="166" t="str">
        <f t="shared" si="12"/>
        <v/>
      </c>
      <c r="I293" s="166" t="str">
        <f>IFERROR(VLOOKUP(H293,耐用年数!$D$2:$E$224,2,FALSE),"")</f>
        <v/>
      </c>
      <c r="J293" s="166" t="str">
        <f>IF(INDEX(減価償却費入力!$A$1:$I$301,ROW(),8)="","",INDEX(減価償却費入力!$A$1:$I$301,ROW(),8))</f>
        <v/>
      </c>
      <c r="K293" s="166" t="str">
        <f>IFERROR(ROUNDDOWN(IF(OR(J293=耐用年数!$J$2,J293=耐用年数!$J$3,J293=""),減価償却費出力!I293,IF(DATEDIF(M293,A293,"y")&gt;=I293,I293/5,I293-DATEDIF(M293,A293,"y")+ROUNDDOWN(DATEDIF(M293,A293,"y")/5,0))),0),"")</f>
        <v/>
      </c>
      <c r="L293" s="166" t="str">
        <f t="shared" si="13"/>
        <v/>
      </c>
      <c r="M293" s="171" t="str">
        <f>IF(INDEX(減価償却費入力!$A$1:$I$301,ROW(),9)="","",INDEX(減価償却費入力!$A$1:$I$301,ROW(),9))</f>
        <v/>
      </c>
      <c r="N293" s="172" t="str">
        <f>IFERROR(IF(YEAR(A293)=設定・集計!$B$2,12-MONTH(A293)+1,IF(設定・集計!$B$2&lt;YEAR(A293)+L293,12,IF(設定・集計!$B$2=YEAR(A293)+L293,MONTH(A293)-1,0))),"")</f>
        <v/>
      </c>
      <c r="O293" s="169" t="str">
        <f t="shared" si="14"/>
        <v/>
      </c>
      <c r="P293" s="173"/>
      <c r="Q293" s="173"/>
      <c r="R293" s="173"/>
      <c r="S293" s="173"/>
      <c r="T293" s="173"/>
    </row>
    <row r="294" spans="1:20" s="174" customFormat="1">
      <c r="A294" s="165" t="str">
        <f>IF(INDEX(減価償却費入力!$A$1:$I$301,ROW(),1)="","",INDEX(減価償却費入力!$A$1:$I$301,ROW(),1))</f>
        <v/>
      </c>
      <c r="B294" s="166" t="str">
        <f>IF(INDEX(減価償却費入力!$A$1:$I$301,ROW(),5)="","",INDEX(減価償却費入力!$A$1:$I$301,ROW(),5))</f>
        <v/>
      </c>
      <c r="C294" s="167" t="str">
        <f>IF(INDEX(減価償却費入力!$A$1:$I$301,ROW(),2)="","",INDEX(減価償却費入力!$A$1:$I$301,ROW(),2))</f>
        <v/>
      </c>
      <c r="D294" s="168" t="str">
        <f>IF(INDEX(減価償却費入力!$A$1:$I$301,ROW(),3)="","",INDEX(減価償却費入力!$A$1:$I$301,ROW(),3))</f>
        <v/>
      </c>
      <c r="E294" s="169" t="str">
        <f>IF(INDEX(減価償却費入力!$A$1:$I$301,ROW(),4)="","",INDEX(減価償却費入力!$A$1:$I$301,ROW(),4))</f>
        <v/>
      </c>
      <c r="F294" s="170" t="str">
        <f>IF(INDEX(減価償却費入力!$A$1:$I$301,ROW(),6)="","",INDEX(減価償却費入力!$A$1:$I$301,ROW(),6))</f>
        <v/>
      </c>
      <c r="G294" s="166" t="str">
        <f>IF(INDEX(減価償却費入力!$A$1:$I$301,ROW(),7)="","",INDEX(減価償却費入力!$A$1:$I$301,ROW(),7))</f>
        <v/>
      </c>
      <c r="H294" s="166" t="str">
        <f t="shared" si="12"/>
        <v/>
      </c>
      <c r="I294" s="166" t="str">
        <f>IFERROR(VLOOKUP(H294,耐用年数!$D$2:$E$224,2,FALSE),"")</f>
        <v/>
      </c>
      <c r="J294" s="166" t="str">
        <f>IF(INDEX(減価償却費入力!$A$1:$I$301,ROW(),8)="","",INDEX(減価償却費入力!$A$1:$I$301,ROW(),8))</f>
        <v/>
      </c>
      <c r="K294" s="166" t="str">
        <f>IFERROR(ROUNDDOWN(IF(OR(J294=耐用年数!$J$2,J294=耐用年数!$J$3,J294=""),減価償却費出力!I294,IF(DATEDIF(M294,A294,"y")&gt;=I294,I294/5,I294-DATEDIF(M294,A294,"y")+ROUNDDOWN(DATEDIF(M294,A294,"y")/5,0))),0),"")</f>
        <v/>
      </c>
      <c r="L294" s="166" t="str">
        <f t="shared" si="13"/>
        <v/>
      </c>
      <c r="M294" s="171" t="str">
        <f>IF(INDEX(減価償却費入力!$A$1:$I$301,ROW(),9)="","",INDEX(減価償却費入力!$A$1:$I$301,ROW(),9))</f>
        <v/>
      </c>
      <c r="N294" s="172" t="str">
        <f>IFERROR(IF(YEAR(A294)=設定・集計!$B$2,12-MONTH(A294)+1,IF(設定・集計!$B$2&lt;YEAR(A294)+L294,12,IF(設定・集計!$B$2=YEAR(A294)+L294,MONTH(A294)-1,0))),"")</f>
        <v/>
      </c>
      <c r="O294" s="169" t="str">
        <f t="shared" si="14"/>
        <v/>
      </c>
      <c r="P294" s="173"/>
      <c r="Q294" s="173"/>
      <c r="R294" s="173"/>
      <c r="S294" s="173"/>
      <c r="T294" s="173"/>
    </row>
    <row r="295" spans="1:20" s="174" customFormat="1">
      <c r="A295" s="165" t="str">
        <f>IF(INDEX(減価償却費入力!$A$1:$I$301,ROW(),1)="","",INDEX(減価償却費入力!$A$1:$I$301,ROW(),1))</f>
        <v/>
      </c>
      <c r="B295" s="166" t="str">
        <f>IF(INDEX(減価償却費入力!$A$1:$I$301,ROW(),5)="","",INDEX(減価償却費入力!$A$1:$I$301,ROW(),5))</f>
        <v/>
      </c>
      <c r="C295" s="167" t="str">
        <f>IF(INDEX(減価償却費入力!$A$1:$I$301,ROW(),2)="","",INDEX(減価償却費入力!$A$1:$I$301,ROW(),2))</f>
        <v/>
      </c>
      <c r="D295" s="168" t="str">
        <f>IF(INDEX(減価償却費入力!$A$1:$I$301,ROW(),3)="","",INDEX(減価償却費入力!$A$1:$I$301,ROW(),3))</f>
        <v/>
      </c>
      <c r="E295" s="169" t="str">
        <f>IF(INDEX(減価償却費入力!$A$1:$I$301,ROW(),4)="","",INDEX(減価償却費入力!$A$1:$I$301,ROW(),4))</f>
        <v/>
      </c>
      <c r="F295" s="170" t="str">
        <f>IF(INDEX(減価償却費入力!$A$1:$I$301,ROW(),6)="","",INDEX(減価償却費入力!$A$1:$I$301,ROW(),6))</f>
        <v/>
      </c>
      <c r="G295" s="166" t="str">
        <f>IF(INDEX(減価償却費入力!$A$1:$I$301,ROW(),7)="","",INDEX(減価償却費入力!$A$1:$I$301,ROW(),7))</f>
        <v/>
      </c>
      <c r="H295" s="166" t="str">
        <f t="shared" si="12"/>
        <v/>
      </c>
      <c r="I295" s="166" t="str">
        <f>IFERROR(VLOOKUP(H295,耐用年数!$D$2:$E$224,2,FALSE),"")</f>
        <v/>
      </c>
      <c r="J295" s="166" t="str">
        <f>IF(INDEX(減価償却費入力!$A$1:$I$301,ROW(),8)="","",INDEX(減価償却費入力!$A$1:$I$301,ROW(),8))</f>
        <v/>
      </c>
      <c r="K295" s="166" t="str">
        <f>IFERROR(ROUNDDOWN(IF(OR(J295=耐用年数!$J$2,J295=耐用年数!$J$3,J295=""),減価償却費出力!I295,IF(DATEDIF(M295,A295,"y")&gt;=I295,I295/5,I295-DATEDIF(M295,A295,"y")+ROUNDDOWN(DATEDIF(M295,A295,"y")/5,0))),0),"")</f>
        <v/>
      </c>
      <c r="L295" s="166" t="str">
        <f t="shared" si="13"/>
        <v/>
      </c>
      <c r="M295" s="171" t="str">
        <f>IF(INDEX(減価償却費入力!$A$1:$I$301,ROW(),9)="","",INDEX(減価償却費入力!$A$1:$I$301,ROW(),9))</f>
        <v/>
      </c>
      <c r="N295" s="172" t="str">
        <f>IFERROR(IF(YEAR(A295)=設定・集計!$B$2,12-MONTH(A295)+1,IF(設定・集計!$B$2&lt;YEAR(A295)+L295,12,IF(設定・集計!$B$2=YEAR(A295)+L295,MONTH(A295)-1,0))),"")</f>
        <v/>
      </c>
      <c r="O295" s="169" t="str">
        <f t="shared" si="14"/>
        <v/>
      </c>
      <c r="P295" s="173"/>
      <c r="Q295" s="173"/>
      <c r="R295" s="173"/>
      <c r="S295" s="173"/>
      <c r="T295" s="173"/>
    </row>
    <row r="296" spans="1:20" s="174" customFormat="1">
      <c r="A296" s="165" t="str">
        <f>IF(INDEX(減価償却費入力!$A$1:$I$301,ROW(),1)="","",INDEX(減価償却費入力!$A$1:$I$301,ROW(),1))</f>
        <v/>
      </c>
      <c r="B296" s="166" t="str">
        <f>IF(INDEX(減価償却費入力!$A$1:$I$301,ROW(),5)="","",INDEX(減価償却費入力!$A$1:$I$301,ROW(),5))</f>
        <v/>
      </c>
      <c r="C296" s="167" t="str">
        <f>IF(INDEX(減価償却費入力!$A$1:$I$301,ROW(),2)="","",INDEX(減価償却費入力!$A$1:$I$301,ROW(),2))</f>
        <v/>
      </c>
      <c r="D296" s="168" t="str">
        <f>IF(INDEX(減価償却費入力!$A$1:$I$301,ROW(),3)="","",INDEX(減価償却費入力!$A$1:$I$301,ROW(),3))</f>
        <v/>
      </c>
      <c r="E296" s="169" t="str">
        <f>IF(INDEX(減価償却費入力!$A$1:$I$301,ROW(),4)="","",INDEX(減価償却費入力!$A$1:$I$301,ROW(),4))</f>
        <v/>
      </c>
      <c r="F296" s="170" t="str">
        <f>IF(INDEX(減価償却費入力!$A$1:$I$301,ROW(),6)="","",INDEX(減価償却費入力!$A$1:$I$301,ROW(),6))</f>
        <v/>
      </c>
      <c r="G296" s="166" t="str">
        <f>IF(INDEX(減価償却費入力!$A$1:$I$301,ROW(),7)="","",INDEX(減価償却費入力!$A$1:$I$301,ROW(),7))</f>
        <v/>
      </c>
      <c r="H296" s="166" t="str">
        <f t="shared" si="12"/>
        <v/>
      </c>
      <c r="I296" s="166" t="str">
        <f>IFERROR(VLOOKUP(H296,耐用年数!$D$2:$E$224,2,FALSE),"")</f>
        <v/>
      </c>
      <c r="J296" s="166" t="str">
        <f>IF(INDEX(減価償却費入力!$A$1:$I$301,ROW(),8)="","",INDEX(減価償却費入力!$A$1:$I$301,ROW(),8))</f>
        <v/>
      </c>
      <c r="K296" s="166" t="str">
        <f>IFERROR(ROUNDDOWN(IF(OR(J296=耐用年数!$J$2,J296=耐用年数!$J$3,J296=""),減価償却費出力!I296,IF(DATEDIF(M296,A296,"y")&gt;=I296,I296/5,I296-DATEDIF(M296,A296,"y")+ROUNDDOWN(DATEDIF(M296,A296,"y")/5,0))),0),"")</f>
        <v/>
      </c>
      <c r="L296" s="166" t="str">
        <f t="shared" si="13"/>
        <v/>
      </c>
      <c r="M296" s="171" t="str">
        <f>IF(INDEX(減価償却費入力!$A$1:$I$301,ROW(),9)="","",INDEX(減価償却費入力!$A$1:$I$301,ROW(),9))</f>
        <v/>
      </c>
      <c r="N296" s="172" t="str">
        <f>IFERROR(IF(YEAR(A296)=設定・集計!$B$2,12-MONTH(A296)+1,IF(設定・集計!$B$2&lt;YEAR(A296)+L296,12,IF(設定・集計!$B$2=YEAR(A296)+L296,MONTH(A296)-1,0))),"")</f>
        <v/>
      </c>
      <c r="O296" s="169" t="str">
        <f t="shared" si="14"/>
        <v/>
      </c>
      <c r="P296" s="173"/>
      <c r="Q296" s="173"/>
      <c r="R296" s="173"/>
      <c r="S296" s="173"/>
      <c r="T296" s="173"/>
    </row>
    <row r="297" spans="1:20" s="174" customFormat="1">
      <c r="A297" s="165" t="str">
        <f>IF(INDEX(減価償却費入力!$A$1:$I$301,ROW(),1)="","",INDEX(減価償却費入力!$A$1:$I$301,ROW(),1))</f>
        <v/>
      </c>
      <c r="B297" s="166" t="str">
        <f>IF(INDEX(減価償却費入力!$A$1:$I$301,ROW(),5)="","",INDEX(減価償却費入力!$A$1:$I$301,ROW(),5))</f>
        <v/>
      </c>
      <c r="C297" s="167" t="str">
        <f>IF(INDEX(減価償却費入力!$A$1:$I$301,ROW(),2)="","",INDEX(減価償却費入力!$A$1:$I$301,ROW(),2))</f>
        <v/>
      </c>
      <c r="D297" s="168" t="str">
        <f>IF(INDEX(減価償却費入力!$A$1:$I$301,ROW(),3)="","",INDEX(減価償却費入力!$A$1:$I$301,ROW(),3))</f>
        <v/>
      </c>
      <c r="E297" s="169" t="str">
        <f>IF(INDEX(減価償却費入力!$A$1:$I$301,ROW(),4)="","",INDEX(減価償却費入力!$A$1:$I$301,ROW(),4))</f>
        <v/>
      </c>
      <c r="F297" s="170" t="str">
        <f>IF(INDEX(減価償却費入力!$A$1:$I$301,ROW(),6)="","",INDEX(減価償却費入力!$A$1:$I$301,ROW(),6))</f>
        <v/>
      </c>
      <c r="G297" s="166" t="str">
        <f>IF(INDEX(減価償却費入力!$A$1:$I$301,ROW(),7)="","",INDEX(減価償却費入力!$A$1:$I$301,ROW(),7))</f>
        <v/>
      </c>
      <c r="H297" s="166" t="str">
        <f t="shared" si="12"/>
        <v/>
      </c>
      <c r="I297" s="166" t="str">
        <f>IFERROR(VLOOKUP(H297,耐用年数!$D$2:$E$224,2,FALSE),"")</f>
        <v/>
      </c>
      <c r="J297" s="166" t="str">
        <f>IF(INDEX(減価償却費入力!$A$1:$I$301,ROW(),8)="","",INDEX(減価償却費入力!$A$1:$I$301,ROW(),8))</f>
        <v/>
      </c>
      <c r="K297" s="166" t="str">
        <f>IFERROR(ROUNDDOWN(IF(OR(J297=耐用年数!$J$2,J297=耐用年数!$J$3,J297=""),減価償却費出力!I297,IF(DATEDIF(M297,A297,"y")&gt;=I297,I297/5,I297-DATEDIF(M297,A297,"y")+ROUNDDOWN(DATEDIF(M297,A297,"y")/5,0))),0),"")</f>
        <v/>
      </c>
      <c r="L297" s="166" t="str">
        <f t="shared" si="13"/>
        <v/>
      </c>
      <c r="M297" s="171" t="str">
        <f>IF(INDEX(減価償却費入力!$A$1:$I$301,ROW(),9)="","",INDEX(減価償却費入力!$A$1:$I$301,ROW(),9))</f>
        <v/>
      </c>
      <c r="N297" s="172" t="str">
        <f>IFERROR(IF(YEAR(A297)=設定・集計!$B$2,12-MONTH(A297)+1,IF(設定・集計!$B$2&lt;YEAR(A297)+L297,12,IF(設定・集計!$B$2=YEAR(A297)+L297,MONTH(A297)-1,0))),"")</f>
        <v/>
      </c>
      <c r="O297" s="169" t="str">
        <f t="shared" si="14"/>
        <v/>
      </c>
      <c r="P297" s="173"/>
      <c r="Q297" s="173"/>
      <c r="R297" s="173"/>
      <c r="S297" s="173"/>
      <c r="T297" s="173"/>
    </row>
    <row r="298" spans="1:20" s="174" customFormat="1">
      <c r="A298" s="165" t="str">
        <f>IF(INDEX(減価償却費入力!$A$1:$I$301,ROW(),1)="","",INDEX(減価償却費入力!$A$1:$I$301,ROW(),1))</f>
        <v/>
      </c>
      <c r="B298" s="166" t="str">
        <f>IF(INDEX(減価償却費入力!$A$1:$I$301,ROW(),5)="","",INDEX(減価償却費入力!$A$1:$I$301,ROW(),5))</f>
        <v/>
      </c>
      <c r="C298" s="167" t="str">
        <f>IF(INDEX(減価償却費入力!$A$1:$I$301,ROW(),2)="","",INDEX(減価償却費入力!$A$1:$I$301,ROW(),2))</f>
        <v/>
      </c>
      <c r="D298" s="168" t="str">
        <f>IF(INDEX(減価償却費入力!$A$1:$I$301,ROW(),3)="","",INDEX(減価償却費入力!$A$1:$I$301,ROW(),3))</f>
        <v/>
      </c>
      <c r="E298" s="169" t="str">
        <f>IF(INDEX(減価償却費入力!$A$1:$I$301,ROW(),4)="","",INDEX(減価償却費入力!$A$1:$I$301,ROW(),4))</f>
        <v/>
      </c>
      <c r="F298" s="170" t="str">
        <f>IF(INDEX(減価償却費入力!$A$1:$I$301,ROW(),6)="","",INDEX(減価償却費入力!$A$1:$I$301,ROW(),6))</f>
        <v/>
      </c>
      <c r="G298" s="166" t="str">
        <f>IF(INDEX(減価償却費入力!$A$1:$I$301,ROW(),7)="","",INDEX(減価償却費入力!$A$1:$I$301,ROW(),7))</f>
        <v/>
      </c>
      <c r="H298" s="166" t="str">
        <f t="shared" si="12"/>
        <v/>
      </c>
      <c r="I298" s="166" t="str">
        <f>IFERROR(VLOOKUP(H298,耐用年数!$D$2:$E$224,2,FALSE),"")</f>
        <v/>
      </c>
      <c r="J298" s="166" t="str">
        <f>IF(INDEX(減価償却費入力!$A$1:$I$301,ROW(),8)="","",INDEX(減価償却費入力!$A$1:$I$301,ROW(),8))</f>
        <v/>
      </c>
      <c r="K298" s="166" t="str">
        <f>IFERROR(ROUNDDOWN(IF(OR(J298=耐用年数!$J$2,J298=耐用年数!$J$3,J298=""),減価償却費出力!I298,IF(DATEDIF(M298,A298,"y")&gt;=I298,I298/5,I298-DATEDIF(M298,A298,"y")+ROUNDDOWN(DATEDIF(M298,A298,"y")/5,0))),0),"")</f>
        <v/>
      </c>
      <c r="L298" s="166" t="str">
        <f t="shared" si="13"/>
        <v/>
      </c>
      <c r="M298" s="171" t="str">
        <f>IF(INDEX(減価償却費入力!$A$1:$I$301,ROW(),9)="","",INDEX(減価償却費入力!$A$1:$I$301,ROW(),9))</f>
        <v/>
      </c>
      <c r="N298" s="172" t="str">
        <f>IFERROR(IF(YEAR(A298)=設定・集計!$B$2,12-MONTH(A298)+1,IF(設定・集計!$B$2&lt;YEAR(A298)+L298,12,IF(設定・集計!$B$2=YEAR(A298)+L298,MONTH(A298)-1,0))),"")</f>
        <v/>
      </c>
      <c r="O298" s="169" t="str">
        <f t="shared" si="14"/>
        <v/>
      </c>
      <c r="P298" s="173"/>
      <c r="Q298" s="173"/>
      <c r="R298" s="173"/>
      <c r="S298" s="173"/>
      <c r="T298" s="173"/>
    </row>
    <row r="299" spans="1:20" s="174" customFormat="1">
      <c r="A299" s="165" t="str">
        <f>IF(INDEX(減価償却費入力!$A$1:$I$301,ROW(),1)="","",INDEX(減価償却費入力!$A$1:$I$301,ROW(),1))</f>
        <v/>
      </c>
      <c r="B299" s="166" t="str">
        <f>IF(INDEX(減価償却費入力!$A$1:$I$301,ROW(),5)="","",INDEX(減価償却費入力!$A$1:$I$301,ROW(),5))</f>
        <v/>
      </c>
      <c r="C299" s="167" t="str">
        <f>IF(INDEX(減価償却費入力!$A$1:$I$301,ROW(),2)="","",INDEX(減価償却費入力!$A$1:$I$301,ROW(),2))</f>
        <v/>
      </c>
      <c r="D299" s="168" t="str">
        <f>IF(INDEX(減価償却費入力!$A$1:$I$301,ROW(),3)="","",INDEX(減価償却費入力!$A$1:$I$301,ROW(),3))</f>
        <v/>
      </c>
      <c r="E299" s="169" t="str">
        <f>IF(INDEX(減価償却費入力!$A$1:$I$301,ROW(),4)="","",INDEX(減価償却費入力!$A$1:$I$301,ROW(),4))</f>
        <v/>
      </c>
      <c r="F299" s="170" t="str">
        <f>IF(INDEX(減価償却費入力!$A$1:$I$301,ROW(),6)="","",INDEX(減価償却費入力!$A$1:$I$301,ROW(),6))</f>
        <v/>
      </c>
      <c r="G299" s="166" t="str">
        <f>IF(INDEX(減価償却費入力!$A$1:$I$301,ROW(),7)="","",INDEX(減価償却費入力!$A$1:$I$301,ROW(),7))</f>
        <v/>
      </c>
      <c r="H299" s="166" t="str">
        <f t="shared" si="12"/>
        <v/>
      </c>
      <c r="I299" s="166" t="str">
        <f>IFERROR(VLOOKUP(H299,耐用年数!$D$2:$E$224,2,FALSE),"")</f>
        <v/>
      </c>
      <c r="J299" s="166" t="str">
        <f>IF(INDEX(減価償却費入力!$A$1:$I$301,ROW(),8)="","",INDEX(減価償却費入力!$A$1:$I$301,ROW(),8))</f>
        <v/>
      </c>
      <c r="K299" s="166" t="str">
        <f>IFERROR(ROUNDDOWN(IF(OR(J299=耐用年数!$J$2,J299=耐用年数!$J$3,J299=""),減価償却費出力!I299,IF(DATEDIF(M299,A299,"y")&gt;=I299,I299/5,I299-DATEDIF(M299,A299,"y")+ROUNDDOWN(DATEDIF(M299,A299,"y")/5,0))),0),"")</f>
        <v/>
      </c>
      <c r="L299" s="166" t="str">
        <f t="shared" si="13"/>
        <v/>
      </c>
      <c r="M299" s="171" t="str">
        <f>IF(INDEX(減価償却費入力!$A$1:$I$301,ROW(),9)="","",INDEX(減価償却費入力!$A$1:$I$301,ROW(),9))</f>
        <v/>
      </c>
      <c r="N299" s="172" t="str">
        <f>IFERROR(IF(YEAR(A299)=設定・集計!$B$2,12-MONTH(A299)+1,IF(設定・集計!$B$2&lt;YEAR(A299)+L299,12,IF(設定・集計!$B$2=YEAR(A299)+L299,MONTH(A299)-1,0))),"")</f>
        <v/>
      </c>
      <c r="O299" s="169" t="str">
        <f t="shared" si="14"/>
        <v/>
      </c>
      <c r="P299" s="173"/>
      <c r="Q299" s="173"/>
      <c r="R299" s="173"/>
      <c r="S299" s="173"/>
      <c r="T299" s="173"/>
    </row>
    <row r="300" spans="1:20" s="174" customFormat="1">
      <c r="A300" s="165" t="str">
        <f>IF(INDEX(減価償却費入力!$A$1:$I$301,ROW(),1)="","",INDEX(減価償却費入力!$A$1:$I$301,ROW(),1))</f>
        <v/>
      </c>
      <c r="B300" s="166" t="str">
        <f>IF(INDEX(減価償却費入力!$A$1:$I$301,ROW(),5)="","",INDEX(減価償却費入力!$A$1:$I$301,ROW(),5))</f>
        <v/>
      </c>
      <c r="C300" s="167" t="str">
        <f>IF(INDEX(減価償却費入力!$A$1:$I$301,ROW(),2)="","",INDEX(減価償却費入力!$A$1:$I$301,ROW(),2))</f>
        <v/>
      </c>
      <c r="D300" s="168" t="str">
        <f>IF(INDEX(減価償却費入力!$A$1:$I$301,ROW(),3)="","",INDEX(減価償却費入力!$A$1:$I$301,ROW(),3))</f>
        <v/>
      </c>
      <c r="E300" s="169" t="str">
        <f>IF(INDEX(減価償却費入力!$A$1:$I$301,ROW(),4)="","",INDEX(減価償却費入力!$A$1:$I$301,ROW(),4))</f>
        <v/>
      </c>
      <c r="F300" s="170" t="str">
        <f>IF(INDEX(減価償却費入力!$A$1:$I$301,ROW(),6)="","",INDEX(減価償却費入力!$A$1:$I$301,ROW(),6))</f>
        <v/>
      </c>
      <c r="G300" s="166" t="str">
        <f>IF(INDEX(減価償却費入力!$A$1:$I$301,ROW(),7)="","",INDEX(減価償却費入力!$A$1:$I$301,ROW(),7))</f>
        <v/>
      </c>
      <c r="H300" s="166" t="str">
        <f t="shared" si="12"/>
        <v/>
      </c>
      <c r="I300" s="166" t="str">
        <f>IFERROR(VLOOKUP(H300,耐用年数!$D$2:$E$224,2,FALSE),"")</f>
        <v/>
      </c>
      <c r="J300" s="166" t="str">
        <f>IF(INDEX(減価償却費入力!$A$1:$I$301,ROW(),8)="","",INDEX(減価償却費入力!$A$1:$I$301,ROW(),8))</f>
        <v/>
      </c>
      <c r="K300" s="166" t="str">
        <f>IFERROR(ROUNDDOWN(IF(OR(J300=耐用年数!$J$2,J300=耐用年数!$J$3,J300=""),減価償却費出力!I300,IF(DATEDIF(M300,A300,"y")&gt;=I300,I300/5,I300-DATEDIF(M300,A300,"y")+ROUNDDOWN(DATEDIF(M300,A300,"y")/5,0))),0),"")</f>
        <v/>
      </c>
      <c r="L300" s="166" t="str">
        <f t="shared" si="13"/>
        <v/>
      </c>
      <c r="M300" s="171" t="str">
        <f>IF(INDEX(減価償却費入力!$A$1:$I$301,ROW(),9)="","",INDEX(減価償却費入力!$A$1:$I$301,ROW(),9))</f>
        <v/>
      </c>
      <c r="N300" s="172" t="str">
        <f>IFERROR(IF(YEAR(A300)=設定・集計!$B$2,12-MONTH(A300)+1,IF(設定・集計!$B$2&lt;YEAR(A300)+L300,12,IF(設定・集計!$B$2=YEAR(A300)+L300,MONTH(A300)-1,0))),"")</f>
        <v/>
      </c>
      <c r="O300" s="169" t="str">
        <f t="shared" si="14"/>
        <v/>
      </c>
      <c r="P300" s="173"/>
      <c r="Q300" s="173"/>
      <c r="R300" s="173"/>
      <c r="S300" s="173"/>
      <c r="T300" s="173"/>
    </row>
    <row r="301" spans="1:20" s="174" customFormat="1">
      <c r="A301" s="165" t="str">
        <f>IF(INDEX(減価償却費入力!$A$1:$I$301,ROW(),1)="","",INDEX(減価償却費入力!$A$1:$I$301,ROW(),1))</f>
        <v/>
      </c>
      <c r="B301" s="166" t="str">
        <f>IF(INDEX(減価償却費入力!$A$1:$I$301,ROW(),5)="","",INDEX(減価償却費入力!$A$1:$I$301,ROW(),5))</f>
        <v/>
      </c>
      <c r="C301" s="167" t="str">
        <f>IF(INDEX(減価償却費入力!$A$1:$I$301,ROW(),2)="","",INDEX(減価償却費入力!$A$1:$I$301,ROW(),2))</f>
        <v/>
      </c>
      <c r="D301" s="168" t="str">
        <f>IF(INDEX(減価償却費入力!$A$1:$I$301,ROW(),3)="","",INDEX(減価償却費入力!$A$1:$I$301,ROW(),3))</f>
        <v/>
      </c>
      <c r="E301" s="169" t="str">
        <f>IF(INDEX(減価償却費入力!$A$1:$I$301,ROW(),4)="","",INDEX(減価償却費入力!$A$1:$I$301,ROW(),4))</f>
        <v/>
      </c>
      <c r="F301" s="170" t="str">
        <f>IF(INDEX(減価償却費入力!$A$1:$I$301,ROW(),6)="","",INDEX(減価償却費入力!$A$1:$I$301,ROW(),6))</f>
        <v/>
      </c>
      <c r="G301" s="166" t="str">
        <f>IF(INDEX(減価償却費入力!$A$1:$I$301,ROW(),7)="","",INDEX(減価償却費入力!$A$1:$I$301,ROW(),7))</f>
        <v/>
      </c>
      <c r="H301" s="166" t="str">
        <f t="shared" si="12"/>
        <v/>
      </c>
      <c r="I301" s="166" t="str">
        <f>IFERROR(VLOOKUP(H301,耐用年数!$D$2:$E$224,2,FALSE),"")</f>
        <v/>
      </c>
      <c r="J301" s="166" t="str">
        <f>IF(INDEX(減価償却費入力!$A$1:$I$301,ROW(),8)="","",INDEX(減価償却費入力!$A$1:$I$301,ROW(),8))</f>
        <v/>
      </c>
      <c r="K301" s="166" t="str">
        <f>IFERROR(ROUNDDOWN(IF(OR(J301=耐用年数!$J$2,J301=耐用年数!$J$3,J301=""),減価償却費出力!I301,IF(DATEDIF(M301,A301,"y")&gt;=I301,I301/5,I301-DATEDIF(M301,A301,"y")+ROUNDDOWN(DATEDIF(M301,A301,"y")/5,0))),0),"")</f>
        <v/>
      </c>
      <c r="L301" s="166" t="str">
        <f t="shared" si="13"/>
        <v/>
      </c>
      <c r="M301" s="171" t="str">
        <f>IF(INDEX(減価償却費入力!$A$1:$I$301,ROW(),9)="","",INDEX(減価償却費入力!$A$1:$I$301,ROW(),9))</f>
        <v/>
      </c>
      <c r="N301" s="172" t="str">
        <f>IFERROR(IF(YEAR(A301)=設定・集計!$B$2,12-MONTH(A301)+1,IF(設定・集計!$B$2&lt;YEAR(A301)+L301,12,IF(設定・集計!$B$2=YEAR(A301)+L301,MONTH(A301)-1,0))),"")</f>
        <v/>
      </c>
      <c r="O301" s="169" t="str">
        <f t="shared" si="14"/>
        <v/>
      </c>
      <c r="P301" s="173"/>
      <c r="Q301" s="173"/>
      <c r="R301" s="173"/>
      <c r="S301" s="173"/>
      <c r="T301" s="173"/>
    </row>
    <row r="302" spans="1:20">
      <c r="O302" s="169"/>
    </row>
    <row r="303" spans="1:20">
      <c r="O303" s="169"/>
    </row>
    <row r="304" spans="1:20">
      <c r="O304" s="169"/>
    </row>
    <row r="305" spans="15:15">
      <c r="O305" s="169"/>
    </row>
    <row r="306" spans="15:15">
      <c r="O306" s="169"/>
    </row>
    <row r="307" spans="15:15">
      <c r="O307" s="169"/>
    </row>
    <row r="308" spans="15:15">
      <c r="O308" s="169"/>
    </row>
    <row r="309" spans="15:15">
      <c r="O309" s="169"/>
    </row>
    <row r="310" spans="15:15">
      <c r="O310" s="169"/>
    </row>
    <row r="311" spans="15:15">
      <c r="O311" s="169"/>
    </row>
    <row r="312" spans="15:15">
      <c r="O312" s="169"/>
    </row>
    <row r="313" spans="15:15">
      <c r="O313" s="169"/>
    </row>
    <row r="314" spans="15:15">
      <c r="O314" s="169"/>
    </row>
    <row r="315" spans="15:15">
      <c r="O315" s="169"/>
    </row>
    <row r="316" spans="15:15">
      <c r="O316" s="169"/>
    </row>
    <row r="317" spans="15:15">
      <c r="O317" s="169"/>
    </row>
    <row r="318" spans="15:15">
      <c r="O318" s="169"/>
    </row>
    <row r="319" spans="15:15">
      <c r="O319" s="169"/>
    </row>
    <row r="320" spans="15:15">
      <c r="O320" s="169"/>
    </row>
    <row r="321" spans="15:15">
      <c r="O321" s="169"/>
    </row>
    <row r="322" spans="15:15">
      <c r="O322" s="169"/>
    </row>
    <row r="323" spans="15:15">
      <c r="O323" s="169"/>
    </row>
    <row r="324" spans="15:15">
      <c r="O324" s="169"/>
    </row>
    <row r="325" spans="15:15">
      <c r="O325" s="169"/>
    </row>
    <row r="326" spans="15:15">
      <c r="O326" s="169"/>
    </row>
    <row r="327" spans="15:15">
      <c r="O327" s="169"/>
    </row>
    <row r="328" spans="15:15">
      <c r="O328" s="169"/>
    </row>
    <row r="329" spans="15:15">
      <c r="O329" s="169"/>
    </row>
    <row r="330" spans="15:15">
      <c r="O330" s="169"/>
    </row>
    <row r="331" spans="15:15">
      <c r="O331" s="169"/>
    </row>
    <row r="332" spans="15:15">
      <c r="O332" s="169"/>
    </row>
    <row r="333" spans="15:15">
      <c r="O333" s="169"/>
    </row>
    <row r="334" spans="15:15">
      <c r="O334" s="169"/>
    </row>
    <row r="335" spans="15:15">
      <c r="O335" s="169"/>
    </row>
    <row r="336" spans="15:15">
      <c r="O336" s="169"/>
    </row>
    <row r="337" spans="15:15">
      <c r="O337" s="169"/>
    </row>
    <row r="338" spans="15:15">
      <c r="O338" s="169"/>
    </row>
    <row r="339" spans="15:15">
      <c r="O339" s="169"/>
    </row>
    <row r="340" spans="15:15">
      <c r="O340" s="169"/>
    </row>
    <row r="341" spans="15:15">
      <c r="O341" s="169"/>
    </row>
    <row r="342" spans="15:15">
      <c r="O342" s="169"/>
    </row>
    <row r="343" spans="15:15">
      <c r="O343" s="169"/>
    </row>
    <row r="344" spans="15:15">
      <c r="O344" s="169"/>
    </row>
    <row r="345" spans="15:15">
      <c r="O345" s="169"/>
    </row>
    <row r="346" spans="15:15">
      <c r="O346" s="169"/>
    </row>
    <row r="347" spans="15:15">
      <c r="O347" s="169"/>
    </row>
    <row r="348" spans="15:15">
      <c r="O348" s="169"/>
    </row>
    <row r="349" spans="15:15">
      <c r="O349" s="169"/>
    </row>
    <row r="350" spans="15:15">
      <c r="O350" s="169"/>
    </row>
    <row r="351" spans="15:15">
      <c r="O351" s="169"/>
    </row>
    <row r="352" spans="15:15">
      <c r="O352" s="169"/>
    </row>
    <row r="353" spans="15:15">
      <c r="O353" s="169"/>
    </row>
    <row r="354" spans="15:15">
      <c r="O354" s="169"/>
    </row>
    <row r="355" spans="15:15">
      <c r="O355" s="169"/>
    </row>
    <row r="356" spans="15:15">
      <c r="O356" s="169"/>
    </row>
    <row r="357" spans="15:15">
      <c r="O357" s="169"/>
    </row>
    <row r="358" spans="15:15">
      <c r="O358" s="169"/>
    </row>
    <row r="359" spans="15:15">
      <c r="O359" s="169"/>
    </row>
    <row r="360" spans="15:15">
      <c r="O360" s="169"/>
    </row>
    <row r="361" spans="15:15">
      <c r="O361" s="169"/>
    </row>
    <row r="362" spans="15:15">
      <c r="O362" s="169"/>
    </row>
    <row r="363" spans="15:15">
      <c r="O363" s="169"/>
    </row>
    <row r="364" spans="15:15">
      <c r="O364" s="169"/>
    </row>
    <row r="365" spans="15:15">
      <c r="O365" s="169"/>
    </row>
    <row r="366" spans="15:15">
      <c r="O366" s="169"/>
    </row>
    <row r="367" spans="15:15">
      <c r="O367" s="169"/>
    </row>
    <row r="368" spans="15:15">
      <c r="O368" s="169"/>
    </row>
    <row r="369" spans="15:15">
      <c r="O369" s="169"/>
    </row>
    <row r="370" spans="15:15">
      <c r="O370" s="169"/>
    </row>
    <row r="371" spans="15:15">
      <c r="O371" s="169"/>
    </row>
    <row r="372" spans="15:15">
      <c r="O372" s="169"/>
    </row>
    <row r="373" spans="15:15">
      <c r="O373" s="169"/>
    </row>
    <row r="374" spans="15:15">
      <c r="O374" s="169"/>
    </row>
    <row r="375" spans="15:15">
      <c r="O375" s="169"/>
    </row>
    <row r="376" spans="15:15">
      <c r="O376" s="169"/>
    </row>
    <row r="377" spans="15:15">
      <c r="O377" s="169"/>
    </row>
    <row r="378" spans="15:15">
      <c r="O378" s="169"/>
    </row>
    <row r="379" spans="15:15">
      <c r="O379" s="169"/>
    </row>
    <row r="380" spans="15:15">
      <c r="O380" s="169"/>
    </row>
    <row r="381" spans="15:15">
      <c r="O381" s="169"/>
    </row>
    <row r="382" spans="15:15">
      <c r="O382" s="169"/>
    </row>
    <row r="383" spans="15:15">
      <c r="O383" s="169"/>
    </row>
    <row r="384" spans="15:15">
      <c r="O384" s="169"/>
    </row>
    <row r="385" spans="15:15">
      <c r="O385" s="169"/>
    </row>
    <row r="386" spans="15:15">
      <c r="O386" s="169"/>
    </row>
    <row r="387" spans="15:15">
      <c r="O387" s="169"/>
    </row>
    <row r="388" spans="15:15">
      <c r="O388" s="169"/>
    </row>
    <row r="389" spans="15:15">
      <c r="O389" s="169"/>
    </row>
    <row r="390" spans="15:15">
      <c r="O390" s="169"/>
    </row>
    <row r="391" spans="15:15">
      <c r="O391" s="169"/>
    </row>
    <row r="392" spans="15:15">
      <c r="O392" s="169"/>
    </row>
    <row r="393" spans="15:15">
      <c r="O393" s="169"/>
    </row>
    <row r="394" spans="15:15">
      <c r="O394" s="169"/>
    </row>
    <row r="395" spans="15:15">
      <c r="O395" s="169"/>
    </row>
    <row r="396" spans="15:15">
      <c r="O396" s="169"/>
    </row>
    <row r="397" spans="15:15">
      <c r="O397" s="169"/>
    </row>
    <row r="398" spans="15:15">
      <c r="O398" s="169"/>
    </row>
    <row r="399" spans="15:15">
      <c r="O399" s="169"/>
    </row>
    <row r="400" spans="15:15">
      <c r="O400" s="169"/>
    </row>
    <row r="401" spans="15:15">
      <c r="O401" s="169"/>
    </row>
    <row r="402" spans="15:15">
      <c r="O402" s="169"/>
    </row>
    <row r="403" spans="15:15">
      <c r="O403" s="169"/>
    </row>
    <row r="404" spans="15:15">
      <c r="O404" s="169"/>
    </row>
    <row r="405" spans="15:15">
      <c r="O405" s="169"/>
    </row>
    <row r="406" spans="15:15">
      <c r="O406" s="169"/>
    </row>
    <row r="407" spans="15:15">
      <c r="O407" s="169"/>
    </row>
    <row r="408" spans="15:15">
      <c r="O408" s="169"/>
    </row>
    <row r="409" spans="15:15">
      <c r="O409" s="169"/>
    </row>
    <row r="410" spans="15:15">
      <c r="O410" s="169"/>
    </row>
    <row r="411" spans="15:15">
      <c r="O411" s="169"/>
    </row>
    <row r="412" spans="15:15">
      <c r="O412" s="169"/>
    </row>
    <row r="413" spans="15:15">
      <c r="O413" s="169"/>
    </row>
    <row r="414" spans="15:15">
      <c r="O414" s="169"/>
    </row>
    <row r="415" spans="15:15">
      <c r="O415" s="169"/>
    </row>
    <row r="416" spans="15:15">
      <c r="O416" s="169"/>
    </row>
    <row r="417" spans="15:15">
      <c r="O417" s="169"/>
    </row>
    <row r="418" spans="15:15">
      <c r="O418" s="169"/>
    </row>
    <row r="419" spans="15:15">
      <c r="O419" s="169"/>
    </row>
    <row r="420" spans="15:15">
      <c r="O420" s="169"/>
    </row>
    <row r="421" spans="15:15">
      <c r="O421" s="169"/>
    </row>
    <row r="422" spans="15:15">
      <c r="O422" s="169"/>
    </row>
    <row r="423" spans="15:15">
      <c r="O423" s="169"/>
    </row>
    <row r="424" spans="15:15">
      <c r="O424" s="169"/>
    </row>
    <row r="425" spans="15:15">
      <c r="O425" s="169"/>
    </row>
    <row r="426" spans="15:15">
      <c r="O426" s="169"/>
    </row>
    <row r="427" spans="15:15">
      <c r="O427" s="169"/>
    </row>
    <row r="428" spans="15:15">
      <c r="O428" s="169"/>
    </row>
    <row r="429" spans="15:15">
      <c r="O429" s="169"/>
    </row>
    <row r="430" spans="15:15">
      <c r="O430" s="169"/>
    </row>
    <row r="431" spans="15:15">
      <c r="O431" s="169"/>
    </row>
    <row r="432" spans="15:15">
      <c r="O432" s="169"/>
    </row>
    <row r="433" spans="15:15">
      <c r="O433" s="169"/>
    </row>
    <row r="434" spans="15:15">
      <c r="O434" s="169"/>
    </row>
    <row r="435" spans="15:15">
      <c r="O435" s="169"/>
    </row>
    <row r="436" spans="15:15">
      <c r="O436" s="169"/>
    </row>
    <row r="437" spans="15:15">
      <c r="O437" s="169"/>
    </row>
    <row r="438" spans="15:15">
      <c r="O438" s="169"/>
    </row>
    <row r="439" spans="15:15">
      <c r="O439" s="169"/>
    </row>
    <row r="440" spans="15:15">
      <c r="O440" s="169"/>
    </row>
    <row r="441" spans="15:15">
      <c r="O441" s="169"/>
    </row>
    <row r="442" spans="15:15">
      <c r="O442" s="169"/>
    </row>
    <row r="443" spans="15:15">
      <c r="O443" s="169"/>
    </row>
    <row r="444" spans="15:15">
      <c r="O444" s="169"/>
    </row>
    <row r="445" spans="15:15">
      <c r="O445" s="169"/>
    </row>
    <row r="446" spans="15:15">
      <c r="O446" s="169"/>
    </row>
    <row r="447" spans="15:15">
      <c r="O447" s="169"/>
    </row>
    <row r="448" spans="15:15">
      <c r="O448" s="169"/>
    </row>
    <row r="449" spans="15:15">
      <c r="O449" s="169"/>
    </row>
    <row r="450" spans="15:15">
      <c r="O450" s="169"/>
    </row>
    <row r="451" spans="15:15">
      <c r="O451" s="169"/>
    </row>
    <row r="452" spans="15:15">
      <c r="O452" s="169"/>
    </row>
    <row r="453" spans="15:15">
      <c r="O453" s="169"/>
    </row>
    <row r="454" spans="15:15">
      <c r="O454" s="169"/>
    </row>
    <row r="455" spans="15:15">
      <c r="O455" s="169"/>
    </row>
    <row r="456" spans="15:15">
      <c r="O456" s="169"/>
    </row>
    <row r="457" spans="15:15">
      <c r="O457" s="169"/>
    </row>
    <row r="458" spans="15:15">
      <c r="O458" s="169"/>
    </row>
    <row r="459" spans="15:15">
      <c r="O459" s="169"/>
    </row>
    <row r="460" spans="15:15">
      <c r="O460" s="169"/>
    </row>
    <row r="461" spans="15:15">
      <c r="O461" s="169"/>
    </row>
    <row r="462" spans="15:15">
      <c r="O462" s="169"/>
    </row>
    <row r="463" spans="15:15">
      <c r="O463" s="169"/>
    </row>
    <row r="464" spans="15:15">
      <c r="O464" s="169"/>
    </row>
    <row r="465" spans="15:15">
      <c r="O465" s="169"/>
    </row>
    <row r="466" spans="15:15">
      <c r="O466" s="169"/>
    </row>
    <row r="467" spans="15:15">
      <c r="O467" s="169"/>
    </row>
    <row r="468" spans="15:15">
      <c r="O468" s="169"/>
    </row>
    <row r="469" spans="15:15">
      <c r="O469" s="169"/>
    </row>
    <row r="470" spans="15:15">
      <c r="O470" s="169"/>
    </row>
    <row r="471" spans="15:15">
      <c r="O471" s="169"/>
    </row>
    <row r="472" spans="15:15">
      <c r="O472" s="169"/>
    </row>
    <row r="473" spans="15:15">
      <c r="O473" s="169"/>
    </row>
    <row r="474" spans="15:15">
      <c r="O474" s="169"/>
    </row>
    <row r="475" spans="15:15">
      <c r="O475" s="169"/>
    </row>
    <row r="476" spans="15:15">
      <c r="O476" s="169"/>
    </row>
    <row r="477" spans="15:15">
      <c r="O477" s="169"/>
    </row>
    <row r="478" spans="15:15">
      <c r="O478" s="169"/>
    </row>
    <row r="479" spans="15:15">
      <c r="O479" s="169"/>
    </row>
    <row r="480" spans="15:15">
      <c r="O480" s="169"/>
    </row>
    <row r="481" spans="15:15">
      <c r="O481" s="169"/>
    </row>
    <row r="482" spans="15:15">
      <c r="O482" s="169"/>
    </row>
    <row r="483" spans="15:15">
      <c r="O483" s="169"/>
    </row>
    <row r="484" spans="15:15">
      <c r="O484" s="169"/>
    </row>
    <row r="485" spans="15:15">
      <c r="O485" s="169"/>
    </row>
    <row r="486" spans="15:15">
      <c r="O486" s="169"/>
    </row>
    <row r="487" spans="15:15">
      <c r="O487" s="169"/>
    </row>
    <row r="488" spans="15:15">
      <c r="O488" s="169"/>
    </row>
    <row r="489" spans="15:15">
      <c r="O489" s="169"/>
    </row>
    <row r="490" spans="15:15">
      <c r="O490" s="169"/>
    </row>
    <row r="491" spans="15:15">
      <c r="O491" s="169"/>
    </row>
    <row r="492" spans="15:15">
      <c r="O492" s="169"/>
    </row>
    <row r="493" spans="15:15">
      <c r="O493" s="169"/>
    </row>
    <row r="494" spans="15:15">
      <c r="O494" s="169"/>
    </row>
    <row r="495" spans="15:15">
      <c r="O495" s="169"/>
    </row>
    <row r="496" spans="15:15">
      <c r="O496" s="169"/>
    </row>
    <row r="497" spans="15:15">
      <c r="O497" s="169"/>
    </row>
    <row r="498" spans="15:15">
      <c r="O498" s="169"/>
    </row>
    <row r="499" spans="15:15">
      <c r="O499" s="169"/>
    </row>
    <row r="500" spans="15:15">
      <c r="O500" s="169"/>
    </row>
    <row r="501" spans="15:15">
      <c r="O501" s="169"/>
    </row>
    <row r="502" spans="15:15">
      <c r="O502" s="169"/>
    </row>
    <row r="503" spans="15:15">
      <c r="O503" s="169"/>
    </row>
    <row r="504" spans="15:15">
      <c r="O504" s="169"/>
    </row>
    <row r="505" spans="15:15">
      <c r="O505" s="169"/>
    </row>
    <row r="506" spans="15:15">
      <c r="O506" s="169"/>
    </row>
    <row r="507" spans="15:15">
      <c r="O507" s="169"/>
    </row>
    <row r="508" spans="15:15">
      <c r="O508" s="169"/>
    </row>
    <row r="509" spans="15:15">
      <c r="O509" s="169"/>
    </row>
    <row r="510" spans="15:15">
      <c r="O510" s="169"/>
    </row>
    <row r="511" spans="15:15">
      <c r="O511" s="169"/>
    </row>
    <row r="512" spans="15:15">
      <c r="O512" s="169"/>
    </row>
    <row r="513" spans="15:15">
      <c r="O513" s="169"/>
    </row>
    <row r="514" spans="15:15">
      <c r="O514" s="169"/>
    </row>
    <row r="515" spans="15:15">
      <c r="O515" s="169"/>
    </row>
    <row r="516" spans="15:15">
      <c r="O516" s="169"/>
    </row>
    <row r="517" spans="15:15">
      <c r="O517" s="169"/>
    </row>
    <row r="518" spans="15:15">
      <c r="O518" s="169"/>
    </row>
    <row r="519" spans="15:15">
      <c r="O519" s="169"/>
    </row>
    <row r="520" spans="15:15">
      <c r="O520" s="169"/>
    </row>
    <row r="521" spans="15:15">
      <c r="O521" s="169"/>
    </row>
    <row r="522" spans="15:15">
      <c r="O522" s="169"/>
    </row>
    <row r="523" spans="15:15">
      <c r="O523" s="169"/>
    </row>
    <row r="524" spans="15:15">
      <c r="O524" s="169"/>
    </row>
    <row r="525" spans="15:15">
      <c r="O525" s="169"/>
    </row>
    <row r="526" spans="15:15">
      <c r="O526" s="169"/>
    </row>
    <row r="527" spans="15:15">
      <c r="O527" s="169"/>
    </row>
    <row r="528" spans="15:15">
      <c r="O528" s="169"/>
    </row>
    <row r="529" spans="15:15">
      <c r="O529" s="169"/>
    </row>
    <row r="530" spans="15:15">
      <c r="O530" s="169"/>
    </row>
    <row r="531" spans="15:15">
      <c r="O531" s="169"/>
    </row>
    <row r="532" spans="15:15">
      <c r="O532" s="169"/>
    </row>
    <row r="533" spans="15:15">
      <c r="O533" s="169"/>
    </row>
    <row r="534" spans="15:15">
      <c r="O534" s="169"/>
    </row>
    <row r="535" spans="15:15">
      <c r="O535" s="169"/>
    </row>
    <row r="536" spans="15:15">
      <c r="O536" s="169"/>
    </row>
    <row r="537" spans="15:15">
      <c r="O537" s="169"/>
    </row>
    <row r="538" spans="15:15">
      <c r="O538" s="169"/>
    </row>
    <row r="539" spans="15:15">
      <c r="O539" s="169"/>
    </row>
    <row r="540" spans="15:15">
      <c r="O540" s="169"/>
    </row>
    <row r="541" spans="15:15">
      <c r="O541" s="169"/>
    </row>
    <row r="542" spans="15:15">
      <c r="O542" s="169"/>
    </row>
    <row r="543" spans="15:15">
      <c r="O543" s="169"/>
    </row>
    <row r="544" spans="15:15">
      <c r="O544" s="169"/>
    </row>
    <row r="545" spans="15:15">
      <c r="O545" s="169"/>
    </row>
    <row r="546" spans="15:15">
      <c r="O546" s="169"/>
    </row>
    <row r="547" spans="15:15">
      <c r="O547" s="169"/>
    </row>
    <row r="548" spans="15:15">
      <c r="O548" s="169"/>
    </row>
    <row r="549" spans="15:15">
      <c r="O549" s="169"/>
    </row>
    <row r="550" spans="15:15">
      <c r="O550" s="169"/>
    </row>
    <row r="551" spans="15:15">
      <c r="O551" s="169"/>
    </row>
    <row r="552" spans="15:15">
      <c r="O552" s="169"/>
    </row>
    <row r="553" spans="15:15">
      <c r="O553" s="169"/>
    </row>
    <row r="554" spans="15:15">
      <c r="O554" s="169"/>
    </row>
    <row r="555" spans="15:15">
      <c r="O555" s="169"/>
    </row>
    <row r="556" spans="15:15">
      <c r="O556" s="169"/>
    </row>
    <row r="557" spans="15:15">
      <c r="O557" s="169"/>
    </row>
    <row r="558" spans="15:15">
      <c r="O558" s="169"/>
    </row>
    <row r="559" spans="15:15">
      <c r="O559" s="169"/>
    </row>
    <row r="560" spans="15:15">
      <c r="O560" s="169"/>
    </row>
    <row r="561" spans="15:15">
      <c r="O561" s="169"/>
    </row>
    <row r="562" spans="15:15">
      <c r="O562" s="169"/>
    </row>
    <row r="563" spans="15:15">
      <c r="O563" s="169"/>
    </row>
    <row r="564" spans="15:15">
      <c r="O564" s="169"/>
    </row>
    <row r="565" spans="15:15">
      <c r="O565" s="169"/>
    </row>
    <row r="566" spans="15:15">
      <c r="O566" s="169"/>
    </row>
    <row r="567" spans="15:15">
      <c r="O567" s="169"/>
    </row>
    <row r="568" spans="15:15">
      <c r="O568" s="169"/>
    </row>
    <row r="569" spans="15:15">
      <c r="O569" s="169"/>
    </row>
    <row r="570" spans="15:15">
      <c r="O570" s="169"/>
    </row>
    <row r="571" spans="15:15">
      <c r="O571" s="169"/>
    </row>
    <row r="572" spans="15:15">
      <c r="O572" s="169"/>
    </row>
    <row r="573" spans="15:15">
      <c r="O573" s="169"/>
    </row>
    <row r="574" spans="15:15">
      <c r="O574" s="169"/>
    </row>
    <row r="575" spans="15:15">
      <c r="O575" s="169"/>
    </row>
    <row r="576" spans="15:15">
      <c r="O576" s="169"/>
    </row>
    <row r="577" spans="15:15">
      <c r="O577" s="169"/>
    </row>
    <row r="578" spans="15:15">
      <c r="O578" s="169"/>
    </row>
    <row r="579" spans="15:15">
      <c r="O579" s="169"/>
    </row>
    <row r="580" spans="15:15">
      <c r="O580" s="169"/>
    </row>
    <row r="581" spans="15:15">
      <c r="O581" s="169"/>
    </row>
    <row r="582" spans="15:15">
      <c r="O582" s="169"/>
    </row>
    <row r="583" spans="15:15">
      <c r="O583" s="169"/>
    </row>
    <row r="584" spans="15:15">
      <c r="O584" s="169"/>
    </row>
    <row r="585" spans="15:15">
      <c r="O585" s="169"/>
    </row>
    <row r="586" spans="15:15">
      <c r="O586" s="169"/>
    </row>
    <row r="587" spans="15:15">
      <c r="O587" s="169"/>
    </row>
    <row r="588" spans="15:15">
      <c r="O588" s="169"/>
    </row>
    <row r="589" spans="15:15">
      <c r="O589" s="169"/>
    </row>
    <row r="590" spans="15:15">
      <c r="O590" s="169"/>
    </row>
    <row r="591" spans="15:15">
      <c r="O591" s="169"/>
    </row>
    <row r="592" spans="15:15">
      <c r="O592" s="169"/>
    </row>
    <row r="593" spans="15:15">
      <c r="O593" s="169"/>
    </row>
    <row r="594" spans="15:15">
      <c r="O594" s="169"/>
    </row>
    <row r="595" spans="15:15">
      <c r="O595" s="169"/>
    </row>
    <row r="596" spans="15:15">
      <c r="O596" s="169"/>
    </row>
    <row r="597" spans="15:15">
      <c r="O597" s="169"/>
    </row>
    <row r="598" spans="15:15">
      <c r="O598" s="169"/>
    </row>
    <row r="599" spans="15:15">
      <c r="O599" s="169"/>
    </row>
    <row r="600" spans="15:15">
      <c r="O600" s="169"/>
    </row>
    <row r="601" spans="15:15">
      <c r="O601" s="169"/>
    </row>
    <row r="602" spans="15:15">
      <c r="O602" s="169"/>
    </row>
    <row r="603" spans="15:15">
      <c r="O603" s="169"/>
    </row>
    <row r="604" spans="15:15">
      <c r="O604" s="169"/>
    </row>
    <row r="605" spans="15:15">
      <c r="O605" s="169"/>
    </row>
    <row r="606" spans="15:15">
      <c r="O606" s="169"/>
    </row>
    <row r="607" spans="15:15">
      <c r="O607" s="169"/>
    </row>
    <row r="608" spans="15:15">
      <c r="O608" s="169"/>
    </row>
    <row r="609" spans="15:15">
      <c r="O609" s="169"/>
    </row>
    <row r="610" spans="15:15">
      <c r="O610" s="169"/>
    </row>
    <row r="611" spans="15:15">
      <c r="O611" s="169"/>
    </row>
    <row r="612" spans="15:15">
      <c r="O612" s="169"/>
    </row>
    <row r="613" spans="15:15">
      <c r="O613" s="169"/>
    </row>
    <row r="614" spans="15:15">
      <c r="O614" s="169"/>
    </row>
    <row r="615" spans="15:15">
      <c r="O615" s="169"/>
    </row>
    <row r="616" spans="15:15">
      <c r="O616" s="169"/>
    </row>
    <row r="617" spans="15:15">
      <c r="O617" s="169"/>
    </row>
    <row r="618" spans="15:15">
      <c r="O618" s="169"/>
    </row>
    <row r="619" spans="15:15">
      <c r="O619" s="169"/>
    </row>
    <row r="620" spans="15:15">
      <c r="O620" s="169"/>
    </row>
    <row r="621" spans="15:15">
      <c r="O621" s="169"/>
    </row>
    <row r="622" spans="15:15">
      <c r="O622" s="169"/>
    </row>
    <row r="623" spans="15:15">
      <c r="O623" s="169"/>
    </row>
    <row r="624" spans="15:15">
      <c r="O624" s="169"/>
    </row>
    <row r="625" spans="15:15">
      <c r="O625" s="169"/>
    </row>
    <row r="626" spans="15:15">
      <c r="O626" s="169"/>
    </row>
    <row r="627" spans="15:15">
      <c r="O627" s="169"/>
    </row>
    <row r="628" spans="15:15">
      <c r="O628" s="169"/>
    </row>
    <row r="629" spans="15:15">
      <c r="O629" s="169"/>
    </row>
    <row r="630" spans="15:15">
      <c r="O630" s="169"/>
    </row>
    <row r="631" spans="15:15">
      <c r="O631" s="169"/>
    </row>
    <row r="632" spans="15:15">
      <c r="O632" s="169"/>
    </row>
    <row r="633" spans="15:15">
      <c r="O633" s="169"/>
    </row>
    <row r="634" spans="15:15">
      <c r="O634" s="169"/>
    </row>
    <row r="635" spans="15:15">
      <c r="O635" s="169"/>
    </row>
    <row r="636" spans="15:15">
      <c r="O636" s="169"/>
    </row>
    <row r="637" spans="15:15">
      <c r="O637" s="169"/>
    </row>
    <row r="638" spans="15:15">
      <c r="O638" s="169"/>
    </row>
    <row r="639" spans="15:15">
      <c r="O639" s="169"/>
    </row>
    <row r="640" spans="15:15">
      <c r="O640" s="169"/>
    </row>
    <row r="641" spans="15:15">
      <c r="O641" s="169"/>
    </row>
    <row r="642" spans="15:15">
      <c r="O642" s="169"/>
    </row>
    <row r="643" spans="15:15">
      <c r="O643" s="169"/>
    </row>
    <row r="644" spans="15:15">
      <c r="O644" s="169"/>
    </row>
    <row r="645" spans="15:15">
      <c r="O645" s="169"/>
    </row>
    <row r="646" spans="15:15">
      <c r="O646" s="169"/>
    </row>
    <row r="647" spans="15:15">
      <c r="O647" s="169"/>
    </row>
    <row r="648" spans="15:15">
      <c r="O648" s="169"/>
    </row>
    <row r="649" spans="15:15">
      <c r="O649" s="169"/>
    </row>
    <row r="650" spans="15:15">
      <c r="O650" s="169"/>
    </row>
    <row r="651" spans="15:15">
      <c r="O651" s="169"/>
    </row>
    <row r="652" spans="15:15">
      <c r="O652" s="169"/>
    </row>
    <row r="653" spans="15:15">
      <c r="O653" s="169"/>
    </row>
    <row r="654" spans="15:15">
      <c r="O654" s="169"/>
    </row>
    <row r="655" spans="15:15">
      <c r="O655" s="169"/>
    </row>
    <row r="656" spans="15:15">
      <c r="O656" s="169"/>
    </row>
    <row r="657" spans="15:15">
      <c r="O657" s="169"/>
    </row>
    <row r="658" spans="15:15">
      <c r="O658" s="169"/>
    </row>
    <row r="659" spans="15:15">
      <c r="O659" s="169"/>
    </row>
    <row r="660" spans="15:15">
      <c r="O660" s="169"/>
    </row>
    <row r="661" spans="15:15">
      <c r="O661" s="169"/>
    </row>
    <row r="662" spans="15:15">
      <c r="O662" s="169"/>
    </row>
    <row r="663" spans="15:15">
      <c r="O663" s="169"/>
    </row>
    <row r="664" spans="15:15">
      <c r="O664" s="169"/>
    </row>
    <row r="665" spans="15:15">
      <c r="O665" s="169"/>
    </row>
    <row r="666" spans="15:15">
      <c r="O666" s="169"/>
    </row>
    <row r="667" spans="15:15">
      <c r="O667" s="169"/>
    </row>
    <row r="668" spans="15:15">
      <c r="O668" s="169"/>
    </row>
    <row r="669" spans="15:15">
      <c r="O669" s="169"/>
    </row>
    <row r="670" spans="15:15">
      <c r="O670" s="169"/>
    </row>
    <row r="671" spans="15:15">
      <c r="O671" s="169"/>
    </row>
    <row r="672" spans="15:15">
      <c r="O672" s="169"/>
    </row>
    <row r="673" spans="15:15">
      <c r="O673" s="169"/>
    </row>
    <row r="674" spans="15:15">
      <c r="O674" s="169"/>
    </row>
    <row r="675" spans="15:15">
      <c r="O675" s="169"/>
    </row>
    <row r="676" spans="15:15">
      <c r="O676" s="169"/>
    </row>
    <row r="677" spans="15:15">
      <c r="O677" s="169"/>
    </row>
    <row r="678" spans="15:15">
      <c r="O678" s="169"/>
    </row>
    <row r="679" spans="15:15">
      <c r="O679" s="169"/>
    </row>
    <row r="680" spans="15:15">
      <c r="O680" s="169"/>
    </row>
    <row r="681" spans="15:15">
      <c r="O681" s="169"/>
    </row>
    <row r="682" spans="15:15">
      <c r="O682" s="169"/>
    </row>
    <row r="683" spans="15:15">
      <c r="O683" s="169"/>
    </row>
    <row r="684" spans="15:15">
      <c r="O684" s="169"/>
    </row>
    <row r="685" spans="15:15">
      <c r="O685" s="169"/>
    </row>
    <row r="686" spans="15:15">
      <c r="O686" s="169"/>
    </row>
    <row r="687" spans="15:15">
      <c r="O687" s="169"/>
    </row>
    <row r="688" spans="15:15">
      <c r="O688" s="169"/>
    </row>
    <row r="689" spans="15:15">
      <c r="O689" s="169"/>
    </row>
    <row r="690" spans="15:15">
      <c r="O690" s="169"/>
    </row>
    <row r="691" spans="15:15">
      <c r="O691" s="169"/>
    </row>
    <row r="692" spans="15:15">
      <c r="O692" s="169"/>
    </row>
    <row r="693" spans="15:15">
      <c r="O693" s="169"/>
    </row>
    <row r="694" spans="15:15">
      <c r="O694" s="169"/>
    </row>
    <row r="695" spans="15:15">
      <c r="O695" s="169"/>
    </row>
    <row r="696" spans="15:15">
      <c r="O696" s="169"/>
    </row>
    <row r="697" spans="15:15">
      <c r="O697" s="169"/>
    </row>
    <row r="698" spans="15:15">
      <c r="O698" s="169"/>
    </row>
    <row r="699" spans="15:15">
      <c r="O699" s="169"/>
    </row>
    <row r="700" spans="15:15">
      <c r="O700" s="169"/>
    </row>
    <row r="701" spans="15:15">
      <c r="O701" s="169"/>
    </row>
    <row r="702" spans="15:15">
      <c r="O702" s="169"/>
    </row>
    <row r="703" spans="15:15">
      <c r="O703" s="169"/>
    </row>
    <row r="704" spans="15:15">
      <c r="O704" s="169"/>
    </row>
    <row r="705" spans="15:15">
      <c r="O705" s="169"/>
    </row>
    <row r="706" spans="15:15">
      <c r="O706" s="169"/>
    </row>
    <row r="707" spans="15:15">
      <c r="O707" s="169"/>
    </row>
    <row r="708" spans="15:15">
      <c r="O708" s="169"/>
    </row>
    <row r="709" spans="15:15">
      <c r="O709" s="169"/>
    </row>
    <row r="710" spans="15:15">
      <c r="O710" s="169"/>
    </row>
    <row r="711" spans="15:15">
      <c r="O711" s="169"/>
    </row>
    <row r="712" spans="15:15">
      <c r="O712" s="169"/>
    </row>
    <row r="713" spans="15:15">
      <c r="O713" s="169"/>
    </row>
    <row r="714" spans="15:15">
      <c r="O714" s="169"/>
    </row>
    <row r="715" spans="15:15">
      <c r="O715" s="169"/>
    </row>
    <row r="716" spans="15:15">
      <c r="O716" s="169"/>
    </row>
    <row r="717" spans="15:15">
      <c r="O717" s="169"/>
    </row>
    <row r="718" spans="15:15">
      <c r="O718" s="169"/>
    </row>
    <row r="719" spans="15:15">
      <c r="O719" s="169"/>
    </row>
    <row r="720" spans="15:15">
      <c r="O720" s="169"/>
    </row>
    <row r="721" spans="15:15">
      <c r="O721" s="169"/>
    </row>
    <row r="722" spans="15:15">
      <c r="O722" s="169"/>
    </row>
    <row r="723" spans="15:15">
      <c r="O723" s="169"/>
    </row>
    <row r="724" spans="15:15">
      <c r="O724" s="169"/>
    </row>
    <row r="725" spans="15:15">
      <c r="O725" s="169"/>
    </row>
    <row r="726" spans="15:15">
      <c r="O726" s="169"/>
    </row>
    <row r="727" spans="15:15">
      <c r="O727" s="169"/>
    </row>
    <row r="728" spans="15:15">
      <c r="O728" s="169"/>
    </row>
    <row r="729" spans="15:15">
      <c r="O729" s="169"/>
    </row>
    <row r="730" spans="15:15">
      <c r="O730" s="169"/>
    </row>
    <row r="731" spans="15:15">
      <c r="O731" s="169"/>
    </row>
    <row r="732" spans="15:15">
      <c r="O732" s="169"/>
    </row>
    <row r="733" spans="15:15">
      <c r="O733" s="169"/>
    </row>
    <row r="734" spans="15:15">
      <c r="O734" s="169"/>
    </row>
    <row r="735" spans="15:15">
      <c r="O735" s="169"/>
    </row>
    <row r="736" spans="15:15">
      <c r="O736" s="169"/>
    </row>
    <row r="737" spans="15:15">
      <c r="O737" s="169"/>
    </row>
    <row r="738" spans="15:15">
      <c r="O738" s="169"/>
    </row>
    <row r="739" spans="15:15">
      <c r="O739" s="169"/>
    </row>
    <row r="740" spans="15:15">
      <c r="O740" s="169"/>
    </row>
    <row r="741" spans="15:15">
      <c r="O741" s="169"/>
    </row>
    <row r="742" spans="15:15">
      <c r="O742" s="169"/>
    </row>
    <row r="743" spans="15:15">
      <c r="O743" s="169"/>
    </row>
    <row r="744" spans="15:15">
      <c r="O744" s="169"/>
    </row>
    <row r="745" spans="15:15">
      <c r="O745" s="169"/>
    </row>
    <row r="746" spans="15:15">
      <c r="O746" s="169"/>
    </row>
    <row r="747" spans="15:15">
      <c r="O747" s="169"/>
    </row>
    <row r="748" spans="15:15">
      <c r="O748" s="169"/>
    </row>
    <row r="749" spans="15:15">
      <c r="O749" s="169"/>
    </row>
    <row r="750" spans="15:15">
      <c r="O750" s="169"/>
    </row>
    <row r="751" spans="15:15">
      <c r="O751" s="169"/>
    </row>
    <row r="752" spans="15:15">
      <c r="O752" s="169"/>
    </row>
    <row r="753" spans="15:15">
      <c r="O753" s="169"/>
    </row>
    <row r="754" spans="15:15">
      <c r="O754" s="169"/>
    </row>
    <row r="755" spans="15:15">
      <c r="O755" s="169"/>
    </row>
    <row r="756" spans="15:15">
      <c r="O756" s="169"/>
    </row>
    <row r="757" spans="15:15">
      <c r="O757" s="169"/>
    </row>
    <row r="758" spans="15:15">
      <c r="O758" s="169"/>
    </row>
    <row r="759" spans="15:15">
      <c r="O759" s="169"/>
    </row>
    <row r="760" spans="15:15">
      <c r="O760" s="169"/>
    </row>
    <row r="761" spans="15:15">
      <c r="O761" s="169"/>
    </row>
    <row r="762" spans="15:15">
      <c r="O762" s="169"/>
    </row>
    <row r="763" spans="15:15">
      <c r="O763" s="169"/>
    </row>
    <row r="764" spans="15:15">
      <c r="O764" s="169"/>
    </row>
    <row r="765" spans="15:15">
      <c r="O765" s="169"/>
    </row>
    <row r="766" spans="15:15">
      <c r="O766" s="169"/>
    </row>
    <row r="767" spans="15:15">
      <c r="O767" s="169"/>
    </row>
    <row r="768" spans="15:15">
      <c r="O768" s="169"/>
    </row>
    <row r="769" spans="15:15">
      <c r="O769" s="169"/>
    </row>
    <row r="770" spans="15:15">
      <c r="O770" s="169"/>
    </row>
    <row r="771" spans="15:15">
      <c r="O771" s="169"/>
    </row>
    <row r="772" spans="15:15">
      <c r="O772" s="169"/>
    </row>
    <row r="773" spans="15:15">
      <c r="O773" s="169"/>
    </row>
    <row r="774" spans="15:15">
      <c r="O774" s="169"/>
    </row>
    <row r="775" spans="15:15">
      <c r="O775" s="169"/>
    </row>
    <row r="776" spans="15:15">
      <c r="O776" s="169"/>
    </row>
    <row r="777" spans="15:15">
      <c r="O777" s="169"/>
    </row>
    <row r="778" spans="15:15">
      <c r="O778" s="169"/>
    </row>
    <row r="779" spans="15:15">
      <c r="O779" s="169"/>
    </row>
    <row r="780" spans="15:15">
      <c r="O780" s="169"/>
    </row>
    <row r="781" spans="15:15">
      <c r="O781" s="169"/>
    </row>
    <row r="782" spans="15:15">
      <c r="O782" s="169"/>
    </row>
    <row r="783" spans="15:15">
      <c r="O783" s="169"/>
    </row>
    <row r="784" spans="15:15">
      <c r="O784" s="169"/>
    </row>
    <row r="785" spans="15:15">
      <c r="O785" s="169"/>
    </row>
    <row r="786" spans="15:15">
      <c r="O786" s="169"/>
    </row>
    <row r="787" spans="15:15">
      <c r="O787" s="169"/>
    </row>
    <row r="788" spans="15:15">
      <c r="O788" s="169"/>
    </row>
    <row r="789" spans="15:15">
      <c r="O789" s="169"/>
    </row>
    <row r="790" spans="15:15">
      <c r="O790" s="169"/>
    </row>
    <row r="791" spans="15:15">
      <c r="O791" s="169"/>
    </row>
    <row r="792" spans="15:15">
      <c r="O792" s="169"/>
    </row>
    <row r="793" spans="15:15">
      <c r="O793" s="169"/>
    </row>
    <row r="794" spans="15:15">
      <c r="O794" s="169"/>
    </row>
    <row r="795" spans="15:15">
      <c r="O795" s="169"/>
    </row>
    <row r="796" spans="15:15">
      <c r="O796" s="169"/>
    </row>
    <row r="797" spans="15:15">
      <c r="O797" s="169"/>
    </row>
    <row r="798" spans="15:15">
      <c r="O798" s="169"/>
    </row>
    <row r="799" spans="15:15">
      <c r="O799" s="169"/>
    </row>
    <row r="800" spans="15:15">
      <c r="O800" s="169"/>
    </row>
    <row r="801" spans="15:15">
      <c r="O801" s="169"/>
    </row>
    <row r="802" spans="15:15">
      <c r="O802" s="169"/>
    </row>
    <row r="803" spans="15:15">
      <c r="O803" s="169"/>
    </row>
    <row r="804" spans="15:15">
      <c r="O804" s="169"/>
    </row>
    <row r="805" spans="15:15">
      <c r="O805" s="169"/>
    </row>
    <row r="806" spans="15:15">
      <c r="O806" s="169"/>
    </row>
    <row r="807" spans="15:15">
      <c r="O807" s="169"/>
    </row>
    <row r="808" spans="15:15">
      <c r="O808" s="169"/>
    </row>
    <row r="809" spans="15:15">
      <c r="O809" s="169"/>
    </row>
    <row r="810" spans="15:15">
      <c r="O810" s="169"/>
    </row>
    <row r="811" spans="15:15">
      <c r="O811" s="169"/>
    </row>
    <row r="812" spans="15:15">
      <c r="O812" s="169"/>
    </row>
    <row r="813" spans="15:15">
      <c r="O813" s="169"/>
    </row>
    <row r="814" spans="15:15">
      <c r="O814" s="169"/>
    </row>
    <row r="815" spans="15:15">
      <c r="O815" s="169"/>
    </row>
    <row r="816" spans="15:15">
      <c r="O816" s="169"/>
    </row>
    <row r="817" spans="15:15">
      <c r="O817" s="169"/>
    </row>
    <row r="818" spans="15:15">
      <c r="O818" s="169"/>
    </row>
    <row r="819" spans="15:15">
      <c r="O819" s="169"/>
    </row>
    <row r="820" spans="15:15">
      <c r="O820" s="169"/>
    </row>
    <row r="821" spans="15:15">
      <c r="O821" s="169"/>
    </row>
    <row r="822" spans="15:15">
      <c r="O822" s="169"/>
    </row>
    <row r="823" spans="15:15">
      <c r="O823" s="169"/>
    </row>
    <row r="824" spans="15:15">
      <c r="O824" s="169"/>
    </row>
    <row r="825" spans="15:15">
      <c r="O825" s="169"/>
    </row>
    <row r="826" spans="15:15">
      <c r="O826" s="169"/>
    </row>
    <row r="827" spans="15:15">
      <c r="O827" s="169"/>
    </row>
    <row r="828" spans="15:15">
      <c r="O828" s="169"/>
    </row>
    <row r="829" spans="15:15">
      <c r="O829" s="169"/>
    </row>
    <row r="830" spans="15:15">
      <c r="O830" s="169"/>
    </row>
    <row r="831" spans="15:15">
      <c r="O831" s="169"/>
    </row>
    <row r="832" spans="15:15">
      <c r="O832" s="169"/>
    </row>
    <row r="833" spans="15:15">
      <c r="O833" s="169"/>
    </row>
    <row r="834" spans="15:15">
      <c r="O834" s="169"/>
    </row>
    <row r="835" spans="15:15">
      <c r="O835" s="169"/>
    </row>
    <row r="836" spans="15:15">
      <c r="O836" s="169"/>
    </row>
    <row r="837" spans="15:15">
      <c r="O837" s="169"/>
    </row>
    <row r="838" spans="15:15">
      <c r="O838" s="169"/>
    </row>
    <row r="839" spans="15:15">
      <c r="O839" s="169"/>
    </row>
    <row r="840" spans="15:15">
      <c r="O840" s="169"/>
    </row>
    <row r="841" spans="15:15">
      <c r="O841" s="169"/>
    </row>
    <row r="842" spans="15:15">
      <c r="O842" s="169"/>
    </row>
    <row r="843" spans="15:15">
      <c r="O843" s="169"/>
    </row>
    <row r="844" spans="15:15">
      <c r="O844" s="169"/>
    </row>
    <row r="845" spans="15:15">
      <c r="O845" s="169"/>
    </row>
    <row r="846" spans="15:15">
      <c r="O846" s="169"/>
    </row>
    <row r="847" spans="15:15">
      <c r="O847" s="169"/>
    </row>
    <row r="848" spans="15:15">
      <c r="O848" s="169"/>
    </row>
    <row r="849" spans="15:15">
      <c r="O849" s="169"/>
    </row>
    <row r="850" spans="15:15">
      <c r="O850" s="169"/>
    </row>
    <row r="851" spans="15:15">
      <c r="O851" s="169"/>
    </row>
    <row r="852" spans="15:15">
      <c r="O852" s="169"/>
    </row>
    <row r="853" spans="15:15">
      <c r="O853" s="169"/>
    </row>
    <row r="854" spans="15:15">
      <c r="O854" s="169"/>
    </row>
    <row r="855" spans="15:15">
      <c r="O855" s="169"/>
    </row>
    <row r="856" spans="15:15">
      <c r="O856" s="169"/>
    </row>
    <row r="857" spans="15:15">
      <c r="O857" s="169"/>
    </row>
    <row r="858" spans="15:15">
      <c r="O858" s="169"/>
    </row>
    <row r="859" spans="15:15">
      <c r="O859" s="169"/>
    </row>
    <row r="860" spans="15:15">
      <c r="O860" s="169"/>
    </row>
    <row r="861" spans="15:15">
      <c r="O861" s="169"/>
    </row>
    <row r="862" spans="15:15">
      <c r="O862" s="169"/>
    </row>
    <row r="863" spans="15:15">
      <c r="O863" s="169"/>
    </row>
    <row r="864" spans="15:15">
      <c r="O864" s="169"/>
    </row>
    <row r="865" spans="15:15">
      <c r="O865" s="169"/>
    </row>
    <row r="866" spans="15:15">
      <c r="O866" s="169"/>
    </row>
    <row r="867" spans="15:15">
      <c r="O867" s="169"/>
    </row>
    <row r="868" spans="15:15">
      <c r="O868" s="169"/>
    </row>
    <row r="869" spans="15:15">
      <c r="O869" s="169"/>
    </row>
    <row r="870" spans="15:15">
      <c r="O870" s="169"/>
    </row>
    <row r="871" spans="15:15">
      <c r="O871" s="169"/>
    </row>
    <row r="872" spans="15:15">
      <c r="O872" s="169"/>
    </row>
    <row r="873" spans="15:15">
      <c r="O873" s="169"/>
    </row>
    <row r="874" spans="15:15">
      <c r="O874" s="169"/>
    </row>
    <row r="875" spans="15:15">
      <c r="O875" s="169"/>
    </row>
    <row r="876" spans="15:15">
      <c r="O876" s="169"/>
    </row>
    <row r="877" spans="15:15">
      <c r="O877" s="169"/>
    </row>
    <row r="878" spans="15:15">
      <c r="O878" s="169"/>
    </row>
    <row r="879" spans="15:15">
      <c r="O879" s="169"/>
    </row>
    <row r="880" spans="15:15">
      <c r="O880" s="169"/>
    </row>
    <row r="881" spans="15:15">
      <c r="O881" s="169"/>
    </row>
    <row r="882" spans="15:15">
      <c r="O882" s="169"/>
    </row>
    <row r="883" spans="15:15">
      <c r="O883" s="169"/>
    </row>
    <row r="884" spans="15:15">
      <c r="O884" s="169"/>
    </row>
    <row r="885" spans="15:15">
      <c r="O885" s="169"/>
    </row>
    <row r="886" spans="15:15">
      <c r="O886" s="169"/>
    </row>
    <row r="887" spans="15:15">
      <c r="O887" s="169"/>
    </row>
    <row r="888" spans="15:15">
      <c r="O888" s="169"/>
    </row>
    <row r="889" spans="15:15">
      <c r="O889" s="169"/>
    </row>
    <row r="890" spans="15:15">
      <c r="O890" s="169"/>
    </row>
    <row r="891" spans="15:15">
      <c r="O891" s="169"/>
    </row>
    <row r="892" spans="15:15">
      <c r="O892" s="169"/>
    </row>
    <row r="893" spans="15:15">
      <c r="O893" s="169"/>
    </row>
    <row r="894" spans="15:15">
      <c r="O894" s="169"/>
    </row>
    <row r="895" spans="15:15">
      <c r="O895" s="169"/>
    </row>
    <row r="896" spans="15:15">
      <c r="O896" s="169"/>
    </row>
    <row r="897" spans="15:15">
      <c r="O897" s="169"/>
    </row>
    <row r="898" spans="15:15">
      <c r="O898" s="169"/>
    </row>
    <row r="899" spans="15:15">
      <c r="O899" s="169"/>
    </row>
    <row r="900" spans="15:15">
      <c r="O900" s="169"/>
    </row>
    <row r="901" spans="15:15">
      <c r="O901" s="169"/>
    </row>
    <row r="902" spans="15:15">
      <c r="O902" s="169"/>
    </row>
    <row r="903" spans="15:15">
      <c r="O903" s="169"/>
    </row>
    <row r="904" spans="15:15">
      <c r="O904" s="169"/>
    </row>
    <row r="905" spans="15:15">
      <c r="O905" s="169"/>
    </row>
    <row r="906" spans="15:15">
      <c r="O906" s="169"/>
    </row>
    <row r="907" spans="15:15">
      <c r="O907" s="169"/>
    </row>
    <row r="908" spans="15:15">
      <c r="O908" s="169"/>
    </row>
    <row r="909" spans="15:15">
      <c r="O909" s="169"/>
    </row>
    <row r="910" spans="15:15">
      <c r="O910" s="169"/>
    </row>
    <row r="911" spans="15:15">
      <c r="O911" s="169"/>
    </row>
    <row r="912" spans="15:15">
      <c r="O912" s="169"/>
    </row>
    <row r="913" spans="15:15">
      <c r="O913" s="169"/>
    </row>
    <row r="914" spans="15:15">
      <c r="O914" s="169"/>
    </row>
    <row r="915" spans="15:15">
      <c r="O915" s="169"/>
    </row>
    <row r="916" spans="15:15">
      <c r="O916" s="169"/>
    </row>
    <row r="917" spans="15:15">
      <c r="O917" s="169"/>
    </row>
    <row r="918" spans="15:15">
      <c r="O918" s="169"/>
    </row>
    <row r="919" spans="15:15">
      <c r="O919" s="169"/>
    </row>
    <row r="920" spans="15:15">
      <c r="O920" s="169"/>
    </row>
    <row r="921" spans="15:15">
      <c r="O921" s="169"/>
    </row>
    <row r="922" spans="15:15">
      <c r="O922" s="169"/>
    </row>
    <row r="923" spans="15:15">
      <c r="O923" s="169"/>
    </row>
    <row r="924" spans="15:15">
      <c r="O924" s="169"/>
    </row>
    <row r="925" spans="15:15">
      <c r="O925" s="169"/>
    </row>
    <row r="926" spans="15:15">
      <c r="O926" s="169"/>
    </row>
    <row r="927" spans="15:15">
      <c r="O927" s="169"/>
    </row>
    <row r="928" spans="15:15">
      <c r="O928" s="169"/>
    </row>
    <row r="929" spans="15:15">
      <c r="O929" s="169"/>
    </row>
    <row r="930" spans="15:15">
      <c r="O930" s="169"/>
    </row>
    <row r="931" spans="15:15">
      <c r="O931" s="169"/>
    </row>
    <row r="932" spans="15:15">
      <c r="O932" s="169"/>
    </row>
    <row r="933" spans="15:15">
      <c r="O933" s="169"/>
    </row>
    <row r="934" spans="15:15">
      <c r="O934" s="169"/>
    </row>
    <row r="935" spans="15:15">
      <c r="O935" s="169"/>
    </row>
    <row r="936" spans="15:15">
      <c r="O936" s="169"/>
    </row>
    <row r="937" spans="15:15">
      <c r="O937" s="169"/>
    </row>
    <row r="938" spans="15:15">
      <c r="O938" s="169"/>
    </row>
    <row r="939" spans="15:15">
      <c r="O939" s="169"/>
    </row>
    <row r="940" spans="15:15">
      <c r="O940" s="169"/>
    </row>
    <row r="941" spans="15:15">
      <c r="O941" s="169"/>
    </row>
    <row r="942" spans="15:15">
      <c r="O942" s="169"/>
    </row>
    <row r="943" spans="15:15">
      <c r="O943" s="169"/>
    </row>
    <row r="944" spans="15:15">
      <c r="O944" s="169"/>
    </row>
    <row r="945" spans="15:15">
      <c r="O945" s="169"/>
    </row>
    <row r="946" spans="15:15">
      <c r="O946" s="169"/>
    </row>
    <row r="947" spans="15:15">
      <c r="O947" s="169"/>
    </row>
    <row r="948" spans="15:15">
      <c r="O948" s="169"/>
    </row>
    <row r="949" spans="15:15">
      <c r="O949" s="169"/>
    </row>
    <row r="950" spans="15:15">
      <c r="O950" s="169"/>
    </row>
    <row r="951" spans="15:15">
      <c r="O951" s="169"/>
    </row>
    <row r="952" spans="15:15">
      <c r="O952" s="169"/>
    </row>
    <row r="953" spans="15:15">
      <c r="O953" s="169"/>
    </row>
    <row r="954" spans="15:15">
      <c r="O954" s="169"/>
    </row>
    <row r="955" spans="15:15">
      <c r="O955" s="169"/>
    </row>
    <row r="956" spans="15:15">
      <c r="O956" s="169"/>
    </row>
    <row r="957" spans="15:15">
      <c r="O957" s="169"/>
    </row>
    <row r="958" spans="15:15">
      <c r="O958" s="169"/>
    </row>
    <row r="959" spans="15:15">
      <c r="O959" s="169"/>
    </row>
    <row r="960" spans="15:15">
      <c r="O960" s="169"/>
    </row>
    <row r="961" spans="15:15">
      <c r="O961" s="169"/>
    </row>
    <row r="962" spans="15:15">
      <c r="O962" s="169"/>
    </row>
    <row r="963" spans="15:15">
      <c r="O963" s="169"/>
    </row>
    <row r="964" spans="15:15">
      <c r="O964" s="169"/>
    </row>
    <row r="965" spans="15:15">
      <c r="O965" s="169"/>
    </row>
    <row r="966" spans="15:15">
      <c r="O966" s="169"/>
    </row>
    <row r="967" spans="15:15">
      <c r="O967" s="169"/>
    </row>
    <row r="968" spans="15:15">
      <c r="O968" s="169"/>
    </row>
    <row r="969" spans="15:15">
      <c r="O969" s="169"/>
    </row>
    <row r="970" spans="15:15">
      <c r="O970" s="169"/>
    </row>
    <row r="971" spans="15:15">
      <c r="O971" s="169"/>
    </row>
    <row r="972" spans="15:15">
      <c r="O972" s="169"/>
    </row>
    <row r="973" spans="15:15">
      <c r="O973" s="169"/>
    </row>
    <row r="974" spans="15:15">
      <c r="O974" s="169"/>
    </row>
    <row r="975" spans="15:15">
      <c r="O975" s="169"/>
    </row>
    <row r="976" spans="15:15">
      <c r="O976" s="169"/>
    </row>
    <row r="977" spans="15:15">
      <c r="O977" s="169"/>
    </row>
    <row r="978" spans="15:15">
      <c r="O978" s="169"/>
    </row>
    <row r="979" spans="15:15">
      <c r="O979" s="169"/>
    </row>
    <row r="980" spans="15:15">
      <c r="O980" s="169"/>
    </row>
    <row r="981" spans="15:15">
      <c r="O981" s="169"/>
    </row>
    <row r="982" spans="15:15">
      <c r="O982" s="169"/>
    </row>
    <row r="983" spans="15:15">
      <c r="O983" s="169"/>
    </row>
    <row r="984" spans="15:15">
      <c r="O984" s="169"/>
    </row>
    <row r="985" spans="15:15">
      <c r="O985" s="169"/>
    </row>
    <row r="986" spans="15:15">
      <c r="O986" s="169"/>
    </row>
    <row r="987" spans="15:15">
      <c r="O987" s="169"/>
    </row>
    <row r="988" spans="15:15">
      <c r="O988" s="169"/>
    </row>
    <row r="989" spans="15:15">
      <c r="O989" s="169"/>
    </row>
    <row r="990" spans="15:15">
      <c r="O990" s="169"/>
    </row>
    <row r="991" spans="15:15">
      <c r="O991" s="169"/>
    </row>
    <row r="992" spans="15:15">
      <c r="O992" s="169"/>
    </row>
    <row r="993" spans="15:15">
      <c r="O993" s="169"/>
    </row>
    <row r="994" spans="15:15">
      <c r="O994" s="169"/>
    </row>
    <row r="995" spans="15:15">
      <c r="O995" s="169"/>
    </row>
    <row r="996" spans="15:15">
      <c r="O996" s="169"/>
    </row>
    <row r="997" spans="15:15">
      <c r="O997" s="169"/>
    </row>
    <row r="998" spans="15:15">
      <c r="O998" s="169"/>
    </row>
    <row r="999" spans="15:15">
      <c r="O999" s="169"/>
    </row>
    <row r="1000" spans="15:15">
      <c r="O1000" s="169"/>
    </row>
    <row r="1001" spans="15:15">
      <c r="O1001" s="169"/>
    </row>
    <row r="1002" spans="15:15">
      <c r="O1002" s="169"/>
    </row>
    <row r="1003" spans="15:15">
      <c r="O1003" s="169"/>
    </row>
    <row r="1004" spans="15:15">
      <c r="O1004" s="169"/>
    </row>
    <row r="1005" spans="15:15">
      <c r="O1005" s="169"/>
    </row>
    <row r="1006" spans="15:15">
      <c r="O1006" s="169"/>
    </row>
    <row r="1007" spans="15:15">
      <c r="O1007" s="169"/>
    </row>
    <row r="1008" spans="15:15">
      <c r="O1008" s="169"/>
    </row>
    <row r="1009" spans="15:15">
      <c r="O1009" s="169"/>
    </row>
    <row r="1010" spans="15:15">
      <c r="O1010" s="169"/>
    </row>
    <row r="1011" spans="15:15">
      <c r="O1011" s="169"/>
    </row>
    <row r="1012" spans="15:15">
      <c r="O1012" s="169"/>
    </row>
    <row r="1013" spans="15:15">
      <c r="O1013" s="169"/>
    </row>
    <row r="1014" spans="15:15">
      <c r="O1014" s="169"/>
    </row>
    <row r="1015" spans="15:15">
      <c r="O1015" s="169"/>
    </row>
    <row r="1016" spans="15:15">
      <c r="O1016" s="169"/>
    </row>
    <row r="1017" spans="15:15">
      <c r="O1017" s="169"/>
    </row>
    <row r="1018" spans="15:15">
      <c r="O1018" s="169"/>
    </row>
    <row r="1019" spans="15:15">
      <c r="O1019" s="169"/>
    </row>
    <row r="1020" spans="15:15">
      <c r="O1020" s="169"/>
    </row>
    <row r="1021" spans="15:15">
      <c r="O1021" s="169"/>
    </row>
    <row r="1022" spans="15:15">
      <c r="O1022" s="169"/>
    </row>
    <row r="1023" spans="15:15">
      <c r="O1023" s="169"/>
    </row>
    <row r="1024" spans="15:15">
      <c r="O1024" s="169"/>
    </row>
    <row r="1025" spans="15:15">
      <c r="O1025" s="169"/>
    </row>
    <row r="1026" spans="15:15">
      <c r="O1026" s="169"/>
    </row>
    <row r="1027" spans="15:15">
      <c r="O1027" s="169"/>
    </row>
    <row r="1028" spans="15:15">
      <c r="O1028" s="169"/>
    </row>
    <row r="1029" spans="15:15">
      <c r="O1029" s="169"/>
    </row>
    <row r="1030" spans="15:15">
      <c r="O1030" s="169"/>
    </row>
    <row r="1031" spans="15:15">
      <c r="O1031" s="169"/>
    </row>
    <row r="1032" spans="15:15">
      <c r="O1032" s="169"/>
    </row>
    <row r="1033" spans="15:15">
      <c r="O1033" s="169"/>
    </row>
    <row r="1034" spans="15:15">
      <c r="O1034" s="169"/>
    </row>
    <row r="1035" spans="15:15">
      <c r="O1035" s="169"/>
    </row>
    <row r="1036" spans="15:15">
      <c r="O1036" s="169"/>
    </row>
    <row r="1037" spans="15:15">
      <c r="O1037" s="169"/>
    </row>
    <row r="1038" spans="15:15">
      <c r="O1038" s="169"/>
    </row>
    <row r="1039" spans="15:15">
      <c r="O1039" s="169"/>
    </row>
    <row r="1040" spans="15:15">
      <c r="O1040" s="169"/>
    </row>
    <row r="1041" spans="15:15">
      <c r="O1041" s="169"/>
    </row>
    <row r="1042" spans="15:15">
      <c r="O1042" s="169"/>
    </row>
    <row r="1043" spans="15:15">
      <c r="O1043" s="169"/>
    </row>
    <row r="1044" spans="15:15">
      <c r="O1044" s="169"/>
    </row>
    <row r="1045" spans="15:15">
      <c r="O1045" s="169"/>
    </row>
    <row r="1046" spans="15:15">
      <c r="O1046" s="169"/>
    </row>
    <row r="1047" spans="15:15">
      <c r="O1047" s="169"/>
    </row>
    <row r="1048" spans="15:15">
      <c r="O1048" s="169"/>
    </row>
    <row r="1049" spans="15:15">
      <c r="O1049" s="169"/>
    </row>
    <row r="1050" spans="15:15">
      <c r="O1050" s="169"/>
    </row>
    <row r="1051" spans="15:15">
      <c r="O1051" s="169"/>
    </row>
    <row r="1052" spans="15:15">
      <c r="O1052" s="169"/>
    </row>
    <row r="1053" spans="15:15">
      <c r="O1053" s="169"/>
    </row>
    <row r="1054" spans="15:15">
      <c r="O1054" s="169"/>
    </row>
    <row r="1055" spans="15:15">
      <c r="O1055" s="169"/>
    </row>
    <row r="1056" spans="15:15">
      <c r="O1056" s="169"/>
    </row>
    <row r="1057" spans="15:15">
      <c r="O1057" s="169"/>
    </row>
    <row r="1058" spans="15:15">
      <c r="O1058" s="169"/>
    </row>
    <row r="1059" spans="15:15">
      <c r="O1059" s="169"/>
    </row>
    <row r="1060" spans="15:15">
      <c r="O1060" s="169"/>
    </row>
    <row r="1061" spans="15:15">
      <c r="O1061" s="169"/>
    </row>
    <row r="1062" spans="15:15">
      <c r="O1062" s="169"/>
    </row>
    <row r="1063" spans="15:15">
      <c r="O1063" s="169"/>
    </row>
    <row r="1064" spans="15:15">
      <c r="O1064" s="169"/>
    </row>
    <row r="1065" spans="15:15">
      <c r="O1065" s="169"/>
    </row>
    <row r="1066" spans="15:15">
      <c r="O1066" s="169"/>
    </row>
    <row r="1067" spans="15:15">
      <c r="O1067" s="169"/>
    </row>
    <row r="1068" spans="15:15">
      <c r="O1068" s="169"/>
    </row>
    <row r="1069" spans="15:15">
      <c r="O1069" s="169"/>
    </row>
    <row r="1070" spans="15:15">
      <c r="O1070" s="169"/>
    </row>
    <row r="1071" spans="15:15">
      <c r="O1071" s="169"/>
    </row>
    <row r="1072" spans="15:15">
      <c r="O1072" s="169"/>
    </row>
    <row r="1073" spans="15:15">
      <c r="O1073" s="169"/>
    </row>
    <row r="1074" spans="15:15">
      <c r="O1074" s="169"/>
    </row>
    <row r="1075" spans="15:15">
      <c r="O1075" s="169"/>
    </row>
    <row r="1076" spans="15:15">
      <c r="O1076" s="169"/>
    </row>
    <row r="1077" spans="15:15">
      <c r="O1077" s="169"/>
    </row>
    <row r="1078" spans="15:15">
      <c r="O1078" s="169"/>
    </row>
    <row r="1079" spans="15:15">
      <c r="O1079" s="169"/>
    </row>
    <row r="1080" spans="15:15">
      <c r="O1080" s="169"/>
    </row>
    <row r="1081" spans="15:15">
      <c r="O1081" s="169"/>
    </row>
    <row r="1082" spans="15:15">
      <c r="O1082" s="169"/>
    </row>
    <row r="1083" spans="15:15">
      <c r="O1083" s="169"/>
    </row>
    <row r="1084" spans="15:15">
      <c r="O1084" s="169"/>
    </row>
    <row r="1085" spans="15:15">
      <c r="O1085" s="169"/>
    </row>
    <row r="1086" spans="15:15">
      <c r="O1086" s="169"/>
    </row>
    <row r="1087" spans="15:15">
      <c r="O1087" s="169"/>
    </row>
    <row r="1088" spans="15:15">
      <c r="O1088" s="169"/>
    </row>
    <row r="1089" spans="15:15">
      <c r="O1089" s="169"/>
    </row>
    <row r="1090" spans="15:15">
      <c r="O1090" s="169"/>
    </row>
    <row r="1091" spans="15:15">
      <c r="O1091" s="169"/>
    </row>
    <row r="1092" spans="15:15">
      <c r="O1092" s="169"/>
    </row>
    <row r="1093" spans="15:15">
      <c r="O1093" s="169"/>
    </row>
    <row r="1094" spans="15:15">
      <c r="O1094" s="169"/>
    </row>
    <row r="1095" spans="15:15">
      <c r="O1095" s="169"/>
    </row>
    <row r="1096" spans="15:15">
      <c r="O1096" s="169"/>
    </row>
    <row r="1097" spans="15:15">
      <c r="O1097" s="169"/>
    </row>
    <row r="1098" spans="15:15">
      <c r="O1098" s="169"/>
    </row>
    <row r="1099" spans="15:15">
      <c r="O1099" s="169"/>
    </row>
    <row r="1100" spans="15:15">
      <c r="O1100" s="169"/>
    </row>
    <row r="1101" spans="15:15">
      <c r="O1101" s="169"/>
    </row>
    <row r="1102" spans="15:15">
      <c r="O1102" s="169"/>
    </row>
    <row r="1103" spans="15:15">
      <c r="O1103" s="169"/>
    </row>
    <row r="1104" spans="15:15">
      <c r="O1104" s="169"/>
    </row>
    <row r="1105" spans="15:15">
      <c r="O1105" s="169"/>
    </row>
    <row r="1106" spans="15:15">
      <c r="O1106" s="169"/>
    </row>
    <row r="1107" spans="15:15">
      <c r="O1107" s="169"/>
    </row>
    <row r="1108" spans="15:15">
      <c r="O1108" s="169"/>
    </row>
    <row r="1109" spans="15:15">
      <c r="O1109" s="169"/>
    </row>
    <row r="1110" spans="15:15">
      <c r="O1110" s="169"/>
    </row>
    <row r="1111" spans="15:15">
      <c r="O1111" s="169"/>
    </row>
    <row r="1112" spans="15:15">
      <c r="O1112" s="169"/>
    </row>
    <row r="1113" spans="15:15">
      <c r="O1113" s="169"/>
    </row>
    <row r="1114" spans="15:15">
      <c r="O1114" s="169"/>
    </row>
    <row r="1115" spans="15:15">
      <c r="O1115" s="169"/>
    </row>
    <row r="1116" spans="15:15">
      <c r="O1116" s="169"/>
    </row>
    <row r="1117" spans="15:15">
      <c r="O1117" s="169"/>
    </row>
    <row r="1118" spans="15:15">
      <c r="O1118" s="169"/>
    </row>
    <row r="1119" spans="15:15">
      <c r="O1119" s="169"/>
    </row>
    <row r="1120" spans="15:15">
      <c r="O1120" s="169"/>
    </row>
    <row r="1121" spans="15:15">
      <c r="O1121" s="169"/>
    </row>
    <row r="1122" spans="15:15">
      <c r="O1122" s="169"/>
    </row>
    <row r="1123" spans="15:15">
      <c r="O1123" s="169"/>
    </row>
    <row r="1124" spans="15:15">
      <c r="O1124" s="169"/>
    </row>
    <row r="1125" spans="15:15">
      <c r="O1125" s="169"/>
    </row>
    <row r="1126" spans="15:15">
      <c r="O1126" s="169"/>
    </row>
    <row r="1127" spans="15:15">
      <c r="O1127" s="169"/>
    </row>
    <row r="1128" spans="15:15">
      <c r="O1128" s="169"/>
    </row>
    <row r="1129" spans="15:15">
      <c r="O1129" s="169"/>
    </row>
    <row r="1130" spans="15:15">
      <c r="O1130" s="169"/>
    </row>
    <row r="1131" spans="15:15">
      <c r="O1131" s="169"/>
    </row>
    <row r="1132" spans="15:15">
      <c r="O1132" s="169"/>
    </row>
    <row r="1133" spans="15:15">
      <c r="O1133" s="169"/>
    </row>
    <row r="1134" spans="15:15">
      <c r="O1134" s="169"/>
    </row>
    <row r="1135" spans="15:15">
      <c r="O1135" s="169"/>
    </row>
    <row r="1136" spans="15:15">
      <c r="O1136" s="169"/>
    </row>
    <row r="1137" spans="15:15">
      <c r="O1137" s="169"/>
    </row>
    <row r="1138" spans="15:15">
      <c r="O1138" s="169"/>
    </row>
    <row r="1139" spans="15:15">
      <c r="O1139" s="169"/>
    </row>
    <row r="1140" spans="15:15">
      <c r="O1140" s="169"/>
    </row>
    <row r="1141" spans="15:15">
      <c r="O1141" s="169"/>
    </row>
    <row r="1142" spans="15:15">
      <c r="O1142" s="169"/>
    </row>
    <row r="1143" spans="15:15">
      <c r="O1143" s="169"/>
    </row>
    <row r="1144" spans="15:15">
      <c r="O1144" s="169"/>
    </row>
    <row r="1145" spans="15:15">
      <c r="O1145" s="169"/>
    </row>
    <row r="1146" spans="15:15">
      <c r="O1146" s="169"/>
    </row>
    <row r="1147" spans="15:15">
      <c r="O1147" s="169"/>
    </row>
    <row r="1148" spans="15:15">
      <c r="O1148" s="169"/>
    </row>
    <row r="1149" spans="15:15">
      <c r="O1149" s="169"/>
    </row>
    <row r="1150" spans="15:15">
      <c r="O1150" s="169"/>
    </row>
    <row r="1151" spans="15:15">
      <c r="O1151" s="169"/>
    </row>
    <row r="1152" spans="15:15">
      <c r="O1152" s="169"/>
    </row>
    <row r="1153" spans="15:15">
      <c r="O1153" s="169"/>
    </row>
    <row r="1154" spans="15:15">
      <c r="O1154" s="169"/>
    </row>
    <row r="1155" spans="15:15">
      <c r="O1155" s="169"/>
    </row>
    <row r="1156" spans="15:15">
      <c r="O1156" s="169"/>
    </row>
    <row r="1157" spans="15:15">
      <c r="O1157" s="169"/>
    </row>
    <row r="1158" spans="15:15">
      <c r="O1158" s="169"/>
    </row>
    <row r="1159" spans="15:15">
      <c r="O1159" s="169"/>
    </row>
    <row r="1160" spans="15:15">
      <c r="O1160" s="169"/>
    </row>
    <row r="1161" spans="15:15">
      <c r="O1161" s="169"/>
    </row>
    <row r="1162" spans="15:15">
      <c r="O1162" s="169"/>
    </row>
    <row r="1163" spans="15:15">
      <c r="O1163" s="169"/>
    </row>
    <row r="1164" spans="15:15">
      <c r="O1164" s="169"/>
    </row>
    <row r="1165" spans="15:15">
      <c r="O1165" s="169"/>
    </row>
    <row r="1166" spans="15:15">
      <c r="O1166" s="169"/>
    </row>
    <row r="1167" spans="15:15">
      <c r="O1167" s="169"/>
    </row>
    <row r="1168" spans="15:15">
      <c r="O1168" s="169"/>
    </row>
    <row r="1169" spans="15:15">
      <c r="O1169" s="169"/>
    </row>
    <row r="1170" spans="15:15">
      <c r="O1170" s="169"/>
    </row>
    <row r="1171" spans="15:15">
      <c r="O1171" s="169"/>
    </row>
    <row r="1172" spans="15:15">
      <c r="O1172" s="169"/>
    </row>
    <row r="1173" spans="15:15">
      <c r="O1173" s="169"/>
    </row>
    <row r="1174" spans="15:15">
      <c r="O1174" s="169"/>
    </row>
    <row r="1175" spans="15:15">
      <c r="O1175" s="169"/>
    </row>
    <row r="1176" spans="15:15">
      <c r="O1176" s="169"/>
    </row>
    <row r="1177" spans="15:15">
      <c r="O1177" s="169"/>
    </row>
    <row r="1178" spans="15:15">
      <c r="O1178" s="169"/>
    </row>
    <row r="1179" spans="15:15">
      <c r="O1179" s="169"/>
    </row>
    <row r="1180" spans="15:15">
      <c r="O1180" s="169"/>
    </row>
    <row r="1181" spans="15:15">
      <c r="O1181" s="169"/>
    </row>
    <row r="1182" spans="15:15">
      <c r="O1182" s="169"/>
    </row>
    <row r="1183" spans="15:15">
      <c r="O1183" s="169"/>
    </row>
    <row r="1184" spans="15:15">
      <c r="O1184" s="169"/>
    </row>
    <row r="1185" spans="15:15">
      <c r="O1185" s="169"/>
    </row>
    <row r="1186" spans="15:15">
      <c r="O1186" s="169"/>
    </row>
    <row r="1187" spans="15:15">
      <c r="O1187" s="169"/>
    </row>
    <row r="1188" spans="15:15">
      <c r="O1188" s="169"/>
    </row>
    <row r="1189" spans="15:15">
      <c r="O1189" s="169"/>
    </row>
    <row r="1190" spans="15:15">
      <c r="O1190" s="169"/>
    </row>
    <row r="1191" spans="15:15">
      <c r="O1191" s="169"/>
    </row>
    <row r="1192" spans="15:15">
      <c r="O1192" s="169"/>
    </row>
    <row r="1193" spans="15:15">
      <c r="O1193" s="169"/>
    </row>
    <row r="1194" spans="15:15">
      <c r="O1194" s="169"/>
    </row>
    <row r="1195" spans="15:15">
      <c r="O1195" s="169"/>
    </row>
    <row r="1196" spans="15:15">
      <c r="O1196" s="169"/>
    </row>
    <row r="1197" spans="15:15">
      <c r="O1197" s="169"/>
    </row>
    <row r="1198" spans="15:15">
      <c r="O1198" s="169"/>
    </row>
    <row r="1199" spans="15:15">
      <c r="O1199" s="169"/>
    </row>
    <row r="1200" spans="15:15">
      <c r="O1200" s="169"/>
    </row>
    <row r="1201" spans="15:15">
      <c r="O1201" s="169"/>
    </row>
    <row r="1202" spans="15:15">
      <c r="O1202" s="169"/>
    </row>
    <row r="1203" spans="15:15">
      <c r="O1203" s="169"/>
    </row>
    <row r="1204" spans="15:15">
      <c r="O1204" s="169"/>
    </row>
    <row r="1205" spans="15:15">
      <c r="O1205" s="169"/>
    </row>
    <row r="1206" spans="15:15">
      <c r="O1206" s="169"/>
    </row>
    <row r="1207" spans="15:15">
      <c r="O1207" s="169"/>
    </row>
    <row r="1208" spans="15:15">
      <c r="O1208" s="169"/>
    </row>
    <row r="1209" spans="15:15">
      <c r="O1209" s="169"/>
    </row>
    <row r="1210" spans="15:15">
      <c r="O1210" s="169"/>
    </row>
    <row r="1211" spans="15:15">
      <c r="O1211" s="169"/>
    </row>
    <row r="1212" spans="15:15">
      <c r="O1212" s="169"/>
    </row>
    <row r="1213" spans="15:15">
      <c r="O1213" s="169"/>
    </row>
    <row r="1214" spans="15:15">
      <c r="O1214" s="169"/>
    </row>
    <row r="1215" spans="15:15">
      <c r="O1215" s="169"/>
    </row>
    <row r="1216" spans="15:15">
      <c r="O1216" s="169"/>
    </row>
    <row r="1217" spans="15:15">
      <c r="O1217" s="169"/>
    </row>
    <row r="1218" spans="15:15">
      <c r="O1218" s="169"/>
    </row>
    <row r="1219" spans="15:15">
      <c r="O1219" s="169"/>
    </row>
    <row r="1220" spans="15:15">
      <c r="O1220" s="169"/>
    </row>
    <row r="1221" spans="15:15">
      <c r="O1221" s="169"/>
    </row>
    <row r="1222" spans="15:15">
      <c r="O1222" s="169"/>
    </row>
    <row r="1223" spans="15:15">
      <c r="O1223" s="169"/>
    </row>
    <row r="1224" spans="15:15">
      <c r="O1224" s="169"/>
    </row>
    <row r="1225" spans="15:15">
      <c r="O1225" s="169"/>
    </row>
    <row r="1226" spans="15:15">
      <c r="O1226" s="169"/>
    </row>
    <row r="1227" spans="15:15">
      <c r="O1227" s="169"/>
    </row>
    <row r="1228" spans="15:15">
      <c r="O1228" s="169"/>
    </row>
    <row r="1229" spans="15:15">
      <c r="O1229" s="169"/>
    </row>
    <row r="1230" spans="15:15">
      <c r="O1230" s="169"/>
    </row>
    <row r="1231" spans="15:15">
      <c r="O1231" s="169"/>
    </row>
    <row r="1232" spans="15:15">
      <c r="O1232" s="169"/>
    </row>
    <row r="1233" spans="15:15">
      <c r="O1233" s="169"/>
    </row>
    <row r="1234" spans="15:15">
      <c r="O1234" s="169"/>
    </row>
    <row r="1235" spans="15:15">
      <c r="O1235" s="169"/>
    </row>
    <row r="1236" spans="15:15">
      <c r="O1236" s="169"/>
    </row>
    <row r="1237" spans="15:15">
      <c r="O1237" s="169"/>
    </row>
    <row r="1238" spans="15:15">
      <c r="O1238" s="169"/>
    </row>
    <row r="1239" spans="15:15">
      <c r="O1239" s="169"/>
    </row>
    <row r="1240" spans="15:15">
      <c r="O1240" s="169"/>
    </row>
    <row r="1241" spans="15:15">
      <c r="O1241" s="169"/>
    </row>
    <row r="1242" spans="15:15">
      <c r="O1242" s="169"/>
    </row>
    <row r="1243" spans="15:15">
      <c r="O1243" s="169"/>
    </row>
    <row r="1244" spans="15:15">
      <c r="O1244" s="169"/>
    </row>
    <row r="1245" spans="15:15">
      <c r="O1245" s="169"/>
    </row>
    <row r="1246" spans="15:15">
      <c r="O1246" s="169"/>
    </row>
    <row r="1247" spans="15:15">
      <c r="O1247" s="169"/>
    </row>
    <row r="1248" spans="15:15">
      <c r="O1248" s="169"/>
    </row>
    <row r="1249" spans="15:15">
      <c r="O1249" s="169"/>
    </row>
    <row r="1250" spans="15:15">
      <c r="O1250" s="169"/>
    </row>
    <row r="1251" spans="15:15">
      <c r="O1251" s="169"/>
    </row>
    <row r="1252" spans="15:15">
      <c r="O1252" s="169"/>
    </row>
    <row r="1253" spans="15:15">
      <c r="O1253" s="169"/>
    </row>
    <row r="1254" spans="15:15">
      <c r="O1254" s="169"/>
    </row>
    <row r="1255" spans="15:15">
      <c r="O1255" s="169"/>
    </row>
    <row r="1256" spans="15:15">
      <c r="O1256" s="169"/>
    </row>
    <row r="1257" spans="15:15">
      <c r="O1257" s="169"/>
    </row>
    <row r="1258" spans="15:15">
      <c r="O1258" s="169"/>
    </row>
    <row r="1259" spans="15:15">
      <c r="O1259" s="169"/>
    </row>
    <row r="1260" spans="15:15">
      <c r="O1260" s="169"/>
    </row>
    <row r="1261" spans="15:15">
      <c r="O1261" s="169"/>
    </row>
    <row r="1262" spans="15:15">
      <c r="O1262" s="169"/>
    </row>
    <row r="1263" spans="15:15">
      <c r="O1263" s="169"/>
    </row>
    <row r="1264" spans="15:15">
      <c r="O1264" s="169"/>
    </row>
    <row r="1265" spans="15:15">
      <c r="O1265" s="169"/>
    </row>
    <row r="1266" spans="15:15">
      <c r="O1266" s="169"/>
    </row>
    <row r="1267" spans="15:15">
      <c r="O1267" s="169"/>
    </row>
    <row r="1268" spans="15:15">
      <c r="O1268" s="169"/>
    </row>
    <row r="1269" spans="15:15">
      <c r="O1269" s="169"/>
    </row>
    <row r="1270" spans="15:15">
      <c r="O1270" s="169"/>
    </row>
    <row r="1271" spans="15:15">
      <c r="O1271" s="169"/>
    </row>
    <row r="1272" spans="15:15">
      <c r="O1272" s="169"/>
    </row>
    <row r="1273" spans="15:15">
      <c r="O1273" s="169"/>
    </row>
    <row r="1274" spans="15:15">
      <c r="O1274" s="169"/>
    </row>
    <row r="1275" spans="15:15">
      <c r="O1275" s="169"/>
    </row>
    <row r="1276" spans="15:15">
      <c r="O1276" s="169"/>
    </row>
    <row r="1277" spans="15:15">
      <c r="O1277" s="169"/>
    </row>
    <row r="1278" spans="15:15">
      <c r="O1278" s="169"/>
    </row>
    <row r="1279" spans="15:15">
      <c r="O1279" s="169"/>
    </row>
    <row r="1280" spans="15:15">
      <c r="O1280" s="169"/>
    </row>
    <row r="1281" spans="15:15">
      <c r="O1281" s="169"/>
    </row>
    <row r="1282" spans="15:15">
      <c r="O1282" s="169"/>
    </row>
    <row r="1283" spans="15:15">
      <c r="O1283" s="169"/>
    </row>
    <row r="1284" spans="15:15">
      <c r="O1284" s="169"/>
    </row>
    <row r="1285" spans="15:15">
      <c r="O1285" s="169"/>
    </row>
    <row r="1286" spans="15:15">
      <c r="O1286" s="169"/>
    </row>
    <row r="1287" spans="15:15">
      <c r="O1287" s="169"/>
    </row>
    <row r="1288" spans="15:15">
      <c r="O1288" s="169"/>
    </row>
    <row r="1289" spans="15:15">
      <c r="O1289" s="169"/>
    </row>
    <row r="1290" spans="15:15">
      <c r="O1290" s="169"/>
    </row>
    <row r="1291" spans="15:15">
      <c r="O1291" s="169"/>
    </row>
    <row r="1292" spans="15:15">
      <c r="O1292" s="169"/>
    </row>
    <row r="1293" spans="15:15">
      <c r="O1293" s="169"/>
    </row>
    <row r="1294" spans="15:15">
      <c r="O1294" s="169"/>
    </row>
    <row r="1295" spans="15:15">
      <c r="O1295" s="169"/>
    </row>
    <row r="1296" spans="15:15">
      <c r="O1296" s="169"/>
    </row>
    <row r="1297" spans="15:15">
      <c r="O1297" s="169"/>
    </row>
    <row r="1298" spans="15:15">
      <c r="O1298" s="169"/>
    </row>
    <row r="1299" spans="15:15">
      <c r="O1299" s="169"/>
    </row>
    <row r="1300" spans="15:15">
      <c r="O1300" s="169"/>
    </row>
    <row r="1301" spans="15:15">
      <c r="O1301" s="169"/>
    </row>
    <row r="1302" spans="15:15">
      <c r="O1302" s="169"/>
    </row>
    <row r="1303" spans="15:15">
      <c r="O1303" s="169"/>
    </row>
    <row r="1304" spans="15:15">
      <c r="O1304" s="169"/>
    </row>
    <row r="1305" spans="15:15">
      <c r="O1305" s="169"/>
    </row>
    <row r="1306" spans="15:15">
      <c r="O1306" s="169"/>
    </row>
    <row r="1307" spans="15:15">
      <c r="O1307" s="169"/>
    </row>
    <row r="1308" spans="15:15">
      <c r="O1308" s="169"/>
    </row>
    <row r="1309" spans="15:15">
      <c r="O1309" s="169"/>
    </row>
    <row r="1310" spans="15:15">
      <c r="O1310" s="169"/>
    </row>
    <row r="1311" spans="15:15">
      <c r="O1311" s="169"/>
    </row>
    <row r="1312" spans="15:15">
      <c r="O1312" s="169"/>
    </row>
    <row r="1313" spans="15:15">
      <c r="O1313" s="169"/>
    </row>
    <row r="1314" spans="15:15">
      <c r="O1314" s="169"/>
    </row>
    <row r="1315" spans="15:15">
      <c r="O1315" s="169"/>
    </row>
    <row r="1316" spans="15:15">
      <c r="O1316" s="169"/>
    </row>
    <row r="1317" spans="15:15">
      <c r="O1317" s="169"/>
    </row>
    <row r="1318" spans="15:15">
      <c r="O1318" s="169"/>
    </row>
    <row r="1319" spans="15:15">
      <c r="O1319" s="169"/>
    </row>
    <row r="1320" spans="15:15">
      <c r="O1320" s="169"/>
    </row>
    <row r="1321" spans="15:15">
      <c r="O1321" s="169"/>
    </row>
    <row r="1322" spans="15:15">
      <c r="O1322" s="169"/>
    </row>
    <row r="1323" spans="15:15">
      <c r="O1323" s="169"/>
    </row>
    <row r="1324" spans="15:15">
      <c r="O1324" s="169"/>
    </row>
    <row r="1325" spans="15:15">
      <c r="O1325" s="169"/>
    </row>
    <row r="1326" spans="15:15">
      <c r="O1326" s="169"/>
    </row>
    <row r="1327" spans="15:15">
      <c r="O1327" s="169"/>
    </row>
    <row r="1328" spans="15:15">
      <c r="O1328" s="169"/>
    </row>
    <row r="1329" spans="15:15">
      <c r="O1329" s="169"/>
    </row>
    <row r="1330" spans="15:15">
      <c r="O1330" s="169"/>
    </row>
    <row r="1331" spans="15:15">
      <c r="O1331" s="169"/>
    </row>
    <row r="1332" spans="15:15">
      <c r="O1332" s="169"/>
    </row>
    <row r="1333" spans="15:15">
      <c r="O1333" s="169"/>
    </row>
    <row r="1334" spans="15:15">
      <c r="O1334" s="169"/>
    </row>
    <row r="1335" spans="15:15">
      <c r="O1335" s="169"/>
    </row>
    <row r="1336" spans="15:15">
      <c r="O1336" s="169"/>
    </row>
    <row r="1337" spans="15:15">
      <c r="O1337" s="169"/>
    </row>
    <row r="1338" spans="15:15">
      <c r="O1338" s="169"/>
    </row>
    <row r="1339" spans="15:15">
      <c r="O1339" s="169"/>
    </row>
    <row r="1340" spans="15:15">
      <c r="O1340" s="169"/>
    </row>
    <row r="1341" spans="15:15">
      <c r="O1341" s="169"/>
    </row>
    <row r="1342" spans="15:15">
      <c r="O1342" s="169"/>
    </row>
    <row r="1343" spans="15:15">
      <c r="O1343" s="169"/>
    </row>
    <row r="1344" spans="15:15">
      <c r="O1344" s="169"/>
    </row>
    <row r="1345" spans="15:15">
      <c r="O1345" s="169"/>
    </row>
    <row r="1346" spans="15:15">
      <c r="O1346" s="169"/>
    </row>
    <row r="1347" spans="15:15">
      <c r="O1347" s="169"/>
    </row>
    <row r="1348" spans="15:15">
      <c r="O1348" s="169"/>
    </row>
    <row r="1349" spans="15:15">
      <c r="O1349" s="169"/>
    </row>
    <row r="1350" spans="15:15">
      <c r="O1350" s="169"/>
    </row>
    <row r="1351" spans="15:15">
      <c r="O1351" s="169"/>
    </row>
    <row r="1352" spans="15:15">
      <c r="O1352" s="169"/>
    </row>
    <row r="1353" spans="15:15">
      <c r="O1353" s="169"/>
    </row>
    <row r="1354" spans="15:15">
      <c r="O1354" s="169"/>
    </row>
    <row r="1355" spans="15:15">
      <c r="O1355" s="169"/>
    </row>
    <row r="1356" spans="15:15">
      <c r="O1356" s="169"/>
    </row>
    <row r="1357" spans="15:15">
      <c r="O1357" s="169"/>
    </row>
    <row r="1358" spans="15:15">
      <c r="O1358" s="169"/>
    </row>
    <row r="1359" spans="15:15">
      <c r="O1359" s="169"/>
    </row>
    <row r="1360" spans="15:15">
      <c r="O1360" s="169"/>
    </row>
    <row r="1361" spans="15:15">
      <c r="O1361" s="169"/>
    </row>
    <row r="1362" spans="15:15">
      <c r="O1362" s="169"/>
    </row>
    <row r="1363" spans="15:15">
      <c r="O1363" s="169"/>
    </row>
    <row r="1364" spans="15:15">
      <c r="O1364" s="169"/>
    </row>
    <row r="1365" spans="15:15">
      <c r="O1365" s="169"/>
    </row>
    <row r="1366" spans="15:15">
      <c r="O1366" s="169"/>
    </row>
    <row r="1367" spans="15:15">
      <c r="O1367" s="169"/>
    </row>
    <row r="1368" spans="15:15">
      <c r="O1368" s="169"/>
    </row>
    <row r="1369" spans="15:15">
      <c r="O1369" s="169"/>
    </row>
    <row r="1370" spans="15:15">
      <c r="O1370" s="169"/>
    </row>
    <row r="1371" spans="15:15">
      <c r="O1371" s="169"/>
    </row>
    <row r="1372" spans="15:15">
      <c r="O1372" s="169"/>
    </row>
    <row r="1373" spans="15:15">
      <c r="O1373" s="169"/>
    </row>
    <row r="1374" spans="15:15">
      <c r="O1374" s="169"/>
    </row>
    <row r="1375" spans="15:15">
      <c r="O1375" s="169"/>
    </row>
    <row r="1376" spans="15:15">
      <c r="O1376" s="169"/>
    </row>
    <row r="1377" spans="15:15">
      <c r="O1377" s="169"/>
    </row>
    <row r="1378" spans="15:15">
      <c r="O1378" s="169"/>
    </row>
    <row r="1379" spans="15:15">
      <c r="O1379" s="169"/>
    </row>
    <row r="1380" spans="15:15">
      <c r="O1380" s="169"/>
    </row>
    <row r="1381" spans="15:15">
      <c r="O1381" s="169"/>
    </row>
    <row r="1382" spans="15:15">
      <c r="O1382" s="169"/>
    </row>
    <row r="1383" spans="15:15">
      <c r="O1383" s="169"/>
    </row>
    <row r="1384" spans="15:15">
      <c r="O1384" s="169"/>
    </row>
    <row r="1385" spans="15:15">
      <c r="O1385" s="169"/>
    </row>
    <row r="1386" spans="15:15">
      <c r="O1386" s="169"/>
    </row>
    <row r="1387" spans="15:15">
      <c r="O1387" s="169"/>
    </row>
    <row r="1388" spans="15:15">
      <c r="O1388" s="169"/>
    </row>
    <row r="1389" spans="15:15">
      <c r="O1389" s="169"/>
    </row>
    <row r="1390" spans="15:15">
      <c r="O1390" s="169"/>
    </row>
    <row r="1391" spans="15:15">
      <c r="O1391" s="169"/>
    </row>
    <row r="1392" spans="15:15">
      <c r="O1392" s="169"/>
    </row>
    <row r="1393" spans="15:15">
      <c r="O1393" s="169"/>
    </row>
    <row r="1394" spans="15:15">
      <c r="O1394" s="169"/>
    </row>
    <row r="1395" spans="15:15">
      <c r="O1395" s="169"/>
    </row>
    <row r="1396" spans="15:15">
      <c r="O1396" s="169"/>
    </row>
    <row r="1397" spans="15:15">
      <c r="O1397" s="169"/>
    </row>
    <row r="1398" spans="15:15">
      <c r="O1398" s="169"/>
    </row>
    <row r="1399" spans="15:15">
      <c r="O1399" s="169"/>
    </row>
    <row r="1400" spans="15:15">
      <c r="O1400" s="169"/>
    </row>
    <row r="1401" spans="15:15">
      <c r="O1401" s="169"/>
    </row>
    <row r="1402" spans="15:15">
      <c r="O1402" s="169"/>
    </row>
    <row r="1403" spans="15:15">
      <c r="O1403" s="169"/>
    </row>
    <row r="1404" spans="15:15">
      <c r="O1404" s="169"/>
    </row>
    <row r="1405" spans="15:15">
      <c r="O1405" s="169"/>
    </row>
    <row r="1406" spans="15:15">
      <c r="O1406" s="169"/>
    </row>
    <row r="1407" spans="15:15">
      <c r="O1407" s="169"/>
    </row>
    <row r="1408" spans="15:15">
      <c r="O1408" s="169"/>
    </row>
    <row r="1409" spans="15:15">
      <c r="O1409" s="169"/>
    </row>
    <row r="1410" spans="15:15">
      <c r="O1410" s="169"/>
    </row>
    <row r="1411" spans="15:15">
      <c r="O1411" s="169"/>
    </row>
    <row r="1412" spans="15:15">
      <c r="O1412" s="169"/>
    </row>
    <row r="1413" spans="15:15">
      <c r="O1413" s="169"/>
    </row>
    <row r="1414" spans="15:15">
      <c r="O1414" s="169"/>
    </row>
    <row r="1415" spans="15:15">
      <c r="O1415" s="169"/>
    </row>
    <row r="1416" spans="15:15">
      <c r="O1416" s="169"/>
    </row>
    <row r="1417" spans="15:15">
      <c r="O1417" s="169"/>
    </row>
    <row r="1418" spans="15:15">
      <c r="O1418" s="169"/>
    </row>
    <row r="1419" spans="15:15">
      <c r="O1419" s="169"/>
    </row>
    <row r="1420" spans="15:15">
      <c r="O1420" s="169"/>
    </row>
    <row r="1421" spans="15:15">
      <c r="O1421" s="169"/>
    </row>
    <row r="1422" spans="15:15">
      <c r="O1422" s="169"/>
    </row>
    <row r="1423" spans="15:15">
      <c r="O1423" s="169"/>
    </row>
    <row r="1424" spans="15:15">
      <c r="O1424" s="169"/>
    </row>
    <row r="1425" spans="15:15">
      <c r="O1425" s="169"/>
    </row>
    <row r="1426" spans="15:15">
      <c r="O1426" s="169"/>
    </row>
    <row r="1427" spans="15:15">
      <c r="O1427" s="169"/>
    </row>
    <row r="1428" spans="15:15">
      <c r="O1428" s="169"/>
    </row>
    <row r="1429" spans="15:15">
      <c r="O1429" s="169"/>
    </row>
    <row r="1430" spans="15:15">
      <c r="O1430" s="169"/>
    </row>
    <row r="1431" spans="15:15">
      <c r="O1431" s="169"/>
    </row>
    <row r="1432" spans="15:15">
      <c r="O1432" s="169"/>
    </row>
    <row r="1433" spans="15:15">
      <c r="O1433" s="169"/>
    </row>
    <row r="1434" spans="15:15">
      <c r="O1434" s="169"/>
    </row>
    <row r="1435" spans="15:15">
      <c r="O1435" s="169"/>
    </row>
    <row r="1436" spans="15:15">
      <c r="O1436" s="169"/>
    </row>
    <row r="1437" spans="15:15">
      <c r="O1437" s="169"/>
    </row>
    <row r="1438" spans="15:15">
      <c r="O1438" s="169"/>
    </row>
    <row r="1439" spans="15:15">
      <c r="O1439" s="169"/>
    </row>
    <row r="1440" spans="15:15">
      <c r="O1440" s="169"/>
    </row>
    <row r="1441" spans="15:15">
      <c r="O1441" s="169"/>
    </row>
    <row r="1442" spans="15:15">
      <c r="O1442" s="169"/>
    </row>
    <row r="1443" spans="15:15">
      <c r="O1443" s="169"/>
    </row>
    <row r="1444" spans="15:15">
      <c r="O1444" s="169"/>
    </row>
    <row r="1445" spans="15:15">
      <c r="O1445" s="169"/>
    </row>
    <row r="1446" spans="15:15">
      <c r="O1446" s="169"/>
    </row>
    <row r="1447" spans="15:15">
      <c r="O1447" s="169"/>
    </row>
    <row r="1448" spans="15:15">
      <c r="O1448" s="169"/>
    </row>
    <row r="1449" spans="15:15">
      <c r="O1449" s="169"/>
    </row>
    <row r="1450" spans="15:15">
      <c r="O1450" s="169"/>
    </row>
    <row r="1451" spans="15:15">
      <c r="O1451" s="169"/>
    </row>
    <row r="1452" spans="15:15">
      <c r="O1452" s="169"/>
    </row>
    <row r="1453" spans="15:15">
      <c r="O1453" s="169"/>
    </row>
    <row r="1454" spans="15:15">
      <c r="O1454" s="169"/>
    </row>
    <row r="1455" spans="15:15">
      <c r="O1455" s="169"/>
    </row>
    <row r="1456" spans="15:15">
      <c r="O1456" s="169"/>
    </row>
    <row r="1457" spans="15:15">
      <c r="O1457" s="169"/>
    </row>
    <row r="1458" spans="15:15">
      <c r="O1458" s="169"/>
    </row>
    <row r="1459" spans="15:15">
      <c r="O1459" s="169"/>
    </row>
    <row r="1460" spans="15:15">
      <c r="O1460" s="169"/>
    </row>
    <row r="1461" spans="15:15">
      <c r="O1461" s="169"/>
    </row>
    <row r="1462" spans="15:15">
      <c r="O1462" s="169"/>
    </row>
    <row r="1463" spans="15:15">
      <c r="O1463" s="169"/>
    </row>
    <row r="1464" spans="15:15">
      <c r="O1464" s="169"/>
    </row>
    <row r="1465" spans="15:15">
      <c r="O1465" s="169"/>
    </row>
    <row r="1466" spans="15:15">
      <c r="O1466" s="169"/>
    </row>
    <row r="1467" spans="15:15">
      <c r="O1467" s="169"/>
    </row>
    <row r="1468" spans="15:15">
      <c r="O1468" s="169"/>
    </row>
    <row r="1469" spans="15:15">
      <c r="O1469" s="169"/>
    </row>
    <row r="1470" spans="15:15">
      <c r="O1470" s="169"/>
    </row>
    <row r="1471" spans="15:15">
      <c r="O1471" s="169"/>
    </row>
    <row r="1472" spans="15:15">
      <c r="O1472" s="169"/>
    </row>
    <row r="1473" spans="15:15">
      <c r="O1473" s="169"/>
    </row>
    <row r="1474" spans="15:15">
      <c r="O1474" s="169"/>
    </row>
    <row r="1475" spans="15:15">
      <c r="O1475" s="169"/>
    </row>
    <row r="1476" spans="15:15">
      <c r="O1476" s="169"/>
    </row>
    <row r="1477" spans="15:15">
      <c r="O1477" s="169"/>
    </row>
    <row r="1478" spans="15:15">
      <c r="O1478" s="169"/>
    </row>
    <row r="1479" spans="15:15">
      <c r="O1479" s="169"/>
    </row>
    <row r="1480" spans="15:15">
      <c r="O1480" s="169"/>
    </row>
    <row r="1481" spans="15:15">
      <c r="O1481" s="169"/>
    </row>
    <row r="1482" spans="15:15">
      <c r="O1482" s="169"/>
    </row>
    <row r="1483" spans="15:15">
      <c r="O1483" s="169"/>
    </row>
    <row r="1484" spans="15:15">
      <c r="O1484" s="169"/>
    </row>
    <row r="1485" spans="15:15">
      <c r="O1485" s="169"/>
    </row>
    <row r="1486" spans="15:15">
      <c r="O1486" s="169"/>
    </row>
    <row r="1487" spans="15:15">
      <c r="O1487" s="169"/>
    </row>
    <row r="1488" spans="15:15">
      <c r="O1488" s="169"/>
    </row>
    <row r="1489" spans="15:15">
      <c r="O1489" s="169"/>
    </row>
    <row r="1490" spans="15:15">
      <c r="O1490" s="169"/>
    </row>
    <row r="1491" spans="15:15">
      <c r="O1491" s="169"/>
    </row>
    <row r="1492" spans="15:15">
      <c r="O1492" s="169"/>
    </row>
    <row r="1493" spans="15:15">
      <c r="O1493" s="169"/>
    </row>
    <row r="1494" spans="15:15">
      <c r="O1494" s="169"/>
    </row>
    <row r="1495" spans="15:15">
      <c r="O1495" s="169"/>
    </row>
    <row r="1496" spans="15:15">
      <c r="O1496" s="169"/>
    </row>
    <row r="1497" spans="15:15">
      <c r="O1497" s="169"/>
    </row>
    <row r="1498" spans="15:15">
      <c r="O1498" s="169"/>
    </row>
    <row r="1499" spans="15:15">
      <c r="O1499" s="169"/>
    </row>
    <row r="1500" spans="15:15">
      <c r="O1500" s="169"/>
    </row>
    <row r="1501" spans="15:15">
      <c r="O1501" s="169"/>
    </row>
    <row r="1502" spans="15:15">
      <c r="O1502" s="169"/>
    </row>
    <row r="1503" spans="15:15">
      <c r="O1503" s="169"/>
    </row>
    <row r="1504" spans="15:15">
      <c r="O1504" s="169"/>
    </row>
    <row r="1505" spans="15:15">
      <c r="O1505" s="169"/>
    </row>
    <row r="1506" spans="15:15">
      <c r="O1506" s="169"/>
    </row>
    <row r="1507" spans="15:15">
      <c r="O1507" s="169"/>
    </row>
    <row r="1508" spans="15:15">
      <c r="O1508" s="169"/>
    </row>
    <row r="1509" spans="15:15">
      <c r="O1509" s="169"/>
    </row>
    <row r="1510" spans="15:15">
      <c r="O1510" s="169"/>
    </row>
    <row r="1511" spans="15:15">
      <c r="O1511" s="169"/>
    </row>
    <row r="1512" spans="15:15">
      <c r="O1512" s="169"/>
    </row>
    <row r="1513" spans="15:15">
      <c r="O1513" s="169"/>
    </row>
    <row r="1514" spans="15:15">
      <c r="O1514" s="169"/>
    </row>
    <row r="1515" spans="15:15">
      <c r="O1515" s="169"/>
    </row>
    <row r="1516" spans="15:15">
      <c r="O1516" s="169"/>
    </row>
    <row r="1517" spans="15:15">
      <c r="O1517" s="169"/>
    </row>
    <row r="1518" spans="15:15">
      <c r="O1518" s="169"/>
    </row>
    <row r="1519" spans="15:15">
      <c r="O1519" s="169"/>
    </row>
    <row r="1520" spans="15:15">
      <c r="O1520" s="169"/>
    </row>
    <row r="1521" spans="15:15">
      <c r="O1521" s="169"/>
    </row>
    <row r="1522" spans="15:15">
      <c r="O1522" s="169"/>
    </row>
    <row r="1523" spans="15:15">
      <c r="O1523" s="169"/>
    </row>
    <row r="1524" spans="15:15">
      <c r="O1524" s="169"/>
    </row>
    <row r="1525" spans="15:15">
      <c r="O1525" s="169"/>
    </row>
    <row r="1526" spans="15:15">
      <c r="O1526" s="169"/>
    </row>
    <row r="1527" spans="15:15">
      <c r="O1527" s="169"/>
    </row>
    <row r="1528" spans="15:15">
      <c r="O1528" s="169"/>
    </row>
    <row r="1529" spans="15:15">
      <c r="O1529" s="169"/>
    </row>
    <row r="1530" spans="15:15">
      <c r="O1530" s="169"/>
    </row>
    <row r="1531" spans="15:15">
      <c r="O1531" s="169"/>
    </row>
    <row r="1532" spans="15:15">
      <c r="O1532" s="169"/>
    </row>
    <row r="1533" spans="15:15">
      <c r="O1533" s="169"/>
    </row>
    <row r="1534" spans="15:15">
      <c r="O1534" s="169"/>
    </row>
    <row r="1535" spans="15:15">
      <c r="O1535" s="169"/>
    </row>
    <row r="1536" spans="15:15">
      <c r="O1536" s="169"/>
    </row>
    <row r="1537" spans="15:15">
      <c r="O1537" s="169"/>
    </row>
    <row r="1538" spans="15:15">
      <c r="O1538" s="169"/>
    </row>
    <row r="1539" spans="15:15">
      <c r="O1539" s="169"/>
    </row>
    <row r="1540" spans="15:15">
      <c r="O1540" s="169"/>
    </row>
    <row r="1541" spans="15:15">
      <c r="O1541" s="169"/>
    </row>
    <row r="1542" spans="15:15">
      <c r="O1542" s="169"/>
    </row>
    <row r="1543" spans="15:15">
      <c r="O1543" s="169"/>
    </row>
    <row r="1544" spans="15:15">
      <c r="O1544" s="169"/>
    </row>
    <row r="1545" spans="15:15">
      <c r="O1545" s="169"/>
    </row>
    <row r="1546" spans="15:15">
      <c r="O1546" s="169"/>
    </row>
    <row r="1547" spans="15:15">
      <c r="O1547" s="169"/>
    </row>
    <row r="1548" spans="15:15">
      <c r="O1548" s="169"/>
    </row>
    <row r="1549" spans="15:15">
      <c r="O1549" s="169"/>
    </row>
    <row r="1550" spans="15:15">
      <c r="O1550" s="169"/>
    </row>
    <row r="1551" spans="15:15">
      <c r="O1551" s="169"/>
    </row>
    <row r="1552" spans="15:15">
      <c r="O1552" s="169"/>
    </row>
    <row r="1553" spans="15:15">
      <c r="O1553" s="169"/>
    </row>
    <row r="1554" spans="15:15">
      <c r="O1554" s="169"/>
    </row>
    <row r="1555" spans="15:15">
      <c r="O1555" s="169"/>
    </row>
    <row r="1556" spans="15:15">
      <c r="O1556" s="169"/>
    </row>
    <row r="1557" spans="15:15">
      <c r="O1557" s="169"/>
    </row>
    <row r="1558" spans="15:15">
      <c r="O1558" s="169"/>
    </row>
    <row r="1559" spans="15:15">
      <c r="O1559" s="169"/>
    </row>
    <row r="1560" spans="15:15">
      <c r="O1560" s="169"/>
    </row>
    <row r="1561" spans="15:15">
      <c r="O1561" s="169"/>
    </row>
    <row r="1562" spans="15:15">
      <c r="O1562" s="169"/>
    </row>
    <row r="1563" spans="15:15">
      <c r="O1563" s="169"/>
    </row>
    <row r="1564" spans="15:15">
      <c r="O1564" s="169"/>
    </row>
    <row r="1565" spans="15:15">
      <c r="O1565" s="169"/>
    </row>
    <row r="1566" spans="15:15">
      <c r="O1566" s="169"/>
    </row>
    <row r="1567" spans="15:15">
      <c r="O1567" s="169"/>
    </row>
    <row r="1568" spans="15:15">
      <c r="O1568" s="169"/>
    </row>
    <row r="1569" spans="15:15">
      <c r="O1569" s="169"/>
    </row>
    <row r="1570" spans="15:15">
      <c r="O1570" s="169"/>
    </row>
    <row r="1571" spans="15:15">
      <c r="O1571" s="169"/>
    </row>
    <row r="1572" spans="15:15">
      <c r="O1572" s="169"/>
    </row>
    <row r="1573" spans="15:15">
      <c r="O1573" s="169"/>
    </row>
    <row r="1574" spans="15:15">
      <c r="O1574" s="169"/>
    </row>
    <row r="1575" spans="15:15">
      <c r="O1575" s="169"/>
    </row>
    <row r="1576" spans="15:15">
      <c r="O1576" s="169"/>
    </row>
    <row r="1577" spans="15:15">
      <c r="O1577" s="169"/>
    </row>
    <row r="1578" spans="15:15">
      <c r="O1578" s="169"/>
    </row>
    <row r="1579" spans="15:15">
      <c r="O1579" s="169"/>
    </row>
    <row r="1580" spans="15:15">
      <c r="O1580" s="169"/>
    </row>
    <row r="1581" spans="15:15">
      <c r="O1581" s="169"/>
    </row>
    <row r="1582" spans="15:15">
      <c r="O1582" s="169"/>
    </row>
    <row r="1583" spans="15:15">
      <c r="O1583" s="169"/>
    </row>
    <row r="1584" spans="15:15">
      <c r="O1584" s="169"/>
    </row>
    <row r="1585" spans="15:15">
      <c r="O1585" s="169"/>
    </row>
    <row r="1586" spans="15:15">
      <c r="O1586" s="169"/>
    </row>
    <row r="1587" spans="15:15">
      <c r="O1587" s="169"/>
    </row>
    <row r="1588" spans="15:15">
      <c r="O1588" s="169"/>
    </row>
    <row r="1589" spans="15:15">
      <c r="O1589" s="169"/>
    </row>
    <row r="1590" spans="15:15">
      <c r="O1590" s="169"/>
    </row>
    <row r="1591" spans="15:15">
      <c r="O1591" s="169"/>
    </row>
    <row r="1592" spans="15:15">
      <c r="O1592" s="169"/>
    </row>
    <row r="1593" spans="15:15">
      <c r="O1593" s="169"/>
    </row>
    <row r="1594" spans="15:15">
      <c r="O1594" s="169"/>
    </row>
    <row r="1595" spans="15:15">
      <c r="O1595" s="169"/>
    </row>
    <row r="1596" spans="15:15">
      <c r="O1596" s="169"/>
    </row>
    <row r="1597" spans="15:15">
      <c r="O1597" s="169"/>
    </row>
    <row r="1598" spans="15:15">
      <c r="O1598" s="169"/>
    </row>
    <row r="1599" spans="15:15">
      <c r="O1599" s="169"/>
    </row>
    <row r="1600" spans="15:15">
      <c r="O1600" s="169"/>
    </row>
    <row r="1601" spans="15:15">
      <c r="O1601" s="169"/>
    </row>
    <row r="1602" spans="15:15">
      <c r="O1602" s="169"/>
    </row>
    <row r="1603" spans="15:15">
      <c r="O1603" s="169"/>
    </row>
    <row r="1604" spans="15:15">
      <c r="O1604" s="169"/>
    </row>
    <row r="1605" spans="15:15">
      <c r="O1605" s="169"/>
    </row>
    <row r="1606" spans="15:15">
      <c r="O1606" s="169"/>
    </row>
    <row r="1607" spans="15:15">
      <c r="O1607" s="169"/>
    </row>
    <row r="1608" spans="15:15">
      <c r="O1608" s="169"/>
    </row>
    <row r="1609" spans="15:15">
      <c r="O1609" s="169"/>
    </row>
    <row r="1610" spans="15:15">
      <c r="O1610" s="169"/>
    </row>
    <row r="1611" spans="15:15">
      <c r="O1611" s="169"/>
    </row>
    <row r="1612" spans="15:15">
      <c r="O1612" s="169"/>
    </row>
    <row r="1613" spans="15:15">
      <c r="O1613" s="169"/>
    </row>
    <row r="1614" spans="15:15">
      <c r="O1614" s="169"/>
    </row>
    <row r="1615" spans="15:15">
      <c r="O1615" s="169"/>
    </row>
    <row r="1616" spans="15:15">
      <c r="O1616" s="169"/>
    </row>
    <row r="1617" spans="15:15">
      <c r="O1617" s="169"/>
    </row>
    <row r="1618" spans="15:15">
      <c r="O1618" s="169"/>
    </row>
    <row r="1619" spans="15:15">
      <c r="O1619" s="169"/>
    </row>
    <row r="1620" spans="15:15">
      <c r="O1620" s="169"/>
    </row>
    <row r="1621" spans="15:15">
      <c r="O1621" s="169"/>
    </row>
    <row r="1622" spans="15:15">
      <c r="O1622" s="169"/>
    </row>
    <row r="1623" spans="15:15">
      <c r="O1623" s="169"/>
    </row>
    <row r="1624" spans="15:15">
      <c r="O1624" s="169"/>
    </row>
    <row r="1625" spans="15:15">
      <c r="O1625" s="169"/>
    </row>
    <row r="1626" spans="15:15">
      <c r="O1626" s="169"/>
    </row>
    <row r="1627" spans="15:15">
      <c r="O1627" s="169"/>
    </row>
    <row r="1628" spans="15:15">
      <c r="O1628" s="169"/>
    </row>
    <row r="1629" spans="15:15">
      <c r="O1629" s="169"/>
    </row>
    <row r="1630" spans="15:15">
      <c r="O1630" s="169"/>
    </row>
    <row r="1631" spans="15:15">
      <c r="O1631" s="169"/>
    </row>
    <row r="1632" spans="15:15">
      <c r="O1632" s="169"/>
    </row>
    <row r="1633" spans="15:15">
      <c r="O1633" s="169"/>
    </row>
    <row r="1634" spans="15:15">
      <c r="O1634" s="169"/>
    </row>
    <row r="1635" spans="15:15">
      <c r="O1635" s="169"/>
    </row>
    <row r="1636" spans="15:15">
      <c r="O1636" s="169"/>
    </row>
    <row r="1637" spans="15:15">
      <c r="O1637" s="169"/>
    </row>
    <row r="1638" spans="15:15">
      <c r="O1638" s="169"/>
    </row>
    <row r="1639" spans="15:15">
      <c r="O1639" s="169"/>
    </row>
    <row r="1640" spans="15:15">
      <c r="O1640" s="169"/>
    </row>
    <row r="1641" spans="15:15">
      <c r="O1641" s="169"/>
    </row>
    <row r="1642" spans="15:15">
      <c r="O1642" s="169"/>
    </row>
    <row r="1643" spans="15:15">
      <c r="O1643" s="169"/>
    </row>
    <row r="1644" spans="15:15">
      <c r="O1644" s="169"/>
    </row>
    <row r="1645" spans="15:15">
      <c r="O1645" s="169"/>
    </row>
    <row r="1646" spans="15:15">
      <c r="O1646" s="169"/>
    </row>
    <row r="1647" spans="15:15">
      <c r="O1647" s="169"/>
    </row>
    <row r="1648" spans="15:15">
      <c r="O1648" s="169"/>
    </row>
    <row r="1649" spans="15:15">
      <c r="O1649" s="169"/>
    </row>
    <row r="1650" spans="15:15">
      <c r="O1650" s="169"/>
    </row>
    <row r="1651" spans="15:15">
      <c r="O1651" s="169"/>
    </row>
    <row r="1652" spans="15:15">
      <c r="O1652" s="169"/>
    </row>
    <row r="1653" spans="15:15">
      <c r="O1653" s="169"/>
    </row>
    <row r="1654" spans="15:15">
      <c r="O1654" s="169"/>
    </row>
    <row r="1655" spans="15:15">
      <c r="O1655" s="169"/>
    </row>
    <row r="1656" spans="15:15">
      <c r="O1656" s="169"/>
    </row>
    <row r="1657" spans="15:15">
      <c r="O1657" s="169"/>
    </row>
    <row r="1658" spans="15:15">
      <c r="O1658" s="169"/>
    </row>
    <row r="1659" spans="15:15">
      <c r="O1659" s="169"/>
    </row>
    <row r="1660" spans="15:15">
      <c r="O1660" s="169"/>
    </row>
    <row r="1661" spans="15:15">
      <c r="O1661" s="169"/>
    </row>
    <row r="1662" spans="15:15">
      <c r="O1662" s="169"/>
    </row>
    <row r="1663" spans="15:15">
      <c r="O1663" s="169"/>
    </row>
    <row r="1664" spans="15:15">
      <c r="O1664" s="169"/>
    </row>
    <row r="1665" spans="15:15">
      <c r="O1665" s="169"/>
    </row>
    <row r="1666" spans="15:15">
      <c r="O1666" s="169"/>
    </row>
    <row r="1667" spans="15:15">
      <c r="O1667" s="169"/>
    </row>
    <row r="1668" spans="15:15">
      <c r="O1668" s="169"/>
    </row>
    <row r="1669" spans="15:15">
      <c r="O1669" s="169"/>
    </row>
    <row r="1670" spans="15:15">
      <c r="O1670" s="169"/>
    </row>
    <row r="1671" spans="15:15">
      <c r="O1671" s="169"/>
    </row>
    <row r="1672" spans="15:15">
      <c r="O1672" s="169"/>
    </row>
    <row r="1673" spans="15:15">
      <c r="O1673" s="169"/>
    </row>
    <row r="1674" spans="15:15">
      <c r="O1674" s="169"/>
    </row>
    <row r="1675" spans="15:15">
      <c r="O1675" s="169"/>
    </row>
    <row r="1676" spans="15:15">
      <c r="O1676" s="169"/>
    </row>
    <row r="1677" spans="15:15">
      <c r="O1677" s="169"/>
    </row>
    <row r="1678" spans="15:15">
      <c r="O1678" s="169"/>
    </row>
    <row r="1679" spans="15:15">
      <c r="O1679" s="169"/>
    </row>
    <row r="1680" spans="15:15">
      <c r="O1680" s="169"/>
    </row>
    <row r="1681" spans="15:15">
      <c r="O1681" s="169"/>
    </row>
    <row r="1682" spans="15:15">
      <c r="O1682" s="169"/>
    </row>
    <row r="1683" spans="15:15">
      <c r="O1683" s="169"/>
    </row>
    <row r="1684" spans="15:15">
      <c r="O1684" s="169"/>
    </row>
    <row r="1685" spans="15:15">
      <c r="O1685" s="169"/>
    </row>
    <row r="1686" spans="15:15">
      <c r="O1686" s="169"/>
    </row>
    <row r="1687" spans="15:15">
      <c r="O1687" s="169"/>
    </row>
    <row r="1688" spans="15:15">
      <c r="O1688" s="169"/>
    </row>
    <row r="1689" spans="15:15">
      <c r="O1689" s="169"/>
    </row>
    <row r="1690" spans="15:15">
      <c r="O1690" s="169"/>
    </row>
    <row r="1691" spans="15:15">
      <c r="O1691" s="169"/>
    </row>
    <row r="1692" spans="15:15">
      <c r="O1692" s="169"/>
    </row>
    <row r="1693" spans="15:15">
      <c r="O1693" s="169"/>
    </row>
    <row r="1694" spans="15:15">
      <c r="O1694" s="169"/>
    </row>
    <row r="1695" spans="15:15">
      <c r="O1695" s="169"/>
    </row>
    <row r="1696" spans="15:15">
      <c r="O1696" s="169"/>
    </row>
    <row r="1697" spans="15:15">
      <c r="O1697" s="169"/>
    </row>
    <row r="1698" spans="15:15">
      <c r="O1698" s="169"/>
    </row>
    <row r="1699" spans="15:15">
      <c r="O1699" s="169"/>
    </row>
    <row r="1700" spans="15:15">
      <c r="O1700" s="169"/>
    </row>
    <row r="1701" spans="15:15">
      <c r="O1701" s="169"/>
    </row>
    <row r="1702" spans="15:15">
      <c r="O1702" s="169"/>
    </row>
    <row r="1703" spans="15:15">
      <c r="O1703" s="169"/>
    </row>
    <row r="1704" spans="15:15">
      <c r="O1704" s="169"/>
    </row>
    <row r="1705" spans="15:15">
      <c r="O1705" s="169"/>
    </row>
    <row r="1706" spans="15:15">
      <c r="O1706" s="169"/>
    </row>
    <row r="1707" spans="15:15">
      <c r="O1707" s="169"/>
    </row>
    <row r="1708" spans="15:15">
      <c r="O1708" s="169"/>
    </row>
    <row r="1709" spans="15:15">
      <c r="O1709" s="169"/>
    </row>
    <row r="1710" spans="15:15">
      <c r="O1710" s="169"/>
    </row>
    <row r="1711" spans="15:15">
      <c r="O1711" s="169"/>
    </row>
    <row r="1712" spans="15:15">
      <c r="O1712" s="169"/>
    </row>
    <row r="1713" spans="15:15">
      <c r="O1713" s="169"/>
    </row>
    <row r="1714" spans="15:15">
      <c r="O1714" s="169"/>
    </row>
    <row r="1715" spans="15:15">
      <c r="O1715" s="169"/>
    </row>
    <row r="1716" spans="15:15">
      <c r="O1716" s="169"/>
    </row>
    <row r="1717" spans="15:15">
      <c r="O1717" s="169"/>
    </row>
    <row r="1718" spans="15:15">
      <c r="O1718" s="169"/>
    </row>
    <row r="1719" spans="15:15">
      <c r="O1719" s="169"/>
    </row>
    <row r="1720" spans="15:15">
      <c r="O1720" s="169"/>
    </row>
    <row r="1721" spans="15:15">
      <c r="O1721" s="169"/>
    </row>
    <row r="1722" spans="15:15">
      <c r="O1722" s="169"/>
    </row>
    <row r="1723" spans="15:15">
      <c r="O1723" s="169"/>
    </row>
    <row r="1724" spans="15:15">
      <c r="O1724" s="169"/>
    </row>
    <row r="1725" spans="15:15">
      <c r="O1725" s="169"/>
    </row>
    <row r="1726" spans="15:15">
      <c r="O1726" s="169"/>
    </row>
    <row r="1727" spans="15:15">
      <c r="O1727" s="169"/>
    </row>
    <row r="1728" spans="15:15">
      <c r="O1728" s="169"/>
    </row>
    <row r="1729" spans="15:15">
      <c r="O1729" s="169"/>
    </row>
    <row r="1730" spans="15:15">
      <c r="O1730" s="169"/>
    </row>
    <row r="1731" spans="15:15">
      <c r="O1731" s="169"/>
    </row>
    <row r="1732" spans="15:15">
      <c r="O1732" s="169"/>
    </row>
    <row r="1733" spans="15:15">
      <c r="O1733" s="169"/>
    </row>
    <row r="1734" spans="15:15">
      <c r="O1734" s="169"/>
    </row>
    <row r="1735" spans="15:15">
      <c r="O1735" s="169"/>
    </row>
    <row r="1736" spans="15:15">
      <c r="O1736" s="169"/>
    </row>
    <row r="1737" spans="15:15">
      <c r="O1737" s="169"/>
    </row>
    <row r="1738" spans="15:15">
      <c r="O1738" s="169"/>
    </row>
    <row r="1739" spans="15:15">
      <c r="O1739" s="169"/>
    </row>
    <row r="1740" spans="15:15">
      <c r="O1740" s="169"/>
    </row>
    <row r="1741" spans="15:15">
      <c r="O1741" s="169"/>
    </row>
    <row r="1742" spans="15:15">
      <c r="O1742" s="169"/>
    </row>
    <row r="1743" spans="15:15">
      <c r="O1743" s="169"/>
    </row>
    <row r="1744" spans="15:15">
      <c r="O1744" s="169"/>
    </row>
    <row r="1745" spans="15:15">
      <c r="O1745" s="169"/>
    </row>
    <row r="1746" spans="15:15">
      <c r="O1746" s="169"/>
    </row>
    <row r="1747" spans="15:15">
      <c r="O1747" s="169"/>
    </row>
    <row r="1748" spans="15:15">
      <c r="O1748" s="169"/>
    </row>
    <row r="1749" spans="15:15">
      <c r="O1749" s="169"/>
    </row>
    <row r="1750" spans="15:15">
      <c r="O1750" s="169"/>
    </row>
    <row r="1751" spans="15:15">
      <c r="O1751" s="169"/>
    </row>
    <row r="1752" spans="15:15">
      <c r="O1752" s="169"/>
    </row>
    <row r="1753" spans="15:15">
      <c r="O1753" s="169"/>
    </row>
    <row r="1754" spans="15:15">
      <c r="O1754" s="169"/>
    </row>
    <row r="1755" spans="15:15">
      <c r="O1755" s="169"/>
    </row>
    <row r="1756" spans="15:15">
      <c r="O1756" s="169"/>
    </row>
    <row r="1757" spans="15:15">
      <c r="O1757" s="169"/>
    </row>
    <row r="1758" spans="15:15">
      <c r="O1758" s="169"/>
    </row>
    <row r="1759" spans="15:15">
      <c r="O1759" s="169"/>
    </row>
    <row r="1760" spans="15:15">
      <c r="O1760" s="169"/>
    </row>
    <row r="1761" spans="15:15">
      <c r="O1761" s="169"/>
    </row>
    <row r="1762" spans="15:15">
      <c r="O1762" s="169"/>
    </row>
    <row r="1763" spans="15:15">
      <c r="O1763" s="169"/>
    </row>
    <row r="1764" spans="15:15">
      <c r="O1764" s="169"/>
    </row>
    <row r="1765" spans="15:15">
      <c r="O1765" s="169"/>
    </row>
    <row r="1766" spans="15:15">
      <c r="O1766" s="169"/>
    </row>
    <row r="1767" spans="15:15">
      <c r="O1767" s="169"/>
    </row>
    <row r="1768" spans="15:15">
      <c r="O1768" s="169"/>
    </row>
    <row r="1769" spans="15:15">
      <c r="O1769" s="169"/>
    </row>
    <row r="1770" spans="15:15">
      <c r="O1770" s="169"/>
    </row>
    <row r="1771" spans="15:15">
      <c r="O1771" s="169"/>
    </row>
    <row r="1772" spans="15:15">
      <c r="O1772" s="169"/>
    </row>
    <row r="1773" spans="15:15">
      <c r="O1773" s="169"/>
    </row>
    <row r="1774" spans="15:15">
      <c r="O1774" s="169"/>
    </row>
    <row r="1775" spans="15:15">
      <c r="O1775" s="169"/>
    </row>
    <row r="1776" spans="15:15">
      <c r="O1776" s="169"/>
    </row>
    <row r="1777" spans="15:15">
      <c r="O1777" s="169"/>
    </row>
    <row r="1778" spans="15:15">
      <c r="O1778" s="169"/>
    </row>
    <row r="1779" spans="15:15">
      <c r="O1779" s="169"/>
    </row>
    <row r="1780" spans="15:15">
      <c r="O1780" s="169"/>
    </row>
    <row r="1781" spans="15:15">
      <c r="O1781" s="169"/>
    </row>
    <row r="1782" spans="15:15">
      <c r="O1782" s="169"/>
    </row>
    <row r="1783" spans="15:15">
      <c r="O1783" s="169"/>
    </row>
    <row r="1784" spans="15:15">
      <c r="O1784" s="169"/>
    </row>
    <row r="1785" spans="15:15">
      <c r="O1785" s="169"/>
    </row>
    <row r="1786" spans="15:15">
      <c r="O1786" s="169"/>
    </row>
    <row r="1787" spans="15:15">
      <c r="O1787" s="169"/>
    </row>
    <row r="1788" spans="15:15">
      <c r="O1788" s="169"/>
    </row>
    <row r="1789" spans="15:15">
      <c r="O1789" s="169"/>
    </row>
    <row r="1790" spans="15:15">
      <c r="O1790" s="169"/>
    </row>
    <row r="1791" spans="15:15">
      <c r="O1791" s="169"/>
    </row>
    <row r="1792" spans="15:15">
      <c r="O1792" s="169"/>
    </row>
    <row r="1793" spans="15:15">
      <c r="O1793" s="169"/>
    </row>
    <row r="1794" spans="15:15">
      <c r="O1794" s="169"/>
    </row>
    <row r="1795" spans="15:15">
      <c r="O1795" s="169"/>
    </row>
    <row r="1796" spans="15:15">
      <c r="O1796" s="169"/>
    </row>
    <row r="1797" spans="15:15">
      <c r="O1797" s="169"/>
    </row>
    <row r="1798" spans="15:15">
      <c r="O1798" s="169"/>
    </row>
    <row r="1799" spans="15:15">
      <c r="O1799" s="169"/>
    </row>
    <row r="1800" spans="15:15">
      <c r="O1800" s="169"/>
    </row>
    <row r="1801" spans="15:15">
      <c r="O1801" s="169"/>
    </row>
    <row r="1802" spans="15:15">
      <c r="O1802" s="169"/>
    </row>
    <row r="1803" spans="15:15">
      <c r="O1803" s="169"/>
    </row>
    <row r="1804" spans="15:15">
      <c r="O1804" s="169"/>
    </row>
    <row r="1805" spans="15:15">
      <c r="O1805" s="169"/>
    </row>
    <row r="1806" spans="15:15">
      <c r="O1806" s="169"/>
    </row>
    <row r="1807" spans="15:15">
      <c r="O1807" s="169"/>
    </row>
    <row r="1808" spans="15:15">
      <c r="O1808" s="169"/>
    </row>
    <row r="1809" spans="15:15">
      <c r="O1809" s="169"/>
    </row>
    <row r="1810" spans="15:15">
      <c r="O1810" s="169"/>
    </row>
    <row r="1811" spans="15:15">
      <c r="O1811" s="169"/>
    </row>
    <row r="1812" spans="15:15">
      <c r="O1812" s="169"/>
    </row>
    <row r="1813" spans="15:15">
      <c r="O1813" s="169"/>
    </row>
    <row r="1814" spans="15:15">
      <c r="O1814" s="169"/>
    </row>
    <row r="1815" spans="15:15">
      <c r="O1815" s="169"/>
    </row>
    <row r="1816" spans="15:15">
      <c r="O1816" s="169"/>
    </row>
    <row r="1817" spans="15:15">
      <c r="O1817" s="169"/>
    </row>
    <row r="1818" spans="15:15">
      <c r="O1818" s="169"/>
    </row>
    <row r="1819" spans="15:15">
      <c r="O1819" s="169"/>
    </row>
    <row r="1820" spans="15:15">
      <c r="O1820" s="169"/>
    </row>
    <row r="1821" spans="15:15">
      <c r="O1821" s="169"/>
    </row>
    <row r="1822" spans="15:15">
      <c r="O1822" s="169"/>
    </row>
    <row r="1823" spans="15:15">
      <c r="O1823" s="169"/>
    </row>
    <row r="1824" spans="15:15">
      <c r="O1824" s="169"/>
    </row>
    <row r="1825" spans="15:15">
      <c r="O1825" s="169"/>
    </row>
    <row r="1826" spans="15:15">
      <c r="O1826" s="169"/>
    </row>
    <row r="1827" spans="15:15">
      <c r="O1827" s="169"/>
    </row>
    <row r="1828" spans="15:15">
      <c r="O1828" s="169"/>
    </row>
    <row r="1829" spans="15:15">
      <c r="O1829" s="169"/>
    </row>
    <row r="1830" spans="15:15">
      <c r="O1830" s="169"/>
    </row>
    <row r="1831" spans="15:15">
      <c r="O1831" s="169"/>
    </row>
    <row r="1832" spans="15:15">
      <c r="O1832" s="169"/>
    </row>
    <row r="1833" spans="15:15">
      <c r="O1833" s="169"/>
    </row>
    <row r="1834" spans="15:15">
      <c r="O1834" s="169"/>
    </row>
    <row r="1835" spans="15:15">
      <c r="O1835" s="169"/>
    </row>
    <row r="1836" spans="15:15">
      <c r="O1836" s="169"/>
    </row>
    <row r="1837" spans="15:15">
      <c r="O1837" s="169"/>
    </row>
    <row r="1838" spans="15:15">
      <c r="O1838" s="169"/>
    </row>
    <row r="1839" spans="15:15">
      <c r="O1839" s="169"/>
    </row>
    <row r="1840" spans="15:15">
      <c r="O1840" s="169"/>
    </row>
    <row r="1841" spans="15:15">
      <c r="O1841" s="169"/>
    </row>
    <row r="1842" spans="15:15">
      <c r="O1842" s="169"/>
    </row>
    <row r="1843" spans="15:15">
      <c r="O1843" s="169"/>
    </row>
    <row r="1844" spans="15:15">
      <c r="O1844" s="169"/>
    </row>
    <row r="1845" spans="15:15">
      <c r="O1845" s="169"/>
    </row>
    <row r="1846" spans="15:15">
      <c r="O1846" s="169"/>
    </row>
    <row r="1847" spans="15:15">
      <c r="O1847" s="169"/>
    </row>
    <row r="1848" spans="15:15">
      <c r="O1848" s="169"/>
    </row>
    <row r="1849" spans="15:15">
      <c r="O1849" s="169"/>
    </row>
    <row r="1850" spans="15:15">
      <c r="O1850" s="169"/>
    </row>
    <row r="1851" spans="15:15">
      <c r="O1851" s="169"/>
    </row>
    <row r="1852" spans="15:15">
      <c r="O1852" s="169"/>
    </row>
    <row r="1853" spans="15:15">
      <c r="O1853" s="169"/>
    </row>
    <row r="1854" spans="15:15">
      <c r="O1854" s="169"/>
    </row>
    <row r="1855" spans="15:15">
      <c r="O1855" s="169"/>
    </row>
    <row r="1856" spans="15:15">
      <c r="O1856" s="169"/>
    </row>
    <row r="1857" spans="15:15">
      <c r="O1857" s="169"/>
    </row>
    <row r="1858" spans="15:15">
      <c r="O1858" s="169"/>
    </row>
    <row r="1859" spans="15:15">
      <c r="O1859" s="169"/>
    </row>
    <row r="1860" spans="15:15">
      <c r="O1860" s="169"/>
    </row>
    <row r="1861" spans="15:15">
      <c r="O1861" s="169"/>
    </row>
    <row r="1862" spans="15:15">
      <c r="O1862" s="169"/>
    </row>
    <row r="1863" spans="15:15">
      <c r="O1863" s="169"/>
    </row>
    <row r="1864" spans="15:15">
      <c r="O1864" s="169"/>
    </row>
    <row r="1865" spans="15:15">
      <c r="O1865" s="169"/>
    </row>
    <row r="1866" spans="15:15">
      <c r="O1866" s="169"/>
    </row>
    <row r="1867" spans="15:15">
      <c r="O1867" s="169"/>
    </row>
    <row r="1868" spans="15:15">
      <c r="O1868" s="169"/>
    </row>
    <row r="1869" spans="15:15">
      <c r="O1869" s="169"/>
    </row>
    <row r="1870" spans="15:15">
      <c r="O1870" s="169"/>
    </row>
    <row r="1871" spans="15:15">
      <c r="O1871" s="169"/>
    </row>
    <row r="1872" spans="15:15">
      <c r="O1872" s="169"/>
    </row>
    <row r="1873" spans="15:15">
      <c r="O1873" s="169"/>
    </row>
    <row r="1874" spans="15:15">
      <c r="O1874" s="169"/>
    </row>
    <row r="1875" spans="15:15">
      <c r="O1875" s="169"/>
    </row>
    <row r="1876" spans="15:15">
      <c r="O1876" s="169"/>
    </row>
    <row r="1877" spans="15:15">
      <c r="O1877" s="169"/>
    </row>
    <row r="1878" spans="15:15">
      <c r="O1878" s="169"/>
    </row>
    <row r="1879" spans="15:15">
      <c r="O1879" s="169"/>
    </row>
    <row r="1880" spans="15:15">
      <c r="O1880" s="169"/>
    </row>
    <row r="1881" spans="15:15">
      <c r="O1881" s="169"/>
    </row>
    <row r="1882" spans="15:15">
      <c r="O1882" s="169"/>
    </row>
    <row r="1883" spans="15:15">
      <c r="O1883" s="169"/>
    </row>
    <row r="1884" spans="15:15">
      <c r="O1884" s="169"/>
    </row>
    <row r="1885" spans="15:15">
      <c r="O1885" s="169"/>
    </row>
    <row r="1886" spans="15:15">
      <c r="O1886" s="169"/>
    </row>
    <row r="1887" spans="15:15">
      <c r="O1887" s="169"/>
    </row>
    <row r="1888" spans="15:15">
      <c r="O1888" s="169"/>
    </row>
    <row r="1889" spans="15:15">
      <c r="O1889" s="169"/>
    </row>
    <row r="1890" spans="15:15">
      <c r="O1890" s="169"/>
    </row>
    <row r="1891" spans="15:15">
      <c r="O1891" s="169"/>
    </row>
    <row r="1892" spans="15:15">
      <c r="O1892" s="169"/>
    </row>
    <row r="1893" spans="15:15">
      <c r="O1893" s="169"/>
    </row>
    <row r="1894" spans="15:15">
      <c r="O1894" s="169"/>
    </row>
    <row r="1895" spans="15:15">
      <c r="O1895" s="169"/>
    </row>
    <row r="1896" spans="15:15">
      <c r="O1896" s="169"/>
    </row>
    <row r="1897" spans="15:15">
      <c r="O1897" s="169"/>
    </row>
    <row r="1898" spans="15:15">
      <c r="O1898" s="169"/>
    </row>
    <row r="1899" spans="15:15">
      <c r="O1899" s="169"/>
    </row>
    <row r="1900" spans="15:15">
      <c r="O1900" s="169"/>
    </row>
    <row r="1901" spans="15:15">
      <c r="O1901" s="169"/>
    </row>
    <row r="1902" spans="15:15">
      <c r="O1902" s="169"/>
    </row>
    <row r="1903" spans="15:15">
      <c r="O1903" s="169"/>
    </row>
    <row r="1904" spans="15:15">
      <c r="O1904" s="169"/>
    </row>
    <row r="1905" spans="15:15">
      <c r="O1905" s="169"/>
    </row>
    <row r="1906" spans="15:15">
      <c r="O1906" s="169"/>
    </row>
    <row r="1907" spans="15:15">
      <c r="O1907" s="169"/>
    </row>
    <row r="1908" spans="15:15">
      <c r="O1908" s="169"/>
    </row>
    <row r="1909" spans="15:15">
      <c r="O1909" s="169"/>
    </row>
    <row r="1910" spans="15:15">
      <c r="O1910" s="169"/>
    </row>
    <row r="1911" spans="15:15">
      <c r="O1911" s="169"/>
    </row>
    <row r="1912" spans="15:15">
      <c r="O1912" s="169"/>
    </row>
    <row r="1913" spans="15:15">
      <c r="O1913" s="169"/>
    </row>
    <row r="1914" spans="15:15">
      <c r="O1914" s="169"/>
    </row>
    <row r="1915" spans="15:15">
      <c r="O1915" s="169"/>
    </row>
    <row r="1916" spans="15:15">
      <c r="O1916" s="169"/>
    </row>
    <row r="1917" spans="15:15">
      <c r="O1917" s="169"/>
    </row>
    <row r="1918" spans="15:15">
      <c r="O1918" s="169"/>
    </row>
    <row r="1919" spans="15:15">
      <c r="O1919" s="169"/>
    </row>
    <row r="1920" spans="15:15">
      <c r="O1920" s="169"/>
    </row>
    <row r="1921" spans="15:15">
      <c r="O1921" s="169"/>
    </row>
    <row r="1922" spans="15:15">
      <c r="O1922" s="169"/>
    </row>
    <row r="1923" spans="15:15">
      <c r="O1923" s="169"/>
    </row>
    <row r="1924" spans="15:15">
      <c r="O1924" s="169"/>
    </row>
    <row r="1925" spans="15:15">
      <c r="O1925" s="169"/>
    </row>
    <row r="1926" spans="15:15">
      <c r="O1926" s="169"/>
    </row>
    <row r="1927" spans="15:15">
      <c r="O1927" s="169"/>
    </row>
    <row r="1928" spans="15:15">
      <c r="O1928" s="169"/>
    </row>
    <row r="1929" spans="15:15">
      <c r="O1929" s="169"/>
    </row>
    <row r="1930" spans="15:15">
      <c r="O1930" s="169"/>
    </row>
    <row r="1931" spans="15:15">
      <c r="O1931" s="169"/>
    </row>
    <row r="1932" spans="15:15">
      <c r="O1932" s="169"/>
    </row>
    <row r="1933" spans="15:15">
      <c r="O1933" s="169"/>
    </row>
    <row r="1934" spans="15:15">
      <c r="O1934" s="169"/>
    </row>
    <row r="1935" spans="15:15">
      <c r="O1935" s="169"/>
    </row>
    <row r="1936" spans="15:15">
      <c r="O1936" s="169"/>
    </row>
    <row r="1937" spans="15:15">
      <c r="O1937" s="169"/>
    </row>
    <row r="1938" spans="15:15">
      <c r="O1938" s="169"/>
    </row>
    <row r="1939" spans="15:15">
      <c r="O1939" s="169"/>
    </row>
    <row r="1940" spans="15:15">
      <c r="O1940" s="169"/>
    </row>
    <row r="1941" spans="15:15">
      <c r="O1941" s="169"/>
    </row>
    <row r="1942" spans="15:15">
      <c r="O1942" s="169"/>
    </row>
    <row r="1943" spans="15:15">
      <c r="O1943" s="169"/>
    </row>
    <row r="1944" spans="15:15">
      <c r="O1944" s="169"/>
    </row>
    <row r="1945" spans="15:15">
      <c r="O1945" s="169"/>
    </row>
    <row r="1946" spans="15:15">
      <c r="O1946" s="169"/>
    </row>
    <row r="1947" spans="15:15">
      <c r="O1947" s="169"/>
    </row>
    <row r="1948" spans="15:15">
      <c r="O1948" s="169"/>
    </row>
    <row r="1949" spans="15:15">
      <c r="O1949" s="169"/>
    </row>
    <row r="1950" spans="15:15">
      <c r="O1950" s="169"/>
    </row>
    <row r="1951" spans="15:15">
      <c r="O1951" s="169"/>
    </row>
    <row r="1952" spans="15:15">
      <c r="O1952" s="169"/>
    </row>
    <row r="1953" spans="15:15">
      <c r="O1953" s="169"/>
    </row>
    <row r="1954" spans="15:15">
      <c r="O1954" s="169"/>
    </row>
    <row r="1955" spans="15:15">
      <c r="O1955" s="169"/>
    </row>
    <row r="1956" spans="15:15">
      <c r="O1956" s="169"/>
    </row>
    <row r="1957" spans="15:15">
      <c r="O1957" s="169"/>
    </row>
    <row r="1958" spans="15:15">
      <c r="O1958" s="169"/>
    </row>
    <row r="1959" spans="15:15">
      <c r="O1959" s="169"/>
    </row>
    <row r="1960" spans="15:15">
      <c r="O1960" s="169"/>
    </row>
    <row r="1961" spans="15:15">
      <c r="O1961" s="169"/>
    </row>
    <row r="1962" spans="15:15">
      <c r="O1962" s="169"/>
    </row>
    <row r="1963" spans="15:15">
      <c r="O1963" s="169"/>
    </row>
    <row r="1964" spans="15:15">
      <c r="O1964" s="169"/>
    </row>
    <row r="1965" spans="15:15">
      <c r="O1965" s="169"/>
    </row>
    <row r="1966" spans="15:15">
      <c r="O1966" s="169"/>
    </row>
    <row r="1967" spans="15:15">
      <c r="O1967" s="169"/>
    </row>
    <row r="1968" spans="15:15">
      <c r="O1968" s="169"/>
    </row>
    <row r="1969" spans="15:15">
      <c r="O1969" s="169"/>
    </row>
    <row r="1970" spans="15:15">
      <c r="O1970" s="169"/>
    </row>
    <row r="1971" spans="15:15">
      <c r="O1971" s="169"/>
    </row>
    <row r="1972" spans="15:15">
      <c r="O1972" s="169"/>
    </row>
    <row r="1973" spans="15:15">
      <c r="O1973" s="169"/>
    </row>
    <row r="1974" spans="15:15">
      <c r="O1974" s="169"/>
    </row>
    <row r="1975" spans="15:15">
      <c r="O1975" s="169"/>
    </row>
    <row r="1976" spans="15:15">
      <c r="O1976" s="169"/>
    </row>
    <row r="1977" spans="15:15">
      <c r="O1977" s="169"/>
    </row>
    <row r="1978" spans="15:15">
      <c r="O1978" s="169"/>
    </row>
    <row r="1979" spans="15:15">
      <c r="O1979" s="169"/>
    </row>
    <row r="1980" spans="15:15">
      <c r="O1980" s="169"/>
    </row>
    <row r="1981" spans="15:15">
      <c r="O1981" s="169"/>
    </row>
    <row r="1982" spans="15:15">
      <c r="O1982" s="169"/>
    </row>
    <row r="1983" spans="15:15">
      <c r="O1983" s="169"/>
    </row>
    <row r="1984" spans="15:15">
      <c r="O1984" s="169"/>
    </row>
    <row r="1985" spans="15:15">
      <c r="O1985" s="169"/>
    </row>
    <row r="1986" spans="15:15">
      <c r="O1986" s="169"/>
    </row>
    <row r="1987" spans="15:15">
      <c r="O1987" s="169"/>
    </row>
    <row r="1988" spans="15:15">
      <c r="O1988" s="169"/>
    </row>
    <row r="1989" spans="15:15">
      <c r="O1989" s="169"/>
    </row>
    <row r="1990" spans="15:15">
      <c r="O1990" s="169"/>
    </row>
    <row r="1991" spans="15:15">
      <c r="O1991" s="169"/>
    </row>
    <row r="1992" spans="15:15">
      <c r="O1992" s="169"/>
    </row>
    <row r="1993" spans="15:15">
      <c r="O1993" s="169"/>
    </row>
    <row r="1994" spans="15:15">
      <c r="O1994" s="169"/>
    </row>
    <row r="1995" spans="15:15">
      <c r="O1995" s="169"/>
    </row>
    <row r="1996" spans="15:15">
      <c r="O1996" s="169"/>
    </row>
    <row r="1997" spans="15:15">
      <c r="O1997" s="169"/>
    </row>
    <row r="1998" spans="15:15">
      <c r="O1998" s="169"/>
    </row>
    <row r="1999" spans="15:15">
      <c r="O1999" s="169"/>
    </row>
    <row r="2000" spans="15:15">
      <c r="O2000" s="169"/>
    </row>
    <row r="2001" spans="15:15">
      <c r="O2001" s="169"/>
    </row>
    <row r="2002" spans="15:15">
      <c r="O2002" s="169"/>
    </row>
    <row r="2003" spans="15:15">
      <c r="O2003" s="169"/>
    </row>
    <row r="2004" spans="15:15">
      <c r="O2004" s="169"/>
    </row>
    <row r="2005" spans="15:15">
      <c r="O2005" s="169"/>
    </row>
    <row r="2006" spans="15:15">
      <c r="O2006" s="169"/>
    </row>
    <row r="2007" spans="15:15">
      <c r="O2007" s="169"/>
    </row>
    <row r="2008" spans="15:15">
      <c r="O2008" s="169"/>
    </row>
    <row r="2009" spans="15:15">
      <c r="O2009" s="169"/>
    </row>
    <row r="2010" spans="15:15">
      <c r="O2010" s="169"/>
    </row>
    <row r="2011" spans="15:15">
      <c r="O2011" s="169"/>
    </row>
    <row r="2012" spans="15:15">
      <c r="O2012" s="169"/>
    </row>
    <row r="2013" spans="15:15">
      <c r="O2013" s="169"/>
    </row>
    <row r="2014" spans="15:15">
      <c r="O2014" s="169"/>
    </row>
    <row r="2015" spans="15:15">
      <c r="O2015" s="169"/>
    </row>
    <row r="2016" spans="15:15">
      <c r="O2016" s="169"/>
    </row>
    <row r="2017" spans="15:15">
      <c r="O2017" s="169"/>
    </row>
    <row r="2018" spans="15:15">
      <c r="O2018" s="169"/>
    </row>
    <row r="2019" spans="15:15">
      <c r="O2019" s="169"/>
    </row>
    <row r="2020" spans="15:15">
      <c r="O2020" s="169"/>
    </row>
    <row r="2021" spans="15:15">
      <c r="O2021" s="169"/>
    </row>
    <row r="2022" spans="15:15">
      <c r="O2022" s="169"/>
    </row>
    <row r="2023" spans="15:15">
      <c r="O2023" s="169"/>
    </row>
    <row r="2024" spans="15:15">
      <c r="O2024" s="169"/>
    </row>
    <row r="2025" spans="15:15">
      <c r="O2025" s="169"/>
    </row>
    <row r="2026" spans="15:15">
      <c r="O2026" s="169"/>
    </row>
    <row r="2027" spans="15:15">
      <c r="O2027" s="169"/>
    </row>
    <row r="2028" spans="15:15">
      <c r="O2028" s="169"/>
    </row>
    <row r="2029" spans="15:15">
      <c r="O2029" s="169"/>
    </row>
    <row r="2030" spans="15:15">
      <c r="O2030" s="169"/>
    </row>
    <row r="2031" spans="15:15">
      <c r="O2031" s="169"/>
    </row>
    <row r="2032" spans="15:15">
      <c r="O2032" s="169"/>
    </row>
    <row r="2033" spans="15:15">
      <c r="O2033" s="169"/>
    </row>
    <row r="2034" spans="15:15">
      <c r="O2034" s="169"/>
    </row>
    <row r="2035" spans="15:15">
      <c r="O2035" s="169"/>
    </row>
    <row r="2036" spans="15:15">
      <c r="O2036" s="169"/>
    </row>
    <row r="2037" spans="15:15">
      <c r="O2037" s="169"/>
    </row>
    <row r="2038" spans="15:15">
      <c r="O2038" s="169"/>
    </row>
    <row r="2039" spans="15:15">
      <c r="O2039" s="169"/>
    </row>
    <row r="2040" spans="15:15">
      <c r="O2040" s="169"/>
    </row>
    <row r="2041" spans="15:15">
      <c r="O2041" s="169"/>
    </row>
    <row r="2042" spans="15:15">
      <c r="O2042" s="169"/>
    </row>
    <row r="2043" spans="15:15">
      <c r="O2043" s="169"/>
    </row>
    <row r="2044" spans="15:15">
      <c r="O2044" s="169"/>
    </row>
    <row r="2045" spans="15:15">
      <c r="O2045" s="169"/>
    </row>
    <row r="2046" spans="15:15">
      <c r="O2046" s="169"/>
    </row>
    <row r="2047" spans="15:15">
      <c r="O2047" s="169"/>
    </row>
    <row r="2048" spans="15:15">
      <c r="O2048" s="169"/>
    </row>
    <row r="2049" spans="15:15">
      <c r="O2049" s="169"/>
    </row>
    <row r="2050" spans="15:15">
      <c r="O2050" s="169"/>
    </row>
    <row r="2051" spans="15:15">
      <c r="O2051" s="169"/>
    </row>
    <row r="2052" spans="15:15">
      <c r="O2052" s="169"/>
    </row>
    <row r="2053" spans="15:15">
      <c r="O2053" s="169"/>
    </row>
    <row r="2054" spans="15:15">
      <c r="O2054" s="169"/>
    </row>
    <row r="2055" spans="15:15">
      <c r="O2055" s="169"/>
    </row>
    <row r="2056" spans="15:15">
      <c r="O2056" s="169"/>
    </row>
    <row r="2057" spans="15:15">
      <c r="O2057" s="169"/>
    </row>
    <row r="2058" spans="15:15">
      <c r="O2058" s="169"/>
    </row>
    <row r="2059" spans="15:15">
      <c r="O2059" s="169"/>
    </row>
    <row r="2060" spans="15:15">
      <c r="O2060" s="169"/>
    </row>
    <row r="2061" spans="15:15">
      <c r="O2061" s="169"/>
    </row>
    <row r="2062" spans="15:15">
      <c r="O2062" s="169"/>
    </row>
    <row r="2063" spans="15:15">
      <c r="O2063" s="169"/>
    </row>
    <row r="2064" spans="15:15">
      <c r="O2064" s="169"/>
    </row>
    <row r="2065" spans="15:15">
      <c r="O2065" s="169"/>
    </row>
    <row r="2066" spans="15:15">
      <c r="O2066" s="169"/>
    </row>
    <row r="2067" spans="15:15">
      <c r="O2067" s="169"/>
    </row>
    <row r="2068" spans="15:15">
      <c r="O2068" s="169"/>
    </row>
    <row r="2069" spans="15:15">
      <c r="O2069" s="169"/>
    </row>
    <row r="2070" spans="15:15">
      <c r="O2070" s="169"/>
    </row>
    <row r="2071" spans="15:15">
      <c r="O2071" s="169"/>
    </row>
    <row r="2072" spans="15:15">
      <c r="O2072" s="169"/>
    </row>
    <row r="2073" spans="15:15">
      <c r="O2073" s="169"/>
    </row>
    <row r="2074" spans="15:15">
      <c r="O2074" s="169"/>
    </row>
    <row r="2075" spans="15:15">
      <c r="O2075" s="169"/>
    </row>
    <row r="2076" spans="15:15">
      <c r="O2076" s="169"/>
    </row>
    <row r="2077" spans="15:15">
      <c r="O2077" s="169"/>
    </row>
    <row r="2078" spans="15:15">
      <c r="O2078" s="169"/>
    </row>
    <row r="2079" spans="15:15">
      <c r="O2079" s="169"/>
    </row>
    <row r="2080" spans="15:15">
      <c r="O2080" s="169"/>
    </row>
    <row r="2081" spans="15:15">
      <c r="O2081" s="169"/>
    </row>
    <row r="2082" spans="15:15">
      <c r="O2082" s="169"/>
    </row>
    <row r="2083" spans="15:15">
      <c r="O2083" s="169"/>
    </row>
    <row r="2084" spans="15:15">
      <c r="O2084" s="169"/>
    </row>
    <row r="2085" spans="15:15">
      <c r="O2085" s="169"/>
    </row>
    <row r="2086" spans="15:15">
      <c r="O2086" s="169"/>
    </row>
    <row r="2087" spans="15:15">
      <c r="O2087" s="169"/>
    </row>
    <row r="2088" spans="15:15">
      <c r="O2088" s="169"/>
    </row>
    <row r="2089" spans="15:15">
      <c r="O2089" s="169"/>
    </row>
    <row r="2090" spans="15:15">
      <c r="O2090" s="169"/>
    </row>
    <row r="2091" spans="15:15">
      <c r="O2091" s="169"/>
    </row>
    <row r="2092" spans="15:15">
      <c r="O2092" s="169"/>
    </row>
    <row r="2093" spans="15:15">
      <c r="O2093" s="169"/>
    </row>
    <row r="2094" spans="15:15">
      <c r="O2094" s="169"/>
    </row>
    <row r="2095" spans="15:15">
      <c r="O2095" s="169"/>
    </row>
    <row r="2096" spans="15:15">
      <c r="O2096" s="169"/>
    </row>
    <row r="2097" spans="15:15">
      <c r="O2097" s="169"/>
    </row>
    <row r="2098" spans="15:15">
      <c r="O2098" s="169"/>
    </row>
    <row r="2099" spans="15:15">
      <c r="O2099" s="169"/>
    </row>
    <row r="2100" spans="15:15">
      <c r="O2100" s="169"/>
    </row>
    <row r="2101" spans="15:15">
      <c r="O2101" s="169"/>
    </row>
    <row r="2102" spans="15:15">
      <c r="O2102" s="169"/>
    </row>
    <row r="2103" spans="15:15">
      <c r="O2103" s="169"/>
    </row>
    <row r="2104" spans="15:15">
      <c r="O2104" s="169"/>
    </row>
    <row r="2105" spans="15:15">
      <c r="O2105" s="169"/>
    </row>
    <row r="2106" spans="15:15">
      <c r="O2106" s="169"/>
    </row>
    <row r="2107" spans="15:15">
      <c r="O2107" s="169"/>
    </row>
    <row r="2108" spans="15:15">
      <c r="O2108" s="169"/>
    </row>
    <row r="2109" spans="15:15">
      <c r="O2109" s="169"/>
    </row>
    <row r="2110" spans="15:15">
      <c r="O2110" s="169"/>
    </row>
    <row r="2111" spans="15:15">
      <c r="O2111" s="169"/>
    </row>
    <row r="2112" spans="15:15">
      <c r="O2112" s="169"/>
    </row>
    <row r="2113" spans="15:15">
      <c r="O2113" s="169"/>
    </row>
    <row r="2114" spans="15:15">
      <c r="O2114" s="169"/>
    </row>
    <row r="2115" spans="15:15">
      <c r="O2115" s="169"/>
    </row>
    <row r="2116" spans="15:15">
      <c r="O2116" s="169"/>
    </row>
    <row r="2117" spans="15:15">
      <c r="O2117" s="169"/>
    </row>
    <row r="2118" spans="15:15">
      <c r="O2118" s="169"/>
    </row>
    <row r="2119" spans="15:15">
      <c r="O2119" s="169"/>
    </row>
    <row r="2120" spans="15:15">
      <c r="O2120" s="169"/>
    </row>
    <row r="2121" spans="15:15">
      <c r="O2121" s="169"/>
    </row>
    <row r="2122" spans="15:15">
      <c r="O2122" s="169"/>
    </row>
    <row r="2123" spans="15:15">
      <c r="O2123" s="169"/>
    </row>
    <row r="2124" spans="15:15">
      <c r="O2124" s="169"/>
    </row>
    <row r="2125" spans="15:15">
      <c r="O2125" s="169"/>
    </row>
    <row r="2126" spans="15:15">
      <c r="O2126" s="169"/>
    </row>
    <row r="2127" spans="15:15">
      <c r="O2127" s="169"/>
    </row>
    <row r="2128" spans="15:15">
      <c r="O2128" s="169"/>
    </row>
    <row r="2129" spans="15:15">
      <c r="O2129" s="169"/>
    </row>
    <row r="2130" spans="15:15">
      <c r="O2130" s="169"/>
    </row>
    <row r="2131" spans="15:15">
      <c r="O2131" s="169"/>
    </row>
    <row r="2132" spans="15:15">
      <c r="O2132" s="169"/>
    </row>
    <row r="2133" spans="15:15">
      <c r="O2133" s="169"/>
    </row>
    <row r="2134" spans="15:15">
      <c r="O2134" s="169"/>
    </row>
    <row r="2135" spans="15:15">
      <c r="O2135" s="169"/>
    </row>
    <row r="2136" spans="15:15">
      <c r="O2136" s="169"/>
    </row>
    <row r="2137" spans="15:15">
      <c r="O2137" s="169"/>
    </row>
    <row r="2138" spans="15:15">
      <c r="O2138" s="169"/>
    </row>
    <row r="2139" spans="15:15">
      <c r="O2139" s="169"/>
    </row>
    <row r="2140" spans="15:15">
      <c r="O2140" s="169"/>
    </row>
    <row r="2141" spans="15:15">
      <c r="O2141" s="169"/>
    </row>
    <row r="2142" spans="15:15">
      <c r="O2142" s="169"/>
    </row>
    <row r="2143" spans="15:15">
      <c r="O2143" s="169"/>
    </row>
    <row r="2144" spans="15:15">
      <c r="O2144" s="169"/>
    </row>
    <row r="2145" spans="15:15">
      <c r="O2145" s="169"/>
    </row>
    <row r="2146" spans="15:15">
      <c r="O2146" s="169"/>
    </row>
    <row r="2147" spans="15:15">
      <c r="O2147" s="169"/>
    </row>
    <row r="2148" spans="15:15">
      <c r="O2148" s="169"/>
    </row>
    <row r="2149" spans="15:15">
      <c r="O2149" s="169"/>
    </row>
    <row r="2150" spans="15:15">
      <c r="O2150" s="169"/>
    </row>
    <row r="2151" spans="15:15">
      <c r="O2151" s="169"/>
    </row>
    <row r="2152" spans="15:15">
      <c r="O2152" s="169"/>
    </row>
    <row r="2153" spans="15:15">
      <c r="O2153" s="169"/>
    </row>
    <row r="2154" spans="15:15">
      <c r="O2154" s="169"/>
    </row>
    <row r="2155" spans="15:15">
      <c r="O2155" s="169"/>
    </row>
    <row r="2156" spans="15:15">
      <c r="O2156" s="169"/>
    </row>
    <row r="2157" spans="15:15">
      <c r="O2157" s="169"/>
    </row>
    <row r="2158" spans="15:15">
      <c r="O2158" s="169"/>
    </row>
    <row r="2159" spans="15:15">
      <c r="O2159" s="169"/>
    </row>
    <row r="2160" spans="15:15">
      <c r="O2160" s="169"/>
    </row>
    <row r="2161" spans="15:15">
      <c r="O2161" s="169"/>
    </row>
    <row r="2162" spans="15:15">
      <c r="O2162" s="169"/>
    </row>
    <row r="2163" spans="15:15">
      <c r="O2163" s="169"/>
    </row>
    <row r="2164" spans="15:15">
      <c r="O2164" s="169"/>
    </row>
    <row r="2165" spans="15:15">
      <c r="O2165" s="169"/>
    </row>
    <row r="2166" spans="15:15">
      <c r="O2166" s="169"/>
    </row>
    <row r="2167" spans="15:15">
      <c r="O2167" s="169"/>
    </row>
    <row r="2168" spans="15:15">
      <c r="O2168" s="169"/>
    </row>
    <row r="2169" spans="15:15">
      <c r="O2169" s="169"/>
    </row>
    <row r="2170" spans="15:15">
      <c r="O2170" s="169"/>
    </row>
    <row r="2171" spans="15:15">
      <c r="O2171" s="169"/>
    </row>
    <row r="2172" spans="15:15">
      <c r="O2172" s="169"/>
    </row>
    <row r="2173" spans="15:15">
      <c r="O2173" s="169"/>
    </row>
    <row r="2174" spans="15:15">
      <c r="O2174" s="169"/>
    </row>
    <row r="2175" spans="15:15">
      <c r="O2175" s="169"/>
    </row>
    <row r="2176" spans="15:15">
      <c r="O2176" s="169"/>
    </row>
    <row r="2177" spans="15:15">
      <c r="O2177" s="169"/>
    </row>
    <row r="2178" spans="15:15">
      <c r="O2178" s="169"/>
    </row>
    <row r="2179" spans="15:15">
      <c r="O2179" s="169"/>
    </row>
    <row r="2180" spans="15:15">
      <c r="O2180" s="169"/>
    </row>
    <row r="2181" spans="15:15">
      <c r="O2181" s="169"/>
    </row>
    <row r="2182" spans="15:15">
      <c r="O2182" s="169"/>
    </row>
    <row r="2183" spans="15:15">
      <c r="O2183" s="169"/>
    </row>
    <row r="2184" spans="15:15">
      <c r="O2184" s="169"/>
    </row>
    <row r="2185" spans="15:15">
      <c r="O2185" s="169"/>
    </row>
    <row r="2186" spans="15:15">
      <c r="O2186" s="169"/>
    </row>
    <row r="2187" spans="15:15">
      <c r="O2187" s="169"/>
    </row>
    <row r="2188" spans="15:15">
      <c r="O2188" s="169"/>
    </row>
    <row r="2189" spans="15:15">
      <c r="O2189" s="169"/>
    </row>
    <row r="2190" spans="15:15">
      <c r="O2190" s="169"/>
    </row>
    <row r="2191" spans="15:15">
      <c r="O2191" s="169"/>
    </row>
    <row r="2192" spans="15:15">
      <c r="O2192" s="169"/>
    </row>
    <row r="2193" spans="15:15">
      <c r="O2193" s="169"/>
    </row>
    <row r="2194" spans="15:15">
      <c r="O2194" s="169"/>
    </row>
    <row r="2195" spans="15:15">
      <c r="O2195" s="169"/>
    </row>
    <row r="2196" spans="15:15">
      <c r="O2196" s="169"/>
    </row>
    <row r="2197" spans="15:15">
      <c r="O2197" s="169"/>
    </row>
    <row r="2198" spans="15:15">
      <c r="O2198" s="169"/>
    </row>
    <row r="2199" spans="15:15">
      <c r="O2199" s="169"/>
    </row>
    <row r="2200" spans="15:15">
      <c r="O2200" s="169"/>
    </row>
    <row r="2201" spans="15:15">
      <c r="O2201" s="169"/>
    </row>
    <row r="2202" spans="15:15">
      <c r="O2202" s="169"/>
    </row>
    <row r="2203" spans="15:15">
      <c r="O2203" s="169"/>
    </row>
    <row r="2204" spans="15:15">
      <c r="O2204" s="169"/>
    </row>
    <row r="2205" spans="15:15">
      <c r="O2205" s="169"/>
    </row>
    <row r="2206" spans="15:15">
      <c r="O2206" s="169"/>
    </row>
    <row r="2207" spans="15:15">
      <c r="O2207" s="169"/>
    </row>
    <row r="2208" spans="15:15">
      <c r="O2208" s="169"/>
    </row>
    <row r="2209" spans="15:15">
      <c r="O2209" s="169"/>
    </row>
    <row r="2210" spans="15:15">
      <c r="O2210" s="169"/>
    </row>
    <row r="2211" spans="15:15">
      <c r="O2211" s="169"/>
    </row>
    <row r="2212" spans="15:15">
      <c r="O2212" s="169"/>
    </row>
    <row r="2213" spans="15:15">
      <c r="O2213" s="169"/>
    </row>
    <row r="2214" spans="15:15">
      <c r="O2214" s="169"/>
    </row>
    <row r="2215" spans="15:15">
      <c r="O2215" s="169"/>
    </row>
    <row r="2216" spans="15:15">
      <c r="O2216" s="169"/>
    </row>
    <row r="2217" spans="15:15">
      <c r="O2217" s="169"/>
    </row>
    <row r="2218" spans="15:15">
      <c r="O2218" s="169"/>
    </row>
    <row r="2219" spans="15:15">
      <c r="O2219" s="169"/>
    </row>
    <row r="2220" spans="15:15">
      <c r="O2220" s="169"/>
    </row>
    <row r="2221" spans="15:15">
      <c r="O2221" s="169"/>
    </row>
    <row r="2222" spans="15:15">
      <c r="O2222" s="169"/>
    </row>
    <row r="2223" spans="15:15">
      <c r="O2223" s="169"/>
    </row>
    <row r="2224" spans="15:15">
      <c r="O2224" s="169"/>
    </row>
    <row r="2225" spans="15:15">
      <c r="O2225" s="169"/>
    </row>
    <row r="2226" spans="15:15">
      <c r="O2226" s="169"/>
    </row>
    <row r="2227" spans="15:15">
      <c r="O2227" s="169"/>
    </row>
    <row r="2228" spans="15:15">
      <c r="O2228" s="169"/>
    </row>
    <row r="2229" spans="15:15">
      <c r="O2229" s="169"/>
    </row>
    <row r="2230" spans="15:15">
      <c r="O2230" s="169"/>
    </row>
    <row r="2231" spans="15:15">
      <c r="O2231" s="169"/>
    </row>
    <row r="2232" spans="15:15">
      <c r="O2232" s="169"/>
    </row>
    <row r="2233" spans="15:15">
      <c r="O2233" s="169"/>
    </row>
    <row r="2234" spans="15:15">
      <c r="O2234" s="169"/>
    </row>
    <row r="2235" spans="15:15">
      <c r="O2235" s="169"/>
    </row>
    <row r="2236" spans="15:15">
      <c r="O2236" s="169"/>
    </row>
    <row r="2237" spans="15:15">
      <c r="O2237" s="169"/>
    </row>
    <row r="2238" spans="15:15">
      <c r="O2238" s="169"/>
    </row>
    <row r="2239" spans="15:15">
      <c r="O2239" s="169"/>
    </row>
    <row r="2240" spans="15:15">
      <c r="O2240" s="169"/>
    </row>
    <row r="2241" spans="15:15">
      <c r="O2241" s="169"/>
    </row>
    <row r="2242" spans="15:15">
      <c r="O2242" s="169"/>
    </row>
    <row r="2243" spans="15:15">
      <c r="O2243" s="169"/>
    </row>
    <row r="2244" spans="15:15">
      <c r="O2244" s="169"/>
    </row>
    <row r="2245" spans="15:15">
      <c r="O2245" s="169"/>
    </row>
    <row r="2246" spans="15:15">
      <c r="O2246" s="169"/>
    </row>
    <row r="2247" spans="15:15">
      <c r="O2247" s="169"/>
    </row>
    <row r="2248" spans="15:15">
      <c r="O2248" s="169"/>
    </row>
    <row r="2249" spans="15:15">
      <c r="O2249" s="169"/>
    </row>
    <row r="2250" spans="15:15">
      <c r="O2250" s="169"/>
    </row>
    <row r="2251" spans="15:15">
      <c r="O2251" s="169"/>
    </row>
    <row r="2252" spans="15:15">
      <c r="O2252" s="169"/>
    </row>
    <row r="2253" spans="15:15">
      <c r="O2253" s="169"/>
    </row>
    <row r="2254" spans="15:15">
      <c r="O2254" s="169"/>
    </row>
    <row r="2255" spans="15:15">
      <c r="O2255" s="169"/>
    </row>
    <row r="2256" spans="15:15">
      <c r="O2256" s="169"/>
    </row>
    <row r="2257" spans="15:15">
      <c r="O2257" s="169"/>
    </row>
    <row r="2258" spans="15:15">
      <c r="O2258" s="169"/>
    </row>
    <row r="2259" spans="15:15">
      <c r="O2259" s="169"/>
    </row>
    <row r="2260" spans="15:15">
      <c r="O2260" s="169"/>
    </row>
    <row r="2261" spans="15:15">
      <c r="O2261" s="169"/>
    </row>
    <row r="2262" spans="15:15">
      <c r="O2262" s="169"/>
    </row>
    <row r="2263" spans="15:15">
      <c r="O2263" s="169"/>
    </row>
    <row r="2264" spans="15:15">
      <c r="O2264" s="169"/>
    </row>
    <row r="2265" spans="15:15">
      <c r="O2265" s="169"/>
    </row>
    <row r="2266" spans="15:15">
      <c r="O2266" s="169"/>
    </row>
    <row r="2267" spans="15:15">
      <c r="O2267" s="169"/>
    </row>
    <row r="2268" spans="15:15">
      <c r="O2268" s="169"/>
    </row>
    <row r="2269" spans="15:15">
      <c r="O2269" s="169"/>
    </row>
    <row r="2270" spans="15:15">
      <c r="O2270" s="169"/>
    </row>
    <row r="2271" spans="15:15">
      <c r="O2271" s="169"/>
    </row>
    <row r="2272" spans="15:15">
      <c r="O2272" s="169"/>
    </row>
    <row r="2273" spans="15:15">
      <c r="O2273" s="169"/>
    </row>
    <row r="2274" spans="15:15">
      <c r="O2274" s="169"/>
    </row>
    <row r="2275" spans="15:15">
      <c r="O2275" s="169"/>
    </row>
    <row r="2276" spans="15:15">
      <c r="O2276" s="169"/>
    </row>
    <row r="2277" spans="15:15">
      <c r="O2277" s="169"/>
    </row>
    <row r="2278" spans="15:15">
      <c r="O2278" s="169"/>
    </row>
    <row r="2279" spans="15:15">
      <c r="O2279" s="169"/>
    </row>
    <row r="2280" spans="15:15">
      <c r="O2280" s="169"/>
    </row>
    <row r="2281" spans="15:15">
      <c r="O2281" s="169"/>
    </row>
    <row r="2282" spans="15:15">
      <c r="O2282" s="169"/>
    </row>
    <row r="2283" spans="15:15">
      <c r="O2283" s="169"/>
    </row>
    <row r="2284" spans="15:15">
      <c r="O2284" s="169"/>
    </row>
    <row r="2285" spans="15:15">
      <c r="O2285" s="169"/>
    </row>
    <row r="2286" spans="15:15">
      <c r="O2286" s="169"/>
    </row>
    <row r="2287" spans="15:15">
      <c r="O2287" s="169"/>
    </row>
    <row r="2288" spans="15:15">
      <c r="O2288" s="169"/>
    </row>
    <row r="2289" spans="15:15">
      <c r="O2289" s="169"/>
    </row>
    <row r="2290" spans="15:15">
      <c r="O2290" s="169"/>
    </row>
    <row r="2291" spans="15:15">
      <c r="O2291" s="169"/>
    </row>
    <row r="2292" spans="15:15">
      <c r="O2292" s="169"/>
    </row>
    <row r="2293" spans="15:15">
      <c r="O2293" s="169"/>
    </row>
    <row r="2294" spans="15:15">
      <c r="O2294" s="169"/>
    </row>
    <row r="2295" spans="15:15">
      <c r="O2295" s="169"/>
    </row>
    <row r="2296" spans="15:15">
      <c r="O2296" s="169"/>
    </row>
    <row r="2297" spans="15:15">
      <c r="O2297" s="169"/>
    </row>
    <row r="2298" spans="15:15">
      <c r="O2298" s="169"/>
    </row>
    <row r="2299" spans="15:15">
      <c r="O2299" s="169"/>
    </row>
    <row r="2300" spans="15:15">
      <c r="O2300" s="169"/>
    </row>
    <row r="2301" spans="15:15">
      <c r="O2301" s="169"/>
    </row>
    <row r="2302" spans="15:15">
      <c r="O2302" s="169"/>
    </row>
    <row r="2303" spans="15:15">
      <c r="O2303" s="169"/>
    </row>
    <row r="2304" spans="15:15">
      <c r="O2304" s="169"/>
    </row>
    <row r="2305" spans="15:15">
      <c r="O2305" s="169"/>
    </row>
    <row r="2306" spans="15:15">
      <c r="O2306" s="169"/>
    </row>
    <row r="2307" spans="15:15">
      <c r="O2307" s="169"/>
    </row>
    <row r="2308" spans="15:15">
      <c r="O2308" s="169"/>
    </row>
    <row r="2309" spans="15:15">
      <c r="O2309" s="169"/>
    </row>
    <row r="2310" spans="15:15">
      <c r="O2310" s="169"/>
    </row>
    <row r="2311" spans="15:15">
      <c r="O2311" s="169"/>
    </row>
    <row r="2312" spans="15:15">
      <c r="O2312" s="169"/>
    </row>
    <row r="2313" spans="15:15">
      <c r="O2313" s="169"/>
    </row>
    <row r="2314" spans="15:15">
      <c r="O2314" s="169"/>
    </row>
    <row r="2315" spans="15:15">
      <c r="O2315" s="169"/>
    </row>
    <row r="2316" spans="15:15">
      <c r="O2316" s="169"/>
    </row>
    <row r="2317" spans="15:15">
      <c r="O2317" s="169"/>
    </row>
    <row r="2318" spans="15:15">
      <c r="O2318" s="169"/>
    </row>
    <row r="2319" spans="15:15">
      <c r="O2319" s="169"/>
    </row>
    <row r="2320" spans="15:15">
      <c r="O2320" s="169"/>
    </row>
    <row r="2321" spans="15:15">
      <c r="O2321" s="169"/>
    </row>
    <row r="2322" spans="15:15">
      <c r="O2322" s="169"/>
    </row>
    <row r="2323" spans="15:15">
      <c r="O2323" s="169"/>
    </row>
    <row r="2324" spans="15:15">
      <c r="O2324" s="169"/>
    </row>
    <row r="2325" spans="15:15">
      <c r="O2325" s="169"/>
    </row>
    <row r="2326" spans="15:15">
      <c r="O2326" s="169"/>
    </row>
    <row r="2327" spans="15:15">
      <c r="O2327" s="169"/>
    </row>
    <row r="2328" spans="15:15">
      <c r="O2328" s="169"/>
    </row>
    <row r="2329" spans="15:15">
      <c r="O2329" s="169"/>
    </row>
    <row r="2330" spans="15:15">
      <c r="O2330" s="169"/>
    </row>
    <row r="2331" spans="15:15">
      <c r="O2331" s="169"/>
    </row>
    <row r="2332" spans="15:15">
      <c r="O2332" s="169"/>
    </row>
    <row r="2333" spans="15:15">
      <c r="O2333" s="169"/>
    </row>
    <row r="2334" spans="15:15">
      <c r="O2334" s="169"/>
    </row>
    <row r="2335" spans="15:15">
      <c r="O2335" s="169"/>
    </row>
    <row r="2336" spans="15:15">
      <c r="O2336" s="169"/>
    </row>
    <row r="2337" spans="15:15">
      <c r="O2337" s="169"/>
    </row>
    <row r="2338" spans="15:15">
      <c r="O2338" s="169"/>
    </row>
    <row r="2339" spans="15:15">
      <c r="O2339" s="169"/>
    </row>
    <row r="2340" spans="15:15">
      <c r="O2340" s="169"/>
    </row>
    <row r="2341" spans="15:15">
      <c r="O2341" s="169"/>
    </row>
    <row r="2342" spans="15:15">
      <c r="O2342" s="169"/>
    </row>
    <row r="2343" spans="15:15">
      <c r="O2343" s="169"/>
    </row>
    <row r="2344" spans="15:15">
      <c r="O2344" s="169"/>
    </row>
    <row r="2345" spans="15:15">
      <c r="O2345" s="169"/>
    </row>
    <row r="2346" spans="15:15">
      <c r="O2346" s="169"/>
    </row>
    <row r="2347" spans="15:15">
      <c r="O2347" s="169"/>
    </row>
    <row r="2348" spans="15:15">
      <c r="O2348" s="169"/>
    </row>
    <row r="2349" spans="15:15">
      <c r="O2349" s="169"/>
    </row>
    <row r="2350" spans="15:15">
      <c r="O2350" s="169"/>
    </row>
    <row r="2351" spans="15:15">
      <c r="O2351" s="169"/>
    </row>
    <row r="2352" spans="15:15">
      <c r="O2352" s="169"/>
    </row>
    <row r="2353" spans="15:15">
      <c r="O2353" s="169"/>
    </row>
    <row r="2354" spans="15:15">
      <c r="O2354" s="169"/>
    </row>
    <row r="2355" spans="15:15">
      <c r="O2355" s="169"/>
    </row>
    <row r="2356" spans="15:15">
      <c r="O2356" s="169"/>
    </row>
    <row r="2357" spans="15:15">
      <c r="O2357" s="169"/>
    </row>
    <row r="2358" spans="15:15">
      <c r="O2358" s="169"/>
    </row>
    <row r="2359" spans="15:15">
      <c r="O2359" s="169"/>
    </row>
    <row r="2360" spans="15:15">
      <c r="O2360" s="169"/>
    </row>
    <row r="2361" spans="15:15">
      <c r="O2361" s="169"/>
    </row>
    <row r="2362" spans="15:15">
      <c r="O2362" s="169"/>
    </row>
    <row r="2363" spans="15:15">
      <c r="O2363" s="169"/>
    </row>
    <row r="2364" spans="15:15">
      <c r="O2364" s="169"/>
    </row>
    <row r="2365" spans="15:15">
      <c r="O2365" s="169"/>
    </row>
    <row r="2366" spans="15:15">
      <c r="O2366" s="169"/>
    </row>
    <row r="2367" spans="15:15">
      <c r="O2367" s="169"/>
    </row>
    <row r="2368" spans="15:15">
      <c r="O2368" s="169"/>
    </row>
    <row r="2369" spans="15:15">
      <c r="O2369" s="169"/>
    </row>
    <row r="2370" spans="15:15">
      <c r="O2370" s="169"/>
    </row>
    <row r="2371" spans="15:15">
      <c r="O2371" s="169"/>
    </row>
    <row r="2372" spans="15:15">
      <c r="O2372" s="169"/>
    </row>
    <row r="2373" spans="15:15">
      <c r="O2373" s="169"/>
    </row>
    <row r="2374" spans="15:15">
      <c r="O2374" s="169"/>
    </row>
    <row r="2375" spans="15:15">
      <c r="O2375" s="169"/>
    </row>
    <row r="2376" spans="15:15">
      <c r="O2376" s="169"/>
    </row>
    <row r="2377" spans="15:15">
      <c r="O2377" s="169"/>
    </row>
    <row r="2378" spans="15:15">
      <c r="O2378" s="169"/>
    </row>
    <row r="2379" spans="15:15">
      <c r="O2379" s="169"/>
    </row>
    <row r="2380" spans="15:15">
      <c r="O2380" s="169"/>
    </row>
    <row r="2381" spans="15:15">
      <c r="O2381" s="169"/>
    </row>
    <row r="2382" spans="15:15">
      <c r="O2382" s="169"/>
    </row>
    <row r="2383" spans="15:15">
      <c r="O2383" s="169"/>
    </row>
    <row r="2384" spans="15:15">
      <c r="O2384" s="169"/>
    </row>
    <row r="2385" spans="15:15">
      <c r="O2385" s="169"/>
    </row>
    <row r="2386" spans="15:15">
      <c r="O2386" s="169"/>
    </row>
    <row r="2387" spans="15:15">
      <c r="O2387" s="169"/>
    </row>
    <row r="2388" spans="15:15">
      <c r="O2388" s="169"/>
    </row>
    <row r="2389" spans="15:15">
      <c r="O2389" s="169"/>
    </row>
    <row r="2390" spans="15:15">
      <c r="O2390" s="169"/>
    </row>
    <row r="2391" spans="15:15">
      <c r="O2391" s="169"/>
    </row>
    <row r="2392" spans="15:15">
      <c r="O2392" s="169"/>
    </row>
    <row r="2393" spans="15:15">
      <c r="O2393" s="169"/>
    </row>
    <row r="2394" spans="15:15">
      <c r="O2394" s="169"/>
    </row>
    <row r="2395" spans="15:15">
      <c r="O2395" s="169"/>
    </row>
    <row r="2396" spans="15:15">
      <c r="O2396" s="169"/>
    </row>
    <row r="2397" spans="15:15">
      <c r="O2397" s="169"/>
    </row>
    <row r="2398" spans="15:15">
      <c r="O2398" s="169"/>
    </row>
    <row r="2399" spans="15:15">
      <c r="O2399" s="169"/>
    </row>
    <row r="2400" spans="15:15">
      <c r="O2400" s="169"/>
    </row>
    <row r="2401" spans="15:15">
      <c r="O2401" s="169"/>
    </row>
    <row r="2402" spans="15:15">
      <c r="O2402" s="169"/>
    </row>
    <row r="2403" spans="15:15">
      <c r="O2403" s="169"/>
    </row>
    <row r="2404" spans="15:15">
      <c r="O2404" s="169"/>
    </row>
    <row r="2405" spans="15:15">
      <c r="O2405" s="169"/>
    </row>
    <row r="2406" spans="15:15">
      <c r="O2406" s="169"/>
    </row>
    <row r="2407" spans="15:15">
      <c r="O2407" s="169"/>
    </row>
    <row r="2408" spans="15:15">
      <c r="O2408" s="169"/>
    </row>
    <row r="2409" spans="15:15">
      <c r="O2409" s="169"/>
    </row>
    <row r="2410" spans="15:15">
      <c r="O2410" s="169"/>
    </row>
    <row r="2411" spans="15:15">
      <c r="O2411" s="169"/>
    </row>
    <row r="2412" spans="15:15">
      <c r="O2412" s="169"/>
    </row>
    <row r="2413" spans="15:15">
      <c r="O2413" s="169"/>
    </row>
    <row r="2414" spans="15:15">
      <c r="O2414" s="169"/>
    </row>
    <row r="2415" spans="15:15">
      <c r="O2415" s="169"/>
    </row>
    <row r="2416" spans="15:15">
      <c r="O2416" s="169"/>
    </row>
    <row r="2417" spans="15:15">
      <c r="O2417" s="169"/>
    </row>
    <row r="2418" spans="15:15">
      <c r="O2418" s="169"/>
    </row>
    <row r="2419" spans="15:15">
      <c r="O2419" s="169"/>
    </row>
    <row r="2420" spans="15:15">
      <c r="O2420" s="169"/>
    </row>
    <row r="2421" spans="15:15">
      <c r="O2421" s="169"/>
    </row>
    <row r="2422" spans="15:15">
      <c r="O2422" s="169"/>
    </row>
    <row r="2423" spans="15:15">
      <c r="O2423" s="169"/>
    </row>
    <row r="2424" spans="15:15">
      <c r="O2424" s="169"/>
    </row>
    <row r="2425" spans="15:15">
      <c r="O2425" s="169"/>
    </row>
    <row r="2426" spans="15:15">
      <c r="O2426" s="169"/>
    </row>
    <row r="2427" spans="15:15">
      <c r="O2427" s="169"/>
    </row>
    <row r="2428" spans="15:15">
      <c r="O2428" s="169"/>
    </row>
    <row r="2429" spans="15:15">
      <c r="O2429" s="169"/>
    </row>
    <row r="2430" spans="15:15">
      <c r="O2430" s="169"/>
    </row>
    <row r="2431" spans="15:15">
      <c r="O2431" s="169"/>
    </row>
    <row r="2432" spans="15:15">
      <c r="O2432" s="169"/>
    </row>
    <row r="2433" spans="15:15">
      <c r="O2433" s="169"/>
    </row>
    <row r="2434" spans="15:15">
      <c r="O2434" s="169"/>
    </row>
    <row r="2435" spans="15:15">
      <c r="O2435" s="169"/>
    </row>
    <row r="2436" spans="15:15">
      <c r="O2436" s="169"/>
    </row>
    <row r="2437" spans="15:15">
      <c r="O2437" s="169"/>
    </row>
    <row r="2438" spans="15:15">
      <c r="O2438" s="169"/>
    </row>
    <row r="2439" spans="15:15">
      <c r="O2439" s="169"/>
    </row>
    <row r="2440" spans="15:15">
      <c r="O2440" s="169"/>
    </row>
    <row r="2441" spans="15:15">
      <c r="O2441" s="169"/>
    </row>
    <row r="2442" spans="15:15">
      <c r="O2442" s="169"/>
    </row>
    <row r="2443" spans="15:15">
      <c r="O2443" s="169"/>
    </row>
    <row r="2444" spans="15:15">
      <c r="O2444" s="169"/>
    </row>
    <row r="2445" spans="15:15">
      <c r="O2445" s="169"/>
    </row>
    <row r="2446" spans="15:15">
      <c r="O2446" s="169"/>
    </row>
    <row r="2447" spans="15:15">
      <c r="O2447" s="169"/>
    </row>
    <row r="2448" spans="15:15">
      <c r="O2448" s="169"/>
    </row>
    <row r="2449" spans="15:15">
      <c r="O2449" s="169"/>
    </row>
    <row r="2450" spans="15:15">
      <c r="O2450" s="169"/>
    </row>
    <row r="2451" spans="15:15">
      <c r="O2451" s="169"/>
    </row>
    <row r="2452" spans="15:15">
      <c r="O2452" s="169"/>
    </row>
    <row r="2453" spans="15:15">
      <c r="O2453" s="169"/>
    </row>
    <row r="2454" spans="15:15">
      <c r="O2454" s="169"/>
    </row>
    <row r="2455" spans="15:15">
      <c r="O2455" s="169"/>
    </row>
    <row r="2456" spans="15:15">
      <c r="O2456" s="169"/>
    </row>
    <row r="2457" spans="15:15">
      <c r="O2457" s="169"/>
    </row>
    <row r="2458" spans="15:15">
      <c r="O2458" s="169"/>
    </row>
    <row r="2459" spans="15:15">
      <c r="O2459" s="169"/>
    </row>
    <row r="2460" spans="15:15">
      <c r="O2460" s="169"/>
    </row>
    <row r="2461" spans="15:15">
      <c r="O2461" s="169"/>
    </row>
    <row r="2462" spans="15:15">
      <c r="O2462" s="169"/>
    </row>
    <row r="2463" spans="15:15">
      <c r="O2463" s="169"/>
    </row>
    <row r="2464" spans="15:15">
      <c r="O2464" s="169"/>
    </row>
    <row r="2465" spans="15:15">
      <c r="O2465" s="169"/>
    </row>
    <row r="2466" spans="15:15">
      <c r="O2466" s="169"/>
    </row>
    <row r="2467" spans="15:15">
      <c r="O2467" s="169"/>
    </row>
    <row r="2468" spans="15:15">
      <c r="O2468" s="169"/>
    </row>
    <row r="2469" spans="15:15">
      <c r="O2469" s="169"/>
    </row>
    <row r="2470" spans="15:15">
      <c r="O2470" s="169"/>
    </row>
    <row r="2471" spans="15:15">
      <c r="O2471" s="169"/>
    </row>
    <row r="2472" spans="15:15">
      <c r="O2472" s="169"/>
    </row>
    <row r="2473" spans="15:15">
      <c r="O2473" s="169"/>
    </row>
    <row r="2474" spans="15:15">
      <c r="O2474" s="169"/>
    </row>
    <row r="2475" spans="15:15">
      <c r="O2475" s="169"/>
    </row>
    <row r="2476" spans="15:15">
      <c r="O2476" s="169"/>
    </row>
    <row r="2477" spans="15:15">
      <c r="O2477" s="169"/>
    </row>
    <row r="2478" spans="15:15">
      <c r="O2478" s="169"/>
    </row>
    <row r="2479" spans="15:15">
      <c r="O2479" s="169"/>
    </row>
    <row r="2480" spans="15:15">
      <c r="O2480" s="169"/>
    </row>
    <row r="2481" spans="15:15">
      <c r="O2481" s="169"/>
    </row>
    <row r="2482" spans="15:15">
      <c r="O2482" s="169"/>
    </row>
    <row r="2483" spans="15:15">
      <c r="O2483" s="169"/>
    </row>
    <row r="2484" spans="15:15">
      <c r="O2484" s="169"/>
    </row>
    <row r="2485" spans="15:15">
      <c r="O2485" s="169"/>
    </row>
    <row r="2486" spans="15:15">
      <c r="O2486" s="169"/>
    </row>
    <row r="2487" spans="15:15">
      <c r="O2487" s="169"/>
    </row>
    <row r="2488" spans="15:15">
      <c r="O2488" s="169"/>
    </row>
    <row r="2489" spans="15:15">
      <c r="O2489" s="169"/>
    </row>
    <row r="2490" spans="15:15">
      <c r="O2490" s="169"/>
    </row>
    <row r="2491" spans="15:15">
      <c r="O2491" s="169"/>
    </row>
    <row r="2492" spans="15:15">
      <c r="O2492" s="169"/>
    </row>
    <row r="2493" spans="15:15">
      <c r="O2493" s="169"/>
    </row>
    <row r="2494" spans="15:15">
      <c r="O2494" s="169"/>
    </row>
    <row r="2495" spans="15:15">
      <c r="O2495" s="169"/>
    </row>
    <row r="2496" spans="15:15">
      <c r="O2496" s="169"/>
    </row>
    <row r="2497" spans="15:15">
      <c r="O2497" s="169"/>
    </row>
    <row r="2498" spans="15:15">
      <c r="O2498" s="169"/>
    </row>
    <row r="2499" spans="15:15">
      <c r="O2499" s="169"/>
    </row>
    <row r="2500" spans="15:15">
      <c r="O2500" s="169"/>
    </row>
    <row r="2501" spans="15:15">
      <c r="O2501" s="169"/>
    </row>
    <row r="2502" spans="15:15">
      <c r="O2502" s="169"/>
    </row>
    <row r="2503" spans="15:15">
      <c r="O2503" s="169"/>
    </row>
    <row r="2504" spans="15:15">
      <c r="O2504" s="169"/>
    </row>
    <row r="2505" spans="15:15">
      <c r="O2505" s="169"/>
    </row>
    <row r="2506" spans="15:15">
      <c r="O2506" s="169"/>
    </row>
    <row r="2507" spans="15:15">
      <c r="O2507" s="169"/>
    </row>
    <row r="2508" spans="15:15">
      <c r="O2508" s="169"/>
    </row>
    <row r="2509" spans="15:15">
      <c r="O2509" s="169"/>
    </row>
    <row r="2510" spans="15:15">
      <c r="O2510" s="169"/>
    </row>
    <row r="2511" spans="15:15">
      <c r="O2511" s="169"/>
    </row>
    <row r="2512" spans="15:15">
      <c r="O2512" s="169"/>
    </row>
    <row r="2513" spans="15:15">
      <c r="O2513" s="169"/>
    </row>
    <row r="2514" spans="15:15">
      <c r="O2514" s="169"/>
    </row>
    <row r="2515" spans="15:15">
      <c r="O2515" s="169"/>
    </row>
    <row r="2516" spans="15:15">
      <c r="O2516" s="169"/>
    </row>
    <row r="2517" spans="15:15">
      <c r="O2517" s="169"/>
    </row>
    <row r="2518" spans="15:15">
      <c r="O2518" s="169"/>
    </row>
    <row r="2519" spans="15:15">
      <c r="O2519" s="169"/>
    </row>
    <row r="2520" spans="15:15">
      <c r="O2520" s="169"/>
    </row>
    <row r="2521" spans="15:15">
      <c r="O2521" s="169"/>
    </row>
    <row r="2522" spans="15:15">
      <c r="O2522" s="169"/>
    </row>
    <row r="2523" spans="15:15">
      <c r="O2523" s="169"/>
    </row>
    <row r="2524" spans="15:15">
      <c r="O2524" s="169"/>
    </row>
    <row r="2525" spans="15:15">
      <c r="O2525" s="169"/>
    </row>
    <row r="2526" spans="15:15">
      <c r="O2526" s="169"/>
    </row>
    <row r="2527" spans="15:15">
      <c r="O2527" s="169"/>
    </row>
    <row r="2528" spans="15:15">
      <c r="O2528" s="169"/>
    </row>
    <row r="2529" spans="15:15">
      <c r="O2529" s="169"/>
    </row>
    <row r="2530" spans="15:15">
      <c r="O2530" s="169"/>
    </row>
    <row r="2531" spans="15:15">
      <c r="O2531" s="169"/>
    </row>
    <row r="2532" spans="15:15">
      <c r="O2532" s="169"/>
    </row>
    <row r="2533" spans="15:15">
      <c r="O2533" s="169"/>
    </row>
    <row r="2534" spans="15:15">
      <c r="O2534" s="169"/>
    </row>
    <row r="2535" spans="15:15">
      <c r="O2535" s="169"/>
    </row>
    <row r="2536" spans="15:15">
      <c r="O2536" s="169"/>
    </row>
    <row r="2537" spans="15:15">
      <c r="O2537" s="169"/>
    </row>
    <row r="2538" spans="15:15">
      <c r="O2538" s="169"/>
    </row>
    <row r="2539" spans="15:15">
      <c r="O2539" s="169"/>
    </row>
    <row r="2540" spans="15:15">
      <c r="O2540" s="169"/>
    </row>
    <row r="2541" spans="15:15">
      <c r="O2541" s="169"/>
    </row>
    <row r="2542" spans="15:15">
      <c r="O2542" s="169"/>
    </row>
    <row r="2543" spans="15:15">
      <c r="O2543" s="169"/>
    </row>
    <row r="2544" spans="15:15">
      <c r="O2544" s="169"/>
    </row>
    <row r="2545" spans="15:15">
      <c r="O2545" s="169"/>
    </row>
    <row r="2546" spans="15:15">
      <c r="O2546" s="169"/>
    </row>
    <row r="2547" spans="15:15">
      <c r="O2547" s="169"/>
    </row>
    <row r="2548" spans="15:15">
      <c r="O2548" s="169"/>
    </row>
    <row r="2549" spans="15:15">
      <c r="O2549" s="169"/>
    </row>
    <row r="2550" spans="15:15">
      <c r="O2550" s="169"/>
    </row>
    <row r="2551" spans="15:15">
      <c r="O2551" s="169"/>
    </row>
    <row r="2552" spans="15:15">
      <c r="O2552" s="169"/>
    </row>
    <row r="2553" spans="15:15">
      <c r="O2553" s="169"/>
    </row>
    <row r="2554" spans="15:15">
      <c r="O2554" s="169"/>
    </row>
    <row r="2555" spans="15:15">
      <c r="O2555" s="169"/>
    </row>
    <row r="2556" spans="15:15">
      <c r="O2556" s="169"/>
    </row>
    <row r="2557" spans="15:15">
      <c r="O2557" s="169"/>
    </row>
    <row r="2558" spans="15:15">
      <c r="O2558" s="169"/>
    </row>
    <row r="2559" spans="15:15">
      <c r="O2559" s="169"/>
    </row>
    <row r="2560" spans="15:15">
      <c r="O2560" s="169"/>
    </row>
    <row r="2561" spans="15:15">
      <c r="O2561" s="169"/>
    </row>
    <row r="2562" spans="15:15">
      <c r="O2562" s="169"/>
    </row>
    <row r="2563" spans="15:15">
      <c r="O2563" s="169"/>
    </row>
    <row r="2564" spans="15:15">
      <c r="O2564" s="169"/>
    </row>
    <row r="2565" spans="15:15">
      <c r="O2565" s="169"/>
    </row>
    <row r="2566" spans="15:15">
      <c r="O2566" s="169"/>
    </row>
    <row r="2567" spans="15:15">
      <c r="O2567" s="169"/>
    </row>
    <row r="2568" spans="15:15">
      <c r="O2568" s="169"/>
    </row>
    <row r="2569" spans="15:15">
      <c r="O2569" s="169"/>
    </row>
    <row r="2570" spans="15:15">
      <c r="O2570" s="169"/>
    </row>
    <row r="2571" spans="15:15">
      <c r="O2571" s="169"/>
    </row>
    <row r="2572" spans="15:15">
      <c r="O2572" s="169"/>
    </row>
    <row r="2573" spans="15:15">
      <c r="O2573" s="169"/>
    </row>
    <row r="2574" spans="15:15">
      <c r="O2574" s="169"/>
    </row>
    <row r="2575" spans="15:15">
      <c r="O2575" s="169"/>
    </row>
    <row r="2576" spans="15:15">
      <c r="O2576" s="169"/>
    </row>
    <row r="2577" spans="15:15">
      <c r="O2577" s="169"/>
    </row>
    <row r="2578" spans="15:15">
      <c r="O2578" s="169"/>
    </row>
    <row r="2579" spans="15:15">
      <c r="O2579" s="169"/>
    </row>
    <row r="2580" spans="15:15">
      <c r="O2580" s="169"/>
    </row>
    <row r="2581" spans="15:15">
      <c r="O2581" s="169"/>
    </row>
    <row r="2582" spans="15:15">
      <c r="O2582" s="169"/>
    </row>
    <row r="2583" spans="15:15">
      <c r="O2583" s="169"/>
    </row>
    <row r="2584" spans="15:15">
      <c r="O2584" s="169"/>
    </row>
    <row r="2585" spans="15:15">
      <c r="O2585" s="169"/>
    </row>
    <row r="2586" spans="15:15">
      <c r="O2586" s="169"/>
    </row>
    <row r="2587" spans="15:15">
      <c r="O2587" s="169"/>
    </row>
    <row r="2588" spans="15:15">
      <c r="O2588" s="169"/>
    </row>
    <row r="2589" spans="15:15">
      <c r="O2589" s="169"/>
    </row>
    <row r="2590" spans="15:15">
      <c r="O2590" s="169"/>
    </row>
    <row r="2591" spans="15:15">
      <c r="O2591" s="169"/>
    </row>
    <row r="2592" spans="15:15">
      <c r="O2592" s="169"/>
    </row>
    <row r="2593" spans="15:15">
      <c r="O2593" s="169"/>
    </row>
    <row r="2594" spans="15:15">
      <c r="O2594" s="169"/>
    </row>
    <row r="2595" spans="15:15">
      <c r="O2595" s="169"/>
    </row>
    <row r="2596" spans="15:15">
      <c r="O2596" s="169"/>
    </row>
    <row r="2597" spans="15:15">
      <c r="O2597" s="169"/>
    </row>
    <row r="2598" spans="15:15">
      <c r="O2598" s="169"/>
    </row>
    <row r="2599" spans="15:15">
      <c r="O2599" s="169"/>
    </row>
    <row r="2600" spans="15:15">
      <c r="O2600" s="169"/>
    </row>
    <row r="2601" spans="15:15">
      <c r="O2601" s="169"/>
    </row>
    <row r="2602" spans="15:15">
      <c r="O2602" s="169"/>
    </row>
    <row r="2603" spans="15:15">
      <c r="O2603" s="169"/>
    </row>
    <row r="2604" spans="15:15">
      <c r="O2604" s="169"/>
    </row>
    <row r="2605" spans="15:15">
      <c r="O2605" s="169"/>
    </row>
    <row r="2606" spans="15:15">
      <c r="O2606" s="169"/>
    </row>
    <row r="2607" spans="15:15">
      <c r="O2607" s="169"/>
    </row>
    <row r="2608" spans="15:15">
      <c r="O2608" s="169"/>
    </row>
    <row r="2609" spans="15:15">
      <c r="O2609" s="169"/>
    </row>
    <row r="2610" spans="15:15">
      <c r="O2610" s="169"/>
    </row>
    <row r="2611" spans="15:15">
      <c r="O2611" s="169"/>
    </row>
    <row r="2612" spans="15:15">
      <c r="O2612" s="169"/>
    </row>
    <row r="2613" spans="15:15">
      <c r="O2613" s="169"/>
    </row>
    <row r="2614" spans="15:15">
      <c r="O2614" s="169"/>
    </row>
    <row r="2615" spans="15:15">
      <c r="O2615" s="169"/>
    </row>
    <row r="2616" spans="15:15">
      <c r="O2616" s="169"/>
    </row>
    <row r="2617" spans="15:15">
      <c r="O2617" s="169"/>
    </row>
    <row r="2618" spans="15:15">
      <c r="O2618" s="169"/>
    </row>
    <row r="2619" spans="15:15">
      <c r="O2619" s="169"/>
    </row>
    <row r="2620" spans="15:15">
      <c r="O2620" s="169"/>
    </row>
    <row r="2621" spans="15:15">
      <c r="O2621" s="169"/>
    </row>
    <row r="2622" spans="15:15">
      <c r="O2622" s="169"/>
    </row>
    <row r="2623" spans="15:15">
      <c r="O2623" s="169"/>
    </row>
    <row r="2624" spans="15:15">
      <c r="O2624" s="169"/>
    </row>
    <row r="2625" spans="15:15">
      <c r="O2625" s="169"/>
    </row>
    <row r="2626" spans="15:15">
      <c r="O2626" s="169"/>
    </row>
    <row r="2627" spans="15:15">
      <c r="O2627" s="169"/>
    </row>
    <row r="2628" spans="15:15">
      <c r="O2628" s="169"/>
    </row>
    <row r="2629" spans="15:15">
      <c r="O2629" s="169"/>
    </row>
    <row r="2630" spans="15:15">
      <c r="O2630" s="169"/>
    </row>
    <row r="2631" spans="15:15">
      <c r="O2631" s="169"/>
    </row>
    <row r="2632" spans="15:15">
      <c r="O2632" s="169"/>
    </row>
    <row r="2633" spans="15:15">
      <c r="O2633" s="169"/>
    </row>
    <row r="2634" spans="15:15">
      <c r="O2634" s="169"/>
    </row>
    <row r="2635" spans="15:15">
      <c r="O2635" s="169"/>
    </row>
    <row r="2636" spans="15:15">
      <c r="O2636" s="169"/>
    </row>
    <row r="2637" spans="15:15">
      <c r="O2637" s="169"/>
    </row>
    <row r="2638" spans="15:15">
      <c r="O2638" s="169"/>
    </row>
    <row r="2639" spans="15:15">
      <c r="O2639" s="169"/>
    </row>
    <row r="2640" spans="15:15">
      <c r="O2640" s="169"/>
    </row>
    <row r="2641" spans="15:15">
      <c r="O2641" s="169"/>
    </row>
    <row r="2642" spans="15:15">
      <c r="O2642" s="169"/>
    </row>
    <row r="2643" spans="15:15">
      <c r="O2643" s="169"/>
    </row>
    <row r="2644" spans="15:15">
      <c r="O2644" s="169"/>
    </row>
    <row r="2645" spans="15:15">
      <c r="O2645" s="169"/>
    </row>
    <row r="2646" spans="15:15">
      <c r="O2646" s="169"/>
    </row>
    <row r="2647" spans="15:15">
      <c r="O2647" s="169"/>
    </row>
    <row r="2648" spans="15:15">
      <c r="O2648" s="169"/>
    </row>
    <row r="2649" spans="15:15">
      <c r="O2649" s="169"/>
    </row>
    <row r="2650" spans="15:15">
      <c r="O2650" s="169"/>
    </row>
    <row r="2651" spans="15:15">
      <c r="O2651" s="169"/>
    </row>
    <row r="2652" spans="15:15">
      <c r="O2652" s="169"/>
    </row>
    <row r="2653" spans="15:15">
      <c r="O2653" s="169"/>
    </row>
    <row r="2654" spans="15:15">
      <c r="O2654" s="169"/>
    </row>
    <row r="2655" spans="15:15">
      <c r="O2655" s="169"/>
    </row>
    <row r="2656" spans="15:15">
      <c r="O2656" s="169"/>
    </row>
    <row r="2657" spans="15:15">
      <c r="O2657" s="169"/>
    </row>
    <row r="2658" spans="15:15">
      <c r="O2658" s="169"/>
    </row>
    <row r="2659" spans="15:15">
      <c r="O2659" s="169"/>
    </row>
    <row r="2660" spans="15:15">
      <c r="O2660" s="169"/>
    </row>
    <row r="2661" spans="15:15">
      <c r="O2661" s="169"/>
    </row>
    <row r="2662" spans="15:15">
      <c r="O2662" s="169"/>
    </row>
    <row r="2663" spans="15:15">
      <c r="O2663" s="169"/>
    </row>
    <row r="2664" spans="15:15">
      <c r="O2664" s="169"/>
    </row>
    <row r="2665" spans="15:15">
      <c r="O2665" s="169"/>
    </row>
    <row r="2666" spans="15:15">
      <c r="O2666" s="169"/>
    </row>
    <row r="2667" spans="15:15">
      <c r="O2667" s="169"/>
    </row>
    <row r="2668" spans="15:15">
      <c r="O2668" s="169"/>
    </row>
    <row r="2669" spans="15:15">
      <c r="O2669" s="169"/>
    </row>
    <row r="2670" spans="15:15">
      <c r="O2670" s="169"/>
    </row>
    <row r="2671" spans="15:15">
      <c r="O2671" s="169"/>
    </row>
    <row r="2672" spans="15:15">
      <c r="O2672" s="169"/>
    </row>
    <row r="2673" spans="15:15">
      <c r="O2673" s="169"/>
    </row>
    <row r="2674" spans="15:15">
      <c r="O2674" s="169"/>
    </row>
    <row r="2675" spans="15:15">
      <c r="O2675" s="169"/>
    </row>
    <row r="2676" spans="15:15">
      <c r="O2676" s="169"/>
    </row>
    <row r="2677" spans="15:15">
      <c r="O2677" s="169"/>
    </row>
    <row r="2678" spans="15:15">
      <c r="O2678" s="169"/>
    </row>
    <row r="2679" spans="15:15">
      <c r="O2679" s="169"/>
    </row>
    <row r="2680" spans="15:15">
      <c r="O2680" s="169"/>
    </row>
    <row r="2681" spans="15:15">
      <c r="O2681" s="169"/>
    </row>
    <row r="2682" spans="15:15">
      <c r="O2682" s="169"/>
    </row>
    <row r="2683" spans="15:15">
      <c r="O2683" s="169"/>
    </row>
    <row r="2684" spans="15:15">
      <c r="O2684" s="169"/>
    </row>
    <row r="2685" spans="15:15">
      <c r="O2685" s="169"/>
    </row>
    <row r="2686" spans="15:15">
      <c r="O2686" s="169"/>
    </row>
    <row r="2687" spans="15:15">
      <c r="O2687" s="169"/>
    </row>
    <row r="2688" spans="15:15">
      <c r="O2688" s="169"/>
    </row>
    <row r="2689" spans="15:15">
      <c r="O2689" s="169"/>
    </row>
    <row r="2690" spans="15:15">
      <c r="O2690" s="169"/>
    </row>
    <row r="2691" spans="15:15">
      <c r="O2691" s="169"/>
    </row>
    <row r="2692" spans="15:15">
      <c r="O2692" s="169"/>
    </row>
    <row r="2693" spans="15:15">
      <c r="O2693" s="169"/>
    </row>
    <row r="2694" spans="15:15">
      <c r="O2694" s="169"/>
    </row>
    <row r="2695" spans="15:15">
      <c r="O2695" s="169"/>
    </row>
    <row r="2696" spans="15:15">
      <c r="O2696" s="169"/>
    </row>
    <row r="2697" spans="15:15">
      <c r="O2697" s="169"/>
    </row>
    <row r="2698" spans="15:15">
      <c r="O2698" s="169"/>
    </row>
    <row r="2699" spans="15:15">
      <c r="O2699" s="169"/>
    </row>
    <row r="2700" spans="15:15">
      <c r="O2700" s="169"/>
    </row>
    <row r="2701" spans="15:15">
      <c r="O2701" s="169"/>
    </row>
    <row r="2702" spans="15:15">
      <c r="O2702" s="169"/>
    </row>
    <row r="2703" spans="15:15">
      <c r="O2703" s="169"/>
    </row>
    <row r="2704" spans="15:15">
      <c r="O2704" s="169"/>
    </row>
    <row r="2705" spans="15:15">
      <c r="O2705" s="169"/>
    </row>
    <row r="2706" spans="15:15">
      <c r="O2706" s="169"/>
    </row>
    <row r="2707" spans="15:15">
      <c r="O2707" s="169"/>
    </row>
    <row r="2708" spans="15:15">
      <c r="O2708" s="169"/>
    </row>
    <row r="2709" spans="15:15">
      <c r="O2709" s="169"/>
    </row>
    <row r="2710" spans="15:15">
      <c r="O2710" s="169"/>
    </row>
    <row r="2711" spans="15:15">
      <c r="O2711" s="169"/>
    </row>
    <row r="2712" spans="15:15">
      <c r="O2712" s="169"/>
    </row>
    <row r="2713" spans="15:15">
      <c r="O2713" s="169"/>
    </row>
    <row r="2714" spans="15:15">
      <c r="O2714" s="169"/>
    </row>
    <row r="2715" spans="15:15">
      <c r="O2715" s="169"/>
    </row>
    <row r="2716" spans="15:15">
      <c r="O2716" s="169"/>
    </row>
    <row r="2717" spans="15:15">
      <c r="O2717" s="169"/>
    </row>
    <row r="2718" spans="15:15">
      <c r="O2718" s="169"/>
    </row>
    <row r="2719" spans="15:15">
      <c r="O2719" s="169"/>
    </row>
    <row r="2720" spans="15:15">
      <c r="O2720" s="169"/>
    </row>
    <row r="2721" spans="15:15">
      <c r="O2721" s="169"/>
    </row>
    <row r="2722" spans="15:15">
      <c r="O2722" s="169"/>
    </row>
    <row r="2723" spans="15:15">
      <c r="O2723" s="169"/>
    </row>
    <row r="2724" spans="15:15">
      <c r="O2724" s="169"/>
    </row>
    <row r="2725" spans="15:15">
      <c r="O2725" s="169"/>
    </row>
    <row r="2726" spans="15:15">
      <c r="O2726" s="169"/>
    </row>
    <row r="2727" spans="15:15">
      <c r="O2727" s="169"/>
    </row>
    <row r="2728" spans="15:15">
      <c r="O2728" s="169"/>
    </row>
    <row r="2729" spans="15:15">
      <c r="O2729" s="169"/>
    </row>
    <row r="2730" spans="15:15">
      <c r="O2730" s="169"/>
    </row>
    <row r="2731" spans="15:15">
      <c r="O2731" s="169"/>
    </row>
    <row r="2732" spans="15:15">
      <c r="O2732" s="169"/>
    </row>
    <row r="2733" spans="15:15">
      <c r="O2733" s="169"/>
    </row>
    <row r="2734" spans="15:15">
      <c r="O2734" s="169"/>
    </row>
    <row r="2735" spans="15:15">
      <c r="O2735" s="169"/>
    </row>
    <row r="2736" spans="15:15">
      <c r="O2736" s="169"/>
    </row>
    <row r="2737" spans="15:15">
      <c r="O2737" s="169"/>
    </row>
    <row r="2738" spans="15:15">
      <c r="O2738" s="169"/>
    </row>
    <row r="2739" spans="15:15">
      <c r="O2739" s="169"/>
    </row>
    <row r="2740" spans="15:15">
      <c r="O2740" s="169"/>
    </row>
    <row r="2741" spans="15:15">
      <c r="O2741" s="169"/>
    </row>
    <row r="2742" spans="15:15">
      <c r="O2742" s="169"/>
    </row>
    <row r="2743" spans="15:15">
      <c r="O2743" s="169"/>
    </row>
    <row r="2744" spans="15:15">
      <c r="O2744" s="169"/>
    </row>
    <row r="2745" spans="15:15">
      <c r="O2745" s="169"/>
    </row>
    <row r="2746" spans="15:15">
      <c r="O2746" s="169"/>
    </row>
    <row r="2747" spans="15:15">
      <c r="O2747" s="169"/>
    </row>
    <row r="2748" spans="15:15">
      <c r="O2748" s="169"/>
    </row>
    <row r="2749" spans="15:15">
      <c r="O2749" s="169"/>
    </row>
    <row r="2750" spans="15:15">
      <c r="O2750" s="169"/>
    </row>
    <row r="2751" spans="15:15">
      <c r="O2751" s="169"/>
    </row>
    <row r="2752" spans="15:15">
      <c r="O2752" s="169"/>
    </row>
    <row r="2753" spans="15:15">
      <c r="O2753" s="169"/>
    </row>
    <row r="2754" spans="15:15">
      <c r="O2754" s="169"/>
    </row>
    <row r="2755" spans="15:15">
      <c r="O2755" s="169"/>
    </row>
    <row r="2756" spans="15:15">
      <c r="O2756" s="169"/>
    </row>
    <row r="2757" spans="15:15">
      <c r="O2757" s="169"/>
    </row>
    <row r="2758" spans="15:15">
      <c r="O2758" s="169"/>
    </row>
    <row r="2759" spans="15:15">
      <c r="O2759" s="169"/>
    </row>
    <row r="2760" spans="15:15">
      <c r="O2760" s="169"/>
    </row>
    <row r="2761" spans="15:15">
      <c r="O2761" s="169"/>
    </row>
    <row r="2762" spans="15:15">
      <c r="O2762" s="169"/>
    </row>
    <row r="2763" spans="15:15">
      <c r="O2763" s="169"/>
    </row>
    <row r="2764" spans="15:15">
      <c r="O2764" s="169"/>
    </row>
    <row r="2765" spans="15:15">
      <c r="O2765" s="169"/>
    </row>
    <row r="2766" spans="15:15">
      <c r="O2766" s="169"/>
    </row>
    <row r="2767" spans="15:15">
      <c r="O2767" s="169"/>
    </row>
    <row r="2768" spans="15:15">
      <c r="O2768" s="169"/>
    </row>
    <row r="2769" spans="15:15">
      <c r="O2769" s="169"/>
    </row>
    <row r="2770" spans="15:15">
      <c r="O2770" s="169"/>
    </row>
    <row r="2771" spans="15:15">
      <c r="O2771" s="169"/>
    </row>
    <row r="2772" spans="15:15">
      <c r="O2772" s="169"/>
    </row>
    <row r="2773" spans="15:15">
      <c r="O2773" s="169"/>
    </row>
    <row r="2774" spans="15:15">
      <c r="O2774" s="169"/>
    </row>
    <row r="2775" spans="15:15">
      <c r="O2775" s="169"/>
    </row>
    <row r="2776" spans="15:15">
      <c r="O2776" s="169"/>
    </row>
    <row r="2777" spans="15:15">
      <c r="O2777" s="169"/>
    </row>
    <row r="2778" spans="15:15">
      <c r="O2778" s="169"/>
    </row>
    <row r="2779" spans="15:15">
      <c r="O2779" s="169"/>
    </row>
    <row r="2780" spans="15:15">
      <c r="O2780" s="169"/>
    </row>
    <row r="2781" spans="15:15">
      <c r="O2781" s="169"/>
    </row>
    <row r="2782" spans="15:15">
      <c r="O2782" s="169"/>
    </row>
    <row r="2783" spans="15:15">
      <c r="O2783" s="169"/>
    </row>
    <row r="2784" spans="15:15">
      <c r="O2784" s="169"/>
    </row>
    <row r="2785" spans="15:15">
      <c r="O2785" s="169"/>
    </row>
    <row r="2786" spans="15:15">
      <c r="O2786" s="169"/>
    </row>
    <row r="2787" spans="15:15">
      <c r="O2787" s="169"/>
    </row>
    <row r="2788" spans="15:15">
      <c r="O2788" s="169"/>
    </row>
    <row r="2789" spans="15:15">
      <c r="O2789" s="169"/>
    </row>
    <row r="2790" spans="15:15">
      <c r="O2790" s="169"/>
    </row>
    <row r="2791" spans="15:15">
      <c r="O2791" s="169"/>
    </row>
    <row r="2792" spans="15:15">
      <c r="O2792" s="169"/>
    </row>
    <row r="2793" spans="15:15">
      <c r="O2793" s="169"/>
    </row>
    <row r="2794" spans="15:15">
      <c r="O2794" s="169"/>
    </row>
    <row r="2795" spans="15:15">
      <c r="O2795" s="169"/>
    </row>
    <row r="2796" spans="15:15">
      <c r="O2796" s="169"/>
    </row>
    <row r="2797" spans="15:15">
      <c r="O2797" s="169"/>
    </row>
    <row r="2798" spans="15:15">
      <c r="O2798" s="169"/>
    </row>
    <row r="2799" spans="15:15">
      <c r="O2799" s="169"/>
    </row>
    <row r="2800" spans="15:15">
      <c r="O2800" s="169"/>
    </row>
    <row r="2801" spans="15:15">
      <c r="O2801" s="169"/>
    </row>
    <row r="2802" spans="15:15">
      <c r="O2802" s="169"/>
    </row>
    <row r="2803" spans="15:15">
      <c r="O2803" s="169"/>
    </row>
    <row r="2804" spans="15:15">
      <c r="O2804" s="169"/>
    </row>
    <row r="2805" spans="15:15">
      <c r="O2805" s="169"/>
    </row>
    <row r="2806" spans="15:15">
      <c r="O2806" s="169"/>
    </row>
    <row r="2807" spans="15:15">
      <c r="O2807" s="169"/>
    </row>
    <row r="2808" spans="15:15">
      <c r="O2808" s="169"/>
    </row>
    <row r="2809" spans="15:15">
      <c r="O2809" s="169"/>
    </row>
    <row r="2810" spans="15:15">
      <c r="O2810" s="169"/>
    </row>
    <row r="2811" spans="15:15">
      <c r="O2811" s="169"/>
    </row>
    <row r="2812" spans="15:15">
      <c r="O2812" s="169"/>
    </row>
    <row r="2813" spans="15:15">
      <c r="O2813" s="169"/>
    </row>
    <row r="2814" spans="15:15">
      <c r="O2814" s="169"/>
    </row>
    <row r="2815" spans="15:15">
      <c r="O2815" s="169"/>
    </row>
    <row r="2816" spans="15:15">
      <c r="O2816" s="169"/>
    </row>
    <row r="2817" spans="15:15">
      <c r="O2817" s="169"/>
    </row>
    <row r="2818" spans="15:15">
      <c r="O2818" s="169"/>
    </row>
    <row r="2819" spans="15:15">
      <c r="O2819" s="169"/>
    </row>
    <row r="2820" spans="15:15">
      <c r="O2820" s="169"/>
    </row>
    <row r="2821" spans="15:15">
      <c r="O2821" s="169"/>
    </row>
    <row r="2822" spans="15:15">
      <c r="O2822" s="169"/>
    </row>
    <row r="2823" spans="15:15">
      <c r="O2823" s="169"/>
    </row>
    <row r="2824" spans="15:15">
      <c r="O2824" s="169"/>
    </row>
    <row r="2825" spans="15:15">
      <c r="O2825" s="169"/>
    </row>
    <row r="2826" spans="15:15">
      <c r="O2826" s="169"/>
    </row>
    <row r="2827" spans="15:15">
      <c r="O2827" s="169"/>
    </row>
    <row r="2828" spans="15:15">
      <c r="O2828" s="169"/>
    </row>
    <row r="2829" spans="15:15">
      <c r="O2829" s="169"/>
    </row>
    <row r="2830" spans="15:15">
      <c r="O2830" s="169"/>
    </row>
    <row r="2831" spans="15:15">
      <c r="O2831" s="169"/>
    </row>
    <row r="2832" spans="15:15">
      <c r="O2832" s="169"/>
    </row>
    <row r="2833" spans="15:15">
      <c r="O2833" s="169"/>
    </row>
    <row r="2834" spans="15:15">
      <c r="O2834" s="169"/>
    </row>
    <row r="2835" spans="15:15">
      <c r="O2835" s="169"/>
    </row>
    <row r="2836" spans="15:15">
      <c r="O2836" s="169"/>
    </row>
    <row r="2837" spans="15:15">
      <c r="O2837" s="169"/>
    </row>
    <row r="2838" spans="15:15">
      <c r="O2838" s="169"/>
    </row>
    <row r="2839" spans="15:15">
      <c r="O2839" s="169"/>
    </row>
    <row r="2840" spans="15:15">
      <c r="O2840" s="169"/>
    </row>
    <row r="2841" spans="15:15">
      <c r="O2841" s="169"/>
    </row>
    <row r="2842" spans="15:15">
      <c r="O2842" s="169"/>
    </row>
    <row r="2843" spans="15:15">
      <c r="O2843" s="169"/>
    </row>
    <row r="2844" spans="15:15">
      <c r="O2844" s="169"/>
    </row>
    <row r="2845" spans="15:15">
      <c r="O2845" s="169"/>
    </row>
    <row r="2846" spans="15:15">
      <c r="O2846" s="169"/>
    </row>
    <row r="2847" spans="15:15">
      <c r="O2847" s="169"/>
    </row>
    <row r="2848" spans="15:15">
      <c r="O2848" s="169"/>
    </row>
    <row r="2849" spans="15:15">
      <c r="O2849" s="169"/>
    </row>
    <row r="2850" spans="15:15">
      <c r="O2850" s="169"/>
    </row>
    <row r="2851" spans="15:15">
      <c r="O2851" s="169"/>
    </row>
    <row r="2852" spans="15:15">
      <c r="O2852" s="169"/>
    </row>
    <row r="2853" spans="15:15">
      <c r="O2853" s="169"/>
    </row>
    <row r="2854" spans="15:15">
      <c r="O2854" s="169"/>
    </row>
    <row r="2855" spans="15:15">
      <c r="O2855" s="169"/>
    </row>
    <row r="2856" spans="15:15">
      <c r="O2856" s="169"/>
    </row>
    <row r="2857" spans="15:15">
      <c r="O2857" s="169"/>
    </row>
    <row r="2858" spans="15:15">
      <c r="O2858" s="169"/>
    </row>
    <row r="2859" spans="15:15">
      <c r="O2859" s="169"/>
    </row>
    <row r="2860" spans="15:15">
      <c r="O2860" s="169"/>
    </row>
    <row r="2861" spans="15:15">
      <c r="O2861" s="169"/>
    </row>
    <row r="2862" spans="15:15">
      <c r="O2862" s="169"/>
    </row>
    <row r="2863" spans="15:15">
      <c r="O2863" s="169"/>
    </row>
    <row r="2864" spans="15:15">
      <c r="O2864" s="169"/>
    </row>
    <row r="2865" spans="15:15">
      <c r="O2865" s="169"/>
    </row>
    <row r="2866" spans="15:15">
      <c r="O2866" s="169"/>
    </row>
    <row r="2867" spans="15:15">
      <c r="O2867" s="169"/>
    </row>
    <row r="2868" spans="15:15">
      <c r="O2868" s="169"/>
    </row>
    <row r="2869" spans="15:15">
      <c r="O2869" s="169"/>
    </row>
    <row r="2870" spans="15:15">
      <c r="O2870" s="169"/>
    </row>
    <row r="2871" spans="15:15">
      <c r="O2871" s="169"/>
    </row>
    <row r="2872" spans="15:15">
      <c r="O2872" s="169"/>
    </row>
    <row r="2873" spans="15:15">
      <c r="O2873" s="169"/>
    </row>
    <row r="2874" spans="15:15">
      <c r="O2874" s="169"/>
    </row>
    <row r="2875" spans="15:15">
      <c r="O2875" s="169"/>
    </row>
    <row r="2876" spans="15:15">
      <c r="O2876" s="169"/>
    </row>
    <row r="2877" spans="15:15">
      <c r="O2877" s="169"/>
    </row>
    <row r="2878" spans="15:15">
      <c r="O2878" s="169"/>
    </row>
    <row r="2879" spans="15:15">
      <c r="O2879" s="169"/>
    </row>
    <row r="2880" spans="15:15">
      <c r="O2880" s="169"/>
    </row>
    <row r="2881" spans="15:15">
      <c r="O2881" s="169"/>
    </row>
    <row r="2882" spans="15:15">
      <c r="O2882" s="169"/>
    </row>
    <row r="2883" spans="15:15">
      <c r="O2883" s="169"/>
    </row>
    <row r="2884" spans="15:15">
      <c r="O2884" s="169"/>
    </row>
    <row r="2885" spans="15:15">
      <c r="O2885" s="169"/>
    </row>
    <row r="2886" spans="15:15">
      <c r="O2886" s="169"/>
    </row>
    <row r="2887" spans="15:15">
      <c r="O2887" s="169"/>
    </row>
    <row r="2888" spans="15:15">
      <c r="O2888" s="169"/>
    </row>
    <row r="2889" spans="15:15">
      <c r="O2889" s="169"/>
    </row>
    <row r="2890" spans="15:15">
      <c r="O2890" s="169"/>
    </row>
    <row r="2891" spans="15:15">
      <c r="O2891" s="169"/>
    </row>
    <row r="2892" spans="15:15">
      <c r="O2892" s="169"/>
    </row>
    <row r="2893" spans="15:15">
      <c r="O2893" s="169"/>
    </row>
    <row r="2894" spans="15:15">
      <c r="O2894" s="169"/>
    </row>
    <row r="2895" spans="15:15">
      <c r="O2895" s="169"/>
    </row>
    <row r="2896" spans="15:15">
      <c r="O2896" s="169"/>
    </row>
    <row r="2897" spans="15:15">
      <c r="O2897" s="169"/>
    </row>
    <row r="2898" spans="15:15">
      <c r="O2898" s="169"/>
    </row>
    <row r="2899" spans="15:15">
      <c r="O2899" s="169"/>
    </row>
    <row r="2900" spans="15:15">
      <c r="O2900" s="169"/>
    </row>
    <row r="2901" spans="15:15">
      <c r="O2901" s="169"/>
    </row>
    <row r="2902" spans="15:15">
      <c r="O2902" s="169"/>
    </row>
    <row r="2903" spans="15:15">
      <c r="O2903" s="169"/>
    </row>
    <row r="2904" spans="15:15">
      <c r="O2904" s="169"/>
    </row>
    <row r="2905" spans="15:15">
      <c r="O2905" s="169"/>
    </row>
    <row r="2906" spans="15:15">
      <c r="O2906" s="169"/>
    </row>
    <row r="2907" spans="15:15">
      <c r="O2907" s="169"/>
    </row>
    <row r="2908" spans="15:15">
      <c r="O2908" s="169"/>
    </row>
    <row r="2909" spans="15:15">
      <c r="O2909" s="169"/>
    </row>
    <row r="2910" spans="15:15">
      <c r="O2910" s="169"/>
    </row>
    <row r="2911" spans="15:15">
      <c r="O2911" s="169"/>
    </row>
    <row r="2912" spans="15:15">
      <c r="O2912" s="169"/>
    </row>
    <row r="2913" spans="15:15">
      <c r="O2913" s="169"/>
    </row>
    <row r="2914" spans="15:15">
      <c r="O2914" s="169"/>
    </row>
    <row r="2915" spans="15:15">
      <c r="O2915" s="169"/>
    </row>
    <row r="2916" spans="15:15">
      <c r="O2916" s="169"/>
    </row>
    <row r="2917" spans="15:15">
      <c r="O2917" s="169"/>
    </row>
    <row r="2918" spans="15:15">
      <c r="O2918" s="169"/>
    </row>
    <row r="2919" spans="15:15">
      <c r="O2919" s="169"/>
    </row>
    <row r="2920" spans="15:15">
      <c r="O2920" s="169"/>
    </row>
    <row r="2921" spans="15:15">
      <c r="O2921" s="169"/>
    </row>
    <row r="2922" spans="15:15">
      <c r="O2922" s="169"/>
    </row>
    <row r="2923" spans="15:15">
      <c r="O2923" s="169"/>
    </row>
    <row r="2924" spans="15:15">
      <c r="O2924" s="169"/>
    </row>
    <row r="2925" spans="15:15">
      <c r="O2925" s="169"/>
    </row>
    <row r="2926" spans="15:15">
      <c r="O2926" s="169"/>
    </row>
    <row r="2927" spans="15:15">
      <c r="O2927" s="169"/>
    </row>
    <row r="2928" spans="15:15">
      <c r="O2928" s="169"/>
    </row>
    <row r="2929" spans="15:15">
      <c r="O2929" s="169"/>
    </row>
    <row r="2930" spans="15:15">
      <c r="O2930" s="169"/>
    </row>
    <row r="2931" spans="15:15">
      <c r="O2931" s="169"/>
    </row>
    <row r="2932" spans="15:15">
      <c r="O2932" s="169"/>
    </row>
    <row r="2933" spans="15:15">
      <c r="O2933" s="169"/>
    </row>
    <row r="2934" spans="15:15">
      <c r="O2934" s="169"/>
    </row>
    <row r="2935" spans="15:15">
      <c r="O2935" s="169"/>
    </row>
    <row r="2936" spans="15:15">
      <c r="O2936" s="169"/>
    </row>
    <row r="2937" spans="15:15">
      <c r="O2937" s="169"/>
    </row>
    <row r="2938" spans="15:15">
      <c r="O2938" s="169"/>
    </row>
    <row r="2939" spans="15:15">
      <c r="O2939" s="169"/>
    </row>
    <row r="2940" spans="15:15">
      <c r="O2940" s="169"/>
    </row>
    <row r="2941" spans="15:15">
      <c r="O2941" s="169"/>
    </row>
    <row r="2942" spans="15:15">
      <c r="O2942" s="169"/>
    </row>
    <row r="2943" spans="15:15">
      <c r="O2943" s="169"/>
    </row>
    <row r="2944" spans="15:15">
      <c r="O2944" s="169"/>
    </row>
    <row r="2945" spans="15:15">
      <c r="O2945" s="169"/>
    </row>
    <row r="2946" spans="15:15">
      <c r="O2946" s="169"/>
    </row>
    <row r="2947" spans="15:15">
      <c r="O2947" s="169"/>
    </row>
    <row r="2948" spans="15:15">
      <c r="O2948" s="169"/>
    </row>
    <row r="2949" spans="15:15">
      <c r="O2949" s="169"/>
    </row>
    <row r="2950" spans="15:15">
      <c r="O2950" s="169"/>
    </row>
    <row r="2951" spans="15:15">
      <c r="O2951" s="169"/>
    </row>
    <row r="2952" spans="15:15">
      <c r="O2952" s="169"/>
    </row>
    <row r="2953" spans="15:15">
      <c r="O2953" s="169"/>
    </row>
    <row r="2954" spans="15:15">
      <c r="O2954" s="169"/>
    </row>
    <row r="2955" spans="15:15">
      <c r="O2955" s="169"/>
    </row>
    <row r="2956" spans="15:15">
      <c r="O2956" s="169"/>
    </row>
    <row r="2957" spans="15:15">
      <c r="O2957" s="169"/>
    </row>
  </sheetData>
  <sheetProtection sheet="1" objects="1" scenarios="1"/>
  <mergeCells count="1">
    <mergeCell ref="C1:D1"/>
  </mergeCells>
  <phoneticPr fontId="4"/>
  <dataValidations count="1">
    <dataValidation imeMode="off" allowBlank="1" showInputMessage="1" showErrorMessage="1" sqref="M1:N1048576" xr:uid="{00000000-0002-0000-0300-000000000000}"/>
  </dataValidations>
  <printOptions horizontalCentered="1"/>
  <pageMargins left="0.23622047244094491" right="0.23622047244094491" top="0.39370078740157483" bottom="0.59055118110236227" header="0.19685039370078741" footer="0.39370078740157483"/>
  <pageSetup paperSize="9" scale="93" fitToHeight="0" orientation="portrait" horizontalDpi="4294967293" verticalDpi="1200" r:id="rId1"/>
  <headerFooter>
    <oddHeader>&amp;L&amp;A</oddHeader>
    <oddFooter>&amp;C&amp;A  &amp;P/&amp;N&amp;R&amp;9&amp;K00-023produced by 勝手にライトニング！</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3"/>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C2" s="77"/>
    </row>
    <row r="3" spans="1:5">
      <c r="C3" s="77"/>
    </row>
    <row r="4" spans="1:5">
      <c r="A4" s="93"/>
      <c r="B4" s="73"/>
      <c r="C4" s="73"/>
      <c r="E4" s="76"/>
    </row>
    <row r="5" spans="1:5">
      <c r="C5" s="77"/>
    </row>
    <row r="6" spans="1:5">
      <c r="A6" s="93"/>
      <c r="B6" s="73"/>
      <c r="C6" s="73"/>
      <c r="E6" s="76"/>
    </row>
    <row r="7" spans="1:5">
      <c r="C7" s="77"/>
    </row>
    <row r="8" spans="1:5">
      <c r="C8" s="77"/>
    </row>
    <row r="9" spans="1:5">
      <c r="A9" s="93"/>
      <c r="B9" s="73"/>
      <c r="C9" s="73"/>
      <c r="E9" s="76"/>
    </row>
    <row r="10" spans="1:5">
      <c r="C10" s="77"/>
    </row>
    <row r="11" spans="1:5">
      <c r="C11" s="77"/>
    </row>
    <row r="12" spans="1:5">
      <c r="A12" s="93"/>
      <c r="B12" s="73"/>
      <c r="C12" s="73"/>
      <c r="E12" s="76"/>
    </row>
    <row r="13" spans="1:5">
      <c r="C13" s="77"/>
    </row>
    <row r="14" spans="1:5">
      <c r="C14" s="77"/>
    </row>
    <row r="15" spans="1:5">
      <c r="A15" s="93"/>
      <c r="B15" s="73"/>
      <c r="C15" s="192"/>
      <c r="E15" s="76"/>
    </row>
    <row r="16" spans="1:5">
      <c r="C16" s="77"/>
    </row>
    <row r="17" spans="1:5">
      <c r="C17" s="77"/>
    </row>
    <row r="18" spans="1:5">
      <c r="A18" s="93"/>
      <c r="B18" s="73"/>
      <c r="C18" s="73"/>
      <c r="E18" s="76"/>
    </row>
    <row r="19" spans="1:5">
      <c r="C19" s="77"/>
    </row>
    <row r="20" spans="1:5">
      <c r="C20" s="77"/>
    </row>
    <row r="21" spans="1:5">
      <c r="A21" s="93"/>
      <c r="B21" s="73"/>
      <c r="C21" s="73"/>
      <c r="E21" s="76"/>
    </row>
    <row r="22" spans="1:5">
      <c r="C22" s="77"/>
    </row>
    <row r="23" spans="1:5">
      <c r="C23" s="77"/>
    </row>
    <row r="24" spans="1:5">
      <c r="A24" s="93"/>
      <c r="B24" s="73"/>
      <c r="C24" s="73"/>
      <c r="E24" s="76"/>
    </row>
    <row r="25" spans="1:5">
      <c r="C25" s="77"/>
    </row>
    <row r="26" spans="1:5">
      <c r="C26" s="77"/>
    </row>
    <row r="27" spans="1:5">
      <c r="A27" s="93"/>
      <c r="B27" s="73"/>
      <c r="C27" s="73"/>
      <c r="E27" s="76"/>
    </row>
    <row r="28" spans="1:5">
      <c r="C28" s="77"/>
    </row>
    <row r="29" spans="1:5">
      <c r="C29" s="77"/>
    </row>
    <row r="30" spans="1:5">
      <c r="A30" s="93"/>
      <c r="B30" s="73"/>
      <c r="C30" s="73"/>
      <c r="D30" s="75"/>
      <c r="E30" s="76"/>
    </row>
    <row r="31" spans="1:5">
      <c r="C31" s="77"/>
    </row>
    <row r="32" spans="1:5">
      <c r="C32" s="77"/>
    </row>
    <row r="33" spans="1:5">
      <c r="A33" s="93"/>
      <c r="B33" s="73"/>
      <c r="C33" s="73"/>
      <c r="E33" s="76"/>
    </row>
    <row r="34" spans="1:5">
      <c r="C34" s="77"/>
    </row>
    <row r="35" spans="1:5">
      <c r="A35" s="93"/>
      <c r="B35" s="73"/>
      <c r="C35" s="73"/>
      <c r="E35" s="76"/>
    </row>
    <row r="36" spans="1:5">
      <c r="C36" s="77"/>
    </row>
    <row r="37" spans="1:5">
      <c r="C37" s="77"/>
    </row>
    <row r="38" spans="1:5">
      <c r="A38" s="93"/>
      <c r="B38" s="73"/>
      <c r="C38" s="73"/>
      <c r="E38" s="76"/>
    </row>
    <row r="39" spans="1:5">
      <c r="C39" s="77"/>
    </row>
    <row r="40" spans="1:5">
      <c r="C40" s="77"/>
    </row>
    <row r="41" spans="1:5">
      <c r="A41" s="93"/>
      <c r="B41" s="73"/>
      <c r="C41" s="73"/>
      <c r="E41" s="76"/>
    </row>
    <row r="42" spans="1:5">
      <c r="C42" s="77"/>
    </row>
    <row r="43" spans="1:5">
      <c r="C43" s="77"/>
    </row>
  </sheetData>
  <sheetProtection sheet="1" objects="1" scenarios="1" insertRows="0" deleteRows="0" sort="0" autoFilter="0"/>
  <sortState xmlns:xlrd2="http://schemas.microsoft.com/office/spreadsheetml/2017/richdata2" ref="A2:E48">
    <sortCondition ref="A2:A48"/>
  </sortState>
  <mergeCells count="1">
    <mergeCell ref="B1:C1"/>
  </mergeCells>
  <phoneticPr fontId="4"/>
  <conditionalFormatting sqref="A1994:A1048576 A2:A1992">
    <cfRule type="expression" dxfId="78" priority="3">
      <formula>AND(A2&lt;&gt;"",OR(A2&lt;101,AND(A2&gt;131,A2&lt;201),AND(A2&gt;229,A2&lt;301),AND(A2&gt;331,A2&lt;401),AND(A2&gt;430,A2&lt;501),AND(A2&gt;531,A2&lt;601),AND(A2&gt;630,A2&lt;701),AND(A2&gt;731,A2&lt;801),AND(A2&gt;831,A2&lt;901),AND(A2&gt;930,A2&lt;1001),AND(A2&gt;1031,A2&lt;1101),AND(A2&gt;1130,A2&lt;1201),A2&gt;1231))</formula>
    </cfRule>
  </conditionalFormatting>
  <conditionalFormatting sqref="A1994:E1048576 C1993:E1993 A2:E1992">
    <cfRule type="expression" dxfId="77" priority="4">
      <formula>MOD(ROW(),4)=3</formula>
    </cfRule>
    <cfRule type="expression" dxfId="76" priority="7">
      <formula>MOD(ROW(),4)=1</formula>
    </cfRule>
  </conditionalFormatting>
  <conditionalFormatting sqref="A1994:E1048576 C1993:E1993 A1:E1992">
    <cfRule type="expression" dxfId="75" priority="1">
      <formula>ROW()=2002</formula>
    </cfRule>
  </conditionalFormatting>
  <dataValidations xWindow="84" yWindow="227" count="4">
    <dataValidation imeMode="on" allowBlank="1" showInputMessage="1" showErrorMessage="1" promptTitle="＜摘要 右欄 詳細＞" prompt="必要があれば取引内容など詳細を記入_x000a__x000a_ex.　筆記用具購入" sqref="C30:C1048576 C2 C3:C29" xr:uid="{00000000-0002-0000-0400-000000000000}"/>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400-000001000000}">
      <formula1>101</formula1>
      <formula2>1231</formula2>
    </dataValidation>
    <dataValidation imeMode="on" allowBlank="1" showInputMessage="1" showErrorMessage="1" promptTitle="＜摘要 左欄＞" prompt="取引相手の名前_x000a__x000a_ex.　セブンイレブン" sqref="B2:B1048576" xr:uid="{00000000-0002-0000-0400-000002000000}"/>
    <dataValidation imeMode="off" allowBlank="1" showInputMessage="1" showErrorMessage="1" promptTitle="＜金額＞" prompt="取引した金額を入力" sqref="E2:E1048576" xr:uid="{00000000-0002-0000-0400-000003000000}"/>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DBB485FA-33D8-4838-8972-A5865FE9DCB5}">
            <xm:f>AND(A2=229,DAY(DATE(設定・集計!$B$2,2,29))&lt;&gt;29)</xm:f>
            <x14:dxf>
              <font>
                <b/>
                <i val="0"/>
                <color rgb="FFC00000"/>
              </font>
              <numFmt numFmtId="182" formatCode="&quot;ERROR:「&quot;####&quot;」&quot;"/>
              <fill>
                <patternFill>
                  <bgColor theme="5" tint="0.79998168889431442"/>
                </patternFill>
              </fill>
            </x14:dxf>
          </x14:cfRule>
          <xm:sqref>A1994:A1048576 A2:A1992</xm:sqref>
        </x14:conditionalFormatting>
      </x14:conditionalFormattings>
    </ext>
    <ext xmlns:x14="http://schemas.microsoft.com/office/spreadsheetml/2009/9/main" uri="{CCE6A557-97BC-4b89-ADB6-D9C93CAAB3DF}">
      <x14:dataValidations xmlns:xm="http://schemas.microsoft.com/office/excel/2006/main" xWindow="84" yWindow="227"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400-000004000000}">
          <x14:formula1>
            <xm:f>詳細設定!$B$7:$B$36</xm:f>
          </x14:formula1>
          <xm:sqref>D2:D1048576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row r="32" spans="1:5">
      <c r="E32" s="76"/>
    </row>
    <row r="35" spans="5:5">
      <c r="E35" s="76"/>
    </row>
    <row r="38" spans="5:5">
      <c r="E38" s="76"/>
    </row>
    <row r="41" spans="5:5">
      <c r="E41" s="76"/>
    </row>
    <row r="44" spans="5:5">
      <c r="E44" s="76"/>
    </row>
    <row r="47" spans="5:5">
      <c r="E47" s="76"/>
    </row>
    <row r="50" spans="5:5">
      <c r="E50" s="76"/>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2"/>
  <conditionalFormatting sqref="A2001:A1048576 A2:A1999">
    <cfRule type="expression" dxfId="73" priority="3">
      <formula>AND(A2&lt;&gt;"",OR(A2&lt;101,AND(A2&gt;131,A2&lt;201),AND(A2&gt;229,A2&lt;301),AND(A2&gt;331,A2&lt;401),AND(A2&gt;430,A2&lt;501),AND(A2&gt;531,A2&lt;601),AND(A2&gt;630,A2&lt;701),AND(A2&gt;731,A2&lt;801),AND(A2&gt;831,A2&lt;901),AND(A2&gt;930,A2&lt;1001),AND(A2&gt;1031,A2&lt;1101),AND(A2&gt;1130,A2&lt;1201),A2&gt;1231))</formula>
    </cfRule>
    <cfRule type="expression" dxfId="72" priority="4">
      <formula>OR(A2&lt;201,A2&gt;=301)</formula>
    </cfRule>
  </conditionalFormatting>
  <conditionalFormatting sqref="A2001:E1048576 C2000:E2000 A2:E1999">
    <cfRule type="expression" dxfId="71" priority="5">
      <formula>MOD(ROW(),4)=3</formula>
    </cfRule>
    <cfRule type="expression" dxfId="70" priority="6">
      <formula>MOD(ROW(),4)=1</formula>
    </cfRule>
  </conditionalFormatting>
  <conditionalFormatting sqref="A2001:E1048576 C2000:E2000 A1:E1999">
    <cfRule type="expression" dxfId="69" priority="1">
      <formula>ROW()=302</formula>
    </cfRule>
  </conditionalFormatting>
  <dataValidations count="4">
    <dataValidation imeMode="off" allowBlank="1" showInputMessage="1" showErrorMessage="1" promptTitle="＜金額＞" prompt="取引した金額を入力" sqref="E2:E1048576" xr:uid="{00000000-0002-0000-0500-000000000000}"/>
    <dataValidation imeMode="on" allowBlank="1" showInputMessage="1" showErrorMessage="1" promptTitle="＜摘要 右欄 詳細＞" prompt="必要があれば取引内容など詳細を記入_x000a__x000a_ex.　筆記用具購入" sqref="C2:C1048576" xr:uid="{00000000-0002-0000-0500-000001000000}"/>
    <dataValidation imeMode="on" allowBlank="1" showInputMessage="1" showErrorMessage="1" promptTitle="＜摘要 左欄＞" prompt="取引相手の名前_x000a__x000a_ex.　セブンイレブン" sqref="B2:B1048576" xr:uid="{00000000-0002-0000-0500-000002000000}"/>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500-000003000000}">
      <formula1>101</formula1>
      <formula2>1231</formula2>
    </dataValidation>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5ED724C5-64CE-4855-8CF8-7420895974FE}">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500-000004000000}">
          <x14:formula1>
            <xm:f>詳細設定!$B$7:$B$36</xm:f>
          </x14:formula1>
          <xm:sqref>D2:D1048576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5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row r="32" spans="1:5">
      <c r="E32" s="76"/>
    </row>
    <row r="34" spans="5:5">
      <c r="E34" s="76"/>
    </row>
    <row r="36" spans="5:5">
      <c r="E36" s="76"/>
    </row>
    <row r="38" spans="5:5">
      <c r="E38" s="76"/>
    </row>
    <row r="40" spans="5:5">
      <c r="E40" s="76"/>
    </row>
    <row r="42" spans="5:5">
      <c r="E42" s="76"/>
    </row>
    <row r="44" spans="5:5">
      <c r="E44" s="76"/>
    </row>
    <row r="46" spans="5:5">
      <c r="E46" s="76"/>
    </row>
    <row r="48" spans="5:5">
      <c r="E48" s="76"/>
    </row>
    <row r="50" spans="5:5">
      <c r="E50" s="76"/>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4"/>
  <conditionalFormatting sqref="A2001:A1048576 A2:A1999">
    <cfRule type="expression" dxfId="67" priority="3">
      <formula>AND(A2&lt;&gt;"",OR(A2&lt;101,AND(A2&gt;131,A2&lt;201),AND(A2&gt;229,A2&lt;301),AND(A2&gt;331,A2&lt;401),AND(A2&gt;430,A2&lt;501),AND(A2&gt;531,A2&lt;601),AND(A2&gt;630,A2&lt;701),AND(A2&gt;731,A2&lt;801),AND(A2&gt;831,A2&lt;901),AND(A2&gt;930,A2&lt;1001),AND(A2&gt;1031,A2&lt;1101),AND(A2&gt;1130,A2&lt;1201),A2&gt;1231))</formula>
    </cfRule>
    <cfRule type="expression" dxfId="66" priority="4">
      <formula>OR(A2&lt;301,A2&gt;=401)</formula>
    </cfRule>
  </conditionalFormatting>
  <conditionalFormatting sqref="A2001:E1048576 C2000:E2000 A2:E1999">
    <cfRule type="expression" dxfId="65" priority="5">
      <formula>MOD(ROW(),4)=3</formula>
    </cfRule>
    <cfRule type="expression" dxfId="64" priority="6">
      <formula>MOD(ROW(),4)=1</formula>
    </cfRule>
  </conditionalFormatting>
  <conditionalFormatting sqref="A2001:E1048576 C2000:E2000 A1:E1999">
    <cfRule type="expression" dxfId="63" priority="1">
      <formula>ROW()=302</formula>
    </cfRule>
  </conditionalFormatting>
  <dataValidations count="4">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600-000000000000}">
      <formula1>101</formula1>
      <formula2>1231</formula2>
    </dataValidation>
    <dataValidation imeMode="on" allowBlank="1" showInputMessage="1" showErrorMessage="1" promptTitle="＜摘要 左欄＞" prompt="取引相手の名前_x000a__x000a_ex.　セブンイレブン" sqref="B2:B1048576" xr:uid="{00000000-0002-0000-0600-000001000000}"/>
    <dataValidation imeMode="on" allowBlank="1" showInputMessage="1" showErrorMessage="1" promptTitle="＜摘要 右欄 詳細＞" prompt="必要があれば取引内容など詳細を記入_x000a__x000a_ex.　筆記用具購入" sqref="C2:C1048576" xr:uid="{00000000-0002-0000-0600-000002000000}"/>
    <dataValidation imeMode="off" allowBlank="1" showInputMessage="1" showErrorMessage="1" promptTitle="＜金額＞" prompt="取引した金額を入力" sqref="E2:E1048576" xr:uid="{00000000-0002-0000-0600-000003000000}"/>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777B443C-000A-47C4-A6D9-392D7B0619FA}">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600-000004000000}">
          <x14:formula1>
            <xm:f>詳細設定!$B$7:$B$36</xm:f>
          </x14:formula1>
          <xm:sqref>D2:D1048576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5"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row r="32" spans="1:5">
      <c r="E32" s="76"/>
    </row>
    <row r="34" spans="5:5">
      <c r="E34" s="76"/>
    </row>
    <row r="36" spans="5:5">
      <c r="E36" s="76"/>
    </row>
    <row r="38" spans="5:5">
      <c r="E38" s="76"/>
    </row>
    <row r="40" spans="5:5">
      <c r="E40" s="76"/>
    </row>
    <row r="42" spans="5:5">
      <c r="E42" s="76"/>
    </row>
    <row r="44" spans="5:5">
      <c r="E44" s="76"/>
    </row>
    <row r="46" spans="5:5">
      <c r="E46" s="76"/>
    </row>
    <row r="48" spans="5:5">
      <c r="E48" s="76"/>
    </row>
    <row r="50" spans="5:5">
      <c r="E50" s="76"/>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4"/>
  <conditionalFormatting sqref="A2001:A1048576 A2:A1999">
    <cfRule type="expression" dxfId="61" priority="3">
      <formula>AND(A2&lt;&gt;"",OR(A2&lt;101,AND(A2&gt;131,A2&lt;201),AND(A2&gt;229,A2&lt;301),AND(A2&gt;331,A2&lt;401),AND(A2&gt;430,A2&lt;501),AND(A2&gt;531,A2&lt;601),AND(A2&gt;630,A2&lt;701),AND(A2&gt;731,A2&lt;801),AND(A2&gt;831,A2&lt;901),AND(A2&gt;930,A2&lt;1001),AND(A2&gt;1031,A2&lt;1101),AND(A2&gt;1130,A2&lt;1201),A2&gt;1231))</formula>
    </cfRule>
    <cfRule type="expression" dxfId="60" priority="4">
      <formula>OR(A2&lt;401,A2&gt;=501)</formula>
    </cfRule>
  </conditionalFormatting>
  <conditionalFormatting sqref="A2001:E1048576 C2000:E2000 A2:E1999">
    <cfRule type="expression" dxfId="59" priority="5">
      <formula>MOD(ROW(),4)=3</formula>
    </cfRule>
    <cfRule type="expression" dxfId="58" priority="6">
      <formula>MOD(ROW(),4)=1</formula>
    </cfRule>
  </conditionalFormatting>
  <conditionalFormatting sqref="A2001:E1048576 C2000:E2000 A1:E1999">
    <cfRule type="expression" dxfId="57" priority="1">
      <formula>ROW()=302</formula>
    </cfRule>
  </conditionalFormatting>
  <dataValidations count="4">
    <dataValidation imeMode="off" allowBlank="1" showInputMessage="1" showErrorMessage="1" promptTitle="＜金額＞" prompt="取引した金額を入力" sqref="E2:E1048576" xr:uid="{00000000-0002-0000-0700-000000000000}"/>
    <dataValidation imeMode="on" allowBlank="1" showInputMessage="1" showErrorMessage="1" promptTitle="＜摘要 右欄 詳細＞" prompt="必要があれば取引内容など詳細を記入_x000a__x000a_ex.　筆記用具購入" sqref="C2:C1048576" xr:uid="{00000000-0002-0000-0700-000001000000}"/>
    <dataValidation imeMode="on" allowBlank="1" showInputMessage="1" showErrorMessage="1" promptTitle="＜摘要 左欄＞" prompt="取引相手の名前_x000a__x000a_ex.　セブンイレブン" sqref="B2:B1048576" xr:uid="{00000000-0002-0000-0700-000002000000}"/>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700-000003000000}">
      <formula1>101</formula1>
      <formula2>1231</formula2>
    </dataValidation>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6DD13575-77F8-4F8F-B460-D193A40C7963}">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700-000004000000}">
          <x14:formula1>
            <xm:f>詳細設定!$B$7:$B$36</xm:f>
          </x14:formula1>
          <xm:sqref>D2:D1048576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0"/>
  <sheetViews>
    <sheetView workbookViewId="0">
      <pane ySplit="1" topLeftCell="A2" activePane="bottomLeft" state="frozen"/>
      <selection pane="bottomLeft" activeCell="A2" sqref="A2"/>
    </sheetView>
  </sheetViews>
  <sheetFormatPr defaultColWidth="9" defaultRowHeight="19.5"/>
  <cols>
    <col min="1" max="1" width="10.75" style="94" bestFit="1" customWidth="1"/>
    <col min="2" max="2" width="19.875" style="77" customWidth="1"/>
    <col min="3" max="3" width="31.625" style="78" customWidth="1"/>
    <col min="4" max="4" width="15.125" style="79" customWidth="1"/>
    <col min="5" max="5" width="17.5" style="80" customWidth="1"/>
    <col min="6" max="16384" width="9" style="72"/>
  </cols>
  <sheetData>
    <row r="1" spans="1:5" s="81" customFormat="1" ht="20.25" thickBot="1">
      <c r="A1" s="98" t="s">
        <v>23</v>
      </c>
      <c r="B1" s="213" t="s">
        <v>58</v>
      </c>
      <c r="C1" s="214"/>
      <c r="D1" s="96" t="s">
        <v>59</v>
      </c>
      <c r="E1" s="97" t="s">
        <v>60</v>
      </c>
    </row>
    <row r="2" spans="1:5" ht="20.25" thickTop="1">
      <c r="A2" s="93"/>
      <c r="B2" s="73"/>
      <c r="C2" s="74"/>
      <c r="D2" s="75"/>
      <c r="E2" s="76"/>
    </row>
    <row r="4" spans="1:5">
      <c r="A4" s="93"/>
      <c r="E4" s="76"/>
    </row>
    <row r="6" spans="1:5">
      <c r="A6" s="93"/>
      <c r="E6" s="76"/>
    </row>
    <row r="8" spans="1:5">
      <c r="A8" s="93"/>
      <c r="E8" s="76"/>
    </row>
    <row r="10" spans="1:5">
      <c r="A10" s="93"/>
      <c r="E10" s="76"/>
    </row>
    <row r="12" spans="1:5">
      <c r="A12" s="93"/>
      <c r="E12" s="76"/>
    </row>
    <row r="14" spans="1:5">
      <c r="A14" s="93"/>
      <c r="E14" s="76"/>
    </row>
    <row r="16" spans="1:5">
      <c r="A16" s="93"/>
      <c r="E16" s="76"/>
    </row>
    <row r="18" spans="1:5">
      <c r="A18" s="93"/>
      <c r="E18" s="76"/>
    </row>
    <row r="20" spans="1:5">
      <c r="A20" s="93"/>
      <c r="E20" s="76"/>
    </row>
    <row r="22" spans="1:5">
      <c r="A22" s="93"/>
      <c r="E22" s="76"/>
    </row>
    <row r="24" spans="1:5">
      <c r="A24" s="93"/>
      <c r="E24" s="76"/>
    </row>
    <row r="26" spans="1:5">
      <c r="A26" s="93"/>
      <c r="E26" s="76"/>
    </row>
    <row r="28" spans="1:5">
      <c r="A28" s="93"/>
      <c r="E28" s="76"/>
    </row>
    <row r="30" spans="1:5">
      <c r="A30" s="93"/>
      <c r="E30" s="76"/>
    </row>
    <row r="32" spans="1:5">
      <c r="E32" s="76"/>
    </row>
    <row r="34" spans="5:5">
      <c r="E34" s="76"/>
    </row>
    <row r="36" spans="5:5">
      <c r="E36" s="76"/>
    </row>
    <row r="38" spans="5:5">
      <c r="E38" s="76"/>
    </row>
    <row r="40" spans="5:5">
      <c r="E40" s="76"/>
    </row>
    <row r="42" spans="5:5">
      <c r="E42" s="76"/>
    </row>
    <row r="44" spans="5:5">
      <c r="E44" s="76"/>
    </row>
    <row r="46" spans="5:5">
      <c r="E46" s="76"/>
    </row>
    <row r="48" spans="5:5">
      <c r="E48" s="76"/>
    </row>
    <row r="50" spans="5:5">
      <c r="E50" s="76"/>
    </row>
  </sheetData>
  <sheetProtection sheet="1" objects="1" scenarios="1" insertRows="0" deleteRows="0" sort="0" autoFilter="0"/>
  <sortState xmlns:xlrd2="http://schemas.microsoft.com/office/spreadsheetml/2017/richdata2" ref="A2:E50">
    <sortCondition ref="A2:A50"/>
  </sortState>
  <mergeCells count="1">
    <mergeCell ref="B1:C1"/>
  </mergeCells>
  <phoneticPr fontId="4"/>
  <conditionalFormatting sqref="A2001:A1048576 A2:A1999">
    <cfRule type="expression" dxfId="55" priority="3">
      <formula>AND(A2&lt;&gt;"",OR(A2&lt;101,AND(A2&gt;131,A2&lt;201),AND(A2&gt;229,A2&lt;301),AND(A2&gt;331,A2&lt;401),AND(A2&gt;430,A2&lt;501),AND(A2&gt;531,A2&lt;601),AND(A2&gt;630,A2&lt;701),AND(A2&gt;731,A2&lt;801),AND(A2&gt;831,A2&lt;901),AND(A2&gt;930,A2&lt;1001),AND(A2&gt;1031,A2&lt;1101),AND(A2&gt;1130,A2&lt;1201),A2&gt;1231))</formula>
    </cfRule>
    <cfRule type="expression" dxfId="54" priority="4">
      <formula>OR(A2&lt;501,A2&gt;=601)</formula>
    </cfRule>
  </conditionalFormatting>
  <conditionalFormatting sqref="A2001:E1048576 C2000:E2000 A2:E1999">
    <cfRule type="expression" dxfId="53" priority="5">
      <formula>MOD(ROW(),4)=3</formula>
    </cfRule>
    <cfRule type="expression" dxfId="52" priority="6">
      <formula>MOD(ROW(),4)=1</formula>
    </cfRule>
  </conditionalFormatting>
  <conditionalFormatting sqref="A2001:E1048576 C2000:E2000 A1:E1999">
    <cfRule type="expression" dxfId="51" priority="1">
      <formula>ROW()=302</formula>
    </cfRule>
  </conditionalFormatting>
  <dataValidations count="4">
    <dataValidation type="whole" errorStyle="warning" imeMode="off" allowBlank="1" showInputMessage="1" showErrorMessage="1" errorTitle="日付が正しくありません" error="入力は0101～1231の間の数値を入力してください" promptTitle="＜日付DATA＞" prompt="4桁で日付を入力して下さい_x000a__x000a_ex.　2月3日_x000a_   　→　0203_x000a_※入力すると「2月03日」のように表示されます" sqref="A2:A1048576" xr:uid="{00000000-0002-0000-0800-000000000000}">
      <formula1>101</formula1>
      <formula2>1231</formula2>
    </dataValidation>
    <dataValidation imeMode="on" allowBlank="1" showInputMessage="1" showErrorMessage="1" promptTitle="＜摘要 左欄＞" prompt="取引相手の名前_x000a__x000a_ex.　セブンイレブン" sqref="B2:B1048576" xr:uid="{00000000-0002-0000-0800-000001000000}"/>
    <dataValidation imeMode="on" allowBlank="1" showInputMessage="1" showErrorMessage="1" promptTitle="＜摘要 右欄 詳細＞" prompt="必要があれば取引内容など詳細を記入_x000a__x000a_ex.　筆記用具購入" sqref="C2:C1048576" xr:uid="{00000000-0002-0000-0800-000002000000}"/>
    <dataValidation imeMode="off" allowBlank="1" showInputMessage="1" showErrorMessage="1" promptTitle="＜金額＞" prompt="取引した金額を入力" sqref="E2:E1048576" xr:uid="{00000000-0002-0000-0800-000003000000}"/>
  </dataValidations>
  <printOptions horizontalCentered="1"/>
  <pageMargins left="0.23622047244094491" right="0.23622047244094491" top="0.39370078740157483" bottom="0.59055118110236227" header="0.19685039370078741" footer="0.39370078740157483"/>
  <pageSetup paperSize="9" fitToHeight="0" orientation="portrait" horizontalDpi="4294967293" verticalDpi="0" r:id="rId1"/>
  <headerFooter>
    <oddHeader>&amp;L&amp;A</oddHeader>
    <oddFooter>&amp;C&amp;A  &amp;P/&amp;N&amp;R&amp;9&amp;K00-024produced by 勝手にライトニング！</oddFooter>
  </headerFooter>
  <extLst>
    <ext xmlns:x14="http://schemas.microsoft.com/office/spreadsheetml/2009/9/main" uri="{78C0D931-6437-407d-A8EE-F0AAD7539E65}">
      <x14:conditionalFormattings>
        <x14:conditionalFormatting xmlns:xm="http://schemas.microsoft.com/office/excel/2006/main">
          <x14:cfRule type="expression" priority="2" id="{AF7EB900-CBB2-4D7D-90A6-E09B802EFA0D}">
            <xm:f>AND(A2=229,DAY(DATE(設定・集計!$B$2,2,29))&lt;&gt;29)</xm:f>
            <x14:dxf>
              <font>
                <b/>
                <i val="0"/>
                <color rgb="FFC00000"/>
              </font>
              <numFmt numFmtId="182" formatCode="&quot;ERROR:「&quot;####&quot;」&quot;"/>
              <fill>
                <patternFill>
                  <bgColor theme="5" tint="0.79998168889431442"/>
                </patternFill>
              </fill>
            </x14:dxf>
          </x14:cfRule>
          <xm:sqref>A2001:A1048576 A2:A1999</xm:sqref>
        </x14:conditionalFormatting>
      </x14:conditionalFormattings>
    </ext>
    <ext xmlns:x14="http://schemas.microsoft.com/office/spreadsheetml/2009/9/main" uri="{CCE6A557-97BC-4b89-ADB6-D9C93CAAB3DF}">
      <x14:dataValidations xmlns:xm="http://schemas.microsoft.com/office/excel/2006/main" count="1">
        <x14:dataValidation type="list" imeMode="on" allowBlank="1" showInputMessage="1" showErrorMessage="1" errorTitle="値が登録されていません" error="設定画面で登録されていない科目を入力されました。訂正または設定画面で登録してください" promptTitle="＜科目＞" prompt="右にある▼を押してドロップダウンリストから選択してください" xr:uid="{00000000-0002-0000-0800-000004000000}">
          <x14:formula1>
            <xm:f>詳細設定!$B$7:$B$36</xm:f>
          </x14:formula1>
          <xm:sqref>D2:D1048576</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101</vt:i4>
      </vt:variant>
    </vt:vector>
  </HeadingPairs>
  <TitlesOfParts>
    <vt:vector size="121" baseType="lpstr">
      <vt:lpstr>設定・集計</vt:lpstr>
      <vt:lpstr>詳細設定</vt:lpstr>
      <vt:lpstr>帳簿印刷用</vt:lpstr>
      <vt:lpstr>減価償却費出力</vt:lpstr>
      <vt:lpstr>1月</vt:lpstr>
      <vt:lpstr>2月</vt:lpstr>
      <vt:lpstr>3月</vt:lpstr>
      <vt:lpstr>4月</vt:lpstr>
      <vt:lpstr>5月</vt:lpstr>
      <vt:lpstr>6月</vt:lpstr>
      <vt:lpstr>7月</vt:lpstr>
      <vt:lpstr>8月</vt:lpstr>
      <vt:lpstr>9月</vt:lpstr>
      <vt:lpstr>10月</vt:lpstr>
      <vt:lpstr>11月</vt:lpstr>
      <vt:lpstr>12月</vt:lpstr>
      <vt:lpstr>借入</vt:lpstr>
      <vt:lpstr>減価償却費入力</vt:lpstr>
      <vt:lpstr>DATA</vt:lpstr>
      <vt:lpstr>耐用年数</vt:lpstr>
      <vt:lpstr>耐用年数!Extract</vt:lpstr>
      <vt:lpstr>設定・集計!Print_Area</vt:lpstr>
      <vt:lpstr>'10月'!Print_Titles</vt:lpstr>
      <vt:lpstr>'11月'!Print_Titles</vt:lpstr>
      <vt:lpstr>'12月'!Print_Titles</vt:lpstr>
      <vt:lpstr>'1月'!Print_Titles</vt:lpstr>
      <vt:lpstr>'2月'!Print_Titles</vt:lpstr>
      <vt:lpstr>'3月'!Print_Titles</vt:lpstr>
      <vt:lpstr>'4月'!Print_Titles</vt:lpstr>
      <vt:lpstr>'5月'!Print_Titles</vt:lpstr>
      <vt:lpstr>'6月'!Print_Titles</vt:lpstr>
      <vt:lpstr>'7月'!Print_Titles</vt:lpstr>
      <vt:lpstr>'8月'!Print_Titles</vt:lpstr>
      <vt:lpstr>'9月'!Print_Titles</vt:lpstr>
      <vt:lpstr>減価償却費出力!Print_Titles</vt:lpstr>
      <vt:lpstr>減価償却費入力!Print_Titles</vt:lpstr>
      <vt:lpstr>帳簿印刷用!Print_Titles</vt:lpstr>
      <vt:lpstr>アーケード・日よけ設備</vt:lpstr>
      <vt:lpstr>あんず樹</vt:lpstr>
      <vt:lpstr>いちじく樹</vt:lpstr>
      <vt:lpstr>オリーブ樹</vt:lpstr>
      <vt:lpstr>かき樹</vt:lpstr>
      <vt:lpstr>かんきつ樹</vt:lpstr>
      <vt:lpstr>キウイフルーツ樹</vt:lpstr>
      <vt:lpstr>くり樹</vt:lpstr>
      <vt:lpstr>ゴム製品製造業用設備</vt:lpstr>
      <vt:lpstr>すもも樹</vt:lpstr>
      <vt:lpstr>その他の小売業用設備</vt:lpstr>
      <vt:lpstr>その他の生活関連サービス業用設備</vt:lpstr>
      <vt:lpstr>つばき樹</vt:lpstr>
      <vt:lpstr>なし樹</vt:lpstr>
      <vt:lpstr>なめし革_なめし革製品又は毛皮製造業用設備</vt:lpstr>
      <vt:lpstr>パイナップル</vt:lpstr>
      <vt:lpstr>パルプ_紙又は紙加工品製造業用設備</vt:lpstr>
      <vt:lpstr>びわ樹</vt:lpstr>
      <vt:lpstr>ぶどう樹</vt:lpstr>
      <vt:lpstr>ブルーベリー樹</vt:lpstr>
      <vt:lpstr>りんご樹</vt:lpstr>
      <vt:lpstr>れんが造・石造・ブロック造</vt:lpstr>
      <vt:lpstr>医療機器</vt:lpstr>
      <vt:lpstr>一般用のもの</vt:lpstr>
      <vt:lpstr>印刷業又は印刷関連業用設備</vt:lpstr>
      <vt:lpstr>飲食店業用設備</vt:lpstr>
      <vt:lpstr>飲食料品卸売業用設備</vt:lpstr>
      <vt:lpstr>飲食料品小売業用設備</vt:lpstr>
      <vt:lpstr>飲料_たばこ又は飼料製造業用設備</vt:lpstr>
      <vt:lpstr>運送事業用・貸自動車業用・自動車教習所用のもの</vt:lpstr>
      <vt:lpstr>運輸に附帯するサービス業用設備</vt:lpstr>
      <vt:lpstr>家具_電気機器_ガス機器_家庭用品</vt:lpstr>
      <vt:lpstr>家具又は装備品製造業用設備</vt:lpstr>
      <vt:lpstr>活字_活字に常用される金属</vt:lpstr>
      <vt:lpstr>看板・広告器具</vt:lpstr>
      <vt:lpstr>器具・備品</vt:lpstr>
      <vt:lpstr>機械・装置</vt:lpstr>
      <vt:lpstr>給排水・衛生設備_ガス設備</vt:lpstr>
      <vt:lpstr>牛</vt:lpstr>
      <vt:lpstr>金属製品製造業用設備</vt:lpstr>
      <vt:lpstr>金属造</vt:lpstr>
      <vt:lpstr>桑樹</vt:lpstr>
      <vt:lpstr>型_鍛圧工具_打抜工具</vt:lpstr>
      <vt:lpstr>建物</vt:lpstr>
      <vt:lpstr>娯楽・スポーツ器具</vt:lpstr>
      <vt:lpstr>光学機器_写真製作機器</vt:lpstr>
      <vt:lpstr>工具</vt:lpstr>
      <vt:lpstr>構造物</vt:lpstr>
      <vt:lpstr>鉱業_採石業又は砂利採取業用設備</vt:lpstr>
      <vt:lpstr>桜桃樹</vt:lpstr>
      <vt:lpstr>事務機器_通信機器</vt:lpstr>
      <vt:lpstr>時計_試験機器_測定機器</vt:lpstr>
      <vt:lpstr>治具_取付工具</vt:lpstr>
      <vt:lpstr>自動車整備業用設備</vt:lpstr>
      <vt:lpstr>車両運搬具</vt:lpstr>
      <vt:lpstr>宿泊業用設備</vt:lpstr>
      <vt:lpstr>食料品製造業用</vt:lpstr>
      <vt:lpstr>生物</vt:lpstr>
      <vt:lpstr>切削工具</vt:lpstr>
      <vt:lpstr>洗濯業_理容業_美容業又は浴場業用設備</vt:lpstr>
      <vt:lpstr>繊維工業用設備</vt:lpstr>
      <vt:lpstr>倉庫業用設備</vt:lpstr>
      <vt:lpstr>総合工事業用設備</vt:lpstr>
      <vt:lpstr>測定工具_検査工具</vt:lpstr>
      <vt:lpstr>茶樹</vt:lpstr>
      <vt:lpstr>鉄鋼業用設備</vt:lpstr>
      <vt:lpstr>鉄骨鉄筋コンクリート造・鉄筋コンクリート造</vt:lpstr>
      <vt:lpstr>店舗簡易装備</vt:lpstr>
      <vt:lpstr>電気設備</vt:lpstr>
      <vt:lpstr>桃樹</vt:lpstr>
      <vt:lpstr>豚</vt:lpstr>
      <vt:lpstr>農業用設備</vt:lpstr>
      <vt:lpstr>農林業用</vt:lpstr>
      <vt:lpstr>馬</vt:lpstr>
      <vt:lpstr>梅樹</vt:lpstr>
      <vt:lpstr>附属設備</vt:lpstr>
      <vt:lpstr>綿羊及びやぎ</vt:lpstr>
      <vt:lpstr>木骨モルタル造</vt:lpstr>
      <vt:lpstr>木材又は木製品_家具を除く。_製造業用設備</vt:lpstr>
      <vt:lpstr>木造・合成樹脂造</vt:lpstr>
      <vt:lpstr>容器_金庫</vt:lpstr>
      <vt:lpstr>窯業又は土石製品製造業用設備</vt:lpstr>
      <vt:lpstr>理容・美容機器</vt:lpstr>
      <vt:lpstr>林業用設備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ライトニング</dc:creator>
  <cp:lastPrinted>2018-04-26T08:24:58Z</cp:lastPrinted>
  <dcterms:created xsi:type="dcterms:W3CDTF">2017-04-05T02:52:36Z</dcterms:created>
  <dcterms:modified xsi:type="dcterms:W3CDTF">2020-08-03T18:28:42Z</dcterms:modified>
</cp:coreProperties>
</file>